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fileSharing readOnlyRecommended="1" userName="LINO DE MARTIN" algorithmName="SHA-512" hashValue="US+bIX4jz/us3vHYjzhS4e0uGCz9oNB1/odDOt1WUXbo/V00ErKZIJCvGQRrt/5FJsNgQ7LT1HBTiIKr1XPfqQ==" saltValue="JaXRXvrAvJ2Y0xKtmsRI7Q==" spinCount="100000"/>
  <workbookPr codeName="ThisWorkbook" defaultThemeVersion="124226"/>
  <mc:AlternateContent xmlns:mc="http://schemas.openxmlformats.org/markup-compatibility/2006">
    <mc:Choice Requires="x15">
      <x15ac:absPath xmlns:x15ac="http://schemas.microsoft.com/office/spreadsheetml/2010/11/ac" url="C:\Users\SESA274272\etudes\CSE\DUERP\2024\"/>
    </mc:Choice>
  </mc:AlternateContent>
  <xr:revisionPtr revIDLastSave="0" documentId="13_ncr:10001_{5154EA00-D466-4767-837B-E4FB9842BFA8}" xr6:coauthVersionLast="47" xr6:coauthVersionMax="47" xr10:uidLastSave="{00000000-0000-0000-0000-000000000000}"/>
  <bookViews>
    <workbookView xWindow="-120" yWindow="-120" windowWidth="29040" windowHeight="15840" xr2:uid="{1D974FD8-F117-4C38-8F67-5F025F72F94B}"/>
  </bookViews>
  <sheets>
    <sheet name="Page de garde" sheetId="23" r:id="rId1"/>
    <sheet name="Directive OSH09 (FR)" sheetId="14" r:id="rId2"/>
    <sheet name="Excel help" sheetId="10" state="hidden" r:id="rId3"/>
    <sheet name="Dangers" sheetId="8" state="hidden" r:id="rId4"/>
    <sheet name="Synthèse" sheetId="7" r:id="rId5"/>
    <sheet name="Neptune" sheetId="1" r:id="rId6"/>
    <sheet name="Vintage" sheetId="3" r:id="rId7"/>
    <sheet name="XUB" sheetId="5" r:id="rId8"/>
    <sheet name="Seven" sheetId="26" r:id="rId9"/>
    <sheet name="FUS" sheetId="6" r:id="rId10"/>
    <sheet name="Métro" sheetId="9" r:id="rId11"/>
    <sheet name="Zone colle et étuves" sheetId="11" r:id="rId12"/>
    <sheet name="Fibre" sheetId="16" r:id="rId13"/>
    <sheet name="Zone pollissage" sheetId="12" r:id="rId14"/>
    <sheet name="Roller" sheetId="4" r:id="rId15"/>
    <sheet name="Usinage Roller" sheetId="21" r:id="rId16"/>
    <sheet name="Maintenance" sheetId="18" r:id="rId17"/>
    <sheet name="Zone Expédition Magasin" sheetId="19" r:id="rId18"/>
    <sheet name="Bureau étude" sheetId="22" r:id="rId19"/>
    <sheet name="Inspection Entrée" sheetId="30" r:id="rId20"/>
    <sheet name="Administratif" sheetId="20" r:id="rId21"/>
    <sheet name="Salle de pause" sheetId="15" r:id="rId22"/>
    <sheet name="Local serveur" sheetId="27" r:id="rId23"/>
    <sheet name="Parking Accès Batiment" sheetId="28" r:id="rId24"/>
    <sheet name="Vestiaires Sanitaires" sheetId="29" r:id="rId25"/>
    <sheet name="HWAG n°x (model) (2)" sheetId="24" r:id="rId26"/>
  </sheets>
  <definedNames>
    <definedName name="_xlnm._FilterDatabase" localSheetId="5" hidden="1">Neptune!$A$1:$AI$182</definedName>
    <definedName name="aeazead" localSheetId="20" hidden="1">{"unit acu",#N/A,FALSE,"UNIT-ACUMULADO";"unit exp acu 1",#N/A,FALSE,"UNIT-ACUMULADO";"unit exp acu 2",#N/A,FALSE,"UNIT-ACUMULADO"}</definedName>
    <definedName name="aeazead" localSheetId="12" hidden="1">{"unit acu",#N/A,FALSE,"UNIT-ACUMULADO";"unit exp acu 1",#N/A,FALSE,"UNIT-ACUMULADO";"unit exp acu 2",#N/A,FALSE,"UNIT-ACUMULADO"}</definedName>
    <definedName name="aeazead" localSheetId="25" hidden="1">{"unit acu",#N/A,FALSE,"UNIT-ACUMULADO";"unit exp acu 1",#N/A,FALSE,"UNIT-ACUMULADO";"unit exp acu 2",#N/A,FALSE,"UNIT-ACUMULADO"}</definedName>
    <definedName name="aeazead" localSheetId="19" hidden="1">{"unit acu",#N/A,FALSE,"UNIT-ACUMULADO";"unit exp acu 1",#N/A,FALSE,"UNIT-ACUMULADO";"unit exp acu 2",#N/A,FALSE,"UNIT-ACUMULADO"}</definedName>
    <definedName name="aeazead" localSheetId="22" hidden="1">{"unit acu",#N/A,FALSE,"UNIT-ACUMULADO";"unit exp acu 1",#N/A,FALSE,"UNIT-ACUMULADO";"unit exp acu 2",#N/A,FALSE,"UNIT-ACUMULADO"}</definedName>
    <definedName name="aeazead" localSheetId="16" hidden="1">{"unit acu",#N/A,FALSE,"UNIT-ACUMULADO";"unit exp acu 1",#N/A,FALSE,"UNIT-ACUMULADO";"unit exp acu 2",#N/A,FALSE,"UNIT-ACUMULADO"}</definedName>
    <definedName name="aeazead" localSheetId="10" hidden="1">{"unit acu",#N/A,FALSE,"UNIT-ACUMULADO";"unit exp acu 1",#N/A,FALSE,"UNIT-ACUMULADO";"unit exp acu 2",#N/A,FALSE,"UNIT-ACUMULADO"}</definedName>
    <definedName name="aeazead" localSheetId="23" hidden="1">{"unit acu",#N/A,FALSE,"UNIT-ACUMULADO";"unit exp acu 1",#N/A,FALSE,"UNIT-ACUMULADO";"unit exp acu 2",#N/A,FALSE,"UNIT-ACUMULADO"}</definedName>
    <definedName name="aeazead" localSheetId="21" hidden="1">{"unit acu",#N/A,FALSE,"UNIT-ACUMULADO";"unit exp acu 1",#N/A,FALSE,"UNIT-ACUMULADO";"unit exp acu 2",#N/A,FALSE,"UNIT-ACUMULADO"}</definedName>
    <definedName name="aeazead" localSheetId="24" hidden="1">{"unit acu",#N/A,FALSE,"UNIT-ACUMULADO";"unit exp acu 1",#N/A,FALSE,"UNIT-ACUMULADO";"unit exp acu 2",#N/A,FALSE,"UNIT-ACUMULADO"}</definedName>
    <definedName name="aeazead" localSheetId="11" hidden="1">{"unit acu",#N/A,FALSE,"UNIT-ACUMULADO";"unit exp acu 1",#N/A,FALSE,"UNIT-ACUMULADO";"unit exp acu 2",#N/A,FALSE,"UNIT-ACUMULADO"}</definedName>
    <definedName name="aeazead" localSheetId="17" hidden="1">{"unit acu",#N/A,FALSE,"UNIT-ACUMULADO";"unit exp acu 1",#N/A,FALSE,"UNIT-ACUMULADO";"unit exp acu 2",#N/A,FALSE,"UNIT-ACUMULADO"}</definedName>
    <definedName name="aeazead" hidden="1">{"unit acu",#N/A,FALSE,"UNIT-ACUMULADO";"unit exp acu 1",#N/A,FALSE,"UNIT-ACUMULADO";"unit exp acu 2",#N/A,FALSE,"UNIT-ACUMULADO"}</definedName>
    <definedName name="aezaea" localSheetId="20" hidden="1">{"DIV_COEF (DIVISAS-COEF.)",#N/A,TRUE,"DIVISAS-COEF.";"ECART PRIX PIEZAS",#N/A,TRUE,"PIEZAS";"ECART PRIX PIEZAS ACU",#N/A,TRUE,"PIEZAS";"CA_POR_DIVISAS (PIEZAS)",#N/A,TRUE,"PIEZAS";"efectivos",#N/A,TRUE,"EFECTIVOS";"REPORTIN",#N/A,TRUE,"REPORTIN";"efectivos acu",#N/A,TRUE,"EFECTIVOS"}</definedName>
    <definedName name="aezaea" localSheetId="12" hidden="1">{"DIV_COEF (DIVISAS-COEF.)",#N/A,TRUE,"DIVISAS-COEF.";"ECART PRIX PIEZAS",#N/A,TRUE,"PIEZAS";"ECART PRIX PIEZAS ACU",#N/A,TRUE,"PIEZAS";"CA_POR_DIVISAS (PIEZAS)",#N/A,TRUE,"PIEZAS";"efectivos",#N/A,TRUE,"EFECTIVOS";"REPORTIN",#N/A,TRUE,"REPORTIN";"efectivos acu",#N/A,TRUE,"EFECTIVOS"}</definedName>
    <definedName name="aezaea" localSheetId="25" hidden="1">{"DIV_COEF (DIVISAS-COEF.)",#N/A,TRUE,"DIVISAS-COEF.";"ECART PRIX PIEZAS",#N/A,TRUE,"PIEZAS";"ECART PRIX PIEZAS ACU",#N/A,TRUE,"PIEZAS";"CA_POR_DIVISAS (PIEZAS)",#N/A,TRUE,"PIEZAS";"efectivos",#N/A,TRUE,"EFECTIVOS";"REPORTIN",#N/A,TRUE,"REPORTIN";"efectivos acu",#N/A,TRUE,"EFECTIVOS"}</definedName>
    <definedName name="aezaea" localSheetId="19" hidden="1">{"DIV_COEF (DIVISAS-COEF.)",#N/A,TRUE,"DIVISAS-COEF.";"ECART PRIX PIEZAS",#N/A,TRUE,"PIEZAS";"ECART PRIX PIEZAS ACU",#N/A,TRUE,"PIEZAS";"CA_POR_DIVISAS (PIEZAS)",#N/A,TRUE,"PIEZAS";"efectivos",#N/A,TRUE,"EFECTIVOS";"REPORTIN",#N/A,TRUE,"REPORTIN";"efectivos acu",#N/A,TRUE,"EFECTIVOS"}</definedName>
    <definedName name="aezaea" localSheetId="22" hidden="1">{"DIV_COEF (DIVISAS-COEF.)",#N/A,TRUE,"DIVISAS-COEF.";"ECART PRIX PIEZAS",#N/A,TRUE,"PIEZAS";"ECART PRIX PIEZAS ACU",#N/A,TRUE,"PIEZAS";"CA_POR_DIVISAS (PIEZAS)",#N/A,TRUE,"PIEZAS";"efectivos",#N/A,TRUE,"EFECTIVOS";"REPORTIN",#N/A,TRUE,"REPORTIN";"efectivos acu",#N/A,TRUE,"EFECTIVOS"}</definedName>
    <definedName name="aezaea" localSheetId="16" hidden="1">{"DIV_COEF (DIVISAS-COEF.)",#N/A,TRUE,"DIVISAS-COEF.";"ECART PRIX PIEZAS",#N/A,TRUE,"PIEZAS";"ECART PRIX PIEZAS ACU",#N/A,TRUE,"PIEZAS";"CA_POR_DIVISAS (PIEZAS)",#N/A,TRUE,"PIEZAS";"efectivos",#N/A,TRUE,"EFECTIVOS";"REPORTIN",#N/A,TRUE,"REPORTIN";"efectivos acu",#N/A,TRUE,"EFECTIVOS"}</definedName>
    <definedName name="aezaea" localSheetId="10" hidden="1">{"DIV_COEF (DIVISAS-COEF.)",#N/A,TRUE,"DIVISAS-COEF.";"ECART PRIX PIEZAS",#N/A,TRUE,"PIEZAS";"ECART PRIX PIEZAS ACU",#N/A,TRUE,"PIEZAS";"CA_POR_DIVISAS (PIEZAS)",#N/A,TRUE,"PIEZAS";"efectivos",#N/A,TRUE,"EFECTIVOS";"REPORTIN",#N/A,TRUE,"REPORTIN";"efectivos acu",#N/A,TRUE,"EFECTIVOS"}</definedName>
    <definedName name="aezaea" localSheetId="23" hidden="1">{"DIV_COEF (DIVISAS-COEF.)",#N/A,TRUE,"DIVISAS-COEF.";"ECART PRIX PIEZAS",#N/A,TRUE,"PIEZAS";"ECART PRIX PIEZAS ACU",#N/A,TRUE,"PIEZAS";"CA_POR_DIVISAS (PIEZAS)",#N/A,TRUE,"PIEZAS";"efectivos",#N/A,TRUE,"EFECTIVOS";"REPORTIN",#N/A,TRUE,"REPORTIN";"efectivos acu",#N/A,TRUE,"EFECTIVOS"}</definedName>
    <definedName name="aezaea" localSheetId="21" hidden="1">{"DIV_COEF (DIVISAS-COEF.)",#N/A,TRUE,"DIVISAS-COEF.";"ECART PRIX PIEZAS",#N/A,TRUE,"PIEZAS";"ECART PRIX PIEZAS ACU",#N/A,TRUE,"PIEZAS";"CA_POR_DIVISAS (PIEZAS)",#N/A,TRUE,"PIEZAS";"efectivos",#N/A,TRUE,"EFECTIVOS";"REPORTIN",#N/A,TRUE,"REPORTIN";"efectivos acu",#N/A,TRUE,"EFECTIVOS"}</definedName>
    <definedName name="aezaea" localSheetId="24" hidden="1">{"DIV_COEF (DIVISAS-COEF.)",#N/A,TRUE,"DIVISAS-COEF.";"ECART PRIX PIEZAS",#N/A,TRUE,"PIEZAS";"ECART PRIX PIEZAS ACU",#N/A,TRUE,"PIEZAS";"CA_POR_DIVISAS (PIEZAS)",#N/A,TRUE,"PIEZAS";"efectivos",#N/A,TRUE,"EFECTIVOS";"REPORTIN",#N/A,TRUE,"REPORTIN";"efectivos acu",#N/A,TRUE,"EFECTIVOS"}</definedName>
    <definedName name="aezaea" localSheetId="11" hidden="1">{"DIV_COEF (DIVISAS-COEF.)",#N/A,TRUE,"DIVISAS-COEF.";"ECART PRIX PIEZAS",#N/A,TRUE,"PIEZAS";"ECART PRIX PIEZAS ACU",#N/A,TRUE,"PIEZAS";"CA_POR_DIVISAS (PIEZAS)",#N/A,TRUE,"PIEZAS";"efectivos",#N/A,TRUE,"EFECTIVOS";"REPORTIN",#N/A,TRUE,"REPORTIN";"efectivos acu",#N/A,TRUE,"EFECTIVOS"}</definedName>
    <definedName name="aezaea" localSheetId="17" hidden="1">{"DIV_COEF (DIVISAS-COEF.)",#N/A,TRUE,"DIVISAS-COEF.";"ECART PRIX PIEZAS",#N/A,TRUE,"PIEZAS";"ECART PRIX PIEZAS ACU",#N/A,TRUE,"PIEZAS";"CA_POR_DIVISAS (PIEZAS)",#N/A,TRUE,"PIEZAS";"efectivos",#N/A,TRUE,"EFECTIVOS";"REPORTIN",#N/A,TRUE,"REPORTIN";"efectivos acu",#N/A,TRUE,"EFECTIVOS"}</definedName>
    <definedName name="aezaea" hidden="1">{"DIV_COEF (DIVISAS-COEF.)",#N/A,TRUE,"DIVISAS-COEF.";"ECART PRIX PIEZAS",#N/A,TRUE,"PIEZAS";"ECART PRIX PIEZAS ACU",#N/A,TRUE,"PIEZAS";"CA_POR_DIVISAS (PIEZAS)",#N/A,TRUE,"PIEZAS";"efectivos",#N/A,TRUE,"EFECTIVOS";"REPORTIN",#N/A,TRUE,"REPORTIN";"efectivos acu",#N/A,TRUE,"EFECTIVOS"}</definedName>
    <definedName name="azea" localSheetId="20" hidden="1">{"unit nac",#N/A,FALSE,"UNIT-MENSUAL";"unit exp 1",#N/A,FALSE,"UNIT-MENSUAL";"unit exp 2",#N/A,FALSE,"UNIT-MENSUAL";"unit acu",#N/A,FALSE,"UNIT-ACUMULADO";"app exp acu 1",#N/A,FALSE,"UNIT-ACUMULADO";"app exp acu 2",#N/A,FALSE,"UNIT-ACUMULADO"}</definedName>
    <definedName name="azea" localSheetId="12" hidden="1">{"unit nac",#N/A,FALSE,"UNIT-MENSUAL";"unit exp 1",#N/A,FALSE,"UNIT-MENSUAL";"unit exp 2",#N/A,FALSE,"UNIT-MENSUAL";"unit acu",#N/A,FALSE,"UNIT-ACUMULADO";"app exp acu 1",#N/A,FALSE,"UNIT-ACUMULADO";"app exp acu 2",#N/A,FALSE,"UNIT-ACUMULADO"}</definedName>
    <definedName name="azea" localSheetId="25" hidden="1">{"unit nac",#N/A,FALSE,"UNIT-MENSUAL";"unit exp 1",#N/A,FALSE,"UNIT-MENSUAL";"unit exp 2",#N/A,FALSE,"UNIT-MENSUAL";"unit acu",#N/A,FALSE,"UNIT-ACUMULADO";"app exp acu 1",#N/A,FALSE,"UNIT-ACUMULADO";"app exp acu 2",#N/A,FALSE,"UNIT-ACUMULADO"}</definedName>
    <definedName name="azea" localSheetId="19" hidden="1">{"unit nac",#N/A,FALSE,"UNIT-MENSUAL";"unit exp 1",#N/A,FALSE,"UNIT-MENSUAL";"unit exp 2",#N/A,FALSE,"UNIT-MENSUAL";"unit acu",#N/A,FALSE,"UNIT-ACUMULADO";"app exp acu 1",#N/A,FALSE,"UNIT-ACUMULADO";"app exp acu 2",#N/A,FALSE,"UNIT-ACUMULADO"}</definedName>
    <definedName name="azea" localSheetId="22" hidden="1">{"unit nac",#N/A,FALSE,"UNIT-MENSUAL";"unit exp 1",#N/A,FALSE,"UNIT-MENSUAL";"unit exp 2",#N/A,FALSE,"UNIT-MENSUAL";"unit acu",#N/A,FALSE,"UNIT-ACUMULADO";"app exp acu 1",#N/A,FALSE,"UNIT-ACUMULADO";"app exp acu 2",#N/A,FALSE,"UNIT-ACUMULADO"}</definedName>
    <definedName name="azea" localSheetId="16" hidden="1">{"unit nac",#N/A,FALSE,"UNIT-MENSUAL";"unit exp 1",#N/A,FALSE,"UNIT-MENSUAL";"unit exp 2",#N/A,FALSE,"UNIT-MENSUAL";"unit acu",#N/A,FALSE,"UNIT-ACUMULADO";"app exp acu 1",#N/A,FALSE,"UNIT-ACUMULADO";"app exp acu 2",#N/A,FALSE,"UNIT-ACUMULADO"}</definedName>
    <definedName name="azea" localSheetId="10" hidden="1">{"unit nac",#N/A,FALSE,"UNIT-MENSUAL";"unit exp 1",#N/A,FALSE,"UNIT-MENSUAL";"unit exp 2",#N/A,FALSE,"UNIT-MENSUAL";"unit acu",#N/A,FALSE,"UNIT-ACUMULADO";"app exp acu 1",#N/A,FALSE,"UNIT-ACUMULADO";"app exp acu 2",#N/A,FALSE,"UNIT-ACUMULADO"}</definedName>
    <definedName name="azea" localSheetId="23" hidden="1">{"unit nac",#N/A,FALSE,"UNIT-MENSUAL";"unit exp 1",#N/A,FALSE,"UNIT-MENSUAL";"unit exp 2",#N/A,FALSE,"UNIT-MENSUAL";"unit acu",#N/A,FALSE,"UNIT-ACUMULADO";"app exp acu 1",#N/A,FALSE,"UNIT-ACUMULADO";"app exp acu 2",#N/A,FALSE,"UNIT-ACUMULADO"}</definedName>
    <definedName name="azea" localSheetId="21" hidden="1">{"unit nac",#N/A,FALSE,"UNIT-MENSUAL";"unit exp 1",#N/A,FALSE,"UNIT-MENSUAL";"unit exp 2",#N/A,FALSE,"UNIT-MENSUAL";"unit acu",#N/A,FALSE,"UNIT-ACUMULADO";"app exp acu 1",#N/A,FALSE,"UNIT-ACUMULADO";"app exp acu 2",#N/A,FALSE,"UNIT-ACUMULADO"}</definedName>
    <definedName name="azea" localSheetId="24" hidden="1">{"unit nac",#N/A,FALSE,"UNIT-MENSUAL";"unit exp 1",#N/A,FALSE,"UNIT-MENSUAL";"unit exp 2",#N/A,FALSE,"UNIT-MENSUAL";"unit acu",#N/A,FALSE,"UNIT-ACUMULADO";"app exp acu 1",#N/A,FALSE,"UNIT-ACUMULADO";"app exp acu 2",#N/A,FALSE,"UNIT-ACUMULADO"}</definedName>
    <definedName name="azea" localSheetId="11" hidden="1">{"unit nac",#N/A,FALSE,"UNIT-MENSUAL";"unit exp 1",#N/A,FALSE,"UNIT-MENSUAL";"unit exp 2",#N/A,FALSE,"UNIT-MENSUAL";"unit acu",#N/A,FALSE,"UNIT-ACUMULADO";"app exp acu 1",#N/A,FALSE,"UNIT-ACUMULADO";"app exp acu 2",#N/A,FALSE,"UNIT-ACUMULADO"}</definedName>
    <definedName name="azea" localSheetId="17" hidden="1">{"unit nac",#N/A,FALSE,"UNIT-MENSUAL";"unit exp 1",#N/A,FALSE,"UNIT-MENSUAL";"unit exp 2",#N/A,FALSE,"UNIT-MENSUAL";"unit acu",#N/A,FALSE,"UNIT-ACUMULADO";"app exp acu 1",#N/A,FALSE,"UNIT-ACUMULADO";"app exp acu 2",#N/A,FALSE,"UNIT-ACUMULADO"}</definedName>
    <definedName name="azea" hidden="1">{"unit nac",#N/A,FALSE,"UNIT-MENSUAL";"unit exp 1",#N/A,FALSE,"UNIT-MENSUAL";"unit exp 2",#N/A,FALSE,"UNIT-MENSUAL";"unit acu",#N/A,FALSE,"UNIT-ACUMULADO";"app exp acu 1",#N/A,FALSE,"UNIT-ACUMULADO";"app exp acu 2",#N/A,FALSE,"UNIT-ACUMULADO"}</definedName>
    <definedName name="azeazeaze" localSheetId="20" hidden="1">{"ESPAÑA_FF",#N/A,FALSE,"IBERICO";"PORTUGAL_FF",#N/A,FALSE,"IBERICO";"IBERICO_FF",#N/A,FALSE,"IBERICO"}</definedName>
    <definedName name="azeazeaze" localSheetId="12" hidden="1">{"ESPAÑA_FF",#N/A,FALSE,"IBERICO";"PORTUGAL_FF",#N/A,FALSE,"IBERICO";"IBERICO_FF",#N/A,FALSE,"IBERICO"}</definedName>
    <definedName name="azeazeaze" localSheetId="25" hidden="1">{"ESPAÑA_FF",#N/A,FALSE,"IBERICO";"PORTUGAL_FF",#N/A,FALSE,"IBERICO";"IBERICO_FF",#N/A,FALSE,"IBERICO"}</definedName>
    <definedName name="azeazeaze" localSheetId="19" hidden="1">{"ESPAÑA_FF",#N/A,FALSE,"IBERICO";"PORTUGAL_FF",#N/A,FALSE,"IBERICO";"IBERICO_FF",#N/A,FALSE,"IBERICO"}</definedName>
    <definedName name="azeazeaze" localSheetId="22" hidden="1">{"ESPAÑA_FF",#N/A,FALSE,"IBERICO";"PORTUGAL_FF",#N/A,FALSE,"IBERICO";"IBERICO_FF",#N/A,FALSE,"IBERICO"}</definedName>
    <definedName name="azeazeaze" localSheetId="16" hidden="1">{"ESPAÑA_FF",#N/A,FALSE,"IBERICO";"PORTUGAL_FF",#N/A,FALSE,"IBERICO";"IBERICO_FF",#N/A,FALSE,"IBERICO"}</definedName>
    <definedName name="azeazeaze" localSheetId="10" hidden="1">{"ESPAÑA_FF",#N/A,FALSE,"IBERICO";"PORTUGAL_FF",#N/A,FALSE,"IBERICO";"IBERICO_FF",#N/A,FALSE,"IBERICO"}</definedName>
    <definedName name="azeazeaze" localSheetId="23" hidden="1">{"ESPAÑA_FF",#N/A,FALSE,"IBERICO";"PORTUGAL_FF",#N/A,FALSE,"IBERICO";"IBERICO_FF",#N/A,FALSE,"IBERICO"}</definedName>
    <definedName name="azeazeaze" localSheetId="21" hidden="1">{"ESPAÑA_FF",#N/A,FALSE,"IBERICO";"PORTUGAL_FF",#N/A,FALSE,"IBERICO";"IBERICO_FF",#N/A,FALSE,"IBERICO"}</definedName>
    <definedName name="azeazeaze" localSheetId="24" hidden="1">{"ESPAÑA_FF",#N/A,FALSE,"IBERICO";"PORTUGAL_FF",#N/A,FALSE,"IBERICO";"IBERICO_FF",#N/A,FALSE,"IBERICO"}</definedName>
    <definedName name="azeazeaze" localSheetId="11" hidden="1">{"ESPAÑA_FF",#N/A,FALSE,"IBERICO";"PORTUGAL_FF",#N/A,FALSE,"IBERICO";"IBERICO_FF",#N/A,FALSE,"IBERICO"}</definedName>
    <definedName name="azeazeaze" localSheetId="17" hidden="1">{"ESPAÑA_FF",#N/A,FALSE,"IBERICO";"PORTUGAL_FF",#N/A,FALSE,"IBERICO";"IBERICO_FF",#N/A,FALSE,"IBERICO"}</definedName>
    <definedName name="azeazeaze" hidden="1">{"ESPAÑA_FF",#N/A,FALSE,"IBERICO";"PORTUGAL_FF",#N/A,FALSE,"IBERICO";"IBERICO_FF",#N/A,FALSE,"IBERICO"}</definedName>
    <definedName name="ddd" localSheetId="20"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12"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25"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19"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22"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16"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10"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23"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21"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24"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11"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localSheetId="17"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d"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ddsrr" localSheetId="20" hidden="1">{"cta global",#N/A,FALSE,"CTA_GLOBAL_MENS";"VOLUMEN MENSUAL",#N/A,FALSE,"VOLUMEN";"app nac",#N/A,FALSE,"CTA.EXP. MENSUAL";"app exp 1",#N/A,FALSE,"CTA.EXP. MENSUAL";"app exp 2",#N/A,FALSE,"CTA.EXP. MENSUAL";"piezas 1",#N/A,FALSE,"CTA.EXP. MENSUAL";"piezas 2",#N/A,FALSE,"CTA.EXP. MENSUAL"}</definedName>
    <definedName name="ddsrr" localSheetId="12" hidden="1">{"cta global",#N/A,FALSE,"CTA_GLOBAL_MENS";"VOLUMEN MENSUAL",#N/A,FALSE,"VOLUMEN";"app nac",#N/A,FALSE,"CTA.EXP. MENSUAL";"app exp 1",#N/A,FALSE,"CTA.EXP. MENSUAL";"app exp 2",#N/A,FALSE,"CTA.EXP. MENSUAL";"piezas 1",#N/A,FALSE,"CTA.EXP. MENSUAL";"piezas 2",#N/A,FALSE,"CTA.EXP. MENSUAL"}</definedName>
    <definedName name="ddsrr" localSheetId="25" hidden="1">{"cta global",#N/A,FALSE,"CTA_GLOBAL_MENS";"VOLUMEN MENSUAL",#N/A,FALSE,"VOLUMEN";"app nac",#N/A,FALSE,"CTA.EXP. MENSUAL";"app exp 1",#N/A,FALSE,"CTA.EXP. MENSUAL";"app exp 2",#N/A,FALSE,"CTA.EXP. MENSUAL";"piezas 1",#N/A,FALSE,"CTA.EXP. MENSUAL";"piezas 2",#N/A,FALSE,"CTA.EXP. MENSUAL"}</definedName>
    <definedName name="ddsrr" localSheetId="19" hidden="1">{"cta global",#N/A,FALSE,"CTA_GLOBAL_MENS";"VOLUMEN MENSUAL",#N/A,FALSE,"VOLUMEN";"app nac",#N/A,FALSE,"CTA.EXP. MENSUAL";"app exp 1",#N/A,FALSE,"CTA.EXP. MENSUAL";"app exp 2",#N/A,FALSE,"CTA.EXP. MENSUAL";"piezas 1",#N/A,FALSE,"CTA.EXP. MENSUAL";"piezas 2",#N/A,FALSE,"CTA.EXP. MENSUAL"}</definedName>
    <definedName name="ddsrr" localSheetId="22" hidden="1">{"cta global",#N/A,FALSE,"CTA_GLOBAL_MENS";"VOLUMEN MENSUAL",#N/A,FALSE,"VOLUMEN";"app nac",#N/A,FALSE,"CTA.EXP. MENSUAL";"app exp 1",#N/A,FALSE,"CTA.EXP. MENSUAL";"app exp 2",#N/A,FALSE,"CTA.EXP. MENSUAL";"piezas 1",#N/A,FALSE,"CTA.EXP. MENSUAL";"piezas 2",#N/A,FALSE,"CTA.EXP. MENSUAL"}</definedName>
    <definedName name="ddsrr" localSheetId="16" hidden="1">{"cta global",#N/A,FALSE,"CTA_GLOBAL_MENS";"VOLUMEN MENSUAL",#N/A,FALSE,"VOLUMEN";"app nac",#N/A,FALSE,"CTA.EXP. MENSUAL";"app exp 1",#N/A,FALSE,"CTA.EXP. MENSUAL";"app exp 2",#N/A,FALSE,"CTA.EXP. MENSUAL";"piezas 1",#N/A,FALSE,"CTA.EXP. MENSUAL";"piezas 2",#N/A,FALSE,"CTA.EXP. MENSUAL"}</definedName>
    <definedName name="ddsrr" localSheetId="10" hidden="1">{"cta global",#N/A,FALSE,"CTA_GLOBAL_MENS";"VOLUMEN MENSUAL",#N/A,FALSE,"VOLUMEN";"app nac",#N/A,FALSE,"CTA.EXP. MENSUAL";"app exp 1",#N/A,FALSE,"CTA.EXP. MENSUAL";"app exp 2",#N/A,FALSE,"CTA.EXP. MENSUAL";"piezas 1",#N/A,FALSE,"CTA.EXP. MENSUAL";"piezas 2",#N/A,FALSE,"CTA.EXP. MENSUAL"}</definedName>
    <definedName name="ddsrr" localSheetId="23" hidden="1">{"cta global",#N/A,FALSE,"CTA_GLOBAL_MENS";"VOLUMEN MENSUAL",#N/A,FALSE,"VOLUMEN";"app nac",#N/A,FALSE,"CTA.EXP. MENSUAL";"app exp 1",#N/A,FALSE,"CTA.EXP. MENSUAL";"app exp 2",#N/A,FALSE,"CTA.EXP. MENSUAL";"piezas 1",#N/A,FALSE,"CTA.EXP. MENSUAL";"piezas 2",#N/A,FALSE,"CTA.EXP. MENSUAL"}</definedName>
    <definedName name="ddsrr" localSheetId="21" hidden="1">{"cta global",#N/A,FALSE,"CTA_GLOBAL_MENS";"VOLUMEN MENSUAL",#N/A,FALSE,"VOLUMEN";"app nac",#N/A,FALSE,"CTA.EXP. MENSUAL";"app exp 1",#N/A,FALSE,"CTA.EXP. MENSUAL";"app exp 2",#N/A,FALSE,"CTA.EXP. MENSUAL";"piezas 1",#N/A,FALSE,"CTA.EXP. MENSUAL";"piezas 2",#N/A,FALSE,"CTA.EXP. MENSUAL"}</definedName>
    <definedName name="ddsrr" localSheetId="24" hidden="1">{"cta global",#N/A,FALSE,"CTA_GLOBAL_MENS";"VOLUMEN MENSUAL",#N/A,FALSE,"VOLUMEN";"app nac",#N/A,FALSE,"CTA.EXP. MENSUAL";"app exp 1",#N/A,FALSE,"CTA.EXP. MENSUAL";"app exp 2",#N/A,FALSE,"CTA.EXP. MENSUAL";"piezas 1",#N/A,FALSE,"CTA.EXP. MENSUAL";"piezas 2",#N/A,FALSE,"CTA.EXP. MENSUAL"}</definedName>
    <definedName name="ddsrr" localSheetId="11" hidden="1">{"cta global",#N/A,FALSE,"CTA_GLOBAL_MENS";"VOLUMEN MENSUAL",#N/A,FALSE,"VOLUMEN";"app nac",#N/A,FALSE,"CTA.EXP. MENSUAL";"app exp 1",#N/A,FALSE,"CTA.EXP. MENSUAL";"app exp 2",#N/A,FALSE,"CTA.EXP. MENSUAL";"piezas 1",#N/A,FALSE,"CTA.EXP. MENSUAL";"piezas 2",#N/A,FALSE,"CTA.EXP. MENSUAL"}</definedName>
    <definedName name="ddsrr" localSheetId="17" hidden="1">{"cta global",#N/A,FALSE,"CTA_GLOBAL_MENS";"VOLUMEN MENSUAL",#N/A,FALSE,"VOLUMEN";"app nac",#N/A,FALSE,"CTA.EXP. MENSUAL";"app exp 1",#N/A,FALSE,"CTA.EXP. MENSUAL";"app exp 2",#N/A,FALSE,"CTA.EXP. MENSUAL";"piezas 1",#N/A,FALSE,"CTA.EXP. MENSUAL";"piezas 2",#N/A,FALSE,"CTA.EXP. MENSUAL"}</definedName>
    <definedName name="ddsrr" hidden="1">{"cta global",#N/A,FALSE,"CTA_GLOBAL_MENS";"VOLUMEN MENSUAL",#N/A,FALSE,"VOLUMEN";"app nac",#N/A,FALSE,"CTA.EXP. MENSUAL";"app exp 1",#N/A,FALSE,"CTA.EXP. MENSUAL";"app exp 2",#N/A,FALSE,"CTA.EXP. MENSUAL";"piezas 1",#N/A,FALSE,"CTA.EXP. MENSUAL";"piezas 2",#N/A,FALSE,"CTA.EXP. MENSUAL"}</definedName>
    <definedName name="dfh" localSheetId="20"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12"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25"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19"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22"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16"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10"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23"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21"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24"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11"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localSheetId="17"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fh"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dhdhd" localSheetId="20" hidden="1">{"HIPOTESIS",#N/A,FALSE,"INDUSTRIAL";"CUADRO",#N/A,FALSE,"INDUSTRIAL";"HIPOTESIS",#N/A,FALSE,"COMERCIAL";"CUADRO",#N/A,FALSE,"COMERCIAL"}</definedName>
    <definedName name="dhdhd" localSheetId="12" hidden="1">{"HIPOTESIS",#N/A,FALSE,"INDUSTRIAL";"CUADRO",#N/A,FALSE,"INDUSTRIAL";"HIPOTESIS",#N/A,FALSE,"COMERCIAL";"CUADRO",#N/A,FALSE,"COMERCIAL"}</definedName>
    <definedName name="dhdhd" localSheetId="25" hidden="1">{"HIPOTESIS",#N/A,FALSE,"INDUSTRIAL";"CUADRO",#N/A,FALSE,"INDUSTRIAL";"HIPOTESIS",#N/A,FALSE,"COMERCIAL";"CUADRO",#N/A,FALSE,"COMERCIAL"}</definedName>
    <definedName name="dhdhd" localSheetId="19" hidden="1">{"HIPOTESIS",#N/A,FALSE,"INDUSTRIAL";"CUADRO",#N/A,FALSE,"INDUSTRIAL";"HIPOTESIS",#N/A,FALSE,"COMERCIAL";"CUADRO",#N/A,FALSE,"COMERCIAL"}</definedName>
    <definedName name="dhdhd" localSheetId="22" hidden="1">{"HIPOTESIS",#N/A,FALSE,"INDUSTRIAL";"CUADRO",#N/A,FALSE,"INDUSTRIAL";"HIPOTESIS",#N/A,FALSE,"COMERCIAL";"CUADRO",#N/A,FALSE,"COMERCIAL"}</definedName>
    <definedName name="dhdhd" localSheetId="16" hidden="1">{"HIPOTESIS",#N/A,FALSE,"INDUSTRIAL";"CUADRO",#N/A,FALSE,"INDUSTRIAL";"HIPOTESIS",#N/A,FALSE,"COMERCIAL";"CUADRO",#N/A,FALSE,"COMERCIAL"}</definedName>
    <definedName name="dhdhd" localSheetId="10" hidden="1">{"HIPOTESIS",#N/A,FALSE,"INDUSTRIAL";"CUADRO",#N/A,FALSE,"INDUSTRIAL";"HIPOTESIS",#N/A,FALSE,"COMERCIAL";"CUADRO",#N/A,FALSE,"COMERCIAL"}</definedName>
    <definedName name="dhdhd" localSheetId="23" hidden="1">{"HIPOTESIS",#N/A,FALSE,"INDUSTRIAL";"CUADRO",#N/A,FALSE,"INDUSTRIAL";"HIPOTESIS",#N/A,FALSE,"COMERCIAL";"CUADRO",#N/A,FALSE,"COMERCIAL"}</definedName>
    <definedName name="dhdhd" localSheetId="21" hidden="1">{"HIPOTESIS",#N/A,FALSE,"INDUSTRIAL";"CUADRO",#N/A,FALSE,"INDUSTRIAL";"HIPOTESIS",#N/A,FALSE,"COMERCIAL";"CUADRO",#N/A,FALSE,"COMERCIAL"}</definedName>
    <definedName name="dhdhd" localSheetId="24" hidden="1">{"HIPOTESIS",#N/A,FALSE,"INDUSTRIAL";"CUADRO",#N/A,FALSE,"INDUSTRIAL";"HIPOTESIS",#N/A,FALSE,"COMERCIAL";"CUADRO",#N/A,FALSE,"COMERCIAL"}</definedName>
    <definedName name="dhdhd" localSheetId="11" hidden="1">{"HIPOTESIS",#N/A,FALSE,"INDUSTRIAL";"CUADRO",#N/A,FALSE,"INDUSTRIAL";"HIPOTESIS",#N/A,FALSE,"COMERCIAL";"CUADRO",#N/A,FALSE,"COMERCIAL"}</definedName>
    <definedName name="dhdhd" localSheetId="17" hidden="1">{"HIPOTESIS",#N/A,FALSE,"INDUSTRIAL";"CUADRO",#N/A,FALSE,"INDUSTRIAL";"HIPOTESIS",#N/A,FALSE,"COMERCIAL";"CUADRO",#N/A,FALSE,"COMERCIAL"}</definedName>
    <definedName name="dhdhd" hidden="1">{"HIPOTESIS",#N/A,FALSE,"INDUSTRIAL";"CUADRO",#N/A,FALSE,"INDUSTRIAL";"HIPOTESIS",#N/A,FALSE,"COMERCIAL";"CUADRO",#N/A,FALSE,"COMERCIAL"}</definedName>
    <definedName name="dhyghd" localSheetId="20"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12"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25"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19"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22"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16"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10"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23"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21"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24"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11" hidden="1">{"EUNEA",#N/A,TRUE,"EUNEA";"HIMEL",#N/A,TRUE,"HIMEL";"S_E_E",#N/A,TRUE,"S_E_E";"MESA",#N/A,TRUE,"MESA";"CEVELSA",#N/A,TRUE,"CEVELSA";"POVELSA",#N/A,TRUE,"POVELSA";"TELEMECA",#N/A,TRUE,"TELEMECA";"ESPAÑA",#N/A,TRUE,"ESPAÑA";"PORTUGAL",#N/A,TRUE,"PORTUGAL";"ESPAÑA_FF",#N/A,TRUE,"IBERICO";"PORTUGAL_FF",#N/A,TRUE,"IBERICO";"IBERICO_FF",#N/A,TRUE,"IBERICO"}</definedName>
    <definedName name="dhyghd" localSheetId="17" hidden="1">{"EUNEA",#N/A,TRUE,"EUNEA";"HIMEL",#N/A,TRUE,"HIMEL";"S_E_E",#N/A,TRUE,"S_E_E";"MESA",#N/A,TRUE,"MESA";"CEVELSA",#N/A,TRUE,"CEVELSA";"POVELSA",#N/A,TRUE,"POVELSA";"TELEMECA",#N/A,TRUE,"TELEMECA";"ESPAÑA",#N/A,TRUE,"ESPAÑA";"PORTUGAL",#N/A,TRUE,"PORTUGAL";"ESPAÑA_FF",#N/A,TRUE,"IBERICO";"PORTUGAL_FF",#N/A,TRUE,"IBERICO";"IBERICO_FF",#N/A,TRUE,"IBERICO"}</definedName>
    <definedName name="dhyghd" hidden="1">{"EUNEA",#N/A,TRUE,"EUNEA";"HIMEL",#N/A,TRUE,"HIMEL";"S_E_E",#N/A,TRUE,"S_E_E";"MESA",#N/A,TRUE,"MESA";"CEVELSA",#N/A,TRUE,"CEVELSA";"POVELSA",#N/A,TRUE,"POVELSA";"TELEMECA",#N/A,TRUE,"TELEMECA";"ESPAÑA",#N/A,TRUE,"ESPAÑA";"PORTUGAL",#N/A,TRUE,"PORTUGAL";"ESPAÑA_FF",#N/A,TRUE,"IBERICO";"PORTUGAL_FF",#N/A,TRUE,"IBERICO";"IBERICO_FF",#N/A,TRUE,"IBERICO"}</definedName>
    <definedName name="eeee" localSheetId="20" hidden="1">{"volu carat",#N/A,FALSE,"VOLUMEN";"cta global acumul carat",#N/A,FALSE,"CTA_GLOBAL_ACUMUL";"efectivos",#N/A,FALSE,"EFECTIVOS";"bfr carat",#N/A,FALSE,"BFR_CAPITAUX ";"volu carat acu",#N/A,FALSE,"VOLUMEN";"efectivos acu",#N/A,FALSE,"EFECTIVOS"}</definedName>
    <definedName name="eeee" localSheetId="12" hidden="1">{"volu carat",#N/A,FALSE,"VOLUMEN";"cta global acumul carat",#N/A,FALSE,"CTA_GLOBAL_ACUMUL";"efectivos",#N/A,FALSE,"EFECTIVOS";"bfr carat",#N/A,FALSE,"BFR_CAPITAUX ";"volu carat acu",#N/A,FALSE,"VOLUMEN";"efectivos acu",#N/A,FALSE,"EFECTIVOS"}</definedName>
    <definedName name="eeee" localSheetId="25" hidden="1">{"volu carat",#N/A,FALSE,"VOLUMEN";"cta global acumul carat",#N/A,FALSE,"CTA_GLOBAL_ACUMUL";"efectivos",#N/A,FALSE,"EFECTIVOS";"bfr carat",#N/A,FALSE,"BFR_CAPITAUX ";"volu carat acu",#N/A,FALSE,"VOLUMEN";"efectivos acu",#N/A,FALSE,"EFECTIVOS"}</definedName>
    <definedName name="eeee" localSheetId="19" hidden="1">{"volu carat",#N/A,FALSE,"VOLUMEN";"cta global acumul carat",#N/A,FALSE,"CTA_GLOBAL_ACUMUL";"efectivos",#N/A,FALSE,"EFECTIVOS";"bfr carat",#N/A,FALSE,"BFR_CAPITAUX ";"volu carat acu",#N/A,FALSE,"VOLUMEN";"efectivos acu",#N/A,FALSE,"EFECTIVOS"}</definedName>
    <definedName name="eeee" localSheetId="22" hidden="1">{"volu carat",#N/A,FALSE,"VOLUMEN";"cta global acumul carat",#N/A,FALSE,"CTA_GLOBAL_ACUMUL";"efectivos",#N/A,FALSE,"EFECTIVOS";"bfr carat",#N/A,FALSE,"BFR_CAPITAUX ";"volu carat acu",#N/A,FALSE,"VOLUMEN";"efectivos acu",#N/A,FALSE,"EFECTIVOS"}</definedName>
    <definedName name="eeee" localSheetId="16" hidden="1">{"volu carat",#N/A,FALSE,"VOLUMEN";"cta global acumul carat",#N/A,FALSE,"CTA_GLOBAL_ACUMUL";"efectivos",#N/A,FALSE,"EFECTIVOS";"bfr carat",#N/A,FALSE,"BFR_CAPITAUX ";"volu carat acu",#N/A,FALSE,"VOLUMEN";"efectivos acu",#N/A,FALSE,"EFECTIVOS"}</definedName>
    <definedName name="eeee" localSheetId="10" hidden="1">{"volu carat",#N/A,FALSE,"VOLUMEN";"cta global acumul carat",#N/A,FALSE,"CTA_GLOBAL_ACUMUL";"efectivos",#N/A,FALSE,"EFECTIVOS";"bfr carat",#N/A,FALSE,"BFR_CAPITAUX ";"volu carat acu",#N/A,FALSE,"VOLUMEN";"efectivos acu",#N/A,FALSE,"EFECTIVOS"}</definedName>
    <definedName name="eeee" localSheetId="23" hidden="1">{"volu carat",#N/A,FALSE,"VOLUMEN";"cta global acumul carat",#N/A,FALSE,"CTA_GLOBAL_ACUMUL";"efectivos",#N/A,FALSE,"EFECTIVOS";"bfr carat",#N/A,FALSE,"BFR_CAPITAUX ";"volu carat acu",#N/A,FALSE,"VOLUMEN";"efectivos acu",#N/A,FALSE,"EFECTIVOS"}</definedName>
    <definedName name="eeee" localSheetId="21" hidden="1">{"volu carat",#N/A,FALSE,"VOLUMEN";"cta global acumul carat",#N/A,FALSE,"CTA_GLOBAL_ACUMUL";"efectivos",#N/A,FALSE,"EFECTIVOS";"bfr carat",#N/A,FALSE,"BFR_CAPITAUX ";"volu carat acu",#N/A,FALSE,"VOLUMEN";"efectivos acu",#N/A,FALSE,"EFECTIVOS"}</definedName>
    <definedName name="eeee" localSheetId="24" hidden="1">{"volu carat",#N/A,FALSE,"VOLUMEN";"cta global acumul carat",#N/A,FALSE,"CTA_GLOBAL_ACUMUL";"efectivos",#N/A,FALSE,"EFECTIVOS";"bfr carat",#N/A,FALSE,"BFR_CAPITAUX ";"volu carat acu",#N/A,FALSE,"VOLUMEN";"efectivos acu",#N/A,FALSE,"EFECTIVOS"}</definedName>
    <definedName name="eeee" localSheetId="11" hidden="1">{"volu carat",#N/A,FALSE,"VOLUMEN";"cta global acumul carat",#N/A,FALSE,"CTA_GLOBAL_ACUMUL";"efectivos",#N/A,FALSE,"EFECTIVOS";"bfr carat",#N/A,FALSE,"BFR_CAPITAUX ";"volu carat acu",#N/A,FALSE,"VOLUMEN";"efectivos acu",#N/A,FALSE,"EFECTIVOS"}</definedName>
    <definedName name="eeee" localSheetId="17" hidden="1">{"volu carat",#N/A,FALSE,"VOLUMEN";"cta global acumul carat",#N/A,FALSE,"CTA_GLOBAL_ACUMUL";"efectivos",#N/A,FALSE,"EFECTIVOS";"bfr carat",#N/A,FALSE,"BFR_CAPITAUX ";"volu carat acu",#N/A,FALSE,"VOLUMEN";"efectivos acu",#N/A,FALSE,"EFECTIVOS"}</definedName>
    <definedName name="eeee" hidden="1">{"volu carat",#N/A,FALSE,"VOLUMEN";"cta global acumul carat",#N/A,FALSE,"CTA_GLOBAL_ACUMUL";"efectivos",#N/A,FALSE,"EFECTIVOS";"bfr carat",#N/A,FALSE,"BFR_CAPITAUX ";"volu carat acu",#N/A,FALSE,"VOLUMEN";"efectivos acu",#N/A,FALSE,"EFECTIVOS"}</definedName>
    <definedName name="Exposition">'Directive OSH09 (FR)'!$O$6:$O$10</definedName>
    <definedName name="ff" localSheetId="20" hidden="1">{"GRAF. C.A.",#N/A,TRUE,"GRAFICOS";"GRAF. VOLUM.",#N/A,TRUE,"GRAFICOS";"GRAF. M.B.",#N/A,TRUE,"GRAFICOS"}</definedName>
    <definedName name="ff" localSheetId="12" hidden="1">{"GRAF. C.A.",#N/A,TRUE,"GRAFICOS";"GRAF. VOLUM.",#N/A,TRUE,"GRAFICOS";"GRAF. M.B.",#N/A,TRUE,"GRAFICOS"}</definedName>
    <definedName name="ff" localSheetId="25" hidden="1">{"GRAF. C.A.",#N/A,TRUE,"GRAFICOS";"GRAF. VOLUM.",#N/A,TRUE,"GRAFICOS";"GRAF. M.B.",#N/A,TRUE,"GRAFICOS"}</definedName>
    <definedName name="ff" localSheetId="19" hidden="1">{"GRAF. C.A.",#N/A,TRUE,"GRAFICOS";"GRAF. VOLUM.",#N/A,TRUE,"GRAFICOS";"GRAF. M.B.",#N/A,TRUE,"GRAFICOS"}</definedName>
    <definedName name="ff" localSheetId="22" hidden="1">{"GRAF. C.A.",#N/A,TRUE,"GRAFICOS";"GRAF. VOLUM.",#N/A,TRUE,"GRAFICOS";"GRAF. M.B.",#N/A,TRUE,"GRAFICOS"}</definedName>
    <definedName name="ff" localSheetId="16" hidden="1">{"GRAF. C.A.",#N/A,TRUE,"GRAFICOS";"GRAF. VOLUM.",#N/A,TRUE,"GRAFICOS";"GRAF. M.B.",#N/A,TRUE,"GRAFICOS"}</definedName>
    <definedName name="ff" localSheetId="10" hidden="1">{"GRAF. C.A.",#N/A,TRUE,"GRAFICOS";"GRAF. VOLUM.",#N/A,TRUE,"GRAFICOS";"GRAF. M.B.",#N/A,TRUE,"GRAFICOS"}</definedName>
    <definedName name="ff" localSheetId="23" hidden="1">{"GRAF. C.A.",#N/A,TRUE,"GRAFICOS";"GRAF. VOLUM.",#N/A,TRUE,"GRAFICOS";"GRAF. M.B.",#N/A,TRUE,"GRAFICOS"}</definedName>
    <definedName name="ff" localSheetId="21" hidden="1">{"GRAF. C.A.",#N/A,TRUE,"GRAFICOS";"GRAF. VOLUM.",#N/A,TRUE,"GRAFICOS";"GRAF. M.B.",#N/A,TRUE,"GRAFICOS"}</definedName>
    <definedName name="ff" localSheetId="24" hidden="1">{"GRAF. C.A.",#N/A,TRUE,"GRAFICOS";"GRAF. VOLUM.",#N/A,TRUE,"GRAFICOS";"GRAF. M.B.",#N/A,TRUE,"GRAFICOS"}</definedName>
    <definedName name="ff" localSheetId="11" hidden="1">{"GRAF. C.A.",#N/A,TRUE,"GRAFICOS";"GRAF. VOLUM.",#N/A,TRUE,"GRAFICOS";"GRAF. M.B.",#N/A,TRUE,"GRAFICOS"}</definedName>
    <definedName name="ff" localSheetId="17" hidden="1">{"GRAF. C.A.",#N/A,TRUE,"GRAFICOS";"GRAF. VOLUM.",#N/A,TRUE,"GRAFICOS";"GRAF. M.B.",#N/A,TRUE,"GRAFICOS"}</definedName>
    <definedName name="ff" hidden="1">{"GRAF. C.A.",#N/A,TRUE,"GRAFICOS";"GRAF. VOLUM.",#N/A,TRUE,"GRAFICOS";"GRAF. M.B.",#N/A,TRUE,"GRAFICOS"}</definedName>
    <definedName name="ghdghdg" localSheetId="20" hidden="1">{"volu carat",#N/A,FALSE,"VOLUMEN";"cta global acumul carat",#N/A,FALSE,"CTA_GLOBAL_ACUMUL";"efectivos",#N/A,FALSE,"EFECTIVOS";"bfr carat",#N/A,FALSE,"BFR_CAPITAUX ";"volu carat acu",#N/A,FALSE,"VOLUMEN";"efectivos acu",#N/A,FALSE,"EFECTIVOS"}</definedName>
    <definedName name="ghdghdg" localSheetId="12" hidden="1">{"volu carat",#N/A,FALSE,"VOLUMEN";"cta global acumul carat",#N/A,FALSE,"CTA_GLOBAL_ACUMUL";"efectivos",#N/A,FALSE,"EFECTIVOS";"bfr carat",#N/A,FALSE,"BFR_CAPITAUX ";"volu carat acu",#N/A,FALSE,"VOLUMEN";"efectivos acu",#N/A,FALSE,"EFECTIVOS"}</definedName>
    <definedName name="ghdghdg" localSheetId="25" hidden="1">{"volu carat",#N/A,FALSE,"VOLUMEN";"cta global acumul carat",#N/A,FALSE,"CTA_GLOBAL_ACUMUL";"efectivos",#N/A,FALSE,"EFECTIVOS";"bfr carat",#N/A,FALSE,"BFR_CAPITAUX ";"volu carat acu",#N/A,FALSE,"VOLUMEN";"efectivos acu",#N/A,FALSE,"EFECTIVOS"}</definedName>
    <definedName name="ghdghdg" localSheetId="19" hidden="1">{"volu carat",#N/A,FALSE,"VOLUMEN";"cta global acumul carat",#N/A,FALSE,"CTA_GLOBAL_ACUMUL";"efectivos",#N/A,FALSE,"EFECTIVOS";"bfr carat",#N/A,FALSE,"BFR_CAPITAUX ";"volu carat acu",#N/A,FALSE,"VOLUMEN";"efectivos acu",#N/A,FALSE,"EFECTIVOS"}</definedName>
    <definedName name="ghdghdg" localSheetId="22" hidden="1">{"volu carat",#N/A,FALSE,"VOLUMEN";"cta global acumul carat",#N/A,FALSE,"CTA_GLOBAL_ACUMUL";"efectivos",#N/A,FALSE,"EFECTIVOS";"bfr carat",#N/A,FALSE,"BFR_CAPITAUX ";"volu carat acu",#N/A,FALSE,"VOLUMEN";"efectivos acu",#N/A,FALSE,"EFECTIVOS"}</definedName>
    <definedName name="ghdghdg" localSheetId="16" hidden="1">{"volu carat",#N/A,FALSE,"VOLUMEN";"cta global acumul carat",#N/A,FALSE,"CTA_GLOBAL_ACUMUL";"efectivos",#N/A,FALSE,"EFECTIVOS";"bfr carat",#N/A,FALSE,"BFR_CAPITAUX ";"volu carat acu",#N/A,FALSE,"VOLUMEN";"efectivos acu",#N/A,FALSE,"EFECTIVOS"}</definedName>
    <definedName name="ghdghdg" localSheetId="10" hidden="1">{"volu carat",#N/A,FALSE,"VOLUMEN";"cta global acumul carat",#N/A,FALSE,"CTA_GLOBAL_ACUMUL";"efectivos",#N/A,FALSE,"EFECTIVOS";"bfr carat",#N/A,FALSE,"BFR_CAPITAUX ";"volu carat acu",#N/A,FALSE,"VOLUMEN";"efectivos acu",#N/A,FALSE,"EFECTIVOS"}</definedName>
    <definedName name="ghdghdg" localSheetId="23" hidden="1">{"volu carat",#N/A,FALSE,"VOLUMEN";"cta global acumul carat",#N/A,FALSE,"CTA_GLOBAL_ACUMUL";"efectivos",#N/A,FALSE,"EFECTIVOS";"bfr carat",#N/A,FALSE,"BFR_CAPITAUX ";"volu carat acu",#N/A,FALSE,"VOLUMEN";"efectivos acu",#N/A,FALSE,"EFECTIVOS"}</definedName>
    <definedName name="ghdghdg" localSheetId="21" hidden="1">{"volu carat",#N/A,FALSE,"VOLUMEN";"cta global acumul carat",#N/A,FALSE,"CTA_GLOBAL_ACUMUL";"efectivos",#N/A,FALSE,"EFECTIVOS";"bfr carat",#N/A,FALSE,"BFR_CAPITAUX ";"volu carat acu",#N/A,FALSE,"VOLUMEN";"efectivos acu",#N/A,FALSE,"EFECTIVOS"}</definedName>
    <definedName name="ghdghdg" localSheetId="24" hidden="1">{"volu carat",#N/A,FALSE,"VOLUMEN";"cta global acumul carat",#N/A,FALSE,"CTA_GLOBAL_ACUMUL";"efectivos",#N/A,FALSE,"EFECTIVOS";"bfr carat",#N/A,FALSE,"BFR_CAPITAUX ";"volu carat acu",#N/A,FALSE,"VOLUMEN";"efectivos acu",#N/A,FALSE,"EFECTIVOS"}</definedName>
    <definedName name="ghdghdg" localSheetId="11" hidden="1">{"volu carat",#N/A,FALSE,"VOLUMEN";"cta global acumul carat",#N/A,FALSE,"CTA_GLOBAL_ACUMUL";"efectivos",#N/A,FALSE,"EFECTIVOS";"bfr carat",#N/A,FALSE,"BFR_CAPITAUX ";"volu carat acu",#N/A,FALSE,"VOLUMEN";"efectivos acu",#N/A,FALSE,"EFECTIVOS"}</definedName>
    <definedName name="ghdghdg" localSheetId="17" hidden="1">{"volu carat",#N/A,FALSE,"VOLUMEN";"cta global acumul carat",#N/A,FALSE,"CTA_GLOBAL_ACUMUL";"efectivos",#N/A,FALSE,"EFECTIVOS";"bfr carat",#N/A,FALSE,"BFR_CAPITAUX ";"volu carat acu",#N/A,FALSE,"VOLUMEN";"efectivos acu",#N/A,FALSE,"EFECTIVOS"}</definedName>
    <definedName name="ghdghdg" hidden="1">{"volu carat",#N/A,FALSE,"VOLUMEN";"cta global acumul carat",#N/A,FALSE,"CTA_GLOBAL_ACUMUL";"efectivos",#N/A,FALSE,"EFECTIVOS";"bfr carat",#N/A,FALSE,"BFR_CAPITAUX ";"volu carat acu",#N/A,FALSE,"VOLUMEN";"efectivos acu",#N/A,FALSE,"EFECTIVOS"}</definedName>
    <definedName name="iiopp" localSheetId="20"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12"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25"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19"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22"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16"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10"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23"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21"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24"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11" hidden="1">{"Portada",#N/A,TRUE,"Pres";"Cpte Résultat Mois M",#N/A,TRUE,"Cpte Résultat Mois M";"Coûts Structure",#N/A,TRUE,"Coûts Structure";"Capitaux Engagés",#N/A,TRUE,"Capitaux Engagés";"Effectifs",#N/A,TRUE,"Effectifs";"Prev. (M+1)",#N/A,TRUE,"Prev. (M+1)";"Prev. Trim.",#N/A,TRUE,"Prev. Trim.";"Graphs",#N/A,TRUE,"Graphs"}</definedName>
    <definedName name="iiopp" localSheetId="17" hidden="1">{"Portada",#N/A,TRUE,"Pres";"Cpte Résultat Mois M",#N/A,TRUE,"Cpte Résultat Mois M";"Coûts Structure",#N/A,TRUE,"Coûts Structure";"Capitaux Engagés",#N/A,TRUE,"Capitaux Engagés";"Effectifs",#N/A,TRUE,"Effectifs";"Prev. (M+1)",#N/A,TRUE,"Prev. (M+1)";"Prev. Trim.",#N/A,TRUE,"Prev. Trim.";"Graphs",#N/A,TRUE,"Graphs"}</definedName>
    <definedName name="iiopp" hidden="1">{"Portada",#N/A,TRUE,"Pres";"Cpte Résultat Mois M",#N/A,TRUE,"Cpte Résultat Mois M";"Coûts Structure",#N/A,TRUE,"Coûts Structure";"Capitaux Engagés",#N/A,TRUE,"Capitaux Engagés";"Effectifs",#N/A,TRUE,"Effectifs";"Prev. (M+1)",#N/A,TRUE,"Prev. (M+1)";"Prev. Trim.",#N/A,TRUE,"Prev. Trim.";"Graphs",#N/A,TRUE,"Graphs"}</definedName>
    <definedName name="_xlnm.Print_Titles" localSheetId="20">Administratif!$1:$11</definedName>
    <definedName name="_xlnm.Print_Titles" localSheetId="18">'Bureau étude'!$1:$11</definedName>
    <definedName name="_xlnm.Print_Titles" localSheetId="3">Dangers!$1:$4</definedName>
    <definedName name="_xlnm.Print_Titles" localSheetId="12">Fibre!$1:$11</definedName>
    <definedName name="_xlnm.Print_Titles" localSheetId="9">FUS!$1:$11</definedName>
    <definedName name="_xlnm.Print_Titles" localSheetId="25">'HWAG n°x (model) (2)'!$1:$11</definedName>
    <definedName name="_xlnm.Print_Titles" localSheetId="19">'Inspection Entrée'!$1:$11</definedName>
    <definedName name="_xlnm.Print_Titles" localSheetId="22">'Local serveur'!$1:$11</definedName>
    <definedName name="_xlnm.Print_Titles" localSheetId="16">Maintenance!$4:$11</definedName>
    <definedName name="_xlnm.Print_Titles" localSheetId="10">Métro!$1:$11</definedName>
    <definedName name="_xlnm.Print_Titles" localSheetId="5">Neptune!$4:$11</definedName>
    <definedName name="_xlnm.Print_Titles" localSheetId="23">'Parking Accès Batiment'!$1:$11</definedName>
    <definedName name="_xlnm.Print_Titles" localSheetId="14">Roller!$1:$11</definedName>
    <definedName name="_xlnm.Print_Titles" localSheetId="21">'Salle de pause'!$1:$11</definedName>
    <definedName name="_xlnm.Print_Titles" localSheetId="8">Seven!$1:$11</definedName>
    <definedName name="_xlnm.Print_Titles" localSheetId="4">Synthèse!$1:$11</definedName>
    <definedName name="_xlnm.Print_Titles" localSheetId="15">'Usinage Roller'!$1:$11</definedName>
    <definedName name="_xlnm.Print_Titles" localSheetId="24">'Vestiaires Sanitaires'!$1:$11</definedName>
    <definedName name="_xlnm.Print_Titles" localSheetId="6">Vintage!$2:$11</definedName>
    <definedName name="_xlnm.Print_Titles" localSheetId="7">XUB!$1:$11</definedName>
    <definedName name="_xlnm.Print_Titles" localSheetId="11">'Zone colle et étuves'!$1:$11</definedName>
    <definedName name="_xlnm.Print_Titles" localSheetId="17">'Zone Expédition Magasin'!$1:$11</definedName>
    <definedName name="_xlnm.Print_Titles" localSheetId="13">'Zone pollissage'!$1:$11</definedName>
    <definedName name="PPE">'Directive OSH09 (FR)'!$R$6:$R$9</definedName>
    <definedName name="qdqs" localSheetId="20" hidden="1">{"unit nac",#N/A,FALSE,"UNIT-MENSUAL";"unit exp 1",#N/A,FALSE,"UNIT-MENSUAL";"unit exp 2",#N/A,FALSE,"UNIT-MENSUAL"}</definedName>
    <definedName name="qdqs" localSheetId="12" hidden="1">{"unit nac",#N/A,FALSE,"UNIT-MENSUAL";"unit exp 1",#N/A,FALSE,"UNIT-MENSUAL";"unit exp 2",#N/A,FALSE,"UNIT-MENSUAL"}</definedName>
    <definedName name="qdqs" localSheetId="25" hidden="1">{"unit nac",#N/A,FALSE,"UNIT-MENSUAL";"unit exp 1",#N/A,FALSE,"UNIT-MENSUAL";"unit exp 2",#N/A,FALSE,"UNIT-MENSUAL"}</definedName>
    <definedName name="qdqs" localSheetId="19" hidden="1">{"unit nac",#N/A,FALSE,"UNIT-MENSUAL";"unit exp 1",#N/A,FALSE,"UNIT-MENSUAL";"unit exp 2",#N/A,FALSE,"UNIT-MENSUAL"}</definedName>
    <definedName name="qdqs" localSheetId="22" hidden="1">{"unit nac",#N/A,FALSE,"UNIT-MENSUAL";"unit exp 1",#N/A,FALSE,"UNIT-MENSUAL";"unit exp 2",#N/A,FALSE,"UNIT-MENSUAL"}</definedName>
    <definedName name="qdqs" localSheetId="16" hidden="1">{"unit nac",#N/A,FALSE,"UNIT-MENSUAL";"unit exp 1",#N/A,FALSE,"UNIT-MENSUAL";"unit exp 2",#N/A,FALSE,"UNIT-MENSUAL"}</definedName>
    <definedName name="qdqs" localSheetId="10" hidden="1">{"unit nac",#N/A,FALSE,"UNIT-MENSUAL";"unit exp 1",#N/A,FALSE,"UNIT-MENSUAL";"unit exp 2",#N/A,FALSE,"UNIT-MENSUAL"}</definedName>
    <definedName name="qdqs" localSheetId="23" hidden="1">{"unit nac",#N/A,FALSE,"UNIT-MENSUAL";"unit exp 1",#N/A,FALSE,"UNIT-MENSUAL";"unit exp 2",#N/A,FALSE,"UNIT-MENSUAL"}</definedName>
    <definedName name="qdqs" localSheetId="21" hidden="1">{"unit nac",#N/A,FALSE,"UNIT-MENSUAL";"unit exp 1",#N/A,FALSE,"UNIT-MENSUAL";"unit exp 2",#N/A,FALSE,"UNIT-MENSUAL"}</definedName>
    <definedName name="qdqs" localSheetId="24" hidden="1">{"unit nac",#N/A,FALSE,"UNIT-MENSUAL";"unit exp 1",#N/A,FALSE,"UNIT-MENSUAL";"unit exp 2",#N/A,FALSE,"UNIT-MENSUAL"}</definedName>
    <definedName name="qdqs" localSheetId="11" hidden="1">{"unit nac",#N/A,FALSE,"UNIT-MENSUAL";"unit exp 1",#N/A,FALSE,"UNIT-MENSUAL";"unit exp 2",#N/A,FALSE,"UNIT-MENSUAL"}</definedName>
    <definedName name="qdqs" localSheetId="17" hidden="1">{"unit nac",#N/A,FALSE,"UNIT-MENSUAL";"unit exp 1",#N/A,FALSE,"UNIT-MENSUAL";"unit exp 2",#N/A,FALSE,"UNIT-MENSUAL"}</definedName>
    <definedName name="qdqs" hidden="1">{"unit nac",#N/A,FALSE,"UNIT-MENSUAL";"unit exp 1",#N/A,FALSE,"UNIT-MENSUAL";"unit exp 2",#N/A,FALSE,"UNIT-MENSUAL"}</definedName>
    <definedName name="ranking">'Directive OSH09 (FR)'!$O$6:$O$9</definedName>
    <definedName name="Seriousness">'Directive OSH09 (FR)'!$O$13:$O$17</definedName>
    <definedName name="wrn.CARAT." localSheetId="20" hidden="1">{"volu carat",#N/A,FALSE,"VOLUMEN";"cta global acumul carat",#N/A,FALSE,"CTA_GLOBAL_ACUMUL";"efectivos",#N/A,FALSE,"EFECTIVOS";"bfr carat",#N/A,FALSE,"BFR_CAPITAUX ";"volu carat acu",#N/A,FALSE,"VOLUMEN";"efectivos acu",#N/A,FALSE,"EFECTIVOS"}</definedName>
    <definedName name="wrn.CARAT." localSheetId="12" hidden="1">{"volu carat",#N/A,FALSE,"VOLUMEN";"cta global acumul carat",#N/A,FALSE,"CTA_GLOBAL_ACUMUL";"efectivos",#N/A,FALSE,"EFECTIVOS";"bfr carat",#N/A,FALSE,"BFR_CAPITAUX ";"volu carat acu",#N/A,FALSE,"VOLUMEN";"efectivos acu",#N/A,FALSE,"EFECTIVOS"}</definedName>
    <definedName name="wrn.CARAT." localSheetId="25" hidden="1">{"volu carat",#N/A,FALSE,"VOLUMEN";"cta global acumul carat",#N/A,FALSE,"CTA_GLOBAL_ACUMUL";"efectivos",#N/A,FALSE,"EFECTIVOS";"bfr carat",#N/A,FALSE,"BFR_CAPITAUX ";"volu carat acu",#N/A,FALSE,"VOLUMEN";"efectivos acu",#N/A,FALSE,"EFECTIVOS"}</definedName>
    <definedName name="wrn.CARAT." localSheetId="19" hidden="1">{"volu carat",#N/A,FALSE,"VOLUMEN";"cta global acumul carat",#N/A,FALSE,"CTA_GLOBAL_ACUMUL";"efectivos",#N/A,FALSE,"EFECTIVOS";"bfr carat",#N/A,FALSE,"BFR_CAPITAUX ";"volu carat acu",#N/A,FALSE,"VOLUMEN";"efectivos acu",#N/A,FALSE,"EFECTIVOS"}</definedName>
    <definedName name="wrn.CARAT." localSheetId="22" hidden="1">{"volu carat",#N/A,FALSE,"VOLUMEN";"cta global acumul carat",#N/A,FALSE,"CTA_GLOBAL_ACUMUL";"efectivos",#N/A,FALSE,"EFECTIVOS";"bfr carat",#N/A,FALSE,"BFR_CAPITAUX ";"volu carat acu",#N/A,FALSE,"VOLUMEN";"efectivos acu",#N/A,FALSE,"EFECTIVOS"}</definedName>
    <definedName name="wrn.CARAT." localSheetId="16" hidden="1">{"volu carat",#N/A,FALSE,"VOLUMEN";"cta global acumul carat",#N/A,FALSE,"CTA_GLOBAL_ACUMUL";"efectivos",#N/A,FALSE,"EFECTIVOS";"bfr carat",#N/A,FALSE,"BFR_CAPITAUX ";"volu carat acu",#N/A,FALSE,"VOLUMEN";"efectivos acu",#N/A,FALSE,"EFECTIVOS"}</definedName>
    <definedName name="wrn.CARAT." localSheetId="10" hidden="1">{"volu carat",#N/A,FALSE,"VOLUMEN";"cta global acumul carat",#N/A,FALSE,"CTA_GLOBAL_ACUMUL";"efectivos",#N/A,FALSE,"EFECTIVOS";"bfr carat",#N/A,FALSE,"BFR_CAPITAUX ";"volu carat acu",#N/A,FALSE,"VOLUMEN";"efectivos acu",#N/A,FALSE,"EFECTIVOS"}</definedName>
    <definedName name="wrn.CARAT." localSheetId="23" hidden="1">{"volu carat",#N/A,FALSE,"VOLUMEN";"cta global acumul carat",#N/A,FALSE,"CTA_GLOBAL_ACUMUL";"efectivos",#N/A,FALSE,"EFECTIVOS";"bfr carat",#N/A,FALSE,"BFR_CAPITAUX ";"volu carat acu",#N/A,FALSE,"VOLUMEN";"efectivos acu",#N/A,FALSE,"EFECTIVOS"}</definedName>
    <definedName name="wrn.CARAT." localSheetId="21" hidden="1">{"volu carat",#N/A,FALSE,"VOLUMEN";"cta global acumul carat",#N/A,FALSE,"CTA_GLOBAL_ACUMUL";"efectivos",#N/A,FALSE,"EFECTIVOS";"bfr carat",#N/A,FALSE,"BFR_CAPITAUX ";"volu carat acu",#N/A,FALSE,"VOLUMEN";"efectivos acu",#N/A,FALSE,"EFECTIVOS"}</definedName>
    <definedName name="wrn.CARAT." localSheetId="24" hidden="1">{"volu carat",#N/A,FALSE,"VOLUMEN";"cta global acumul carat",#N/A,FALSE,"CTA_GLOBAL_ACUMUL";"efectivos",#N/A,FALSE,"EFECTIVOS";"bfr carat",#N/A,FALSE,"BFR_CAPITAUX ";"volu carat acu",#N/A,FALSE,"VOLUMEN";"efectivos acu",#N/A,FALSE,"EFECTIVOS"}</definedName>
    <definedName name="wrn.CARAT." localSheetId="11" hidden="1">{"volu carat",#N/A,FALSE,"VOLUMEN";"cta global acumul carat",#N/A,FALSE,"CTA_GLOBAL_ACUMUL";"efectivos",#N/A,FALSE,"EFECTIVOS";"bfr carat",#N/A,FALSE,"BFR_CAPITAUX ";"volu carat acu",#N/A,FALSE,"VOLUMEN";"efectivos acu",#N/A,FALSE,"EFECTIVOS"}</definedName>
    <definedName name="wrn.CARAT." localSheetId="17" hidden="1">{"volu carat",#N/A,FALSE,"VOLUMEN";"cta global acumul carat",#N/A,FALSE,"CTA_GLOBAL_ACUMUL";"efectivos",#N/A,FALSE,"EFECTIVOS";"bfr carat",#N/A,FALSE,"BFR_CAPITAUX ";"volu carat acu",#N/A,FALSE,"VOLUMEN";"efectivos acu",#N/A,FALSE,"EFECTIVOS"}</definedName>
    <definedName name="wrn.CARAT." hidden="1">{"volu carat",#N/A,FALSE,"VOLUMEN";"cta global acumul carat",#N/A,FALSE,"CTA_GLOBAL_ACUMUL";"efectivos",#N/A,FALSE,"EFECTIVOS";"bfr carat",#N/A,FALSE,"BFR_CAPITAUX ";"volu carat acu",#N/A,FALSE,"VOLUMEN";"efectivos acu",#N/A,FALSE,"EFECTIVOS"}</definedName>
    <definedName name="wrn.COMPLET." localSheetId="20" hidden="1">{"HIPOTESIS",#N/A,FALSE,"INDUSTRIAL";"CUADRO",#N/A,FALSE,"INDUSTRIAL";"HIPOTESIS",#N/A,FALSE,"COMERCIAL";"CUADRO",#N/A,FALSE,"COMERCIAL"}</definedName>
    <definedName name="wrn.COMPLET." localSheetId="12" hidden="1">{"HIPOTESIS",#N/A,FALSE,"INDUSTRIAL";"CUADRO",#N/A,FALSE,"INDUSTRIAL";"HIPOTESIS",#N/A,FALSE,"COMERCIAL";"CUADRO",#N/A,FALSE,"COMERCIAL"}</definedName>
    <definedName name="wrn.COMPLET." localSheetId="25" hidden="1">{"HIPOTESIS",#N/A,FALSE,"INDUSTRIAL";"CUADRO",#N/A,FALSE,"INDUSTRIAL";"HIPOTESIS",#N/A,FALSE,"COMERCIAL";"CUADRO",#N/A,FALSE,"COMERCIAL"}</definedName>
    <definedName name="wrn.COMPLET." localSheetId="19" hidden="1">{"HIPOTESIS",#N/A,FALSE,"INDUSTRIAL";"CUADRO",#N/A,FALSE,"INDUSTRIAL";"HIPOTESIS",#N/A,FALSE,"COMERCIAL";"CUADRO",#N/A,FALSE,"COMERCIAL"}</definedName>
    <definedName name="wrn.COMPLET." localSheetId="22" hidden="1">{"HIPOTESIS",#N/A,FALSE,"INDUSTRIAL";"CUADRO",#N/A,FALSE,"INDUSTRIAL";"HIPOTESIS",#N/A,FALSE,"COMERCIAL";"CUADRO",#N/A,FALSE,"COMERCIAL"}</definedName>
    <definedName name="wrn.COMPLET." localSheetId="16" hidden="1">{"HIPOTESIS",#N/A,FALSE,"INDUSTRIAL";"CUADRO",#N/A,FALSE,"INDUSTRIAL";"HIPOTESIS",#N/A,FALSE,"COMERCIAL";"CUADRO",#N/A,FALSE,"COMERCIAL"}</definedName>
    <definedName name="wrn.COMPLET." localSheetId="10" hidden="1">{"HIPOTESIS",#N/A,FALSE,"INDUSTRIAL";"CUADRO",#N/A,FALSE,"INDUSTRIAL";"HIPOTESIS",#N/A,FALSE,"COMERCIAL";"CUADRO",#N/A,FALSE,"COMERCIAL"}</definedName>
    <definedName name="wrn.COMPLET." localSheetId="23" hidden="1">{"HIPOTESIS",#N/A,FALSE,"INDUSTRIAL";"CUADRO",#N/A,FALSE,"INDUSTRIAL";"HIPOTESIS",#N/A,FALSE,"COMERCIAL";"CUADRO",#N/A,FALSE,"COMERCIAL"}</definedName>
    <definedName name="wrn.COMPLET." localSheetId="21" hidden="1">{"HIPOTESIS",#N/A,FALSE,"INDUSTRIAL";"CUADRO",#N/A,FALSE,"INDUSTRIAL";"HIPOTESIS",#N/A,FALSE,"COMERCIAL";"CUADRO",#N/A,FALSE,"COMERCIAL"}</definedName>
    <definedName name="wrn.COMPLET." localSheetId="24" hidden="1">{"HIPOTESIS",#N/A,FALSE,"INDUSTRIAL";"CUADRO",#N/A,FALSE,"INDUSTRIAL";"HIPOTESIS",#N/A,FALSE,"COMERCIAL";"CUADRO",#N/A,FALSE,"COMERCIAL"}</definedName>
    <definedName name="wrn.COMPLET." localSheetId="11" hidden="1">{"HIPOTESIS",#N/A,FALSE,"INDUSTRIAL";"CUADRO",#N/A,FALSE,"INDUSTRIAL";"HIPOTESIS",#N/A,FALSE,"COMERCIAL";"CUADRO",#N/A,FALSE,"COMERCIAL"}</definedName>
    <definedName name="wrn.COMPLET." localSheetId="17" hidden="1">{"HIPOTESIS",#N/A,FALSE,"INDUSTRIAL";"CUADRO",#N/A,FALSE,"INDUSTRIAL";"HIPOTESIS",#N/A,FALSE,"COMERCIAL";"CUADRO",#N/A,FALSE,"COMERCIAL"}</definedName>
    <definedName name="wrn.COMPLET." hidden="1">{"HIPOTESIS",#N/A,FALSE,"INDUSTRIAL";"CUADRO",#N/A,FALSE,"INDUSTRIAL";"HIPOTESIS",#N/A,FALSE,"COMERCIAL";"CUADRO",#N/A,FALSE,"COMERCIAL"}</definedName>
    <definedName name="wrn.COMPLETO." localSheetId="20"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12"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25"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19"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22"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16"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10"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23"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21"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24"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11"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localSheetId="17" hidden="1">{"EUNEA",#N/A,TRUE,"EUNEA";"HIMEL",#N/A,TRUE,"HIMEL";"S_E_E",#N/A,TRUE,"S_E_E";"MESA",#N/A,TRUE,"MESA";"CEVELSA",#N/A,TRUE,"CEVELSA";"POVELSA",#N/A,TRUE,"POVELSA";"TELEMECA",#N/A,TRUE,"TELEMECA";"ESPAÑA",#N/A,TRUE,"ESPAÑA";"PORTUGAL",#N/A,TRUE,"PORTUGAL";"ESPAÑA_FF",#N/A,TRUE,"IBERICO";"PORTUGAL_FF",#N/A,TRUE,"IBERICO";"IBERICO_FF",#N/A,TRUE,"IBERICO"}</definedName>
    <definedName name="wrn.COMPLETO." hidden="1">{"EUNEA",#N/A,TRUE,"EUNEA";"HIMEL",#N/A,TRUE,"HIMEL";"S_E_E",#N/A,TRUE,"S_E_E";"MESA",#N/A,TRUE,"MESA";"CEVELSA",#N/A,TRUE,"CEVELSA";"POVELSA",#N/A,TRUE,"POVELSA";"TELEMECA",#N/A,TRUE,"TELEMECA";"ESPAÑA",#N/A,TRUE,"ESPAÑA";"PORTUGAL",#N/A,TRUE,"PORTUGAL";"ESPAÑA_FF",#N/A,TRUE,"IBERICO";"PORTUGAL_FF",#N/A,TRUE,"IBERICO";"IBERICO_FF",#N/A,TRUE,"IBERICO"}</definedName>
    <definedName name="wrn.CTA_EXPLOT_ACUM." localSheetId="20"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12"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25"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19"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22"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16"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10"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23"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21"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24"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11"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localSheetId="17"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ACUM." hidden="1">{"VOLUMEN ACUMULADO",#N/A,FALSE,"VOLUMEN";"cta global acu",#N/A,FALSE,"CTA_GLOBAL_ACUMUL";"app nac acu",#N/A,FALSE,"CTA.EXP. ACUMULADA";"app exp acu 1",#N/A,FALSE,"CTA.EXP. ACUMULADA";"app exp acu 2",#N/A,FALSE,"CTA.EXP. ACUMULADA";"piezas 1 acu",#N/A,FALSE,"CTA.EXP. ACUMULADA";"piezas 2 acu",#N/A,FALSE,"CTA.EXP. ACUMULADA"}</definedName>
    <definedName name="wrn.CTA_EXPLOT_COMPLETA." localSheetId="20"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12"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25"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19"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22"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16"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10"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23"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21"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24"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11"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localSheetId="17"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COMPLETA." hidden="1">{"cta global",#N/A,FALSE,"CTA_GLOBAL_MENS";"VOLUMEN MENSUAL",#N/A,FALSE,"VOLUMEN";"cta global acu",#N/A,FALSE,"CTA_GLOBAL_ACUMUL";"VOLUMEN ACUMULADO",#N/A,FALSE,"VOLUMEN";"app nac",#N/A,FALSE,"CTA.EXP. MENSUAL";"app exp 1",#N/A,FALSE,"CTA.EXP. MENSUAL";"app exp 2",#N/A,FALSE,"CTA.EXP. MENSUAL";"piezas 1",#N/A,FALSE,"CTA.EXP. MENSUAL";"piezas 2",#N/A,FALSE,"CTA.EXP. MENSUAL";"app nac acu",#N/A,FALSE,"CTA.EXP. ACUMULADA";"app exp acu 1",#N/A,FALSE,"CTA.EXP. ACUMULADA";"app exp acu 2",#N/A,FALSE,"CTA.EXP. ACUMULADA";"piezas 1 acu",#N/A,FALSE,"CTA.EXP. ACUMULADA";"piezas 2 acu",#N/A,FALSE,"CTA.EXP. ACUMULADA"}</definedName>
    <definedName name="wrn.CTA_EXPLOT_MES." localSheetId="20" hidden="1">{"cta global",#N/A,FALSE,"CTA_GLOBAL_MENS";"VOLUMEN MENSUAL",#N/A,FALSE,"VOLUMEN";"app nac",#N/A,FALSE,"CTA.EXP. MENSUAL";"app exp 1",#N/A,FALSE,"CTA.EXP. MENSUAL";"app exp 2",#N/A,FALSE,"CTA.EXP. MENSUAL";"piezas 1",#N/A,FALSE,"CTA.EXP. MENSUAL";"piezas 2",#N/A,FALSE,"CTA.EXP. MENSUAL"}</definedName>
    <definedName name="wrn.CTA_EXPLOT_MES." localSheetId="12" hidden="1">{"cta global",#N/A,FALSE,"CTA_GLOBAL_MENS";"VOLUMEN MENSUAL",#N/A,FALSE,"VOLUMEN";"app nac",#N/A,FALSE,"CTA.EXP. MENSUAL";"app exp 1",#N/A,FALSE,"CTA.EXP. MENSUAL";"app exp 2",#N/A,FALSE,"CTA.EXP. MENSUAL";"piezas 1",#N/A,FALSE,"CTA.EXP. MENSUAL";"piezas 2",#N/A,FALSE,"CTA.EXP. MENSUAL"}</definedName>
    <definedName name="wrn.CTA_EXPLOT_MES." localSheetId="25" hidden="1">{"cta global",#N/A,FALSE,"CTA_GLOBAL_MENS";"VOLUMEN MENSUAL",#N/A,FALSE,"VOLUMEN";"app nac",#N/A,FALSE,"CTA.EXP. MENSUAL";"app exp 1",#N/A,FALSE,"CTA.EXP. MENSUAL";"app exp 2",#N/A,FALSE,"CTA.EXP. MENSUAL";"piezas 1",#N/A,FALSE,"CTA.EXP. MENSUAL";"piezas 2",#N/A,FALSE,"CTA.EXP. MENSUAL"}</definedName>
    <definedName name="wrn.CTA_EXPLOT_MES." localSheetId="19" hidden="1">{"cta global",#N/A,FALSE,"CTA_GLOBAL_MENS";"VOLUMEN MENSUAL",#N/A,FALSE,"VOLUMEN";"app nac",#N/A,FALSE,"CTA.EXP. MENSUAL";"app exp 1",#N/A,FALSE,"CTA.EXP. MENSUAL";"app exp 2",#N/A,FALSE,"CTA.EXP. MENSUAL";"piezas 1",#N/A,FALSE,"CTA.EXP. MENSUAL";"piezas 2",#N/A,FALSE,"CTA.EXP. MENSUAL"}</definedName>
    <definedName name="wrn.CTA_EXPLOT_MES." localSheetId="22" hidden="1">{"cta global",#N/A,FALSE,"CTA_GLOBAL_MENS";"VOLUMEN MENSUAL",#N/A,FALSE,"VOLUMEN";"app nac",#N/A,FALSE,"CTA.EXP. MENSUAL";"app exp 1",#N/A,FALSE,"CTA.EXP. MENSUAL";"app exp 2",#N/A,FALSE,"CTA.EXP. MENSUAL";"piezas 1",#N/A,FALSE,"CTA.EXP. MENSUAL";"piezas 2",#N/A,FALSE,"CTA.EXP. MENSUAL"}</definedName>
    <definedName name="wrn.CTA_EXPLOT_MES." localSheetId="16" hidden="1">{"cta global",#N/A,FALSE,"CTA_GLOBAL_MENS";"VOLUMEN MENSUAL",#N/A,FALSE,"VOLUMEN";"app nac",#N/A,FALSE,"CTA.EXP. MENSUAL";"app exp 1",#N/A,FALSE,"CTA.EXP. MENSUAL";"app exp 2",#N/A,FALSE,"CTA.EXP. MENSUAL";"piezas 1",#N/A,FALSE,"CTA.EXP. MENSUAL";"piezas 2",#N/A,FALSE,"CTA.EXP. MENSUAL"}</definedName>
    <definedName name="wrn.CTA_EXPLOT_MES." localSheetId="10" hidden="1">{"cta global",#N/A,FALSE,"CTA_GLOBAL_MENS";"VOLUMEN MENSUAL",#N/A,FALSE,"VOLUMEN";"app nac",#N/A,FALSE,"CTA.EXP. MENSUAL";"app exp 1",#N/A,FALSE,"CTA.EXP. MENSUAL";"app exp 2",#N/A,FALSE,"CTA.EXP. MENSUAL";"piezas 1",#N/A,FALSE,"CTA.EXP. MENSUAL";"piezas 2",#N/A,FALSE,"CTA.EXP. MENSUAL"}</definedName>
    <definedName name="wrn.CTA_EXPLOT_MES." localSheetId="23" hidden="1">{"cta global",#N/A,FALSE,"CTA_GLOBAL_MENS";"VOLUMEN MENSUAL",#N/A,FALSE,"VOLUMEN";"app nac",#N/A,FALSE,"CTA.EXP. MENSUAL";"app exp 1",#N/A,FALSE,"CTA.EXP. MENSUAL";"app exp 2",#N/A,FALSE,"CTA.EXP. MENSUAL";"piezas 1",#N/A,FALSE,"CTA.EXP. MENSUAL";"piezas 2",#N/A,FALSE,"CTA.EXP. MENSUAL"}</definedName>
    <definedName name="wrn.CTA_EXPLOT_MES." localSheetId="21" hidden="1">{"cta global",#N/A,FALSE,"CTA_GLOBAL_MENS";"VOLUMEN MENSUAL",#N/A,FALSE,"VOLUMEN";"app nac",#N/A,FALSE,"CTA.EXP. MENSUAL";"app exp 1",#N/A,FALSE,"CTA.EXP. MENSUAL";"app exp 2",#N/A,FALSE,"CTA.EXP. MENSUAL";"piezas 1",#N/A,FALSE,"CTA.EXP. MENSUAL";"piezas 2",#N/A,FALSE,"CTA.EXP. MENSUAL"}</definedName>
    <definedName name="wrn.CTA_EXPLOT_MES." localSheetId="24" hidden="1">{"cta global",#N/A,FALSE,"CTA_GLOBAL_MENS";"VOLUMEN MENSUAL",#N/A,FALSE,"VOLUMEN";"app nac",#N/A,FALSE,"CTA.EXP. MENSUAL";"app exp 1",#N/A,FALSE,"CTA.EXP. MENSUAL";"app exp 2",#N/A,FALSE,"CTA.EXP. MENSUAL";"piezas 1",#N/A,FALSE,"CTA.EXP. MENSUAL";"piezas 2",#N/A,FALSE,"CTA.EXP. MENSUAL"}</definedName>
    <definedName name="wrn.CTA_EXPLOT_MES." localSheetId="11" hidden="1">{"cta global",#N/A,FALSE,"CTA_GLOBAL_MENS";"VOLUMEN MENSUAL",#N/A,FALSE,"VOLUMEN";"app nac",#N/A,FALSE,"CTA.EXP. MENSUAL";"app exp 1",#N/A,FALSE,"CTA.EXP. MENSUAL";"app exp 2",#N/A,FALSE,"CTA.EXP. MENSUAL";"piezas 1",#N/A,FALSE,"CTA.EXP. MENSUAL";"piezas 2",#N/A,FALSE,"CTA.EXP. MENSUAL"}</definedName>
    <definedName name="wrn.CTA_EXPLOT_MES." localSheetId="17" hidden="1">{"cta global",#N/A,FALSE,"CTA_GLOBAL_MENS";"VOLUMEN MENSUAL",#N/A,FALSE,"VOLUMEN";"app nac",#N/A,FALSE,"CTA.EXP. MENSUAL";"app exp 1",#N/A,FALSE,"CTA.EXP. MENSUAL";"app exp 2",#N/A,FALSE,"CTA.EXP. MENSUAL";"piezas 1",#N/A,FALSE,"CTA.EXP. MENSUAL";"piezas 2",#N/A,FALSE,"CTA.EXP. MENSUAL"}</definedName>
    <definedName name="wrn.CTA_EXPLOT_MES." hidden="1">{"cta global",#N/A,FALSE,"CTA_GLOBAL_MENS";"VOLUMEN MENSUAL",#N/A,FALSE,"VOLUMEN";"app nac",#N/A,FALSE,"CTA.EXP. MENSUAL";"app exp 1",#N/A,FALSE,"CTA.EXP. MENSUAL";"app exp 2",#N/A,FALSE,"CTA.EXP. MENSUAL";"piezas 1",#N/A,FALSE,"CTA.EXP. MENSUAL";"piezas 2",#N/A,FALSE,"CTA.EXP. MENSUAL"}</definedName>
    <definedName name="wrn.GRAFICOS." localSheetId="20" hidden="1">{"GRAF. C.A.",#N/A,TRUE,"GRAFICOS";"GRAF. VOLUM.",#N/A,TRUE,"GRAFICOS";"GRAF. M.B.",#N/A,TRUE,"GRAFICOS"}</definedName>
    <definedName name="wrn.GRAFICOS." localSheetId="12" hidden="1">{"GRAF. C.A.",#N/A,TRUE,"GRAFICOS";"GRAF. VOLUM.",#N/A,TRUE,"GRAFICOS";"GRAF. M.B.",#N/A,TRUE,"GRAFICOS"}</definedName>
    <definedName name="wrn.GRAFICOS." localSheetId="25" hidden="1">{"GRAF. C.A.",#N/A,TRUE,"GRAFICOS";"GRAF. VOLUM.",#N/A,TRUE,"GRAFICOS";"GRAF. M.B.",#N/A,TRUE,"GRAFICOS"}</definedName>
    <definedName name="wrn.GRAFICOS." localSheetId="19" hidden="1">{"GRAF. C.A.",#N/A,TRUE,"GRAFICOS";"GRAF. VOLUM.",#N/A,TRUE,"GRAFICOS";"GRAF. M.B.",#N/A,TRUE,"GRAFICOS"}</definedName>
    <definedName name="wrn.GRAFICOS." localSheetId="22" hidden="1">{"GRAF. C.A.",#N/A,TRUE,"GRAFICOS";"GRAF. VOLUM.",#N/A,TRUE,"GRAFICOS";"GRAF. M.B.",#N/A,TRUE,"GRAFICOS"}</definedName>
    <definedName name="wrn.GRAFICOS." localSheetId="16" hidden="1">{"GRAF. C.A.",#N/A,TRUE,"GRAFICOS";"GRAF. VOLUM.",#N/A,TRUE,"GRAFICOS";"GRAF. M.B.",#N/A,TRUE,"GRAFICOS"}</definedName>
    <definedName name="wrn.GRAFICOS." localSheetId="10" hidden="1">{"GRAF. C.A.",#N/A,TRUE,"GRAFICOS";"GRAF. VOLUM.",#N/A,TRUE,"GRAFICOS";"GRAF. M.B.",#N/A,TRUE,"GRAFICOS"}</definedName>
    <definedName name="wrn.GRAFICOS." localSheetId="23" hidden="1">{"GRAF. C.A.",#N/A,TRUE,"GRAFICOS";"GRAF. VOLUM.",#N/A,TRUE,"GRAFICOS";"GRAF. M.B.",#N/A,TRUE,"GRAFICOS"}</definedName>
    <definedName name="wrn.GRAFICOS." localSheetId="21" hidden="1">{"GRAF. C.A.",#N/A,TRUE,"GRAFICOS";"GRAF. VOLUM.",#N/A,TRUE,"GRAFICOS";"GRAF. M.B.",#N/A,TRUE,"GRAFICOS"}</definedName>
    <definedName name="wrn.GRAFICOS." localSheetId="24" hidden="1">{"GRAF. C.A.",#N/A,TRUE,"GRAFICOS";"GRAF. VOLUM.",#N/A,TRUE,"GRAFICOS";"GRAF. M.B.",#N/A,TRUE,"GRAFICOS"}</definedName>
    <definedName name="wrn.GRAFICOS." localSheetId="11" hidden="1">{"GRAF. C.A.",#N/A,TRUE,"GRAFICOS";"GRAF. VOLUM.",#N/A,TRUE,"GRAFICOS";"GRAF. M.B.",#N/A,TRUE,"GRAFICOS"}</definedName>
    <definedName name="wrn.GRAFICOS." localSheetId="17" hidden="1">{"GRAF. C.A.",#N/A,TRUE,"GRAFICOS";"GRAF. VOLUM.",#N/A,TRUE,"GRAFICOS";"GRAF. M.B.",#N/A,TRUE,"GRAFICOS"}</definedName>
    <definedName name="wrn.GRAFICOS." hidden="1">{"GRAF. C.A.",#N/A,TRUE,"GRAFICOS";"GRAF. VOLUM.",#N/A,TRUE,"GRAFICOS";"GRAF. M.B.",#N/A,TRUE,"GRAFICOS"}</definedName>
    <definedName name="wrn.Informe._.Mensual." localSheetId="20"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12"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25"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19"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22"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16"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10"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23"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21"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24"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11"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localSheetId="17" hidden="1">{"Portada",#N/A,TRUE,"Pres";"Cpte Résultat Mois M",#N/A,TRUE,"Cpte Résultat Mois M";"Coûts Structure",#N/A,TRUE,"Coûts Structure";"Capitaux Engagés",#N/A,TRUE,"Capitaux Engagés";"Effectifs",#N/A,TRUE,"Effectifs";"Prev. (M+1)",#N/A,TRUE,"Prev. (M+1)";"Prev. Trim.",#N/A,TRUE,"Prev. Trim.";"Graphs",#N/A,TRUE,"Graphs"}</definedName>
    <definedName name="wrn.Informe._.Mensual." hidden="1">{"Portada",#N/A,TRUE,"Pres";"Cpte Résultat Mois M",#N/A,TRUE,"Cpte Résultat Mois M";"Coûts Structure",#N/A,TRUE,"Coûts Structure";"Capitaux Engagés",#N/A,TRUE,"Capitaux Engagés";"Effectifs",#N/A,TRUE,"Effectifs";"Prev. (M+1)",#N/A,TRUE,"Prev. (M+1)";"Prev. Trim.",#N/A,TRUE,"Prev. Trim.";"Graphs",#N/A,TRUE,"Graphs"}</definedName>
    <definedName name="wrn.Informe._.Trimestral." localSheetId="20"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12"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25"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19"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22"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16"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10"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23"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21"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24"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11"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localSheetId="17"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Informe._.Trimestral."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wrn.OTROS_DATOS." localSheetId="20" hidden="1">{"DIV_COEF (DIVISAS-COEF.)",#N/A,TRUE,"DIVISAS-COEF.";"ECART PRIX PIEZAS",#N/A,TRUE,"PIEZAS";"ECART PRIX PIEZAS ACU",#N/A,TRUE,"PIEZAS";"CA_POR_DIVISAS (PIEZAS)",#N/A,TRUE,"PIEZAS";"efectivos",#N/A,TRUE,"EFECTIVOS";"REPORTIN",#N/A,TRUE,"REPORTIN";"efectivos acu",#N/A,TRUE,"EFECTIVOS"}</definedName>
    <definedName name="wrn.OTROS_DATOS." localSheetId="12" hidden="1">{"DIV_COEF (DIVISAS-COEF.)",#N/A,TRUE,"DIVISAS-COEF.";"ECART PRIX PIEZAS",#N/A,TRUE,"PIEZAS";"ECART PRIX PIEZAS ACU",#N/A,TRUE,"PIEZAS";"CA_POR_DIVISAS (PIEZAS)",#N/A,TRUE,"PIEZAS";"efectivos",#N/A,TRUE,"EFECTIVOS";"REPORTIN",#N/A,TRUE,"REPORTIN";"efectivos acu",#N/A,TRUE,"EFECTIVOS"}</definedName>
    <definedName name="wrn.OTROS_DATOS." localSheetId="25" hidden="1">{"DIV_COEF (DIVISAS-COEF.)",#N/A,TRUE,"DIVISAS-COEF.";"ECART PRIX PIEZAS",#N/A,TRUE,"PIEZAS";"ECART PRIX PIEZAS ACU",#N/A,TRUE,"PIEZAS";"CA_POR_DIVISAS (PIEZAS)",#N/A,TRUE,"PIEZAS";"efectivos",#N/A,TRUE,"EFECTIVOS";"REPORTIN",#N/A,TRUE,"REPORTIN";"efectivos acu",#N/A,TRUE,"EFECTIVOS"}</definedName>
    <definedName name="wrn.OTROS_DATOS." localSheetId="19" hidden="1">{"DIV_COEF (DIVISAS-COEF.)",#N/A,TRUE,"DIVISAS-COEF.";"ECART PRIX PIEZAS",#N/A,TRUE,"PIEZAS";"ECART PRIX PIEZAS ACU",#N/A,TRUE,"PIEZAS";"CA_POR_DIVISAS (PIEZAS)",#N/A,TRUE,"PIEZAS";"efectivos",#N/A,TRUE,"EFECTIVOS";"REPORTIN",#N/A,TRUE,"REPORTIN";"efectivos acu",#N/A,TRUE,"EFECTIVOS"}</definedName>
    <definedName name="wrn.OTROS_DATOS." localSheetId="22" hidden="1">{"DIV_COEF (DIVISAS-COEF.)",#N/A,TRUE,"DIVISAS-COEF.";"ECART PRIX PIEZAS",#N/A,TRUE,"PIEZAS";"ECART PRIX PIEZAS ACU",#N/A,TRUE,"PIEZAS";"CA_POR_DIVISAS (PIEZAS)",#N/A,TRUE,"PIEZAS";"efectivos",#N/A,TRUE,"EFECTIVOS";"REPORTIN",#N/A,TRUE,"REPORTIN";"efectivos acu",#N/A,TRUE,"EFECTIVOS"}</definedName>
    <definedName name="wrn.OTROS_DATOS." localSheetId="16" hidden="1">{"DIV_COEF (DIVISAS-COEF.)",#N/A,TRUE,"DIVISAS-COEF.";"ECART PRIX PIEZAS",#N/A,TRUE,"PIEZAS";"ECART PRIX PIEZAS ACU",#N/A,TRUE,"PIEZAS";"CA_POR_DIVISAS (PIEZAS)",#N/A,TRUE,"PIEZAS";"efectivos",#N/A,TRUE,"EFECTIVOS";"REPORTIN",#N/A,TRUE,"REPORTIN";"efectivos acu",#N/A,TRUE,"EFECTIVOS"}</definedName>
    <definedName name="wrn.OTROS_DATOS." localSheetId="10" hidden="1">{"DIV_COEF (DIVISAS-COEF.)",#N/A,TRUE,"DIVISAS-COEF.";"ECART PRIX PIEZAS",#N/A,TRUE,"PIEZAS";"ECART PRIX PIEZAS ACU",#N/A,TRUE,"PIEZAS";"CA_POR_DIVISAS (PIEZAS)",#N/A,TRUE,"PIEZAS";"efectivos",#N/A,TRUE,"EFECTIVOS";"REPORTIN",#N/A,TRUE,"REPORTIN";"efectivos acu",#N/A,TRUE,"EFECTIVOS"}</definedName>
    <definedName name="wrn.OTROS_DATOS." localSheetId="23" hidden="1">{"DIV_COEF (DIVISAS-COEF.)",#N/A,TRUE,"DIVISAS-COEF.";"ECART PRIX PIEZAS",#N/A,TRUE,"PIEZAS";"ECART PRIX PIEZAS ACU",#N/A,TRUE,"PIEZAS";"CA_POR_DIVISAS (PIEZAS)",#N/A,TRUE,"PIEZAS";"efectivos",#N/A,TRUE,"EFECTIVOS";"REPORTIN",#N/A,TRUE,"REPORTIN";"efectivos acu",#N/A,TRUE,"EFECTIVOS"}</definedName>
    <definedName name="wrn.OTROS_DATOS." localSheetId="21" hidden="1">{"DIV_COEF (DIVISAS-COEF.)",#N/A,TRUE,"DIVISAS-COEF.";"ECART PRIX PIEZAS",#N/A,TRUE,"PIEZAS";"ECART PRIX PIEZAS ACU",#N/A,TRUE,"PIEZAS";"CA_POR_DIVISAS (PIEZAS)",#N/A,TRUE,"PIEZAS";"efectivos",#N/A,TRUE,"EFECTIVOS";"REPORTIN",#N/A,TRUE,"REPORTIN";"efectivos acu",#N/A,TRUE,"EFECTIVOS"}</definedName>
    <definedName name="wrn.OTROS_DATOS." localSheetId="24" hidden="1">{"DIV_COEF (DIVISAS-COEF.)",#N/A,TRUE,"DIVISAS-COEF.";"ECART PRIX PIEZAS",#N/A,TRUE,"PIEZAS";"ECART PRIX PIEZAS ACU",#N/A,TRUE,"PIEZAS";"CA_POR_DIVISAS (PIEZAS)",#N/A,TRUE,"PIEZAS";"efectivos",#N/A,TRUE,"EFECTIVOS";"REPORTIN",#N/A,TRUE,"REPORTIN";"efectivos acu",#N/A,TRUE,"EFECTIVOS"}</definedName>
    <definedName name="wrn.OTROS_DATOS." localSheetId="11" hidden="1">{"DIV_COEF (DIVISAS-COEF.)",#N/A,TRUE,"DIVISAS-COEF.";"ECART PRIX PIEZAS",#N/A,TRUE,"PIEZAS";"ECART PRIX PIEZAS ACU",#N/A,TRUE,"PIEZAS";"CA_POR_DIVISAS (PIEZAS)",#N/A,TRUE,"PIEZAS";"efectivos",#N/A,TRUE,"EFECTIVOS";"REPORTIN",#N/A,TRUE,"REPORTIN";"efectivos acu",#N/A,TRUE,"EFECTIVOS"}</definedName>
    <definedName name="wrn.OTROS_DATOS." localSheetId="17" hidden="1">{"DIV_COEF (DIVISAS-COEF.)",#N/A,TRUE,"DIVISAS-COEF.";"ECART PRIX PIEZAS",#N/A,TRUE,"PIEZAS";"ECART PRIX PIEZAS ACU",#N/A,TRUE,"PIEZAS";"CA_POR_DIVISAS (PIEZAS)",#N/A,TRUE,"PIEZAS";"efectivos",#N/A,TRUE,"EFECTIVOS";"REPORTIN",#N/A,TRUE,"REPORTIN";"efectivos acu",#N/A,TRUE,"EFECTIVOS"}</definedName>
    <definedName name="wrn.OTROS_DATOS." hidden="1">{"DIV_COEF (DIVISAS-COEF.)",#N/A,TRUE,"DIVISAS-COEF.";"ECART PRIX PIEZAS",#N/A,TRUE,"PIEZAS";"ECART PRIX PIEZAS ACU",#N/A,TRUE,"PIEZAS";"CA_POR_DIVISAS (PIEZAS)",#N/A,TRUE,"PIEZAS";"efectivos",#N/A,TRUE,"EFECTIVOS";"REPORTIN",#N/A,TRUE,"REPORTIN";"efectivos acu",#N/A,TRUE,"EFECTIVOS"}</definedName>
    <definedName name="wrn.TOTAL_FF." localSheetId="20" hidden="1">{"ESPAÑA_FF",#N/A,FALSE,"IBERICO";"PORTUGAL_FF",#N/A,FALSE,"IBERICO";"IBERICO_FF",#N/A,FALSE,"IBERICO"}</definedName>
    <definedName name="wrn.TOTAL_FF." localSheetId="12" hidden="1">{"ESPAÑA_FF",#N/A,FALSE,"IBERICO";"PORTUGAL_FF",#N/A,FALSE,"IBERICO";"IBERICO_FF",#N/A,FALSE,"IBERICO"}</definedName>
    <definedName name="wrn.TOTAL_FF." localSheetId="25" hidden="1">{"ESPAÑA_FF",#N/A,FALSE,"IBERICO";"PORTUGAL_FF",#N/A,FALSE,"IBERICO";"IBERICO_FF",#N/A,FALSE,"IBERICO"}</definedName>
    <definedName name="wrn.TOTAL_FF." localSheetId="19" hidden="1">{"ESPAÑA_FF",#N/A,FALSE,"IBERICO";"PORTUGAL_FF",#N/A,FALSE,"IBERICO";"IBERICO_FF",#N/A,FALSE,"IBERICO"}</definedName>
    <definedName name="wrn.TOTAL_FF." localSheetId="22" hidden="1">{"ESPAÑA_FF",#N/A,FALSE,"IBERICO";"PORTUGAL_FF",#N/A,FALSE,"IBERICO";"IBERICO_FF",#N/A,FALSE,"IBERICO"}</definedName>
    <definedName name="wrn.TOTAL_FF." localSheetId="16" hidden="1">{"ESPAÑA_FF",#N/A,FALSE,"IBERICO";"PORTUGAL_FF",#N/A,FALSE,"IBERICO";"IBERICO_FF",#N/A,FALSE,"IBERICO"}</definedName>
    <definedName name="wrn.TOTAL_FF." localSheetId="10" hidden="1">{"ESPAÑA_FF",#N/A,FALSE,"IBERICO";"PORTUGAL_FF",#N/A,FALSE,"IBERICO";"IBERICO_FF",#N/A,FALSE,"IBERICO"}</definedName>
    <definedName name="wrn.TOTAL_FF." localSheetId="23" hidden="1">{"ESPAÑA_FF",#N/A,FALSE,"IBERICO";"PORTUGAL_FF",#N/A,FALSE,"IBERICO";"IBERICO_FF",#N/A,FALSE,"IBERICO"}</definedName>
    <definedName name="wrn.TOTAL_FF." localSheetId="21" hidden="1">{"ESPAÑA_FF",#N/A,FALSE,"IBERICO";"PORTUGAL_FF",#N/A,FALSE,"IBERICO";"IBERICO_FF",#N/A,FALSE,"IBERICO"}</definedName>
    <definedName name="wrn.TOTAL_FF." localSheetId="24" hidden="1">{"ESPAÑA_FF",#N/A,FALSE,"IBERICO";"PORTUGAL_FF",#N/A,FALSE,"IBERICO";"IBERICO_FF",#N/A,FALSE,"IBERICO"}</definedName>
    <definedName name="wrn.TOTAL_FF." localSheetId="11" hidden="1">{"ESPAÑA_FF",#N/A,FALSE,"IBERICO";"PORTUGAL_FF",#N/A,FALSE,"IBERICO";"IBERICO_FF",#N/A,FALSE,"IBERICO"}</definedName>
    <definedName name="wrn.TOTAL_FF." localSheetId="17" hidden="1">{"ESPAÑA_FF",#N/A,FALSE,"IBERICO";"PORTUGAL_FF",#N/A,FALSE,"IBERICO";"IBERICO_FF",#N/A,FALSE,"IBERICO"}</definedName>
    <definedName name="wrn.TOTAL_FF." hidden="1">{"ESPAÑA_FF",#N/A,FALSE,"IBERICO";"PORTUGAL_FF",#N/A,FALSE,"IBERICO";"IBERICO_FF",#N/A,FALSE,"IBERICO"}</definedName>
    <definedName name="wrn.UNITARIOS_ACU." localSheetId="20" hidden="1">{"unit acu",#N/A,FALSE,"UNIT-ACUMULADO";"unit exp acu 1",#N/A,FALSE,"UNIT-ACUMULADO";"unit exp acu 2",#N/A,FALSE,"UNIT-ACUMULADO"}</definedName>
    <definedName name="wrn.UNITARIOS_ACU." localSheetId="12" hidden="1">{"unit acu",#N/A,FALSE,"UNIT-ACUMULADO";"unit exp acu 1",#N/A,FALSE,"UNIT-ACUMULADO";"unit exp acu 2",#N/A,FALSE,"UNIT-ACUMULADO"}</definedName>
    <definedName name="wrn.UNITARIOS_ACU." localSheetId="25" hidden="1">{"unit acu",#N/A,FALSE,"UNIT-ACUMULADO";"unit exp acu 1",#N/A,FALSE,"UNIT-ACUMULADO";"unit exp acu 2",#N/A,FALSE,"UNIT-ACUMULADO"}</definedName>
    <definedName name="wrn.UNITARIOS_ACU." localSheetId="19" hidden="1">{"unit acu",#N/A,FALSE,"UNIT-ACUMULADO";"unit exp acu 1",#N/A,FALSE,"UNIT-ACUMULADO";"unit exp acu 2",#N/A,FALSE,"UNIT-ACUMULADO"}</definedName>
    <definedName name="wrn.UNITARIOS_ACU." localSheetId="22" hidden="1">{"unit acu",#N/A,FALSE,"UNIT-ACUMULADO";"unit exp acu 1",#N/A,FALSE,"UNIT-ACUMULADO";"unit exp acu 2",#N/A,FALSE,"UNIT-ACUMULADO"}</definedName>
    <definedName name="wrn.UNITARIOS_ACU." localSheetId="16" hidden="1">{"unit acu",#N/A,FALSE,"UNIT-ACUMULADO";"unit exp acu 1",#N/A,FALSE,"UNIT-ACUMULADO";"unit exp acu 2",#N/A,FALSE,"UNIT-ACUMULADO"}</definedName>
    <definedName name="wrn.UNITARIOS_ACU." localSheetId="10" hidden="1">{"unit acu",#N/A,FALSE,"UNIT-ACUMULADO";"unit exp acu 1",#N/A,FALSE,"UNIT-ACUMULADO";"unit exp acu 2",#N/A,FALSE,"UNIT-ACUMULADO"}</definedName>
    <definedName name="wrn.UNITARIOS_ACU." localSheetId="23" hidden="1">{"unit acu",#N/A,FALSE,"UNIT-ACUMULADO";"unit exp acu 1",#N/A,FALSE,"UNIT-ACUMULADO";"unit exp acu 2",#N/A,FALSE,"UNIT-ACUMULADO"}</definedName>
    <definedName name="wrn.UNITARIOS_ACU." localSheetId="21" hidden="1">{"unit acu",#N/A,FALSE,"UNIT-ACUMULADO";"unit exp acu 1",#N/A,FALSE,"UNIT-ACUMULADO";"unit exp acu 2",#N/A,FALSE,"UNIT-ACUMULADO"}</definedName>
    <definedName name="wrn.UNITARIOS_ACU." localSheetId="24" hidden="1">{"unit acu",#N/A,FALSE,"UNIT-ACUMULADO";"unit exp acu 1",#N/A,FALSE,"UNIT-ACUMULADO";"unit exp acu 2",#N/A,FALSE,"UNIT-ACUMULADO"}</definedName>
    <definedName name="wrn.UNITARIOS_ACU." localSheetId="11" hidden="1">{"unit acu",#N/A,FALSE,"UNIT-ACUMULADO";"unit exp acu 1",#N/A,FALSE,"UNIT-ACUMULADO";"unit exp acu 2",#N/A,FALSE,"UNIT-ACUMULADO"}</definedName>
    <definedName name="wrn.UNITARIOS_ACU." localSheetId="17" hidden="1">{"unit acu",#N/A,FALSE,"UNIT-ACUMULADO";"unit exp acu 1",#N/A,FALSE,"UNIT-ACUMULADO";"unit exp acu 2",#N/A,FALSE,"UNIT-ACUMULADO"}</definedName>
    <definedName name="wrn.UNITARIOS_ACU." hidden="1">{"unit acu",#N/A,FALSE,"UNIT-ACUMULADO";"unit exp acu 1",#N/A,FALSE,"UNIT-ACUMULADO";"unit exp acu 2",#N/A,FALSE,"UNIT-ACUMULADO"}</definedName>
    <definedName name="wrn.UNITARIOS_COMPLETO." localSheetId="20" hidden="1">{"unit nac",#N/A,FALSE,"UNIT-MENSUAL";"unit exp 1",#N/A,FALSE,"UNIT-MENSUAL";"unit exp 2",#N/A,FALSE,"UNIT-MENSUAL";"unit acu",#N/A,FALSE,"UNIT-ACUMULADO";"app exp acu 1",#N/A,FALSE,"UNIT-ACUMULADO";"app exp acu 2",#N/A,FALSE,"UNIT-ACUMULADO"}</definedName>
    <definedName name="wrn.UNITARIOS_COMPLETO." localSheetId="12" hidden="1">{"unit nac",#N/A,FALSE,"UNIT-MENSUAL";"unit exp 1",#N/A,FALSE,"UNIT-MENSUAL";"unit exp 2",#N/A,FALSE,"UNIT-MENSUAL";"unit acu",#N/A,FALSE,"UNIT-ACUMULADO";"app exp acu 1",#N/A,FALSE,"UNIT-ACUMULADO";"app exp acu 2",#N/A,FALSE,"UNIT-ACUMULADO"}</definedName>
    <definedName name="wrn.UNITARIOS_COMPLETO." localSheetId="25" hidden="1">{"unit nac",#N/A,FALSE,"UNIT-MENSUAL";"unit exp 1",#N/A,FALSE,"UNIT-MENSUAL";"unit exp 2",#N/A,FALSE,"UNIT-MENSUAL";"unit acu",#N/A,FALSE,"UNIT-ACUMULADO";"app exp acu 1",#N/A,FALSE,"UNIT-ACUMULADO";"app exp acu 2",#N/A,FALSE,"UNIT-ACUMULADO"}</definedName>
    <definedName name="wrn.UNITARIOS_COMPLETO." localSheetId="19" hidden="1">{"unit nac",#N/A,FALSE,"UNIT-MENSUAL";"unit exp 1",#N/A,FALSE,"UNIT-MENSUAL";"unit exp 2",#N/A,FALSE,"UNIT-MENSUAL";"unit acu",#N/A,FALSE,"UNIT-ACUMULADO";"app exp acu 1",#N/A,FALSE,"UNIT-ACUMULADO";"app exp acu 2",#N/A,FALSE,"UNIT-ACUMULADO"}</definedName>
    <definedName name="wrn.UNITARIOS_COMPLETO." localSheetId="22" hidden="1">{"unit nac",#N/A,FALSE,"UNIT-MENSUAL";"unit exp 1",#N/A,FALSE,"UNIT-MENSUAL";"unit exp 2",#N/A,FALSE,"UNIT-MENSUAL";"unit acu",#N/A,FALSE,"UNIT-ACUMULADO";"app exp acu 1",#N/A,FALSE,"UNIT-ACUMULADO";"app exp acu 2",#N/A,FALSE,"UNIT-ACUMULADO"}</definedName>
    <definedName name="wrn.UNITARIOS_COMPLETO." localSheetId="16" hidden="1">{"unit nac",#N/A,FALSE,"UNIT-MENSUAL";"unit exp 1",#N/A,FALSE,"UNIT-MENSUAL";"unit exp 2",#N/A,FALSE,"UNIT-MENSUAL";"unit acu",#N/A,FALSE,"UNIT-ACUMULADO";"app exp acu 1",#N/A,FALSE,"UNIT-ACUMULADO";"app exp acu 2",#N/A,FALSE,"UNIT-ACUMULADO"}</definedName>
    <definedName name="wrn.UNITARIOS_COMPLETO." localSheetId="10" hidden="1">{"unit nac",#N/A,FALSE,"UNIT-MENSUAL";"unit exp 1",#N/A,FALSE,"UNIT-MENSUAL";"unit exp 2",#N/A,FALSE,"UNIT-MENSUAL";"unit acu",#N/A,FALSE,"UNIT-ACUMULADO";"app exp acu 1",#N/A,FALSE,"UNIT-ACUMULADO";"app exp acu 2",#N/A,FALSE,"UNIT-ACUMULADO"}</definedName>
    <definedName name="wrn.UNITARIOS_COMPLETO." localSheetId="23" hidden="1">{"unit nac",#N/A,FALSE,"UNIT-MENSUAL";"unit exp 1",#N/A,FALSE,"UNIT-MENSUAL";"unit exp 2",#N/A,FALSE,"UNIT-MENSUAL";"unit acu",#N/A,FALSE,"UNIT-ACUMULADO";"app exp acu 1",#N/A,FALSE,"UNIT-ACUMULADO";"app exp acu 2",#N/A,FALSE,"UNIT-ACUMULADO"}</definedName>
    <definedName name="wrn.UNITARIOS_COMPLETO." localSheetId="21" hidden="1">{"unit nac",#N/A,FALSE,"UNIT-MENSUAL";"unit exp 1",#N/A,FALSE,"UNIT-MENSUAL";"unit exp 2",#N/A,FALSE,"UNIT-MENSUAL";"unit acu",#N/A,FALSE,"UNIT-ACUMULADO";"app exp acu 1",#N/A,FALSE,"UNIT-ACUMULADO";"app exp acu 2",#N/A,FALSE,"UNIT-ACUMULADO"}</definedName>
    <definedName name="wrn.UNITARIOS_COMPLETO." localSheetId="24" hidden="1">{"unit nac",#N/A,FALSE,"UNIT-MENSUAL";"unit exp 1",#N/A,FALSE,"UNIT-MENSUAL";"unit exp 2",#N/A,FALSE,"UNIT-MENSUAL";"unit acu",#N/A,FALSE,"UNIT-ACUMULADO";"app exp acu 1",#N/A,FALSE,"UNIT-ACUMULADO";"app exp acu 2",#N/A,FALSE,"UNIT-ACUMULADO"}</definedName>
    <definedName name="wrn.UNITARIOS_COMPLETO." localSheetId="11" hidden="1">{"unit nac",#N/A,FALSE,"UNIT-MENSUAL";"unit exp 1",#N/A,FALSE,"UNIT-MENSUAL";"unit exp 2",#N/A,FALSE,"UNIT-MENSUAL";"unit acu",#N/A,FALSE,"UNIT-ACUMULADO";"app exp acu 1",#N/A,FALSE,"UNIT-ACUMULADO";"app exp acu 2",#N/A,FALSE,"UNIT-ACUMULADO"}</definedName>
    <definedName name="wrn.UNITARIOS_COMPLETO." localSheetId="17" hidden="1">{"unit nac",#N/A,FALSE,"UNIT-MENSUAL";"unit exp 1",#N/A,FALSE,"UNIT-MENSUAL";"unit exp 2",#N/A,FALSE,"UNIT-MENSUAL";"unit acu",#N/A,FALSE,"UNIT-ACUMULADO";"app exp acu 1",#N/A,FALSE,"UNIT-ACUMULADO";"app exp acu 2",#N/A,FALSE,"UNIT-ACUMULADO"}</definedName>
    <definedName name="wrn.UNITARIOS_COMPLETO." hidden="1">{"unit nac",#N/A,FALSE,"UNIT-MENSUAL";"unit exp 1",#N/A,FALSE,"UNIT-MENSUAL";"unit exp 2",#N/A,FALSE,"UNIT-MENSUAL";"unit acu",#N/A,FALSE,"UNIT-ACUMULADO";"app exp acu 1",#N/A,FALSE,"UNIT-ACUMULADO";"app exp acu 2",#N/A,FALSE,"UNIT-ACUMULADO"}</definedName>
    <definedName name="wrn.UNITARIOS_MES." localSheetId="20" hidden="1">{"unit nac",#N/A,FALSE,"UNIT-MENSUAL";"unit exp 1",#N/A,FALSE,"UNIT-MENSUAL";"unit exp 2",#N/A,FALSE,"UNIT-MENSUAL"}</definedName>
    <definedName name="wrn.UNITARIOS_MES." localSheetId="12" hidden="1">{"unit nac",#N/A,FALSE,"UNIT-MENSUAL";"unit exp 1",#N/A,FALSE,"UNIT-MENSUAL";"unit exp 2",#N/A,FALSE,"UNIT-MENSUAL"}</definedName>
    <definedName name="wrn.UNITARIOS_MES." localSheetId="25" hidden="1">{"unit nac",#N/A,FALSE,"UNIT-MENSUAL";"unit exp 1",#N/A,FALSE,"UNIT-MENSUAL";"unit exp 2",#N/A,FALSE,"UNIT-MENSUAL"}</definedName>
    <definedName name="wrn.UNITARIOS_MES." localSheetId="19" hidden="1">{"unit nac",#N/A,FALSE,"UNIT-MENSUAL";"unit exp 1",#N/A,FALSE,"UNIT-MENSUAL";"unit exp 2",#N/A,FALSE,"UNIT-MENSUAL"}</definedName>
    <definedName name="wrn.UNITARIOS_MES." localSheetId="22" hidden="1">{"unit nac",#N/A,FALSE,"UNIT-MENSUAL";"unit exp 1",#N/A,FALSE,"UNIT-MENSUAL";"unit exp 2",#N/A,FALSE,"UNIT-MENSUAL"}</definedName>
    <definedName name="wrn.UNITARIOS_MES." localSheetId="16" hidden="1">{"unit nac",#N/A,FALSE,"UNIT-MENSUAL";"unit exp 1",#N/A,FALSE,"UNIT-MENSUAL";"unit exp 2",#N/A,FALSE,"UNIT-MENSUAL"}</definedName>
    <definedName name="wrn.UNITARIOS_MES." localSheetId="10" hidden="1">{"unit nac",#N/A,FALSE,"UNIT-MENSUAL";"unit exp 1",#N/A,FALSE,"UNIT-MENSUAL";"unit exp 2",#N/A,FALSE,"UNIT-MENSUAL"}</definedName>
    <definedName name="wrn.UNITARIOS_MES." localSheetId="23" hidden="1">{"unit nac",#N/A,FALSE,"UNIT-MENSUAL";"unit exp 1",#N/A,FALSE,"UNIT-MENSUAL";"unit exp 2",#N/A,FALSE,"UNIT-MENSUAL"}</definedName>
    <definedName name="wrn.UNITARIOS_MES." localSheetId="21" hidden="1">{"unit nac",#N/A,FALSE,"UNIT-MENSUAL";"unit exp 1",#N/A,FALSE,"UNIT-MENSUAL";"unit exp 2",#N/A,FALSE,"UNIT-MENSUAL"}</definedName>
    <definedName name="wrn.UNITARIOS_MES." localSheetId="24" hidden="1">{"unit nac",#N/A,FALSE,"UNIT-MENSUAL";"unit exp 1",#N/A,FALSE,"UNIT-MENSUAL";"unit exp 2",#N/A,FALSE,"UNIT-MENSUAL"}</definedName>
    <definedName name="wrn.UNITARIOS_MES." localSheetId="11" hidden="1">{"unit nac",#N/A,FALSE,"UNIT-MENSUAL";"unit exp 1",#N/A,FALSE,"UNIT-MENSUAL";"unit exp 2",#N/A,FALSE,"UNIT-MENSUAL"}</definedName>
    <definedName name="wrn.UNITARIOS_MES." localSheetId="17" hidden="1">{"unit nac",#N/A,FALSE,"UNIT-MENSUAL";"unit exp 1",#N/A,FALSE,"UNIT-MENSUAL";"unit exp 2",#N/A,FALSE,"UNIT-MENSUAL"}</definedName>
    <definedName name="wrn.UNITARIOS_MES." hidden="1">{"unit nac",#N/A,FALSE,"UNIT-MENSUAL";"unit exp 1",#N/A,FALSE,"UNIT-MENSUAL";"unit exp 2",#N/A,FALSE,"UNIT-MENSUAL"}</definedName>
    <definedName name="_xlnm.Print_Area" localSheetId="20">Administratif!$A$1:$AI$181</definedName>
    <definedName name="_xlnm.Print_Area" localSheetId="18">'Bureau étude'!$A$1:$AI$174</definedName>
    <definedName name="_xlnm.Print_Area" localSheetId="3">Dangers!$A$1:$H$64</definedName>
    <definedName name="_xlnm.Print_Area" localSheetId="1">'Directive OSH09 (FR)'!$A$1:$A$145</definedName>
    <definedName name="_xlnm.Print_Area" localSheetId="2">'Excel help'!$A$1:$A$412</definedName>
    <definedName name="_xlnm.Print_Area" localSheetId="12">Fibre!$A$1:$AI$181</definedName>
    <definedName name="_xlnm.Print_Area" localSheetId="9">FUS!$A$1:$AI$180</definedName>
    <definedName name="_xlnm.Print_Area" localSheetId="25">'HWAG n°x (model) (2)'!$A$1:$R$167</definedName>
    <definedName name="_xlnm.Print_Area" localSheetId="19">'Inspection Entrée'!$A$1:$AI$179</definedName>
    <definedName name="_xlnm.Print_Area" localSheetId="22">'Local serveur'!$A$1:$AI$167</definedName>
    <definedName name="_xlnm.Print_Area" localSheetId="16">Maintenance!$A$2:$AI$177</definedName>
    <definedName name="_xlnm.Print_Area" localSheetId="10">Métro!$A$1:$AI$182</definedName>
    <definedName name="_xlnm.Print_Area" localSheetId="5">Neptune!$A$2:$AI$182</definedName>
    <definedName name="_xlnm.Print_Area" localSheetId="23">'Parking Accès Batiment'!$A$1:$R$167</definedName>
    <definedName name="_xlnm.Print_Area" localSheetId="14">Roller!$A$1:$AI$185</definedName>
    <definedName name="_xlnm.Print_Area" localSheetId="21">'Salle de pause'!$A$1:$R$168</definedName>
    <definedName name="_xlnm.Print_Area" localSheetId="8">Seven!$A$1:$AI$183</definedName>
    <definedName name="_xlnm.Print_Area" localSheetId="4">Synthèse!$A$1:$U$37</definedName>
    <definedName name="_xlnm.Print_Area" localSheetId="24">'Vestiaires Sanitaires'!$A$1:$R$167</definedName>
    <definedName name="_xlnm.Print_Area" localSheetId="6">Vintage!$A$2:$AI$183</definedName>
    <definedName name="_xlnm.Print_Area" localSheetId="7">XUB!$A$1:$AI$182</definedName>
    <definedName name="_xlnm.Print_Area" localSheetId="11">'Zone colle et étuves'!$A$1:$AI$177</definedName>
    <definedName name="_xlnm.Print_Area" localSheetId="17">'Zone Expédition Magasin'!$A$1:$AI$177</definedName>
    <definedName name="_xlnm.Print_Area" localSheetId="13">'Zone pollissage'!$A$1:$AI$174</definedName>
    <definedName name="zzee" localSheetId="20"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12"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25"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19"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22"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16"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10"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23"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21"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24"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11"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localSheetId="17"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 name="zzee" hidden="1">{"Portada",#N/A,TRUE,"Pres";"Cpte Résultat Mois M",#N/A,TRUE,"Cpte Résultat Mois M";"Coûts Structure",#N/A,TRUE,"Coûts Structure";"Capitaux Engagés",#N/A,TRUE,"Capitaux Engagés";"Effectifs",#N/A,TRUE,"Effectifs";"Prev. (M+1)",#N/A,TRUE,"Prev. (M+1)";"Prev. Trim.",#N/A,TRUE,"Prev. Trim.";"Prev. Fin Année",#N/A,TRUE,"Prev. Fin Année";"MAP",#N/A,TRUE,"MAP";"Graphs",#N/A,TRUE,"Graphs"}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24" l="1"/>
  <c r="AH147" i="6"/>
  <c r="J147" i="6"/>
  <c r="AH138" i="6"/>
  <c r="J138" i="6"/>
  <c r="T147" i="6"/>
  <c r="U50" i="11"/>
  <c r="S50" i="11" s="1"/>
  <c r="V50" i="11"/>
  <c r="T50" i="11" s="1"/>
  <c r="W50" i="11"/>
  <c r="J50" i="11" s="1"/>
  <c r="Y50" i="11" s="1"/>
  <c r="K50" i="11" s="1"/>
  <c r="X50" i="11"/>
  <c r="AH49" i="19"/>
  <c r="X49" i="19"/>
  <c r="W49" i="19"/>
  <c r="J49" i="19" s="1"/>
  <c r="Y49" i="19" s="1"/>
  <c r="K49" i="19" s="1"/>
  <c r="V49" i="19"/>
  <c r="T49" i="19" s="1"/>
  <c r="U49" i="19"/>
  <c r="S49" i="19" s="1"/>
  <c r="X134" i="22"/>
  <c r="W134" i="22"/>
  <c r="J134" i="22" s="1"/>
  <c r="Y134" i="22" s="1"/>
  <c r="K134" i="22" s="1"/>
  <c r="V134" i="22"/>
  <c r="U134" i="22"/>
  <c r="S134" i="22" s="1"/>
  <c r="T134" i="22"/>
  <c r="X148" i="22"/>
  <c r="W148" i="22"/>
  <c r="J148" i="22" s="1"/>
  <c r="Y148" i="22" s="1"/>
  <c r="K148" i="22" s="1"/>
  <c r="V148" i="22"/>
  <c r="U148" i="22"/>
  <c r="T148" i="22"/>
  <c r="S148" i="22"/>
  <c r="S33" i="30"/>
  <c r="U33" i="30"/>
  <c r="V33" i="30"/>
  <c r="T33" i="30" s="1"/>
  <c r="W33" i="30"/>
  <c r="X33" i="30"/>
  <c r="AH34" i="21"/>
  <c r="X34" i="21"/>
  <c r="W34" i="21"/>
  <c r="V34" i="21"/>
  <c r="U34" i="21"/>
  <c r="S34" i="21" s="1"/>
  <c r="T34" i="21"/>
  <c r="U32" i="11"/>
  <c r="S32" i="11" s="1"/>
  <c r="V32" i="11"/>
  <c r="T32" i="11" s="1"/>
  <c r="W32" i="11"/>
  <c r="J32" i="11" s="1"/>
  <c r="Y32" i="11" s="1"/>
  <c r="K32" i="11" s="1"/>
  <c r="X32" i="11"/>
  <c r="X19" i="1"/>
  <c r="U133" i="29"/>
  <c r="V133" i="29"/>
  <c r="U134" i="29"/>
  <c r="V134" i="29"/>
  <c r="S135" i="29"/>
  <c r="T135" i="29"/>
  <c r="U135" i="29"/>
  <c r="V135" i="29"/>
  <c r="W135" i="29"/>
  <c r="X135" i="29"/>
  <c r="Q30" i="29"/>
  <c r="S30" i="29"/>
  <c r="T30" i="29"/>
  <c r="U35" i="29"/>
  <c r="V35" i="29"/>
  <c r="W35" i="29"/>
  <c r="X35" i="29"/>
  <c r="S135" i="28"/>
  <c r="T135" i="28"/>
  <c r="U135" i="28"/>
  <c r="V135" i="28"/>
  <c r="W135" i="28"/>
  <c r="X135" i="28"/>
  <c r="Q30" i="28"/>
  <c r="S30" i="28"/>
  <c r="T30" i="28"/>
  <c r="U35" i="28"/>
  <c r="V35" i="28"/>
  <c r="W35" i="28"/>
  <c r="X35" i="28"/>
  <c r="U133" i="15"/>
  <c r="V133" i="15"/>
  <c r="U135" i="15"/>
  <c r="V135" i="15"/>
  <c r="W135" i="15"/>
  <c r="X135" i="15"/>
  <c r="AH135" i="15"/>
  <c r="U136" i="15"/>
  <c r="V136" i="15"/>
  <c r="Q30" i="15"/>
  <c r="S30" i="15"/>
  <c r="T30" i="15"/>
  <c r="U35" i="15"/>
  <c r="V35" i="15"/>
  <c r="W35" i="15"/>
  <c r="X35" i="15"/>
  <c r="U62" i="15"/>
  <c r="V62" i="15"/>
  <c r="AH52" i="11"/>
  <c r="AH53" i="11"/>
  <c r="AH56" i="11"/>
  <c r="AH57" i="11"/>
  <c r="AH58" i="11"/>
  <c r="AH59" i="11"/>
  <c r="AH61" i="11"/>
  <c r="AH65" i="11"/>
  <c r="AH83" i="11"/>
  <c r="AH88" i="11"/>
  <c r="AH100" i="11"/>
  <c r="AH101" i="11"/>
  <c r="AH102" i="11"/>
  <c r="AH103" i="11"/>
  <c r="AH106" i="11"/>
  <c r="AH124" i="11"/>
  <c r="AH125" i="11"/>
  <c r="AH138" i="11"/>
  <c r="AH144" i="11"/>
  <c r="AH145" i="11"/>
  <c r="AH146" i="11"/>
  <c r="AH147" i="11"/>
  <c r="AH149" i="11"/>
  <c r="AH151" i="11"/>
  <c r="AH155" i="11"/>
  <c r="AH156" i="11"/>
  <c r="AH161" i="11"/>
  <c r="AH167" i="11"/>
  <c r="AH168" i="11"/>
  <c r="AH155" i="19"/>
  <c r="X155" i="19"/>
  <c r="J155" i="19" s="1"/>
  <c r="Y155" i="19" s="1"/>
  <c r="K155" i="19" s="1"/>
  <c r="W155" i="19"/>
  <c r="V155" i="19"/>
  <c r="U155" i="19"/>
  <c r="T155" i="19"/>
  <c r="S155" i="19"/>
  <c r="X85" i="29"/>
  <c r="W85" i="29"/>
  <c r="J85" i="29" s="1"/>
  <c r="Y85" i="29" s="1"/>
  <c r="K85" i="29" s="1"/>
  <c r="V85" i="29"/>
  <c r="U85" i="29"/>
  <c r="T85" i="29"/>
  <c r="S85" i="29"/>
  <c r="X139" i="29"/>
  <c r="W139" i="29"/>
  <c r="V139" i="29"/>
  <c r="U139" i="29"/>
  <c r="T139" i="29"/>
  <c r="S139" i="29"/>
  <c r="J139" i="29"/>
  <c r="Y139" i="29" s="1"/>
  <c r="K139" i="29" s="1"/>
  <c r="X151" i="29"/>
  <c r="W151" i="29"/>
  <c r="J151" i="29" s="1"/>
  <c r="Y151" i="29" s="1"/>
  <c r="K151" i="29" s="1"/>
  <c r="V151" i="29"/>
  <c r="U151" i="29"/>
  <c r="T151" i="29"/>
  <c r="S151" i="29"/>
  <c r="AH146" i="15"/>
  <c r="X146" i="15"/>
  <c r="W146" i="15"/>
  <c r="V146" i="15"/>
  <c r="U146" i="15"/>
  <c r="T146" i="15"/>
  <c r="S146" i="15"/>
  <c r="J146" i="15"/>
  <c r="Y146" i="15" s="1"/>
  <c r="K146" i="15" s="1"/>
  <c r="X152" i="15"/>
  <c r="J152" i="15" s="1"/>
  <c r="Y152" i="15" s="1"/>
  <c r="K152" i="15" s="1"/>
  <c r="W152" i="15"/>
  <c r="V152" i="15"/>
  <c r="U152" i="15"/>
  <c r="T152" i="15"/>
  <c r="S152" i="15"/>
  <c r="X67" i="29"/>
  <c r="W67" i="29"/>
  <c r="J67" i="29" s="1"/>
  <c r="Y67" i="29" s="1"/>
  <c r="K67" i="29" s="1"/>
  <c r="V67" i="29"/>
  <c r="U67" i="29"/>
  <c r="T67" i="29"/>
  <c r="S67" i="29"/>
  <c r="X68" i="15"/>
  <c r="W68" i="15"/>
  <c r="V68" i="15"/>
  <c r="U68" i="15"/>
  <c r="T68" i="15"/>
  <c r="S68" i="15"/>
  <c r="J68" i="15"/>
  <c r="Y68" i="15" s="1"/>
  <c r="K68" i="15" s="1"/>
  <c r="X72" i="20"/>
  <c r="W72" i="20"/>
  <c r="J72" i="20" s="1"/>
  <c r="Y72" i="20" s="1"/>
  <c r="K72" i="20" s="1"/>
  <c r="V72" i="20"/>
  <c r="U72" i="20"/>
  <c r="T72" i="20"/>
  <c r="S72" i="20"/>
  <c r="X72" i="30"/>
  <c r="J72" i="30" s="1"/>
  <c r="Y72" i="30" s="1"/>
  <c r="K72" i="30" s="1"/>
  <c r="W72" i="30"/>
  <c r="V72" i="30"/>
  <c r="U72" i="30"/>
  <c r="T72" i="30"/>
  <c r="S72" i="30"/>
  <c r="X68" i="21"/>
  <c r="W68" i="21"/>
  <c r="J68" i="21" s="1"/>
  <c r="Y68" i="21" s="1"/>
  <c r="K68" i="21" s="1"/>
  <c r="V68" i="21"/>
  <c r="U68" i="21"/>
  <c r="T68" i="21"/>
  <c r="S68" i="21"/>
  <c r="X70" i="11"/>
  <c r="W70" i="11"/>
  <c r="V70" i="11"/>
  <c r="U70" i="11"/>
  <c r="T70" i="11"/>
  <c r="S70" i="11"/>
  <c r="J70" i="11"/>
  <c r="Y70" i="11" s="1"/>
  <c r="K70" i="11" s="1"/>
  <c r="X74" i="22"/>
  <c r="W74" i="22"/>
  <c r="J74" i="22" s="1"/>
  <c r="Y74" i="22" s="1"/>
  <c r="K74" i="22" s="1"/>
  <c r="V74" i="22"/>
  <c r="U74" i="22"/>
  <c r="T74" i="22"/>
  <c r="S74" i="22"/>
  <c r="X67" i="19"/>
  <c r="J67" i="19" s="1"/>
  <c r="Y67" i="19" s="1"/>
  <c r="K67" i="19" s="1"/>
  <c r="W67" i="19"/>
  <c r="V67" i="19"/>
  <c r="U67" i="19"/>
  <c r="T67" i="19"/>
  <c r="S67" i="19"/>
  <c r="X74" i="4"/>
  <c r="W74" i="4"/>
  <c r="J74" i="4" s="1"/>
  <c r="Y74" i="4" s="1"/>
  <c r="K74" i="4" s="1"/>
  <c r="V74" i="4"/>
  <c r="U74" i="4"/>
  <c r="T74" i="4"/>
  <c r="S74" i="4"/>
  <c r="X72" i="1"/>
  <c r="W72" i="1"/>
  <c r="J72" i="1" s="1"/>
  <c r="Y72" i="1" s="1"/>
  <c r="K72" i="1" s="1"/>
  <c r="V72" i="1"/>
  <c r="U72" i="1"/>
  <c r="T72" i="1"/>
  <c r="S72" i="1"/>
  <c r="X73" i="3"/>
  <c r="W73" i="3"/>
  <c r="V73" i="3"/>
  <c r="U73" i="3"/>
  <c r="T73" i="3"/>
  <c r="S73" i="3"/>
  <c r="J73" i="3"/>
  <c r="Y73" i="3" s="1"/>
  <c r="K73" i="3" s="1"/>
  <c r="X73" i="5"/>
  <c r="J73" i="5" s="1"/>
  <c r="Y73" i="5" s="1"/>
  <c r="K73" i="5" s="1"/>
  <c r="W73" i="5"/>
  <c r="V73" i="5"/>
  <c r="U73" i="5"/>
  <c r="T73" i="5"/>
  <c r="S73" i="5"/>
  <c r="X83" i="11"/>
  <c r="W83" i="11"/>
  <c r="J83" i="11" s="1"/>
  <c r="Y83" i="11" s="1"/>
  <c r="K83" i="11" s="1"/>
  <c r="V83" i="11"/>
  <c r="U83" i="11"/>
  <c r="T83" i="11"/>
  <c r="S83" i="11"/>
  <c r="X73" i="26"/>
  <c r="W73" i="26"/>
  <c r="V73" i="26"/>
  <c r="U73" i="26"/>
  <c r="T73" i="26"/>
  <c r="S73" i="26"/>
  <c r="J73" i="26"/>
  <c r="Y73" i="26" s="1"/>
  <c r="K73" i="26" s="1"/>
  <c r="X72" i="6"/>
  <c r="W72" i="6"/>
  <c r="J72" i="6" s="1"/>
  <c r="Y72" i="6" s="1"/>
  <c r="K72" i="6" s="1"/>
  <c r="V72" i="6"/>
  <c r="U72" i="6"/>
  <c r="T72" i="6"/>
  <c r="S72" i="6"/>
  <c r="X73" i="9"/>
  <c r="W73" i="9"/>
  <c r="J73" i="9" s="1"/>
  <c r="Y73" i="9" s="1"/>
  <c r="K73" i="9" s="1"/>
  <c r="V73" i="9"/>
  <c r="U73" i="9"/>
  <c r="T73" i="9"/>
  <c r="S73" i="9"/>
  <c r="X69" i="16"/>
  <c r="W69" i="16"/>
  <c r="J69" i="16" s="1"/>
  <c r="Y69" i="16" s="1"/>
  <c r="K69" i="16" s="1"/>
  <c r="V69" i="16"/>
  <c r="U69" i="16"/>
  <c r="T69" i="16"/>
  <c r="S69" i="16"/>
  <c r="X71" i="12"/>
  <c r="W71" i="12"/>
  <c r="V71" i="12"/>
  <c r="U71" i="12"/>
  <c r="T71" i="12"/>
  <c r="S71" i="12"/>
  <c r="J71" i="12"/>
  <c r="Y71" i="12" s="1"/>
  <c r="K71" i="12" s="1"/>
  <c r="X36" i="18"/>
  <c r="W36" i="18"/>
  <c r="J36" i="18" s="1"/>
  <c r="Y36" i="18" s="1"/>
  <c r="K36" i="18" s="1"/>
  <c r="V36" i="18"/>
  <c r="U36" i="18"/>
  <c r="T36" i="18"/>
  <c r="S36" i="18"/>
  <c r="X72" i="18"/>
  <c r="J72" i="18" s="1"/>
  <c r="Y72" i="18" s="1"/>
  <c r="K72" i="18" s="1"/>
  <c r="W72" i="18"/>
  <c r="V72" i="18"/>
  <c r="U72" i="18"/>
  <c r="T72" i="18"/>
  <c r="S72" i="18"/>
  <c r="X85" i="15"/>
  <c r="W85" i="15"/>
  <c r="J85" i="15" s="1"/>
  <c r="Y85" i="15" s="1"/>
  <c r="K85" i="15" s="1"/>
  <c r="V85" i="15"/>
  <c r="U85" i="15"/>
  <c r="T85" i="15"/>
  <c r="S85" i="15"/>
  <c r="AH165" i="20"/>
  <c r="X165" i="20"/>
  <c r="W165" i="20"/>
  <c r="J165" i="20" s="1"/>
  <c r="Y165" i="20" s="1"/>
  <c r="K165" i="20" s="1"/>
  <c r="V165" i="20"/>
  <c r="U165" i="20"/>
  <c r="S165" i="20" s="1"/>
  <c r="T165" i="20"/>
  <c r="AH160" i="20"/>
  <c r="X160" i="20"/>
  <c r="W160" i="20"/>
  <c r="V160" i="20"/>
  <c r="U160" i="20"/>
  <c r="T160" i="20"/>
  <c r="S160" i="20"/>
  <c r="J160" i="20"/>
  <c r="Y160" i="20" s="1"/>
  <c r="K160" i="20" s="1"/>
  <c r="AH154" i="20"/>
  <c r="X154" i="20"/>
  <c r="W154" i="20"/>
  <c r="V154" i="20"/>
  <c r="U154" i="20"/>
  <c r="T154" i="20"/>
  <c r="S154" i="20"/>
  <c r="J154" i="20"/>
  <c r="Y154" i="20" s="1"/>
  <c r="K154" i="20" s="1"/>
  <c r="X153" i="20"/>
  <c r="W153" i="20"/>
  <c r="J153" i="20" s="1"/>
  <c r="Y153" i="20" s="1"/>
  <c r="K153" i="20" s="1"/>
  <c r="V153" i="20"/>
  <c r="U153" i="20"/>
  <c r="T153" i="20"/>
  <c r="S153" i="20"/>
  <c r="AH152" i="20"/>
  <c r="X152" i="20"/>
  <c r="W152" i="20"/>
  <c r="V152" i="20"/>
  <c r="U152" i="20"/>
  <c r="T152" i="20"/>
  <c r="S152" i="20"/>
  <c r="J152" i="20"/>
  <c r="Y152" i="20" s="1"/>
  <c r="K152" i="20" s="1"/>
  <c r="X151" i="20"/>
  <c r="J151" i="20" s="1"/>
  <c r="Y151" i="20" s="1"/>
  <c r="K151" i="20" s="1"/>
  <c r="W151" i="20"/>
  <c r="V151" i="20"/>
  <c r="U151" i="20"/>
  <c r="T151" i="20"/>
  <c r="S151" i="20"/>
  <c r="AH150" i="20"/>
  <c r="X150" i="20"/>
  <c r="J150" i="20" s="1"/>
  <c r="Y150" i="20" s="1"/>
  <c r="K150" i="20" s="1"/>
  <c r="W150" i="20"/>
  <c r="V150" i="20"/>
  <c r="U150" i="20"/>
  <c r="T150" i="20"/>
  <c r="S150" i="20"/>
  <c r="AH149" i="20"/>
  <c r="X149" i="20"/>
  <c r="W149" i="20"/>
  <c r="J149" i="20" s="1"/>
  <c r="Y149" i="20" s="1"/>
  <c r="K149" i="20" s="1"/>
  <c r="V149" i="20"/>
  <c r="U149" i="20"/>
  <c r="T149" i="20"/>
  <c r="S149" i="20"/>
  <c r="AH148" i="20"/>
  <c r="X148" i="20"/>
  <c r="J148" i="20" s="1"/>
  <c r="Y148" i="20" s="1"/>
  <c r="K148" i="20" s="1"/>
  <c r="W148" i="20"/>
  <c r="V148" i="20"/>
  <c r="U148" i="20"/>
  <c r="T148" i="20"/>
  <c r="S148" i="20"/>
  <c r="AH147" i="20"/>
  <c r="X147" i="20"/>
  <c r="J147" i="20" s="1"/>
  <c r="Y147" i="20" s="1"/>
  <c r="K147" i="20" s="1"/>
  <c r="W147" i="20"/>
  <c r="V147" i="20"/>
  <c r="U147" i="20"/>
  <c r="T147" i="20"/>
  <c r="S147" i="20"/>
  <c r="X62" i="11"/>
  <c r="W62" i="11"/>
  <c r="J62" i="11" s="1"/>
  <c r="Y62" i="11" s="1"/>
  <c r="K62" i="11" s="1"/>
  <c r="V62" i="11"/>
  <c r="U62" i="11"/>
  <c r="T62" i="11"/>
  <c r="S62" i="11"/>
  <c r="X156" i="11"/>
  <c r="W156" i="11"/>
  <c r="J156" i="11" s="1"/>
  <c r="Y156" i="11" s="1"/>
  <c r="K156" i="11" s="1"/>
  <c r="V156" i="11"/>
  <c r="U156" i="11"/>
  <c r="T156" i="11"/>
  <c r="S156" i="11"/>
  <c r="X155" i="11"/>
  <c r="W155" i="11"/>
  <c r="V155" i="11"/>
  <c r="U155" i="11"/>
  <c r="T155" i="11"/>
  <c r="S155" i="11"/>
  <c r="J155" i="11"/>
  <c r="Y155" i="11" s="1"/>
  <c r="K155" i="11" s="1"/>
  <c r="X151" i="11"/>
  <c r="J151" i="11" s="1"/>
  <c r="Y151" i="11" s="1"/>
  <c r="K151" i="11" s="1"/>
  <c r="W151" i="11"/>
  <c r="V151" i="11"/>
  <c r="U151" i="11"/>
  <c r="T151" i="11"/>
  <c r="S151" i="11"/>
  <c r="X150" i="11"/>
  <c r="W150" i="11"/>
  <c r="J150" i="11" s="1"/>
  <c r="Y150" i="11" s="1"/>
  <c r="K150" i="11" s="1"/>
  <c r="V150" i="11"/>
  <c r="U150" i="11"/>
  <c r="T150" i="11"/>
  <c r="S150" i="11"/>
  <c r="X149" i="11"/>
  <c r="W149" i="11"/>
  <c r="V149" i="11"/>
  <c r="U149" i="11"/>
  <c r="T149" i="11"/>
  <c r="S149" i="11"/>
  <c r="J149" i="11"/>
  <c r="Y149" i="11" s="1"/>
  <c r="K149" i="11" s="1"/>
  <c r="X148" i="11"/>
  <c r="W148" i="11"/>
  <c r="J148" i="11" s="1"/>
  <c r="Y148" i="11" s="1"/>
  <c r="K148" i="11" s="1"/>
  <c r="V148" i="11"/>
  <c r="U148" i="11"/>
  <c r="T148" i="11"/>
  <c r="S148" i="11"/>
  <c r="X147" i="11"/>
  <c r="W147" i="11"/>
  <c r="J147" i="11" s="1"/>
  <c r="Y147" i="11" s="1"/>
  <c r="K147" i="11" s="1"/>
  <c r="V147" i="11"/>
  <c r="U147" i="11"/>
  <c r="T147" i="11"/>
  <c r="S147" i="11"/>
  <c r="X146" i="11"/>
  <c r="W146" i="11"/>
  <c r="J146" i="11" s="1"/>
  <c r="Y146" i="11" s="1"/>
  <c r="K146" i="11" s="1"/>
  <c r="V146" i="11"/>
  <c r="U146" i="11"/>
  <c r="T146" i="11"/>
  <c r="S146" i="11"/>
  <c r="X145" i="11"/>
  <c r="W145" i="11"/>
  <c r="V145" i="11"/>
  <c r="U145" i="11"/>
  <c r="T145" i="11"/>
  <c r="S145" i="11"/>
  <c r="J145" i="11"/>
  <c r="Y145" i="11" s="1"/>
  <c r="K145" i="11" s="1"/>
  <c r="X144" i="11"/>
  <c r="W144" i="11"/>
  <c r="J144" i="11" s="1"/>
  <c r="Y144" i="11" s="1"/>
  <c r="K144" i="11" s="1"/>
  <c r="V144" i="11"/>
  <c r="U144" i="11"/>
  <c r="T144" i="11"/>
  <c r="S144" i="11"/>
  <c r="AH148" i="12"/>
  <c r="X148" i="12"/>
  <c r="W148" i="12"/>
  <c r="J148" i="12" s="1"/>
  <c r="Y148" i="12" s="1"/>
  <c r="K148" i="12" s="1"/>
  <c r="V148" i="12"/>
  <c r="U148" i="12"/>
  <c r="T148" i="12"/>
  <c r="S148" i="12"/>
  <c r="X147" i="12"/>
  <c r="W147" i="12"/>
  <c r="J147" i="12" s="1"/>
  <c r="Y147" i="12" s="1"/>
  <c r="K147" i="12" s="1"/>
  <c r="V147" i="12"/>
  <c r="U147" i="12"/>
  <c r="T147" i="12"/>
  <c r="S147" i="12"/>
  <c r="AH146" i="12"/>
  <c r="X146" i="12"/>
  <c r="J146" i="12" s="1"/>
  <c r="Y146" i="12" s="1"/>
  <c r="K146" i="12" s="1"/>
  <c r="W146" i="12"/>
  <c r="V146" i="12"/>
  <c r="U146" i="12"/>
  <c r="T146" i="12"/>
  <c r="S146" i="12"/>
  <c r="X145" i="12"/>
  <c r="W145" i="12"/>
  <c r="J145" i="12" s="1"/>
  <c r="Y145" i="12" s="1"/>
  <c r="K145" i="12" s="1"/>
  <c r="V145" i="12"/>
  <c r="U145" i="12"/>
  <c r="T145" i="12"/>
  <c r="S145" i="12"/>
  <c r="AH144" i="12"/>
  <c r="X144" i="12"/>
  <c r="W144" i="12"/>
  <c r="J144" i="12" s="1"/>
  <c r="Y144" i="12" s="1"/>
  <c r="K144" i="12" s="1"/>
  <c r="V144" i="12"/>
  <c r="U144" i="12"/>
  <c r="T144" i="12"/>
  <c r="S144" i="12"/>
  <c r="AH143" i="12"/>
  <c r="X143" i="12"/>
  <c r="W143" i="12"/>
  <c r="J143" i="12" s="1"/>
  <c r="Y143" i="12" s="1"/>
  <c r="K143" i="12" s="1"/>
  <c r="V143" i="12"/>
  <c r="U143" i="12"/>
  <c r="T143" i="12"/>
  <c r="S143" i="12"/>
  <c r="AH142" i="12"/>
  <c r="X142" i="12"/>
  <c r="W142" i="12"/>
  <c r="J142" i="12" s="1"/>
  <c r="Y142" i="12" s="1"/>
  <c r="K142" i="12" s="1"/>
  <c r="V142" i="12"/>
  <c r="U142" i="12"/>
  <c r="T142" i="12"/>
  <c r="S142" i="12"/>
  <c r="AH141" i="12"/>
  <c r="X141" i="12"/>
  <c r="W141" i="12"/>
  <c r="J141" i="12" s="1"/>
  <c r="Y141" i="12" s="1"/>
  <c r="K141" i="12" s="1"/>
  <c r="V141" i="12"/>
  <c r="U141" i="12"/>
  <c r="T141" i="12"/>
  <c r="S141" i="12"/>
  <c r="AH153" i="12"/>
  <c r="X153" i="12"/>
  <c r="W153" i="12"/>
  <c r="J153" i="12" s="1"/>
  <c r="Y153" i="12" s="1"/>
  <c r="K153" i="12" s="1"/>
  <c r="V153" i="12"/>
  <c r="U153" i="12"/>
  <c r="T153" i="12"/>
  <c r="S153" i="12"/>
  <c r="AH152" i="12"/>
  <c r="X152" i="12"/>
  <c r="W152" i="12"/>
  <c r="J152" i="12" s="1"/>
  <c r="Y152" i="12" s="1"/>
  <c r="K152" i="12" s="1"/>
  <c r="V152" i="12"/>
  <c r="U152" i="12"/>
  <c r="T152" i="12"/>
  <c r="S152" i="12"/>
  <c r="AH31" i="26"/>
  <c r="X31" i="26"/>
  <c r="W31" i="26"/>
  <c r="J31" i="26" s="1"/>
  <c r="Y31" i="26" s="1"/>
  <c r="K31" i="26" s="1"/>
  <c r="V31" i="26"/>
  <c r="U31" i="26"/>
  <c r="T31" i="26"/>
  <c r="S31" i="26"/>
  <c r="AH31" i="5"/>
  <c r="X31" i="5"/>
  <c r="W31" i="5"/>
  <c r="J31" i="5" s="1"/>
  <c r="Y31" i="5" s="1"/>
  <c r="K31" i="5" s="1"/>
  <c r="V31" i="5"/>
  <c r="U31" i="5"/>
  <c r="T31" i="5"/>
  <c r="S31" i="5"/>
  <c r="AH31" i="3"/>
  <c r="X31" i="3"/>
  <c r="W31" i="3"/>
  <c r="J31" i="3" s="1"/>
  <c r="Y31" i="3" s="1"/>
  <c r="K31" i="3" s="1"/>
  <c r="V31" i="3"/>
  <c r="U31" i="3"/>
  <c r="T31" i="3"/>
  <c r="S31" i="3"/>
  <c r="AH98" i="22"/>
  <c r="X98" i="22"/>
  <c r="W98" i="22"/>
  <c r="J98" i="22" s="1"/>
  <c r="Y98" i="22" s="1"/>
  <c r="K98" i="22" s="1"/>
  <c r="AH97" i="22"/>
  <c r="X97" i="22"/>
  <c r="W97" i="22"/>
  <c r="J97" i="22" s="1"/>
  <c r="Y97" i="22" s="1"/>
  <c r="K97" i="22" s="1"/>
  <c r="AH99" i="4"/>
  <c r="X99" i="4"/>
  <c r="W99" i="4"/>
  <c r="J99" i="4" s="1"/>
  <c r="Y99" i="4" s="1"/>
  <c r="K99" i="4" s="1"/>
  <c r="V99" i="4"/>
  <c r="U99" i="4"/>
  <c r="T99" i="4"/>
  <c r="S99" i="4"/>
  <c r="AH98" i="4"/>
  <c r="X98" i="4"/>
  <c r="W98" i="4"/>
  <c r="J98" i="4" s="1"/>
  <c r="Y98" i="4" s="1"/>
  <c r="K98" i="4" s="1"/>
  <c r="V98" i="4"/>
  <c r="U98" i="4"/>
  <c r="T98" i="4"/>
  <c r="S98" i="4"/>
  <c r="AH98" i="16"/>
  <c r="X98" i="16"/>
  <c r="W98" i="16"/>
  <c r="J98" i="16" s="1"/>
  <c r="Y98" i="16" s="1"/>
  <c r="K98" i="16" s="1"/>
  <c r="AH97" i="16"/>
  <c r="X97" i="16"/>
  <c r="W97" i="16"/>
  <c r="J97" i="16" s="1"/>
  <c r="Y97" i="16" s="1"/>
  <c r="K97" i="16" s="1"/>
  <c r="AH98" i="9"/>
  <c r="X98" i="9"/>
  <c r="W98" i="9"/>
  <c r="J98" i="9" s="1"/>
  <c r="Y98" i="9" s="1"/>
  <c r="K98" i="9" s="1"/>
  <c r="AH97" i="9"/>
  <c r="X97" i="9"/>
  <c r="W97" i="9"/>
  <c r="J97" i="9" s="1"/>
  <c r="Y97" i="9" s="1"/>
  <c r="K97" i="9" s="1"/>
  <c r="AH96" i="6"/>
  <c r="X96" i="6"/>
  <c r="W96" i="6"/>
  <c r="J96" i="6" s="1"/>
  <c r="Y96" i="6" s="1"/>
  <c r="K96" i="6" s="1"/>
  <c r="V96" i="6"/>
  <c r="U96" i="6"/>
  <c r="T96" i="6"/>
  <c r="S96" i="6"/>
  <c r="AH95" i="6"/>
  <c r="X95" i="6"/>
  <c r="W95" i="6"/>
  <c r="J95" i="6" s="1"/>
  <c r="Y95" i="6" s="1"/>
  <c r="K95" i="6" s="1"/>
  <c r="V95" i="6"/>
  <c r="U95" i="6"/>
  <c r="T95" i="6"/>
  <c r="S95" i="6"/>
  <c r="AH97" i="1"/>
  <c r="X97" i="1"/>
  <c r="W97" i="1"/>
  <c r="J97" i="1" s="1"/>
  <c r="Y97" i="1" s="1"/>
  <c r="K97" i="1" s="1"/>
  <c r="V97" i="1"/>
  <c r="U97" i="1"/>
  <c r="T97" i="1"/>
  <c r="S97" i="1"/>
  <c r="AH96" i="1"/>
  <c r="X96" i="1"/>
  <c r="W96" i="1"/>
  <c r="J96" i="1" s="1"/>
  <c r="Y96" i="1" s="1"/>
  <c r="K96" i="1" s="1"/>
  <c r="V96" i="1"/>
  <c r="U96" i="1"/>
  <c r="T96" i="1"/>
  <c r="S96" i="1"/>
  <c r="AH98" i="3"/>
  <c r="X98" i="3"/>
  <c r="W98" i="3"/>
  <c r="J98" i="3" s="1"/>
  <c r="Y98" i="3" s="1"/>
  <c r="K98" i="3" s="1"/>
  <c r="AH97" i="3"/>
  <c r="X97" i="3"/>
  <c r="W97" i="3"/>
  <c r="J97" i="3" s="1"/>
  <c r="Y97" i="3" s="1"/>
  <c r="K97" i="3" s="1"/>
  <c r="AH98" i="5"/>
  <c r="X98" i="5"/>
  <c r="W98" i="5"/>
  <c r="J98" i="5" s="1"/>
  <c r="Y98" i="5" s="1"/>
  <c r="K98" i="5" s="1"/>
  <c r="AH97" i="5"/>
  <c r="X97" i="5"/>
  <c r="W97" i="5"/>
  <c r="J97" i="5" s="1"/>
  <c r="Y97" i="5" s="1"/>
  <c r="K97" i="5" s="1"/>
  <c r="AH98" i="26"/>
  <c r="X98" i="26"/>
  <c r="W98" i="26"/>
  <c r="J98" i="26" s="1"/>
  <c r="Y98" i="26" s="1"/>
  <c r="K98" i="26" s="1"/>
  <c r="AH97" i="26"/>
  <c r="X97" i="26"/>
  <c r="W97" i="26"/>
  <c r="J97" i="26" s="1"/>
  <c r="Y97" i="26" s="1"/>
  <c r="K97" i="26" s="1"/>
  <c r="AH100" i="16"/>
  <c r="X100" i="16"/>
  <c r="W100" i="16"/>
  <c r="J100" i="16" s="1"/>
  <c r="Y100" i="16" s="1"/>
  <c r="K100" i="16" s="1"/>
  <c r="V100" i="16"/>
  <c r="U100" i="16"/>
  <c r="T100" i="16"/>
  <c r="S100" i="16"/>
  <c r="X96" i="16"/>
  <c r="W96" i="16"/>
  <c r="M96" i="16"/>
  <c r="L96" i="16"/>
  <c r="AH95" i="16"/>
  <c r="X95" i="16"/>
  <c r="W95" i="16"/>
  <c r="J95" i="16" s="1"/>
  <c r="Y95" i="16" s="1"/>
  <c r="K95" i="16" s="1"/>
  <c r="V95" i="16"/>
  <c r="U95" i="16"/>
  <c r="T95" i="16"/>
  <c r="S95" i="16"/>
  <c r="X134" i="28"/>
  <c r="W134" i="28"/>
  <c r="J134" i="28" s="1"/>
  <c r="Y134" i="28" s="1"/>
  <c r="K134" i="28" s="1"/>
  <c r="V134" i="28"/>
  <c r="U134" i="28"/>
  <c r="T134" i="28"/>
  <c r="S134" i="28"/>
  <c r="U63" i="28"/>
  <c r="S63" i="28" s="1"/>
  <c r="V63" i="28"/>
  <c r="T63" i="28" s="1"/>
  <c r="W63" i="28"/>
  <c r="X63" i="28"/>
  <c r="AH159" i="28"/>
  <c r="X159" i="28"/>
  <c r="W159" i="28"/>
  <c r="J159" i="28" s="1"/>
  <c r="Y159" i="28" s="1"/>
  <c r="K159" i="28" s="1"/>
  <c r="V159" i="28"/>
  <c r="U159" i="28"/>
  <c r="T159" i="28"/>
  <c r="S159" i="28"/>
  <c r="AH158" i="28"/>
  <c r="X158" i="28"/>
  <c r="W158" i="28"/>
  <c r="V158" i="28"/>
  <c r="U158" i="28"/>
  <c r="T158" i="28"/>
  <c r="S158" i="28"/>
  <c r="J158" i="28"/>
  <c r="Y158" i="28" s="1"/>
  <c r="K158" i="28" s="1"/>
  <c r="X137" i="15"/>
  <c r="W137" i="15"/>
  <c r="J137" i="15" s="1"/>
  <c r="Y137" i="15" s="1"/>
  <c r="K137" i="15" s="1"/>
  <c r="V137" i="15"/>
  <c r="U137" i="15"/>
  <c r="T137" i="15"/>
  <c r="S137" i="15"/>
  <c r="X147" i="1"/>
  <c r="W147" i="1"/>
  <c r="J147" i="1" s="1"/>
  <c r="Y147" i="1" s="1"/>
  <c r="K147" i="1" s="1"/>
  <c r="V147" i="1"/>
  <c r="U147" i="1"/>
  <c r="T147" i="1"/>
  <c r="S147" i="1"/>
  <c r="X148" i="3"/>
  <c r="W148" i="3"/>
  <c r="J148" i="3" s="1"/>
  <c r="Y148" i="3" s="1"/>
  <c r="K148" i="3" s="1"/>
  <c r="V148" i="3"/>
  <c r="U148" i="3"/>
  <c r="T148" i="3"/>
  <c r="S148" i="3"/>
  <c r="X148" i="5"/>
  <c r="W148" i="5"/>
  <c r="J148" i="5" s="1"/>
  <c r="Y148" i="5" s="1"/>
  <c r="K148" i="5" s="1"/>
  <c r="V148" i="5"/>
  <c r="U148" i="5"/>
  <c r="T148" i="5"/>
  <c r="S148" i="5"/>
  <c r="X148" i="26"/>
  <c r="W148" i="26"/>
  <c r="V148" i="26"/>
  <c r="U148" i="26"/>
  <c r="T148" i="26"/>
  <c r="S148" i="26"/>
  <c r="J148" i="26"/>
  <c r="Y148" i="26" s="1"/>
  <c r="K148" i="26" s="1"/>
  <c r="X145" i="6"/>
  <c r="J145" i="6" s="1"/>
  <c r="Y145" i="6" s="1"/>
  <c r="K145" i="6" s="1"/>
  <c r="W145" i="6"/>
  <c r="V145" i="6"/>
  <c r="U145" i="6"/>
  <c r="T145" i="6"/>
  <c r="S145" i="6"/>
  <c r="X147" i="9"/>
  <c r="W147" i="9"/>
  <c r="J147" i="9" s="1"/>
  <c r="Y147" i="9" s="1"/>
  <c r="K147" i="9" s="1"/>
  <c r="V147" i="9"/>
  <c r="U147" i="9"/>
  <c r="T147" i="9"/>
  <c r="S147" i="9"/>
  <c r="X141" i="11"/>
  <c r="W141" i="11"/>
  <c r="V141" i="11"/>
  <c r="U141" i="11"/>
  <c r="T141" i="11"/>
  <c r="S141" i="11"/>
  <c r="J141" i="11"/>
  <c r="Y141" i="11" s="1"/>
  <c r="K141" i="11" s="1"/>
  <c r="X146" i="16"/>
  <c r="W146" i="16"/>
  <c r="V146" i="16"/>
  <c r="U146" i="16"/>
  <c r="T146" i="16"/>
  <c r="S146" i="16"/>
  <c r="J146" i="16"/>
  <c r="Y146" i="16" s="1"/>
  <c r="K146" i="16" s="1"/>
  <c r="X139" i="30"/>
  <c r="W139" i="30"/>
  <c r="J139" i="30" s="1"/>
  <c r="Y139" i="30" s="1"/>
  <c r="K139" i="30" s="1"/>
  <c r="V139" i="30"/>
  <c r="U139" i="30"/>
  <c r="T139" i="30"/>
  <c r="S139" i="30"/>
  <c r="X138" i="12"/>
  <c r="W138" i="12"/>
  <c r="J138" i="12" s="1"/>
  <c r="Y138" i="12" s="1"/>
  <c r="K138" i="12" s="1"/>
  <c r="V138" i="12"/>
  <c r="U138" i="12"/>
  <c r="T138" i="12"/>
  <c r="S138" i="12"/>
  <c r="X149" i="4"/>
  <c r="W149" i="4"/>
  <c r="V149" i="4"/>
  <c r="U149" i="4"/>
  <c r="T149" i="4"/>
  <c r="S149" i="4"/>
  <c r="J149" i="4"/>
  <c r="Y149" i="4" s="1"/>
  <c r="K149" i="4" s="1"/>
  <c r="X138" i="21"/>
  <c r="W138" i="21"/>
  <c r="J138" i="21" s="1"/>
  <c r="Y138" i="21" s="1"/>
  <c r="K138" i="21" s="1"/>
  <c r="V138" i="21"/>
  <c r="U138" i="21"/>
  <c r="T138" i="21"/>
  <c r="S138" i="21"/>
  <c r="X142" i="18"/>
  <c r="W142" i="18"/>
  <c r="J142" i="18" s="1"/>
  <c r="Y142" i="18" s="1"/>
  <c r="K142" i="18" s="1"/>
  <c r="V142" i="18"/>
  <c r="U142" i="18"/>
  <c r="T142" i="18"/>
  <c r="S142" i="18"/>
  <c r="X140" i="19"/>
  <c r="W140" i="19"/>
  <c r="J140" i="19" s="1"/>
  <c r="Y140" i="19" s="1"/>
  <c r="K140" i="19" s="1"/>
  <c r="V140" i="19"/>
  <c r="U140" i="19"/>
  <c r="T140" i="19"/>
  <c r="S140" i="19"/>
  <c r="AH32" i="30"/>
  <c r="X32" i="30"/>
  <c r="W32" i="30"/>
  <c r="J32" i="30" s="1"/>
  <c r="Y32" i="30" s="1"/>
  <c r="K32" i="30" s="1"/>
  <c r="AH22" i="30"/>
  <c r="X22" i="30"/>
  <c r="W22" i="30"/>
  <c r="J22" i="30" s="1"/>
  <c r="Y22" i="30" s="1"/>
  <c r="K22" i="30" s="1"/>
  <c r="W20" i="30"/>
  <c r="J20" i="30" s="1"/>
  <c r="Y20" i="30" s="1"/>
  <c r="K20" i="30" s="1"/>
  <c r="X20" i="30"/>
  <c r="U159" i="30"/>
  <c r="S159" i="30" s="1"/>
  <c r="V159" i="30"/>
  <c r="T159" i="30" s="1"/>
  <c r="W159" i="30"/>
  <c r="J159" i="30" s="1"/>
  <c r="Y159" i="30" s="1"/>
  <c r="K159" i="30" s="1"/>
  <c r="X159" i="30"/>
  <c r="U160" i="30"/>
  <c r="S160" i="30" s="1"/>
  <c r="V160" i="30"/>
  <c r="T160" i="30" s="1"/>
  <c r="W160" i="30"/>
  <c r="X160" i="30"/>
  <c r="U161" i="30"/>
  <c r="S161" i="30" s="1"/>
  <c r="V161" i="30"/>
  <c r="T161" i="30" s="1"/>
  <c r="W161" i="30"/>
  <c r="X161" i="30"/>
  <c r="S162" i="30"/>
  <c r="T162" i="30"/>
  <c r="W162" i="30"/>
  <c r="X162" i="30"/>
  <c r="AH170" i="30"/>
  <c r="X170" i="30"/>
  <c r="W170" i="30"/>
  <c r="J170" i="30" s="1"/>
  <c r="Y170" i="30" s="1"/>
  <c r="K170" i="30" s="1"/>
  <c r="V170" i="30"/>
  <c r="U170" i="30"/>
  <c r="T170" i="30"/>
  <c r="S170" i="30"/>
  <c r="AH169" i="30"/>
  <c r="X169" i="30"/>
  <c r="W169" i="30"/>
  <c r="J169" i="30" s="1"/>
  <c r="Y169" i="30" s="1"/>
  <c r="K169" i="30" s="1"/>
  <c r="V169" i="30"/>
  <c r="U169" i="30"/>
  <c r="T169" i="30"/>
  <c r="S169" i="30"/>
  <c r="AH165" i="22"/>
  <c r="X165" i="22"/>
  <c r="W165" i="22"/>
  <c r="J165" i="22" s="1"/>
  <c r="Y165" i="22" s="1"/>
  <c r="K165" i="22" s="1"/>
  <c r="V165" i="22"/>
  <c r="U165" i="22"/>
  <c r="T165" i="22"/>
  <c r="S165" i="22"/>
  <c r="AH164" i="22"/>
  <c r="X164" i="22"/>
  <c r="W164" i="22"/>
  <c r="J164" i="22" s="1"/>
  <c r="Y164" i="22" s="1"/>
  <c r="K164" i="22" s="1"/>
  <c r="V164" i="22"/>
  <c r="U164" i="22"/>
  <c r="T164" i="22"/>
  <c r="S164" i="22"/>
  <c r="AH163" i="30"/>
  <c r="X163" i="30"/>
  <c r="W163" i="30"/>
  <c r="J163" i="30" s="1"/>
  <c r="Y163" i="30" s="1"/>
  <c r="K163" i="30" s="1"/>
  <c r="V163" i="30"/>
  <c r="U163" i="30"/>
  <c r="T163" i="30"/>
  <c r="S163" i="30"/>
  <c r="AH158" i="22"/>
  <c r="X158" i="22"/>
  <c r="W158" i="22"/>
  <c r="J158" i="22" s="1"/>
  <c r="Y158" i="22" s="1"/>
  <c r="K158" i="22" s="1"/>
  <c r="V158" i="22"/>
  <c r="U158" i="22"/>
  <c r="T158" i="22"/>
  <c r="S158" i="22"/>
  <c r="AH153" i="22"/>
  <c r="X153" i="22"/>
  <c r="W153" i="22"/>
  <c r="J153" i="22" s="1"/>
  <c r="Y153" i="22" s="1"/>
  <c r="K153" i="22" s="1"/>
  <c r="V153" i="22"/>
  <c r="U153" i="22"/>
  <c r="T153" i="22"/>
  <c r="S153" i="22"/>
  <c r="X156" i="21"/>
  <c r="W156" i="21"/>
  <c r="V156" i="21"/>
  <c r="U156" i="21"/>
  <c r="T156" i="21"/>
  <c r="S156" i="21"/>
  <c r="J156" i="21"/>
  <c r="Y156" i="21" s="1"/>
  <c r="K156" i="21" s="1"/>
  <c r="X155" i="21"/>
  <c r="W155" i="21"/>
  <c r="V155" i="21"/>
  <c r="U155" i="21"/>
  <c r="T155" i="21"/>
  <c r="S155" i="21"/>
  <c r="J155" i="21"/>
  <c r="Y155" i="21" s="1"/>
  <c r="K155" i="21" s="1"/>
  <c r="AH154" i="21"/>
  <c r="X154" i="21"/>
  <c r="W154" i="21"/>
  <c r="V154" i="21"/>
  <c r="U154" i="21"/>
  <c r="T154" i="21"/>
  <c r="S154" i="21"/>
  <c r="J154" i="21"/>
  <c r="Y154" i="21" s="1"/>
  <c r="K154" i="21" s="1"/>
  <c r="AH153" i="21"/>
  <c r="X153" i="21"/>
  <c r="W153" i="21"/>
  <c r="J153" i="21" s="1"/>
  <c r="Y153" i="21" s="1"/>
  <c r="K153" i="21" s="1"/>
  <c r="V153" i="21"/>
  <c r="U153" i="21"/>
  <c r="T153" i="21"/>
  <c r="S153" i="21"/>
  <c r="X152" i="21"/>
  <c r="W152" i="21"/>
  <c r="M152" i="21"/>
  <c r="T152" i="21" s="1"/>
  <c r="L152" i="21"/>
  <c r="X151" i="21"/>
  <c r="J151" i="21" s="1"/>
  <c r="Y151" i="21" s="1"/>
  <c r="K151" i="21" s="1"/>
  <c r="W151" i="21"/>
  <c r="V151" i="21"/>
  <c r="U151" i="21"/>
  <c r="T151" i="21"/>
  <c r="S151" i="21"/>
  <c r="AH152" i="22"/>
  <c r="X152" i="22"/>
  <c r="W152" i="22"/>
  <c r="J152" i="22" s="1"/>
  <c r="Y152" i="22" s="1"/>
  <c r="K152" i="22" s="1"/>
  <c r="V152" i="22"/>
  <c r="U152" i="22"/>
  <c r="T152" i="22"/>
  <c r="S152" i="22"/>
  <c r="AH147" i="22"/>
  <c r="X147" i="22"/>
  <c r="W147" i="22"/>
  <c r="J147" i="22" s="1"/>
  <c r="Y147" i="22" s="1"/>
  <c r="K147" i="22" s="1"/>
  <c r="X37" i="22"/>
  <c r="W37" i="22"/>
  <c r="J37" i="22" s="1"/>
  <c r="Y37" i="22" s="1"/>
  <c r="K37" i="22" s="1"/>
  <c r="V37" i="22"/>
  <c r="U37" i="22"/>
  <c r="T37" i="22"/>
  <c r="S37" i="22"/>
  <c r="X30" i="22"/>
  <c r="W30" i="22"/>
  <c r="M30" i="22"/>
  <c r="T30" i="22" s="1"/>
  <c r="L30" i="22"/>
  <c r="X29" i="22"/>
  <c r="W29" i="22"/>
  <c r="V29" i="22"/>
  <c r="U29" i="22"/>
  <c r="T29" i="22"/>
  <c r="S29" i="22"/>
  <c r="J29" i="22"/>
  <c r="Y29" i="22" s="1"/>
  <c r="K29" i="22" s="1"/>
  <c r="X112" i="21"/>
  <c r="W112" i="21"/>
  <c r="J112" i="21" s="1"/>
  <c r="Y112" i="21" s="1"/>
  <c r="K112" i="21" s="1"/>
  <c r="V112" i="21"/>
  <c r="U112" i="21"/>
  <c r="T112" i="21"/>
  <c r="S112" i="21"/>
  <c r="X112" i="12"/>
  <c r="W112" i="12"/>
  <c r="J112" i="12" s="1"/>
  <c r="Y112" i="12" s="1"/>
  <c r="K112" i="12" s="1"/>
  <c r="V112" i="12"/>
  <c r="U112" i="12"/>
  <c r="T112" i="12"/>
  <c r="S112" i="12"/>
  <c r="AH86" i="19"/>
  <c r="X86" i="19"/>
  <c r="W86" i="19"/>
  <c r="J86" i="19" s="1"/>
  <c r="Y86" i="19" s="1"/>
  <c r="K86" i="19" s="1"/>
  <c r="AH168" i="18"/>
  <c r="X168" i="18"/>
  <c r="W168" i="18"/>
  <c r="J168" i="18" s="1"/>
  <c r="Y168" i="18" s="1"/>
  <c r="K168" i="18" s="1"/>
  <c r="V168" i="18"/>
  <c r="U168" i="18"/>
  <c r="T168" i="18"/>
  <c r="S168" i="18"/>
  <c r="AH167" i="18"/>
  <c r="X167" i="18"/>
  <c r="W167" i="18"/>
  <c r="J167" i="18" s="1"/>
  <c r="Y167" i="18" s="1"/>
  <c r="K167" i="18" s="1"/>
  <c r="V167" i="18"/>
  <c r="U167" i="18"/>
  <c r="T167" i="18"/>
  <c r="S167" i="18"/>
  <c r="X64" i="18"/>
  <c r="W64" i="18"/>
  <c r="J64" i="18" s="1"/>
  <c r="Y64" i="18" s="1"/>
  <c r="K64" i="18" s="1"/>
  <c r="V64" i="18"/>
  <c r="U64" i="18"/>
  <c r="T64" i="18"/>
  <c r="S64" i="18"/>
  <c r="AH152" i="18"/>
  <c r="X152" i="18"/>
  <c r="W152" i="18"/>
  <c r="J152" i="18" s="1"/>
  <c r="Y152" i="18" s="1"/>
  <c r="K152" i="18" s="1"/>
  <c r="V152" i="18"/>
  <c r="U152" i="18"/>
  <c r="T152" i="18"/>
  <c r="S152" i="18"/>
  <c r="X151" i="18"/>
  <c r="W151" i="18"/>
  <c r="V151" i="18"/>
  <c r="U151" i="18"/>
  <c r="T151" i="18"/>
  <c r="S151" i="18"/>
  <c r="J151" i="18"/>
  <c r="Y151" i="18" s="1"/>
  <c r="K151" i="18" s="1"/>
  <c r="AH150" i="18"/>
  <c r="X150" i="18"/>
  <c r="W150" i="18"/>
  <c r="J150" i="18" s="1"/>
  <c r="Y150" i="18" s="1"/>
  <c r="K150" i="18" s="1"/>
  <c r="V150" i="18"/>
  <c r="U150" i="18"/>
  <c r="T150" i="18"/>
  <c r="S150" i="18"/>
  <c r="X149" i="18"/>
  <c r="W149" i="18"/>
  <c r="V149" i="18"/>
  <c r="U149" i="18"/>
  <c r="T149" i="18"/>
  <c r="S149" i="18"/>
  <c r="J149" i="18"/>
  <c r="Y149" i="18" s="1"/>
  <c r="K149" i="18" s="1"/>
  <c r="AH148" i="18"/>
  <c r="X148" i="18"/>
  <c r="W148" i="18"/>
  <c r="J148" i="18" s="1"/>
  <c r="Y148" i="18" s="1"/>
  <c r="K148" i="18" s="1"/>
  <c r="V148" i="18"/>
  <c r="U148" i="18"/>
  <c r="T148" i="18"/>
  <c r="S148" i="18"/>
  <c r="AH147" i="18"/>
  <c r="X147" i="18"/>
  <c r="W147" i="18"/>
  <c r="V147" i="18"/>
  <c r="U147" i="18"/>
  <c r="T147" i="18"/>
  <c r="S147" i="18"/>
  <c r="J147" i="18"/>
  <c r="Y147" i="18" s="1"/>
  <c r="K147" i="18" s="1"/>
  <c r="AH146" i="18"/>
  <c r="X146" i="18"/>
  <c r="W146" i="18"/>
  <c r="V146" i="18"/>
  <c r="U146" i="18"/>
  <c r="T146" i="18"/>
  <c r="S146" i="18"/>
  <c r="J146" i="18"/>
  <c r="Y146" i="18" s="1"/>
  <c r="K146" i="18" s="1"/>
  <c r="AH145" i="18"/>
  <c r="X145" i="18"/>
  <c r="W145" i="18"/>
  <c r="J145" i="18" s="1"/>
  <c r="V145" i="18"/>
  <c r="U145" i="18"/>
  <c r="T145" i="18"/>
  <c r="S145" i="18"/>
  <c r="AH158" i="30"/>
  <c r="X158" i="30"/>
  <c r="W158" i="30"/>
  <c r="J158" i="30"/>
  <c r="Y158" i="30" s="1"/>
  <c r="K158" i="30" s="1"/>
  <c r="AH157" i="30"/>
  <c r="X157" i="30"/>
  <c r="W157" i="30"/>
  <c r="J157" i="30"/>
  <c r="Y157" i="30" s="1"/>
  <c r="K157" i="30" s="1"/>
  <c r="AH157" i="18"/>
  <c r="X157" i="18"/>
  <c r="W157" i="18"/>
  <c r="V157" i="18"/>
  <c r="U157" i="18"/>
  <c r="T157" i="18"/>
  <c r="S157" i="18"/>
  <c r="J157" i="18"/>
  <c r="Y157" i="18" s="1"/>
  <c r="K157" i="18" s="1"/>
  <c r="AH156" i="18"/>
  <c r="X156" i="18"/>
  <c r="W156" i="18"/>
  <c r="J156" i="18" s="1"/>
  <c r="Y156" i="18" s="1"/>
  <c r="K156" i="18" s="1"/>
  <c r="V156" i="18"/>
  <c r="U156" i="18"/>
  <c r="T156" i="18"/>
  <c r="S156" i="18"/>
  <c r="AH153" i="30"/>
  <c r="X153" i="30"/>
  <c r="W153" i="30"/>
  <c r="V153" i="30"/>
  <c r="U153" i="30"/>
  <c r="T153" i="30"/>
  <c r="S153" i="30"/>
  <c r="J153" i="30"/>
  <c r="Y153" i="30" s="1"/>
  <c r="K153" i="30" s="1"/>
  <c r="X152" i="30"/>
  <c r="W152" i="30"/>
  <c r="J152" i="30" s="1"/>
  <c r="Y152" i="30" s="1"/>
  <c r="K152" i="30" s="1"/>
  <c r="V152" i="30"/>
  <c r="U152" i="30"/>
  <c r="T152" i="30"/>
  <c r="S152" i="30"/>
  <c r="AH151" i="30"/>
  <c r="X151" i="30"/>
  <c r="J151" i="30" s="1"/>
  <c r="Y151" i="30" s="1"/>
  <c r="K151" i="30" s="1"/>
  <c r="W151" i="30"/>
  <c r="V151" i="30"/>
  <c r="U151" i="30"/>
  <c r="T151" i="30"/>
  <c r="S151" i="30"/>
  <c r="X150" i="30"/>
  <c r="W150" i="30"/>
  <c r="J150" i="30" s="1"/>
  <c r="Y150" i="30" s="1"/>
  <c r="K150" i="30" s="1"/>
  <c r="V150" i="30"/>
  <c r="U150" i="30"/>
  <c r="T150" i="30"/>
  <c r="S150" i="30"/>
  <c r="AH149" i="30"/>
  <c r="X149" i="30"/>
  <c r="W149" i="30"/>
  <c r="J149" i="30" s="1"/>
  <c r="Y149" i="30" s="1"/>
  <c r="K149" i="30" s="1"/>
  <c r="V149" i="30"/>
  <c r="U149" i="30"/>
  <c r="T149" i="30"/>
  <c r="S149" i="30"/>
  <c r="AH148" i="30"/>
  <c r="X148" i="30"/>
  <c r="W148" i="30"/>
  <c r="J148" i="30" s="1"/>
  <c r="Y148" i="30" s="1"/>
  <c r="K148" i="30" s="1"/>
  <c r="V148" i="30"/>
  <c r="U148" i="30"/>
  <c r="T148" i="30"/>
  <c r="S148" i="30"/>
  <c r="AH147" i="30"/>
  <c r="X147" i="30"/>
  <c r="W147" i="30"/>
  <c r="J147" i="30" s="1"/>
  <c r="Y147" i="30" s="1"/>
  <c r="K147" i="30" s="1"/>
  <c r="V147" i="30"/>
  <c r="U147" i="30"/>
  <c r="T147" i="30"/>
  <c r="S147" i="30"/>
  <c r="AH146" i="30"/>
  <c r="X146" i="30"/>
  <c r="W146" i="30"/>
  <c r="J146" i="30" s="1"/>
  <c r="Y146" i="30" s="1"/>
  <c r="K146" i="30" s="1"/>
  <c r="V146" i="30"/>
  <c r="U146" i="30"/>
  <c r="T146" i="30"/>
  <c r="S146" i="30"/>
  <c r="X145" i="30"/>
  <c r="W145" i="30"/>
  <c r="J145" i="30" s="1"/>
  <c r="Y145" i="30" s="1"/>
  <c r="K145" i="30" s="1"/>
  <c r="V145" i="30"/>
  <c r="U145" i="30"/>
  <c r="T145" i="30"/>
  <c r="S145" i="30"/>
  <c r="AH151" i="19"/>
  <c r="X151" i="19"/>
  <c r="W151" i="19"/>
  <c r="V151" i="19"/>
  <c r="U151" i="19"/>
  <c r="T151" i="19"/>
  <c r="S151" i="19"/>
  <c r="J151" i="19"/>
  <c r="Y151" i="19" s="1"/>
  <c r="K151" i="19" s="1"/>
  <c r="X150" i="19"/>
  <c r="W150" i="19"/>
  <c r="J150" i="19" s="1"/>
  <c r="Y150" i="19" s="1"/>
  <c r="K150" i="19" s="1"/>
  <c r="V150" i="19"/>
  <c r="U150" i="19"/>
  <c r="T150" i="19"/>
  <c r="S150" i="19"/>
  <c r="AH149" i="19"/>
  <c r="X149" i="19"/>
  <c r="W149" i="19"/>
  <c r="V149" i="19"/>
  <c r="U149" i="19"/>
  <c r="T149" i="19"/>
  <c r="S149" i="19"/>
  <c r="J149" i="19"/>
  <c r="Y149" i="19" s="1"/>
  <c r="K149" i="19" s="1"/>
  <c r="X148" i="19"/>
  <c r="W148" i="19"/>
  <c r="J148" i="19" s="1"/>
  <c r="Y148" i="19" s="1"/>
  <c r="K148" i="19" s="1"/>
  <c r="V148" i="19"/>
  <c r="U148" i="19"/>
  <c r="T148" i="19"/>
  <c r="S148" i="19"/>
  <c r="AH147" i="19"/>
  <c r="X147" i="19"/>
  <c r="J147" i="19" s="1"/>
  <c r="Y147" i="19" s="1"/>
  <c r="K147" i="19" s="1"/>
  <c r="W147" i="19"/>
  <c r="V147" i="19"/>
  <c r="U147" i="19"/>
  <c r="T147" i="19"/>
  <c r="S147" i="19"/>
  <c r="AH146" i="19"/>
  <c r="X146" i="19"/>
  <c r="W146" i="19"/>
  <c r="J146" i="19" s="1"/>
  <c r="Y146" i="19" s="1"/>
  <c r="K146" i="19" s="1"/>
  <c r="V146" i="19"/>
  <c r="U146" i="19"/>
  <c r="T146" i="19"/>
  <c r="S146" i="19"/>
  <c r="AH145" i="19"/>
  <c r="X145" i="19"/>
  <c r="W145" i="19"/>
  <c r="J145" i="19" s="1"/>
  <c r="Y145" i="19" s="1"/>
  <c r="K145" i="19" s="1"/>
  <c r="V145" i="19"/>
  <c r="U145" i="19"/>
  <c r="T145" i="19"/>
  <c r="S145" i="19"/>
  <c r="AH144" i="19"/>
  <c r="X144" i="19"/>
  <c r="J144" i="19" s="1"/>
  <c r="Y144" i="19" s="1"/>
  <c r="K144" i="19" s="1"/>
  <c r="W144" i="19"/>
  <c r="V144" i="19"/>
  <c r="U144" i="19"/>
  <c r="T144" i="19"/>
  <c r="S144" i="19"/>
  <c r="X143" i="19"/>
  <c r="W143" i="19"/>
  <c r="J143" i="19" s="1"/>
  <c r="V143" i="19"/>
  <c r="U143" i="19"/>
  <c r="T143" i="19"/>
  <c r="S143" i="19"/>
  <c r="AH64" i="30"/>
  <c r="X64" i="30"/>
  <c r="W64" i="30"/>
  <c r="J64" i="30" s="1"/>
  <c r="Y64" i="30" s="1"/>
  <c r="K64" i="30" s="1"/>
  <c r="V64" i="30"/>
  <c r="U64" i="30"/>
  <c r="T64" i="30"/>
  <c r="S64" i="30"/>
  <c r="AH58" i="30"/>
  <c r="X58" i="30"/>
  <c r="W58" i="30"/>
  <c r="J58" i="30" s="1"/>
  <c r="Y58" i="30" s="1"/>
  <c r="K58" i="30" s="1"/>
  <c r="V58" i="30"/>
  <c r="U58" i="30"/>
  <c r="T58" i="30"/>
  <c r="S58" i="30"/>
  <c r="AH57" i="30"/>
  <c r="X57" i="30"/>
  <c r="W57" i="30"/>
  <c r="J57" i="30" s="1"/>
  <c r="Y57" i="30" s="1"/>
  <c r="K57" i="30" s="1"/>
  <c r="V57" i="30"/>
  <c r="U57" i="30"/>
  <c r="T57" i="30"/>
  <c r="S57" i="30"/>
  <c r="AH56" i="30"/>
  <c r="X56" i="30"/>
  <c r="W56" i="30"/>
  <c r="J56" i="30" s="1"/>
  <c r="Y56" i="30" s="1"/>
  <c r="K56" i="30" s="1"/>
  <c r="V56" i="30"/>
  <c r="U56" i="30"/>
  <c r="T56" i="30"/>
  <c r="S56" i="30"/>
  <c r="X55" i="30"/>
  <c r="W55" i="30"/>
  <c r="J55" i="30" s="1"/>
  <c r="Y55" i="30" s="1"/>
  <c r="K55" i="30" s="1"/>
  <c r="V55" i="30"/>
  <c r="U55" i="30"/>
  <c r="T55" i="30"/>
  <c r="S55" i="30"/>
  <c r="X137" i="19"/>
  <c r="W137" i="19"/>
  <c r="V137" i="19"/>
  <c r="U137" i="19"/>
  <c r="T137" i="19"/>
  <c r="S137" i="19"/>
  <c r="J137" i="19"/>
  <c r="Y137" i="19" s="1"/>
  <c r="K137" i="19" s="1"/>
  <c r="X136" i="19"/>
  <c r="J136" i="19" s="1"/>
  <c r="Y136" i="19" s="1"/>
  <c r="K136" i="19" s="1"/>
  <c r="W136" i="19"/>
  <c r="V136" i="19"/>
  <c r="U136" i="19"/>
  <c r="T136" i="19"/>
  <c r="S136" i="19"/>
  <c r="X139" i="19"/>
  <c r="W139" i="19"/>
  <c r="J139" i="19" s="1"/>
  <c r="Y139" i="19" s="1"/>
  <c r="K139" i="19" s="1"/>
  <c r="V139" i="19"/>
  <c r="U139" i="19"/>
  <c r="T139" i="19"/>
  <c r="S139" i="19"/>
  <c r="AH138" i="19"/>
  <c r="X138" i="19"/>
  <c r="W138" i="19"/>
  <c r="J138" i="19" s="1"/>
  <c r="Y138" i="19" s="1"/>
  <c r="K138" i="19" s="1"/>
  <c r="V138" i="19"/>
  <c r="U138" i="19"/>
  <c r="T138" i="19"/>
  <c r="S138" i="19"/>
  <c r="AH101" i="19"/>
  <c r="X101" i="19"/>
  <c r="W101" i="19"/>
  <c r="J101" i="19" s="1"/>
  <c r="Y101" i="19" s="1"/>
  <c r="K101" i="19" s="1"/>
  <c r="V101" i="19"/>
  <c r="U101" i="19"/>
  <c r="T101" i="19"/>
  <c r="S101" i="19"/>
  <c r="AH100" i="19"/>
  <c r="X100" i="19"/>
  <c r="W100" i="19"/>
  <c r="J100" i="19" s="1"/>
  <c r="Y100" i="19" s="1"/>
  <c r="K100" i="19" s="1"/>
  <c r="V100" i="19"/>
  <c r="U100" i="19"/>
  <c r="T100" i="19"/>
  <c r="S100" i="19"/>
  <c r="AH99" i="19"/>
  <c r="X99" i="19"/>
  <c r="W99" i="19"/>
  <c r="J99" i="19" s="1"/>
  <c r="Y99" i="19" s="1"/>
  <c r="K99" i="19" s="1"/>
  <c r="V99" i="19"/>
  <c r="U99" i="19"/>
  <c r="T99" i="19"/>
  <c r="S99" i="19"/>
  <c r="AH98" i="19"/>
  <c r="X98" i="19"/>
  <c r="W98" i="19"/>
  <c r="J98" i="19" s="1"/>
  <c r="Y98" i="19" s="1"/>
  <c r="K98" i="19" s="1"/>
  <c r="V98" i="19"/>
  <c r="U98" i="19"/>
  <c r="T98" i="19"/>
  <c r="S98" i="19"/>
  <c r="X59" i="19"/>
  <c r="W59" i="19"/>
  <c r="V59" i="19"/>
  <c r="T59" i="19" s="1"/>
  <c r="U59" i="19"/>
  <c r="S59" i="19"/>
  <c r="J59" i="19"/>
  <c r="Y59" i="19" s="1"/>
  <c r="K59" i="19" s="1"/>
  <c r="X58" i="19"/>
  <c r="J58" i="19" s="1"/>
  <c r="Y58" i="19" s="1"/>
  <c r="K58" i="19" s="1"/>
  <c r="W58" i="19"/>
  <c r="V58" i="19"/>
  <c r="U58" i="19"/>
  <c r="T58" i="19"/>
  <c r="S58" i="19"/>
  <c r="AH64" i="20"/>
  <c r="X64" i="20"/>
  <c r="W64" i="20"/>
  <c r="J64" i="20" s="1"/>
  <c r="Y64" i="20" s="1"/>
  <c r="K64" i="20" s="1"/>
  <c r="AH67" i="22"/>
  <c r="X67" i="22"/>
  <c r="J67" i="22" s="1"/>
  <c r="W67" i="22"/>
  <c r="V67" i="22"/>
  <c r="U67" i="22"/>
  <c r="T67" i="22"/>
  <c r="S67" i="22"/>
  <c r="AH67" i="1"/>
  <c r="X67" i="1"/>
  <c r="W67" i="1"/>
  <c r="J67" i="1" s="1"/>
  <c r="Y67" i="1" s="1"/>
  <c r="K67" i="1" s="1"/>
  <c r="V67" i="1"/>
  <c r="U67" i="1"/>
  <c r="T67" i="1"/>
  <c r="S67" i="1"/>
  <c r="AH68" i="3"/>
  <c r="X68" i="3"/>
  <c r="W68" i="3"/>
  <c r="J68" i="3" s="1"/>
  <c r="Y68" i="3" s="1"/>
  <c r="K68" i="3" s="1"/>
  <c r="V68" i="3"/>
  <c r="U68" i="3"/>
  <c r="T68" i="3"/>
  <c r="S68" i="3"/>
  <c r="AH68" i="5"/>
  <c r="X68" i="5"/>
  <c r="J68" i="5" s="1"/>
  <c r="Y68" i="5" s="1"/>
  <c r="K68" i="5" s="1"/>
  <c r="W68" i="5"/>
  <c r="V68" i="5"/>
  <c r="U68" i="5"/>
  <c r="T68" i="5"/>
  <c r="S68" i="5"/>
  <c r="AH68" i="26"/>
  <c r="X68" i="26"/>
  <c r="W68" i="26"/>
  <c r="J68" i="26" s="1"/>
  <c r="Y68" i="26" s="1"/>
  <c r="K68" i="26" s="1"/>
  <c r="V68" i="26"/>
  <c r="U68" i="26"/>
  <c r="T68" i="26"/>
  <c r="S68" i="26"/>
  <c r="AH68" i="6"/>
  <c r="X68" i="6"/>
  <c r="W68" i="6"/>
  <c r="J68" i="6" s="1"/>
  <c r="Y68" i="6" s="1"/>
  <c r="K68" i="6" s="1"/>
  <c r="AH69" i="9"/>
  <c r="X69" i="9"/>
  <c r="W69" i="9"/>
  <c r="J69" i="9" s="1"/>
  <c r="Y69" i="9" s="1"/>
  <c r="K69" i="9" s="1"/>
  <c r="V69" i="9"/>
  <c r="U69" i="9"/>
  <c r="T69" i="9"/>
  <c r="S69" i="9"/>
  <c r="X65" i="11"/>
  <c r="W65" i="11"/>
  <c r="J65" i="11" s="1"/>
  <c r="Y65" i="11" s="1"/>
  <c r="K65" i="11" s="1"/>
  <c r="V65" i="11"/>
  <c r="U65" i="11"/>
  <c r="T65" i="11"/>
  <c r="S65" i="11"/>
  <c r="AH66" i="16"/>
  <c r="X66" i="16"/>
  <c r="W66" i="16"/>
  <c r="J66" i="16" s="1"/>
  <c r="Y66" i="16" s="1"/>
  <c r="K66" i="16" s="1"/>
  <c r="V66" i="16"/>
  <c r="U66" i="16"/>
  <c r="T66" i="16"/>
  <c r="S66" i="16"/>
  <c r="AH65" i="12"/>
  <c r="X65" i="12"/>
  <c r="W65" i="12"/>
  <c r="J65" i="12" s="1"/>
  <c r="Y65" i="12" s="1"/>
  <c r="K65" i="12" s="1"/>
  <c r="V65" i="12"/>
  <c r="U65" i="12"/>
  <c r="T65" i="12"/>
  <c r="S65" i="12"/>
  <c r="AH69" i="4"/>
  <c r="X69" i="4"/>
  <c r="W69" i="4"/>
  <c r="J69" i="4" s="1"/>
  <c r="Y69" i="4" s="1"/>
  <c r="K69" i="4" s="1"/>
  <c r="V69" i="4"/>
  <c r="U69" i="4"/>
  <c r="T69" i="4"/>
  <c r="S69" i="4"/>
  <c r="AH63" i="21"/>
  <c r="X63" i="21"/>
  <c r="W63" i="21"/>
  <c r="J63" i="21" s="1"/>
  <c r="Y63" i="21" s="1"/>
  <c r="K63" i="21" s="1"/>
  <c r="V63" i="21"/>
  <c r="U63" i="21"/>
  <c r="T63" i="21"/>
  <c r="S63" i="21"/>
  <c r="AH67" i="18"/>
  <c r="X67" i="18"/>
  <c r="W67" i="18"/>
  <c r="J67" i="18" s="1"/>
  <c r="Y67" i="18" s="1"/>
  <c r="K67" i="18" s="1"/>
  <c r="V67" i="18"/>
  <c r="U67" i="18"/>
  <c r="T67" i="18"/>
  <c r="S67" i="18"/>
  <c r="AH62" i="19"/>
  <c r="X62" i="19"/>
  <c r="W62" i="19"/>
  <c r="J62" i="19" s="1"/>
  <c r="Y62" i="19" s="1"/>
  <c r="K62" i="19" s="1"/>
  <c r="V62" i="19"/>
  <c r="U62" i="19"/>
  <c r="T62" i="19"/>
  <c r="S62" i="19"/>
  <c r="AH65" i="21"/>
  <c r="X65" i="21"/>
  <c r="W65" i="21"/>
  <c r="J65" i="21" s="1"/>
  <c r="V65" i="21"/>
  <c r="U65" i="21"/>
  <c r="T65" i="21"/>
  <c r="S65" i="21"/>
  <c r="AH62" i="21"/>
  <c r="X62" i="21"/>
  <c r="W62" i="21"/>
  <c r="M62" i="21"/>
  <c r="T62" i="21" s="1"/>
  <c r="L62" i="21"/>
  <c r="AH61" i="21"/>
  <c r="X61" i="21"/>
  <c r="J61" i="21" s="1"/>
  <c r="Y61" i="21" s="1"/>
  <c r="K61" i="21" s="1"/>
  <c r="W61" i="21"/>
  <c r="V61" i="21"/>
  <c r="U61" i="21"/>
  <c r="T61" i="21"/>
  <c r="S61" i="21"/>
  <c r="AH102" i="21"/>
  <c r="X102" i="21"/>
  <c r="W102" i="21"/>
  <c r="J102" i="21" s="1"/>
  <c r="Y102" i="21" s="1"/>
  <c r="K102" i="21" s="1"/>
  <c r="V102" i="21"/>
  <c r="U102" i="21"/>
  <c r="T102" i="21"/>
  <c r="S102" i="21"/>
  <c r="AH101" i="21"/>
  <c r="X101" i="21"/>
  <c r="W101" i="21"/>
  <c r="J101" i="21" s="1"/>
  <c r="Y101" i="21" s="1"/>
  <c r="K101" i="21" s="1"/>
  <c r="V101" i="21"/>
  <c r="U101" i="21"/>
  <c r="T101" i="21"/>
  <c r="S101" i="21"/>
  <c r="AH100" i="21"/>
  <c r="X100" i="21"/>
  <c r="J100" i="21" s="1"/>
  <c r="Y100" i="21" s="1"/>
  <c r="K100" i="21" s="1"/>
  <c r="W100" i="21"/>
  <c r="V100" i="21"/>
  <c r="U100" i="21"/>
  <c r="T100" i="21"/>
  <c r="S100" i="21"/>
  <c r="AH99" i="21"/>
  <c r="X99" i="21"/>
  <c r="W99" i="21"/>
  <c r="J99" i="21" s="1"/>
  <c r="Y99" i="21" s="1"/>
  <c r="K99" i="21" s="1"/>
  <c r="V99" i="21"/>
  <c r="U99" i="21"/>
  <c r="T99" i="21"/>
  <c r="S99" i="21"/>
  <c r="AH135" i="21"/>
  <c r="X135" i="21"/>
  <c r="W135" i="21"/>
  <c r="J135" i="21" s="1"/>
  <c r="Y135" i="21" s="1"/>
  <c r="K135" i="21" s="1"/>
  <c r="V135" i="21"/>
  <c r="U135" i="21"/>
  <c r="T135" i="21"/>
  <c r="S135" i="21"/>
  <c r="AH149" i="21"/>
  <c r="X149" i="21"/>
  <c r="J149" i="21" s="1"/>
  <c r="Y149" i="21" s="1"/>
  <c r="K149" i="21" s="1"/>
  <c r="W149" i="21"/>
  <c r="V149" i="21"/>
  <c r="U149" i="21"/>
  <c r="T149" i="21"/>
  <c r="S149" i="21"/>
  <c r="X148" i="21"/>
  <c r="W148" i="21"/>
  <c r="J148" i="21" s="1"/>
  <c r="Y148" i="21" s="1"/>
  <c r="K148" i="21" s="1"/>
  <c r="V148" i="21"/>
  <c r="U148" i="21"/>
  <c r="T148" i="21"/>
  <c r="S148" i="21"/>
  <c r="AH147" i="21"/>
  <c r="X147" i="21"/>
  <c r="W147" i="21"/>
  <c r="J147" i="21" s="1"/>
  <c r="Y147" i="21" s="1"/>
  <c r="K147" i="21" s="1"/>
  <c r="V147" i="21"/>
  <c r="U147" i="21"/>
  <c r="T147" i="21"/>
  <c r="S147" i="21"/>
  <c r="X146" i="21"/>
  <c r="W146" i="21"/>
  <c r="J146" i="21" s="1"/>
  <c r="Y146" i="21" s="1"/>
  <c r="K146" i="21" s="1"/>
  <c r="V146" i="21"/>
  <c r="U146" i="21"/>
  <c r="T146" i="21"/>
  <c r="S146" i="21"/>
  <c r="AH145" i="21"/>
  <c r="X145" i="21"/>
  <c r="W145" i="21"/>
  <c r="V145" i="21"/>
  <c r="U145" i="21"/>
  <c r="T145" i="21"/>
  <c r="S145" i="21"/>
  <c r="J145" i="21"/>
  <c r="Y145" i="21" s="1"/>
  <c r="K145" i="21" s="1"/>
  <c r="AH144" i="21"/>
  <c r="X144" i="21"/>
  <c r="W144" i="21"/>
  <c r="V144" i="21"/>
  <c r="U144" i="21"/>
  <c r="T144" i="21"/>
  <c r="S144" i="21"/>
  <c r="J144" i="21"/>
  <c r="Y144" i="21" s="1"/>
  <c r="K144" i="21" s="1"/>
  <c r="AH143" i="21"/>
  <c r="X143" i="21"/>
  <c r="W143" i="21"/>
  <c r="J143" i="21" s="1"/>
  <c r="Y143" i="21" s="1"/>
  <c r="K143" i="21" s="1"/>
  <c r="V143" i="21"/>
  <c r="U143" i="21"/>
  <c r="T143" i="21"/>
  <c r="S143" i="21"/>
  <c r="AH142" i="21"/>
  <c r="X142" i="21"/>
  <c r="W142" i="21"/>
  <c r="V142" i="21"/>
  <c r="U142" i="21"/>
  <c r="T142" i="21"/>
  <c r="S142" i="21"/>
  <c r="J142" i="21"/>
  <c r="Y142" i="21" s="1"/>
  <c r="K142" i="21" s="1"/>
  <c r="AH87" i="21"/>
  <c r="X87" i="21"/>
  <c r="W87" i="21"/>
  <c r="V87" i="21"/>
  <c r="U87" i="21"/>
  <c r="T87" i="21"/>
  <c r="S87" i="21"/>
  <c r="J87" i="21"/>
  <c r="Y87" i="21" s="1"/>
  <c r="K87" i="21" s="1"/>
  <c r="AH59" i="21"/>
  <c r="X59" i="21"/>
  <c r="W59" i="21"/>
  <c r="J59" i="21" s="1"/>
  <c r="Y59" i="21" s="1"/>
  <c r="K59" i="21" s="1"/>
  <c r="V59" i="21"/>
  <c r="U59" i="21"/>
  <c r="T59" i="21"/>
  <c r="S59" i="21"/>
  <c r="AH58" i="21"/>
  <c r="X58" i="21"/>
  <c r="W58" i="21"/>
  <c r="V58" i="21"/>
  <c r="U58" i="21"/>
  <c r="T58" i="21"/>
  <c r="S58" i="21"/>
  <c r="J58" i="21"/>
  <c r="Y58" i="21" s="1"/>
  <c r="K58" i="21" s="1"/>
  <c r="AH57" i="21"/>
  <c r="X57" i="21"/>
  <c r="W57" i="21"/>
  <c r="V57" i="21"/>
  <c r="U57" i="21"/>
  <c r="T57" i="21"/>
  <c r="S57" i="21"/>
  <c r="J57" i="21"/>
  <c r="Y57" i="21" s="1"/>
  <c r="K57" i="21" s="1"/>
  <c r="X56" i="21"/>
  <c r="W56" i="21"/>
  <c r="V56" i="21"/>
  <c r="U56" i="21"/>
  <c r="T56" i="21"/>
  <c r="S56" i="21"/>
  <c r="J56" i="21"/>
  <c r="X93" i="21"/>
  <c r="W93" i="21"/>
  <c r="J93" i="21" s="1"/>
  <c r="Y93" i="21" s="1"/>
  <c r="K93" i="21" s="1"/>
  <c r="X46" i="18"/>
  <c r="W46" i="18"/>
  <c r="J46" i="18" s="1"/>
  <c r="Y46" i="18" s="1"/>
  <c r="K46" i="18" s="1"/>
  <c r="X45" i="21"/>
  <c r="W45" i="21"/>
  <c r="J45" i="21"/>
  <c r="Y45" i="21" s="1"/>
  <c r="K45" i="21" s="1"/>
  <c r="AH96" i="4"/>
  <c r="X96" i="4"/>
  <c r="W96" i="4"/>
  <c r="V96" i="4"/>
  <c r="U96" i="4"/>
  <c r="T96" i="4"/>
  <c r="S96" i="4"/>
  <c r="J96" i="4"/>
  <c r="Y96" i="4" s="1"/>
  <c r="K96" i="4" s="1"/>
  <c r="AH181" i="16"/>
  <c r="X181" i="16"/>
  <c r="W181" i="16"/>
  <c r="J181" i="16" s="1"/>
  <c r="Y181" i="16" s="1"/>
  <c r="K181" i="16" s="1"/>
  <c r="V181" i="16"/>
  <c r="U181" i="16"/>
  <c r="T181" i="16"/>
  <c r="S181" i="16"/>
  <c r="AH180" i="16"/>
  <c r="X180" i="16"/>
  <c r="W180" i="16"/>
  <c r="V180" i="16"/>
  <c r="U180" i="16"/>
  <c r="T180" i="16"/>
  <c r="S180" i="16"/>
  <c r="J180" i="16"/>
  <c r="Y180" i="16" s="1"/>
  <c r="K180" i="16" s="1"/>
  <c r="AH179" i="16"/>
  <c r="X179" i="16"/>
  <c r="W179" i="16"/>
  <c r="V179" i="16"/>
  <c r="U179" i="16"/>
  <c r="T179" i="16"/>
  <c r="S179" i="16"/>
  <c r="J179" i="16"/>
  <c r="Y179" i="16" s="1"/>
  <c r="K179" i="16" s="1"/>
  <c r="AH178" i="16"/>
  <c r="X178" i="16"/>
  <c r="W178" i="16"/>
  <c r="J178" i="16" s="1"/>
  <c r="Y178" i="16" s="1"/>
  <c r="K178" i="16" s="1"/>
  <c r="V178" i="16"/>
  <c r="U178" i="16"/>
  <c r="T178" i="16"/>
  <c r="S178" i="16"/>
  <c r="AH177" i="16"/>
  <c r="X177" i="16"/>
  <c r="W177" i="16"/>
  <c r="V177" i="16"/>
  <c r="U177" i="16"/>
  <c r="T177" i="16"/>
  <c r="S177" i="16"/>
  <c r="J177" i="16"/>
  <c r="Y177" i="16" s="1"/>
  <c r="K177" i="16" s="1"/>
  <c r="AH176" i="16"/>
  <c r="X176" i="16"/>
  <c r="W176" i="16"/>
  <c r="M176" i="16"/>
  <c r="T176" i="16" s="1"/>
  <c r="L176" i="16"/>
  <c r="AH175" i="16"/>
  <c r="X175" i="16"/>
  <c r="W175" i="16"/>
  <c r="J175" i="16" s="1"/>
  <c r="Y175" i="16" s="1"/>
  <c r="K175" i="16" s="1"/>
  <c r="V175" i="16"/>
  <c r="U175" i="16"/>
  <c r="T175" i="16"/>
  <c r="S175" i="16"/>
  <c r="AH174" i="16"/>
  <c r="X174" i="16"/>
  <c r="W174" i="16"/>
  <c r="J174" i="16" s="1"/>
  <c r="Y174" i="16" s="1"/>
  <c r="K174" i="16" s="1"/>
  <c r="V174" i="16"/>
  <c r="U174" i="16"/>
  <c r="T174" i="16"/>
  <c r="S174" i="16"/>
  <c r="AH173" i="16"/>
  <c r="Y173" i="16"/>
  <c r="X173" i="16"/>
  <c r="W173" i="16"/>
  <c r="V173" i="16"/>
  <c r="U173" i="16"/>
  <c r="T173" i="16"/>
  <c r="S173" i="16"/>
  <c r="AH172" i="16"/>
  <c r="X172" i="16"/>
  <c r="W172" i="16"/>
  <c r="J172" i="16" s="1"/>
  <c r="Y172" i="16" s="1"/>
  <c r="K172" i="16" s="1"/>
  <c r="V172" i="16"/>
  <c r="U172" i="16"/>
  <c r="T172" i="16"/>
  <c r="S172" i="16"/>
  <c r="AH171" i="16"/>
  <c r="X171" i="16"/>
  <c r="W171" i="16"/>
  <c r="J171" i="16" s="1"/>
  <c r="V171" i="16"/>
  <c r="U171" i="16"/>
  <c r="T171" i="16"/>
  <c r="S171" i="16"/>
  <c r="AH170" i="16"/>
  <c r="X170" i="16"/>
  <c r="W170" i="16"/>
  <c r="M170" i="16"/>
  <c r="T170" i="16" s="1"/>
  <c r="L170" i="16"/>
  <c r="AH169" i="16"/>
  <c r="X169" i="16"/>
  <c r="W169" i="16"/>
  <c r="V169" i="16"/>
  <c r="U169" i="16"/>
  <c r="T169" i="16"/>
  <c r="S169" i="16"/>
  <c r="J169" i="16"/>
  <c r="Y169" i="16" s="1"/>
  <c r="K169" i="16" s="1"/>
  <c r="AH168" i="16"/>
  <c r="X168" i="16"/>
  <c r="W168" i="16"/>
  <c r="V168" i="16"/>
  <c r="U168" i="16"/>
  <c r="T168" i="16"/>
  <c r="S168" i="16"/>
  <c r="J168" i="16"/>
  <c r="Y168" i="16" s="1"/>
  <c r="K168" i="16" s="1"/>
  <c r="AH167" i="16"/>
  <c r="X167" i="16"/>
  <c r="W167" i="16"/>
  <c r="J167" i="16" s="1"/>
  <c r="Y167" i="16" s="1"/>
  <c r="K167" i="16" s="1"/>
  <c r="V167" i="16"/>
  <c r="U167" i="16"/>
  <c r="T167" i="16"/>
  <c r="S167" i="16"/>
  <c r="AH166" i="16"/>
  <c r="X166" i="16"/>
  <c r="W166" i="16"/>
  <c r="V166" i="16"/>
  <c r="U166" i="16"/>
  <c r="T166" i="16"/>
  <c r="S166" i="16"/>
  <c r="J166" i="16"/>
  <c r="Y166" i="16" s="1"/>
  <c r="K166" i="16" s="1"/>
  <c r="AH165" i="16"/>
  <c r="X165" i="16"/>
  <c r="W165" i="16"/>
  <c r="J165" i="16" s="1"/>
  <c r="V165" i="16"/>
  <c r="T165" i="16" s="1"/>
  <c r="U165" i="16"/>
  <c r="S165" i="16" s="1"/>
  <c r="AH164" i="16"/>
  <c r="X164" i="16"/>
  <c r="W164" i="16"/>
  <c r="M164" i="16"/>
  <c r="T164" i="16" s="1"/>
  <c r="L164" i="16"/>
  <c r="AH163" i="16"/>
  <c r="X163" i="16"/>
  <c r="W163" i="16"/>
  <c r="V163" i="16"/>
  <c r="U163" i="16"/>
  <c r="T163" i="16"/>
  <c r="S163" i="16"/>
  <c r="J163" i="16"/>
  <c r="Y163" i="16" s="1"/>
  <c r="K163" i="16" s="1"/>
  <c r="AH162" i="16"/>
  <c r="X162" i="16"/>
  <c r="W162" i="16"/>
  <c r="J162" i="16" s="1"/>
  <c r="Y162" i="16" s="1"/>
  <c r="K162" i="16" s="1"/>
  <c r="V162" i="16"/>
  <c r="U162" i="16"/>
  <c r="T162" i="16"/>
  <c r="S162" i="16"/>
  <c r="AH161" i="16"/>
  <c r="X161" i="16"/>
  <c r="W161" i="16"/>
  <c r="V161" i="16"/>
  <c r="U161" i="16"/>
  <c r="T161" i="16"/>
  <c r="S161" i="16"/>
  <c r="J161" i="16"/>
  <c r="Y161" i="16" s="1"/>
  <c r="K161" i="16" s="1"/>
  <c r="AH160" i="16"/>
  <c r="X160" i="16"/>
  <c r="W160" i="16"/>
  <c r="V160" i="16"/>
  <c r="U160" i="16"/>
  <c r="T160" i="16"/>
  <c r="S160" i="16"/>
  <c r="J160" i="16"/>
  <c r="Y160" i="16" s="1"/>
  <c r="K160" i="16" s="1"/>
  <c r="AH159" i="16"/>
  <c r="X159" i="16"/>
  <c r="W159" i="16"/>
  <c r="J159" i="16" s="1"/>
  <c r="V159" i="16"/>
  <c r="U159" i="16"/>
  <c r="T159" i="16"/>
  <c r="S159" i="16"/>
  <c r="AH158" i="16"/>
  <c r="X158" i="16"/>
  <c r="W158" i="16"/>
  <c r="M158" i="16"/>
  <c r="T158" i="16" s="1"/>
  <c r="L158" i="16"/>
  <c r="AH157" i="16"/>
  <c r="X157" i="16"/>
  <c r="J157" i="16" s="1"/>
  <c r="Y157" i="16" s="1"/>
  <c r="K157" i="16" s="1"/>
  <c r="W157" i="16"/>
  <c r="V157" i="16"/>
  <c r="U157" i="16"/>
  <c r="T157" i="16"/>
  <c r="S157" i="16"/>
  <c r="AH147" i="16"/>
  <c r="X147" i="16"/>
  <c r="W147" i="16"/>
  <c r="J147" i="16" s="1"/>
  <c r="Y147" i="16" s="1"/>
  <c r="K147" i="16" s="1"/>
  <c r="V147" i="16"/>
  <c r="U147" i="16"/>
  <c r="T147" i="16"/>
  <c r="S147" i="16"/>
  <c r="AH136" i="16"/>
  <c r="X136" i="16"/>
  <c r="W136" i="16"/>
  <c r="J136" i="16" s="1"/>
  <c r="V136" i="16"/>
  <c r="U136" i="16"/>
  <c r="T136" i="16"/>
  <c r="S136" i="16"/>
  <c r="AH134" i="16"/>
  <c r="X134" i="16"/>
  <c r="J134" i="16" s="1"/>
  <c r="Y134" i="16" s="1"/>
  <c r="K134" i="16" s="1"/>
  <c r="W134" i="16"/>
  <c r="V134" i="16"/>
  <c r="U134" i="16"/>
  <c r="T134" i="16"/>
  <c r="S134" i="16"/>
  <c r="AH63" i="16"/>
  <c r="X63" i="16"/>
  <c r="W63" i="16"/>
  <c r="J63" i="16" s="1"/>
  <c r="Y63" i="16" s="1"/>
  <c r="K63" i="16" s="1"/>
  <c r="V63" i="16"/>
  <c r="U63" i="16"/>
  <c r="T63" i="16"/>
  <c r="S63" i="16"/>
  <c r="AH55" i="16"/>
  <c r="X55" i="16"/>
  <c r="W55" i="16"/>
  <c r="J55" i="16" s="1"/>
  <c r="Y55" i="16" s="1"/>
  <c r="K55" i="16" s="1"/>
  <c r="V55" i="16"/>
  <c r="U55" i="16"/>
  <c r="T55" i="16"/>
  <c r="S55" i="16"/>
  <c r="AH157" i="9"/>
  <c r="X157" i="9"/>
  <c r="J157" i="9" s="1"/>
  <c r="Y157" i="9" s="1"/>
  <c r="K157" i="9" s="1"/>
  <c r="W157" i="9"/>
  <c r="V157" i="9"/>
  <c r="U157" i="9"/>
  <c r="T157" i="9"/>
  <c r="S157" i="9"/>
  <c r="X156" i="9"/>
  <c r="W156" i="9"/>
  <c r="J156" i="9" s="1"/>
  <c r="Y156" i="9" s="1"/>
  <c r="K156" i="9" s="1"/>
  <c r="V156" i="9"/>
  <c r="U156" i="9"/>
  <c r="T156" i="9"/>
  <c r="S156" i="9"/>
  <c r="AH155" i="9"/>
  <c r="X155" i="9"/>
  <c r="W155" i="9"/>
  <c r="J155" i="9" s="1"/>
  <c r="Y155" i="9" s="1"/>
  <c r="K155" i="9" s="1"/>
  <c r="V155" i="9"/>
  <c r="U155" i="9"/>
  <c r="T155" i="9"/>
  <c r="S155" i="9"/>
  <c r="X154" i="9"/>
  <c r="W154" i="9"/>
  <c r="J154" i="9" s="1"/>
  <c r="Y154" i="9" s="1"/>
  <c r="K154" i="9" s="1"/>
  <c r="V154" i="9"/>
  <c r="U154" i="9"/>
  <c r="T154" i="9"/>
  <c r="S154" i="9"/>
  <c r="AH153" i="9"/>
  <c r="X153" i="9"/>
  <c r="W153" i="9"/>
  <c r="V153" i="9"/>
  <c r="U153" i="9"/>
  <c r="T153" i="9"/>
  <c r="S153" i="9"/>
  <c r="J153" i="9"/>
  <c r="Y153" i="9" s="1"/>
  <c r="K153" i="9" s="1"/>
  <c r="AH152" i="9"/>
  <c r="X152" i="9"/>
  <c r="W152" i="9"/>
  <c r="V152" i="9"/>
  <c r="U152" i="9"/>
  <c r="T152" i="9"/>
  <c r="S152" i="9"/>
  <c r="J152" i="9"/>
  <c r="Y152" i="9" s="1"/>
  <c r="K152" i="9" s="1"/>
  <c r="AH151" i="9"/>
  <c r="X151" i="9"/>
  <c r="W151" i="9"/>
  <c r="J151" i="9" s="1"/>
  <c r="Y151" i="9" s="1"/>
  <c r="K151" i="9" s="1"/>
  <c r="V151" i="9"/>
  <c r="U151" i="9"/>
  <c r="T151" i="9"/>
  <c r="S151" i="9"/>
  <c r="AH150" i="9"/>
  <c r="X150" i="9"/>
  <c r="W150" i="9"/>
  <c r="V150" i="9"/>
  <c r="U150" i="9"/>
  <c r="T150" i="9"/>
  <c r="S150" i="9"/>
  <c r="J150" i="9"/>
  <c r="Y150" i="9" s="1"/>
  <c r="K150" i="9" s="1"/>
  <c r="AH168" i="9"/>
  <c r="X168" i="9"/>
  <c r="W168" i="9"/>
  <c r="V168" i="9"/>
  <c r="U168" i="9"/>
  <c r="T168" i="9"/>
  <c r="S168" i="9"/>
  <c r="J168" i="9"/>
  <c r="Y168" i="9" s="1"/>
  <c r="K168" i="9" s="1"/>
  <c r="AH167" i="9"/>
  <c r="X167" i="9"/>
  <c r="W167" i="9"/>
  <c r="J167" i="9" s="1"/>
  <c r="Y167" i="9" s="1"/>
  <c r="K167" i="9" s="1"/>
  <c r="V167" i="9"/>
  <c r="U167" i="9"/>
  <c r="T167" i="9"/>
  <c r="S167" i="9"/>
  <c r="AH166" i="9"/>
  <c r="X166" i="9"/>
  <c r="W166" i="9"/>
  <c r="V166" i="9"/>
  <c r="T166" i="9" s="1"/>
  <c r="U166" i="9"/>
  <c r="S166" i="9" s="1"/>
  <c r="J166" i="9"/>
  <c r="Y166" i="9" s="1"/>
  <c r="K166" i="9" s="1"/>
  <c r="AH162" i="9"/>
  <c r="X162" i="9"/>
  <c r="J162" i="9" s="1"/>
  <c r="Y162" i="9" s="1"/>
  <c r="K162" i="9" s="1"/>
  <c r="W162" i="9"/>
  <c r="V162" i="9"/>
  <c r="U162" i="9"/>
  <c r="T162" i="9"/>
  <c r="S162" i="9"/>
  <c r="AH161" i="9"/>
  <c r="X161" i="9"/>
  <c r="W161" i="9"/>
  <c r="J161" i="9" s="1"/>
  <c r="Y161" i="9" s="1"/>
  <c r="K161" i="9" s="1"/>
  <c r="V161" i="9"/>
  <c r="U161" i="9"/>
  <c r="T161" i="9"/>
  <c r="S161" i="9"/>
  <c r="AH160" i="9"/>
  <c r="X160" i="9"/>
  <c r="W160" i="9"/>
  <c r="J160" i="9" s="1"/>
  <c r="Y160" i="9" s="1"/>
  <c r="K160" i="9" s="1"/>
  <c r="V160" i="9"/>
  <c r="U160" i="9"/>
  <c r="T160" i="9"/>
  <c r="S160" i="9"/>
  <c r="AH148" i="9"/>
  <c r="X148" i="9"/>
  <c r="J148" i="9" s="1"/>
  <c r="Y148" i="9" s="1"/>
  <c r="K148" i="9" s="1"/>
  <c r="W148" i="9"/>
  <c r="V148" i="9"/>
  <c r="U148" i="9"/>
  <c r="T148" i="9"/>
  <c r="S148" i="9"/>
  <c r="AH179" i="6"/>
  <c r="X179" i="6"/>
  <c r="W179" i="6"/>
  <c r="J179" i="6" s="1"/>
  <c r="Y179" i="6" s="1"/>
  <c r="K179" i="6" s="1"/>
  <c r="V179" i="6"/>
  <c r="U179" i="6"/>
  <c r="T179" i="6"/>
  <c r="S179" i="6"/>
  <c r="AH178" i="6"/>
  <c r="X178" i="6"/>
  <c r="W178" i="6"/>
  <c r="J178" i="6" s="1"/>
  <c r="Y178" i="6" s="1"/>
  <c r="K178" i="6" s="1"/>
  <c r="V178" i="6"/>
  <c r="U178" i="6"/>
  <c r="T178" i="6"/>
  <c r="S178" i="6"/>
  <c r="AH177" i="6"/>
  <c r="X177" i="6"/>
  <c r="J177" i="6" s="1"/>
  <c r="Y177" i="6" s="1"/>
  <c r="K177" i="6" s="1"/>
  <c r="W177" i="6"/>
  <c r="V177" i="6"/>
  <c r="U177" i="6"/>
  <c r="T177" i="6"/>
  <c r="S177" i="6"/>
  <c r="AH176" i="6"/>
  <c r="X176" i="6"/>
  <c r="W176" i="6"/>
  <c r="J176" i="6" s="1"/>
  <c r="Y176" i="6" s="1"/>
  <c r="K176" i="6" s="1"/>
  <c r="V176" i="6"/>
  <c r="U176" i="6"/>
  <c r="T176" i="6"/>
  <c r="S176" i="6"/>
  <c r="X175" i="6"/>
  <c r="W175" i="6"/>
  <c r="M175" i="6"/>
  <c r="T175" i="6" s="1"/>
  <c r="L175" i="6"/>
  <c r="AH174" i="6"/>
  <c r="X174" i="6"/>
  <c r="W174" i="6"/>
  <c r="J174" i="6" s="1"/>
  <c r="Y174" i="6" s="1"/>
  <c r="K174" i="6" s="1"/>
  <c r="V174" i="6"/>
  <c r="U174" i="6"/>
  <c r="T174" i="6"/>
  <c r="S174" i="6"/>
  <c r="AH173" i="6"/>
  <c r="X173" i="6"/>
  <c r="W173" i="6"/>
  <c r="J173" i="6" s="1"/>
  <c r="Y173" i="6" s="1"/>
  <c r="K173" i="6" s="1"/>
  <c r="V173" i="6"/>
  <c r="U173" i="6"/>
  <c r="T173" i="6"/>
  <c r="S173" i="6"/>
  <c r="AH172" i="6"/>
  <c r="X172" i="6"/>
  <c r="J172" i="6" s="1"/>
  <c r="Y172" i="6" s="1"/>
  <c r="K172" i="6" s="1"/>
  <c r="W172" i="6"/>
  <c r="V172" i="6"/>
  <c r="U172" i="6"/>
  <c r="T172" i="6"/>
  <c r="S172" i="6"/>
  <c r="AH171" i="6"/>
  <c r="X171" i="6"/>
  <c r="W171" i="6"/>
  <c r="J171" i="6" s="1"/>
  <c r="Y171" i="6" s="1"/>
  <c r="K171" i="6" s="1"/>
  <c r="V171" i="6"/>
  <c r="U171" i="6"/>
  <c r="T171" i="6"/>
  <c r="S171" i="6"/>
  <c r="AH170" i="6"/>
  <c r="X170" i="6"/>
  <c r="W170" i="6"/>
  <c r="J170" i="6" s="1"/>
  <c r="V170" i="6"/>
  <c r="U170" i="6"/>
  <c r="T170" i="6"/>
  <c r="S170" i="6"/>
  <c r="AH169" i="6"/>
  <c r="X169" i="6"/>
  <c r="W169" i="6"/>
  <c r="M169" i="6"/>
  <c r="T169" i="6" s="1"/>
  <c r="L169" i="6"/>
  <c r="AH168" i="6"/>
  <c r="X168" i="6"/>
  <c r="W168" i="6"/>
  <c r="V168" i="6"/>
  <c r="U168" i="6"/>
  <c r="T168" i="6"/>
  <c r="S168" i="6"/>
  <c r="J168" i="6"/>
  <c r="Y168" i="6" s="1"/>
  <c r="K168" i="6" s="1"/>
  <c r="AH167" i="6"/>
  <c r="X167" i="6"/>
  <c r="W167" i="6"/>
  <c r="V167" i="6"/>
  <c r="U167" i="6"/>
  <c r="T167" i="6"/>
  <c r="S167" i="6"/>
  <c r="J167" i="6"/>
  <c r="Y167" i="6" s="1"/>
  <c r="K167" i="6" s="1"/>
  <c r="AH166" i="6"/>
  <c r="X166" i="6"/>
  <c r="W166" i="6"/>
  <c r="J166" i="6" s="1"/>
  <c r="Y166" i="6" s="1"/>
  <c r="K166" i="6" s="1"/>
  <c r="V166" i="6"/>
  <c r="U166" i="6"/>
  <c r="T166" i="6"/>
  <c r="S166" i="6"/>
  <c r="AH165" i="6"/>
  <c r="X165" i="6"/>
  <c r="W165" i="6"/>
  <c r="V165" i="6"/>
  <c r="U165" i="6"/>
  <c r="T165" i="6"/>
  <c r="S165" i="6"/>
  <c r="J165" i="6"/>
  <c r="Y165" i="6" s="1"/>
  <c r="K165" i="6" s="1"/>
  <c r="AH164" i="6"/>
  <c r="X164" i="6"/>
  <c r="W164" i="6"/>
  <c r="J164" i="6" s="1"/>
  <c r="V164" i="6"/>
  <c r="T164" i="6" s="1"/>
  <c r="U164" i="6"/>
  <c r="S164" i="6" s="1"/>
  <c r="AH163" i="6"/>
  <c r="X163" i="6"/>
  <c r="W163" i="6"/>
  <c r="M163" i="6"/>
  <c r="T163" i="6" s="1"/>
  <c r="L163" i="6"/>
  <c r="AH160" i="6"/>
  <c r="X160" i="6"/>
  <c r="W160" i="6"/>
  <c r="V160" i="6"/>
  <c r="U160" i="6"/>
  <c r="T160" i="6"/>
  <c r="S160" i="6"/>
  <c r="J160" i="6"/>
  <c r="Y160" i="6" s="1"/>
  <c r="K160" i="6" s="1"/>
  <c r="AH159" i="6"/>
  <c r="X159" i="6"/>
  <c r="W159" i="6"/>
  <c r="J159" i="6" s="1"/>
  <c r="Y159" i="6" s="1"/>
  <c r="K159" i="6" s="1"/>
  <c r="V159" i="6"/>
  <c r="U159" i="6"/>
  <c r="T159" i="6"/>
  <c r="S159" i="6"/>
  <c r="AH158" i="6"/>
  <c r="X158" i="6"/>
  <c r="W158" i="6"/>
  <c r="V158" i="6"/>
  <c r="U158" i="6"/>
  <c r="T158" i="6"/>
  <c r="S158" i="6"/>
  <c r="J158" i="6"/>
  <c r="Y158" i="6" s="1"/>
  <c r="K158" i="6" s="1"/>
  <c r="AH183" i="26"/>
  <c r="X183" i="26"/>
  <c r="W183" i="26"/>
  <c r="V183" i="26"/>
  <c r="U183" i="26"/>
  <c r="T183" i="26"/>
  <c r="S183" i="26"/>
  <c r="J183" i="26"/>
  <c r="Y183" i="26" s="1"/>
  <c r="K183" i="26" s="1"/>
  <c r="AH182" i="26"/>
  <c r="X182" i="26"/>
  <c r="W182" i="26"/>
  <c r="J182" i="26" s="1"/>
  <c r="Y182" i="26" s="1"/>
  <c r="K182" i="26" s="1"/>
  <c r="V182" i="26"/>
  <c r="U182" i="26"/>
  <c r="T182" i="26"/>
  <c r="S182" i="26"/>
  <c r="AH181" i="26"/>
  <c r="X181" i="26"/>
  <c r="W181" i="26"/>
  <c r="V181" i="26"/>
  <c r="U181" i="26"/>
  <c r="T181" i="26"/>
  <c r="S181" i="26"/>
  <c r="J181" i="26"/>
  <c r="Y181" i="26" s="1"/>
  <c r="K181" i="26" s="1"/>
  <c r="AH180" i="26"/>
  <c r="X180" i="26"/>
  <c r="W180" i="26"/>
  <c r="V180" i="26"/>
  <c r="U180" i="26"/>
  <c r="T180" i="26"/>
  <c r="S180" i="26"/>
  <c r="J180" i="26"/>
  <c r="Y180" i="26" s="1"/>
  <c r="K180" i="26" s="1"/>
  <c r="AH179" i="26"/>
  <c r="X179" i="26"/>
  <c r="W179" i="26"/>
  <c r="J179" i="26" s="1"/>
  <c r="V179" i="26"/>
  <c r="U179" i="26"/>
  <c r="T179" i="26"/>
  <c r="S179" i="26"/>
  <c r="AH178" i="26"/>
  <c r="X178" i="26"/>
  <c r="W178" i="26"/>
  <c r="M178" i="26"/>
  <c r="T178" i="26" s="1"/>
  <c r="L178" i="26"/>
  <c r="AH177" i="26"/>
  <c r="X177" i="26"/>
  <c r="J177" i="26" s="1"/>
  <c r="Y177" i="26" s="1"/>
  <c r="K177" i="26" s="1"/>
  <c r="W177" i="26"/>
  <c r="V177" i="26"/>
  <c r="U177" i="26"/>
  <c r="T177" i="26"/>
  <c r="S177" i="26"/>
  <c r="AH176" i="26"/>
  <c r="X176" i="26"/>
  <c r="W176" i="26"/>
  <c r="J176" i="26" s="1"/>
  <c r="Y176" i="26" s="1"/>
  <c r="K176" i="26" s="1"/>
  <c r="V176" i="26"/>
  <c r="U176" i="26"/>
  <c r="T176" i="26"/>
  <c r="S176" i="26"/>
  <c r="AH175" i="26"/>
  <c r="X175" i="26"/>
  <c r="W175" i="26"/>
  <c r="J175" i="26" s="1"/>
  <c r="Y175" i="26" s="1"/>
  <c r="K175" i="26" s="1"/>
  <c r="V175" i="26"/>
  <c r="U175" i="26"/>
  <c r="T175" i="26"/>
  <c r="S175" i="26"/>
  <c r="AH174" i="26"/>
  <c r="X174" i="26"/>
  <c r="J174" i="26" s="1"/>
  <c r="Y174" i="26" s="1"/>
  <c r="K174" i="26" s="1"/>
  <c r="W174" i="26"/>
  <c r="V174" i="26"/>
  <c r="U174" i="26"/>
  <c r="T174" i="26"/>
  <c r="S174" i="26"/>
  <c r="AH173" i="26"/>
  <c r="X173" i="26"/>
  <c r="W173" i="26"/>
  <c r="J173" i="26" s="1"/>
  <c r="V173" i="26"/>
  <c r="U173" i="26"/>
  <c r="T173" i="26"/>
  <c r="S173" i="26"/>
  <c r="AH172" i="26"/>
  <c r="X172" i="26"/>
  <c r="W172" i="26"/>
  <c r="M172" i="26"/>
  <c r="T172" i="26" s="1"/>
  <c r="L172" i="26"/>
  <c r="AH171" i="26"/>
  <c r="X171" i="26"/>
  <c r="W171" i="26"/>
  <c r="J171" i="26" s="1"/>
  <c r="Y171" i="26" s="1"/>
  <c r="K171" i="26" s="1"/>
  <c r="V171" i="26"/>
  <c r="U171" i="26"/>
  <c r="T171" i="26"/>
  <c r="S171" i="26"/>
  <c r="AH170" i="26"/>
  <c r="X170" i="26"/>
  <c r="W170" i="26"/>
  <c r="V170" i="26"/>
  <c r="U170" i="26"/>
  <c r="T170" i="26"/>
  <c r="S170" i="26"/>
  <c r="J170" i="26"/>
  <c r="Y170" i="26" s="1"/>
  <c r="K170" i="26" s="1"/>
  <c r="AH169" i="26"/>
  <c r="X169" i="26"/>
  <c r="W169" i="26"/>
  <c r="V169" i="26"/>
  <c r="U169" i="26"/>
  <c r="T169" i="26"/>
  <c r="S169" i="26"/>
  <c r="J169" i="26"/>
  <c r="Y169" i="26" s="1"/>
  <c r="K169" i="26" s="1"/>
  <c r="AH168" i="26"/>
  <c r="X168" i="26"/>
  <c r="W168" i="26"/>
  <c r="J168" i="26" s="1"/>
  <c r="V168" i="26"/>
  <c r="U168" i="26"/>
  <c r="T168" i="26"/>
  <c r="S168" i="26"/>
  <c r="AH167" i="26"/>
  <c r="X167" i="26"/>
  <c r="W167" i="26"/>
  <c r="V167" i="26"/>
  <c r="T167" i="26" s="1"/>
  <c r="U167" i="26"/>
  <c r="S167" i="26" s="1"/>
  <c r="J167" i="26"/>
  <c r="Y167" i="26" s="1"/>
  <c r="K167" i="26" s="1"/>
  <c r="AH166" i="26"/>
  <c r="X166" i="26"/>
  <c r="W166" i="26"/>
  <c r="M166" i="26"/>
  <c r="T166" i="26" s="1"/>
  <c r="L166" i="26"/>
  <c r="AH165" i="26"/>
  <c r="X165" i="26"/>
  <c r="W165" i="26"/>
  <c r="V165" i="26"/>
  <c r="U165" i="26"/>
  <c r="T165" i="26"/>
  <c r="S165" i="26"/>
  <c r="J165" i="26"/>
  <c r="Y165" i="26" s="1"/>
  <c r="K165" i="26" s="1"/>
  <c r="AH164" i="26"/>
  <c r="X164" i="26"/>
  <c r="W164" i="26"/>
  <c r="V164" i="26"/>
  <c r="U164" i="26"/>
  <c r="T164" i="26"/>
  <c r="S164" i="26"/>
  <c r="J164" i="26"/>
  <c r="Y164" i="26" s="1"/>
  <c r="K164" i="26" s="1"/>
  <c r="AH163" i="26"/>
  <c r="X163" i="26"/>
  <c r="W163" i="26"/>
  <c r="J163" i="26" s="1"/>
  <c r="Y163" i="26" s="1"/>
  <c r="K163" i="26" s="1"/>
  <c r="V163" i="26"/>
  <c r="U163" i="26"/>
  <c r="T163" i="26"/>
  <c r="S163" i="26"/>
  <c r="AH162" i="26"/>
  <c r="X162" i="26"/>
  <c r="W162" i="26"/>
  <c r="V162" i="26"/>
  <c r="U162" i="26"/>
  <c r="T162" i="26"/>
  <c r="S162" i="26"/>
  <c r="J162" i="26"/>
  <c r="Y162" i="26" s="1"/>
  <c r="K162" i="26" s="1"/>
  <c r="AH161" i="26"/>
  <c r="X161" i="26"/>
  <c r="W161" i="26"/>
  <c r="V161" i="26"/>
  <c r="U161" i="26"/>
  <c r="T161" i="26"/>
  <c r="S161" i="26"/>
  <c r="J161" i="26"/>
  <c r="Y161" i="26" s="1"/>
  <c r="K161" i="26" s="1"/>
  <c r="AH160" i="26"/>
  <c r="X160" i="26"/>
  <c r="W160" i="26"/>
  <c r="M160" i="26"/>
  <c r="T160" i="26" s="1"/>
  <c r="L160" i="26"/>
  <c r="AH159" i="26"/>
  <c r="X159" i="26"/>
  <c r="W159" i="26"/>
  <c r="J159" i="26" s="1"/>
  <c r="Y159" i="26" s="1"/>
  <c r="K159" i="26" s="1"/>
  <c r="V159" i="26"/>
  <c r="U159" i="26"/>
  <c r="T159" i="26"/>
  <c r="S159" i="26"/>
  <c r="AH158" i="26"/>
  <c r="X158" i="26"/>
  <c r="J158" i="26" s="1"/>
  <c r="Y158" i="26" s="1"/>
  <c r="K158" i="26" s="1"/>
  <c r="W158" i="26"/>
  <c r="V158" i="26"/>
  <c r="U158" i="26"/>
  <c r="T158" i="26"/>
  <c r="S158" i="26"/>
  <c r="X157" i="26"/>
  <c r="W157" i="26"/>
  <c r="J157" i="26" s="1"/>
  <c r="Y157" i="26" s="1"/>
  <c r="K157" i="26" s="1"/>
  <c r="V157" i="26"/>
  <c r="U157" i="26"/>
  <c r="T157" i="26"/>
  <c r="S157" i="26"/>
  <c r="AH156" i="26"/>
  <c r="X156" i="26"/>
  <c r="W156" i="26"/>
  <c r="J156" i="26" s="1"/>
  <c r="Y156" i="26" s="1"/>
  <c r="K156" i="26" s="1"/>
  <c r="V156" i="26"/>
  <c r="U156" i="26"/>
  <c r="T156" i="26"/>
  <c r="S156" i="26"/>
  <c r="X155" i="26"/>
  <c r="W155" i="26"/>
  <c r="J155" i="26" s="1"/>
  <c r="Y155" i="26" s="1"/>
  <c r="K155" i="26" s="1"/>
  <c r="V155" i="26"/>
  <c r="U155" i="26"/>
  <c r="T155" i="26"/>
  <c r="S155" i="26"/>
  <c r="AH154" i="26"/>
  <c r="X154" i="26"/>
  <c r="W154" i="26"/>
  <c r="V154" i="26"/>
  <c r="U154" i="26"/>
  <c r="T154" i="26"/>
  <c r="S154" i="26"/>
  <c r="J154" i="26"/>
  <c r="Y154" i="26" s="1"/>
  <c r="K154" i="26" s="1"/>
  <c r="AH153" i="26"/>
  <c r="X153" i="26"/>
  <c r="W153" i="26"/>
  <c r="V153" i="26"/>
  <c r="U153" i="26"/>
  <c r="T153" i="26"/>
  <c r="S153" i="26"/>
  <c r="J153" i="26"/>
  <c r="Y153" i="26" s="1"/>
  <c r="K153" i="26" s="1"/>
  <c r="AH152" i="26"/>
  <c r="X152" i="26"/>
  <c r="W152" i="26"/>
  <c r="J152" i="26" s="1"/>
  <c r="Y152" i="26" s="1"/>
  <c r="K152" i="26" s="1"/>
  <c r="V152" i="26"/>
  <c r="U152" i="26"/>
  <c r="T152" i="26"/>
  <c r="S152" i="26"/>
  <c r="AH151" i="26"/>
  <c r="X151" i="26"/>
  <c r="W151" i="26"/>
  <c r="V151" i="26"/>
  <c r="U151" i="26"/>
  <c r="T151" i="26"/>
  <c r="S151" i="26"/>
  <c r="J151" i="26"/>
  <c r="Y151" i="26" s="1"/>
  <c r="K151" i="26" s="1"/>
  <c r="AH150" i="26"/>
  <c r="X150" i="26"/>
  <c r="W150" i="26"/>
  <c r="M150" i="26"/>
  <c r="T150" i="26" s="1"/>
  <c r="L150" i="26"/>
  <c r="AH149" i="26"/>
  <c r="X149" i="26"/>
  <c r="W149" i="26"/>
  <c r="J149" i="26" s="1"/>
  <c r="Y149" i="26" s="1"/>
  <c r="K149" i="26" s="1"/>
  <c r="V149" i="26"/>
  <c r="U149" i="26"/>
  <c r="T149" i="26"/>
  <c r="S149" i="26"/>
  <c r="X147" i="26"/>
  <c r="W147" i="26"/>
  <c r="J147" i="26" s="1"/>
  <c r="Y147" i="26" s="1"/>
  <c r="K147" i="26" s="1"/>
  <c r="V147" i="26"/>
  <c r="U147" i="26"/>
  <c r="T147" i="26"/>
  <c r="S147" i="26"/>
  <c r="AH146" i="26"/>
  <c r="X146" i="26"/>
  <c r="W146" i="26"/>
  <c r="J146" i="26" s="1"/>
  <c r="Y146" i="26" s="1"/>
  <c r="K146" i="26" s="1"/>
  <c r="V146" i="26"/>
  <c r="U146" i="26"/>
  <c r="T146" i="26"/>
  <c r="S146" i="26"/>
  <c r="X145" i="26"/>
  <c r="W145" i="26"/>
  <c r="V145" i="26"/>
  <c r="U145" i="26"/>
  <c r="T145" i="26"/>
  <c r="S145" i="26"/>
  <c r="J145" i="26"/>
  <c r="Y145" i="26" s="1"/>
  <c r="K145" i="26" s="1"/>
  <c r="X144" i="26"/>
  <c r="W144" i="26"/>
  <c r="J144" i="26" s="1"/>
  <c r="Y144" i="26" s="1"/>
  <c r="K144" i="26" s="1"/>
  <c r="V144" i="26"/>
  <c r="U144" i="26"/>
  <c r="T144" i="26"/>
  <c r="S144" i="26"/>
  <c r="AH143" i="26"/>
  <c r="X143" i="26"/>
  <c r="W143" i="26"/>
  <c r="V143" i="26"/>
  <c r="U143" i="26"/>
  <c r="T143" i="26"/>
  <c r="S143" i="26"/>
  <c r="J143" i="26"/>
  <c r="Y143" i="26" s="1"/>
  <c r="K143" i="26" s="1"/>
  <c r="AH142" i="26"/>
  <c r="X142" i="26"/>
  <c r="W142" i="26"/>
  <c r="V142" i="26"/>
  <c r="U142" i="26"/>
  <c r="T142" i="26"/>
  <c r="S142" i="26"/>
  <c r="J142" i="26"/>
  <c r="Y142" i="26" s="1"/>
  <c r="K142" i="26" s="1"/>
  <c r="AH141" i="26"/>
  <c r="X141" i="26"/>
  <c r="W141" i="26"/>
  <c r="M141" i="26"/>
  <c r="T141" i="26" s="1"/>
  <c r="L141" i="26"/>
  <c r="X140" i="26"/>
  <c r="W140" i="26"/>
  <c r="V140" i="26"/>
  <c r="U140" i="26"/>
  <c r="T140" i="26"/>
  <c r="S140" i="26"/>
  <c r="J140" i="26"/>
  <c r="Y140" i="26" s="1"/>
  <c r="K140" i="26" s="1"/>
  <c r="X139" i="26"/>
  <c r="W139" i="26"/>
  <c r="J139" i="26" s="1"/>
  <c r="Y139" i="26" s="1"/>
  <c r="K139" i="26" s="1"/>
  <c r="V139" i="26"/>
  <c r="U139" i="26"/>
  <c r="T139" i="26"/>
  <c r="S139" i="26"/>
  <c r="X138" i="26"/>
  <c r="W138" i="26"/>
  <c r="J138" i="26" s="1"/>
  <c r="Y138" i="26" s="1"/>
  <c r="K138" i="26" s="1"/>
  <c r="V138" i="26"/>
  <c r="U138" i="26"/>
  <c r="T138" i="26"/>
  <c r="S138" i="26"/>
  <c r="X137" i="26"/>
  <c r="W137" i="26"/>
  <c r="J137" i="26" s="1"/>
  <c r="Y137" i="26" s="1"/>
  <c r="K137" i="26" s="1"/>
  <c r="V137" i="26"/>
  <c r="U137" i="26"/>
  <c r="T137" i="26"/>
  <c r="S137" i="26"/>
  <c r="X136" i="26"/>
  <c r="W136" i="26"/>
  <c r="J136" i="26" s="1"/>
  <c r="V136" i="26"/>
  <c r="U136" i="26"/>
  <c r="T136" i="26"/>
  <c r="S136" i="26"/>
  <c r="X135" i="26"/>
  <c r="W135" i="26"/>
  <c r="M135" i="26"/>
  <c r="T135" i="26" s="1"/>
  <c r="L135" i="26"/>
  <c r="AH134" i="26"/>
  <c r="X134" i="26"/>
  <c r="W134" i="26"/>
  <c r="J134" i="26" s="1"/>
  <c r="Y134" i="26" s="1"/>
  <c r="K134" i="26" s="1"/>
  <c r="V134" i="26"/>
  <c r="U134" i="26"/>
  <c r="T134" i="26"/>
  <c r="S134" i="26"/>
  <c r="AH183" i="5"/>
  <c r="X183" i="5"/>
  <c r="W183" i="5"/>
  <c r="J183" i="5" s="1"/>
  <c r="Y183" i="5" s="1"/>
  <c r="K183" i="5" s="1"/>
  <c r="V183" i="5"/>
  <c r="U183" i="5"/>
  <c r="T183" i="5"/>
  <c r="S183" i="5"/>
  <c r="AH182" i="5"/>
  <c r="X182" i="5"/>
  <c r="W182" i="5"/>
  <c r="J182" i="5" s="1"/>
  <c r="Y182" i="5" s="1"/>
  <c r="K182" i="5" s="1"/>
  <c r="V182" i="5"/>
  <c r="U182" i="5"/>
  <c r="T182" i="5"/>
  <c r="S182" i="5"/>
  <c r="AH181" i="5"/>
  <c r="X181" i="5"/>
  <c r="W181" i="5"/>
  <c r="J181" i="5" s="1"/>
  <c r="Y181" i="5" s="1"/>
  <c r="K181" i="5" s="1"/>
  <c r="V181" i="5"/>
  <c r="U181" i="5"/>
  <c r="T181" i="5"/>
  <c r="S181" i="5"/>
  <c r="AH180" i="5"/>
  <c r="X180" i="5"/>
  <c r="W180" i="5"/>
  <c r="J180" i="5" s="1"/>
  <c r="Y180" i="5" s="1"/>
  <c r="K180" i="5" s="1"/>
  <c r="V180" i="5"/>
  <c r="U180" i="5"/>
  <c r="T180" i="5"/>
  <c r="S180" i="5"/>
  <c r="AH179" i="5"/>
  <c r="X179" i="5"/>
  <c r="W179" i="5"/>
  <c r="J179" i="5" s="1"/>
  <c r="V179" i="5"/>
  <c r="U179" i="5"/>
  <c r="T179" i="5"/>
  <c r="S179" i="5"/>
  <c r="AH178" i="5"/>
  <c r="X178" i="5"/>
  <c r="W178" i="5"/>
  <c r="M178" i="5"/>
  <c r="T178" i="5" s="1"/>
  <c r="L178" i="5"/>
  <c r="AH177" i="5"/>
  <c r="X177" i="5"/>
  <c r="W177" i="5"/>
  <c r="V177" i="5"/>
  <c r="U177" i="5"/>
  <c r="T177" i="5"/>
  <c r="S177" i="5"/>
  <c r="J177" i="5"/>
  <c r="Y177" i="5" s="1"/>
  <c r="K177" i="5" s="1"/>
  <c r="AH176" i="5"/>
  <c r="X176" i="5"/>
  <c r="W176" i="5"/>
  <c r="J176" i="5" s="1"/>
  <c r="Y176" i="5" s="1"/>
  <c r="K176" i="5" s="1"/>
  <c r="V176" i="5"/>
  <c r="U176" i="5"/>
  <c r="T176" i="5"/>
  <c r="S176" i="5"/>
  <c r="AH175" i="5"/>
  <c r="X175" i="5"/>
  <c r="W175" i="5"/>
  <c r="V175" i="5"/>
  <c r="U175" i="5"/>
  <c r="T175" i="5"/>
  <c r="S175" i="5"/>
  <c r="J175" i="5"/>
  <c r="Y175" i="5" s="1"/>
  <c r="K175" i="5" s="1"/>
  <c r="AH174" i="5"/>
  <c r="X174" i="5"/>
  <c r="W174" i="5"/>
  <c r="V174" i="5"/>
  <c r="U174" i="5"/>
  <c r="T174" i="5"/>
  <c r="S174" i="5"/>
  <c r="J174" i="5"/>
  <c r="Y174" i="5" s="1"/>
  <c r="K174" i="5" s="1"/>
  <c r="AH173" i="5"/>
  <c r="X173" i="5"/>
  <c r="W173" i="5"/>
  <c r="J173" i="5" s="1"/>
  <c r="V173" i="5"/>
  <c r="U173" i="5"/>
  <c r="T173" i="5"/>
  <c r="S173" i="5"/>
  <c r="AH172" i="5"/>
  <c r="X172" i="5"/>
  <c r="W172" i="5"/>
  <c r="M172" i="5"/>
  <c r="T172" i="5" s="1"/>
  <c r="L172" i="5"/>
  <c r="AH171" i="5"/>
  <c r="X171" i="5"/>
  <c r="W171" i="5"/>
  <c r="J171" i="5" s="1"/>
  <c r="Y171" i="5" s="1"/>
  <c r="K171" i="5" s="1"/>
  <c r="V171" i="5"/>
  <c r="U171" i="5"/>
  <c r="T171" i="5"/>
  <c r="S171" i="5"/>
  <c r="AH170" i="5"/>
  <c r="X170" i="5"/>
  <c r="W170" i="5"/>
  <c r="J170" i="5" s="1"/>
  <c r="Y170" i="5" s="1"/>
  <c r="K170" i="5" s="1"/>
  <c r="V170" i="5"/>
  <c r="U170" i="5"/>
  <c r="T170" i="5"/>
  <c r="S170" i="5"/>
  <c r="AH169" i="5"/>
  <c r="X169" i="5"/>
  <c r="W169" i="5"/>
  <c r="J169" i="5" s="1"/>
  <c r="Y169" i="5" s="1"/>
  <c r="K169" i="5" s="1"/>
  <c r="V169" i="5"/>
  <c r="U169" i="5"/>
  <c r="T169" i="5"/>
  <c r="S169" i="5"/>
  <c r="AH168" i="5"/>
  <c r="X168" i="5"/>
  <c r="W168" i="5"/>
  <c r="J168" i="5" s="1"/>
  <c r="Y168" i="5" s="1"/>
  <c r="K168" i="5" s="1"/>
  <c r="V168" i="5"/>
  <c r="U168" i="5"/>
  <c r="T168" i="5"/>
  <c r="S168" i="5"/>
  <c r="AH167" i="5"/>
  <c r="X167" i="5"/>
  <c r="W167" i="5"/>
  <c r="J167" i="5" s="1"/>
  <c r="V167" i="5"/>
  <c r="T167" i="5" s="1"/>
  <c r="U167" i="5"/>
  <c r="S167" i="5" s="1"/>
  <c r="AH166" i="5"/>
  <c r="X166" i="5"/>
  <c r="W166" i="5"/>
  <c r="M166" i="5"/>
  <c r="T166" i="5" s="1"/>
  <c r="L166" i="5"/>
  <c r="AH165" i="5"/>
  <c r="X165" i="5"/>
  <c r="W165" i="5"/>
  <c r="J165" i="5" s="1"/>
  <c r="Y165" i="5" s="1"/>
  <c r="K165" i="5" s="1"/>
  <c r="V165" i="5"/>
  <c r="U165" i="5"/>
  <c r="T165" i="5"/>
  <c r="S165" i="5"/>
  <c r="AH164" i="5"/>
  <c r="X164" i="5"/>
  <c r="W164" i="5"/>
  <c r="J164" i="5" s="1"/>
  <c r="Y164" i="5" s="1"/>
  <c r="K164" i="5" s="1"/>
  <c r="V164" i="5"/>
  <c r="U164" i="5"/>
  <c r="T164" i="5"/>
  <c r="S164" i="5"/>
  <c r="AH163" i="5"/>
  <c r="X163" i="5"/>
  <c r="W163" i="5"/>
  <c r="J163" i="5" s="1"/>
  <c r="Y163" i="5" s="1"/>
  <c r="K163" i="5" s="1"/>
  <c r="V163" i="5"/>
  <c r="U163" i="5"/>
  <c r="T163" i="5"/>
  <c r="S163" i="5"/>
  <c r="AH162" i="5"/>
  <c r="X162" i="5"/>
  <c r="W162" i="5"/>
  <c r="J162" i="5" s="1"/>
  <c r="Y162" i="5" s="1"/>
  <c r="K162" i="5" s="1"/>
  <c r="V162" i="5"/>
  <c r="U162" i="5"/>
  <c r="T162" i="5"/>
  <c r="S162" i="5"/>
  <c r="AH161" i="5"/>
  <c r="X161" i="5"/>
  <c r="W161" i="5"/>
  <c r="J161" i="5" s="1"/>
  <c r="V161" i="5"/>
  <c r="U161" i="5"/>
  <c r="T161" i="5"/>
  <c r="S161" i="5"/>
  <c r="AH160" i="5"/>
  <c r="X160" i="5"/>
  <c r="W160" i="5"/>
  <c r="M160" i="5"/>
  <c r="T160" i="5" s="1"/>
  <c r="L160" i="5"/>
  <c r="AH159" i="5"/>
  <c r="X159" i="5"/>
  <c r="W159" i="5"/>
  <c r="V159" i="5"/>
  <c r="U159" i="5"/>
  <c r="T159" i="5"/>
  <c r="S159" i="5"/>
  <c r="J159" i="5"/>
  <c r="Y159" i="5" s="1"/>
  <c r="K159" i="5" s="1"/>
  <c r="AH158" i="5"/>
  <c r="X158" i="5"/>
  <c r="W158" i="5"/>
  <c r="V158" i="5"/>
  <c r="U158" i="5"/>
  <c r="T158" i="5"/>
  <c r="S158" i="5"/>
  <c r="J158" i="5"/>
  <c r="Y158" i="5" s="1"/>
  <c r="K158" i="5" s="1"/>
  <c r="X157" i="5"/>
  <c r="J157" i="5" s="1"/>
  <c r="Y157" i="5" s="1"/>
  <c r="K157" i="5" s="1"/>
  <c r="W157" i="5"/>
  <c r="V157" i="5"/>
  <c r="U157" i="5"/>
  <c r="T157" i="5"/>
  <c r="S157" i="5"/>
  <c r="AH156" i="5"/>
  <c r="X156" i="5"/>
  <c r="W156" i="5"/>
  <c r="J156" i="5" s="1"/>
  <c r="Y156" i="5" s="1"/>
  <c r="K156" i="5" s="1"/>
  <c r="V156" i="5"/>
  <c r="U156" i="5"/>
  <c r="T156" i="5"/>
  <c r="S156" i="5"/>
  <c r="X155" i="5"/>
  <c r="W155" i="5"/>
  <c r="J155" i="5" s="1"/>
  <c r="Y155" i="5" s="1"/>
  <c r="K155" i="5" s="1"/>
  <c r="V155" i="5"/>
  <c r="U155" i="5"/>
  <c r="T155" i="5"/>
  <c r="S155" i="5"/>
  <c r="AH154" i="5"/>
  <c r="X154" i="5"/>
  <c r="W154" i="5"/>
  <c r="J154" i="5" s="1"/>
  <c r="Y154" i="5" s="1"/>
  <c r="K154" i="5" s="1"/>
  <c r="V154" i="5"/>
  <c r="U154" i="5"/>
  <c r="T154" i="5"/>
  <c r="S154" i="5"/>
  <c r="AH153" i="5"/>
  <c r="X153" i="5"/>
  <c r="W153" i="5"/>
  <c r="J153" i="5" s="1"/>
  <c r="Y153" i="5" s="1"/>
  <c r="K153" i="5" s="1"/>
  <c r="V153" i="5"/>
  <c r="U153" i="5"/>
  <c r="T153" i="5"/>
  <c r="S153" i="5"/>
  <c r="AH152" i="5"/>
  <c r="X152" i="5"/>
  <c r="W152" i="5"/>
  <c r="J152" i="5" s="1"/>
  <c r="Y152" i="5" s="1"/>
  <c r="K152" i="5" s="1"/>
  <c r="V152" i="5"/>
  <c r="U152" i="5"/>
  <c r="T152" i="5"/>
  <c r="S152" i="5"/>
  <c r="AH151" i="5"/>
  <c r="X151" i="5"/>
  <c r="W151" i="5"/>
  <c r="J151" i="5" s="1"/>
  <c r="V151" i="5"/>
  <c r="U151" i="5"/>
  <c r="T151" i="5"/>
  <c r="S151" i="5"/>
  <c r="AH150" i="5"/>
  <c r="X150" i="5"/>
  <c r="W150" i="5"/>
  <c r="M150" i="5"/>
  <c r="T150" i="5" s="1"/>
  <c r="L150" i="5"/>
  <c r="AH149" i="5"/>
  <c r="X149" i="5"/>
  <c r="W149" i="5"/>
  <c r="J149" i="5" s="1"/>
  <c r="Y149" i="5" s="1"/>
  <c r="K149" i="5" s="1"/>
  <c r="V149" i="5"/>
  <c r="U149" i="5"/>
  <c r="T149" i="5"/>
  <c r="S149" i="5"/>
  <c r="X147" i="5"/>
  <c r="W147" i="5"/>
  <c r="J147" i="5" s="1"/>
  <c r="Y147" i="5" s="1"/>
  <c r="K147" i="5" s="1"/>
  <c r="V147" i="5"/>
  <c r="U147" i="5"/>
  <c r="T147" i="5"/>
  <c r="S147" i="5"/>
  <c r="AH146" i="5"/>
  <c r="X146" i="5"/>
  <c r="W146" i="5"/>
  <c r="J146" i="5" s="1"/>
  <c r="Y146" i="5" s="1"/>
  <c r="K146" i="5" s="1"/>
  <c r="V146" i="5"/>
  <c r="U146" i="5"/>
  <c r="T146" i="5"/>
  <c r="S146" i="5"/>
  <c r="X145" i="5"/>
  <c r="W145" i="5"/>
  <c r="J145" i="5" s="1"/>
  <c r="Y145" i="5" s="1"/>
  <c r="K145" i="5" s="1"/>
  <c r="V145" i="5"/>
  <c r="U145" i="5"/>
  <c r="T145" i="5"/>
  <c r="S145" i="5"/>
  <c r="X144" i="5"/>
  <c r="W144" i="5"/>
  <c r="V144" i="5"/>
  <c r="U144" i="5"/>
  <c r="T144" i="5"/>
  <c r="S144" i="5"/>
  <c r="J144" i="5"/>
  <c r="Y144" i="5" s="1"/>
  <c r="K144" i="5" s="1"/>
  <c r="AH143" i="5"/>
  <c r="X143" i="5"/>
  <c r="W143" i="5"/>
  <c r="V143" i="5"/>
  <c r="U143" i="5"/>
  <c r="T143" i="5"/>
  <c r="S143" i="5"/>
  <c r="J143" i="5"/>
  <c r="Y143" i="5" s="1"/>
  <c r="K143" i="5" s="1"/>
  <c r="AH142" i="5"/>
  <c r="X142" i="5"/>
  <c r="W142" i="5"/>
  <c r="J142" i="5" s="1"/>
  <c r="V142" i="5"/>
  <c r="U142" i="5"/>
  <c r="T142" i="5"/>
  <c r="S142" i="5"/>
  <c r="AH141" i="5"/>
  <c r="X141" i="5"/>
  <c r="W141" i="5"/>
  <c r="M141" i="5"/>
  <c r="T141" i="5" s="1"/>
  <c r="L141" i="5"/>
  <c r="X140" i="5"/>
  <c r="W140" i="5"/>
  <c r="J140" i="5" s="1"/>
  <c r="Y140" i="5" s="1"/>
  <c r="K140" i="5" s="1"/>
  <c r="V140" i="5"/>
  <c r="U140" i="5"/>
  <c r="T140" i="5"/>
  <c r="S140" i="5"/>
  <c r="X139" i="5"/>
  <c r="W139" i="5"/>
  <c r="V139" i="5"/>
  <c r="U139" i="5"/>
  <c r="T139" i="5"/>
  <c r="S139" i="5"/>
  <c r="J139" i="5"/>
  <c r="Y139" i="5" s="1"/>
  <c r="K139" i="5" s="1"/>
  <c r="X138" i="5"/>
  <c r="W138" i="5"/>
  <c r="J138" i="5" s="1"/>
  <c r="Y138" i="5" s="1"/>
  <c r="K138" i="5" s="1"/>
  <c r="V138" i="5"/>
  <c r="U138" i="5"/>
  <c r="T138" i="5"/>
  <c r="S138" i="5"/>
  <c r="X137" i="5"/>
  <c r="W137" i="5"/>
  <c r="J137" i="5" s="1"/>
  <c r="Y137" i="5" s="1"/>
  <c r="K137" i="5" s="1"/>
  <c r="V137" i="5"/>
  <c r="U137" i="5"/>
  <c r="T137" i="5"/>
  <c r="S137" i="5"/>
  <c r="X136" i="5"/>
  <c r="W136" i="5"/>
  <c r="J136" i="5" s="1"/>
  <c r="V136" i="5"/>
  <c r="U136" i="5"/>
  <c r="T136" i="5"/>
  <c r="S136" i="5"/>
  <c r="X135" i="5"/>
  <c r="W135" i="5"/>
  <c r="M135" i="5"/>
  <c r="T135" i="5" s="1"/>
  <c r="L135" i="5"/>
  <c r="AH134" i="5"/>
  <c r="X134" i="5"/>
  <c r="W134" i="5"/>
  <c r="J134" i="5" s="1"/>
  <c r="Y134" i="5" s="1"/>
  <c r="K134" i="5" s="1"/>
  <c r="V134" i="5"/>
  <c r="U134" i="5"/>
  <c r="T134" i="5"/>
  <c r="S134" i="5"/>
  <c r="AH156" i="6"/>
  <c r="X156" i="6"/>
  <c r="J156" i="6" s="1"/>
  <c r="Y156" i="6" s="1"/>
  <c r="K156" i="6" s="1"/>
  <c r="W156" i="6"/>
  <c r="V156" i="6"/>
  <c r="U156" i="6"/>
  <c r="T156" i="6"/>
  <c r="S156" i="6"/>
  <c r="AH136" i="6"/>
  <c r="X136" i="6"/>
  <c r="W136" i="6"/>
  <c r="J136" i="6" s="1"/>
  <c r="Y136" i="6" s="1"/>
  <c r="K136" i="6" s="1"/>
  <c r="V136" i="6"/>
  <c r="U136" i="6"/>
  <c r="T136" i="6"/>
  <c r="S136" i="6"/>
  <c r="AH146" i="6"/>
  <c r="X146" i="6"/>
  <c r="W146" i="6"/>
  <c r="J146" i="6" s="1"/>
  <c r="Y146" i="6" s="1"/>
  <c r="K146" i="6" s="1"/>
  <c r="V146" i="6"/>
  <c r="U146" i="6"/>
  <c r="T146" i="6"/>
  <c r="S146" i="6"/>
  <c r="AH137" i="6"/>
  <c r="X137" i="6"/>
  <c r="J137" i="6" s="1"/>
  <c r="Y137" i="6" s="1"/>
  <c r="K137" i="6" s="1"/>
  <c r="W137" i="6"/>
  <c r="V137" i="6"/>
  <c r="U137" i="6"/>
  <c r="T137" i="6"/>
  <c r="S137" i="6"/>
  <c r="AH132" i="6"/>
  <c r="X132" i="6"/>
  <c r="W132" i="6"/>
  <c r="J132" i="6" s="1"/>
  <c r="Y132" i="6" s="1"/>
  <c r="K132" i="6" s="1"/>
  <c r="V132" i="6"/>
  <c r="U132" i="6"/>
  <c r="T132" i="6"/>
  <c r="S132" i="6"/>
  <c r="X133" i="20"/>
  <c r="W133" i="20"/>
  <c r="J133" i="20" s="1"/>
  <c r="Y133" i="20" s="1"/>
  <c r="K133" i="20" s="1"/>
  <c r="V133" i="20"/>
  <c r="U133" i="20"/>
  <c r="T133" i="20"/>
  <c r="S133" i="20"/>
  <c r="X133" i="30"/>
  <c r="W133" i="30"/>
  <c r="J133" i="30" s="1"/>
  <c r="Y133" i="30" s="1"/>
  <c r="K133" i="30" s="1"/>
  <c r="V133" i="30"/>
  <c r="U133" i="30"/>
  <c r="T133" i="30"/>
  <c r="S133" i="30"/>
  <c r="AH157" i="29"/>
  <c r="X157" i="29"/>
  <c r="W157" i="29"/>
  <c r="V157" i="29"/>
  <c r="U157" i="29"/>
  <c r="T157" i="29"/>
  <c r="S157" i="29"/>
  <c r="J157" i="29"/>
  <c r="Y157" i="29" s="1"/>
  <c r="K157" i="29" s="1"/>
  <c r="X173" i="20"/>
  <c r="W173" i="20"/>
  <c r="J173" i="20" s="1"/>
  <c r="Y173" i="20" s="1"/>
  <c r="K173" i="20" s="1"/>
  <c r="V173" i="20"/>
  <c r="U173" i="20"/>
  <c r="T173" i="20"/>
  <c r="S173" i="20"/>
  <c r="AH172" i="20"/>
  <c r="X172" i="20"/>
  <c r="W172" i="20"/>
  <c r="V172" i="20"/>
  <c r="U172" i="20"/>
  <c r="T172" i="20"/>
  <c r="S172" i="20"/>
  <c r="J172" i="20"/>
  <c r="Y172" i="20" s="1"/>
  <c r="K172" i="20" s="1"/>
  <c r="AH171" i="20"/>
  <c r="X171" i="20"/>
  <c r="W171" i="20"/>
  <c r="V171" i="20"/>
  <c r="U171" i="20"/>
  <c r="T171" i="20"/>
  <c r="S171" i="20"/>
  <c r="J171" i="20"/>
  <c r="Y171" i="20" s="1"/>
  <c r="K171" i="20" s="1"/>
  <c r="U172" i="1"/>
  <c r="S172" i="1" s="1"/>
  <c r="V172" i="1"/>
  <c r="T172" i="1" s="1"/>
  <c r="W172" i="1"/>
  <c r="X172" i="1"/>
  <c r="AH172" i="1"/>
  <c r="U173" i="1"/>
  <c r="S173" i="1" s="1"/>
  <c r="V173" i="1"/>
  <c r="T173" i="1" s="1"/>
  <c r="W173" i="1"/>
  <c r="X173" i="1"/>
  <c r="AH173" i="1"/>
  <c r="U173" i="3"/>
  <c r="S173" i="3" s="1"/>
  <c r="V173" i="3"/>
  <c r="T173" i="3" s="1"/>
  <c r="W173" i="3"/>
  <c r="X173" i="3"/>
  <c r="AH173" i="3"/>
  <c r="U174" i="3"/>
  <c r="S174" i="3" s="1"/>
  <c r="V174" i="3"/>
  <c r="T174" i="3" s="1"/>
  <c r="W174" i="3"/>
  <c r="X174" i="3"/>
  <c r="AH174" i="3"/>
  <c r="AH94" i="4"/>
  <c r="X94" i="4"/>
  <c r="W94" i="4"/>
  <c r="V94" i="4"/>
  <c r="U94" i="4"/>
  <c r="T94" i="4"/>
  <c r="S94" i="4"/>
  <c r="J94" i="4"/>
  <c r="Y94" i="4" s="1"/>
  <c r="K94" i="4" s="1"/>
  <c r="AH93" i="4"/>
  <c r="X93" i="4"/>
  <c r="W93" i="4"/>
  <c r="V93" i="4"/>
  <c r="U93" i="4"/>
  <c r="T93" i="4"/>
  <c r="S93" i="4"/>
  <c r="J93" i="4"/>
  <c r="Y93" i="4" s="1"/>
  <c r="K93" i="4" s="1"/>
  <c r="AH92" i="4"/>
  <c r="X92" i="4"/>
  <c r="W92" i="4"/>
  <c r="J92" i="4" s="1"/>
  <c r="Y92" i="4" s="1"/>
  <c r="K92" i="4" s="1"/>
  <c r="V92" i="4"/>
  <c r="U92" i="4"/>
  <c r="T92" i="4"/>
  <c r="S92" i="4"/>
  <c r="AH89" i="16"/>
  <c r="X89" i="16"/>
  <c r="W89" i="16"/>
  <c r="V89" i="16"/>
  <c r="U89" i="16"/>
  <c r="T89" i="16"/>
  <c r="S89" i="16"/>
  <c r="J89" i="16"/>
  <c r="Y89" i="16" s="1"/>
  <c r="K89" i="16" s="1"/>
  <c r="AH88" i="16"/>
  <c r="X88" i="16"/>
  <c r="W88" i="16"/>
  <c r="V88" i="16"/>
  <c r="U88" i="16"/>
  <c r="T88" i="16"/>
  <c r="S88" i="16"/>
  <c r="J88" i="16"/>
  <c r="Y88" i="16" s="1"/>
  <c r="K88" i="16" s="1"/>
  <c r="AH87" i="16"/>
  <c r="X87" i="16"/>
  <c r="W87" i="16"/>
  <c r="J87" i="16" s="1"/>
  <c r="V87" i="16"/>
  <c r="U87" i="16"/>
  <c r="T87" i="16"/>
  <c r="S87" i="16"/>
  <c r="AH93" i="9"/>
  <c r="X93" i="9"/>
  <c r="W93" i="9"/>
  <c r="J93" i="9"/>
  <c r="Y93" i="9" s="1"/>
  <c r="K93" i="9" s="1"/>
  <c r="AH92" i="9"/>
  <c r="X92" i="9"/>
  <c r="W92" i="9"/>
  <c r="J92" i="9"/>
  <c r="Y92" i="9" s="1"/>
  <c r="K92" i="9" s="1"/>
  <c r="AH91" i="9"/>
  <c r="X91" i="9"/>
  <c r="W91" i="9"/>
  <c r="J91" i="9" s="1"/>
  <c r="Y91" i="9" s="1"/>
  <c r="K91" i="9" s="1"/>
  <c r="AH92" i="6"/>
  <c r="X92" i="6"/>
  <c r="W92" i="6"/>
  <c r="V92" i="6"/>
  <c r="U92" i="6"/>
  <c r="T92" i="6"/>
  <c r="S92" i="6"/>
  <c r="J92" i="6"/>
  <c r="Y92" i="6" s="1"/>
  <c r="K92" i="6" s="1"/>
  <c r="AH91" i="6"/>
  <c r="X91" i="6"/>
  <c r="W91" i="6"/>
  <c r="V91" i="6"/>
  <c r="U91" i="6"/>
  <c r="T91" i="6"/>
  <c r="S91" i="6"/>
  <c r="J91" i="6"/>
  <c r="Y91" i="6" s="1"/>
  <c r="K91" i="6" s="1"/>
  <c r="AH90" i="6"/>
  <c r="X90" i="6"/>
  <c r="W90" i="6"/>
  <c r="J90" i="6" s="1"/>
  <c r="Y90" i="6" s="1"/>
  <c r="K90" i="6" s="1"/>
  <c r="V90" i="6"/>
  <c r="U90" i="6"/>
  <c r="T90" i="6"/>
  <c r="S90" i="6"/>
  <c r="AH93" i="26"/>
  <c r="X93" i="26"/>
  <c r="W93" i="26"/>
  <c r="J93" i="26"/>
  <c r="Y93" i="26" s="1"/>
  <c r="K93" i="26" s="1"/>
  <c r="AH92" i="26"/>
  <c r="X92" i="26"/>
  <c r="W92" i="26"/>
  <c r="J92" i="26"/>
  <c r="Y92" i="26" s="1"/>
  <c r="K92" i="26" s="1"/>
  <c r="AH91" i="26"/>
  <c r="X91" i="26"/>
  <c r="W91" i="26"/>
  <c r="J91" i="26" s="1"/>
  <c r="Y91" i="26" s="1"/>
  <c r="K91" i="26" s="1"/>
  <c r="AH93" i="5"/>
  <c r="X93" i="5"/>
  <c r="W93" i="5"/>
  <c r="J93" i="5"/>
  <c r="Y93" i="5" s="1"/>
  <c r="K93" i="5" s="1"/>
  <c r="AH92" i="5"/>
  <c r="X92" i="5"/>
  <c r="W92" i="5"/>
  <c r="J92" i="5"/>
  <c r="Y92" i="5" s="1"/>
  <c r="K92" i="5" s="1"/>
  <c r="AH91" i="5"/>
  <c r="X91" i="5"/>
  <c r="W91" i="5"/>
  <c r="J91" i="5" s="1"/>
  <c r="Y91" i="5" s="1"/>
  <c r="K91" i="5" s="1"/>
  <c r="AH64" i="4"/>
  <c r="X64" i="4"/>
  <c r="W64" i="4"/>
  <c r="J64" i="4"/>
  <c r="Y64" i="4" s="1"/>
  <c r="K64" i="4" s="1"/>
  <c r="X63" i="4"/>
  <c r="J63" i="4" s="1"/>
  <c r="Y63" i="4" s="1"/>
  <c r="K63" i="4" s="1"/>
  <c r="W63" i="4"/>
  <c r="AH62" i="4"/>
  <c r="X62" i="4"/>
  <c r="W62" i="4"/>
  <c r="J62" i="4" s="1"/>
  <c r="Y62" i="4" s="1"/>
  <c r="K62" i="4" s="1"/>
  <c r="AH61" i="4"/>
  <c r="X61" i="4"/>
  <c r="W61" i="4"/>
  <c r="J61" i="4" s="1"/>
  <c r="Y61" i="4" s="1"/>
  <c r="K61" i="4" s="1"/>
  <c r="X60" i="4"/>
  <c r="W60" i="4"/>
  <c r="J60" i="4" s="1"/>
  <c r="Y60" i="4" s="1"/>
  <c r="K60" i="4" s="1"/>
  <c r="AH59" i="4"/>
  <c r="X59" i="4"/>
  <c r="W59" i="4"/>
  <c r="J59" i="4" s="1"/>
  <c r="Y59" i="4" s="1"/>
  <c r="K59" i="4" s="1"/>
  <c r="AH62" i="16"/>
  <c r="X62" i="16"/>
  <c r="W62" i="16"/>
  <c r="J62" i="16" s="1"/>
  <c r="Y62" i="16" s="1"/>
  <c r="K62" i="16" s="1"/>
  <c r="V62" i="16"/>
  <c r="U62" i="16"/>
  <c r="T62" i="16"/>
  <c r="S62" i="16"/>
  <c r="X61" i="16"/>
  <c r="W61" i="16"/>
  <c r="V61" i="16"/>
  <c r="U61" i="16"/>
  <c r="T61" i="16"/>
  <c r="S61" i="16"/>
  <c r="J61" i="16"/>
  <c r="Y61" i="16" s="1"/>
  <c r="K61" i="16" s="1"/>
  <c r="AH60" i="16"/>
  <c r="X60" i="16"/>
  <c r="W60" i="16"/>
  <c r="J60" i="16" s="1"/>
  <c r="Y60" i="16" s="1"/>
  <c r="K60" i="16" s="1"/>
  <c r="V60" i="16"/>
  <c r="U60" i="16"/>
  <c r="T60" i="16"/>
  <c r="S60" i="16"/>
  <c r="AH59" i="16"/>
  <c r="X59" i="16"/>
  <c r="W59" i="16"/>
  <c r="V59" i="16"/>
  <c r="U59" i="16"/>
  <c r="T59" i="16"/>
  <c r="S59" i="16"/>
  <c r="J59" i="16"/>
  <c r="Y59" i="16" s="1"/>
  <c r="K59" i="16" s="1"/>
  <c r="X58" i="16"/>
  <c r="W58" i="16"/>
  <c r="J58" i="16" s="1"/>
  <c r="Y58" i="16" s="1"/>
  <c r="K58" i="16" s="1"/>
  <c r="V58" i="16"/>
  <c r="U58" i="16"/>
  <c r="T58" i="16"/>
  <c r="S58" i="16"/>
  <c r="AH57" i="16"/>
  <c r="X57" i="16"/>
  <c r="W57" i="16"/>
  <c r="V57" i="16"/>
  <c r="U57" i="16"/>
  <c r="T57" i="16"/>
  <c r="S57" i="16"/>
  <c r="J57" i="16"/>
  <c r="U52" i="16"/>
  <c r="S52" i="16" s="1"/>
  <c r="V52" i="16"/>
  <c r="T52" i="16" s="1"/>
  <c r="W52" i="16"/>
  <c r="X52" i="16"/>
  <c r="AH52" i="16"/>
  <c r="U53" i="16"/>
  <c r="S53" i="16" s="1"/>
  <c r="V53" i="16"/>
  <c r="T53" i="16" s="1"/>
  <c r="W53" i="16"/>
  <c r="X53" i="16"/>
  <c r="AH53" i="16"/>
  <c r="U54" i="16"/>
  <c r="S54" i="16" s="1"/>
  <c r="V54" i="16"/>
  <c r="T54" i="16" s="1"/>
  <c r="W54" i="16"/>
  <c r="X54" i="16"/>
  <c r="AH54" i="16"/>
  <c r="L56" i="16"/>
  <c r="M56" i="16"/>
  <c r="Q56" i="16"/>
  <c r="S56" i="16"/>
  <c r="T56" i="16"/>
  <c r="W56" i="16"/>
  <c r="X56" i="16"/>
  <c r="AH56" i="16"/>
  <c r="AH63" i="9"/>
  <c r="X63" i="9"/>
  <c r="W63" i="9"/>
  <c r="J63" i="9" s="1"/>
  <c r="Y63" i="9" s="1"/>
  <c r="K63" i="9" s="1"/>
  <c r="V63" i="9"/>
  <c r="U63" i="9"/>
  <c r="T63" i="9"/>
  <c r="S63" i="9"/>
  <c r="X62" i="9"/>
  <c r="W62" i="9"/>
  <c r="J62" i="9" s="1"/>
  <c r="Y62" i="9" s="1"/>
  <c r="K62" i="9" s="1"/>
  <c r="V62" i="9"/>
  <c r="U62" i="9"/>
  <c r="T62" i="9"/>
  <c r="S62" i="9"/>
  <c r="AH61" i="9"/>
  <c r="X61" i="9"/>
  <c r="W61" i="9"/>
  <c r="J61" i="9" s="1"/>
  <c r="Y61" i="9" s="1"/>
  <c r="K61" i="9" s="1"/>
  <c r="V61" i="9"/>
  <c r="U61" i="9"/>
  <c r="T61" i="9"/>
  <c r="S61" i="9"/>
  <c r="AH60" i="9"/>
  <c r="X60" i="9"/>
  <c r="W60" i="9"/>
  <c r="J60" i="9" s="1"/>
  <c r="Y60" i="9" s="1"/>
  <c r="K60" i="9" s="1"/>
  <c r="V60" i="9"/>
  <c r="U60" i="9"/>
  <c r="T60" i="9"/>
  <c r="S60" i="9"/>
  <c r="X59" i="9"/>
  <c r="W59" i="9"/>
  <c r="J59" i="9" s="1"/>
  <c r="Y59" i="9" s="1"/>
  <c r="K59" i="9" s="1"/>
  <c r="V59" i="9"/>
  <c r="U59" i="9"/>
  <c r="T59" i="9"/>
  <c r="S59" i="9"/>
  <c r="AH58" i="9"/>
  <c r="X58" i="9"/>
  <c r="W58" i="9"/>
  <c r="V58" i="9"/>
  <c r="U58" i="9"/>
  <c r="T58" i="9"/>
  <c r="S58" i="9"/>
  <c r="J58" i="9"/>
  <c r="Y58" i="9" s="1"/>
  <c r="K58" i="9" s="1"/>
  <c r="AH63" i="6"/>
  <c r="X63" i="6"/>
  <c r="W63" i="6"/>
  <c r="V63" i="6"/>
  <c r="U63" i="6"/>
  <c r="T63" i="6"/>
  <c r="S63" i="6"/>
  <c r="J63" i="6"/>
  <c r="Y63" i="6" s="1"/>
  <c r="K63" i="6" s="1"/>
  <c r="X62" i="6"/>
  <c r="W62" i="6"/>
  <c r="V62" i="6"/>
  <c r="U62" i="6"/>
  <c r="T62" i="6"/>
  <c r="S62" i="6"/>
  <c r="J62" i="6"/>
  <c r="Y62" i="6" s="1"/>
  <c r="K62" i="6" s="1"/>
  <c r="AH61" i="6"/>
  <c r="X61" i="6"/>
  <c r="W61" i="6"/>
  <c r="V61" i="6"/>
  <c r="U61" i="6"/>
  <c r="T61" i="6"/>
  <c r="S61" i="6"/>
  <c r="J61" i="6"/>
  <c r="Y61" i="6" s="1"/>
  <c r="K61" i="6" s="1"/>
  <c r="AH60" i="6"/>
  <c r="X60" i="6"/>
  <c r="W60" i="6"/>
  <c r="J60" i="6" s="1"/>
  <c r="Y60" i="6" s="1"/>
  <c r="K60" i="6" s="1"/>
  <c r="V60" i="6"/>
  <c r="U60" i="6"/>
  <c r="T60" i="6"/>
  <c r="S60" i="6"/>
  <c r="X59" i="6"/>
  <c r="W59" i="6"/>
  <c r="J59" i="6" s="1"/>
  <c r="Y59" i="6" s="1"/>
  <c r="K59" i="6" s="1"/>
  <c r="V59" i="6"/>
  <c r="U59" i="6"/>
  <c r="T59" i="6"/>
  <c r="S59" i="6"/>
  <c r="AH58" i="6"/>
  <c r="X58" i="6"/>
  <c r="W58" i="6"/>
  <c r="J58" i="6" s="1"/>
  <c r="Y58" i="6" s="1"/>
  <c r="K58" i="6" s="1"/>
  <c r="V58" i="6"/>
  <c r="U58" i="6"/>
  <c r="T58" i="6"/>
  <c r="S58" i="6"/>
  <c r="AH64" i="26"/>
  <c r="X64" i="26"/>
  <c r="J64" i="26" s="1"/>
  <c r="Y64" i="26" s="1"/>
  <c r="K64" i="26" s="1"/>
  <c r="W64" i="26"/>
  <c r="X63" i="26"/>
  <c r="W63" i="26"/>
  <c r="J63" i="26" s="1"/>
  <c r="Y63" i="26" s="1"/>
  <c r="K63" i="26" s="1"/>
  <c r="AH62" i="26"/>
  <c r="X62" i="26"/>
  <c r="W62" i="26"/>
  <c r="J62" i="26" s="1"/>
  <c r="Y62" i="26" s="1"/>
  <c r="K62" i="26" s="1"/>
  <c r="AH61" i="26"/>
  <c r="X61" i="26"/>
  <c r="W61" i="26"/>
  <c r="J61" i="26" s="1"/>
  <c r="Y61" i="26" s="1"/>
  <c r="K61" i="26" s="1"/>
  <c r="X60" i="26"/>
  <c r="W60" i="26"/>
  <c r="J60" i="26"/>
  <c r="Y60" i="26" s="1"/>
  <c r="K60" i="26" s="1"/>
  <c r="AH59" i="26"/>
  <c r="X59" i="26"/>
  <c r="W59" i="26"/>
  <c r="J59" i="26"/>
  <c r="Y59" i="26" s="1"/>
  <c r="K59" i="26" s="1"/>
  <c r="AH64" i="5"/>
  <c r="X64" i="5"/>
  <c r="W64" i="5"/>
  <c r="J64" i="5"/>
  <c r="Y64" i="5" s="1"/>
  <c r="K64" i="5" s="1"/>
  <c r="X63" i="5"/>
  <c r="W63" i="5"/>
  <c r="J63" i="5"/>
  <c r="Y63" i="5" s="1"/>
  <c r="K63" i="5" s="1"/>
  <c r="AH62" i="5"/>
  <c r="X62" i="5"/>
  <c r="W62" i="5"/>
  <c r="J62" i="5" s="1"/>
  <c r="Y62" i="5" s="1"/>
  <c r="K62" i="5" s="1"/>
  <c r="AH61" i="5"/>
  <c r="X61" i="5"/>
  <c r="W61" i="5"/>
  <c r="J61" i="5"/>
  <c r="Y61" i="5" s="1"/>
  <c r="K61" i="5" s="1"/>
  <c r="X60" i="5"/>
  <c r="J60" i="5" s="1"/>
  <c r="Y60" i="5" s="1"/>
  <c r="K60" i="5" s="1"/>
  <c r="W60" i="5"/>
  <c r="AH59" i="5"/>
  <c r="X59" i="5"/>
  <c r="W59" i="5"/>
  <c r="J59" i="5" s="1"/>
  <c r="Y59" i="5" s="1"/>
  <c r="K59" i="5" s="1"/>
  <c r="AH55" i="4"/>
  <c r="X55" i="4"/>
  <c r="W55" i="4"/>
  <c r="J55" i="4" s="1"/>
  <c r="Y55" i="4" s="1"/>
  <c r="K55" i="4" s="1"/>
  <c r="AH54" i="4"/>
  <c r="X54" i="4"/>
  <c r="J54" i="4" s="1"/>
  <c r="Y54" i="4" s="1"/>
  <c r="K54" i="4" s="1"/>
  <c r="W54" i="4"/>
  <c r="AH53" i="4"/>
  <c r="X53" i="4"/>
  <c r="W53" i="4"/>
  <c r="J53" i="4" s="1"/>
  <c r="Y53" i="4" s="1"/>
  <c r="K53" i="4" s="1"/>
  <c r="AH54" i="9"/>
  <c r="X54" i="9"/>
  <c r="W54" i="9"/>
  <c r="J54" i="9" s="1"/>
  <c r="Y54" i="9" s="1"/>
  <c r="K54" i="9" s="1"/>
  <c r="V54" i="9"/>
  <c r="U54" i="9"/>
  <c r="T54" i="9"/>
  <c r="S54" i="9"/>
  <c r="AH53" i="9"/>
  <c r="X53" i="9"/>
  <c r="W53" i="9"/>
  <c r="J53" i="9" s="1"/>
  <c r="Y53" i="9" s="1"/>
  <c r="K53" i="9" s="1"/>
  <c r="V53" i="9"/>
  <c r="U53" i="9"/>
  <c r="T53" i="9"/>
  <c r="S53" i="9"/>
  <c r="AH52" i="9"/>
  <c r="X52" i="9"/>
  <c r="J52" i="9" s="1"/>
  <c r="Y52" i="9" s="1"/>
  <c r="K52" i="9" s="1"/>
  <c r="W52" i="9"/>
  <c r="V52" i="9"/>
  <c r="U52" i="9"/>
  <c r="T52" i="9"/>
  <c r="S52" i="9"/>
  <c r="AH54" i="6"/>
  <c r="X54" i="6"/>
  <c r="W54" i="6"/>
  <c r="J54" i="6" s="1"/>
  <c r="Y54" i="6" s="1"/>
  <c r="K54" i="6" s="1"/>
  <c r="V54" i="6"/>
  <c r="U54" i="6"/>
  <c r="T54" i="6"/>
  <c r="S54" i="6"/>
  <c r="AH53" i="6"/>
  <c r="X53" i="6"/>
  <c r="W53" i="6"/>
  <c r="J53" i="6" s="1"/>
  <c r="Y53" i="6" s="1"/>
  <c r="K53" i="6" s="1"/>
  <c r="V53" i="6"/>
  <c r="U53" i="6"/>
  <c r="T53" i="6"/>
  <c r="S53" i="6"/>
  <c r="AH52" i="6"/>
  <c r="X52" i="6"/>
  <c r="J52" i="6" s="1"/>
  <c r="Y52" i="6" s="1"/>
  <c r="K52" i="6" s="1"/>
  <c r="W52" i="6"/>
  <c r="V52" i="6"/>
  <c r="U52" i="6"/>
  <c r="T52" i="6"/>
  <c r="S52" i="6"/>
  <c r="AH55" i="26"/>
  <c r="X55" i="26"/>
  <c r="W55" i="26"/>
  <c r="J55" i="26" s="1"/>
  <c r="Y55" i="26" s="1"/>
  <c r="K55" i="26" s="1"/>
  <c r="AH54" i="26"/>
  <c r="X54" i="26"/>
  <c r="J54" i="26" s="1"/>
  <c r="Y54" i="26" s="1"/>
  <c r="K54" i="26" s="1"/>
  <c r="W54" i="26"/>
  <c r="AH53" i="26"/>
  <c r="X53" i="26"/>
  <c r="W53" i="26"/>
  <c r="J53" i="26" s="1"/>
  <c r="Y53" i="26" s="1"/>
  <c r="K53" i="26" s="1"/>
  <c r="AH55" i="5"/>
  <c r="X55" i="5"/>
  <c r="W55" i="5"/>
  <c r="J55" i="5" s="1"/>
  <c r="Y55" i="5" s="1"/>
  <c r="K55" i="5" s="1"/>
  <c r="AH54" i="5"/>
  <c r="X54" i="5"/>
  <c r="J54" i="5" s="1"/>
  <c r="Y54" i="5" s="1"/>
  <c r="K54" i="5" s="1"/>
  <c r="W54" i="5"/>
  <c r="AH53" i="5"/>
  <c r="X53" i="5"/>
  <c r="W53" i="5"/>
  <c r="J53" i="5" s="1"/>
  <c r="Y53" i="5" s="1"/>
  <c r="K53" i="5" s="1"/>
  <c r="AH93" i="3"/>
  <c r="X93" i="3"/>
  <c r="W93" i="3"/>
  <c r="J93" i="3" s="1"/>
  <c r="Y93" i="3" s="1"/>
  <c r="K93" i="3" s="1"/>
  <c r="AH92" i="3"/>
  <c r="X92" i="3"/>
  <c r="J92" i="3" s="1"/>
  <c r="Y92" i="3" s="1"/>
  <c r="K92" i="3" s="1"/>
  <c r="W92" i="3"/>
  <c r="AH91" i="3"/>
  <c r="X91" i="3"/>
  <c r="W91" i="3"/>
  <c r="J91" i="3" s="1"/>
  <c r="Y91" i="3" s="1"/>
  <c r="K91" i="3" s="1"/>
  <c r="AH64" i="3"/>
  <c r="X64" i="3"/>
  <c r="W64" i="3"/>
  <c r="J64" i="3" s="1"/>
  <c r="Y64" i="3" s="1"/>
  <c r="K64" i="3" s="1"/>
  <c r="X63" i="3"/>
  <c r="W63" i="3"/>
  <c r="J63" i="3" s="1"/>
  <c r="Y63" i="3" s="1"/>
  <c r="K63" i="3" s="1"/>
  <c r="AH62" i="3"/>
  <c r="X62" i="3"/>
  <c r="W62" i="3"/>
  <c r="J62" i="3" s="1"/>
  <c r="Y62" i="3" s="1"/>
  <c r="K62" i="3" s="1"/>
  <c r="AH61" i="3"/>
  <c r="X61" i="3"/>
  <c r="W61" i="3"/>
  <c r="J61" i="3" s="1"/>
  <c r="Y61" i="3" s="1"/>
  <c r="K61" i="3" s="1"/>
  <c r="X60" i="3"/>
  <c r="W60" i="3"/>
  <c r="J60" i="3"/>
  <c r="Y60" i="3" s="1"/>
  <c r="K60" i="3" s="1"/>
  <c r="AH59" i="3"/>
  <c r="X59" i="3"/>
  <c r="W59" i="3"/>
  <c r="J59" i="3"/>
  <c r="Y59" i="3" s="1"/>
  <c r="K59" i="3" s="1"/>
  <c r="AH55" i="3"/>
  <c r="X55" i="3"/>
  <c r="W55" i="3"/>
  <c r="J55" i="3"/>
  <c r="Y55" i="3" s="1"/>
  <c r="K55" i="3" s="1"/>
  <c r="AH54" i="3"/>
  <c r="X54" i="3"/>
  <c r="W54" i="3"/>
  <c r="J54" i="3"/>
  <c r="Y54" i="3" s="1"/>
  <c r="K54" i="3" s="1"/>
  <c r="AH53" i="3"/>
  <c r="X53" i="3"/>
  <c r="W53" i="3"/>
  <c r="J53" i="3"/>
  <c r="Y53" i="3" s="1"/>
  <c r="K53" i="3" s="1"/>
  <c r="X123" i="29"/>
  <c r="W123" i="29"/>
  <c r="V123" i="29"/>
  <c r="U123" i="29"/>
  <c r="T123" i="29"/>
  <c r="S123" i="29"/>
  <c r="J123" i="29"/>
  <c r="Y123" i="29" s="1"/>
  <c r="K123" i="29" s="1"/>
  <c r="X123" i="28"/>
  <c r="J123" i="28" s="1"/>
  <c r="Y123" i="28" s="1"/>
  <c r="K123" i="28" s="1"/>
  <c r="W123" i="28"/>
  <c r="V123" i="28"/>
  <c r="U123" i="28"/>
  <c r="T123" i="28"/>
  <c r="S123" i="28"/>
  <c r="X123" i="27"/>
  <c r="W123" i="27"/>
  <c r="J123" i="27" s="1"/>
  <c r="Y123" i="27" s="1"/>
  <c r="K123" i="27" s="1"/>
  <c r="V123" i="27"/>
  <c r="U123" i="27"/>
  <c r="T123" i="27"/>
  <c r="S123" i="27"/>
  <c r="X123" i="15"/>
  <c r="W123" i="15"/>
  <c r="V123" i="15"/>
  <c r="U123" i="15"/>
  <c r="T123" i="15"/>
  <c r="S123" i="15"/>
  <c r="J123" i="15"/>
  <c r="Y123" i="15" s="1"/>
  <c r="K123" i="15" s="1"/>
  <c r="X129" i="20"/>
  <c r="J129" i="20" s="1"/>
  <c r="Y129" i="20" s="1"/>
  <c r="K129" i="20" s="1"/>
  <c r="W129" i="20"/>
  <c r="V129" i="20"/>
  <c r="U129" i="20"/>
  <c r="T129" i="20"/>
  <c r="S129" i="20"/>
  <c r="X129" i="30"/>
  <c r="W129" i="30"/>
  <c r="J129" i="30" s="1"/>
  <c r="Y129" i="30" s="1"/>
  <c r="K129" i="30" s="1"/>
  <c r="V129" i="30"/>
  <c r="U129" i="30"/>
  <c r="T129" i="30"/>
  <c r="S129" i="30"/>
  <c r="X130" i="22"/>
  <c r="W130" i="22"/>
  <c r="J130" i="22" s="1"/>
  <c r="Y130" i="22" s="1"/>
  <c r="K130" i="22" s="1"/>
  <c r="X126" i="19"/>
  <c r="W126" i="19"/>
  <c r="V126" i="19"/>
  <c r="U126" i="19"/>
  <c r="T126" i="19"/>
  <c r="S126" i="19"/>
  <c r="J126" i="19"/>
  <c r="Y126" i="19" s="1"/>
  <c r="K126" i="19" s="1"/>
  <c r="X129" i="18"/>
  <c r="W129" i="18"/>
  <c r="J129" i="18"/>
  <c r="Y129" i="18" s="1"/>
  <c r="K129" i="18" s="1"/>
  <c r="X126" i="21"/>
  <c r="J126" i="21" s="1"/>
  <c r="Y126" i="21" s="1"/>
  <c r="K126" i="21" s="1"/>
  <c r="W126" i="21"/>
  <c r="V126" i="21"/>
  <c r="U126" i="21"/>
  <c r="T126" i="21"/>
  <c r="S126" i="21"/>
  <c r="AH135" i="4"/>
  <c r="X135" i="4"/>
  <c r="W135" i="4"/>
  <c r="J135" i="4" s="1"/>
  <c r="Y135" i="4" s="1"/>
  <c r="K135" i="4" s="1"/>
  <c r="V135" i="4"/>
  <c r="U135" i="4"/>
  <c r="T135" i="4"/>
  <c r="S135" i="4"/>
  <c r="X134" i="4"/>
  <c r="W134" i="4"/>
  <c r="V134" i="4"/>
  <c r="U134" i="4"/>
  <c r="T134" i="4"/>
  <c r="S134" i="4"/>
  <c r="J134" i="4"/>
  <c r="Y134" i="4" s="1"/>
  <c r="K134" i="4" s="1"/>
  <c r="L133" i="6"/>
  <c r="M133" i="6"/>
  <c r="Q133" i="6"/>
  <c r="S133" i="6"/>
  <c r="T133" i="6"/>
  <c r="W133" i="6"/>
  <c r="X133" i="6"/>
  <c r="X135" i="16"/>
  <c r="W135" i="16"/>
  <c r="M135" i="16"/>
  <c r="T135" i="16" s="1"/>
  <c r="L135" i="16"/>
  <c r="X126" i="12"/>
  <c r="W126" i="12"/>
  <c r="J126" i="12"/>
  <c r="Y126" i="12" s="1"/>
  <c r="K126" i="12" s="1"/>
  <c r="X133" i="16"/>
  <c r="J133" i="16" s="1"/>
  <c r="Y133" i="16" s="1"/>
  <c r="K133" i="16" s="1"/>
  <c r="W133" i="16"/>
  <c r="V133" i="16"/>
  <c r="U133" i="16"/>
  <c r="T133" i="16"/>
  <c r="S133" i="16"/>
  <c r="X127" i="11"/>
  <c r="W127" i="11"/>
  <c r="J127" i="11" s="1"/>
  <c r="Y127" i="11" s="1"/>
  <c r="K127" i="11" s="1"/>
  <c r="AH31" i="9"/>
  <c r="X31" i="9"/>
  <c r="W31" i="9"/>
  <c r="J31" i="9" s="1"/>
  <c r="Y31" i="9" s="1"/>
  <c r="K31" i="9" s="1"/>
  <c r="V31" i="9"/>
  <c r="U31" i="9"/>
  <c r="T31" i="9"/>
  <c r="S31" i="9"/>
  <c r="X133" i="9"/>
  <c r="W133" i="9"/>
  <c r="V133" i="9"/>
  <c r="U133" i="9"/>
  <c r="T133" i="9"/>
  <c r="S133" i="9"/>
  <c r="J133" i="9"/>
  <c r="Y133" i="9" s="1"/>
  <c r="K133" i="9" s="1"/>
  <c r="X131" i="6"/>
  <c r="W131" i="6"/>
  <c r="J131" i="6" s="1"/>
  <c r="Y131" i="6" s="1"/>
  <c r="K131" i="6" s="1"/>
  <c r="V131" i="6"/>
  <c r="U131" i="6"/>
  <c r="T131" i="6"/>
  <c r="S131" i="6"/>
  <c r="X133" i="26"/>
  <c r="W133" i="26"/>
  <c r="J133" i="26" s="1"/>
  <c r="Y133" i="26" s="1"/>
  <c r="K133" i="26" s="1"/>
  <c r="V133" i="26"/>
  <c r="U133" i="26"/>
  <c r="T133" i="26"/>
  <c r="S133" i="26"/>
  <c r="X133" i="5"/>
  <c r="W133" i="5"/>
  <c r="V133" i="5"/>
  <c r="U133" i="5"/>
  <c r="T133" i="5"/>
  <c r="S133" i="5"/>
  <c r="J133" i="5"/>
  <c r="Y133" i="5" s="1"/>
  <c r="K133" i="5" s="1"/>
  <c r="X132" i="3"/>
  <c r="W132" i="3"/>
  <c r="J132" i="3" s="1"/>
  <c r="Y132" i="3" s="1"/>
  <c r="K132" i="3" s="1"/>
  <c r="V132" i="3"/>
  <c r="U132" i="3"/>
  <c r="T132" i="3"/>
  <c r="S132" i="3"/>
  <c r="X48" i="22"/>
  <c r="W48" i="22"/>
  <c r="J48" i="22" s="1"/>
  <c r="Y48" i="22" s="1"/>
  <c r="K48" i="22" s="1"/>
  <c r="U43" i="19"/>
  <c r="S43" i="19" s="1"/>
  <c r="V43" i="19"/>
  <c r="T43" i="19" s="1"/>
  <c r="W43" i="19"/>
  <c r="X43" i="19"/>
  <c r="X34" i="22"/>
  <c r="J34" i="22" s="1"/>
  <c r="Y34" i="22" s="1"/>
  <c r="K34" i="22" s="1"/>
  <c r="W34" i="22"/>
  <c r="U35" i="22"/>
  <c r="S35" i="22" s="1"/>
  <c r="V35" i="22"/>
  <c r="T35" i="22" s="1"/>
  <c r="W35" i="22"/>
  <c r="X35" i="22"/>
  <c r="X33" i="19"/>
  <c r="W33" i="19"/>
  <c r="J33" i="19" s="1"/>
  <c r="Y33" i="19" s="1"/>
  <c r="K33" i="19" s="1"/>
  <c r="X34" i="18"/>
  <c r="W34" i="18"/>
  <c r="J34" i="18"/>
  <c r="Y34" i="18" s="1"/>
  <c r="K34" i="18" s="1"/>
  <c r="X37" i="4"/>
  <c r="W37" i="4"/>
  <c r="J37" i="4"/>
  <c r="Y37" i="4" s="1"/>
  <c r="K37" i="4" s="1"/>
  <c r="X33" i="12"/>
  <c r="W33" i="12"/>
  <c r="J33" i="12" s="1"/>
  <c r="Y33" i="12" s="1"/>
  <c r="K33" i="12" s="1"/>
  <c r="X36" i="16"/>
  <c r="W36" i="16"/>
  <c r="J36" i="16" s="1"/>
  <c r="Y36" i="16" s="1"/>
  <c r="K36" i="16" s="1"/>
  <c r="X36" i="9"/>
  <c r="W36" i="9"/>
  <c r="J36" i="9"/>
  <c r="Y36" i="9" s="1"/>
  <c r="K36" i="9" s="1"/>
  <c r="X36" i="6"/>
  <c r="W36" i="6"/>
  <c r="J36" i="6"/>
  <c r="Y36" i="6" s="1"/>
  <c r="K36" i="6" s="1"/>
  <c r="W37" i="6"/>
  <c r="X37" i="6"/>
  <c r="AH37" i="6"/>
  <c r="X37" i="26"/>
  <c r="W37" i="26"/>
  <c r="J37" i="26" s="1"/>
  <c r="Y37" i="26" s="1"/>
  <c r="K37" i="26" s="1"/>
  <c r="X37" i="5"/>
  <c r="W37" i="5"/>
  <c r="J37" i="5"/>
  <c r="Y37" i="5" s="1"/>
  <c r="K37" i="5" s="1"/>
  <c r="X38" i="3"/>
  <c r="W38" i="3"/>
  <c r="J38" i="3"/>
  <c r="Y38" i="3" s="1"/>
  <c r="K38" i="3" s="1"/>
  <c r="X20" i="18"/>
  <c r="W20" i="18"/>
  <c r="J20" i="18" s="1"/>
  <c r="Y20" i="18" s="1"/>
  <c r="K20" i="18" s="1"/>
  <c r="X35" i="1"/>
  <c r="W35" i="1"/>
  <c r="J35" i="1" s="1"/>
  <c r="Y35" i="1" s="1"/>
  <c r="K35" i="1" s="1"/>
  <c r="O8" i="7"/>
  <c r="D9" i="7"/>
  <c r="N9" i="7"/>
  <c r="C8" i="7"/>
  <c r="C9" i="7"/>
  <c r="I9" i="7"/>
  <c r="G9" i="7"/>
  <c r="K9" i="7"/>
  <c r="S9" i="7"/>
  <c r="H9" i="7"/>
  <c r="B8" i="7"/>
  <c r="B9" i="7"/>
  <c r="U9" i="7"/>
  <c r="R9" i="7"/>
  <c r="M9" i="7"/>
  <c r="F9" i="7"/>
  <c r="Q9" i="7"/>
  <c r="P8" i="7"/>
  <c r="J9" i="7"/>
  <c r="T9" i="7"/>
  <c r="E9" i="7"/>
  <c r="P9" i="7"/>
  <c r="O9" i="7"/>
  <c r="L9" i="7"/>
  <c r="Y173" i="26" l="1"/>
  <c r="K173" i="26" s="1"/>
  <c r="J172" i="26"/>
  <c r="Y172" i="26" s="1"/>
  <c r="K172" i="26" s="1"/>
  <c r="Y165" i="16"/>
  <c r="K165" i="16" s="1"/>
  <c r="J164" i="16"/>
  <c r="Y164" i="16" s="1"/>
  <c r="K164" i="16" s="1"/>
  <c r="Y167" i="5"/>
  <c r="K167" i="5" s="1"/>
  <c r="J166" i="5"/>
  <c r="Y166" i="5" s="1"/>
  <c r="K166" i="5" s="1"/>
  <c r="Y151" i="5"/>
  <c r="K151" i="5" s="1"/>
  <c r="J150" i="5"/>
  <c r="Y150" i="5" s="1"/>
  <c r="K150" i="5" s="1"/>
  <c r="Y168" i="26"/>
  <c r="K168" i="26" s="1"/>
  <c r="J166" i="26"/>
  <c r="Y166" i="26" s="1"/>
  <c r="K166" i="26" s="1"/>
  <c r="Y179" i="5"/>
  <c r="K179" i="5" s="1"/>
  <c r="J178" i="5"/>
  <c r="Y178" i="5" s="1"/>
  <c r="K178" i="5" s="1"/>
  <c r="Y173" i="5"/>
  <c r="K173" i="5" s="1"/>
  <c r="J172" i="5"/>
  <c r="Y172" i="5" s="1"/>
  <c r="K172" i="5" s="1"/>
  <c r="Y170" i="6"/>
  <c r="K170" i="6" s="1"/>
  <c r="J169" i="6"/>
  <c r="Y169" i="6" s="1"/>
  <c r="K169" i="6" s="1"/>
  <c r="Y179" i="26"/>
  <c r="K179" i="26" s="1"/>
  <c r="J178" i="26"/>
  <c r="Y178" i="26" s="1"/>
  <c r="K178" i="26" s="1"/>
  <c r="Y159" i="16"/>
  <c r="K159" i="16" s="1"/>
  <c r="J158" i="16"/>
  <c r="Y158" i="16" s="1"/>
  <c r="K158" i="16" s="1"/>
  <c r="Y171" i="16"/>
  <c r="K171" i="16" s="1"/>
  <c r="J170" i="16"/>
  <c r="Y170" i="16" s="1"/>
  <c r="K170" i="16" s="1"/>
  <c r="Y136" i="5"/>
  <c r="K136" i="5" s="1"/>
  <c r="J135" i="5"/>
  <c r="Y135" i="5" s="1"/>
  <c r="K135" i="5" s="1"/>
  <c r="Y142" i="5"/>
  <c r="K142" i="5" s="1"/>
  <c r="J141" i="5"/>
  <c r="Y141" i="5" s="1"/>
  <c r="K141" i="5" s="1"/>
  <c r="Y136" i="26"/>
  <c r="K136" i="26" s="1"/>
  <c r="J135" i="26"/>
  <c r="Y135" i="26" s="1"/>
  <c r="K135" i="26" s="1"/>
  <c r="Y164" i="6"/>
  <c r="K164" i="6" s="1"/>
  <c r="J163" i="6"/>
  <c r="Y163" i="6" s="1"/>
  <c r="K163" i="6" s="1"/>
  <c r="Y161" i="5"/>
  <c r="K161" i="5" s="1"/>
  <c r="J160" i="5"/>
  <c r="Y160" i="5" s="1"/>
  <c r="K160" i="5" s="1"/>
  <c r="J150" i="26"/>
  <c r="Y150" i="26" s="1"/>
  <c r="K150" i="26" s="1"/>
  <c r="J176" i="16"/>
  <c r="Y176" i="16" s="1"/>
  <c r="K176" i="16" s="1"/>
  <c r="J141" i="26"/>
  <c r="Y141" i="26" s="1"/>
  <c r="K141" i="26" s="1"/>
  <c r="J56" i="16"/>
  <c r="J160" i="26"/>
  <c r="Y160" i="26" s="1"/>
  <c r="K160" i="26" s="1"/>
  <c r="J34" i="21"/>
  <c r="Y34" i="21" s="1"/>
  <c r="K34" i="21" s="1"/>
  <c r="J33" i="30"/>
  <c r="Y33" i="30" s="1"/>
  <c r="K33" i="30" s="1"/>
  <c r="Y145" i="18"/>
  <c r="K145" i="18" s="1"/>
  <c r="S96" i="16"/>
  <c r="Q96" i="16"/>
  <c r="J63" i="28"/>
  <c r="Y63" i="28" s="1"/>
  <c r="K63" i="28" s="1"/>
  <c r="Y143" i="19"/>
  <c r="K143" i="19" s="1"/>
  <c r="Y56" i="21"/>
  <c r="K56" i="21" s="1"/>
  <c r="S152" i="21"/>
  <c r="Q152" i="21"/>
  <c r="Y67" i="22"/>
  <c r="K67" i="22" s="1"/>
  <c r="S30" i="22"/>
  <c r="Q30" i="22"/>
  <c r="Y65" i="21"/>
  <c r="K65" i="21" s="1"/>
  <c r="Y136" i="16"/>
  <c r="K136" i="16" s="1"/>
  <c r="S62" i="21"/>
  <c r="Q62" i="21"/>
  <c r="S158" i="16"/>
  <c r="Q158" i="16"/>
  <c r="S164" i="16"/>
  <c r="Q164" i="16"/>
  <c r="S170" i="16"/>
  <c r="Q170" i="16"/>
  <c r="S176" i="16"/>
  <c r="Q176" i="16"/>
  <c r="Y87" i="16"/>
  <c r="K87" i="16" s="1"/>
  <c r="Y57" i="16"/>
  <c r="K57" i="16" s="1"/>
  <c r="S163" i="6"/>
  <c r="Q163" i="6"/>
  <c r="S169" i="6"/>
  <c r="Q169" i="6"/>
  <c r="S175" i="6"/>
  <c r="Q175" i="6"/>
  <c r="S135" i="26"/>
  <c r="Q135" i="26"/>
  <c r="S141" i="26"/>
  <c r="Q141" i="26"/>
  <c r="S150" i="26"/>
  <c r="Q150" i="26"/>
  <c r="S160" i="26"/>
  <c r="Q160" i="26"/>
  <c r="S166" i="26"/>
  <c r="Q166" i="26"/>
  <c r="S172" i="26"/>
  <c r="Q172" i="26"/>
  <c r="S178" i="26"/>
  <c r="Q178" i="26"/>
  <c r="S135" i="5"/>
  <c r="Q135" i="5"/>
  <c r="S141" i="5"/>
  <c r="Q141" i="5"/>
  <c r="S150" i="5"/>
  <c r="Q150" i="5"/>
  <c r="S160" i="5"/>
  <c r="Q160" i="5"/>
  <c r="S166" i="5"/>
  <c r="Q166" i="5"/>
  <c r="S172" i="5"/>
  <c r="Q172" i="5"/>
  <c r="S178" i="5"/>
  <c r="Q178" i="5"/>
  <c r="J173" i="1"/>
  <c r="Y173" i="1" s="1"/>
  <c r="K173" i="1" s="1"/>
  <c r="J172" i="1"/>
  <c r="Y172" i="1" s="1"/>
  <c r="K172" i="1" s="1"/>
  <c r="J174" i="3"/>
  <c r="Y174" i="3" s="1"/>
  <c r="K174" i="3" s="1"/>
  <c r="J173" i="3"/>
  <c r="Y173" i="3" s="1"/>
  <c r="K173" i="3" s="1"/>
  <c r="J54" i="16"/>
  <c r="Y54" i="16" s="1"/>
  <c r="K54" i="16" s="1"/>
  <c r="J53" i="16"/>
  <c r="Y53" i="16" s="1"/>
  <c r="K53" i="16" s="1"/>
  <c r="J52" i="16"/>
  <c r="S135" i="16"/>
  <c r="Q135" i="16"/>
  <c r="J43" i="19"/>
  <c r="Y43" i="19" s="1"/>
  <c r="K43" i="19" s="1"/>
  <c r="J35" i="22"/>
  <c r="Y35" i="22" s="1"/>
  <c r="K35" i="22" s="1"/>
  <c r="J37" i="6"/>
  <c r="Y37" i="6" s="1"/>
  <c r="K37" i="6" s="1"/>
  <c r="X185" i="4"/>
  <c r="W185" i="4"/>
  <c r="J185" i="4" s="1"/>
  <c r="Y185" i="4" s="1"/>
  <c r="K185" i="4" s="1"/>
  <c r="V185" i="4"/>
  <c r="U185" i="4"/>
  <c r="T185" i="4"/>
  <c r="S185" i="4"/>
  <c r="AH134" i="9"/>
  <c r="X134" i="9"/>
  <c r="W134" i="9"/>
  <c r="J134" i="9" s="1"/>
  <c r="Y134" i="9" s="1"/>
  <c r="K134" i="9" s="1"/>
  <c r="V134" i="9"/>
  <c r="U134" i="9"/>
  <c r="T134" i="9"/>
  <c r="S134" i="9"/>
  <c r="X68" i="20"/>
  <c r="W68" i="20"/>
  <c r="V68" i="20"/>
  <c r="U68" i="20"/>
  <c r="T68" i="20"/>
  <c r="S68" i="20"/>
  <c r="J68" i="20"/>
  <c r="Y68" i="20" s="1"/>
  <c r="K68" i="20" s="1"/>
  <c r="X67" i="20"/>
  <c r="W67" i="20"/>
  <c r="V67" i="20"/>
  <c r="U67" i="20"/>
  <c r="T67" i="20"/>
  <c r="S67" i="20"/>
  <c r="J67" i="20"/>
  <c r="Y67" i="20" s="1"/>
  <c r="K67" i="20" s="1"/>
  <c r="X66" i="20"/>
  <c r="W66" i="20"/>
  <c r="J66" i="20" s="1"/>
  <c r="Y66" i="20" s="1"/>
  <c r="K66" i="20" s="1"/>
  <c r="V66" i="20"/>
  <c r="U66" i="20"/>
  <c r="T66" i="20"/>
  <c r="S66" i="20"/>
  <c r="X65" i="20"/>
  <c r="W65" i="20"/>
  <c r="J65" i="20" s="1"/>
  <c r="V65" i="20"/>
  <c r="U65" i="20"/>
  <c r="T65" i="20"/>
  <c r="S65" i="20"/>
  <c r="X63" i="20"/>
  <c r="W63" i="20"/>
  <c r="M63" i="20"/>
  <c r="T63" i="20" s="1"/>
  <c r="L63" i="20"/>
  <c r="AH62" i="20"/>
  <c r="X62" i="20"/>
  <c r="W62" i="20"/>
  <c r="J62" i="20" s="1"/>
  <c r="Y62" i="20" s="1"/>
  <c r="K62" i="20" s="1"/>
  <c r="V62" i="20"/>
  <c r="U62" i="20"/>
  <c r="T62" i="20"/>
  <c r="S62" i="20"/>
  <c r="X68" i="30"/>
  <c r="W68" i="30"/>
  <c r="J68" i="30" s="1"/>
  <c r="Y68" i="30" s="1"/>
  <c r="K68" i="30" s="1"/>
  <c r="V68" i="30"/>
  <c r="U68" i="30"/>
  <c r="T68" i="30"/>
  <c r="S68" i="30"/>
  <c r="X67" i="30"/>
  <c r="W67" i="30"/>
  <c r="V67" i="30"/>
  <c r="U67" i="30"/>
  <c r="T67" i="30"/>
  <c r="S67" i="30"/>
  <c r="J67" i="30"/>
  <c r="Y67" i="30" s="1"/>
  <c r="K67" i="30" s="1"/>
  <c r="X66" i="30"/>
  <c r="W66" i="30"/>
  <c r="V66" i="30"/>
  <c r="U66" i="30"/>
  <c r="T66" i="30"/>
  <c r="S66" i="30"/>
  <c r="J66" i="30"/>
  <c r="Y66" i="30" s="1"/>
  <c r="K66" i="30" s="1"/>
  <c r="X65" i="30"/>
  <c r="W65" i="30"/>
  <c r="J65" i="30" s="1"/>
  <c r="V65" i="30"/>
  <c r="U65" i="30"/>
  <c r="T65" i="30"/>
  <c r="S65" i="30"/>
  <c r="X63" i="30"/>
  <c r="W63" i="30"/>
  <c r="M63" i="30"/>
  <c r="T63" i="30" s="1"/>
  <c r="L63" i="30"/>
  <c r="AH62" i="30"/>
  <c r="X62" i="30"/>
  <c r="W62" i="30"/>
  <c r="V62" i="30"/>
  <c r="U62" i="30"/>
  <c r="T62" i="30"/>
  <c r="S62" i="30"/>
  <c r="J62" i="30"/>
  <c r="Y62" i="30" s="1"/>
  <c r="K62" i="30" s="1"/>
  <c r="X70" i="22"/>
  <c r="J70" i="22" s="1"/>
  <c r="Y70" i="22" s="1"/>
  <c r="K70" i="22" s="1"/>
  <c r="W70" i="22"/>
  <c r="V70" i="22"/>
  <c r="U70" i="22"/>
  <c r="T70" i="22"/>
  <c r="S70" i="22"/>
  <c r="X69" i="22"/>
  <c r="W69" i="22"/>
  <c r="J69" i="22" s="1"/>
  <c r="Y69" i="22" s="1"/>
  <c r="K69" i="22" s="1"/>
  <c r="V69" i="22"/>
  <c r="U69" i="22"/>
  <c r="T69" i="22"/>
  <c r="S69" i="22"/>
  <c r="X68" i="22"/>
  <c r="W68" i="22"/>
  <c r="V68" i="22"/>
  <c r="U68" i="22"/>
  <c r="T68" i="22"/>
  <c r="S68" i="22"/>
  <c r="J68" i="22"/>
  <c r="X66" i="22"/>
  <c r="W66" i="22"/>
  <c r="M66" i="22"/>
  <c r="T66" i="22" s="1"/>
  <c r="L66" i="22"/>
  <c r="AH65" i="22"/>
  <c r="X65" i="22"/>
  <c r="W65" i="22"/>
  <c r="V65" i="22"/>
  <c r="U65" i="22"/>
  <c r="T65" i="22"/>
  <c r="S65" i="22"/>
  <c r="J65" i="22"/>
  <c r="Y65" i="22" s="1"/>
  <c r="K65" i="22" s="1"/>
  <c r="C7" i="29"/>
  <c r="C7" i="28"/>
  <c r="C7" i="27"/>
  <c r="C7" i="15"/>
  <c r="C7" i="20"/>
  <c r="C7" i="30"/>
  <c r="C7" i="19"/>
  <c r="C7" i="18"/>
  <c r="C7" i="21"/>
  <c r="C7" i="4"/>
  <c r="C7" i="12"/>
  <c r="C7" i="16"/>
  <c r="C7" i="11"/>
  <c r="C7" i="9"/>
  <c r="C7" i="6"/>
  <c r="C7" i="26"/>
  <c r="C7" i="5"/>
  <c r="C7" i="3"/>
  <c r="C7" i="1"/>
  <c r="C7" i="22"/>
  <c r="F9" i="22"/>
  <c r="F9" i="21"/>
  <c r="F9" i="3"/>
  <c r="F9" i="1"/>
  <c r="AH105" i="19"/>
  <c r="X105" i="19"/>
  <c r="W105" i="19"/>
  <c r="J105" i="19" s="1"/>
  <c r="Y105" i="19" s="1"/>
  <c r="K105" i="19" s="1"/>
  <c r="V105" i="19"/>
  <c r="U105" i="19"/>
  <c r="T105" i="19"/>
  <c r="S105" i="19"/>
  <c r="AH68" i="9"/>
  <c r="X68" i="9"/>
  <c r="W68" i="9"/>
  <c r="J68" i="9"/>
  <c r="Y68" i="9" s="1"/>
  <c r="K68" i="9" s="1"/>
  <c r="AH52" i="18"/>
  <c r="X52" i="18"/>
  <c r="W52" i="18"/>
  <c r="J52" i="18" s="1"/>
  <c r="Y52" i="18" s="1"/>
  <c r="K52" i="18" s="1"/>
  <c r="V52" i="18"/>
  <c r="U52" i="18"/>
  <c r="T52" i="18"/>
  <c r="S52" i="18"/>
  <c r="AH57" i="19"/>
  <c r="X57" i="19"/>
  <c r="W57" i="19"/>
  <c r="V57" i="19"/>
  <c r="U57" i="19"/>
  <c r="T57" i="19"/>
  <c r="S57" i="19"/>
  <c r="J57" i="19"/>
  <c r="Y57" i="19" s="1"/>
  <c r="K57" i="19" s="1"/>
  <c r="X56" i="19"/>
  <c r="W56" i="19"/>
  <c r="V56" i="19"/>
  <c r="U56" i="19"/>
  <c r="T56" i="19"/>
  <c r="S56" i="19"/>
  <c r="J56" i="19"/>
  <c r="Y56" i="19" s="1"/>
  <c r="K56" i="19" s="1"/>
  <c r="AH55" i="19"/>
  <c r="X55" i="19"/>
  <c r="W55" i="19"/>
  <c r="J55" i="19" s="1"/>
  <c r="Y55" i="19" s="1"/>
  <c r="K55" i="19" s="1"/>
  <c r="V55" i="19"/>
  <c r="U55" i="19"/>
  <c r="T55" i="19"/>
  <c r="S55" i="19"/>
  <c r="AH54" i="19"/>
  <c r="X54" i="19"/>
  <c r="W54" i="19"/>
  <c r="V54" i="19"/>
  <c r="U54" i="19"/>
  <c r="T54" i="19"/>
  <c r="S54" i="19"/>
  <c r="J54" i="19"/>
  <c r="Y54" i="19" s="1"/>
  <c r="K54" i="19" s="1"/>
  <c r="X35" i="18"/>
  <c r="J35" i="18" s="1"/>
  <c r="Y35" i="18" s="1"/>
  <c r="K35" i="18" s="1"/>
  <c r="W35" i="18"/>
  <c r="V35" i="18"/>
  <c r="U35" i="18"/>
  <c r="T35" i="18"/>
  <c r="S35" i="18"/>
  <c r="AH168" i="19"/>
  <c r="X168" i="19"/>
  <c r="W168" i="19"/>
  <c r="J168" i="19" s="1"/>
  <c r="Y168" i="19" s="1"/>
  <c r="K168" i="19" s="1"/>
  <c r="V168" i="19"/>
  <c r="U168" i="19"/>
  <c r="T168" i="19"/>
  <c r="S168" i="19"/>
  <c r="AH167" i="19"/>
  <c r="X167" i="19"/>
  <c r="W167" i="19"/>
  <c r="J167" i="19" s="1"/>
  <c r="Y167" i="19" s="1"/>
  <c r="K167" i="19" s="1"/>
  <c r="V167" i="19"/>
  <c r="U167" i="19"/>
  <c r="T167" i="19"/>
  <c r="S167" i="19"/>
  <c r="AH161" i="19"/>
  <c r="X161" i="19"/>
  <c r="W161" i="19"/>
  <c r="J161" i="19" s="1"/>
  <c r="Y161" i="19" s="1"/>
  <c r="K161" i="19" s="1"/>
  <c r="V161" i="19"/>
  <c r="T161" i="19" s="1"/>
  <c r="U161" i="19"/>
  <c r="S161" i="19" s="1"/>
  <c r="X135" i="19"/>
  <c r="W135" i="19"/>
  <c r="V135" i="19"/>
  <c r="U135" i="19"/>
  <c r="T135" i="19"/>
  <c r="S135" i="19"/>
  <c r="J135" i="19"/>
  <c r="Y135" i="19" s="1"/>
  <c r="K135" i="19" s="1"/>
  <c r="X125" i="19"/>
  <c r="J125" i="19" s="1"/>
  <c r="Y125" i="19" s="1"/>
  <c r="K125" i="19" s="1"/>
  <c r="W125" i="19"/>
  <c r="V125" i="19"/>
  <c r="U125" i="19"/>
  <c r="T125" i="19"/>
  <c r="S125" i="19"/>
  <c r="AH124" i="19"/>
  <c r="X124" i="19"/>
  <c r="W124" i="19"/>
  <c r="J124" i="19" s="1"/>
  <c r="Y124" i="19" s="1"/>
  <c r="K124" i="19" s="1"/>
  <c r="V124" i="19"/>
  <c r="U124" i="19"/>
  <c r="T124" i="19"/>
  <c r="S124" i="19"/>
  <c r="AH123" i="19"/>
  <c r="X123" i="19"/>
  <c r="W123" i="19"/>
  <c r="J123" i="19" s="1"/>
  <c r="Y123" i="19" s="1"/>
  <c r="K123" i="19" s="1"/>
  <c r="V123" i="19"/>
  <c r="U123" i="19"/>
  <c r="T123" i="19"/>
  <c r="S123" i="19"/>
  <c r="AH32" i="19"/>
  <c r="X32" i="19"/>
  <c r="J32" i="19" s="1"/>
  <c r="Y32" i="19" s="1"/>
  <c r="K32" i="19" s="1"/>
  <c r="W32" i="19"/>
  <c r="V32" i="19"/>
  <c r="U32" i="19"/>
  <c r="T32" i="19"/>
  <c r="S32" i="19"/>
  <c r="X31" i="19"/>
  <c r="W31" i="19"/>
  <c r="J31" i="19" s="1"/>
  <c r="Y31" i="19" s="1"/>
  <c r="K31" i="19" s="1"/>
  <c r="V31" i="19"/>
  <c r="U31" i="19"/>
  <c r="T31" i="19"/>
  <c r="S31" i="19"/>
  <c r="X30" i="19"/>
  <c r="W30" i="19"/>
  <c r="V30" i="19"/>
  <c r="U30" i="19"/>
  <c r="T30" i="19"/>
  <c r="S30" i="19"/>
  <c r="J30" i="19"/>
  <c r="Y30" i="19" s="1"/>
  <c r="K30" i="19" s="1"/>
  <c r="U117" i="30"/>
  <c r="S117" i="30" s="1"/>
  <c r="V117" i="30"/>
  <c r="T117" i="30" s="1"/>
  <c r="W117" i="30"/>
  <c r="X117" i="30"/>
  <c r="U118" i="30"/>
  <c r="S118" i="30" s="1"/>
  <c r="V118" i="30"/>
  <c r="T118" i="30" s="1"/>
  <c r="W118" i="30"/>
  <c r="X118" i="30"/>
  <c r="U119" i="30"/>
  <c r="S119" i="30" s="1"/>
  <c r="V119" i="30"/>
  <c r="T119" i="30" s="1"/>
  <c r="W119" i="30"/>
  <c r="X119" i="30"/>
  <c r="L120" i="30"/>
  <c r="M120" i="30"/>
  <c r="Q120" i="30"/>
  <c r="S120" i="30"/>
  <c r="T120" i="30"/>
  <c r="W120" i="30"/>
  <c r="X120" i="30"/>
  <c r="U121" i="30"/>
  <c r="S121" i="30" s="1"/>
  <c r="V121" i="30"/>
  <c r="T121" i="30" s="1"/>
  <c r="W121" i="30"/>
  <c r="X121" i="30"/>
  <c r="U122" i="30"/>
  <c r="S122" i="30" s="1"/>
  <c r="V122" i="30"/>
  <c r="T122" i="30" s="1"/>
  <c r="W122" i="30"/>
  <c r="X122" i="30"/>
  <c r="U123" i="30"/>
  <c r="S123" i="30" s="1"/>
  <c r="V123" i="30"/>
  <c r="T123" i="30" s="1"/>
  <c r="W123" i="30"/>
  <c r="X123" i="30"/>
  <c r="U124" i="30"/>
  <c r="S124" i="30" s="1"/>
  <c r="V124" i="30"/>
  <c r="T124" i="30" s="1"/>
  <c r="W124" i="30"/>
  <c r="X124" i="30"/>
  <c r="U125" i="30"/>
  <c r="S125" i="30" s="1"/>
  <c r="V125" i="30"/>
  <c r="T125" i="30" s="1"/>
  <c r="W125" i="30"/>
  <c r="X125" i="30"/>
  <c r="L126" i="30"/>
  <c r="M126" i="30"/>
  <c r="Q126" i="30"/>
  <c r="S126" i="30"/>
  <c r="T126" i="30"/>
  <c r="W126" i="30"/>
  <c r="X126" i="30"/>
  <c r="W127" i="30"/>
  <c r="X127" i="30"/>
  <c r="AH127" i="30"/>
  <c r="W128" i="30"/>
  <c r="X128" i="30"/>
  <c r="U130" i="30"/>
  <c r="S130" i="30" s="1"/>
  <c r="V130" i="30"/>
  <c r="T130" i="30" s="1"/>
  <c r="W130" i="30"/>
  <c r="X130" i="30"/>
  <c r="U131" i="30"/>
  <c r="S131" i="30" s="1"/>
  <c r="V131" i="30"/>
  <c r="T131" i="30" s="1"/>
  <c r="W131" i="30"/>
  <c r="X131" i="30"/>
  <c r="L132" i="30"/>
  <c r="M132" i="30"/>
  <c r="Q132" i="30"/>
  <c r="S132" i="30"/>
  <c r="T132" i="30"/>
  <c r="W132" i="30"/>
  <c r="X132" i="30"/>
  <c r="U134" i="30"/>
  <c r="S134" i="30" s="1"/>
  <c r="V134" i="30"/>
  <c r="T134" i="30" s="1"/>
  <c r="W134" i="30"/>
  <c r="X134" i="30"/>
  <c r="U135" i="30"/>
  <c r="S135" i="30" s="1"/>
  <c r="V135" i="30"/>
  <c r="T135" i="30" s="1"/>
  <c r="W135" i="30"/>
  <c r="X135" i="30"/>
  <c r="U136" i="30"/>
  <c r="S136" i="30" s="1"/>
  <c r="V136" i="30"/>
  <c r="T136" i="30" s="1"/>
  <c r="W136" i="30"/>
  <c r="X136" i="30"/>
  <c r="U137" i="30"/>
  <c r="S137" i="30" s="1"/>
  <c r="V137" i="30"/>
  <c r="T137" i="30" s="1"/>
  <c r="W137" i="30"/>
  <c r="X137" i="30"/>
  <c r="L138" i="30"/>
  <c r="M138" i="30"/>
  <c r="Q138" i="30"/>
  <c r="S138" i="30"/>
  <c r="T138" i="30"/>
  <c r="W138" i="30"/>
  <c r="X138" i="30"/>
  <c r="U141" i="30"/>
  <c r="S141" i="30" s="1"/>
  <c r="V141" i="30"/>
  <c r="T141" i="30" s="1"/>
  <c r="W141" i="30"/>
  <c r="X141" i="30"/>
  <c r="U142" i="30"/>
  <c r="S142" i="30" s="1"/>
  <c r="V142" i="30"/>
  <c r="T142" i="30" s="1"/>
  <c r="W142" i="30"/>
  <c r="X142" i="30"/>
  <c r="U143" i="30"/>
  <c r="S143" i="30" s="1"/>
  <c r="V143" i="30"/>
  <c r="T143" i="30" s="1"/>
  <c r="W143" i="30"/>
  <c r="X143" i="30"/>
  <c r="L144" i="30"/>
  <c r="M144" i="30"/>
  <c r="Q144" i="30"/>
  <c r="S144" i="30"/>
  <c r="W144" i="30"/>
  <c r="X144" i="30"/>
  <c r="U154" i="30"/>
  <c r="S154" i="30" s="1"/>
  <c r="V154" i="30"/>
  <c r="T154" i="30" s="1"/>
  <c r="W154" i="30"/>
  <c r="X154" i="30"/>
  <c r="U155" i="30"/>
  <c r="S155" i="30" s="1"/>
  <c r="V155" i="30"/>
  <c r="T155" i="30" s="1"/>
  <c r="W155" i="30"/>
  <c r="X155" i="30"/>
  <c r="L156" i="30"/>
  <c r="M156" i="30"/>
  <c r="Q156" i="30"/>
  <c r="S156" i="30"/>
  <c r="T156" i="30"/>
  <c r="W156" i="30"/>
  <c r="X156" i="30"/>
  <c r="L162" i="30"/>
  <c r="M162" i="30"/>
  <c r="Q162" i="30"/>
  <c r="U164" i="30"/>
  <c r="S164" i="30" s="1"/>
  <c r="V164" i="30"/>
  <c r="T164" i="30" s="1"/>
  <c r="W164" i="30"/>
  <c r="X164" i="30"/>
  <c r="U165" i="30"/>
  <c r="S165" i="30" s="1"/>
  <c r="V165" i="30"/>
  <c r="T165" i="30" s="1"/>
  <c r="W165" i="30"/>
  <c r="X165" i="30"/>
  <c r="U166" i="30"/>
  <c r="S166" i="30" s="1"/>
  <c r="V166" i="30"/>
  <c r="T166" i="30" s="1"/>
  <c r="W166" i="30"/>
  <c r="X166" i="30"/>
  <c r="U167" i="30"/>
  <c r="S167" i="30" s="1"/>
  <c r="V167" i="30"/>
  <c r="T167" i="30" s="1"/>
  <c r="W167" i="30"/>
  <c r="X167" i="30"/>
  <c r="L168" i="30"/>
  <c r="M168" i="30"/>
  <c r="Q168" i="30"/>
  <c r="S168" i="30"/>
  <c r="T168" i="30"/>
  <c r="W168" i="30"/>
  <c r="X168" i="30"/>
  <c r="U171" i="30"/>
  <c r="S171" i="30" s="1"/>
  <c r="V171" i="30"/>
  <c r="T171" i="30" s="1"/>
  <c r="W171" i="30"/>
  <c r="X171" i="30"/>
  <c r="U172" i="30"/>
  <c r="S172" i="30" s="1"/>
  <c r="V172" i="30"/>
  <c r="T172" i="30" s="1"/>
  <c r="W172" i="30"/>
  <c r="X172" i="30"/>
  <c r="U173" i="30"/>
  <c r="S173" i="30" s="1"/>
  <c r="V173" i="30"/>
  <c r="T173" i="30" s="1"/>
  <c r="W173" i="30"/>
  <c r="X173" i="30"/>
  <c r="L174" i="30"/>
  <c r="M174" i="30"/>
  <c r="Q174" i="30"/>
  <c r="S174" i="30"/>
  <c r="T174" i="30"/>
  <c r="W174" i="30"/>
  <c r="X174" i="30"/>
  <c r="U175" i="30"/>
  <c r="S175" i="30" s="1"/>
  <c r="V175" i="30"/>
  <c r="T175" i="30" s="1"/>
  <c r="W175" i="30"/>
  <c r="X175" i="30"/>
  <c r="U176" i="30"/>
  <c r="S176" i="30" s="1"/>
  <c r="V176" i="30"/>
  <c r="T176" i="30" s="1"/>
  <c r="W176" i="30"/>
  <c r="X176" i="30"/>
  <c r="U177" i="30"/>
  <c r="S177" i="30" s="1"/>
  <c r="V177" i="30"/>
  <c r="T177" i="30" s="1"/>
  <c r="W177" i="30"/>
  <c r="X177" i="30"/>
  <c r="U178" i="30"/>
  <c r="S178" i="30" s="1"/>
  <c r="V178" i="30"/>
  <c r="T178" i="30" s="1"/>
  <c r="W178" i="30"/>
  <c r="X178" i="30"/>
  <c r="U179" i="30"/>
  <c r="S179" i="30" s="1"/>
  <c r="V179" i="30"/>
  <c r="T179" i="30" s="1"/>
  <c r="W179" i="30"/>
  <c r="X179" i="30"/>
  <c r="U112" i="30"/>
  <c r="S112" i="30" s="1"/>
  <c r="V112" i="30"/>
  <c r="T112" i="30" s="1"/>
  <c r="W112" i="30"/>
  <c r="X112" i="30"/>
  <c r="U113" i="30"/>
  <c r="S113" i="30" s="1"/>
  <c r="V113" i="30"/>
  <c r="T113" i="30" s="1"/>
  <c r="W113" i="30"/>
  <c r="X113" i="30"/>
  <c r="L114" i="30"/>
  <c r="M114" i="30"/>
  <c r="Q114" i="30"/>
  <c r="S114" i="30"/>
  <c r="T114" i="30"/>
  <c r="W114" i="30"/>
  <c r="X114" i="30"/>
  <c r="U115" i="30"/>
  <c r="S115" i="30" s="1"/>
  <c r="V115" i="30"/>
  <c r="T115" i="30" s="1"/>
  <c r="W115" i="30"/>
  <c r="X115" i="30"/>
  <c r="U107" i="30"/>
  <c r="S107" i="30" s="1"/>
  <c r="V107" i="30"/>
  <c r="T107" i="30" s="1"/>
  <c r="W107" i="30"/>
  <c r="X107" i="30"/>
  <c r="L108" i="30"/>
  <c r="M108" i="30"/>
  <c r="Q108" i="30"/>
  <c r="S108" i="30"/>
  <c r="T108" i="30"/>
  <c r="W108" i="30"/>
  <c r="X108" i="30"/>
  <c r="U109" i="30"/>
  <c r="S109" i="30" s="1"/>
  <c r="V109" i="30"/>
  <c r="T109" i="30" s="1"/>
  <c r="W109" i="30"/>
  <c r="X109" i="30"/>
  <c r="U110" i="30"/>
  <c r="S110" i="30" s="1"/>
  <c r="V110" i="30"/>
  <c r="T110" i="30" s="1"/>
  <c r="W110" i="30"/>
  <c r="X110" i="30"/>
  <c r="L30" i="30"/>
  <c r="M30" i="30"/>
  <c r="Q30" i="30"/>
  <c r="S30" i="30"/>
  <c r="T30" i="30"/>
  <c r="W30" i="30"/>
  <c r="X30" i="30"/>
  <c r="U31" i="30"/>
  <c r="S31" i="30" s="1"/>
  <c r="V31" i="30"/>
  <c r="T31" i="30" s="1"/>
  <c r="W31" i="30"/>
  <c r="X31" i="30"/>
  <c r="U34" i="30"/>
  <c r="S34" i="30" s="1"/>
  <c r="V34" i="30"/>
  <c r="T34" i="30" s="1"/>
  <c r="W34" i="30"/>
  <c r="X34" i="30"/>
  <c r="U35" i="30"/>
  <c r="S35" i="30" s="1"/>
  <c r="V35" i="30"/>
  <c r="T35" i="30" s="1"/>
  <c r="W35" i="30"/>
  <c r="X35" i="30"/>
  <c r="L36" i="30"/>
  <c r="M36" i="30"/>
  <c r="Q36" i="30"/>
  <c r="W36" i="30"/>
  <c r="X36" i="30"/>
  <c r="W37" i="30"/>
  <c r="X37" i="30"/>
  <c r="U38" i="30"/>
  <c r="S38" i="30" s="1"/>
  <c r="V38" i="30"/>
  <c r="T38" i="30" s="1"/>
  <c r="W38" i="30"/>
  <c r="X38" i="30"/>
  <c r="U39" i="30"/>
  <c r="S39" i="30" s="1"/>
  <c r="V39" i="30"/>
  <c r="T39" i="30" s="1"/>
  <c r="W39" i="30"/>
  <c r="X39" i="30"/>
  <c r="U40" i="30"/>
  <c r="S40" i="30" s="1"/>
  <c r="V40" i="30"/>
  <c r="T40" i="30" s="1"/>
  <c r="W40" i="30"/>
  <c r="X40" i="30"/>
  <c r="U41" i="30"/>
  <c r="S41" i="30" s="1"/>
  <c r="V41" i="30"/>
  <c r="T41" i="30" s="1"/>
  <c r="W41" i="30"/>
  <c r="X41" i="30"/>
  <c r="L42" i="30"/>
  <c r="M42" i="30"/>
  <c r="Q42" i="30"/>
  <c r="S42" i="30"/>
  <c r="T42" i="30"/>
  <c r="W42" i="30"/>
  <c r="X42" i="30"/>
  <c r="U43" i="30"/>
  <c r="S43" i="30" s="1"/>
  <c r="V43" i="30"/>
  <c r="T43" i="30" s="1"/>
  <c r="W43" i="30"/>
  <c r="X43" i="30"/>
  <c r="U44" i="30"/>
  <c r="S44" i="30" s="1"/>
  <c r="V44" i="30"/>
  <c r="T44" i="30" s="1"/>
  <c r="W44" i="30"/>
  <c r="X44" i="30"/>
  <c r="U45" i="30"/>
  <c r="S45" i="30" s="1"/>
  <c r="V45" i="30"/>
  <c r="T45" i="30" s="1"/>
  <c r="W45" i="30"/>
  <c r="X45" i="30"/>
  <c r="U46" i="30"/>
  <c r="S46" i="30" s="1"/>
  <c r="V46" i="30"/>
  <c r="T46" i="30" s="1"/>
  <c r="W46" i="30"/>
  <c r="X46" i="30"/>
  <c r="U47" i="30"/>
  <c r="S47" i="30" s="1"/>
  <c r="V47" i="30"/>
  <c r="T47" i="30" s="1"/>
  <c r="W47" i="30"/>
  <c r="X47" i="30"/>
  <c r="L48" i="30"/>
  <c r="M48" i="30"/>
  <c r="Q48" i="30"/>
  <c r="W48" i="30"/>
  <c r="X48" i="30"/>
  <c r="W49" i="30"/>
  <c r="X49" i="30"/>
  <c r="U50" i="30"/>
  <c r="S50" i="30" s="1"/>
  <c r="V50" i="30"/>
  <c r="T50" i="30" s="1"/>
  <c r="W50" i="30"/>
  <c r="X50" i="30"/>
  <c r="U51" i="30"/>
  <c r="S51" i="30" s="1"/>
  <c r="V51" i="30"/>
  <c r="T51" i="30" s="1"/>
  <c r="W51" i="30"/>
  <c r="X51" i="30"/>
  <c r="U52" i="30"/>
  <c r="S52" i="30" s="1"/>
  <c r="V52" i="30"/>
  <c r="T52" i="30" s="1"/>
  <c r="W52" i="30"/>
  <c r="X52" i="30"/>
  <c r="U53" i="30"/>
  <c r="S53" i="30" s="1"/>
  <c r="V53" i="30"/>
  <c r="T53" i="30" s="1"/>
  <c r="W53" i="30"/>
  <c r="X53" i="30"/>
  <c r="L54" i="30"/>
  <c r="M54" i="30"/>
  <c r="Q54" i="30"/>
  <c r="S54" i="30"/>
  <c r="T54" i="30"/>
  <c r="W54" i="30"/>
  <c r="X54" i="30"/>
  <c r="U61" i="30"/>
  <c r="S61" i="30" s="1"/>
  <c r="V61" i="30"/>
  <c r="T61" i="30" s="1"/>
  <c r="W61" i="30"/>
  <c r="X61" i="30"/>
  <c r="U69" i="30"/>
  <c r="S69" i="30" s="1"/>
  <c r="V69" i="30"/>
  <c r="T69" i="30" s="1"/>
  <c r="W69" i="30"/>
  <c r="X69" i="30"/>
  <c r="U70" i="30"/>
  <c r="S70" i="30" s="1"/>
  <c r="V70" i="30"/>
  <c r="T70" i="30" s="1"/>
  <c r="W70" i="30"/>
  <c r="X70" i="30"/>
  <c r="L71" i="30"/>
  <c r="M71" i="30"/>
  <c r="Q71" i="30"/>
  <c r="W71" i="30"/>
  <c r="X71" i="30"/>
  <c r="U73" i="30"/>
  <c r="S73" i="30" s="1"/>
  <c r="V73" i="30"/>
  <c r="T73" i="30" s="1"/>
  <c r="W73" i="30"/>
  <c r="X73" i="30"/>
  <c r="U74" i="30"/>
  <c r="S74" i="30" s="1"/>
  <c r="V74" i="30"/>
  <c r="T74" i="30" s="1"/>
  <c r="W74" i="30"/>
  <c r="X74" i="30"/>
  <c r="U75" i="30"/>
  <c r="S75" i="30" s="1"/>
  <c r="V75" i="30"/>
  <c r="T75" i="30" s="1"/>
  <c r="W75" i="30"/>
  <c r="X75" i="30"/>
  <c r="U76" i="30"/>
  <c r="S76" i="30" s="1"/>
  <c r="V76" i="30"/>
  <c r="T76" i="30" s="1"/>
  <c r="W76" i="30"/>
  <c r="X76" i="30"/>
  <c r="L77" i="30"/>
  <c r="M77" i="30"/>
  <c r="Q77" i="30"/>
  <c r="T77" i="30"/>
  <c r="W77" i="30"/>
  <c r="X77" i="30"/>
  <c r="W78" i="30"/>
  <c r="X78" i="30"/>
  <c r="U79" i="30"/>
  <c r="S79" i="30" s="1"/>
  <c r="V79" i="30"/>
  <c r="T79" i="30" s="1"/>
  <c r="W79" i="30"/>
  <c r="X79" i="30"/>
  <c r="U80" i="30"/>
  <c r="S80" i="30" s="1"/>
  <c r="V80" i="30"/>
  <c r="T80" i="30" s="1"/>
  <c r="W80" i="30"/>
  <c r="X80" i="30"/>
  <c r="U81" i="30"/>
  <c r="S81" i="30" s="1"/>
  <c r="V81" i="30"/>
  <c r="T81" i="30" s="1"/>
  <c r="W81" i="30"/>
  <c r="X81" i="30"/>
  <c r="U82" i="30"/>
  <c r="S82" i="30" s="1"/>
  <c r="V82" i="30"/>
  <c r="T82" i="30" s="1"/>
  <c r="W82" i="30"/>
  <c r="X82" i="30"/>
  <c r="L83" i="30"/>
  <c r="M83" i="30"/>
  <c r="Q83" i="30"/>
  <c r="S83" i="30"/>
  <c r="T83" i="30"/>
  <c r="W83" i="30"/>
  <c r="X83" i="30"/>
  <c r="U84" i="30"/>
  <c r="S84" i="30" s="1"/>
  <c r="V84" i="30"/>
  <c r="T84" i="30" s="1"/>
  <c r="W84" i="30"/>
  <c r="X84" i="30"/>
  <c r="U85" i="30"/>
  <c r="S85" i="30" s="1"/>
  <c r="V85" i="30"/>
  <c r="T85" i="30" s="1"/>
  <c r="W85" i="30"/>
  <c r="X85" i="30"/>
  <c r="U86" i="30"/>
  <c r="S86" i="30" s="1"/>
  <c r="V86" i="30"/>
  <c r="T86" i="30" s="1"/>
  <c r="W86" i="30"/>
  <c r="X86" i="30"/>
  <c r="U87" i="30"/>
  <c r="S87" i="30" s="1"/>
  <c r="V87" i="30"/>
  <c r="T87" i="30" s="1"/>
  <c r="W87" i="30"/>
  <c r="X87" i="30"/>
  <c r="U88" i="30"/>
  <c r="S88" i="30" s="1"/>
  <c r="V88" i="30"/>
  <c r="T88" i="30" s="1"/>
  <c r="W88" i="30"/>
  <c r="X88" i="30"/>
  <c r="L89" i="30"/>
  <c r="M89" i="30"/>
  <c r="Q89" i="30"/>
  <c r="W89" i="30"/>
  <c r="X89" i="30"/>
  <c r="U90" i="30"/>
  <c r="S90" i="30" s="1"/>
  <c r="V90" i="30"/>
  <c r="T90" i="30" s="1"/>
  <c r="W90" i="30"/>
  <c r="X90" i="30"/>
  <c r="U91" i="30"/>
  <c r="S91" i="30" s="1"/>
  <c r="V91" i="30"/>
  <c r="T91" i="30" s="1"/>
  <c r="W91" i="30"/>
  <c r="X91" i="30"/>
  <c r="U92" i="30"/>
  <c r="S92" i="30" s="1"/>
  <c r="V92" i="30"/>
  <c r="T92" i="30" s="1"/>
  <c r="W92" i="30"/>
  <c r="X92" i="30"/>
  <c r="U93" i="30"/>
  <c r="S93" i="30" s="1"/>
  <c r="V93" i="30"/>
  <c r="T93" i="30" s="1"/>
  <c r="W93" i="30"/>
  <c r="X93" i="30"/>
  <c r="U94" i="30"/>
  <c r="S94" i="30" s="1"/>
  <c r="V94" i="30"/>
  <c r="T94" i="30" s="1"/>
  <c r="W94" i="30"/>
  <c r="X94" i="30"/>
  <c r="L95" i="30"/>
  <c r="M95" i="30"/>
  <c r="Q95" i="30"/>
  <c r="S95" i="30"/>
  <c r="W95" i="30"/>
  <c r="X95" i="30"/>
  <c r="W96" i="30"/>
  <c r="X96" i="30"/>
  <c r="U97" i="30"/>
  <c r="S97" i="30" s="1"/>
  <c r="V97" i="30"/>
  <c r="T97" i="30" s="1"/>
  <c r="W97" i="30"/>
  <c r="X97" i="30"/>
  <c r="U98" i="30"/>
  <c r="S98" i="30" s="1"/>
  <c r="V98" i="30"/>
  <c r="T98" i="30" s="1"/>
  <c r="W98" i="30"/>
  <c r="X98" i="30"/>
  <c r="U99" i="30"/>
  <c r="S99" i="30" s="1"/>
  <c r="V99" i="30"/>
  <c r="T99" i="30" s="1"/>
  <c r="W99" i="30"/>
  <c r="X99" i="30"/>
  <c r="U100" i="30"/>
  <c r="S100" i="30" s="1"/>
  <c r="V100" i="30"/>
  <c r="T100" i="30" s="1"/>
  <c r="W100" i="30"/>
  <c r="X100" i="30"/>
  <c r="L101" i="30"/>
  <c r="M101" i="30"/>
  <c r="Q101" i="30"/>
  <c r="S101" i="30"/>
  <c r="T101" i="30"/>
  <c r="W101" i="30"/>
  <c r="X101" i="30"/>
  <c r="U102" i="30"/>
  <c r="S102" i="30" s="1"/>
  <c r="V102" i="30"/>
  <c r="T102" i="30" s="1"/>
  <c r="W102" i="30"/>
  <c r="X102" i="30"/>
  <c r="AH102" i="30"/>
  <c r="U103" i="30"/>
  <c r="S103" i="30" s="1"/>
  <c r="V103" i="30"/>
  <c r="T103" i="30" s="1"/>
  <c r="W103" i="30"/>
  <c r="X103" i="30"/>
  <c r="AH103" i="30"/>
  <c r="U104" i="30"/>
  <c r="S104" i="30" s="1"/>
  <c r="V104" i="30"/>
  <c r="T104" i="30" s="1"/>
  <c r="W104" i="30"/>
  <c r="X104" i="30"/>
  <c r="AH104" i="30"/>
  <c r="U105" i="30"/>
  <c r="S105" i="30" s="1"/>
  <c r="V105" i="30"/>
  <c r="T105" i="30" s="1"/>
  <c r="W105" i="30"/>
  <c r="X105" i="30"/>
  <c r="AH105" i="30"/>
  <c r="U1" i="30"/>
  <c r="U19" i="30" s="1"/>
  <c r="S19" i="30" s="1"/>
  <c r="F9" i="30"/>
  <c r="D8" i="30" s="1"/>
  <c r="L12" i="30"/>
  <c r="M12" i="30"/>
  <c r="Q12" i="30"/>
  <c r="S12" i="30"/>
  <c r="W13" i="30"/>
  <c r="X13" i="30"/>
  <c r="W14" i="30"/>
  <c r="X14" i="30"/>
  <c r="U16" i="30"/>
  <c r="S16" i="30" s="1"/>
  <c r="V16" i="30"/>
  <c r="T16" i="30" s="1"/>
  <c r="W16" i="30"/>
  <c r="X16" i="30"/>
  <c r="U17" i="30"/>
  <c r="S17" i="30" s="1"/>
  <c r="V17" i="30"/>
  <c r="T17" i="30" s="1"/>
  <c r="W17" i="30"/>
  <c r="X17" i="30"/>
  <c r="L18" i="30"/>
  <c r="M18" i="30"/>
  <c r="Q18" i="30"/>
  <c r="S18" i="30"/>
  <c r="W18" i="30"/>
  <c r="X18" i="30"/>
  <c r="W19" i="30"/>
  <c r="X19" i="30"/>
  <c r="W21" i="30"/>
  <c r="X21" i="30"/>
  <c r="U23" i="30"/>
  <c r="S23" i="30" s="1"/>
  <c r="V23" i="30"/>
  <c r="T23" i="30" s="1"/>
  <c r="W23" i="30"/>
  <c r="X23" i="30"/>
  <c r="L24" i="30"/>
  <c r="M24" i="30"/>
  <c r="Q24" i="30"/>
  <c r="S24" i="30"/>
  <c r="T24" i="30"/>
  <c r="W24" i="30"/>
  <c r="X24" i="30"/>
  <c r="U25" i="30"/>
  <c r="S25" i="30" s="1"/>
  <c r="V25" i="30"/>
  <c r="T25" i="30" s="1"/>
  <c r="W25" i="30"/>
  <c r="X25" i="30"/>
  <c r="AH25" i="30"/>
  <c r="U26" i="30"/>
  <c r="S26" i="30" s="1"/>
  <c r="V26" i="30"/>
  <c r="T26" i="30" s="1"/>
  <c r="W26" i="30"/>
  <c r="X26" i="30"/>
  <c r="AH26" i="30"/>
  <c r="X25" i="19"/>
  <c r="W25" i="19"/>
  <c r="V25" i="19"/>
  <c r="U25" i="19"/>
  <c r="T25" i="19"/>
  <c r="S25" i="19"/>
  <c r="J25" i="19"/>
  <c r="Y25" i="19" s="1"/>
  <c r="K25" i="19" s="1"/>
  <c r="X24" i="19"/>
  <c r="W24" i="19"/>
  <c r="J24" i="19" s="1"/>
  <c r="Y24" i="19" s="1"/>
  <c r="K24" i="19" s="1"/>
  <c r="V24" i="19"/>
  <c r="U24" i="19"/>
  <c r="T24" i="19"/>
  <c r="S24" i="19"/>
  <c r="AH166" i="21"/>
  <c r="X166" i="21"/>
  <c r="W166" i="21"/>
  <c r="V166" i="21"/>
  <c r="U166" i="21"/>
  <c r="T166" i="21"/>
  <c r="S166" i="21"/>
  <c r="J166" i="21"/>
  <c r="Y166" i="21" s="1"/>
  <c r="K166" i="21" s="1"/>
  <c r="X168" i="11"/>
  <c r="J168" i="11" s="1"/>
  <c r="Y168" i="11" s="1"/>
  <c r="K168" i="11" s="1"/>
  <c r="W168" i="11"/>
  <c r="V168" i="11"/>
  <c r="U168" i="11"/>
  <c r="T168" i="11"/>
  <c r="S168" i="11"/>
  <c r="AH165" i="12"/>
  <c r="X165" i="12"/>
  <c r="W165" i="12"/>
  <c r="J165" i="12" s="1"/>
  <c r="Y165" i="12" s="1"/>
  <c r="K165" i="12" s="1"/>
  <c r="V165" i="12"/>
  <c r="U165" i="12"/>
  <c r="T165" i="12"/>
  <c r="S165" i="12"/>
  <c r="AH162" i="18"/>
  <c r="X162" i="18"/>
  <c r="W162" i="18"/>
  <c r="J162" i="18" s="1"/>
  <c r="Y162" i="18" s="1"/>
  <c r="K162" i="18" s="1"/>
  <c r="V162" i="18"/>
  <c r="T162" i="18" s="1"/>
  <c r="U162" i="18"/>
  <c r="S162" i="18"/>
  <c r="X141" i="18"/>
  <c r="W141" i="18"/>
  <c r="J141" i="18" s="1"/>
  <c r="Y141" i="18" s="1"/>
  <c r="K141" i="18" s="1"/>
  <c r="V141" i="18"/>
  <c r="U141" i="18"/>
  <c r="T141" i="18"/>
  <c r="S141" i="18"/>
  <c r="AH140" i="18"/>
  <c r="X140" i="18"/>
  <c r="W140" i="18"/>
  <c r="J140" i="18" s="1"/>
  <c r="Y140" i="18" s="1"/>
  <c r="K140" i="18" s="1"/>
  <c r="V140" i="18"/>
  <c r="U140" i="18"/>
  <c r="T140" i="18"/>
  <c r="S140" i="18"/>
  <c r="AH105" i="18"/>
  <c r="X105" i="18"/>
  <c r="W105" i="18"/>
  <c r="V105" i="18"/>
  <c r="U105" i="18"/>
  <c r="T105" i="18"/>
  <c r="S105" i="18"/>
  <c r="J105" i="18"/>
  <c r="Y105" i="18" s="1"/>
  <c r="K105" i="18" s="1"/>
  <c r="AH104" i="18"/>
  <c r="X104" i="18"/>
  <c r="W104" i="18"/>
  <c r="J104" i="18" s="1"/>
  <c r="Y104" i="18" s="1"/>
  <c r="K104" i="18" s="1"/>
  <c r="V104" i="18"/>
  <c r="U104" i="18"/>
  <c r="T104" i="18"/>
  <c r="S104" i="18"/>
  <c r="AH103" i="18"/>
  <c r="X103" i="18"/>
  <c r="W103" i="18"/>
  <c r="J103" i="18" s="1"/>
  <c r="Y103" i="18" s="1"/>
  <c r="K103" i="18" s="1"/>
  <c r="V103" i="18"/>
  <c r="U103" i="18"/>
  <c r="T103" i="18"/>
  <c r="S103" i="18"/>
  <c r="AH102" i="18"/>
  <c r="X102" i="18"/>
  <c r="W102" i="18"/>
  <c r="V102" i="18"/>
  <c r="U102" i="18"/>
  <c r="T102" i="18"/>
  <c r="S102" i="18"/>
  <c r="J102" i="18"/>
  <c r="Y102" i="18" s="1"/>
  <c r="K102" i="18" s="1"/>
  <c r="X128" i="18"/>
  <c r="W128" i="18"/>
  <c r="J128" i="18" s="1"/>
  <c r="Y128" i="18" s="1"/>
  <c r="K128" i="18" s="1"/>
  <c r="V128" i="18"/>
  <c r="U128" i="18"/>
  <c r="T128" i="18"/>
  <c r="S128" i="18"/>
  <c r="AH127" i="18"/>
  <c r="X127" i="18"/>
  <c r="W127" i="18"/>
  <c r="V127" i="18"/>
  <c r="U127" i="18"/>
  <c r="T127" i="18"/>
  <c r="S127" i="18"/>
  <c r="J127" i="18"/>
  <c r="Y127" i="18" s="1"/>
  <c r="K127" i="18" s="1"/>
  <c r="AH126" i="18"/>
  <c r="X126" i="18"/>
  <c r="W126" i="18"/>
  <c r="V126" i="18"/>
  <c r="U126" i="18"/>
  <c r="T126" i="18"/>
  <c r="S126" i="18"/>
  <c r="J126" i="18"/>
  <c r="Y126" i="18" s="1"/>
  <c r="K126" i="18" s="1"/>
  <c r="AH108" i="18"/>
  <c r="X108" i="18"/>
  <c r="W108" i="18"/>
  <c r="J108" i="18" s="1"/>
  <c r="Y108" i="18" s="1"/>
  <c r="K108" i="18" s="1"/>
  <c r="V108" i="18"/>
  <c r="U108" i="18"/>
  <c r="T108" i="18"/>
  <c r="S108" i="18"/>
  <c r="X96" i="18"/>
  <c r="W96" i="18"/>
  <c r="J96" i="18" s="1"/>
  <c r="Y96" i="18" s="1"/>
  <c r="K96" i="18" s="1"/>
  <c r="V96" i="18"/>
  <c r="U96" i="18"/>
  <c r="T96" i="18"/>
  <c r="S96" i="18"/>
  <c r="U95" i="12"/>
  <c r="S95" i="12" s="1"/>
  <c r="V95" i="12"/>
  <c r="T95" i="12" s="1"/>
  <c r="W95" i="12"/>
  <c r="X95" i="12"/>
  <c r="X91" i="18"/>
  <c r="W91" i="18"/>
  <c r="J91" i="18" s="1"/>
  <c r="Y91" i="18" s="1"/>
  <c r="K91" i="18" s="1"/>
  <c r="V91" i="18"/>
  <c r="U91" i="18"/>
  <c r="T91" i="18"/>
  <c r="S91" i="18"/>
  <c r="AH62" i="18"/>
  <c r="X62" i="18"/>
  <c r="W62" i="18"/>
  <c r="J62" i="18" s="1"/>
  <c r="Y62" i="18" s="1"/>
  <c r="K62" i="18" s="1"/>
  <c r="V62" i="18"/>
  <c r="U62" i="18"/>
  <c r="T62" i="18"/>
  <c r="S62" i="18"/>
  <c r="X61" i="18"/>
  <c r="W61" i="18"/>
  <c r="J61" i="18" s="1"/>
  <c r="Y61" i="18" s="1"/>
  <c r="K61" i="18" s="1"/>
  <c r="V61" i="18"/>
  <c r="U61" i="18"/>
  <c r="T61" i="18"/>
  <c r="S61" i="18"/>
  <c r="AH60" i="18"/>
  <c r="X60" i="18"/>
  <c r="W60" i="18"/>
  <c r="V60" i="18"/>
  <c r="U60" i="18"/>
  <c r="T60" i="18"/>
  <c r="S60" i="18"/>
  <c r="J60" i="18"/>
  <c r="Y60" i="18" s="1"/>
  <c r="K60" i="18" s="1"/>
  <c r="AH59" i="18"/>
  <c r="X59" i="18"/>
  <c r="W59" i="18"/>
  <c r="J59" i="18" s="1"/>
  <c r="Y59" i="18" s="1"/>
  <c r="K59" i="18" s="1"/>
  <c r="V59" i="18"/>
  <c r="U59" i="18"/>
  <c r="T59" i="18"/>
  <c r="S59" i="18"/>
  <c r="AH58" i="18"/>
  <c r="X58" i="18"/>
  <c r="W58" i="18"/>
  <c r="J58" i="18" s="1"/>
  <c r="Y58" i="18" s="1"/>
  <c r="K58" i="18" s="1"/>
  <c r="V58" i="18"/>
  <c r="U58" i="18"/>
  <c r="T58" i="18"/>
  <c r="S58" i="18"/>
  <c r="AH57" i="18"/>
  <c r="X57" i="18"/>
  <c r="W57" i="18"/>
  <c r="V57" i="18"/>
  <c r="U57" i="18"/>
  <c r="T57" i="18"/>
  <c r="S57" i="18"/>
  <c r="J57" i="18"/>
  <c r="L65" i="18"/>
  <c r="M65" i="18"/>
  <c r="Q65" i="18"/>
  <c r="S65" i="18"/>
  <c r="T65" i="18"/>
  <c r="W65" i="18"/>
  <c r="X65" i="18"/>
  <c r="AH45" i="18"/>
  <c r="X45" i="18"/>
  <c r="W45" i="18"/>
  <c r="V45" i="18"/>
  <c r="U45" i="18"/>
  <c r="T45" i="18"/>
  <c r="S45" i="18"/>
  <c r="J45" i="18"/>
  <c r="Y45" i="18" s="1"/>
  <c r="K45" i="18" s="1"/>
  <c r="AH33" i="18"/>
  <c r="X33" i="18"/>
  <c r="W33" i="18"/>
  <c r="V33" i="18"/>
  <c r="U33" i="18"/>
  <c r="T33" i="18"/>
  <c r="S33" i="18"/>
  <c r="J33" i="18"/>
  <c r="Y33" i="18" s="1"/>
  <c r="K33" i="18" s="1"/>
  <c r="X32" i="18"/>
  <c r="J32" i="18" s="1"/>
  <c r="Y32" i="18" s="1"/>
  <c r="K32" i="18" s="1"/>
  <c r="W32" i="18"/>
  <c r="V32" i="18"/>
  <c r="U32" i="18"/>
  <c r="T32" i="18"/>
  <c r="S32" i="18"/>
  <c r="X31" i="18"/>
  <c r="W31" i="18"/>
  <c r="J31" i="18" s="1"/>
  <c r="Y31" i="18" s="1"/>
  <c r="K31" i="18" s="1"/>
  <c r="V31" i="18"/>
  <c r="U31" i="18"/>
  <c r="T31" i="18"/>
  <c r="S31" i="18"/>
  <c r="X26" i="18"/>
  <c r="W26" i="18"/>
  <c r="J26" i="18"/>
  <c r="Y26" i="18" s="1"/>
  <c r="K26" i="18" s="1"/>
  <c r="X25" i="18"/>
  <c r="W25" i="18"/>
  <c r="J25" i="18" s="1"/>
  <c r="Y25" i="18" s="1"/>
  <c r="K25" i="18" s="1"/>
  <c r="AH41" i="4"/>
  <c r="X41" i="4"/>
  <c r="W41" i="4"/>
  <c r="J41" i="4"/>
  <c r="Y41" i="4" s="1"/>
  <c r="K41" i="4" s="1"/>
  <c r="AH15" i="5"/>
  <c r="W15" i="5"/>
  <c r="X15" i="5"/>
  <c r="J15" i="5"/>
  <c r="Y15" i="5" s="1"/>
  <c r="K15" i="5"/>
  <c r="X122" i="28"/>
  <c r="W122" i="28"/>
  <c r="J122" i="28" s="1"/>
  <c r="Y122" i="28" s="1"/>
  <c r="K122" i="28" s="1"/>
  <c r="X140" i="3"/>
  <c r="W140" i="3"/>
  <c r="J140" i="3" s="1"/>
  <c r="Y140" i="3" s="1"/>
  <c r="K140" i="3" s="1"/>
  <c r="V140" i="3"/>
  <c r="U140" i="3"/>
  <c r="T140" i="3"/>
  <c r="S140" i="3"/>
  <c r="X139" i="3"/>
  <c r="W139" i="3"/>
  <c r="J139" i="3" s="1"/>
  <c r="Y139" i="3" s="1"/>
  <c r="K139" i="3" s="1"/>
  <c r="V139" i="3"/>
  <c r="U139" i="3"/>
  <c r="T139" i="3"/>
  <c r="S139" i="3"/>
  <c r="X138" i="3"/>
  <c r="W138" i="3"/>
  <c r="J138" i="3" s="1"/>
  <c r="Y138" i="3" s="1"/>
  <c r="K138" i="3" s="1"/>
  <c r="V138" i="3"/>
  <c r="U138" i="3"/>
  <c r="T138" i="3"/>
  <c r="S138" i="3"/>
  <c r="X137" i="3"/>
  <c r="W137" i="3"/>
  <c r="V137" i="3"/>
  <c r="U137" i="3"/>
  <c r="T137" i="3"/>
  <c r="S137" i="3"/>
  <c r="J137" i="3"/>
  <c r="Y137" i="3" s="1"/>
  <c r="K137" i="3" s="1"/>
  <c r="X136" i="3"/>
  <c r="J136" i="3" s="1"/>
  <c r="W136" i="3"/>
  <c r="V136" i="3"/>
  <c r="U136" i="3"/>
  <c r="T136" i="3"/>
  <c r="S136" i="3"/>
  <c r="X135" i="3"/>
  <c r="W135" i="3"/>
  <c r="M135" i="3"/>
  <c r="T135" i="3" s="1"/>
  <c r="L135" i="3"/>
  <c r="X139" i="1"/>
  <c r="J139" i="1" s="1"/>
  <c r="Y139" i="1" s="1"/>
  <c r="K139" i="1" s="1"/>
  <c r="W139" i="1"/>
  <c r="V139" i="1"/>
  <c r="U139" i="1"/>
  <c r="T139" i="1"/>
  <c r="S139" i="1"/>
  <c r="X138" i="1"/>
  <c r="W138" i="1"/>
  <c r="V138" i="1"/>
  <c r="U138" i="1"/>
  <c r="T138" i="1"/>
  <c r="S138" i="1"/>
  <c r="J138" i="1"/>
  <c r="Y138" i="1" s="1"/>
  <c r="K138" i="1" s="1"/>
  <c r="X137" i="1"/>
  <c r="W137" i="1"/>
  <c r="J137" i="1" s="1"/>
  <c r="V137" i="1"/>
  <c r="U137" i="1"/>
  <c r="T137" i="1"/>
  <c r="S137" i="1"/>
  <c r="X136" i="1"/>
  <c r="W136" i="1"/>
  <c r="V136" i="1"/>
  <c r="U136" i="1"/>
  <c r="T136" i="1"/>
  <c r="S136" i="1"/>
  <c r="J136" i="1"/>
  <c r="Y136" i="1" s="1"/>
  <c r="K136" i="1" s="1"/>
  <c r="X135" i="1"/>
  <c r="W135" i="1"/>
  <c r="V135" i="1"/>
  <c r="U135" i="1"/>
  <c r="T135" i="1"/>
  <c r="S135" i="1"/>
  <c r="Y135" i="1"/>
  <c r="X134" i="1"/>
  <c r="W134" i="1"/>
  <c r="M134" i="1"/>
  <c r="T134" i="1" s="1"/>
  <c r="L134" i="1"/>
  <c r="X139" i="20"/>
  <c r="J139" i="20" s="1"/>
  <c r="Y139" i="20" s="1"/>
  <c r="K139" i="20" s="1"/>
  <c r="W139" i="20"/>
  <c r="V139" i="20"/>
  <c r="U139" i="20"/>
  <c r="T139" i="20"/>
  <c r="S139" i="20"/>
  <c r="X140" i="22"/>
  <c r="W140" i="22"/>
  <c r="J140" i="22" s="1"/>
  <c r="Y140" i="22" s="1"/>
  <c r="K140" i="22" s="1"/>
  <c r="V140" i="22"/>
  <c r="U140" i="22"/>
  <c r="T140" i="22"/>
  <c r="S140" i="22"/>
  <c r="X128" i="20"/>
  <c r="W128" i="20"/>
  <c r="J128" i="20" s="1"/>
  <c r="Y128" i="20" s="1"/>
  <c r="K128" i="20" s="1"/>
  <c r="AH127" i="20"/>
  <c r="X127" i="20"/>
  <c r="W127" i="20"/>
  <c r="J127" i="20"/>
  <c r="Y127" i="20" s="1"/>
  <c r="K127" i="20" s="1"/>
  <c r="X129" i="22"/>
  <c r="W129" i="22"/>
  <c r="V129" i="22"/>
  <c r="U129" i="22"/>
  <c r="T129" i="22"/>
  <c r="S129" i="22"/>
  <c r="J129" i="22"/>
  <c r="Y129" i="22" s="1"/>
  <c r="K129" i="22" s="1"/>
  <c r="AH128" i="22"/>
  <c r="X128" i="22"/>
  <c r="W128" i="22"/>
  <c r="V128" i="22"/>
  <c r="U128" i="22"/>
  <c r="T128" i="22"/>
  <c r="S128" i="22"/>
  <c r="J128" i="22"/>
  <c r="Y128" i="22" s="1"/>
  <c r="K128" i="22" s="1"/>
  <c r="X85" i="22"/>
  <c r="W85" i="22"/>
  <c r="J85" i="22" s="1"/>
  <c r="Y85" i="22" s="1"/>
  <c r="K85" i="22" s="1"/>
  <c r="X115" i="20"/>
  <c r="J115" i="20" s="1"/>
  <c r="Y115" i="20" s="1"/>
  <c r="K115" i="20" s="1"/>
  <c r="W115" i="20"/>
  <c r="V115" i="20"/>
  <c r="U115" i="20"/>
  <c r="T115" i="20"/>
  <c r="S115" i="20"/>
  <c r="X116" i="22"/>
  <c r="W116" i="22"/>
  <c r="J116" i="22"/>
  <c r="Y116" i="22" s="1"/>
  <c r="K116" i="22" s="1"/>
  <c r="X110" i="22"/>
  <c r="W110" i="22"/>
  <c r="V110" i="22"/>
  <c r="U110" i="22"/>
  <c r="T110" i="22"/>
  <c r="S110" i="22"/>
  <c r="J110" i="22"/>
  <c r="Y110" i="22" s="1"/>
  <c r="K110" i="22" s="1"/>
  <c r="X109" i="20"/>
  <c r="J109" i="20" s="1"/>
  <c r="Y109" i="20" s="1"/>
  <c r="K109" i="20" s="1"/>
  <c r="W109" i="20"/>
  <c r="V109" i="20"/>
  <c r="U109" i="20"/>
  <c r="T109" i="20"/>
  <c r="S109" i="20"/>
  <c r="AH105" i="20"/>
  <c r="X105" i="20"/>
  <c r="W105" i="20"/>
  <c r="J105" i="20" s="1"/>
  <c r="Y105" i="20" s="1"/>
  <c r="K105" i="20" s="1"/>
  <c r="V105" i="20"/>
  <c r="U105" i="20"/>
  <c r="T105" i="20"/>
  <c r="S105" i="20"/>
  <c r="AH104" i="20"/>
  <c r="X104" i="20"/>
  <c r="J104" i="20" s="1"/>
  <c r="Y104" i="20" s="1"/>
  <c r="K104" i="20" s="1"/>
  <c r="W104" i="20"/>
  <c r="V104" i="20"/>
  <c r="U104" i="20"/>
  <c r="T104" i="20"/>
  <c r="S104" i="20"/>
  <c r="AH103" i="20"/>
  <c r="X103" i="20"/>
  <c r="J103" i="20" s="1"/>
  <c r="Y103" i="20" s="1"/>
  <c r="K103" i="20" s="1"/>
  <c r="W103" i="20"/>
  <c r="V103" i="20"/>
  <c r="U103" i="20"/>
  <c r="T103" i="20"/>
  <c r="S103" i="20"/>
  <c r="AH102" i="20"/>
  <c r="X102" i="20"/>
  <c r="W102" i="20"/>
  <c r="J102" i="20" s="1"/>
  <c r="Y102" i="20" s="1"/>
  <c r="K102" i="20" s="1"/>
  <c r="V102" i="20"/>
  <c r="U102" i="20"/>
  <c r="T102" i="20"/>
  <c r="S102" i="20"/>
  <c r="AH107" i="22"/>
  <c r="X107" i="22"/>
  <c r="J107" i="22" s="1"/>
  <c r="Y107" i="22" s="1"/>
  <c r="K107" i="22" s="1"/>
  <c r="W107" i="22"/>
  <c r="V107" i="22"/>
  <c r="U107" i="22"/>
  <c r="T107" i="22"/>
  <c r="S107" i="22"/>
  <c r="AH106" i="22"/>
  <c r="X106" i="22"/>
  <c r="W106" i="22"/>
  <c r="J106" i="22" s="1"/>
  <c r="Y106" i="22" s="1"/>
  <c r="K106" i="22" s="1"/>
  <c r="V106" i="22"/>
  <c r="U106" i="22"/>
  <c r="T106" i="22"/>
  <c r="S106" i="22"/>
  <c r="AH105" i="22"/>
  <c r="X105" i="22"/>
  <c r="W105" i="22"/>
  <c r="J105" i="22" s="1"/>
  <c r="Y105" i="22" s="1"/>
  <c r="K105" i="22" s="1"/>
  <c r="V105" i="22"/>
  <c r="U105" i="22"/>
  <c r="T105" i="22"/>
  <c r="S105" i="22"/>
  <c r="AH104" i="22"/>
  <c r="X104" i="22"/>
  <c r="J104" i="22" s="1"/>
  <c r="Y104" i="22" s="1"/>
  <c r="K104" i="22" s="1"/>
  <c r="W104" i="22"/>
  <c r="V104" i="22"/>
  <c r="U104" i="22"/>
  <c r="T104" i="22"/>
  <c r="S104" i="22"/>
  <c r="X90" i="20"/>
  <c r="W90" i="20"/>
  <c r="J90" i="20" s="1"/>
  <c r="Y90" i="20" s="1"/>
  <c r="K90" i="20" s="1"/>
  <c r="V90" i="20"/>
  <c r="U90" i="20"/>
  <c r="T90" i="20"/>
  <c r="S90" i="20"/>
  <c r="AH99" i="22"/>
  <c r="X99" i="22"/>
  <c r="W99" i="22"/>
  <c r="J99" i="22" s="1"/>
  <c r="Y99" i="22" s="1"/>
  <c r="K99" i="22" s="1"/>
  <c r="V99" i="22"/>
  <c r="U99" i="22"/>
  <c r="T99" i="22"/>
  <c r="S99" i="22"/>
  <c r="AH100" i="22"/>
  <c r="X100" i="22"/>
  <c r="W100" i="22"/>
  <c r="J100" i="22" s="1"/>
  <c r="Y100" i="22" s="1"/>
  <c r="K100" i="22" s="1"/>
  <c r="V100" i="22"/>
  <c r="U100" i="22"/>
  <c r="T100" i="22"/>
  <c r="S100" i="22"/>
  <c r="AH60" i="20"/>
  <c r="X60" i="20"/>
  <c r="W60" i="20"/>
  <c r="J60" i="20" s="1"/>
  <c r="Y60" i="20" s="1"/>
  <c r="K60" i="20" s="1"/>
  <c r="V60" i="20"/>
  <c r="U60" i="20"/>
  <c r="T60" i="20"/>
  <c r="S60" i="20"/>
  <c r="X59" i="20"/>
  <c r="W59" i="20"/>
  <c r="V59" i="20"/>
  <c r="U59" i="20"/>
  <c r="T59" i="20"/>
  <c r="S59" i="20"/>
  <c r="J59" i="20"/>
  <c r="Y59" i="20" s="1"/>
  <c r="K59" i="20" s="1"/>
  <c r="AH58" i="20"/>
  <c r="X58" i="20"/>
  <c r="W58" i="20"/>
  <c r="J58" i="20" s="1"/>
  <c r="Y58" i="20" s="1"/>
  <c r="K58" i="20" s="1"/>
  <c r="V58" i="20"/>
  <c r="U58" i="20"/>
  <c r="T58" i="20"/>
  <c r="S58" i="20"/>
  <c r="AH57" i="20"/>
  <c r="X57" i="20"/>
  <c r="W57" i="20"/>
  <c r="J57" i="20" s="1"/>
  <c r="Y57" i="20" s="1"/>
  <c r="K57" i="20" s="1"/>
  <c r="V57" i="20"/>
  <c r="U57" i="20"/>
  <c r="T57" i="20"/>
  <c r="S57" i="20"/>
  <c r="X56" i="20"/>
  <c r="W56" i="20"/>
  <c r="V56" i="20"/>
  <c r="U56" i="20"/>
  <c r="T56" i="20"/>
  <c r="S56" i="20"/>
  <c r="J56" i="20"/>
  <c r="Y56" i="20" s="1"/>
  <c r="K56" i="20" s="1"/>
  <c r="AH55" i="20"/>
  <c r="X55" i="20"/>
  <c r="W55" i="20"/>
  <c r="V55" i="20"/>
  <c r="U55" i="20"/>
  <c r="T55" i="20"/>
  <c r="S55" i="20"/>
  <c r="J55" i="20"/>
  <c r="Y55" i="20" s="1"/>
  <c r="K55" i="20" s="1"/>
  <c r="AH62" i="22"/>
  <c r="X62" i="22"/>
  <c r="W62" i="22"/>
  <c r="V62" i="22"/>
  <c r="U62" i="22"/>
  <c r="T62" i="22"/>
  <c r="S62" i="22"/>
  <c r="J62" i="22"/>
  <c r="Y62" i="22" s="1"/>
  <c r="K62" i="22" s="1"/>
  <c r="X61" i="22"/>
  <c r="J61" i="22" s="1"/>
  <c r="Y61" i="22" s="1"/>
  <c r="K61" i="22" s="1"/>
  <c r="W61" i="22"/>
  <c r="V61" i="22"/>
  <c r="U61" i="22"/>
  <c r="T61" i="22"/>
  <c r="S61" i="22"/>
  <c r="AH60" i="22"/>
  <c r="X60" i="22"/>
  <c r="W60" i="22"/>
  <c r="J60" i="22" s="1"/>
  <c r="Y60" i="22" s="1"/>
  <c r="K60" i="22" s="1"/>
  <c r="V60" i="22"/>
  <c r="U60" i="22"/>
  <c r="T60" i="22"/>
  <c r="S60" i="22"/>
  <c r="AH59" i="22"/>
  <c r="X59" i="22"/>
  <c r="W59" i="22"/>
  <c r="J59" i="22" s="1"/>
  <c r="Y59" i="22" s="1"/>
  <c r="K59" i="22" s="1"/>
  <c r="V59" i="22"/>
  <c r="U59" i="22"/>
  <c r="T59" i="22"/>
  <c r="S59" i="22"/>
  <c r="X58" i="22"/>
  <c r="W58" i="22"/>
  <c r="J58" i="22" s="1"/>
  <c r="Y58" i="22" s="1"/>
  <c r="K58" i="22" s="1"/>
  <c r="V58" i="22"/>
  <c r="U58" i="22"/>
  <c r="T58" i="22"/>
  <c r="S58" i="22"/>
  <c r="AH57" i="22"/>
  <c r="X57" i="22"/>
  <c r="W57" i="22"/>
  <c r="J57" i="22" s="1"/>
  <c r="V57" i="22"/>
  <c r="U57" i="22"/>
  <c r="T57" i="22"/>
  <c r="S57" i="22"/>
  <c r="AH53" i="22"/>
  <c r="X53" i="22"/>
  <c r="W53" i="22"/>
  <c r="J53" i="22" s="1"/>
  <c r="Y53" i="22" s="1"/>
  <c r="K53" i="22" s="1"/>
  <c r="V53" i="22"/>
  <c r="U53" i="22"/>
  <c r="T53" i="22"/>
  <c r="S53" i="22"/>
  <c r="AH52" i="22"/>
  <c r="X52" i="22"/>
  <c r="W52" i="22"/>
  <c r="J52" i="22" s="1"/>
  <c r="Y52" i="22" s="1"/>
  <c r="K52" i="22" s="1"/>
  <c r="V52" i="22"/>
  <c r="U52" i="22"/>
  <c r="T52" i="22"/>
  <c r="S52" i="22"/>
  <c r="AH51" i="22"/>
  <c r="X51" i="22"/>
  <c r="W51" i="22"/>
  <c r="J51" i="22" s="1"/>
  <c r="Y51" i="22" s="1"/>
  <c r="K51" i="22" s="1"/>
  <c r="V51" i="22"/>
  <c r="U51" i="22"/>
  <c r="T51" i="22"/>
  <c r="S51" i="22"/>
  <c r="AH47" i="22"/>
  <c r="X47" i="22"/>
  <c r="W47" i="22"/>
  <c r="J47" i="22" s="1"/>
  <c r="Y47" i="22" s="1"/>
  <c r="K47" i="22" s="1"/>
  <c r="V47" i="22"/>
  <c r="U47" i="22"/>
  <c r="T47" i="22"/>
  <c r="S47" i="22"/>
  <c r="AH46" i="22"/>
  <c r="X46" i="22"/>
  <c r="W46" i="22"/>
  <c r="J46" i="22" s="1"/>
  <c r="Y46" i="22" s="1"/>
  <c r="K46" i="22" s="1"/>
  <c r="V46" i="22"/>
  <c r="U46" i="22"/>
  <c r="T46" i="22"/>
  <c r="S46" i="22"/>
  <c r="AH45" i="22"/>
  <c r="X45" i="22"/>
  <c r="W45" i="22"/>
  <c r="J45" i="22" s="1"/>
  <c r="Y45" i="22" s="1"/>
  <c r="K45" i="22" s="1"/>
  <c r="V45" i="22"/>
  <c r="U45" i="22"/>
  <c r="T45" i="22"/>
  <c r="S45" i="22"/>
  <c r="AH39" i="22"/>
  <c r="X39" i="22"/>
  <c r="W39" i="22"/>
  <c r="J39" i="22" s="1"/>
  <c r="Y39" i="22" s="1"/>
  <c r="K39" i="22" s="1"/>
  <c r="V39" i="22"/>
  <c r="U39" i="22"/>
  <c r="T39" i="22"/>
  <c r="S39" i="22"/>
  <c r="AH36" i="22"/>
  <c r="X36" i="22"/>
  <c r="W36" i="22"/>
  <c r="J36" i="22" s="1"/>
  <c r="Y36" i="22" s="1"/>
  <c r="K36" i="22" s="1"/>
  <c r="V36" i="22"/>
  <c r="U36" i="22"/>
  <c r="T36" i="22"/>
  <c r="S36" i="22"/>
  <c r="X33" i="22"/>
  <c r="W33" i="22"/>
  <c r="J33" i="22" s="1"/>
  <c r="Y33" i="22" s="1"/>
  <c r="K33" i="22" s="1"/>
  <c r="V33" i="22"/>
  <c r="U33" i="22"/>
  <c r="T33" i="22"/>
  <c r="S33" i="22"/>
  <c r="X32" i="22"/>
  <c r="W32" i="22"/>
  <c r="V32" i="22"/>
  <c r="U32" i="22"/>
  <c r="T32" i="22"/>
  <c r="S32" i="22"/>
  <c r="J32" i="22"/>
  <c r="Y32" i="22" s="1"/>
  <c r="K32" i="22" s="1"/>
  <c r="X31" i="22"/>
  <c r="W31" i="22"/>
  <c r="J31" i="22" s="1"/>
  <c r="J30" i="22" s="1"/>
  <c r="V31" i="22"/>
  <c r="U31" i="22"/>
  <c r="T31" i="22"/>
  <c r="S31" i="22"/>
  <c r="AH27" i="22"/>
  <c r="X27" i="22"/>
  <c r="W27" i="22"/>
  <c r="J27" i="22" s="1"/>
  <c r="Y27" i="22" s="1"/>
  <c r="K27" i="22" s="1"/>
  <c r="AH26" i="22"/>
  <c r="X26" i="22"/>
  <c r="W26" i="22"/>
  <c r="J26" i="22" s="1"/>
  <c r="Y26" i="22" s="1"/>
  <c r="K26" i="22" s="1"/>
  <c r="AH25" i="22"/>
  <c r="X25" i="22"/>
  <c r="W25" i="22"/>
  <c r="J25" i="22" s="1"/>
  <c r="Y25" i="22" s="1"/>
  <c r="K25" i="22" s="1"/>
  <c r="X19" i="22"/>
  <c r="W19" i="22"/>
  <c r="J19" i="22" s="1"/>
  <c r="Y19" i="22" s="1"/>
  <c r="K19" i="22" s="1"/>
  <c r="V19" i="22"/>
  <c r="U19" i="22"/>
  <c r="T19" i="22"/>
  <c r="S19" i="22"/>
  <c r="AH38" i="21"/>
  <c r="U38" i="21"/>
  <c r="S38" i="21" s="1"/>
  <c r="V38" i="21"/>
  <c r="T38" i="21" s="1"/>
  <c r="W38" i="21"/>
  <c r="X38" i="21"/>
  <c r="J38" i="21"/>
  <c r="Y38" i="21" s="1"/>
  <c r="K38" i="21" s="1"/>
  <c r="AH105" i="21"/>
  <c r="X105" i="21"/>
  <c r="W105" i="21"/>
  <c r="J105" i="21" s="1"/>
  <c r="Y105" i="21" s="1"/>
  <c r="K105" i="21" s="1"/>
  <c r="V105" i="21"/>
  <c r="U105" i="21"/>
  <c r="T105" i="21"/>
  <c r="S105" i="21"/>
  <c r="W25" i="20"/>
  <c r="X25" i="20"/>
  <c r="AH25" i="20"/>
  <c r="W26" i="20"/>
  <c r="X26" i="20"/>
  <c r="AH26" i="20"/>
  <c r="AH165" i="21"/>
  <c r="X165" i="21"/>
  <c r="J165" i="21" s="1"/>
  <c r="Y165" i="21" s="1"/>
  <c r="K165" i="21" s="1"/>
  <c r="W165" i="21"/>
  <c r="V165" i="21"/>
  <c r="U165" i="21"/>
  <c r="T165" i="21"/>
  <c r="S165" i="21"/>
  <c r="AH159" i="21"/>
  <c r="X159" i="21"/>
  <c r="W159" i="21"/>
  <c r="J159" i="21" s="1"/>
  <c r="Y159" i="21" s="1"/>
  <c r="K159" i="21" s="1"/>
  <c r="X137" i="21"/>
  <c r="W137" i="21"/>
  <c r="J137" i="21" s="1"/>
  <c r="Y137" i="21" s="1"/>
  <c r="K137" i="21" s="1"/>
  <c r="V137" i="21"/>
  <c r="U137" i="21"/>
  <c r="T137" i="21"/>
  <c r="S137" i="21"/>
  <c r="AH136" i="21"/>
  <c r="X136" i="21"/>
  <c r="W136" i="21"/>
  <c r="J136" i="21" s="1"/>
  <c r="Y136" i="21" s="1"/>
  <c r="K136" i="21" s="1"/>
  <c r="V136" i="21"/>
  <c r="U136" i="21"/>
  <c r="T136" i="21"/>
  <c r="S136" i="21"/>
  <c r="X125" i="21"/>
  <c r="W125" i="21"/>
  <c r="J125" i="21" s="1"/>
  <c r="Y125" i="21" s="1"/>
  <c r="K125" i="21" s="1"/>
  <c r="V125" i="21"/>
  <c r="U125" i="21"/>
  <c r="T125" i="21"/>
  <c r="S125" i="21"/>
  <c r="AH124" i="21"/>
  <c r="X124" i="21"/>
  <c r="W124" i="21"/>
  <c r="J124" i="21" s="1"/>
  <c r="Y124" i="21" s="1"/>
  <c r="K124" i="21" s="1"/>
  <c r="V124" i="21"/>
  <c r="U124" i="21"/>
  <c r="T124" i="21"/>
  <c r="S124" i="21"/>
  <c r="AH123" i="21"/>
  <c r="X123" i="21"/>
  <c r="W123" i="21"/>
  <c r="V123" i="21"/>
  <c r="U123" i="21"/>
  <c r="T123" i="21"/>
  <c r="S123" i="21"/>
  <c r="J123" i="21"/>
  <c r="Y123" i="21" s="1"/>
  <c r="K123" i="21" s="1"/>
  <c r="AH111" i="21"/>
  <c r="X111" i="21"/>
  <c r="W111" i="21"/>
  <c r="J111" i="21" s="1"/>
  <c r="Y111" i="21" s="1"/>
  <c r="K111" i="21" s="1"/>
  <c r="V111" i="21"/>
  <c r="U111" i="21"/>
  <c r="T111" i="21"/>
  <c r="S111" i="21"/>
  <c r="X86" i="21"/>
  <c r="W86" i="21"/>
  <c r="V86" i="21"/>
  <c r="U86" i="21"/>
  <c r="T86" i="21"/>
  <c r="S86" i="21"/>
  <c r="J86" i="21"/>
  <c r="Y86" i="21" s="1"/>
  <c r="K86" i="21" s="1"/>
  <c r="AH44" i="21"/>
  <c r="X44" i="21"/>
  <c r="W44" i="21"/>
  <c r="V44" i="21"/>
  <c r="U44" i="21"/>
  <c r="T44" i="21"/>
  <c r="S44" i="21"/>
  <c r="J44" i="21"/>
  <c r="Y44" i="21" s="1"/>
  <c r="K44" i="21" s="1"/>
  <c r="AH60" i="12"/>
  <c r="X60" i="12"/>
  <c r="W60" i="12"/>
  <c r="V60" i="12"/>
  <c r="U60" i="12"/>
  <c r="T60" i="12"/>
  <c r="S60" i="12"/>
  <c r="J60" i="12"/>
  <c r="Y60" i="12" s="1"/>
  <c r="K60" i="12" s="1"/>
  <c r="X59" i="12"/>
  <c r="W59" i="12"/>
  <c r="J59" i="12" s="1"/>
  <c r="Y59" i="12" s="1"/>
  <c r="K59" i="12" s="1"/>
  <c r="V59" i="12"/>
  <c r="U59" i="12"/>
  <c r="T59" i="12"/>
  <c r="S59" i="12"/>
  <c r="AH58" i="12"/>
  <c r="X58" i="12"/>
  <c r="J58" i="12" s="1"/>
  <c r="Y58" i="12" s="1"/>
  <c r="K58" i="12" s="1"/>
  <c r="W58" i="12"/>
  <c r="V58" i="12"/>
  <c r="U58" i="12"/>
  <c r="T58" i="12"/>
  <c r="S58" i="12"/>
  <c r="AH57" i="12"/>
  <c r="X57" i="12"/>
  <c r="J57" i="12" s="1"/>
  <c r="Y57" i="12" s="1"/>
  <c r="K57" i="12" s="1"/>
  <c r="W57" i="12"/>
  <c r="V57" i="12"/>
  <c r="U57" i="12"/>
  <c r="T57" i="12"/>
  <c r="S57" i="12"/>
  <c r="AH56" i="12"/>
  <c r="X56" i="12"/>
  <c r="W56" i="12"/>
  <c r="J56" i="12" s="1"/>
  <c r="Y56" i="12" s="1"/>
  <c r="K56" i="12" s="1"/>
  <c r="V56" i="12"/>
  <c r="U56" i="12"/>
  <c r="T56" i="12"/>
  <c r="S56" i="12"/>
  <c r="AH55" i="12"/>
  <c r="X55" i="12"/>
  <c r="J55" i="12" s="1"/>
  <c r="Y55" i="12" s="1"/>
  <c r="K55" i="12" s="1"/>
  <c r="W55" i="12"/>
  <c r="V55" i="12"/>
  <c r="U55" i="12"/>
  <c r="T55" i="12"/>
  <c r="S55" i="12"/>
  <c r="AH164" i="12"/>
  <c r="X164" i="12"/>
  <c r="W164" i="12"/>
  <c r="J164" i="12" s="1"/>
  <c r="Y164" i="12" s="1"/>
  <c r="K164" i="12" s="1"/>
  <c r="V164" i="12"/>
  <c r="U164" i="12"/>
  <c r="T164" i="12"/>
  <c r="S164" i="12"/>
  <c r="U157" i="27"/>
  <c r="S157" i="27" s="1"/>
  <c r="V157" i="27"/>
  <c r="T157" i="27" s="1"/>
  <c r="W157" i="27"/>
  <c r="X157" i="27"/>
  <c r="AH157" i="27"/>
  <c r="U158" i="27"/>
  <c r="S158" i="27" s="1"/>
  <c r="V158" i="27"/>
  <c r="T158" i="27" s="1"/>
  <c r="W158" i="27"/>
  <c r="X158" i="27"/>
  <c r="AH158" i="27"/>
  <c r="AH158" i="12"/>
  <c r="X158" i="12"/>
  <c r="W158" i="12"/>
  <c r="V158" i="12"/>
  <c r="T158" i="12" s="1"/>
  <c r="U158" i="12"/>
  <c r="S158" i="12" s="1"/>
  <c r="J158" i="12"/>
  <c r="Y158" i="12" s="1"/>
  <c r="K158" i="12" s="1"/>
  <c r="U158" i="15"/>
  <c r="S158" i="15" s="1"/>
  <c r="V158" i="15"/>
  <c r="T158" i="15" s="1"/>
  <c r="W158" i="15"/>
  <c r="X158" i="15"/>
  <c r="AH158" i="15"/>
  <c r="U121" i="27"/>
  <c r="S121" i="27" s="1"/>
  <c r="V121" i="27"/>
  <c r="T121" i="27" s="1"/>
  <c r="W121" i="27"/>
  <c r="X121" i="27"/>
  <c r="AH121" i="27"/>
  <c r="U122" i="27"/>
  <c r="S122" i="27" s="1"/>
  <c r="V122" i="27"/>
  <c r="T122" i="27" s="1"/>
  <c r="W122" i="27"/>
  <c r="X122" i="27"/>
  <c r="U121" i="15"/>
  <c r="S121" i="15" s="1"/>
  <c r="V121" i="15"/>
  <c r="T121" i="15" s="1"/>
  <c r="W121" i="15"/>
  <c r="X121" i="15"/>
  <c r="AH121" i="15"/>
  <c r="U122" i="15"/>
  <c r="S122" i="15" s="1"/>
  <c r="V122" i="15"/>
  <c r="T122" i="15" s="1"/>
  <c r="W122" i="15"/>
  <c r="X122" i="15"/>
  <c r="X137" i="12"/>
  <c r="W137" i="12"/>
  <c r="J137" i="12" s="1"/>
  <c r="Y137" i="12" s="1"/>
  <c r="K137" i="12" s="1"/>
  <c r="V137" i="12"/>
  <c r="U137" i="12"/>
  <c r="T137" i="12"/>
  <c r="S137" i="12"/>
  <c r="AH136" i="12"/>
  <c r="X136" i="12"/>
  <c r="W136" i="12"/>
  <c r="V136" i="12"/>
  <c r="U136" i="12"/>
  <c r="T136" i="12"/>
  <c r="S136" i="12"/>
  <c r="J136" i="12"/>
  <c r="Y136" i="12" s="1"/>
  <c r="K136" i="12" s="1"/>
  <c r="X125" i="12"/>
  <c r="W125" i="12"/>
  <c r="V125" i="12"/>
  <c r="U125" i="12"/>
  <c r="T125" i="12"/>
  <c r="S125" i="12"/>
  <c r="J125" i="12"/>
  <c r="Y125" i="12" s="1"/>
  <c r="K125" i="12" s="1"/>
  <c r="AH124" i="12"/>
  <c r="X124" i="12"/>
  <c r="W124" i="12"/>
  <c r="V124" i="12"/>
  <c r="U124" i="12"/>
  <c r="T124" i="12"/>
  <c r="S124" i="12"/>
  <c r="J124" i="12"/>
  <c r="Y124" i="12" s="1"/>
  <c r="K124" i="12" s="1"/>
  <c r="AH123" i="12"/>
  <c r="X123" i="12"/>
  <c r="W123" i="12"/>
  <c r="V123" i="12"/>
  <c r="U123" i="12"/>
  <c r="T123" i="12"/>
  <c r="S123" i="12"/>
  <c r="J123" i="12"/>
  <c r="Y123" i="12" s="1"/>
  <c r="K123" i="12" s="1"/>
  <c r="AH106" i="12"/>
  <c r="X106" i="12"/>
  <c r="W106" i="12"/>
  <c r="J106" i="12"/>
  <c r="Y106" i="12" s="1"/>
  <c r="K106" i="12" s="1"/>
  <c r="W103" i="15"/>
  <c r="J103" i="15" s="1"/>
  <c r="Y103" i="15" s="1"/>
  <c r="K103" i="15" s="1"/>
  <c r="X103" i="15"/>
  <c r="AH43" i="12"/>
  <c r="X43" i="12"/>
  <c r="W43" i="12"/>
  <c r="V43" i="12"/>
  <c r="U43" i="12"/>
  <c r="T43" i="12"/>
  <c r="S43" i="12"/>
  <c r="J43" i="12"/>
  <c r="Y43" i="12" s="1"/>
  <c r="K43" i="12" s="1"/>
  <c r="AH37" i="12"/>
  <c r="X37" i="12"/>
  <c r="W37" i="12"/>
  <c r="V37" i="12"/>
  <c r="U37" i="12"/>
  <c r="T37" i="12"/>
  <c r="S37" i="12"/>
  <c r="J37" i="12"/>
  <c r="Y37" i="12" s="1"/>
  <c r="K37" i="12" s="1"/>
  <c r="AH32" i="12"/>
  <c r="X32" i="12"/>
  <c r="W32" i="12"/>
  <c r="V32" i="12"/>
  <c r="U32" i="12"/>
  <c r="T32" i="12"/>
  <c r="S32" i="12"/>
  <c r="J32" i="12"/>
  <c r="Y32" i="12" s="1"/>
  <c r="K32" i="12" s="1"/>
  <c r="X31" i="12"/>
  <c r="W31" i="12"/>
  <c r="J31" i="12" s="1"/>
  <c r="Y31" i="12" s="1"/>
  <c r="K31" i="12" s="1"/>
  <c r="V31" i="12"/>
  <c r="U31" i="12"/>
  <c r="T31" i="12"/>
  <c r="S31" i="12"/>
  <c r="X30" i="12"/>
  <c r="W30" i="12"/>
  <c r="J30" i="12" s="1"/>
  <c r="Y30" i="12" s="1"/>
  <c r="K30" i="12" s="1"/>
  <c r="V30" i="12"/>
  <c r="U30" i="12"/>
  <c r="T30" i="12"/>
  <c r="S30" i="12"/>
  <c r="U97" i="15"/>
  <c r="S97" i="15" s="1"/>
  <c r="V97" i="15"/>
  <c r="T97" i="15" s="1"/>
  <c r="W97" i="15"/>
  <c r="X97" i="15"/>
  <c r="AH97" i="15"/>
  <c r="U98" i="15"/>
  <c r="S98" i="15" s="1"/>
  <c r="V98" i="15"/>
  <c r="T98" i="15" s="1"/>
  <c r="W98" i="15"/>
  <c r="X98" i="15"/>
  <c r="AH98" i="15"/>
  <c r="AH62" i="15"/>
  <c r="S62" i="15"/>
  <c r="T62" i="15"/>
  <c r="W62" i="15"/>
  <c r="J62" i="15" s="1"/>
  <c r="Y62" i="15" s="1"/>
  <c r="K62" i="15" s="1"/>
  <c r="X62" i="15"/>
  <c r="S136" i="15"/>
  <c r="T136" i="15"/>
  <c r="W136" i="15"/>
  <c r="X136" i="15"/>
  <c r="AH133" i="15"/>
  <c r="X133" i="15"/>
  <c r="W133" i="15"/>
  <c r="T133" i="15"/>
  <c r="S133" i="15"/>
  <c r="J133" i="15"/>
  <c r="Y133" i="15" s="1"/>
  <c r="K133" i="15" s="1"/>
  <c r="X134" i="15"/>
  <c r="W134" i="15"/>
  <c r="V134" i="15"/>
  <c r="U134" i="15"/>
  <c r="T134" i="15"/>
  <c r="S134" i="15"/>
  <c r="J134" i="15"/>
  <c r="Y134" i="15" s="1"/>
  <c r="K134" i="15" s="1"/>
  <c r="X26" i="12"/>
  <c r="W26" i="12"/>
  <c r="J26" i="12" s="1"/>
  <c r="Y26" i="12" s="1"/>
  <c r="K26" i="12" s="1"/>
  <c r="X25" i="12"/>
  <c r="W25" i="12"/>
  <c r="J25" i="12" s="1"/>
  <c r="Y25" i="12" s="1"/>
  <c r="K25" i="12" s="1"/>
  <c r="X53" i="11"/>
  <c r="W53" i="11"/>
  <c r="J53" i="11" s="1"/>
  <c r="Y53" i="11" s="1"/>
  <c r="K53" i="11" s="1"/>
  <c r="V53" i="11"/>
  <c r="T53" i="11" s="1"/>
  <c r="U53" i="11"/>
  <c r="S53" i="11" s="1"/>
  <c r="X52" i="11"/>
  <c r="W52" i="11"/>
  <c r="V52" i="11"/>
  <c r="T52" i="11" s="1"/>
  <c r="U52" i="11"/>
  <c r="S52" i="11" s="1"/>
  <c r="J52" i="11"/>
  <c r="Y52" i="11" s="1"/>
  <c r="K52" i="11" s="1"/>
  <c r="W61" i="15"/>
  <c r="J61" i="15" s="1"/>
  <c r="Y61" i="15" s="1"/>
  <c r="K61" i="15" s="1"/>
  <c r="X61" i="15"/>
  <c r="X88" i="11"/>
  <c r="W88" i="11"/>
  <c r="J88" i="11" s="1"/>
  <c r="Y88" i="11" s="1"/>
  <c r="K88" i="11" s="1"/>
  <c r="V88" i="11"/>
  <c r="U88" i="11"/>
  <c r="T88" i="11"/>
  <c r="S88" i="11"/>
  <c r="X103" i="11"/>
  <c r="W103" i="11"/>
  <c r="J103" i="11" s="1"/>
  <c r="Y103" i="11" s="1"/>
  <c r="K103" i="11" s="1"/>
  <c r="V103" i="11"/>
  <c r="U103" i="11"/>
  <c r="T103" i="11"/>
  <c r="S103" i="11"/>
  <c r="X102" i="11"/>
  <c r="W102" i="11"/>
  <c r="V102" i="11"/>
  <c r="U102" i="11"/>
  <c r="T102" i="11"/>
  <c r="S102" i="11"/>
  <c r="J102" i="11"/>
  <c r="Y102" i="11" s="1"/>
  <c r="K102" i="11" s="1"/>
  <c r="X101" i="11"/>
  <c r="J101" i="11" s="1"/>
  <c r="Y101" i="11" s="1"/>
  <c r="K101" i="11" s="1"/>
  <c r="W101" i="11"/>
  <c r="V101" i="11"/>
  <c r="U101" i="11"/>
  <c r="T101" i="11"/>
  <c r="S101" i="11"/>
  <c r="X100" i="11"/>
  <c r="W100" i="11"/>
  <c r="J100" i="11" s="1"/>
  <c r="Y100" i="11" s="1"/>
  <c r="K100" i="11" s="1"/>
  <c r="V100" i="11"/>
  <c r="U100" i="11"/>
  <c r="T100" i="11"/>
  <c r="S100" i="11"/>
  <c r="X106" i="11"/>
  <c r="W106" i="11"/>
  <c r="J106" i="11" s="1"/>
  <c r="Y106" i="11" s="1"/>
  <c r="K106" i="11" s="1"/>
  <c r="V106" i="11"/>
  <c r="U106" i="11"/>
  <c r="T106" i="11"/>
  <c r="S106" i="11"/>
  <c r="W161" i="11"/>
  <c r="X161" i="11"/>
  <c r="J161" i="11"/>
  <c r="Y161" i="11" s="1"/>
  <c r="K161" i="11"/>
  <c r="X167" i="11"/>
  <c r="W167" i="11"/>
  <c r="V167" i="11"/>
  <c r="U167" i="11"/>
  <c r="T167" i="11"/>
  <c r="S167" i="11"/>
  <c r="J167" i="11"/>
  <c r="Y167" i="11" s="1"/>
  <c r="K167" i="11" s="1"/>
  <c r="AH56" i="15"/>
  <c r="X56" i="15"/>
  <c r="W56" i="15"/>
  <c r="J56" i="15"/>
  <c r="Y56" i="15" s="1"/>
  <c r="K56" i="15" s="1"/>
  <c r="AH55" i="15"/>
  <c r="X55" i="15"/>
  <c r="W55" i="15"/>
  <c r="J55" i="15"/>
  <c r="Y55" i="15" s="1"/>
  <c r="K55" i="15" s="1"/>
  <c r="AH26" i="15"/>
  <c r="X26" i="15"/>
  <c r="W26" i="15"/>
  <c r="J26" i="15"/>
  <c r="Y26" i="15" s="1"/>
  <c r="K26" i="15" s="1"/>
  <c r="AH59" i="15"/>
  <c r="AH57" i="15"/>
  <c r="X140" i="11"/>
  <c r="W140" i="11"/>
  <c r="J140" i="11"/>
  <c r="Y140" i="11" s="1"/>
  <c r="K140" i="11" s="1"/>
  <c r="X139" i="11"/>
  <c r="W139" i="11"/>
  <c r="V139" i="11"/>
  <c r="U139" i="11"/>
  <c r="T139" i="11"/>
  <c r="S139" i="11"/>
  <c r="J139" i="11"/>
  <c r="Y139" i="11" s="1"/>
  <c r="K139" i="11" s="1"/>
  <c r="X138" i="11"/>
  <c r="W138" i="11"/>
  <c r="J138" i="11" s="1"/>
  <c r="Y138" i="11" s="1"/>
  <c r="K138" i="11" s="1"/>
  <c r="V138" i="11"/>
  <c r="U138" i="11"/>
  <c r="T138" i="11"/>
  <c r="S138" i="11"/>
  <c r="X137" i="11"/>
  <c r="W137" i="11"/>
  <c r="J137" i="11" s="1"/>
  <c r="Y137" i="11" s="1"/>
  <c r="K137" i="11" s="1"/>
  <c r="U67" i="27"/>
  <c r="S67" i="27" s="1"/>
  <c r="V67" i="27"/>
  <c r="T67" i="27" s="1"/>
  <c r="W67" i="27"/>
  <c r="X67" i="27"/>
  <c r="J67" i="27" s="1"/>
  <c r="Y67" i="27" s="1"/>
  <c r="K67" i="27" s="1"/>
  <c r="U13" i="27"/>
  <c r="S13" i="27" s="1"/>
  <c r="V13" i="27"/>
  <c r="T13" i="27" s="1"/>
  <c r="W13" i="27"/>
  <c r="X13" i="27"/>
  <c r="J13" i="27" s="1"/>
  <c r="Y13" i="27" s="1"/>
  <c r="K13" i="27" s="1"/>
  <c r="X126" i="11"/>
  <c r="W126" i="11"/>
  <c r="V126" i="11"/>
  <c r="U126" i="11"/>
  <c r="T126" i="11"/>
  <c r="S126" i="11"/>
  <c r="J126" i="11"/>
  <c r="Y126" i="11" s="1"/>
  <c r="K126" i="11" s="1"/>
  <c r="X125" i="11"/>
  <c r="W125" i="11"/>
  <c r="V125" i="11"/>
  <c r="U125" i="11"/>
  <c r="T125" i="11"/>
  <c r="S125" i="11"/>
  <c r="J125" i="11"/>
  <c r="Y125" i="11" s="1"/>
  <c r="K125" i="11" s="1"/>
  <c r="X124" i="11"/>
  <c r="W124" i="11"/>
  <c r="J124" i="11" s="1"/>
  <c r="Y124" i="11" s="1"/>
  <c r="K124" i="11" s="1"/>
  <c r="V124" i="11"/>
  <c r="U124" i="11"/>
  <c r="T124" i="11"/>
  <c r="S124" i="11"/>
  <c r="AH103" i="27"/>
  <c r="U103" i="27"/>
  <c r="S103" i="27" s="1"/>
  <c r="V103" i="27"/>
  <c r="T103" i="27" s="1"/>
  <c r="W103" i="27"/>
  <c r="J103" i="27" s="1"/>
  <c r="Y103" i="27" s="1"/>
  <c r="K103" i="27" s="1"/>
  <c r="X103" i="27"/>
  <c r="AH103" i="12"/>
  <c r="X103" i="12"/>
  <c r="W103" i="12"/>
  <c r="J103" i="12" s="1"/>
  <c r="Y103" i="12" s="1"/>
  <c r="K103" i="12" s="1"/>
  <c r="V103" i="12"/>
  <c r="U103" i="12"/>
  <c r="T103" i="12"/>
  <c r="S103" i="12"/>
  <c r="AH102" i="12"/>
  <c r="X102" i="12"/>
  <c r="W102" i="12"/>
  <c r="J102" i="12" s="1"/>
  <c r="Y102" i="12" s="1"/>
  <c r="K102" i="12" s="1"/>
  <c r="V102" i="12"/>
  <c r="U102" i="12"/>
  <c r="T102" i="12"/>
  <c r="S102" i="12"/>
  <c r="AH101" i="12"/>
  <c r="X101" i="12"/>
  <c r="W101" i="12"/>
  <c r="J101" i="12" s="1"/>
  <c r="Y101" i="12" s="1"/>
  <c r="K101" i="12" s="1"/>
  <c r="V101" i="12"/>
  <c r="U101" i="12"/>
  <c r="T101" i="12"/>
  <c r="S101" i="12"/>
  <c r="AH100" i="12"/>
  <c r="X100" i="12"/>
  <c r="W100" i="12"/>
  <c r="J100" i="12" s="1"/>
  <c r="Y100" i="12" s="1"/>
  <c r="K100" i="12" s="1"/>
  <c r="V100" i="12"/>
  <c r="U100" i="12"/>
  <c r="T100" i="12"/>
  <c r="S100" i="12"/>
  <c r="X61" i="11"/>
  <c r="W61" i="11"/>
  <c r="V61" i="11"/>
  <c r="U61" i="11"/>
  <c r="T61" i="11"/>
  <c r="S61" i="11"/>
  <c r="J61" i="11"/>
  <c r="Y61" i="11" s="1"/>
  <c r="K61" i="11" s="1"/>
  <c r="X60" i="11"/>
  <c r="W60" i="11"/>
  <c r="V60" i="11"/>
  <c r="U60" i="11"/>
  <c r="T60" i="11"/>
  <c r="S60" i="11"/>
  <c r="J60" i="11"/>
  <c r="Y60" i="11" s="1"/>
  <c r="K60" i="11" s="1"/>
  <c r="X59" i="11"/>
  <c r="W59" i="11"/>
  <c r="J59" i="11" s="1"/>
  <c r="Y59" i="11" s="1"/>
  <c r="K59" i="11" s="1"/>
  <c r="V59" i="11"/>
  <c r="U59" i="11"/>
  <c r="T59" i="11"/>
  <c r="S59" i="11"/>
  <c r="X58" i="11"/>
  <c r="W58" i="11"/>
  <c r="J58" i="11" s="1"/>
  <c r="Y58" i="11" s="1"/>
  <c r="K58" i="11" s="1"/>
  <c r="V58" i="11"/>
  <c r="U58" i="11"/>
  <c r="T58" i="11"/>
  <c r="S58" i="11"/>
  <c r="AH59" i="28"/>
  <c r="AH55" i="28"/>
  <c r="AH56" i="28"/>
  <c r="AH57" i="28"/>
  <c r="S133" i="29"/>
  <c r="T133" i="29"/>
  <c r="W133" i="29"/>
  <c r="X133" i="29"/>
  <c r="AH133" i="29"/>
  <c r="S134" i="29"/>
  <c r="T134" i="29"/>
  <c r="W134" i="29"/>
  <c r="X134" i="29"/>
  <c r="U122" i="29"/>
  <c r="S122" i="29" s="1"/>
  <c r="V122" i="29"/>
  <c r="T122" i="29" s="1"/>
  <c r="W122" i="29"/>
  <c r="X122" i="29"/>
  <c r="J122" i="29"/>
  <c r="Y122" i="29" s="1"/>
  <c r="K122" i="29" s="1"/>
  <c r="AH121" i="29"/>
  <c r="U121" i="29"/>
  <c r="S121" i="29" s="1"/>
  <c r="V121" i="29"/>
  <c r="T121" i="29" s="1"/>
  <c r="W121" i="29"/>
  <c r="X121" i="29"/>
  <c r="J121" i="29" s="1"/>
  <c r="Y121" i="29" s="1"/>
  <c r="K121" i="29" s="1"/>
  <c r="AH176" i="4"/>
  <c r="X176" i="4"/>
  <c r="W176" i="4"/>
  <c r="V176" i="4"/>
  <c r="U176" i="4"/>
  <c r="T176" i="4"/>
  <c r="S176" i="4"/>
  <c r="J176" i="4"/>
  <c r="Y176" i="4" s="1"/>
  <c r="K176" i="4" s="1"/>
  <c r="AH175" i="4"/>
  <c r="X175" i="4"/>
  <c r="W175" i="4"/>
  <c r="V175" i="4"/>
  <c r="U175" i="4"/>
  <c r="T175" i="4"/>
  <c r="S175" i="4"/>
  <c r="J175" i="4"/>
  <c r="Y175" i="4" s="1"/>
  <c r="K175" i="4" s="1"/>
  <c r="AH170" i="4"/>
  <c r="X170" i="4"/>
  <c r="W170" i="4"/>
  <c r="V170" i="4"/>
  <c r="U170" i="4"/>
  <c r="T170" i="4"/>
  <c r="S170" i="4"/>
  <c r="J170" i="4"/>
  <c r="Y170" i="4" s="1"/>
  <c r="K170" i="4" s="1"/>
  <c r="AH169" i="4"/>
  <c r="X169" i="4"/>
  <c r="W169" i="4"/>
  <c r="J169" i="4" s="1"/>
  <c r="Y169" i="4" s="1"/>
  <c r="K169" i="4" s="1"/>
  <c r="V169" i="4"/>
  <c r="T169" i="4" s="1"/>
  <c r="U169" i="4"/>
  <c r="S169" i="4" s="1"/>
  <c r="AH164" i="4"/>
  <c r="X164" i="4"/>
  <c r="J164" i="4" s="1"/>
  <c r="Y164" i="4" s="1"/>
  <c r="K164" i="4" s="1"/>
  <c r="W164" i="4"/>
  <c r="V164" i="4"/>
  <c r="U164" i="4"/>
  <c r="T164" i="4"/>
  <c r="S164" i="4"/>
  <c r="AH163" i="4"/>
  <c r="X163" i="4"/>
  <c r="W163" i="4"/>
  <c r="J163" i="4" s="1"/>
  <c r="Y163" i="4" s="1"/>
  <c r="K163" i="4" s="1"/>
  <c r="V163" i="4"/>
  <c r="U163" i="4"/>
  <c r="T163" i="4"/>
  <c r="S163" i="4"/>
  <c r="AH159" i="4"/>
  <c r="X159" i="4"/>
  <c r="W159" i="4"/>
  <c r="J159" i="4" s="1"/>
  <c r="Y159" i="4" s="1"/>
  <c r="K159" i="4" s="1"/>
  <c r="V159" i="4"/>
  <c r="U159" i="4"/>
  <c r="T159" i="4"/>
  <c r="S159" i="4"/>
  <c r="X158" i="4"/>
  <c r="W158" i="4"/>
  <c r="V158" i="4"/>
  <c r="U158" i="4"/>
  <c r="T158" i="4"/>
  <c r="S158" i="4"/>
  <c r="J158" i="4"/>
  <c r="Y158" i="4" s="1"/>
  <c r="K158" i="4" s="1"/>
  <c r="AH157" i="4"/>
  <c r="X157" i="4"/>
  <c r="W157" i="4"/>
  <c r="J157" i="4" s="1"/>
  <c r="Y157" i="4" s="1"/>
  <c r="K157" i="4" s="1"/>
  <c r="V157" i="4"/>
  <c r="U157" i="4"/>
  <c r="T157" i="4"/>
  <c r="S157" i="4"/>
  <c r="X156" i="4"/>
  <c r="W156" i="4"/>
  <c r="V156" i="4"/>
  <c r="U156" i="4"/>
  <c r="T156" i="4"/>
  <c r="S156" i="4"/>
  <c r="J156" i="4"/>
  <c r="Y156" i="4" s="1"/>
  <c r="K156" i="4" s="1"/>
  <c r="AH155" i="4"/>
  <c r="X155" i="4"/>
  <c r="W155" i="4"/>
  <c r="V155" i="4"/>
  <c r="U155" i="4"/>
  <c r="T155" i="4"/>
  <c r="S155" i="4"/>
  <c r="J155" i="4"/>
  <c r="Y155" i="4" s="1"/>
  <c r="K155" i="4" s="1"/>
  <c r="AH154" i="4"/>
  <c r="X154" i="4"/>
  <c r="W154" i="4"/>
  <c r="V154" i="4"/>
  <c r="U154" i="4"/>
  <c r="T154" i="4"/>
  <c r="S154" i="4"/>
  <c r="J154" i="4"/>
  <c r="Y154" i="4" s="1"/>
  <c r="K154" i="4" s="1"/>
  <c r="AH153" i="4"/>
  <c r="X153" i="4"/>
  <c r="W153" i="4"/>
  <c r="V153" i="4"/>
  <c r="U153" i="4"/>
  <c r="T153" i="4"/>
  <c r="S153" i="4"/>
  <c r="J153" i="4"/>
  <c r="Y153" i="4" s="1"/>
  <c r="K153" i="4" s="1"/>
  <c r="AH152" i="4"/>
  <c r="X152" i="4"/>
  <c r="W152" i="4"/>
  <c r="V152" i="4"/>
  <c r="U152" i="4"/>
  <c r="T152" i="4"/>
  <c r="S152" i="4"/>
  <c r="J152" i="4"/>
  <c r="Y152" i="4" s="1"/>
  <c r="K152" i="4" s="1"/>
  <c r="X148" i="4"/>
  <c r="W148" i="4"/>
  <c r="J148" i="4" s="1"/>
  <c r="Y148" i="4" s="1"/>
  <c r="K148" i="4" s="1"/>
  <c r="V148" i="4"/>
  <c r="U148" i="4"/>
  <c r="T148" i="4"/>
  <c r="S148" i="4"/>
  <c r="AH147" i="4"/>
  <c r="X147" i="4"/>
  <c r="W147" i="4"/>
  <c r="J147" i="4" s="1"/>
  <c r="Y147" i="4" s="1"/>
  <c r="K147" i="4" s="1"/>
  <c r="V147" i="4"/>
  <c r="U147" i="4"/>
  <c r="T147" i="4"/>
  <c r="S147" i="4"/>
  <c r="X146" i="4"/>
  <c r="W146" i="4"/>
  <c r="J146" i="4" s="1"/>
  <c r="Y146" i="4" s="1"/>
  <c r="K146" i="4" s="1"/>
  <c r="V146" i="4"/>
  <c r="U146" i="4"/>
  <c r="T146" i="4"/>
  <c r="S146" i="4"/>
  <c r="X145" i="4"/>
  <c r="W145" i="4"/>
  <c r="J145" i="4" s="1"/>
  <c r="Y145" i="4" s="1"/>
  <c r="K145" i="4" s="1"/>
  <c r="V145" i="4"/>
  <c r="U145" i="4"/>
  <c r="T145" i="4"/>
  <c r="S145" i="4"/>
  <c r="AH144" i="4"/>
  <c r="X144" i="4"/>
  <c r="W144" i="4"/>
  <c r="V144" i="4"/>
  <c r="U144" i="4"/>
  <c r="T144" i="4"/>
  <c r="S144" i="4"/>
  <c r="J144" i="4"/>
  <c r="Y144" i="4" s="1"/>
  <c r="K144" i="4" s="1"/>
  <c r="AH143" i="4"/>
  <c r="X143" i="4"/>
  <c r="W143" i="4"/>
  <c r="J143" i="4" s="1"/>
  <c r="Y143" i="4" s="1"/>
  <c r="K143" i="4" s="1"/>
  <c r="V143" i="4"/>
  <c r="U143" i="4"/>
  <c r="T143" i="4"/>
  <c r="S143" i="4"/>
  <c r="X133" i="4"/>
  <c r="W133" i="4"/>
  <c r="V133" i="4"/>
  <c r="U133" i="4"/>
  <c r="T133" i="4"/>
  <c r="S133" i="4"/>
  <c r="J133" i="4"/>
  <c r="Y133" i="4" s="1"/>
  <c r="K133" i="4" s="1"/>
  <c r="X132" i="4"/>
  <c r="J132" i="4" s="1"/>
  <c r="Y132" i="4" s="1"/>
  <c r="K132" i="4" s="1"/>
  <c r="W132" i="4"/>
  <c r="V132" i="4"/>
  <c r="U132" i="4"/>
  <c r="T132" i="4"/>
  <c r="S132" i="4"/>
  <c r="AH131" i="4"/>
  <c r="X131" i="4"/>
  <c r="W131" i="4"/>
  <c r="J131" i="4" s="1"/>
  <c r="Y131" i="4" s="1"/>
  <c r="K131" i="4" s="1"/>
  <c r="V131" i="4"/>
  <c r="U131" i="4"/>
  <c r="T131" i="4"/>
  <c r="S131" i="4"/>
  <c r="X130" i="4"/>
  <c r="J130" i="4" s="1"/>
  <c r="Y130" i="4" s="1"/>
  <c r="K130" i="4" s="1"/>
  <c r="W130" i="4"/>
  <c r="V130" i="4"/>
  <c r="U130" i="4"/>
  <c r="T130" i="4"/>
  <c r="S130" i="4"/>
  <c r="AH129" i="4"/>
  <c r="X129" i="4"/>
  <c r="W129" i="4"/>
  <c r="J129" i="4" s="1"/>
  <c r="Y129" i="4" s="1"/>
  <c r="K129" i="4" s="1"/>
  <c r="V129" i="4"/>
  <c r="U129" i="4"/>
  <c r="T129" i="4"/>
  <c r="S129" i="4"/>
  <c r="AH128" i="4"/>
  <c r="X128" i="4"/>
  <c r="W128" i="4"/>
  <c r="J128" i="4" s="1"/>
  <c r="V128" i="4"/>
  <c r="U128" i="4"/>
  <c r="T128" i="4"/>
  <c r="S128" i="4"/>
  <c r="AH116" i="4"/>
  <c r="X116" i="4"/>
  <c r="J116" i="4" s="1"/>
  <c r="Y116" i="4" s="1"/>
  <c r="K116" i="4" s="1"/>
  <c r="W116" i="4"/>
  <c r="V116" i="4"/>
  <c r="U116" i="4"/>
  <c r="T116" i="4"/>
  <c r="S116" i="4"/>
  <c r="AH110" i="4"/>
  <c r="X110" i="4"/>
  <c r="W110" i="4"/>
  <c r="J110" i="4" s="1"/>
  <c r="Y110" i="4" s="1"/>
  <c r="K110" i="4" s="1"/>
  <c r="V110" i="4"/>
  <c r="U110" i="4"/>
  <c r="T110" i="4"/>
  <c r="S110" i="4"/>
  <c r="AH107" i="4"/>
  <c r="X107" i="4"/>
  <c r="W107" i="4"/>
  <c r="J107" i="4" s="1"/>
  <c r="Y107" i="4" s="1"/>
  <c r="K107" i="4" s="1"/>
  <c r="V107" i="4"/>
  <c r="U107" i="4"/>
  <c r="T107" i="4"/>
  <c r="S107" i="4"/>
  <c r="AH106" i="4"/>
  <c r="X106" i="4"/>
  <c r="W106" i="4"/>
  <c r="J106" i="4" s="1"/>
  <c r="Y106" i="4" s="1"/>
  <c r="K106" i="4" s="1"/>
  <c r="V106" i="4"/>
  <c r="U106" i="4"/>
  <c r="T106" i="4"/>
  <c r="S106" i="4"/>
  <c r="AH105" i="4"/>
  <c r="X105" i="4"/>
  <c r="W105" i="4"/>
  <c r="J105" i="4" s="1"/>
  <c r="Y105" i="4" s="1"/>
  <c r="K105" i="4" s="1"/>
  <c r="V105" i="4"/>
  <c r="U105" i="4"/>
  <c r="T105" i="4"/>
  <c r="S105" i="4"/>
  <c r="AH104" i="4"/>
  <c r="X104" i="4"/>
  <c r="W104" i="4"/>
  <c r="J104" i="4" s="1"/>
  <c r="Y104" i="4" s="1"/>
  <c r="K104" i="4" s="1"/>
  <c r="V104" i="4"/>
  <c r="U104" i="4"/>
  <c r="T104" i="4"/>
  <c r="S104" i="4"/>
  <c r="AH68" i="4"/>
  <c r="X68" i="4"/>
  <c r="W68" i="4"/>
  <c r="J68" i="4" s="1"/>
  <c r="Y68" i="4" s="1"/>
  <c r="K68" i="4" s="1"/>
  <c r="V68" i="4"/>
  <c r="U68" i="4"/>
  <c r="T68" i="4"/>
  <c r="S68" i="4"/>
  <c r="W67" i="3"/>
  <c r="X67" i="3"/>
  <c r="AH67" i="3"/>
  <c r="U69" i="3"/>
  <c r="S69" i="3" s="1"/>
  <c r="V69" i="3"/>
  <c r="T69" i="3" s="1"/>
  <c r="W69" i="3"/>
  <c r="X69" i="3"/>
  <c r="AH69" i="3"/>
  <c r="U70" i="3"/>
  <c r="S70" i="3" s="1"/>
  <c r="V70" i="3"/>
  <c r="T70" i="3" s="1"/>
  <c r="W70" i="3"/>
  <c r="X70" i="3"/>
  <c r="AH70" i="3"/>
  <c r="U71" i="3"/>
  <c r="S71" i="3" s="1"/>
  <c r="V71" i="3"/>
  <c r="T71" i="3" s="1"/>
  <c r="W71" i="3"/>
  <c r="X71" i="3"/>
  <c r="AH71" i="3"/>
  <c r="L72" i="3"/>
  <c r="M72" i="3"/>
  <c r="Q72" i="3"/>
  <c r="W72" i="3"/>
  <c r="X72" i="3"/>
  <c r="AH49" i="4"/>
  <c r="X49" i="4"/>
  <c r="W49" i="4"/>
  <c r="J49" i="4" s="1"/>
  <c r="Y49" i="4" s="1"/>
  <c r="K49" i="4" s="1"/>
  <c r="AH48" i="4"/>
  <c r="X48" i="4"/>
  <c r="W48" i="4"/>
  <c r="J48" i="4" s="1"/>
  <c r="Y48" i="4" s="1"/>
  <c r="K48" i="4" s="1"/>
  <c r="AH47" i="4"/>
  <c r="X47" i="4"/>
  <c r="W47" i="4"/>
  <c r="J47" i="4"/>
  <c r="Y47" i="4" s="1"/>
  <c r="K47" i="4" s="1"/>
  <c r="AH38" i="4"/>
  <c r="X38" i="4"/>
  <c r="W38" i="4"/>
  <c r="J38" i="4" s="1"/>
  <c r="Y38" i="4" s="1"/>
  <c r="K38" i="4" s="1"/>
  <c r="V38" i="4"/>
  <c r="U38" i="4"/>
  <c r="T38" i="4"/>
  <c r="S38" i="4"/>
  <c r="X36" i="4"/>
  <c r="W36" i="4"/>
  <c r="V36" i="4"/>
  <c r="U36" i="4"/>
  <c r="T36" i="4"/>
  <c r="S36" i="4"/>
  <c r="J36" i="4"/>
  <c r="Y36" i="4" s="1"/>
  <c r="K36" i="4" s="1"/>
  <c r="X35" i="4"/>
  <c r="J35" i="4" s="1"/>
  <c r="Y35" i="4" s="1"/>
  <c r="K35" i="4" s="1"/>
  <c r="W35" i="4"/>
  <c r="V35" i="4"/>
  <c r="U35" i="4"/>
  <c r="T35" i="4"/>
  <c r="S35" i="4"/>
  <c r="X34" i="4"/>
  <c r="W34" i="4"/>
  <c r="J34" i="4" s="1"/>
  <c r="Y34" i="4" s="1"/>
  <c r="K34" i="4" s="1"/>
  <c r="V34" i="4"/>
  <c r="U34" i="4"/>
  <c r="T34" i="4"/>
  <c r="S34" i="4"/>
  <c r="AH30" i="4"/>
  <c r="X30" i="4"/>
  <c r="W30" i="4"/>
  <c r="J30" i="4"/>
  <c r="Y30" i="4" s="1"/>
  <c r="K30" i="4" s="1"/>
  <c r="AH29" i="4"/>
  <c r="X29" i="4"/>
  <c r="W29" i="4"/>
  <c r="J29" i="4" s="1"/>
  <c r="Y29" i="4" s="1"/>
  <c r="K29" i="4" s="1"/>
  <c r="AH28" i="4"/>
  <c r="X28" i="4"/>
  <c r="W28" i="4"/>
  <c r="J28" i="4" s="1"/>
  <c r="Y28" i="4" s="1"/>
  <c r="K28" i="4" s="1"/>
  <c r="AH27" i="4"/>
  <c r="X27" i="4"/>
  <c r="W27" i="4"/>
  <c r="J27" i="4"/>
  <c r="Y27" i="4" s="1"/>
  <c r="K27" i="4" s="1"/>
  <c r="AH26" i="4"/>
  <c r="X26" i="4"/>
  <c r="W26" i="4"/>
  <c r="J26" i="4" s="1"/>
  <c r="Y26" i="4" s="1"/>
  <c r="K26" i="4" s="1"/>
  <c r="AH25" i="4"/>
  <c r="X25" i="4"/>
  <c r="W25" i="4"/>
  <c r="J25" i="4" s="1"/>
  <c r="Y25" i="4" s="1"/>
  <c r="K25" i="4" s="1"/>
  <c r="U32" i="4"/>
  <c r="S32" i="4" s="1"/>
  <c r="V32" i="4"/>
  <c r="T32" i="4" s="1"/>
  <c r="W32" i="4"/>
  <c r="X32" i="4"/>
  <c r="AH32" i="4"/>
  <c r="L33" i="4"/>
  <c r="M33" i="4"/>
  <c r="Q33" i="4"/>
  <c r="S33" i="4"/>
  <c r="T33" i="4"/>
  <c r="W33" i="4"/>
  <c r="X33" i="4"/>
  <c r="AH21" i="4"/>
  <c r="X21" i="4"/>
  <c r="W21" i="4"/>
  <c r="J21" i="4"/>
  <c r="Y21" i="4" s="1"/>
  <c r="K21" i="4" s="1"/>
  <c r="AH20" i="4"/>
  <c r="X20" i="4"/>
  <c r="W20" i="4"/>
  <c r="J20" i="4" s="1"/>
  <c r="Y20" i="4" s="1"/>
  <c r="K20" i="4" s="1"/>
  <c r="AH19" i="4"/>
  <c r="X19" i="4"/>
  <c r="W19" i="4"/>
  <c r="J19" i="4" s="1"/>
  <c r="Y19" i="4" s="1"/>
  <c r="K19" i="4" s="1"/>
  <c r="AH15" i="4"/>
  <c r="X15" i="4"/>
  <c r="W15" i="4"/>
  <c r="J15" i="4"/>
  <c r="Y15" i="4" s="1"/>
  <c r="K15" i="4" s="1"/>
  <c r="AH14" i="4"/>
  <c r="X14" i="4"/>
  <c r="W14" i="4"/>
  <c r="J14" i="4" s="1"/>
  <c r="Y14" i="4" s="1"/>
  <c r="K14" i="4" s="1"/>
  <c r="AH13" i="4"/>
  <c r="X13" i="4"/>
  <c r="W13" i="4"/>
  <c r="J13" i="4" s="1"/>
  <c r="Y13" i="4" s="1"/>
  <c r="K13" i="4" s="1"/>
  <c r="AH94" i="16"/>
  <c r="X94" i="16"/>
  <c r="W94" i="16"/>
  <c r="J94" i="16" s="1"/>
  <c r="Y94" i="16" s="1"/>
  <c r="K94" i="16" s="1"/>
  <c r="V94" i="16"/>
  <c r="U94" i="16"/>
  <c r="T94" i="16"/>
  <c r="S94" i="16"/>
  <c r="AH93" i="16"/>
  <c r="X93" i="16"/>
  <c r="W93" i="16"/>
  <c r="J93" i="16" s="1"/>
  <c r="Y93" i="16" s="1"/>
  <c r="K93" i="16" s="1"/>
  <c r="V93" i="16"/>
  <c r="U93" i="16"/>
  <c r="T93" i="16"/>
  <c r="S93" i="16"/>
  <c r="AH92" i="16"/>
  <c r="X92" i="16"/>
  <c r="W92" i="16"/>
  <c r="J92" i="16" s="1"/>
  <c r="Y92" i="16" s="1"/>
  <c r="K92" i="16" s="1"/>
  <c r="V92" i="16"/>
  <c r="U92" i="16"/>
  <c r="T92" i="16"/>
  <c r="S92" i="16"/>
  <c r="AH91" i="16"/>
  <c r="X91" i="16"/>
  <c r="W91" i="16"/>
  <c r="J91" i="16" s="1"/>
  <c r="Y91" i="16" s="1"/>
  <c r="K91" i="16" s="1"/>
  <c r="V91" i="16"/>
  <c r="U91" i="16"/>
  <c r="T91" i="16"/>
  <c r="S91" i="16"/>
  <c r="AH156" i="16"/>
  <c r="X156" i="16"/>
  <c r="W156" i="16"/>
  <c r="J156" i="16" s="1"/>
  <c r="Y156" i="16" s="1"/>
  <c r="K156" i="16" s="1"/>
  <c r="V156" i="16"/>
  <c r="U156" i="16"/>
  <c r="T156" i="16"/>
  <c r="S156" i="16"/>
  <c r="X155" i="16"/>
  <c r="W155" i="16"/>
  <c r="J155" i="16" s="1"/>
  <c r="Y155" i="16" s="1"/>
  <c r="K155" i="16" s="1"/>
  <c r="V155" i="16"/>
  <c r="U155" i="16"/>
  <c r="T155" i="16"/>
  <c r="S155" i="16"/>
  <c r="AH154" i="16"/>
  <c r="X154" i="16"/>
  <c r="W154" i="16"/>
  <c r="V154" i="16"/>
  <c r="U154" i="16"/>
  <c r="T154" i="16"/>
  <c r="S154" i="16"/>
  <c r="J154" i="16"/>
  <c r="Y154" i="16" s="1"/>
  <c r="K154" i="16" s="1"/>
  <c r="X153" i="16"/>
  <c r="W153" i="16"/>
  <c r="V153" i="16"/>
  <c r="U153" i="16"/>
  <c r="T153" i="16"/>
  <c r="S153" i="16"/>
  <c r="J153" i="16"/>
  <c r="Y153" i="16" s="1"/>
  <c r="K153" i="16" s="1"/>
  <c r="AH152" i="16"/>
  <c r="X152" i="16"/>
  <c r="W152" i="16"/>
  <c r="V152" i="16"/>
  <c r="U152" i="16"/>
  <c r="T152" i="16"/>
  <c r="S152" i="16"/>
  <c r="J152" i="16"/>
  <c r="Y152" i="16" s="1"/>
  <c r="K152" i="16" s="1"/>
  <c r="AH151" i="16"/>
  <c r="X151" i="16"/>
  <c r="W151" i="16"/>
  <c r="V151" i="16"/>
  <c r="U151" i="16"/>
  <c r="T151" i="16"/>
  <c r="S151" i="16"/>
  <c r="J151" i="16"/>
  <c r="Y151" i="16" s="1"/>
  <c r="K151" i="16" s="1"/>
  <c r="AH150" i="16"/>
  <c r="X150" i="16"/>
  <c r="W150" i="16"/>
  <c r="V150" i="16"/>
  <c r="U150" i="16"/>
  <c r="T150" i="16"/>
  <c r="S150" i="16"/>
  <c r="J150" i="16"/>
  <c r="Y150" i="16" s="1"/>
  <c r="K150" i="16" s="1"/>
  <c r="AH149" i="16"/>
  <c r="X149" i="16"/>
  <c r="W149" i="16"/>
  <c r="V149" i="16"/>
  <c r="U149" i="16"/>
  <c r="T149" i="16"/>
  <c r="S149" i="16"/>
  <c r="J149" i="16"/>
  <c r="Y149" i="16" s="1"/>
  <c r="K149" i="16" s="1"/>
  <c r="X145" i="16"/>
  <c r="J145" i="16" s="1"/>
  <c r="Y145" i="16" s="1"/>
  <c r="K145" i="16" s="1"/>
  <c r="W145" i="16"/>
  <c r="V145" i="16"/>
  <c r="U145" i="16"/>
  <c r="T145" i="16"/>
  <c r="S145" i="16"/>
  <c r="AH144" i="16"/>
  <c r="X144" i="16"/>
  <c r="W144" i="16"/>
  <c r="J144" i="16" s="1"/>
  <c r="Y144" i="16" s="1"/>
  <c r="K144" i="16" s="1"/>
  <c r="V144" i="16"/>
  <c r="U144" i="16"/>
  <c r="T144" i="16"/>
  <c r="S144" i="16"/>
  <c r="X143" i="16"/>
  <c r="W143" i="16"/>
  <c r="J143" i="16" s="1"/>
  <c r="Y143" i="16" s="1"/>
  <c r="K143" i="16" s="1"/>
  <c r="V143" i="16"/>
  <c r="U143" i="16"/>
  <c r="T143" i="16"/>
  <c r="S143" i="16"/>
  <c r="X142" i="16"/>
  <c r="W142" i="16"/>
  <c r="J142" i="16" s="1"/>
  <c r="Y142" i="16" s="1"/>
  <c r="K142" i="16" s="1"/>
  <c r="V142" i="16"/>
  <c r="U142" i="16"/>
  <c r="T142" i="16"/>
  <c r="S142" i="16"/>
  <c r="AH141" i="16"/>
  <c r="X141" i="16"/>
  <c r="W141" i="16"/>
  <c r="J141" i="16" s="1"/>
  <c r="Y141" i="16" s="1"/>
  <c r="K141" i="16" s="1"/>
  <c r="V141" i="16"/>
  <c r="U141" i="16"/>
  <c r="T141" i="16"/>
  <c r="S141" i="16"/>
  <c r="AH140" i="16"/>
  <c r="X140" i="16"/>
  <c r="W140" i="16"/>
  <c r="V140" i="16"/>
  <c r="U140" i="16"/>
  <c r="T140" i="16"/>
  <c r="S140" i="16"/>
  <c r="J140" i="16"/>
  <c r="X132" i="16"/>
  <c r="W132" i="16"/>
  <c r="J132" i="16"/>
  <c r="Y132" i="16" s="1"/>
  <c r="K132" i="16" s="1"/>
  <c r="X131" i="16"/>
  <c r="W131" i="16"/>
  <c r="J131" i="16" s="1"/>
  <c r="Y131" i="16" s="1"/>
  <c r="K131" i="16" s="1"/>
  <c r="AH130" i="16"/>
  <c r="X130" i="16"/>
  <c r="W130" i="16"/>
  <c r="J130" i="16" s="1"/>
  <c r="Y130" i="16" s="1"/>
  <c r="K130" i="16" s="1"/>
  <c r="X129" i="16"/>
  <c r="W129" i="16"/>
  <c r="J129" i="16" s="1"/>
  <c r="Y129" i="16" s="1"/>
  <c r="K129" i="16" s="1"/>
  <c r="AH128" i="16"/>
  <c r="X128" i="16"/>
  <c r="W128" i="16"/>
  <c r="J128" i="16" s="1"/>
  <c r="Y128" i="16" s="1"/>
  <c r="K128" i="16" s="1"/>
  <c r="AH127" i="16"/>
  <c r="X127" i="16"/>
  <c r="W127" i="16"/>
  <c r="J127" i="16"/>
  <c r="AH115" i="16"/>
  <c r="X115" i="16"/>
  <c r="W115" i="16"/>
  <c r="J115" i="16" s="1"/>
  <c r="Y115" i="16" s="1"/>
  <c r="K115" i="16" s="1"/>
  <c r="V115" i="16"/>
  <c r="U115" i="16"/>
  <c r="T115" i="16"/>
  <c r="S115" i="16"/>
  <c r="AH109" i="16"/>
  <c r="X109" i="16"/>
  <c r="W109" i="16"/>
  <c r="J109" i="16" s="1"/>
  <c r="Y109" i="16" s="1"/>
  <c r="K109" i="16" s="1"/>
  <c r="V109" i="16"/>
  <c r="U109" i="16"/>
  <c r="T109" i="16"/>
  <c r="S109" i="16"/>
  <c r="AH106" i="16"/>
  <c r="X106" i="16"/>
  <c r="W106" i="16"/>
  <c r="J106" i="16" s="1"/>
  <c r="Y106" i="16" s="1"/>
  <c r="K106" i="16" s="1"/>
  <c r="V106" i="16"/>
  <c r="U106" i="16"/>
  <c r="T106" i="16"/>
  <c r="S106" i="16"/>
  <c r="AH105" i="16"/>
  <c r="X105" i="16"/>
  <c r="W105" i="16"/>
  <c r="J105" i="16" s="1"/>
  <c r="Y105" i="16" s="1"/>
  <c r="K105" i="16" s="1"/>
  <c r="V105" i="16"/>
  <c r="U105" i="16"/>
  <c r="T105" i="16"/>
  <c r="S105" i="16"/>
  <c r="AH104" i="16"/>
  <c r="X104" i="16"/>
  <c r="W104" i="16"/>
  <c r="J104" i="16" s="1"/>
  <c r="Y104" i="16" s="1"/>
  <c r="K104" i="16" s="1"/>
  <c r="V104" i="16"/>
  <c r="U104" i="16"/>
  <c r="T104" i="16"/>
  <c r="S104" i="16"/>
  <c r="AH103" i="16"/>
  <c r="X103" i="16"/>
  <c r="W103" i="16"/>
  <c r="J103" i="16" s="1"/>
  <c r="Y103" i="16" s="1"/>
  <c r="K103" i="16" s="1"/>
  <c r="V103" i="16"/>
  <c r="U103" i="16"/>
  <c r="T103" i="16"/>
  <c r="S103" i="16"/>
  <c r="AH59" i="24"/>
  <c r="AH55" i="24"/>
  <c r="AH56" i="24"/>
  <c r="AH57" i="24"/>
  <c r="AH59" i="29"/>
  <c r="AH55" i="29"/>
  <c r="AH56" i="29"/>
  <c r="AH57" i="29"/>
  <c r="AH65" i="16"/>
  <c r="X65" i="16"/>
  <c r="W65" i="16"/>
  <c r="J65" i="16"/>
  <c r="Y65" i="16" s="1"/>
  <c r="K65" i="16" s="1"/>
  <c r="AH48" i="16"/>
  <c r="X48" i="16"/>
  <c r="W48" i="16"/>
  <c r="J48" i="16" s="1"/>
  <c r="Y48" i="16" s="1"/>
  <c r="K48" i="16" s="1"/>
  <c r="V48" i="16"/>
  <c r="U48" i="16"/>
  <c r="T48" i="16"/>
  <c r="S48" i="16"/>
  <c r="AH47" i="16"/>
  <c r="X47" i="16"/>
  <c r="W47" i="16"/>
  <c r="J47" i="16" s="1"/>
  <c r="Y47" i="16" s="1"/>
  <c r="K47" i="16" s="1"/>
  <c r="V47" i="16"/>
  <c r="U47" i="16"/>
  <c r="T47" i="16"/>
  <c r="S47" i="16"/>
  <c r="AH46" i="16"/>
  <c r="X46" i="16"/>
  <c r="W46" i="16"/>
  <c r="J46" i="16" s="1"/>
  <c r="Y46" i="16" s="1"/>
  <c r="K46" i="16" s="1"/>
  <c r="V46" i="16"/>
  <c r="U46" i="16"/>
  <c r="T46" i="16"/>
  <c r="S46" i="16"/>
  <c r="AH37" i="16"/>
  <c r="X37" i="16"/>
  <c r="W37" i="16"/>
  <c r="J37" i="16" s="1"/>
  <c r="Y37" i="16" s="1"/>
  <c r="K37" i="16" s="1"/>
  <c r="X35" i="16"/>
  <c r="W35" i="16"/>
  <c r="J35" i="16"/>
  <c r="Y35" i="16" s="1"/>
  <c r="K35" i="16" s="1"/>
  <c r="X34" i="16"/>
  <c r="W34" i="16"/>
  <c r="J34" i="16"/>
  <c r="Y34" i="16" s="1"/>
  <c r="K34" i="16" s="1"/>
  <c r="X33" i="16"/>
  <c r="W33" i="16"/>
  <c r="J33" i="16" s="1"/>
  <c r="Y33" i="16" s="1"/>
  <c r="K33" i="16" s="1"/>
  <c r="AH30" i="16"/>
  <c r="X30" i="16"/>
  <c r="J30" i="16" s="1"/>
  <c r="Y30" i="16" s="1"/>
  <c r="K30" i="16" s="1"/>
  <c r="W30" i="16"/>
  <c r="AH29" i="16"/>
  <c r="X29" i="16"/>
  <c r="W29" i="16"/>
  <c r="J29" i="16" s="1"/>
  <c r="Y29" i="16" s="1"/>
  <c r="K29" i="16" s="1"/>
  <c r="AH28" i="16"/>
  <c r="X28" i="16"/>
  <c r="W28" i="16"/>
  <c r="J28" i="16" s="1"/>
  <c r="Y28" i="16" s="1"/>
  <c r="K28" i="16" s="1"/>
  <c r="AH27" i="16"/>
  <c r="X27" i="16"/>
  <c r="W27" i="16"/>
  <c r="J27" i="16" s="1"/>
  <c r="Y27" i="16" s="1"/>
  <c r="K27" i="16" s="1"/>
  <c r="AH26" i="16"/>
  <c r="X26" i="16"/>
  <c r="W26" i="16"/>
  <c r="J26" i="16" s="1"/>
  <c r="Y26" i="16" s="1"/>
  <c r="K26" i="16" s="1"/>
  <c r="AH25" i="16"/>
  <c r="X25" i="16"/>
  <c r="W25" i="16"/>
  <c r="J25" i="16" s="1"/>
  <c r="Y25" i="16" s="1"/>
  <c r="K25" i="16" s="1"/>
  <c r="AH21" i="16"/>
  <c r="X21" i="16"/>
  <c r="W21" i="16"/>
  <c r="J21" i="16" s="1"/>
  <c r="Y21" i="16" s="1"/>
  <c r="K21" i="16" s="1"/>
  <c r="AH20" i="16"/>
  <c r="X20" i="16"/>
  <c r="W20" i="16"/>
  <c r="J20" i="16" s="1"/>
  <c r="Y20" i="16" s="1"/>
  <c r="K20" i="16" s="1"/>
  <c r="AH19" i="16"/>
  <c r="X19" i="16"/>
  <c r="W19" i="16"/>
  <c r="J19" i="16" s="1"/>
  <c r="Y19" i="16" s="1"/>
  <c r="K19" i="16" s="1"/>
  <c r="AH15" i="16"/>
  <c r="X15" i="16"/>
  <c r="W15" i="16"/>
  <c r="J15" i="16" s="1"/>
  <c r="Y15" i="16" s="1"/>
  <c r="K15" i="16" s="1"/>
  <c r="AH14" i="16"/>
  <c r="X14" i="16"/>
  <c r="W14" i="16"/>
  <c r="J14" i="16" s="1"/>
  <c r="Y14" i="16" s="1"/>
  <c r="K14" i="16" s="1"/>
  <c r="AH13" i="16"/>
  <c r="X13" i="16"/>
  <c r="W13" i="16"/>
  <c r="J13" i="16" s="1"/>
  <c r="Y13" i="16" s="1"/>
  <c r="K13" i="16" s="1"/>
  <c r="AH174" i="9"/>
  <c r="X174" i="9"/>
  <c r="W174" i="9"/>
  <c r="V174" i="9"/>
  <c r="U174" i="9"/>
  <c r="T174" i="9"/>
  <c r="S174" i="9"/>
  <c r="Y174" i="9"/>
  <c r="AH173" i="9"/>
  <c r="X173" i="9"/>
  <c r="W173" i="9"/>
  <c r="J173" i="9" s="1"/>
  <c r="Y173" i="9" s="1"/>
  <c r="K173" i="9" s="1"/>
  <c r="V173" i="9"/>
  <c r="U173" i="9"/>
  <c r="T173" i="9"/>
  <c r="S173" i="9"/>
  <c r="AH146" i="9"/>
  <c r="X146" i="9"/>
  <c r="J146" i="9" s="1"/>
  <c r="Y146" i="9" s="1"/>
  <c r="K146" i="9" s="1"/>
  <c r="W146" i="9"/>
  <c r="V146" i="9"/>
  <c r="U146" i="9"/>
  <c r="T146" i="9"/>
  <c r="S146" i="9"/>
  <c r="X145" i="9"/>
  <c r="W145" i="9"/>
  <c r="J145" i="9" s="1"/>
  <c r="Y145" i="9" s="1"/>
  <c r="K145" i="9" s="1"/>
  <c r="V145" i="9"/>
  <c r="U145" i="9"/>
  <c r="T145" i="9"/>
  <c r="S145" i="9"/>
  <c r="X144" i="9"/>
  <c r="W144" i="9"/>
  <c r="V144" i="9"/>
  <c r="U144" i="9"/>
  <c r="T144" i="9"/>
  <c r="S144" i="9"/>
  <c r="J144" i="9"/>
  <c r="Y144" i="9" s="1"/>
  <c r="K144" i="9" s="1"/>
  <c r="AH143" i="9"/>
  <c r="X143" i="9"/>
  <c r="W143" i="9"/>
  <c r="J143" i="9" s="1"/>
  <c r="Y143" i="9" s="1"/>
  <c r="K143" i="9" s="1"/>
  <c r="V143" i="9"/>
  <c r="U143" i="9"/>
  <c r="T143" i="9"/>
  <c r="S143" i="9"/>
  <c r="AH142" i="9"/>
  <c r="X142" i="9"/>
  <c r="W142" i="9"/>
  <c r="J142" i="9" s="1"/>
  <c r="Y142" i="9" s="1"/>
  <c r="K142" i="9" s="1"/>
  <c r="V142" i="9"/>
  <c r="U142" i="9"/>
  <c r="T142" i="9"/>
  <c r="S142" i="9"/>
  <c r="X132" i="9"/>
  <c r="W132" i="9"/>
  <c r="V132" i="9"/>
  <c r="U132" i="9"/>
  <c r="T132" i="9"/>
  <c r="S132" i="9"/>
  <c r="J132" i="9"/>
  <c r="Y132" i="9" s="1"/>
  <c r="K132" i="9" s="1"/>
  <c r="X131" i="9"/>
  <c r="J131" i="9" s="1"/>
  <c r="Y131" i="9" s="1"/>
  <c r="K131" i="9" s="1"/>
  <c r="W131" i="9"/>
  <c r="V131" i="9"/>
  <c r="U131" i="9"/>
  <c r="T131" i="9"/>
  <c r="S131" i="9"/>
  <c r="AH130" i="9"/>
  <c r="X130" i="9"/>
  <c r="W130" i="9"/>
  <c r="J130" i="9" s="1"/>
  <c r="Y130" i="9" s="1"/>
  <c r="K130" i="9" s="1"/>
  <c r="V130" i="9"/>
  <c r="U130" i="9"/>
  <c r="T130" i="9"/>
  <c r="S130" i="9"/>
  <c r="X129" i="9"/>
  <c r="W129" i="9"/>
  <c r="J129" i="9" s="1"/>
  <c r="Y129" i="9" s="1"/>
  <c r="K129" i="9" s="1"/>
  <c r="V129" i="9"/>
  <c r="U129" i="9"/>
  <c r="T129" i="9"/>
  <c r="S129" i="9"/>
  <c r="AH128" i="9"/>
  <c r="X128" i="9"/>
  <c r="W128" i="9"/>
  <c r="J128" i="9" s="1"/>
  <c r="Y128" i="9" s="1"/>
  <c r="K128" i="9" s="1"/>
  <c r="V128" i="9"/>
  <c r="U128" i="9"/>
  <c r="T128" i="9"/>
  <c r="S128" i="9"/>
  <c r="AH127" i="9"/>
  <c r="X127" i="9"/>
  <c r="W127" i="9"/>
  <c r="J127" i="9" s="1"/>
  <c r="V127" i="9"/>
  <c r="U127" i="9"/>
  <c r="T127" i="9"/>
  <c r="S127" i="9"/>
  <c r="AH115" i="9"/>
  <c r="X115" i="9"/>
  <c r="W115" i="9"/>
  <c r="J115" i="9" s="1"/>
  <c r="Y115" i="9" s="1"/>
  <c r="K115" i="9" s="1"/>
  <c r="V115" i="9"/>
  <c r="U115" i="9"/>
  <c r="T115" i="9"/>
  <c r="S115" i="9"/>
  <c r="AH109" i="9"/>
  <c r="X109" i="9"/>
  <c r="W109" i="9"/>
  <c r="J109" i="9" s="1"/>
  <c r="Y109" i="9" s="1"/>
  <c r="K109" i="9" s="1"/>
  <c r="V109" i="9"/>
  <c r="U109" i="9"/>
  <c r="T109" i="9"/>
  <c r="S109" i="9"/>
  <c r="AH106" i="9"/>
  <c r="X106" i="9"/>
  <c r="W106" i="9"/>
  <c r="J106" i="9" s="1"/>
  <c r="Y106" i="9" s="1"/>
  <c r="K106" i="9" s="1"/>
  <c r="V106" i="9"/>
  <c r="U106" i="9"/>
  <c r="T106" i="9"/>
  <c r="S106" i="9"/>
  <c r="AH105" i="9"/>
  <c r="X105" i="9"/>
  <c r="W105" i="9"/>
  <c r="J105" i="9" s="1"/>
  <c r="Y105" i="9" s="1"/>
  <c r="K105" i="9" s="1"/>
  <c r="V105" i="9"/>
  <c r="U105" i="9"/>
  <c r="T105" i="9"/>
  <c r="S105" i="9"/>
  <c r="AH104" i="9"/>
  <c r="X104" i="9"/>
  <c r="W104" i="9"/>
  <c r="J104" i="9" s="1"/>
  <c r="Y104" i="9" s="1"/>
  <c r="K104" i="9" s="1"/>
  <c r="V104" i="9"/>
  <c r="U104" i="9"/>
  <c r="T104" i="9"/>
  <c r="S104" i="9"/>
  <c r="AH103" i="9"/>
  <c r="X103" i="9"/>
  <c r="W103" i="9"/>
  <c r="J103" i="9" s="1"/>
  <c r="Y103" i="9" s="1"/>
  <c r="K103" i="9" s="1"/>
  <c r="V103" i="9"/>
  <c r="U103" i="9"/>
  <c r="T103" i="9"/>
  <c r="S103" i="9"/>
  <c r="AH67" i="9"/>
  <c r="X67" i="9"/>
  <c r="W67" i="9"/>
  <c r="J67" i="9" s="1"/>
  <c r="Y67" i="9" s="1"/>
  <c r="K67" i="9" s="1"/>
  <c r="V67" i="9"/>
  <c r="U67" i="9"/>
  <c r="T67" i="9"/>
  <c r="S67" i="9"/>
  <c r="AH48" i="9"/>
  <c r="X48" i="9"/>
  <c r="W48" i="9"/>
  <c r="J48" i="9" s="1"/>
  <c r="Y48" i="9" s="1"/>
  <c r="K48" i="9" s="1"/>
  <c r="V48" i="9"/>
  <c r="U48" i="9"/>
  <c r="T48" i="9"/>
  <c r="S48" i="9"/>
  <c r="AH47" i="9"/>
  <c r="X47" i="9"/>
  <c r="W47" i="9"/>
  <c r="J47" i="9" s="1"/>
  <c r="Y47" i="9" s="1"/>
  <c r="K47" i="9" s="1"/>
  <c r="V47" i="9"/>
  <c r="U47" i="9"/>
  <c r="T47" i="9"/>
  <c r="S47" i="9"/>
  <c r="AH46" i="9"/>
  <c r="X46" i="9"/>
  <c r="W46" i="9"/>
  <c r="J46" i="9" s="1"/>
  <c r="Y46" i="9" s="1"/>
  <c r="K46" i="9" s="1"/>
  <c r="V46" i="9"/>
  <c r="U46" i="9"/>
  <c r="T46" i="9"/>
  <c r="S46" i="9"/>
  <c r="AH37" i="9"/>
  <c r="X37" i="9"/>
  <c r="W37" i="9"/>
  <c r="J37" i="9" s="1"/>
  <c r="Y37" i="9" s="1"/>
  <c r="K37" i="9" s="1"/>
  <c r="V37" i="9"/>
  <c r="U37" i="9"/>
  <c r="T37" i="9"/>
  <c r="S37" i="9"/>
  <c r="X35" i="9"/>
  <c r="W35" i="9"/>
  <c r="V35" i="9"/>
  <c r="U35" i="9"/>
  <c r="T35" i="9"/>
  <c r="S35" i="9"/>
  <c r="J35" i="9"/>
  <c r="Y35" i="9" s="1"/>
  <c r="K35" i="9" s="1"/>
  <c r="X34" i="9"/>
  <c r="W34" i="9"/>
  <c r="V34" i="9"/>
  <c r="U34" i="9"/>
  <c r="T34" i="9"/>
  <c r="S34" i="9"/>
  <c r="J34" i="9"/>
  <c r="Y34" i="9" s="1"/>
  <c r="K34" i="9" s="1"/>
  <c r="X33" i="9"/>
  <c r="W33" i="9"/>
  <c r="J33" i="9" s="1"/>
  <c r="Y33" i="9" s="1"/>
  <c r="K33" i="9" s="1"/>
  <c r="V33" i="9"/>
  <c r="U33" i="9"/>
  <c r="T33" i="9"/>
  <c r="S33" i="9"/>
  <c r="AH30" i="9"/>
  <c r="X30" i="9"/>
  <c r="W30" i="9"/>
  <c r="J30" i="9" s="1"/>
  <c r="Y30" i="9" s="1"/>
  <c r="K30" i="9" s="1"/>
  <c r="AH29" i="9"/>
  <c r="X29" i="9"/>
  <c r="W29" i="9"/>
  <c r="J29" i="9" s="1"/>
  <c r="Y29" i="9" s="1"/>
  <c r="K29" i="9" s="1"/>
  <c r="AH28" i="9"/>
  <c r="X28" i="9"/>
  <c r="W28" i="9"/>
  <c r="J28" i="9" s="1"/>
  <c r="Y28" i="9" s="1"/>
  <c r="K28" i="9" s="1"/>
  <c r="AH27" i="9"/>
  <c r="X27" i="9"/>
  <c r="W27" i="9"/>
  <c r="J27" i="9" s="1"/>
  <c r="Y27" i="9" s="1"/>
  <c r="K27" i="9" s="1"/>
  <c r="AH26" i="9"/>
  <c r="X26" i="9"/>
  <c r="W26" i="9"/>
  <c r="J26" i="9" s="1"/>
  <c r="Y26" i="9" s="1"/>
  <c r="K26" i="9" s="1"/>
  <c r="AH25" i="9"/>
  <c r="X25" i="9"/>
  <c r="W25" i="9"/>
  <c r="J25" i="9" s="1"/>
  <c r="AH21" i="9"/>
  <c r="X21" i="9"/>
  <c r="W21" i="9"/>
  <c r="J21" i="9" s="1"/>
  <c r="Y21" i="9" s="1"/>
  <c r="K21" i="9" s="1"/>
  <c r="AH20" i="9"/>
  <c r="X20" i="9"/>
  <c r="W20" i="9"/>
  <c r="J20" i="9" s="1"/>
  <c r="Y20" i="9" s="1"/>
  <c r="K20" i="9" s="1"/>
  <c r="AH19" i="9"/>
  <c r="X19" i="9"/>
  <c r="W19" i="9"/>
  <c r="J19" i="9" s="1"/>
  <c r="Y19" i="9" s="1"/>
  <c r="K19" i="9" s="1"/>
  <c r="AH15" i="9"/>
  <c r="X15" i="9"/>
  <c r="W15" i="9"/>
  <c r="J15" i="9" s="1"/>
  <c r="Y15" i="9" s="1"/>
  <c r="K15" i="9" s="1"/>
  <c r="AH14" i="9"/>
  <c r="X14" i="9"/>
  <c r="W14" i="9"/>
  <c r="J14" i="9" s="1"/>
  <c r="Y14" i="9" s="1"/>
  <c r="K14" i="9" s="1"/>
  <c r="AH13" i="9"/>
  <c r="X13" i="9"/>
  <c r="W13" i="9"/>
  <c r="J13" i="9" s="1"/>
  <c r="Y13" i="9" s="1"/>
  <c r="K13" i="9" s="1"/>
  <c r="AH155" i="6"/>
  <c r="X155" i="6"/>
  <c r="J155" i="6" s="1"/>
  <c r="Y155" i="6" s="1"/>
  <c r="K155" i="6" s="1"/>
  <c r="W155" i="6"/>
  <c r="V155" i="6"/>
  <c r="U155" i="6"/>
  <c r="T155" i="6"/>
  <c r="S155" i="6"/>
  <c r="X154" i="6"/>
  <c r="W154" i="6"/>
  <c r="J154" i="6" s="1"/>
  <c r="Y154" i="6" s="1"/>
  <c r="K154" i="6" s="1"/>
  <c r="V154" i="6"/>
  <c r="U154" i="6"/>
  <c r="T154" i="6"/>
  <c r="S154" i="6"/>
  <c r="AH153" i="6"/>
  <c r="X153" i="6"/>
  <c r="W153" i="6"/>
  <c r="J153" i="6" s="1"/>
  <c r="Y153" i="6" s="1"/>
  <c r="K153" i="6" s="1"/>
  <c r="V153" i="6"/>
  <c r="U153" i="6"/>
  <c r="T153" i="6"/>
  <c r="S153" i="6"/>
  <c r="X152" i="6"/>
  <c r="W152" i="6"/>
  <c r="J152" i="6" s="1"/>
  <c r="Y152" i="6" s="1"/>
  <c r="K152" i="6" s="1"/>
  <c r="V152" i="6"/>
  <c r="U152" i="6"/>
  <c r="T152" i="6"/>
  <c r="S152" i="6"/>
  <c r="AH151" i="6"/>
  <c r="X151" i="6"/>
  <c r="W151" i="6"/>
  <c r="V151" i="6"/>
  <c r="U151" i="6"/>
  <c r="T151" i="6"/>
  <c r="S151" i="6"/>
  <c r="J151" i="6"/>
  <c r="Y151" i="6" s="1"/>
  <c r="K151" i="6" s="1"/>
  <c r="AH150" i="6"/>
  <c r="X150" i="6"/>
  <c r="W150" i="6"/>
  <c r="V150" i="6"/>
  <c r="U150" i="6"/>
  <c r="T150" i="6"/>
  <c r="S150" i="6"/>
  <c r="J150" i="6"/>
  <c r="Y150" i="6" s="1"/>
  <c r="K150" i="6" s="1"/>
  <c r="AH149" i="6"/>
  <c r="X149" i="6"/>
  <c r="W149" i="6"/>
  <c r="J149" i="6" s="1"/>
  <c r="Y149" i="6" s="1"/>
  <c r="K149" i="6" s="1"/>
  <c r="V149" i="6"/>
  <c r="U149" i="6"/>
  <c r="T149" i="6"/>
  <c r="S149" i="6"/>
  <c r="AH148" i="6"/>
  <c r="X148" i="6"/>
  <c r="W148" i="6"/>
  <c r="V148" i="6"/>
  <c r="U148" i="6"/>
  <c r="T148" i="6"/>
  <c r="S148" i="6"/>
  <c r="J148" i="6"/>
  <c r="Y148" i="6" s="1"/>
  <c r="K148" i="6" s="1"/>
  <c r="X144" i="6"/>
  <c r="W144" i="6"/>
  <c r="V144" i="6"/>
  <c r="U144" i="6"/>
  <c r="T144" i="6"/>
  <c r="S144" i="6"/>
  <c r="J144" i="6"/>
  <c r="Y144" i="6" s="1"/>
  <c r="K144" i="6" s="1"/>
  <c r="AH143" i="6"/>
  <c r="X143" i="6"/>
  <c r="W143" i="6"/>
  <c r="V143" i="6"/>
  <c r="U143" i="6"/>
  <c r="T143" i="6"/>
  <c r="S143" i="6"/>
  <c r="J143" i="6"/>
  <c r="Y143" i="6" s="1"/>
  <c r="K143" i="6" s="1"/>
  <c r="X142" i="6"/>
  <c r="W142" i="6"/>
  <c r="J142" i="6" s="1"/>
  <c r="Y142" i="6" s="1"/>
  <c r="K142" i="6" s="1"/>
  <c r="V142" i="6"/>
  <c r="U142" i="6"/>
  <c r="T142" i="6"/>
  <c r="S142" i="6"/>
  <c r="X141" i="6"/>
  <c r="W141" i="6"/>
  <c r="J141" i="6" s="1"/>
  <c r="Y141" i="6" s="1"/>
  <c r="K141" i="6" s="1"/>
  <c r="V141" i="6"/>
  <c r="U141" i="6"/>
  <c r="T141" i="6"/>
  <c r="S141" i="6"/>
  <c r="AH140" i="6"/>
  <c r="X140" i="6"/>
  <c r="W140" i="6"/>
  <c r="J140" i="6" s="1"/>
  <c r="Y140" i="6" s="1"/>
  <c r="K140" i="6" s="1"/>
  <c r="V140" i="6"/>
  <c r="U140" i="6"/>
  <c r="T140" i="6"/>
  <c r="S140" i="6"/>
  <c r="AH139" i="6"/>
  <c r="X139" i="6"/>
  <c r="W139" i="6"/>
  <c r="J139" i="6" s="1"/>
  <c r="Y139" i="6" s="1"/>
  <c r="K139" i="6" s="1"/>
  <c r="V139" i="6"/>
  <c r="U139" i="6"/>
  <c r="T139" i="6"/>
  <c r="S139" i="6"/>
  <c r="X130" i="6"/>
  <c r="W130" i="6"/>
  <c r="J130" i="6" s="1"/>
  <c r="Y130" i="6" s="1"/>
  <c r="K130" i="6" s="1"/>
  <c r="V130" i="6"/>
  <c r="U130" i="6"/>
  <c r="T130" i="6"/>
  <c r="S130" i="6"/>
  <c r="X129" i="6"/>
  <c r="W129" i="6"/>
  <c r="V129" i="6"/>
  <c r="U129" i="6"/>
  <c r="T129" i="6"/>
  <c r="S129" i="6"/>
  <c r="J129" i="6"/>
  <c r="Y129" i="6" s="1"/>
  <c r="K129" i="6" s="1"/>
  <c r="AH128" i="6"/>
  <c r="X128" i="6"/>
  <c r="W128" i="6"/>
  <c r="V128" i="6"/>
  <c r="U128" i="6"/>
  <c r="T128" i="6"/>
  <c r="S128" i="6"/>
  <c r="J128" i="6"/>
  <c r="Y128" i="6" s="1"/>
  <c r="K128" i="6" s="1"/>
  <c r="X127" i="6"/>
  <c r="W127" i="6"/>
  <c r="J127" i="6" s="1"/>
  <c r="Y127" i="6" s="1"/>
  <c r="K127" i="6" s="1"/>
  <c r="V127" i="6"/>
  <c r="U127" i="6"/>
  <c r="T127" i="6"/>
  <c r="S127" i="6"/>
  <c r="AH126" i="6"/>
  <c r="X126" i="6"/>
  <c r="W126" i="6"/>
  <c r="J126" i="6" s="1"/>
  <c r="Y126" i="6" s="1"/>
  <c r="K126" i="6" s="1"/>
  <c r="V126" i="6"/>
  <c r="U126" i="6"/>
  <c r="T126" i="6"/>
  <c r="S126" i="6"/>
  <c r="AH125" i="6"/>
  <c r="X125" i="6"/>
  <c r="J125" i="6" s="1"/>
  <c r="W125" i="6"/>
  <c r="V125" i="6"/>
  <c r="U125" i="6"/>
  <c r="T125" i="6"/>
  <c r="S125" i="6"/>
  <c r="AH113" i="6"/>
  <c r="X113" i="6"/>
  <c r="W113" i="6"/>
  <c r="J113" i="6" s="1"/>
  <c r="Y113" i="6" s="1"/>
  <c r="K113" i="6" s="1"/>
  <c r="V113" i="6"/>
  <c r="U113" i="6"/>
  <c r="T113" i="6"/>
  <c r="S113" i="6"/>
  <c r="AH107" i="6"/>
  <c r="X107" i="6"/>
  <c r="W107" i="6"/>
  <c r="J107" i="6" s="1"/>
  <c r="Y107" i="6" s="1"/>
  <c r="K107" i="6" s="1"/>
  <c r="V107" i="6"/>
  <c r="U107" i="6"/>
  <c r="T107" i="6"/>
  <c r="S107" i="6"/>
  <c r="AH104" i="6"/>
  <c r="X104" i="6"/>
  <c r="J104" i="6" s="1"/>
  <c r="Y104" i="6" s="1"/>
  <c r="K104" i="6" s="1"/>
  <c r="W104" i="6"/>
  <c r="V104" i="6"/>
  <c r="U104" i="6"/>
  <c r="T104" i="6"/>
  <c r="S104" i="6"/>
  <c r="AH103" i="6"/>
  <c r="X103" i="6"/>
  <c r="W103" i="6"/>
  <c r="J103" i="6" s="1"/>
  <c r="Y103" i="6" s="1"/>
  <c r="K103" i="6" s="1"/>
  <c r="V103" i="6"/>
  <c r="U103" i="6"/>
  <c r="T103" i="6"/>
  <c r="S103" i="6"/>
  <c r="AH102" i="6"/>
  <c r="X102" i="6"/>
  <c r="W102" i="6"/>
  <c r="J102" i="6" s="1"/>
  <c r="Y102" i="6" s="1"/>
  <c r="K102" i="6" s="1"/>
  <c r="V102" i="6"/>
  <c r="U102" i="6"/>
  <c r="T102" i="6"/>
  <c r="S102" i="6"/>
  <c r="AH101" i="6"/>
  <c r="X101" i="6"/>
  <c r="J101" i="6" s="1"/>
  <c r="Y101" i="6" s="1"/>
  <c r="K101" i="6" s="1"/>
  <c r="W101" i="6"/>
  <c r="V101" i="6"/>
  <c r="U101" i="6"/>
  <c r="T101" i="6"/>
  <c r="S101" i="6"/>
  <c r="AH66" i="6"/>
  <c r="X66" i="6"/>
  <c r="W66" i="6"/>
  <c r="J66" i="6" s="1"/>
  <c r="Y66" i="6" s="1"/>
  <c r="K66" i="6" s="1"/>
  <c r="V66" i="6"/>
  <c r="U66" i="6"/>
  <c r="T66" i="6"/>
  <c r="S66" i="6"/>
  <c r="AH48" i="6"/>
  <c r="X48" i="6"/>
  <c r="W48" i="6"/>
  <c r="J48" i="6" s="1"/>
  <c r="Y48" i="6" s="1"/>
  <c r="K48" i="6" s="1"/>
  <c r="V48" i="6"/>
  <c r="U48" i="6"/>
  <c r="T48" i="6"/>
  <c r="S48" i="6"/>
  <c r="AH47" i="6"/>
  <c r="X47" i="6"/>
  <c r="J47" i="6" s="1"/>
  <c r="Y47" i="6" s="1"/>
  <c r="K47" i="6" s="1"/>
  <c r="W47" i="6"/>
  <c r="V47" i="6"/>
  <c r="U47" i="6"/>
  <c r="T47" i="6"/>
  <c r="S47" i="6"/>
  <c r="AH46" i="6"/>
  <c r="X46" i="6"/>
  <c r="W46" i="6"/>
  <c r="J46" i="6" s="1"/>
  <c r="Y46" i="6" s="1"/>
  <c r="K46" i="6" s="1"/>
  <c r="V46" i="6"/>
  <c r="U46" i="6"/>
  <c r="T46" i="6"/>
  <c r="S46" i="6"/>
  <c r="AH40" i="6"/>
  <c r="X40" i="6"/>
  <c r="W40" i="6"/>
  <c r="J40" i="6" s="1"/>
  <c r="Y40" i="6" s="1"/>
  <c r="K40" i="6" s="1"/>
  <c r="V40" i="6"/>
  <c r="U40" i="6"/>
  <c r="T40" i="6"/>
  <c r="S40" i="6"/>
  <c r="X35" i="6"/>
  <c r="W35" i="6"/>
  <c r="J35" i="6" s="1"/>
  <c r="Y35" i="6" s="1"/>
  <c r="K35" i="6" s="1"/>
  <c r="X34" i="6"/>
  <c r="W34" i="6"/>
  <c r="J34" i="6" s="1"/>
  <c r="Y34" i="6" s="1"/>
  <c r="K34" i="6" s="1"/>
  <c r="X33" i="6"/>
  <c r="W33" i="6"/>
  <c r="J33" i="6"/>
  <c r="Y33" i="6" s="1"/>
  <c r="K33" i="6" s="1"/>
  <c r="AH30" i="6"/>
  <c r="X30" i="6"/>
  <c r="W30" i="6"/>
  <c r="J30" i="6"/>
  <c r="Y30" i="6" s="1"/>
  <c r="K30" i="6" s="1"/>
  <c r="AH29" i="6"/>
  <c r="X29" i="6"/>
  <c r="W29" i="6"/>
  <c r="J29" i="6"/>
  <c r="Y29" i="6" s="1"/>
  <c r="K29" i="6" s="1"/>
  <c r="AH28" i="6"/>
  <c r="X28" i="6"/>
  <c r="W28" i="6"/>
  <c r="J28" i="6"/>
  <c r="Y28" i="6" s="1"/>
  <c r="K28" i="6" s="1"/>
  <c r="AH27" i="6"/>
  <c r="X27" i="6"/>
  <c r="W27" i="6"/>
  <c r="J27" i="6"/>
  <c r="Y27" i="6" s="1"/>
  <c r="K27" i="6" s="1"/>
  <c r="AH26" i="6"/>
  <c r="X26" i="6"/>
  <c r="W26" i="6"/>
  <c r="J26" i="6"/>
  <c r="Y26" i="6" s="1"/>
  <c r="K26" i="6" s="1"/>
  <c r="AH25" i="6"/>
  <c r="X25" i="6"/>
  <c r="W25" i="6"/>
  <c r="J25" i="6"/>
  <c r="Y25" i="6" s="1"/>
  <c r="K25" i="6" s="1"/>
  <c r="AH21" i="6"/>
  <c r="X21" i="6"/>
  <c r="W21" i="6"/>
  <c r="J21" i="6"/>
  <c r="Y21" i="6" s="1"/>
  <c r="K21" i="6" s="1"/>
  <c r="AH20" i="6"/>
  <c r="X20" i="6"/>
  <c r="W20" i="6"/>
  <c r="J20" i="6"/>
  <c r="Y20" i="6" s="1"/>
  <c r="K20" i="6" s="1"/>
  <c r="AH19" i="6"/>
  <c r="X19" i="6"/>
  <c r="W19" i="6"/>
  <c r="J19" i="6"/>
  <c r="Y19" i="6" s="1"/>
  <c r="K19" i="6" s="1"/>
  <c r="AH15" i="6"/>
  <c r="X15" i="6"/>
  <c r="W15" i="6"/>
  <c r="J15" i="6"/>
  <c r="Y15" i="6" s="1"/>
  <c r="K15" i="6" s="1"/>
  <c r="AH14" i="6"/>
  <c r="X14" i="6"/>
  <c r="W14" i="6"/>
  <c r="J14" i="6"/>
  <c r="Y14" i="6" s="1"/>
  <c r="K14" i="6" s="1"/>
  <c r="AH13" i="6"/>
  <c r="X13" i="6"/>
  <c r="W13" i="6"/>
  <c r="J13" i="6"/>
  <c r="Y13" i="6" s="1"/>
  <c r="K13" i="6" s="1"/>
  <c r="AH15" i="26"/>
  <c r="X15" i="26"/>
  <c r="W15" i="26"/>
  <c r="J15" i="26"/>
  <c r="Y15" i="26" s="1"/>
  <c r="K15" i="26" s="1"/>
  <c r="AH14" i="26"/>
  <c r="X14" i="26"/>
  <c r="W14" i="26"/>
  <c r="J14" i="26"/>
  <c r="Y14" i="26" s="1"/>
  <c r="K14" i="26" s="1"/>
  <c r="AH13" i="26"/>
  <c r="X13" i="26"/>
  <c r="W13" i="26"/>
  <c r="J13" i="26"/>
  <c r="Y13" i="26" s="1"/>
  <c r="K13" i="26" s="1"/>
  <c r="X132" i="26"/>
  <c r="W132" i="26"/>
  <c r="J132" i="26" s="1"/>
  <c r="Y132" i="26" s="1"/>
  <c r="K132" i="26" s="1"/>
  <c r="V132" i="26"/>
  <c r="U132" i="26"/>
  <c r="T132" i="26"/>
  <c r="S132" i="26"/>
  <c r="X131" i="26"/>
  <c r="W131" i="26"/>
  <c r="J131" i="26" s="1"/>
  <c r="Y131" i="26" s="1"/>
  <c r="K131" i="26" s="1"/>
  <c r="V131" i="26"/>
  <c r="U131" i="26"/>
  <c r="T131" i="26"/>
  <c r="S131" i="26"/>
  <c r="AH130" i="26"/>
  <c r="X130" i="26"/>
  <c r="W130" i="26"/>
  <c r="J130" i="26" s="1"/>
  <c r="Y130" i="26" s="1"/>
  <c r="K130" i="26" s="1"/>
  <c r="V130" i="26"/>
  <c r="U130" i="26"/>
  <c r="T130" i="26"/>
  <c r="S130" i="26"/>
  <c r="X129" i="26"/>
  <c r="W129" i="26"/>
  <c r="V129" i="26"/>
  <c r="U129" i="26"/>
  <c r="T129" i="26"/>
  <c r="S129" i="26"/>
  <c r="J129" i="26"/>
  <c r="Y129" i="26" s="1"/>
  <c r="K129" i="26" s="1"/>
  <c r="AH128" i="26"/>
  <c r="X128" i="26"/>
  <c r="W128" i="26"/>
  <c r="V128" i="26"/>
  <c r="U128" i="26"/>
  <c r="T128" i="26"/>
  <c r="S128" i="26"/>
  <c r="J128" i="26"/>
  <c r="Y128" i="26" s="1"/>
  <c r="K128" i="26" s="1"/>
  <c r="AH127" i="26"/>
  <c r="X127" i="26"/>
  <c r="W127" i="26"/>
  <c r="J127" i="26" s="1"/>
  <c r="V127" i="26"/>
  <c r="U127" i="26"/>
  <c r="T127" i="26"/>
  <c r="S127" i="26"/>
  <c r="AH49" i="26"/>
  <c r="X49" i="26"/>
  <c r="W49" i="26"/>
  <c r="V49" i="26"/>
  <c r="U49" i="26"/>
  <c r="T49" i="26"/>
  <c r="S49" i="26"/>
  <c r="J49" i="26"/>
  <c r="Y49" i="26" s="1"/>
  <c r="K49" i="26" s="1"/>
  <c r="AH48" i="26"/>
  <c r="X48" i="26"/>
  <c r="W48" i="26"/>
  <c r="V48" i="26"/>
  <c r="U48" i="26"/>
  <c r="T48" i="26"/>
  <c r="S48" i="26"/>
  <c r="J48" i="26"/>
  <c r="Y48" i="26" s="1"/>
  <c r="K48" i="26" s="1"/>
  <c r="AH47" i="26"/>
  <c r="X47" i="26"/>
  <c r="W47" i="26"/>
  <c r="J47" i="26" s="1"/>
  <c r="Y47" i="26" s="1"/>
  <c r="K47" i="26" s="1"/>
  <c r="V47" i="26"/>
  <c r="U47" i="26"/>
  <c r="T47" i="26"/>
  <c r="S47" i="26"/>
  <c r="AH38" i="26"/>
  <c r="X38" i="26"/>
  <c r="W38" i="26"/>
  <c r="J38" i="26"/>
  <c r="Y38" i="26" s="1"/>
  <c r="K38" i="26" s="1"/>
  <c r="X36" i="26"/>
  <c r="W36" i="26"/>
  <c r="J36" i="26"/>
  <c r="Y36" i="26" s="1"/>
  <c r="K36" i="26" s="1"/>
  <c r="X35" i="26"/>
  <c r="W35" i="26"/>
  <c r="J35" i="26" s="1"/>
  <c r="Y35" i="26" s="1"/>
  <c r="K35" i="26" s="1"/>
  <c r="X34" i="26"/>
  <c r="W34" i="26"/>
  <c r="J34" i="26"/>
  <c r="Y34" i="26" s="1"/>
  <c r="K34" i="26" s="1"/>
  <c r="AH30" i="26"/>
  <c r="X30" i="26"/>
  <c r="W30" i="26"/>
  <c r="J30" i="26" s="1"/>
  <c r="Y30" i="26" s="1"/>
  <c r="K30" i="26" s="1"/>
  <c r="AH29" i="26"/>
  <c r="X29" i="26"/>
  <c r="W29" i="26"/>
  <c r="J29" i="26" s="1"/>
  <c r="Y29" i="26" s="1"/>
  <c r="K29" i="26" s="1"/>
  <c r="AH28" i="26"/>
  <c r="X28" i="26"/>
  <c r="W28" i="26"/>
  <c r="J28" i="26"/>
  <c r="Y28" i="26" s="1"/>
  <c r="K28" i="26" s="1"/>
  <c r="AH27" i="26"/>
  <c r="X27" i="26"/>
  <c r="W27" i="26"/>
  <c r="J27" i="26" s="1"/>
  <c r="Y27" i="26" s="1"/>
  <c r="K27" i="26" s="1"/>
  <c r="AH26" i="26"/>
  <c r="X26" i="26"/>
  <c r="W26" i="26"/>
  <c r="J26" i="26" s="1"/>
  <c r="Y26" i="26" s="1"/>
  <c r="K26" i="26" s="1"/>
  <c r="AH25" i="26"/>
  <c r="X25" i="26"/>
  <c r="W25" i="26"/>
  <c r="J25" i="26"/>
  <c r="Y25" i="26" s="1"/>
  <c r="K25" i="26" s="1"/>
  <c r="AH30" i="5"/>
  <c r="X30" i="5"/>
  <c r="W30" i="5"/>
  <c r="J30" i="5" s="1"/>
  <c r="Y30" i="5" s="1"/>
  <c r="K30" i="5" s="1"/>
  <c r="AH29" i="5"/>
  <c r="X29" i="5"/>
  <c r="W29" i="5"/>
  <c r="J29" i="5" s="1"/>
  <c r="Y29" i="5" s="1"/>
  <c r="K29" i="5" s="1"/>
  <c r="AH28" i="5"/>
  <c r="X28" i="5"/>
  <c r="W28" i="5"/>
  <c r="J28" i="5"/>
  <c r="Y28" i="5" s="1"/>
  <c r="K28" i="5" s="1"/>
  <c r="AH27" i="5"/>
  <c r="X27" i="5"/>
  <c r="W27" i="5"/>
  <c r="J27" i="5" s="1"/>
  <c r="Y27" i="5" s="1"/>
  <c r="K27" i="5" s="1"/>
  <c r="AH26" i="5"/>
  <c r="X26" i="5"/>
  <c r="W26" i="5"/>
  <c r="J26" i="5" s="1"/>
  <c r="Y26" i="5" s="1"/>
  <c r="K26" i="5" s="1"/>
  <c r="AH25" i="5"/>
  <c r="X25" i="5"/>
  <c r="W25" i="5"/>
  <c r="J25" i="5"/>
  <c r="Y25" i="5" s="1"/>
  <c r="K25" i="5" s="1"/>
  <c r="AH30" i="1"/>
  <c r="X30" i="1"/>
  <c r="W30" i="1"/>
  <c r="J30" i="1" s="1"/>
  <c r="Y30" i="1" s="1"/>
  <c r="K30" i="1" s="1"/>
  <c r="AH29" i="1"/>
  <c r="X29" i="1"/>
  <c r="W29" i="1"/>
  <c r="J29" i="1" s="1"/>
  <c r="Y29" i="1" s="1"/>
  <c r="K29" i="1" s="1"/>
  <c r="AH28" i="1"/>
  <c r="X28" i="1"/>
  <c r="W28" i="1"/>
  <c r="J28" i="1"/>
  <c r="Y28" i="1" s="1"/>
  <c r="K28" i="1" s="1"/>
  <c r="AH27" i="1"/>
  <c r="X27" i="1"/>
  <c r="W27" i="1"/>
  <c r="J27" i="1" s="1"/>
  <c r="Y27" i="1" s="1"/>
  <c r="K27" i="1" s="1"/>
  <c r="AH26" i="1"/>
  <c r="X26" i="1"/>
  <c r="W26" i="1"/>
  <c r="J26" i="1" s="1"/>
  <c r="Y26" i="1" s="1"/>
  <c r="K26" i="1" s="1"/>
  <c r="AH25" i="1"/>
  <c r="X25" i="1"/>
  <c r="W25" i="1"/>
  <c r="J25" i="1"/>
  <c r="Y25" i="1" s="1"/>
  <c r="K25" i="1" s="1"/>
  <c r="AH115" i="26"/>
  <c r="X115" i="26"/>
  <c r="W115" i="26"/>
  <c r="J115" i="26" s="1"/>
  <c r="Y115" i="26" s="1"/>
  <c r="K115" i="26" s="1"/>
  <c r="V115" i="26"/>
  <c r="U115" i="26"/>
  <c r="T115" i="26"/>
  <c r="S115" i="26"/>
  <c r="AH109" i="26"/>
  <c r="X109" i="26"/>
  <c r="W109" i="26"/>
  <c r="J109" i="26" s="1"/>
  <c r="Y109" i="26" s="1"/>
  <c r="K109" i="26" s="1"/>
  <c r="V109" i="26"/>
  <c r="U109" i="26"/>
  <c r="T109" i="26"/>
  <c r="S109" i="26"/>
  <c r="AH106" i="26"/>
  <c r="X106" i="26"/>
  <c r="W106" i="26"/>
  <c r="J106" i="26" s="1"/>
  <c r="Y106" i="26" s="1"/>
  <c r="K106" i="26" s="1"/>
  <c r="V106" i="26"/>
  <c r="U106" i="26"/>
  <c r="T106" i="26"/>
  <c r="S106" i="26"/>
  <c r="AH105" i="26"/>
  <c r="X105" i="26"/>
  <c r="W105" i="26"/>
  <c r="J105" i="26" s="1"/>
  <c r="Y105" i="26" s="1"/>
  <c r="K105" i="26" s="1"/>
  <c r="V105" i="26"/>
  <c r="U105" i="26"/>
  <c r="T105" i="26"/>
  <c r="S105" i="26"/>
  <c r="AH104" i="26"/>
  <c r="X104" i="26"/>
  <c r="W104" i="26"/>
  <c r="J104" i="26" s="1"/>
  <c r="Y104" i="26" s="1"/>
  <c r="K104" i="26" s="1"/>
  <c r="V104" i="26"/>
  <c r="U104" i="26"/>
  <c r="T104" i="26"/>
  <c r="S104" i="26"/>
  <c r="AH103" i="26"/>
  <c r="X103" i="26"/>
  <c r="W103" i="26"/>
  <c r="J103" i="26" s="1"/>
  <c r="Y103" i="26" s="1"/>
  <c r="K103" i="26" s="1"/>
  <c r="V103" i="26"/>
  <c r="U103" i="26"/>
  <c r="T103" i="26"/>
  <c r="S103" i="26"/>
  <c r="AH67" i="26"/>
  <c r="X67" i="26"/>
  <c r="W67" i="26"/>
  <c r="J67" i="26" s="1"/>
  <c r="Y67" i="26" s="1"/>
  <c r="K67" i="26" s="1"/>
  <c r="V67" i="26"/>
  <c r="U67" i="26"/>
  <c r="T67" i="26"/>
  <c r="S67" i="26"/>
  <c r="U32" i="26"/>
  <c r="S32" i="26" s="1"/>
  <c r="V32" i="26"/>
  <c r="T32" i="26" s="1"/>
  <c r="W32" i="26"/>
  <c r="X32" i="26"/>
  <c r="AH32" i="26"/>
  <c r="L33" i="26"/>
  <c r="M33" i="26"/>
  <c r="Q33" i="26"/>
  <c r="S33" i="26"/>
  <c r="T33" i="26"/>
  <c r="W33" i="26"/>
  <c r="X33" i="26"/>
  <c r="AH21" i="26"/>
  <c r="X21" i="26"/>
  <c r="W21" i="26"/>
  <c r="J21" i="26"/>
  <c r="Y21" i="26" s="1"/>
  <c r="K21" i="26" s="1"/>
  <c r="AH20" i="26"/>
  <c r="X20" i="26"/>
  <c r="W20" i="26"/>
  <c r="J20" i="26" s="1"/>
  <c r="Y20" i="26" s="1"/>
  <c r="K20" i="26" s="1"/>
  <c r="AH19" i="26"/>
  <c r="X19" i="26"/>
  <c r="W19" i="26"/>
  <c r="J19" i="26" s="1"/>
  <c r="Y19" i="26" s="1"/>
  <c r="K19" i="26" s="1"/>
  <c r="X132" i="5"/>
  <c r="W132" i="5"/>
  <c r="V132" i="5"/>
  <c r="U132" i="5"/>
  <c r="T132" i="5"/>
  <c r="S132" i="5"/>
  <c r="J132" i="5"/>
  <c r="Y132" i="5" s="1"/>
  <c r="K132" i="5" s="1"/>
  <c r="X131" i="5"/>
  <c r="W131" i="5"/>
  <c r="V131" i="5"/>
  <c r="U131" i="5"/>
  <c r="T131" i="5"/>
  <c r="S131" i="5"/>
  <c r="J131" i="5"/>
  <c r="Y131" i="5" s="1"/>
  <c r="K131" i="5" s="1"/>
  <c r="AH130" i="5"/>
  <c r="X130" i="5"/>
  <c r="W130" i="5"/>
  <c r="V130" i="5"/>
  <c r="U130" i="5"/>
  <c r="T130" i="5"/>
  <c r="S130" i="5"/>
  <c r="J130" i="5"/>
  <c r="Y130" i="5" s="1"/>
  <c r="K130" i="5" s="1"/>
  <c r="X129" i="5"/>
  <c r="J129" i="5" s="1"/>
  <c r="Y129" i="5" s="1"/>
  <c r="K129" i="5" s="1"/>
  <c r="W129" i="5"/>
  <c r="V129" i="5"/>
  <c r="U129" i="5"/>
  <c r="T129" i="5"/>
  <c r="S129" i="5"/>
  <c r="AH128" i="5"/>
  <c r="X128" i="5"/>
  <c r="W128" i="5"/>
  <c r="J128" i="5" s="1"/>
  <c r="Y128" i="5" s="1"/>
  <c r="K128" i="5" s="1"/>
  <c r="V128" i="5"/>
  <c r="U128" i="5"/>
  <c r="T128" i="5"/>
  <c r="S128" i="5"/>
  <c r="AH127" i="5"/>
  <c r="X127" i="5"/>
  <c r="W127" i="5"/>
  <c r="J127" i="5" s="1"/>
  <c r="V127" i="5"/>
  <c r="U127" i="5"/>
  <c r="T127" i="5"/>
  <c r="S127" i="5"/>
  <c r="AH115" i="5"/>
  <c r="X115" i="5"/>
  <c r="J115" i="5" s="1"/>
  <c r="Y115" i="5" s="1"/>
  <c r="K115" i="5" s="1"/>
  <c r="W115" i="5"/>
  <c r="V115" i="5"/>
  <c r="U115" i="5"/>
  <c r="T115" i="5"/>
  <c r="S115" i="5"/>
  <c r="AH109" i="5"/>
  <c r="X109" i="5"/>
  <c r="W109" i="5"/>
  <c r="J109" i="5" s="1"/>
  <c r="Y109" i="5" s="1"/>
  <c r="K109" i="5" s="1"/>
  <c r="V109" i="5"/>
  <c r="U109" i="5"/>
  <c r="T109" i="5"/>
  <c r="S109" i="5"/>
  <c r="AH106" i="5"/>
  <c r="X106" i="5"/>
  <c r="W106" i="5"/>
  <c r="J106" i="5" s="1"/>
  <c r="Y106" i="5" s="1"/>
  <c r="K106" i="5" s="1"/>
  <c r="V106" i="5"/>
  <c r="U106" i="5"/>
  <c r="T106" i="5"/>
  <c r="S106" i="5"/>
  <c r="AH105" i="5"/>
  <c r="X105" i="5"/>
  <c r="J105" i="5" s="1"/>
  <c r="Y105" i="5" s="1"/>
  <c r="K105" i="5" s="1"/>
  <c r="W105" i="5"/>
  <c r="V105" i="5"/>
  <c r="U105" i="5"/>
  <c r="T105" i="5"/>
  <c r="S105" i="5"/>
  <c r="AH104" i="5"/>
  <c r="X104" i="5"/>
  <c r="W104" i="5"/>
  <c r="J104" i="5" s="1"/>
  <c r="Y104" i="5" s="1"/>
  <c r="K104" i="5" s="1"/>
  <c r="V104" i="5"/>
  <c r="U104" i="5"/>
  <c r="T104" i="5"/>
  <c r="S104" i="5"/>
  <c r="AH103" i="5"/>
  <c r="X103" i="5"/>
  <c r="W103" i="5"/>
  <c r="J103" i="5" s="1"/>
  <c r="Y103" i="5" s="1"/>
  <c r="K103" i="5" s="1"/>
  <c r="V103" i="5"/>
  <c r="U103" i="5"/>
  <c r="T103" i="5"/>
  <c r="S103" i="5"/>
  <c r="AH67" i="5"/>
  <c r="X67" i="5"/>
  <c r="J67" i="5" s="1"/>
  <c r="Y67" i="5" s="1"/>
  <c r="K67" i="5" s="1"/>
  <c r="W67" i="5"/>
  <c r="V67" i="5"/>
  <c r="U67" i="5"/>
  <c r="T67" i="5"/>
  <c r="S67" i="5"/>
  <c r="U65" i="5"/>
  <c r="S65" i="5" s="1"/>
  <c r="V65" i="5"/>
  <c r="T65" i="5" s="1"/>
  <c r="W65" i="5"/>
  <c r="X65" i="5"/>
  <c r="AH65" i="5"/>
  <c r="AH49" i="5"/>
  <c r="X49" i="5"/>
  <c r="W49" i="5"/>
  <c r="V49" i="5"/>
  <c r="U49" i="5"/>
  <c r="T49" i="5"/>
  <c r="S49" i="5"/>
  <c r="J49" i="5"/>
  <c r="Y49" i="5" s="1"/>
  <c r="K49" i="5" s="1"/>
  <c r="AH48" i="5"/>
  <c r="X48" i="5"/>
  <c r="W48" i="5"/>
  <c r="V48" i="5"/>
  <c r="U48" i="5"/>
  <c r="T48" i="5"/>
  <c r="S48" i="5"/>
  <c r="J48" i="5"/>
  <c r="Y48" i="5" s="1"/>
  <c r="K48" i="5" s="1"/>
  <c r="AH47" i="5"/>
  <c r="X47" i="5"/>
  <c r="W47" i="5"/>
  <c r="V47" i="5"/>
  <c r="U47" i="5"/>
  <c r="T47" i="5"/>
  <c r="S47" i="5"/>
  <c r="J47" i="5"/>
  <c r="Y47" i="5" s="1"/>
  <c r="K47" i="5" s="1"/>
  <c r="AH41" i="5"/>
  <c r="X41" i="5"/>
  <c r="W41" i="5"/>
  <c r="V41" i="5"/>
  <c r="U41" i="5"/>
  <c r="T41" i="5"/>
  <c r="S41" i="5"/>
  <c r="J41" i="5"/>
  <c r="Y41" i="5" s="1"/>
  <c r="K41" i="5" s="1"/>
  <c r="AH38" i="5"/>
  <c r="X38" i="5"/>
  <c r="W38" i="5"/>
  <c r="J38" i="5"/>
  <c r="Y38" i="5" s="1"/>
  <c r="K38" i="5" s="1"/>
  <c r="X36" i="5"/>
  <c r="W36" i="5"/>
  <c r="J36" i="5" s="1"/>
  <c r="Y36" i="5" s="1"/>
  <c r="K36" i="5" s="1"/>
  <c r="X35" i="5"/>
  <c r="W35" i="5"/>
  <c r="J35" i="5"/>
  <c r="Y35" i="5" s="1"/>
  <c r="K35" i="5" s="1"/>
  <c r="X34" i="5"/>
  <c r="W34" i="5"/>
  <c r="J34" i="5"/>
  <c r="Y34" i="5" s="1"/>
  <c r="K34" i="5" s="1"/>
  <c r="AH21" i="3"/>
  <c r="X21" i="3"/>
  <c r="W21" i="3"/>
  <c r="J21" i="3"/>
  <c r="Y21" i="3" s="1"/>
  <c r="K21" i="3" s="1"/>
  <c r="AH22" i="1"/>
  <c r="X22" i="1"/>
  <c r="W22" i="1"/>
  <c r="J22" i="1" s="1"/>
  <c r="Y22" i="1" s="1"/>
  <c r="K22" i="1" s="1"/>
  <c r="AH21" i="5"/>
  <c r="X21" i="5"/>
  <c r="W21" i="5"/>
  <c r="J21" i="5"/>
  <c r="Y21" i="5" s="1"/>
  <c r="K21" i="5" s="1"/>
  <c r="AH20" i="5"/>
  <c r="X20" i="5"/>
  <c r="W20" i="5"/>
  <c r="J20" i="5"/>
  <c r="Y20" i="5" s="1"/>
  <c r="K20" i="5" s="1"/>
  <c r="AH19" i="5"/>
  <c r="X19" i="5"/>
  <c r="W19" i="5"/>
  <c r="J19" i="5" s="1"/>
  <c r="Y19" i="5" s="1"/>
  <c r="K19" i="5" s="1"/>
  <c r="W13" i="5"/>
  <c r="X13" i="5"/>
  <c r="AH13" i="5"/>
  <c r="W14" i="5"/>
  <c r="X14" i="5"/>
  <c r="AH14" i="5"/>
  <c r="AH15" i="1"/>
  <c r="W15" i="1"/>
  <c r="J15" i="1" s="1"/>
  <c r="Y15" i="1" s="1"/>
  <c r="K15" i="1" s="1"/>
  <c r="X15" i="1"/>
  <c r="AH167" i="1"/>
  <c r="X167" i="1"/>
  <c r="W167" i="1"/>
  <c r="V167" i="1"/>
  <c r="U167" i="1"/>
  <c r="T167" i="1"/>
  <c r="S167" i="1"/>
  <c r="J167" i="1"/>
  <c r="Y167" i="1" s="1"/>
  <c r="K167" i="1" s="1"/>
  <c r="AH166" i="1"/>
  <c r="X166" i="1"/>
  <c r="W166" i="1"/>
  <c r="V166" i="1"/>
  <c r="U166" i="1"/>
  <c r="S166" i="1" s="1"/>
  <c r="T166" i="1"/>
  <c r="J166" i="1"/>
  <c r="Y166" i="1" s="1"/>
  <c r="K166" i="1" s="1"/>
  <c r="AH161" i="1"/>
  <c r="X161" i="1"/>
  <c r="J161" i="1" s="1"/>
  <c r="Y161" i="1" s="1"/>
  <c r="K161" i="1" s="1"/>
  <c r="W161" i="1"/>
  <c r="V161" i="1"/>
  <c r="U161" i="1"/>
  <c r="T161" i="1"/>
  <c r="S161" i="1"/>
  <c r="AH160" i="1"/>
  <c r="X160" i="1"/>
  <c r="W160" i="1"/>
  <c r="J160" i="1" s="1"/>
  <c r="Y160" i="1" s="1"/>
  <c r="K160" i="1" s="1"/>
  <c r="V160" i="1"/>
  <c r="U160" i="1"/>
  <c r="T160" i="1"/>
  <c r="S160" i="1"/>
  <c r="AH157" i="1"/>
  <c r="X157" i="1"/>
  <c r="J157" i="1" s="1"/>
  <c r="Y157" i="1" s="1"/>
  <c r="K157" i="1" s="1"/>
  <c r="W157" i="1"/>
  <c r="V157" i="1"/>
  <c r="U157" i="1"/>
  <c r="T157" i="1"/>
  <c r="S157" i="1"/>
  <c r="X156" i="1"/>
  <c r="W156" i="1"/>
  <c r="J156" i="1" s="1"/>
  <c r="Y156" i="1" s="1"/>
  <c r="K156" i="1" s="1"/>
  <c r="V156" i="1"/>
  <c r="U156" i="1"/>
  <c r="T156" i="1"/>
  <c r="S156" i="1"/>
  <c r="AH155" i="1"/>
  <c r="X155" i="1"/>
  <c r="W155" i="1"/>
  <c r="J155" i="1" s="1"/>
  <c r="Y155" i="1" s="1"/>
  <c r="K155" i="1" s="1"/>
  <c r="V155" i="1"/>
  <c r="U155" i="1"/>
  <c r="T155" i="1"/>
  <c r="S155" i="1"/>
  <c r="X154" i="1"/>
  <c r="W154" i="1"/>
  <c r="J154" i="1" s="1"/>
  <c r="Y154" i="1" s="1"/>
  <c r="K154" i="1" s="1"/>
  <c r="V154" i="1"/>
  <c r="U154" i="1"/>
  <c r="T154" i="1"/>
  <c r="S154" i="1"/>
  <c r="AH153" i="1"/>
  <c r="X153" i="1"/>
  <c r="W153" i="1"/>
  <c r="V153" i="1"/>
  <c r="U153" i="1"/>
  <c r="T153" i="1"/>
  <c r="S153" i="1"/>
  <c r="J153" i="1"/>
  <c r="Y153" i="1" s="1"/>
  <c r="K153" i="1" s="1"/>
  <c r="AH152" i="1"/>
  <c r="X152" i="1"/>
  <c r="W152" i="1"/>
  <c r="V152" i="1"/>
  <c r="U152" i="1"/>
  <c r="T152" i="1"/>
  <c r="S152" i="1"/>
  <c r="J152" i="1"/>
  <c r="Y152" i="1" s="1"/>
  <c r="K152" i="1" s="1"/>
  <c r="AH151" i="1"/>
  <c r="X151" i="1"/>
  <c r="W151" i="1"/>
  <c r="J151" i="1" s="1"/>
  <c r="Y151" i="1" s="1"/>
  <c r="K151" i="1" s="1"/>
  <c r="V151" i="1"/>
  <c r="U151" i="1"/>
  <c r="T151" i="1"/>
  <c r="S151" i="1"/>
  <c r="AH150" i="1"/>
  <c r="X150" i="1"/>
  <c r="W150" i="1"/>
  <c r="V150" i="1"/>
  <c r="U150" i="1"/>
  <c r="T150" i="1"/>
  <c r="S150" i="1"/>
  <c r="J150" i="1"/>
  <c r="Y150" i="1" s="1"/>
  <c r="K150" i="1" s="1"/>
  <c r="X146" i="1"/>
  <c r="W146" i="1"/>
  <c r="V146" i="1"/>
  <c r="U146" i="1"/>
  <c r="T146" i="1"/>
  <c r="S146" i="1"/>
  <c r="J146" i="1"/>
  <c r="Y146" i="1" s="1"/>
  <c r="K146" i="1" s="1"/>
  <c r="AH145" i="1"/>
  <c r="X145" i="1"/>
  <c r="W145" i="1"/>
  <c r="V145" i="1"/>
  <c r="U145" i="1"/>
  <c r="T145" i="1"/>
  <c r="S145" i="1"/>
  <c r="J145" i="1"/>
  <c r="Y145" i="1" s="1"/>
  <c r="K145" i="1" s="1"/>
  <c r="X144" i="1"/>
  <c r="W144" i="1"/>
  <c r="J144" i="1" s="1"/>
  <c r="Y144" i="1" s="1"/>
  <c r="K144" i="1" s="1"/>
  <c r="V144" i="1"/>
  <c r="U144" i="1"/>
  <c r="T144" i="1"/>
  <c r="S144" i="1"/>
  <c r="X143" i="1"/>
  <c r="W143" i="1"/>
  <c r="J143" i="1" s="1"/>
  <c r="Y143" i="1" s="1"/>
  <c r="K143" i="1" s="1"/>
  <c r="V143" i="1"/>
  <c r="U143" i="1"/>
  <c r="T143" i="1"/>
  <c r="S143" i="1"/>
  <c r="AH142" i="1"/>
  <c r="X142" i="1"/>
  <c r="W142" i="1"/>
  <c r="J142" i="1" s="1"/>
  <c r="Y142" i="1" s="1"/>
  <c r="K142" i="1" s="1"/>
  <c r="V142" i="1"/>
  <c r="U142" i="1"/>
  <c r="T142" i="1"/>
  <c r="S142" i="1"/>
  <c r="AH141" i="1"/>
  <c r="X141" i="1"/>
  <c r="W141" i="1"/>
  <c r="J141" i="1" s="1"/>
  <c r="Y141" i="1" s="1"/>
  <c r="K141" i="1" s="1"/>
  <c r="V141" i="1"/>
  <c r="U141" i="1"/>
  <c r="T141" i="1"/>
  <c r="S141" i="1"/>
  <c r="X130" i="1"/>
  <c r="W130" i="1"/>
  <c r="J130" i="1" s="1"/>
  <c r="Y130" i="1" s="1"/>
  <c r="K130" i="1" s="1"/>
  <c r="V130" i="1"/>
  <c r="U130" i="1"/>
  <c r="T130" i="1"/>
  <c r="S130" i="1"/>
  <c r="X129" i="1"/>
  <c r="W129" i="1"/>
  <c r="V129" i="1"/>
  <c r="U129" i="1"/>
  <c r="T129" i="1"/>
  <c r="S129" i="1"/>
  <c r="J129" i="1"/>
  <c r="Y129" i="1" s="1"/>
  <c r="K129" i="1" s="1"/>
  <c r="AH128" i="1"/>
  <c r="X128" i="1"/>
  <c r="W128" i="1"/>
  <c r="V128" i="1"/>
  <c r="U128" i="1"/>
  <c r="T128" i="1"/>
  <c r="S128" i="1"/>
  <c r="J128" i="1"/>
  <c r="Y128" i="1" s="1"/>
  <c r="K128" i="1" s="1"/>
  <c r="X127" i="1"/>
  <c r="J127" i="1" s="1"/>
  <c r="Y127" i="1" s="1"/>
  <c r="K127" i="1" s="1"/>
  <c r="W127" i="1"/>
  <c r="V127" i="1"/>
  <c r="U127" i="1"/>
  <c r="T127" i="1"/>
  <c r="S127" i="1"/>
  <c r="AH126" i="1"/>
  <c r="X126" i="1"/>
  <c r="W126" i="1"/>
  <c r="J126" i="1" s="1"/>
  <c r="Y126" i="1" s="1"/>
  <c r="K126" i="1" s="1"/>
  <c r="V126" i="1"/>
  <c r="U126" i="1"/>
  <c r="T126" i="1"/>
  <c r="S126" i="1"/>
  <c r="AH125" i="1"/>
  <c r="X125" i="1"/>
  <c r="J125" i="1" s="1"/>
  <c r="W125" i="1"/>
  <c r="V125" i="1"/>
  <c r="U125" i="1"/>
  <c r="T125" i="1"/>
  <c r="S125" i="1"/>
  <c r="AH113" i="1"/>
  <c r="X113" i="1"/>
  <c r="J113" i="1" s="1"/>
  <c r="Y113" i="1" s="1"/>
  <c r="K113" i="1" s="1"/>
  <c r="W113" i="1"/>
  <c r="V113" i="1"/>
  <c r="U113" i="1"/>
  <c r="T113" i="1"/>
  <c r="S113" i="1"/>
  <c r="AH107" i="1"/>
  <c r="X107" i="1"/>
  <c r="W107" i="1"/>
  <c r="J107" i="1" s="1"/>
  <c r="Y107" i="1" s="1"/>
  <c r="K107" i="1" s="1"/>
  <c r="V107" i="1"/>
  <c r="U107" i="1"/>
  <c r="T107" i="1"/>
  <c r="S107" i="1"/>
  <c r="AH104" i="1"/>
  <c r="X104" i="1"/>
  <c r="J104" i="1" s="1"/>
  <c r="Y104" i="1" s="1"/>
  <c r="K104" i="1" s="1"/>
  <c r="W104" i="1"/>
  <c r="V104" i="1"/>
  <c r="U104" i="1"/>
  <c r="T104" i="1"/>
  <c r="S104" i="1"/>
  <c r="AH103" i="1"/>
  <c r="X103" i="1"/>
  <c r="W103" i="1"/>
  <c r="J103" i="1" s="1"/>
  <c r="Y103" i="1" s="1"/>
  <c r="K103" i="1" s="1"/>
  <c r="V103" i="1"/>
  <c r="U103" i="1"/>
  <c r="T103" i="1"/>
  <c r="S103" i="1"/>
  <c r="AH102" i="1"/>
  <c r="X102" i="1"/>
  <c r="W102" i="1"/>
  <c r="J102" i="1" s="1"/>
  <c r="Y102" i="1" s="1"/>
  <c r="K102" i="1" s="1"/>
  <c r="V102" i="1"/>
  <c r="U102" i="1"/>
  <c r="T102" i="1"/>
  <c r="S102" i="1"/>
  <c r="AH101" i="1"/>
  <c r="X101" i="1"/>
  <c r="J101" i="1" s="1"/>
  <c r="Y101" i="1" s="1"/>
  <c r="K101" i="1" s="1"/>
  <c r="W101" i="1"/>
  <c r="V101" i="1"/>
  <c r="U101" i="1"/>
  <c r="T101" i="1"/>
  <c r="S101" i="1"/>
  <c r="U98" i="1"/>
  <c r="S98" i="1" s="1"/>
  <c r="V98" i="1"/>
  <c r="T98" i="1" s="1"/>
  <c r="W98" i="1"/>
  <c r="X98" i="1"/>
  <c r="AH98" i="1"/>
  <c r="AH92" i="1"/>
  <c r="X92" i="1"/>
  <c r="W92" i="1"/>
  <c r="V92" i="1"/>
  <c r="U92" i="1"/>
  <c r="T92" i="1"/>
  <c r="S92" i="1"/>
  <c r="J92" i="1"/>
  <c r="Y92" i="1" s="1"/>
  <c r="K92" i="1" s="1"/>
  <c r="AH91" i="1"/>
  <c r="X91" i="1"/>
  <c r="W91" i="1"/>
  <c r="V91" i="1"/>
  <c r="U91" i="1"/>
  <c r="T91" i="1"/>
  <c r="S91" i="1"/>
  <c r="J91" i="1"/>
  <c r="Y91" i="1" s="1"/>
  <c r="K91" i="1" s="1"/>
  <c r="AH90" i="1"/>
  <c r="X90" i="1"/>
  <c r="W90" i="1"/>
  <c r="V90" i="1"/>
  <c r="U90" i="1"/>
  <c r="T90" i="1"/>
  <c r="S90" i="1"/>
  <c r="J90" i="1"/>
  <c r="Y90" i="1" s="1"/>
  <c r="K90" i="1" s="1"/>
  <c r="AH66" i="1"/>
  <c r="X66" i="1"/>
  <c r="W66" i="1"/>
  <c r="V66" i="1"/>
  <c r="U66" i="1"/>
  <c r="T66" i="1"/>
  <c r="S66" i="1"/>
  <c r="J66" i="1"/>
  <c r="Y66" i="1" s="1"/>
  <c r="K66" i="1" s="1"/>
  <c r="AH63" i="1"/>
  <c r="X63" i="1"/>
  <c r="W63" i="1"/>
  <c r="V63" i="1"/>
  <c r="U63" i="1"/>
  <c r="T63" i="1"/>
  <c r="S63" i="1"/>
  <c r="J63" i="1"/>
  <c r="Y63" i="1" s="1"/>
  <c r="K63" i="1" s="1"/>
  <c r="X62" i="1"/>
  <c r="W62" i="1"/>
  <c r="J62" i="1" s="1"/>
  <c r="Y62" i="1" s="1"/>
  <c r="K62" i="1" s="1"/>
  <c r="V62" i="1"/>
  <c r="U62" i="1"/>
  <c r="T62" i="1"/>
  <c r="S62" i="1"/>
  <c r="AH61" i="1"/>
  <c r="X61" i="1"/>
  <c r="J61" i="1" s="1"/>
  <c r="Y61" i="1" s="1"/>
  <c r="K61" i="1" s="1"/>
  <c r="W61" i="1"/>
  <c r="V61" i="1"/>
  <c r="U61" i="1"/>
  <c r="T61" i="1"/>
  <c r="S61" i="1"/>
  <c r="AH60" i="1"/>
  <c r="X60" i="1"/>
  <c r="W60" i="1"/>
  <c r="J60" i="1" s="1"/>
  <c r="Y60" i="1" s="1"/>
  <c r="K60" i="1" s="1"/>
  <c r="V60" i="1"/>
  <c r="U60" i="1"/>
  <c r="T60" i="1"/>
  <c r="S60" i="1"/>
  <c r="X59" i="1"/>
  <c r="W59" i="1"/>
  <c r="J59" i="1" s="1"/>
  <c r="Y59" i="1" s="1"/>
  <c r="K59" i="1" s="1"/>
  <c r="V59" i="1"/>
  <c r="U59" i="1"/>
  <c r="T59" i="1"/>
  <c r="S59" i="1"/>
  <c r="AH58" i="1"/>
  <c r="X58" i="1"/>
  <c r="W58" i="1"/>
  <c r="J58" i="1" s="1"/>
  <c r="Y58" i="1" s="1"/>
  <c r="K58" i="1" s="1"/>
  <c r="V58" i="1"/>
  <c r="U58" i="1"/>
  <c r="T58" i="1"/>
  <c r="S58" i="1"/>
  <c r="AH54" i="1"/>
  <c r="X54" i="1"/>
  <c r="W54" i="1"/>
  <c r="J54" i="1" s="1"/>
  <c r="Y54" i="1" s="1"/>
  <c r="K54" i="1" s="1"/>
  <c r="V54" i="1"/>
  <c r="U54" i="1"/>
  <c r="T54" i="1"/>
  <c r="S54" i="1"/>
  <c r="AH53" i="1"/>
  <c r="X53" i="1"/>
  <c r="W53" i="1"/>
  <c r="J53" i="1" s="1"/>
  <c r="Y53" i="1" s="1"/>
  <c r="K53" i="1" s="1"/>
  <c r="V53" i="1"/>
  <c r="U53" i="1"/>
  <c r="T53" i="1"/>
  <c r="S53" i="1"/>
  <c r="AH52" i="1"/>
  <c r="X52" i="1"/>
  <c r="W52" i="1"/>
  <c r="J52" i="1" s="1"/>
  <c r="Y52" i="1" s="1"/>
  <c r="K52" i="1" s="1"/>
  <c r="V52" i="1"/>
  <c r="U52" i="1"/>
  <c r="T52" i="1"/>
  <c r="S52" i="1"/>
  <c r="AH48" i="1"/>
  <c r="X48" i="1"/>
  <c r="W48" i="1"/>
  <c r="J48" i="1" s="1"/>
  <c r="Y48" i="1" s="1"/>
  <c r="K48" i="1" s="1"/>
  <c r="V48" i="1"/>
  <c r="U48" i="1"/>
  <c r="T48" i="1"/>
  <c r="S48" i="1"/>
  <c r="AH47" i="1"/>
  <c r="X47" i="1"/>
  <c r="W47" i="1"/>
  <c r="J47" i="1" s="1"/>
  <c r="Y47" i="1" s="1"/>
  <c r="K47" i="1" s="1"/>
  <c r="V47" i="1"/>
  <c r="U47" i="1"/>
  <c r="T47" i="1"/>
  <c r="S47" i="1"/>
  <c r="AH46" i="1"/>
  <c r="X46" i="1"/>
  <c r="W46" i="1"/>
  <c r="J46" i="1" s="1"/>
  <c r="Y46" i="1" s="1"/>
  <c r="K46" i="1" s="1"/>
  <c r="V46" i="1"/>
  <c r="U46" i="1"/>
  <c r="T46" i="1"/>
  <c r="S46" i="1"/>
  <c r="AH37" i="1"/>
  <c r="X37" i="1"/>
  <c r="W37" i="1"/>
  <c r="J37" i="1" s="1"/>
  <c r="Y37" i="1" s="1"/>
  <c r="K37" i="1" s="1"/>
  <c r="X36" i="1"/>
  <c r="W36" i="1"/>
  <c r="J36" i="1"/>
  <c r="Y36" i="1" s="1"/>
  <c r="K36" i="1" s="1"/>
  <c r="X34" i="1"/>
  <c r="W34" i="1"/>
  <c r="J34" i="1"/>
  <c r="Y34" i="1" s="1"/>
  <c r="K34" i="1" s="1"/>
  <c r="X33" i="1"/>
  <c r="W33" i="1"/>
  <c r="J33" i="1" s="1"/>
  <c r="Y33" i="1" s="1"/>
  <c r="K33" i="1" s="1"/>
  <c r="U31" i="1"/>
  <c r="S31" i="1" s="1"/>
  <c r="V31" i="1"/>
  <c r="T31" i="1" s="1"/>
  <c r="W31" i="1"/>
  <c r="X31" i="1"/>
  <c r="L32" i="1"/>
  <c r="M32" i="1"/>
  <c r="Q32" i="1"/>
  <c r="S32" i="1"/>
  <c r="T32" i="1"/>
  <c r="W32" i="1"/>
  <c r="X32" i="1"/>
  <c r="AH20" i="1"/>
  <c r="X20" i="1"/>
  <c r="W20" i="1"/>
  <c r="J20" i="1" s="1"/>
  <c r="Y20" i="1" s="1"/>
  <c r="K20" i="1" s="1"/>
  <c r="AH19" i="1"/>
  <c r="W19" i="1"/>
  <c r="J19" i="1"/>
  <c r="Y19" i="1" s="1"/>
  <c r="K19" i="1" s="1"/>
  <c r="AH14" i="1"/>
  <c r="X14" i="1"/>
  <c r="W14" i="1"/>
  <c r="J14" i="1"/>
  <c r="Y14" i="1" s="1"/>
  <c r="K14" i="1" s="1"/>
  <c r="AH13" i="1"/>
  <c r="X13" i="1"/>
  <c r="W13" i="1"/>
  <c r="J13" i="1"/>
  <c r="Y13" i="1" s="1"/>
  <c r="K13" i="1" s="1"/>
  <c r="AH26" i="3"/>
  <c r="AH27" i="3"/>
  <c r="AH28" i="3"/>
  <c r="AH19" i="3"/>
  <c r="AH14" i="3"/>
  <c r="AH15" i="3"/>
  <c r="AH16" i="3"/>
  <c r="U155" i="3"/>
  <c r="S155" i="3" s="1"/>
  <c r="V155" i="3"/>
  <c r="T155" i="3" s="1"/>
  <c r="W155" i="3"/>
  <c r="X155" i="3"/>
  <c r="J155" i="3" s="1"/>
  <c r="Y155" i="3" s="1"/>
  <c r="K155" i="3" s="1"/>
  <c r="U156" i="3"/>
  <c r="S156" i="3" s="1"/>
  <c r="V156" i="3"/>
  <c r="T156" i="3" s="1"/>
  <c r="W156" i="3"/>
  <c r="X156" i="3"/>
  <c r="U157" i="3"/>
  <c r="S157" i="3" s="1"/>
  <c r="V157" i="3"/>
  <c r="T157" i="3" s="1"/>
  <c r="W157" i="3"/>
  <c r="X157" i="3"/>
  <c r="J157" i="3" s="1"/>
  <c r="Y157" i="3"/>
  <c r="K157" i="3" s="1"/>
  <c r="U146" i="3"/>
  <c r="S146" i="3" s="1"/>
  <c r="V146" i="3"/>
  <c r="T146" i="3" s="1"/>
  <c r="W146" i="3"/>
  <c r="X146" i="3"/>
  <c r="U147" i="3"/>
  <c r="S147" i="3" s="1"/>
  <c r="V147" i="3"/>
  <c r="T147" i="3" s="1"/>
  <c r="W147" i="3"/>
  <c r="X147" i="3"/>
  <c r="W144" i="3"/>
  <c r="X144" i="3"/>
  <c r="W145" i="3"/>
  <c r="X145" i="3"/>
  <c r="W130" i="3"/>
  <c r="X130" i="3"/>
  <c r="W131" i="3"/>
  <c r="X131" i="3"/>
  <c r="W37" i="3"/>
  <c r="J37" i="3" s="1"/>
  <c r="Y37" i="3" s="1"/>
  <c r="K37" i="3" s="1"/>
  <c r="X37" i="3"/>
  <c r="X35" i="3"/>
  <c r="W35" i="3"/>
  <c r="J35" i="3"/>
  <c r="Y35" i="3" s="1"/>
  <c r="K35" i="3" s="1"/>
  <c r="X16" i="3"/>
  <c r="J16" i="3" s="1"/>
  <c r="X17" i="3"/>
  <c r="X18" i="3"/>
  <c r="X19" i="3"/>
  <c r="W16" i="3"/>
  <c r="W17" i="3"/>
  <c r="W18" i="3"/>
  <c r="W19" i="3"/>
  <c r="W20" i="3"/>
  <c r="W23" i="3"/>
  <c r="W24" i="3"/>
  <c r="W25" i="3"/>
  <c r="W26" i="3"/>
  <c r="J26" i="3" s="1"/>
  <c r="Y26" i="3" s="1"/>
  <c r="W27" i="3"/>
  <c r="W28" i="3"/>
  <c r="W29" i="3"/>
  <c r="J29" i="3" s="1"/>
  <c r="Y29" i="3" s="1"/>
  <c r="K29" i="3" s="1"/>
  <c r="W30" i="3"/>
  <c r="W32" i="3"/>
  <c r="W33" i="3"/>
  <c r="W34" i="3"/>
  <c r="AH13" i="3"/>
  <c r="X26" i="3"/>
  <c r="AH158" i="3"/>
  <c r="X158" i="3"/>
  <c r="W158" i="3"/>
  <c r="J158" i="3"/>
  <c r="Y158" i="3" s="1"/>
  <c r="K158" i="3" s="1"/>
  <c r="AH29" i="3"/>
  <c r="X29" i="3"/>
  <c r="L95" i="1"/>
  <c r="M95" i="1"/>
  <c r="W95" i="1"/>
  <c r="X95" i="1"/>
  <c r="R8" i="7"/>
  <c r="Q8" i="7"/>
  <c r="E8" i="7"/>
  <c r="G31" i="7"/>
  <c r="L8" i="7"/>
  <c r="F8" i="7"/>
  <c r="G8" i="7"/>
  <c r="T8" i="7"/>
  <c r="J8" i="7"/>
  <c r="U8" i="7"/>
  <c r="M8" i="7"/>
  <c r="S8" i="7"/>
  <c r="K8" i="7"/>
  <c r="N8" i="7"/>
  <c r="I8" i="7"/>
  <c r="H8" i="7"/>
  <c r="D8" i="7"/>
  <c r="Y137" i="1" l="1"/>
  <c r="K137" i="1" s="1"/>
  <c r="J134" i="1"/>
  <c r="Y134" i="1" s="1"/>
  <c r="K134" i="1" s="1"/>
  <c r="Y136" i="3"/>
  <c r="K136" i="3" s="1"/>
  <c r="J135" i="3"/>
  <c r="Y135" i="3" s="1"/>
  <c r="K135" i="3" s="1"/>
  <c r="Y65" i="30"/>
  <c r="K65" i="30" s="1"/>
  <c r="J63" i="30"/>
  <c r="Y63" i="30" s="1"/>
  <c r="K63" i="30" s="1"/>
  <c r="Y65" i="20"/>
  <c r="K65" i="20" s="1"/>
  <c r="J63" i="20"/>
  <c r="Y63" i="20" s="1"/>
  <c r="K63" i="20" s="1"/>
  <c r="J126" i="16"/>
  <c r="D8" i="21"/>
  <c r="Y57" i="18"/>
  <c r="K57" i="18" s="1"/>
  <c r="J56" i="18"/>
  <c r="V14" i="30"/>
  <c r="T14" i="30" s="1"/>
  <c r="U14" i="30"/>
  <c r="S14" i="30" s="1"/>
  <c r="V21" i="30"/>
  <c r="T21" i="30" s="1"/>
  <c r="U21" i="30"/>
  <c r="S21" i="30" s="1"/>
  <c r="V19" i="30"/>
  <c r="T19" i="30" s="1"/>
  <c r="Y125" i="1"/>
  <c r="K125" i="1" s="1"/>
  <c r="Y127" i="5"/>
  <c r="K127" i="5" s="1"/>
  <c r="J126" i="5"/>
  <c r="Y127" i="26"/>
  <c r="K127" i="26" s="1"/>
  <c r="J126" i="26"/>
  <c r="Y128" i="4"/>
  <c r="K128" i="4" s="1"/>
  <c r="J127" i="4"/>
  <c r="V32" i="30"/>
  <c r="T32" i="30" s="1"/>
  <c r="U32" i="30"/>
  <c r="S32" i="30" s="1"/>
  <c r="V22" i="30"/>
  <c r="T22" i="30" s="1"/>
  <c r="U22" i="30"/>
  <c r="S22" i="30" s="1"/>
  <c r="U20" i="30"/>
  <c r="S20" i="30" s="1"/>
  <c r="V20" i="30"/>
  <c r="T20" i="30" s="1"/>
  <c r="Y57" i="22"/>
  <c r="K57" i="22" s="1"/>
  <c r="Y68" i="22"/>
  <c r="K68" i="22" s="1"/>
  <c r="Y31" i="22"/>
  <c r="K31" i="22" s="1"/>
  <c r="Y30" i="22"/>
  <c r="K30" i="22" s="1"/>
  <c r="V158" i="30"/>
  <c r="T158" i="30" s="1"/>
  <c r="U158" i="30"/>
  <c r="S158" i="30" s="1"/>
  <c r="V157" i="30"/>
  <c r="T157" i="30" s="1"/>
  <c r="U157" i="30"/>
  <c r="S157" i="30" s="1"/>
  <c r="U13" i="30"/>
  <c r="S13" i="30" s="1"/>
  <c r="Y125" i="6"/>
  <c r="K125" i="6" s="1"/>
  <c r="J124" i="6"/>
  <c r="Y140" i="16"/>
  <c r="K140" i="16" s="1"/>
  <c r="J139" i="16"/>
  <c r="Y127" i="16"/>
  <c r="K127" i="16" s="1"/>
  <c r="Y52" i="16"/>
  <c r="K52" i="16" s="1"/>
  <c r="J51" i="16"/>
  <c r="Y25" i="9"/>
  <c r="K25" i="9" s="1"/>
  <c r="J24" i="9"/>
  <c r="Y127" i="9"/>
  <c r="K127" i="9" s="1"/>
  <c r="J126" i="9"/>
  <c r="Y56" i="16"/>
  <c r="K56" i="16" s="1"/>
  <c r="V13" i="30"/>
  <c r="T13" i="30" s="1"/>
  <c r="S63" i="20"/>
  <c r="Q63" i="20"/>
  <c r="S63" i="30"/>
  <c r="Q63" i="30"/>
  <c r="S66" i="22"/>
  <c r="Q66" i="22"/>
  <c r="J26" i="30"/>
  <c r="Y26" i="30" s="1"/>
  <c r="K26" i="30" s="1"/>
  <c r="J25" i="30"/>
  <c r="J23" i="30"/>
  <c r="Y23" i="30" s="1"/>
  <c r="K23" i="30" s="1"/>
  <c r="J21" i="30"/>
  <c r="Y21" i="30" s="1"/>
  <c r="K21" i="30" s="1"/>
  <c r="J19" i="30"/>
  <c r="J17" i="30"/>
  <c r="Y17" i="30" s="1"/>
  <c r="K17" i="30" s="1"/>
  <c r="J16" i="30"/>
  <c r="Y16" i="30" s="1"/>
  <c r="K16" i="30" s="1"/>
  <c r="J14" i="30"/>
  <c r="Y14" i="30" s="1"/>
  <c r="K14" i="30" s="1"/>
  <c r="J13" i="30"/>
  <c r="U37" i="30"/>
  <c r="S37" i="30" s="1"/>
  <c r="S36" i="30" s="1"/>
  <c r="V37" i="30"/>
  <c r="T37" i="30" s="1"/>
  <c r="T36" i="30" s="1"/>
  <c r="U49" i="30"/>
  <c r="S49" i="30" s="1"/>
  <c r="S48" i="30" s="1"/>
  <c r="V49" i="30"/>
  <c r="T49" i="30" s="1"/>
  <c r="T48" i="30" s="1"/>
  <c r="U78" i="30"/>
  <c r="S78" i="30" s="1"/>
  <c r="S77" i="30" s="1"/>
  <c r="V78" i="30"/>
  <c r="T78" i="30" s="1"/>
  <c r="U96" i="30"/>
  <c r="S96" i="30" s="1"/>
  <c r="V96" i="30"/>
  <c r="T96" i="30" s="1"/>
  <c r="T95" i="30" s="1"/>
  <c r="J105" i="30"/>
  <c r="Y105" i="30" s="1"/>
  <c r="K105" i="30" s="1"/>
  <c r="J104" i="30"/>
  <c r="Y104" i="30" s="1"/>
  <c r="K104" i="30" s="1"/>
  <c r="J103" i="30"/>
  <c r="Y103" i="30" s="1"/>
  <c r="K103" i="30" s="1"/>
  <c r="J102" i="30"/>
  <c r="J100" i="30"/>
  <c r="Y100" i="30" s="1"/>
  <c r="K100" i="30" s="1"/>
  <c r="J99" i="30"/>
  <c r="Y99" i="30" s="1"/>
  <c r="K99" i="30" s="1"/>
  <c r="J98" i="30"/>
  <c r="Y98" i="30" s="1"/>
  <c r="K98" i="30" s="1"/>
  <c r="J97" i="30"/>
  <c r="Y97" i="30" s="1"/>
  <c r="K97" i="30" s="1"/>
  <c r="J96" i="30"/>
  <c r="J94" i="30"/>
  <c r="Y94" i="30" s="1"/>
  <c r="K94" i="30" s="1"/>
  <c r="J93" i="30"/>
  <c r="Y93" i="30" s="1"/>
  <c r="K93" i="30" s="1"/>
  <c r="J92" i="30"/>
  <c r="Y92" i="30" s="1"/>
  <c r="K92" i="30" s="1"/>
  <c r="J91" i="30"/>
  <c r="Y91" i="30" s="1"/>
  <c r="K91" i="30" s="1"/>
  <c r="J90" i="30"/>
  <c r="T89" i="30"/>
  <c r="S89" i="30"/>
  <c r="J88" i="30"/>
  <c r="Y88" i="30" s="1"/>
  <c r="K88" i="30" s="1"/>
  <c r="J87" i="30"/>
  <c r="Y87" i="30" s="1"/>
  <c r="K87" i="30" s="1"/>
  <c r="J86" i="30"/>
  <c r="Y86" i="30" s="1"/>
  <c r="K86" i="30" s="1"/>
  <c r="J85" i="30"/>
  <c r="Y85" i="30" s="1"/>
  <c r="K85" i="30" s="1"/>
  <c r="J84" i="30"/>
  <c r="J82" i="30"/>
  <c r="Y82" i="30" s="1"/>
  <c r="K82" i="30" s="1"/>
  <c r="J81" i="30"/>
  <c r="Y81" i="30" s="1"/>
  <c r="K81" i="30" s="1"/>
  <c r="J80" i="30"/>
  <c r="Y80" i="30" s="1"/>
  <c r="K80" i="30" s="1"/>
  <c r="J79" i="30"/>
  <c r="Y79" i="30" s="1"/>
  <c r="K79" i="30" s="1"/>
  <c r="J78" i="30"/>
  <c r="J76" i="30"/>
  <c r="Y76" i="30" s="1"/>
  <c r="K76" i="30" s="1"/>
  <c r="J75" i="30"/>
  <c r="Y75" i="30" s="1"/>
  <c r="K75" i="30" s="1"/>
  <c r="J74" i="30"/>
  <c r="Y74" i="30" s="1"/>
  <c r="K74" i="30" s="1"/>
  <c r="J73" i="30"/>
  <c r="Y73" i="30" s="1"/>
  <c r="K73" i="30" s="1"/>
  <c r="T71" i="30"/>
  <c r="S71" i="30"/>
  <c r="J70" i="30"/>
  <c r="Y70" i="30" s="1"/>
  <c r="K70" i="30" s="1"/>
  <c r="J69" i="30"/>
  <c r="Y69" i="30" s="1"/>
  <c r="K69" i="30" s="1"/>
  <c r="J61" i="30"/>
  <c r="Y61" i="30" s="1"/>
  <c r="K61" i="30" s="1"/>
  <c r="J53" i="30"/>
  <c r="Y53" i="30" s="1"/>
  <c r="K53" i="30" s="1"/>
  <c r="J52" i="30"/>
  <c r="Y52" i="30" s="1"/>
  <c r="K52" i="30" s="1"/>
  <c r="J51" i="30"/>
  <c r="Y51" i="30" s="1"/>
  <c r="K51" i="30" s="1"/>
  <c r="J50" i="30"/>
  <c r="Y50" i="30" s="1"/>
  <c r="K50" i="30" s="1"/>
  <c r="J49" i="30"/>
  <c r="J47" i="30"/>
  <c r="Y47" i="30" s="1"/>
  <c r="K47" i="30" s="1"/>
  <c r="J46" i="30"/>
  <c r="Y46" i="30" s="1"/>
  <c r="K46" i="30" s="1"/>
  <c r="J45" i="30"/>
  <c r="Y45" i="30" s="1"/>
  <c r="K45" i="30" s="1"/>
  <c r="J44" i="30"/>
  <c r="Y44" i="30" s="1"/>
  <c r="K44" i="30" s="1"/>
  <c r="J43" i="30"/>
  <c r="J41" i="30"/>
  <c r="Y41" i="30" s="1"/>
  <c r="K41" i="30" s="1"/>
  <c r="J40" i="30"/>
  <c r="Y40" i="30" s="1"/>
  <c r="K40" i="30" s="1"/>
  <c r="J39" i="30"/>
  <c r="Y39" i="30" s="1"/>
  <c r="K39" i="30" s="1"/>
  <c r="J38" i="30"/>
  <c r="Y38" i="30" s="1"/>
  <c r="K38" i="30" s="1"/>
  <c r="J37" i="30"/>
  <c r="J35" i="30"/>
  <c r="Y35" i="30" s="1"/>
  <c r="K35" i="30" s="1"/>
  <c r="J34" i="30"/>
  <c r="Y34" i="30" s="1"/>
  <c r="K34" i="30" s="1"/>
  <c r="J31" i="30"/>
  <c r="J110" i="30"/>
  <c r="Y110" i="30" s="1"/>
  <c r="K110" i="30" s="1"/>
  <c r="J109" i="30"/>
  <c r="J107" i="30"/>
  <c r="Y107" i="30" s="1"/>
  <c r="K107" i="30" s="1"/>
  <c r="J115" i="30"/>
  <c r="J113" i="30"/>
  <c r="Y113" i="30" s="1"/>
  <c r="K113" i="30" s="1"/>
  <c r="J112" i="30"/>
  <c r="Y112" i="30" s="1"/>
  <c r="K112" i="30" s="1"/>
  <c r="J179" i="30"/>
  <c r="Y179" i="30" s="1"/>
  <c r="K179" i="30" s="1"/>
  <c r="J178" i="30"/>
  <c r="Y178" i="30" s="1"/>
  <c r="K178" i="30" s="1"/>
  <c r="J177" i="30"/>
  <c r="Y177" i="30" s="1"/>
  <c r="K177" i="30" s="1"/>
  <c r="J176" i="30"/>
  <c r="Y176" i="30" s="1"/>
  <c r="K176" i="30" s="1"/>
  <c r="J175" i="30"/>
  <c r="J173" i="30"/>
  <c r="Y173" i="30" s="1"/>
  <c r="K173" i="30" s="1"/>
  <c r="J172" i="30"/>
  <c r="Y172" i="30" s="1"/>
  <c r="K172" i="30" s="1"/>
  <c r="J171" i="30"/>
  <c r="Y171" i="30" s="1"/>
  <c r="K171" i="30" s="1"/>
  <c r="J167" i="30"/>
  <c r="Y167" i="30" s="1"/>
  <c r="K167" i="30" s="1"/>
  <c r="J166" i="30"/>
  <c r="Y166" i="30" s="1"/>
  <c r="K166" i="30" s="1"/>
  <c r="J165" i="30"/>
  <c r="Y165" i="30" s="1"/>
  <c r="K165" i="30" s="1"/>
  <c r="J164" i="30"/>
  <c r="Y164" i="30" s="1"/>
  <c r="K164" i="30" s="1"/>
  <c r="J161" i="30"/>
  <c r="Y161" i="30" s="1"/>
  <c r="J160" i="30"/>
  <c r="Y160" i="30" s="1"/>
  <c r="J155" i="30"/>
  <c r="Y155" i="30" s="1"/>
  <c r="K155" i="30" s="1"/>
  <c r="J154" i="30"/>
  <c r="Y154" i="30" s="1"/>
  <c r="K154" i="30" s="1"/>
  <c r="T144" i="30"/>
  <c r="J143" i="30"/>
  <c r="Y143" i="30" s="1"/>
  <c r="K143" i="30" s="1"/>
  <c r="J142" i="30"/>
  <c r="Y142" i="30" s="1"/>
  <c r="K142" i="30" s="1"/>
  <c r="J141" i="30"/>
  <c r="Y141" i="30" s="1"/>
  <c r="K141" i="30" s="1"/>
  <c r="J137" i="30"/>
  <c r="Y137" i="30" s="1"/>
  <c r="K137" i="30" s="1"/>
  <c r="J136" i="30"/>
  <c r="Y136" i="30" s="1"/>
  <c r="K136" i="30" s="1"/>
  <c r="J135" i="30"/>
  <c r="Y135" i="30" s="1"/>
  <c r="K135" i="30" s="1"/>
  <c r="J134" i="30"/>
  <c r="Y134" i="30" s="1"/>
  <c r="K134" i="30" s="1"/>
  <c r="U127" i="30"/>
  <c r="S127" i="30" s="1"/>
  <c r="V127" i="30"/>
  <c r="T127" i="30" s="1"/>
  <c r="U128" i="30"/>
  <c r="S128" i="30" s="1"/>
  <c r="V128" i="30"/>
  <c r="T128" i="30" s="1"/>
  <c r="J131" i="30"/>
  <c r="Y131" i="30" s="1"/>
  <c r="K131" i="30" s="1"/>
  <c r="J130" i="30"/>
  <c r="Y130" i="30" s="1"/>
  <c r="K130" i="30" s="1"/>
  <c r="J128" i="30"/>
  <c r="Y128" i="30" s="1"/>
  <c r="K128" i="30" s="1"/>
  <c r="J127" i="30"/>
  <c r="J125" i="30"/>
  <c r="Y125" i="30" s="1"/>
  <c r="K125" i="30" s="1"/>
  <c r="J124" i="30"/>
  <c r="Y124" i="30" s="1"/>
  <c r="K124" i="30" s="1"/>
  <c r="J123" i="30"/>
  <c r="Y123" i="30" s="1"/>
  <c r="K123" i="30" s="1"/>
  <c r="J122" i="30"/>
  <c r="Y122" i="30" s="1"/>
  <c r="K122" i="30" s="1"/>
  <c r="J121" i="30"/>
  <c r="J119" i="30"/>
  <c r="Y119" i="30" s="1"/>
  <c r="K119" i="30" s="1"/>
  <c r="J118" i="30"/>
  <c r="Y118" i="30" s="1"/>
  <c r="K118" i="30" s="1"/>
  <c r="J117" i="30"/>
  <c r="Y117" i="30" s="1"/>
  <c r="K117" i="30" s="1"/>
  <c r="J95" i="12"/>
  <c r="Y95" i="12" s="1"/>
  <c r="K95" i="12" s="1"/>
  <c r="S135" i="3"/>
  <c r="Q135" i="3"/>
  <c r="S134" i="1"/>
  <c r="Q134" i="1"/>
  <c r="J26" i="20"/>
  <c r="Y26" i="20" s="1"/>
  <c r="K26" i="20" s="1"/>
  <c r="J25" i="20"/>
  <c r="Y25" i="20" s="1"/>
  <c r="K25" i="20" s="1"/>
  <c r="J158" i="27"/>
  <c r="Y158" i="27" s="1"/>
  <c r="K158" i="27" s="1"/>
  <c r="J157" i="27"/>
  <c r="Y157" i="27" s="1"/>
  <c r="K157" i="27" s="1"/>
  <c r="J158" i="15"/>
  <c r="Y158" i="15" s="1"/>
  <c r="K158" i="15" s="1"/>
  <c r="J122" i="27"/>
  <c r="Y122" i="27" s="1"/>
  <c r="K122" i="27" s="1"/>
  <c r="J121" i="27"/>
  <c r="Y121" i="27" s="1"/>
  <c r="K121" i="27" s="1"/>
  <c r="J122" i="15"/>
  <c r="Y122" i="15" s="1"/>
  <c r="K122" i="15" s="1"/>
  <c r="J121" i="15"/>
  <c r="Y121" i="15" s="1"/>
  <c r="K121" i="15" s="1"/>
  <c r="J98" i="15"/>
  <c r="Y98" i="15" s="1"/>
  <c r="K98" i="15" s="1"/>
  <c r="J97" i="15"/>
  <c r="Y97" i="15" s="1"/>
  <c r="K97" i="15" s="1"/>
  <c r="J136" i="15"/>
  <c r="Y136" i="15" s="1"/>
  <c r="K136" i="15" s="1"/>
  <c r="J134" i="29"/>
  <c r="Y134" i="29" s="1"/>
  <c r="K134" i="29" s="1"/>
  <c r="J133" i="29"/>
  <c r="Y133" i="29" s="1"/>
  <c r="K133" i="29" s="1"/>
  <c r="J71" i="3"/>
  <c r="Y71" i="3" s="1"/>
  <c r="K71" i="3" s="1"/>
  <c r="J70" i="3"/>
  <c r="Y70" i="3" s="1"/>
  <c r="K70" i="3" s="1"/>
  <c r="J69" i="3"/>
  <c r="Y69" i="3" s="1"/>
  <c r="K69" i="3" s="1"/>
  <c r="J67" i="3"/>
  <c r="Y67" i="3" s="1"/>
  <c r="K67" i="3" s="1"/>
  <c r="J32" i="4"/>
  <c r="Y32" i="4" s="1"/>
  <c r="K32" i="4" s="1"/>
  <c r="V38" i="26"/>
  <c r="T38" i="26" s="1"/>
  <c r="U38" i="26"/>
  <c r="S38" i="26" s="1"/>
  <c r="V36" i="26"/>
  <c r="T36" i="26" s="1"/>
  <c r="U36" i="26"/>
  <c r="S36" i="26" s="1"/>
  <c r="V35" i="26"/>
  <c r="T35" i="26" s="1"/>
  <c r="U35" i="26"/>
  <c r="S35" i="26" s="1"/>
  <c r="V34" i="26"/>
  <c r="T34" i="26" s="1"/>
  <c r="U34" i="26"/>
  <c r="S34" i="26" s="1"/>
  <c r="J32" i="26"/>
  <c r="Y32" i="26" s="1"/>
  <c r="K32" i="26" s="1"/>
  <c r="J65" i="5"/>
  <c r="Y65" i="5" s="1"/>
  <c r="K65" i="5" s="1"/>
  <c r="J14" i="5"/>
  <c r="Y14" i="5" s="1"/>
  <c r="K14" i="5" s="1"/>
  <c r="J13" i="5"/>
  <c r="Y13" i="5" s="1"/>
  <c r="K13" i="5" s="1"/>
  <c r="J98" i="1"/>
  <c r="Y98" i="1" s="1"/>
  <c r="K98" i="1" s="1"/>
  <c r="V37" i="1"/>
  <c r="T37" i="1" s="1"/>
  <c r="U37" i="1"/>
  <c r="S37" i="1" s="1"/>
  <c r="V36" i="1"/>
  <c r="T36" i="1" s="1"/>
  <c r="U36" i="1"/>
  <c r="S36" i="1" s="1"/>
  <c r="V34" i="1"/>
  <c r="T34" i="1" s="1"/>
  <c r="U34" i="1"/>
  <c r="S34" i="1" s="1"/>
  <c r="V33" i="1"/>
  <c r="T33" i="1" s="1"/>
  <c r="U33" i="1"/>
  <c r="S33" i="1" s="1"/>
  <c r="J31" i="1"/>
  <c r="Y31" i="1" s="1"/>
  <c r="K31" i="1" s="1"/>
  <c r="J131" i="3"/>
  <c r="Y131" i="3" s="1"/>
  <c r="K131" i="3" s="1"/>
  <c r="J130" i="3"/>
  <c r="Y130" i="3" s="1"/>
  <c r="K130" i="3" s="1"/>
  <c r="Q95" i="1"/>
  <c r="S95" i="1"/>
  <c r="K26" i="3"/>
  <c r="X57" i="11"/>
  <c r="W57" i="11"/>
  <c r="J57" i="11" s="1"/>
  <c r="Y57" i="11" s="1"/>
  <c r="K57" i="11" s="1"/>
  <c r="V57" i="11"/>
  <c r="T57" i="11" s="1"/>
  <c r="U57" i="11"/>
  <c r="S57" i="11" s="1"/>
  <c r="X56" i="11"/>
  <c r="W56" i="11"/>
  <c r="V56" i="11"/>
  <c r="T56" i="11" s="1"/>
  <c r="U56" i="11"/>
  <c r="S56" i="11" s="1"/>
  <c r="J145" i="3"/>
  <c r="Y145" i="3" s="1"/>
  <c r="K145" i="3" s="1"/>
  <c r="J144" i="3"/>
  <c r="Y144" i="3" s="1"/>
  <c r="K144" i="3" s="1"/>
  <c r="J147" i="3"/>
  <c r="Y147" i="3" s="1"/>
  <c r="K147" i="3" s="1"/>
  <c r="AH146" i="3"/>
  <c r="AH143" i="3"/>
  <c r="X143" i="3"/>
  <c r="W143" i="3"/>
  <c r="J143" i="3" s="1"/>
  <c r="Y143" i="3" s="1"/>
  <c r="K143" i="3" s="1"/>
  <c r="AH142" i="3"/>
  <c r="X142" i="3"/>
  <c r="W142" i="3"/>
  <c r="AH108" i="3"/>
  <c r="X108" i="3"/>
  <c r="W108" i="3"/>
  <c r="X55" i="29"/>
  <c r="W55" i="29"/>
  <c r="J55" i="29" s="1"/>
  <c r="Y55" i="29" s="1"/>
  <c r="K55" i="29" s="1"/>
  <c r="AH90" i="16"/>
  <c r="X90" i="16"/>
  <c r="W90" i="16"/>
  <c r="J90" i="16" s="1"/>
  <c r="X36" i="3"/>
  <c r="W36" i="3"/>
  <c r="X34" i="3"/>
  <c r="AH154" i="3"/>
  <c r="X154" i="3"/>
  <c r="W154" i="3"/>
  <c r="V154" i="3"/>
  <c r="T154" i="3" s="1"/>
  <c r="U154" i="3"/>
  <c r="S154" i="3" s="1"/>
  <c r="AH153" i="3"/>
  <c r="X153" i="3"/>
  <c r="W153" i="3"/>
  <c r="V153" i="3"/>
  <c r="T153" i="3" s="1"/>
  <c r="U153" i="3"/>
  <c r="S153" i="3" s="1"/>
  <c r="AH152" i="3"/>
  <c r="X152" i="3"/>
  <c r="W152" i="3"/>
  <c r="V152" i="3"/>
  <c r="T152" i="3" s="1"/>
  <c r="U152" i="3"/>
  <c r="S152" i="3" s="1"/>
  <c r="AH151" i="3"/>
  <c r="X151" i="3"/>
  <c r="W151" i="3"/>
  <c r="V151" i="3"/>
  <c r="T151" i="3" s="1"/>
  <c r="U151" i="3"/>
  <c r="S151" i="3" s="1"/>
  <c r="X135" i="9"/>
  <c r="W135" i="9"/>
  <c r="M135" i="9"/>
  <c r="T135" i="9" s="1"/>
  <c r="L135" i="9"/>
  <c r="S135" i="9" s="1"/>
  <c r="AH129" i="3"/>
  <c r="X129" i="3"/>
  <c r="W129" i="3"/>
  <c r="X128" i="3"/>
  <c r="W128" i="3"/>
  <c r="AH127" i="3"/>
  <c r="X127" i="3"/>
  <c r="W127" i="3"/>
  <c r="AH89" i="26"/>
  <c r="AH90" i="26"/>
  <c r="AH94" i="26"/>
  <c r="AH95" i="26"/>
  <c r="AH96" i="26"/>
  <c r="K4" i="7"/>
  <c r="C31" i="7"/>
  <c r="P20" i="7"/>
  <c r="Q20" i="7"/>
  <c r="O15" i="7"/>
  <c r="B31" i="7"/>
  <c r="J56" i="11" l="1"/>
  <c r="Y56" i="11" s="1"/>
  <c r="K56" i="11" s="1"/>
  <c r="T12" i="30"/>
  <c r="T18" i="30"/>
  <c r="K160" i="30"/>
  <c r="K161" i="30"/>
  <c r="Y90" i="16"/>
  <c r="K90" i="16" s="1"/>
  <c r="J120" i="30"/>
  <c r="Y120" i="30" s="1"/>
  <c r="K120" i="30" s="1"/>
  <c r="Y121" i="30"/>
  <c r="K121" i="30" s="1"/>
  <c r="J126" i="30"/>
  <c r="Y126" i="30" s="1"/>
  <c r="K126" i="30" s="1"/>
  <c r="Y127" i="30"/>
  <c r="K127" i="30" s="1"/>
  <c r="J132" i="30"/>
  <c r="Y132" i="30" s="1"/>
  <c r="K132" i="30" s="1"/>
  <c r="J138" i="30"/>
  <c r="Y138" i="30" s="1"/>
  <c r="K138" i="30" s="1"/>
  <c r="J144" i="30"/>
  <c r="Y144" i="30" s="1"/>
  <c r="K144" i="30" s="1"/>
  <c r="J156" i="30"/>
  <c r="Y156" i="30" s="1"/>
  <c r="K156" i="30" s="1"/>
  <c r="J162" i="30"/>
  <c r="J168" i="30"/>
  <c r="Y168" i="30" s="1"/>
  <c r="K168" i="30" s="1"/>
  <c r="J174" i="30"/>
  <c r="Y174" i="30" s="1"/>
  <c r="K174" i="30" s="1"/>
  <c r="Y175" i="30"/>
  <c r="K175" i="30" s="1"/>
  <c r="J114" i="30"/>
  <c r="Y114" i="30" s="1"/>
  <c r="K114" i="30" s="1"/>
  <c r="Y115" i="30"/>
  <c r="K115" i="30" s="1"/>
  <c r="J108" i="30"/>
  <c r="Y108" i="30" s="1"/>
  <c r="K108" i="30" s="1"/>
  <c r="Y109" i="30"/>
  <c r="K109" i="30" s="1"/>
  <c r="J30" i="30"/>
  <c r="Y30" i="30" s="1"/>
  <c r="K30" i="30" s="1"/>
  <c r="Y31" i="30"/>
  <c r="K31" i="30" s="1"/>
  <c r="J36" i="30"/>
  <c r="Y36" i="30" s="1"/>
  <c r="K36" i="30" s="1"/>
  <c r="Y37" i="30"/>
  <c r="K37" i="30" s="1"/>
  <c r="J42" i="30"/>
  <c r="Y42" i="30" s="1"/>
  <c r="K42" i="30" s="1"/>
  <c r="Y43" i="30"/>
  <c r="K43" i="30" s="1"/>
  <c r="J48" i="30"/>
  <c r="Y48" i="30" s="1"/>
  <c r="K48" i="30" s="1"/>
  <c r="Y49" i="30"/>
  <c r="K49" i="30" s="1"/>
  <c r="J54" i="30"/>
  <c r="Y54" i="30" s="1"/>
  <c r="K54" i="30" s="1"/>
  <c r="J71" i="30"/>
  <c r="Y71" i="30" s="1"/>
  <c r="K71" i="30" s="1"/>
  <c r="J77" i="30"/>
  <c r="Y77" i="30" s="1"/>
  <c r="K77" i="30" s="1"/>
  <c r="Y78" i="30"/>
  <c r="K78" i="30" s="1"/>
  <c r="J83" i="30"/>
  <c r="Y83" i="30" s="1"/>
  <c r="K83" i="30" s="1"/>
  <c r="Y84" i="30"/>
  <c r="K84" i="30" s="1"/>
  <c r="J89" i="30"/>
  <c r="Y89" i="30" s="1"/>
  <c r="K89" i="30" s="1"/>
  <c r="Y90" i="30"/>
  <c r="K90" i="30" s="1"/>
  <c r="J95" i="30"/>
  <c r="Y95" i="30" s="1"/>
  <c r="K95" i="30" s="1"/>
  <c r="Y96" i="30"/>
  <c r="K96" i="30" s="1"/>
  <c r="J101" i="30"/>
  <c r="Y101" i="30" s="1"/>
  <c r="K101" i="30" s="1"/>
  <c r="Y102" i="30"/>
  <c r="K102" i="30" s="1"/>
  <c r="J12" i="30"/>
  <c r="Y12" i="30" s="1"/>
  <c r="K12" i="30" s="1"/>
  <c r="Y13" i="30"/>
  <c r="K13" i="30" s="1"/>
  <c r="J18" i="30"/>
  <c r="Y18" i="30" s="1"/>
  <c r="K18" i="30" s="1"/>
  <c r="Y19" i="30"/>
  <c r="K19" i="30" s="1"/>
  <c r="J24" i="30"/>
  <c r="Y24" i="30" s="1"/>
  <c r="K24" i="30" s="1"/>
  <c r="Y25" i="30"/>
  <c r="K25" i="30" s="1"/>
  <c r="J34" i="3"/>
  <c r="Y34" i="3" s="1"/>
  <c r="K34" i="3" s="1"/>
  <c r="J142" i="3"/>
  <c r="Y142" i="3" s="1"/>
  <c r="K142" i="3" s="1"/>
  <c r="J146" i="3"/>
  <c r="Y146" i="3" s="1"/>
  <c r="K146" i="3" s="1"/>
  <c r="J154" i="3"/>
  <c r="Y154" i="3" s="1"/>
  <c r="K154" i="3" s="1"/>
  <c r="J36" i="3"/>
  <c r="Y36" i="3" s="1"/>
  <c r="K36" i="3" s="1"/>
  <c r="J151" i="3"/>
  <c r="Y151" i="3" s="1"/>
  <c r="K151" i="3" s="1"/>
  <c r="J108" i="3"/>
  <c r="Y108" i="3" s="1"/>
  <c r="K108" i="3" s="1"/>
  <c r="J152" i="3"/>
  <c r="Y152" i="3" s="1"/>
  <c r="K152" i="3" s="1"/>
  <c r="J153" i="3"/>
  <c r="Y153" i="3" s="1"/>
  <c r="K153" i="3" s="1"/>
  <c r="Q135" i="9"/>
  <c r="J127" i="3"/>
  <c r="Y127" i="3" s="1"/>
  <c r="K127" i="3" s="1"/>
  <c r="J129" i="3"/>
  <c r="Y129" i="3" s="1"/>
  <c r="K129" i="3" s="1"/>
  <c r="J128" i="3"/>
  <c r="Y128" i="3" s="1"/>
  <c r="K128" i="3" s="1"/>
  <c r="P21" i="7"/>
  <c r="P22" i="7"/>
  <c r="P23" i="7"/>
  <c r="P18" i="7"/>
  <c r="P34" i="7"/>
  <c r="P14" i="7"/>
  <c r="P26" i="7"/>
  <c r="P13" i="7"/>
  <c r="P17" i="7"/>
  <c r="P19" i="7"/>
  <c r="P16" i="7"/>
  <c r="P29" i="7"/>
  <c r="P32" i="7"/>
  <c r="P27" i="7"/>
  <c r="P24" i="7"/>
  <c r="P33" i="7"/>
  <c r="E32" i="7"/>
  <c r="P30" i="7"/>
  <c r="P31" i="7"/>
  <c r="P25" i="7"/>
  <c r="P12" i="7"/>
  <c r="P36" i="7"/>
  <c r="P37" i="7"/>
  <c r="P15" i="7"/>
  <c r="P28" i="7"/>
  <c r="K162" i="30" l="1"/>
  <c r="Y162" i="30"/>
  <c r="X167" i="29"/>
  <c r="W167" i="29"/>
  <c r="J167" i="29" s="1"/>
  <c r="Y167" i="29" s="1"/>
  <c r="K167" i="29" s="1"/>
  <c r="V167" i="29"/>
  <c r="T167" i="29" s="1"/>
  <c r="U167" i="29"/>
  <c r="S167" i="29" s="1"/>
  <c r="X166" i="29"/>
  <c r="W166" i="29"/>
  <c r="V166" i="29"/>
  <c r="U166" i="29"/>
  <c r="T166" i="29"/>
  <c r="S166" i="29"/>
  <c r="X165" i="29"/>
  <c r="W165" i="29"/>
  <c r="J165" i="29" s="1"/>
  <c r="Y165" i="29" s="1"/>
  <c r="K165" i="29" s="1"/>
  <c r="V165" i="29"/>
  <c r="T165" i="29" s="1"/>
  <c r="U165" i="29"/>
  <c r="S165" i="29" s="1"/>
  <c r="X164" i="29"/>
  <c r="W164" i="29"/>
  <c r="V164" i="29"/>
  <c r="T164" i="29" s="1"/>
  <c r="U164" i="29"/>
  <c r="S164" i="29" s="1"/>
  <c r="J164" i="29"/>
  <c r="Y164" i="29" s="1"/>
  <c r="K164" i="29" s="1"/>
  <c r="X163" i="29"/>
  <c r="W163" i="29"/>
  <c r="J163" i="29" s="1"/>
  <c r="X162" i="29"/>
  <c r="W162" i="29"/>
  <c r="M162" i="29"/>
  <c r="T162" i="29" s="1"/>
  <c r="L162" i="29"/>
  <c r="S162" i="29" s="1"/>
  <c r="X161" i="29"/>
  <c r="W161" i="29"/>
  <c r="J161" i="29" s="1"/>
  <c r="Y161" i="29" s="1"/>
  <c r="K161" i="29" s="1"/>
  <c r="V161" i="29"/>
  <c r="T161" i="29" s="1"/>
  <c r="U161" i="29"/>
  <c r="S161" i="29" s="1"/>
  <c r="X160" i="29"/>
  <c r="W160" i="29"/>
  <c r="J160" i="29" s="1"/>
  <c r="Y160" i="29" s="1"/>
  <c r="K160" i="29" s="1"/>
  <c r="V160" i="29"/>
  <c r="T160" i="29" s="1"/>
  <c r="U160" i="29"/>
  <c r="S160" i="29"/>
  <c r="X159" i="29"/>
  <c r="W159" i="29"/>
  <c r="J159" i="29" s="1"/>
  <c r="Y159" i="29" s="1"/>
  <c r="K159" i="29" s="1"/>
  <c r="V159" i="29"/>
  <c r="U159" i="29"/>
  <c r="S159" i="29" s="1"/>
  <c r="T159" i="29"/>
  <c r="X158" i="29"/>
  <c r="W158" i="29"/>
  <c r="V158" i="29"/>
  <c r="T158" i="29" s="1"/>
  <c r="U158" i="29"/>
  <c r="S158" i="29" s="1"/>
  <c r="J158" i="29"/>
  <c r="Y158" i="29" s="1"/>
  <c r="K158" i="29" s="1"/>
  <c r="X156" i="29"/>
  <c r="W156" i="29"/>
  <c r="M156" i="29"/>
  <c r="T156" i="29" s="1"/>
  <c r="L156" i="29"/>
  <c r="S156" i="29" s="1"/>
  <c r="X155" i="29"/>
  <c r="W155" i="29"/>
  <c r="V155" i="29"/>
  <c r="T155" i="29" s="1"/>
  <c r="U155" i="29"/>
  <c r="S155" i="29" s="1"/>
  <c r="X154" i="29"/>
  <c r="W154" i="29"/>
  <c r="J154" i="29" s="1"/>
  <c r="Y154" i="29" s="1"/>
  <c r="K154" i="29" s="1"/>
  <c r="V154" i="29"/>
  <c r="T154" i="29" s="1"/>
  <c r="U154" i="29"/>
  <c r="S154" i="29" s="1"/>
  <c r="X153" i="29"/>
  <c r="W153" i="29"/>
  <c r="V153" i="29"/>
  <c r="T153" i="29" s="1"/>
  <c r="U153" i="29"/>
  <c r="S153" i="29" s="1"/>
  <c r="X152" i="29"/>
  <c r="W152" i="29"/>
  <c r="J152" i="29" s="1"/>
  <c r="Y152" i="29" s="1"/>
  <c r="K152" i="29" s="1"/>
  <c r="V152" i="29"/>
  <c r="U152" i="29"/>
  <c r="T152" i="29"/>
  <c r="S152" i="29"/>
  <c r="X150" i="29"/>
  <c r="W150" i="29"/>
  <c r="M150" i="29"/>
  <c r="T150" i="29" s="1"/>
  <c r="L150" i="29"/>
  <c r="Q150" i="29" s="1"/>
  <c r="X149" i="29"/>
  <c r="W149" i="29"/>
  <c r="J149" i="29" s="1"/>
  <c r="Y149" i="29" s="1"/>
  <c r="K149" i="29" s="1"/>
  <c r="V149" i="29"/>
  <c r="T149" i="29" s="1"/>
  <c r="U149" i="29"/>
  <c r="S149" i="29" s="1"/>
  <c r="X148" i="29"/>
  <c r="W148" i="29"/>
  <c r="V148" i="29"/>
  <c r="U148" i="29"/>
  <c r="S148" i="29" s="1"/>
  <c r="T148" i="29"/>
  <c r="X147" i="29"/>
  <c r="W147" i="29"/>
  <c r="V147" i="29"/>
  <c r="T147" i="29" s="1"/>
  <c r="U147" i="29"/>
  <c r="S147" i="29" s="1"/>
  <c r="J147" i="29"/>
  <c r="Y147" i="29" s="1"/>
  <c r="K147" i="29" s="1"/>
  <c r="X146" i="29"/>
  <c r="W146" i="29"/>
  <c r="J146" i="29" s="1"/>
  <c r="Y146" i="29" s="1"/>
  <c r="K146" i="29" s="1"/>
  <c r="V146" i="29"/>
  <c r="T146" i="29" s="1"/>
  <c r="U146" i="29"/>
  <c r="S146" i="29"/>
  <c r="X145" i="29"/>
  <c r="W145" i="29"/>
  <c r="X144" i="29"/>
  <c r="W144" i="29"/>
  <c r="M144" i="29"/>
  <c r="T144" i="29" s="1"/>
  <c r="L144" i="29"/>
  <c r="S144" i="29" s="1"/>
  <c r="X143" i="29"/>
  <c r="W143" i="29"/>
  <c r="V143" i="29"/>
  <c r="T143" i="29" s="1"/>
  <c r="U143" i="29"/>
  <c r="S143" i="29"/>
  <c r="X142" i="29"/>
  <c r="W142" i="29"/>
  <c r="J142" i="29" s="1"/>
  <c r="Y142" i="29" s="1"/>
  <c r="K142" i="29" s="1"/>
  <c r="V142" i="29"/>
  <c r="T142" i="29" s="1"/>
  <c r="U142" i="29"/>
  <c r="S142" i="29" s="1"/>
  <c r="X141" i="29"/>
  <c r="W141" i="29"/>
  <c r="V141" i="29"/>
  <c r="T141" i="29" s="1"/>
  <c r="U141" i="29"/>
  <c r="S141" i="29" s="1"/>
  <c r="X140" i="29"/>
  <c r="W140" i="29"/>
  <c r="V140" i="29"/>
  <c r="T140" i="29" s="1"/>
  <c r="U140" i="29"/>
  <c r="S140" i="29" s="1"/>
  <c r="J140" i="29"/>
  <c r="Y140" i="29" s="1"/>
  <c r="K140" i="29" s="1"/>
  <c r="X138" i="29"/>
  <c r="W138" i="29"/>
  <c r="M138" i="29"/>
  <c r="L138" i="29"/>
  <c r="S138" i="29" s="1"/>
  <c r="X137" i="29"/>
  <c r="W137" i="29"/>
  <c r="V137" i="29"/>
  <c r="T137" i="29" s="1"/>
  <c r="U137" i="29"/>
  <c r="S137" i="29" s="1"/>
  <c r="J137" i="29"/>
  <c r="Y137" i="29" s="1"/>
  <c r="K137" i="29" s="1"/>
  <c r="X136" i="29"/>
  <c r="W136" i="29"/>
  <c r="J136" i="29" s="1"/>
  <c r="Y136" i="29" s="1"/>
  <c r="K136" i="29" s="1"/>
  <c r="V136" i="29"/>
  <c r="T136" i="29" s="1"/>
  <c r="U136" i="29"/>
  <c r="S136" i="29"/>
  <c r="X132" i="29"/>
  <c r="W132" i="29"/>
  <c r="M132" i="29"/>
  <c r="T132" i="29" s="1"/>
  <c r="L132" i="29"/>
  <c r="X131" i="29"/>
  <c r="W131" i="29"/>
  <c r="V131" i="29"/>
  <c r="T131" i="29" s="1"/>
  <c r="U131" i="29"/>
  <c r="S131" i="29" s="1"/>
  <c r="J131" i="29"/>
  <c r="Y131" i="29" s="1"/>
  <c r="K131" i="29" s="1"/>
  <c r="X130" i="29"/>
  <c r="W130" i="29"/>
  <c r="J130" i="29" s="1"/>
  <c r="Y130" i="29" s="1"/>
  <c r="K130" i="29" s="1"/>
  <c r="V130" i="29"/>
  <c r="T130" i="29" s="1"/>
  <c r="U130" i="29"/>
  <c r="S130" i="29" s="1"/>
  <c r="X129" i="29"/>
  <c r="W129" i="29"/>
  <c r="V129" i="29"/>
  <c r="T129" i="29" s="1"/>
  <c r="U129" i="29"/>
  <c r="S129" i="29" s="1"/>
  <c r="X128" i="29"/>
  <c r="W128" i="29"/>
  <c r="V128" i="29"/>
  <c r="T128" i="29" s="1"/>
  <c r="U128" i="29"/>
  <c r="S128" i="29" s="1"/>
  <c r="X127" i="29"/>
  <c r="W127" i="29"/>
  <c r="X126" i="29"/>
  <c r="W126" i="29"/>
  <c r="M126" i="29"/>
  <c r="T126" i="29" s="1"/>
  <c r="L126" i="29"/>
  <c r="S126" i="29" s="1"/>
  <c r="X125" i="29"/>
  <c r="W125" i="29"/>
  <c r="V125" i="29"/>
  <c r="U125" i="29"/>
  <c r="S125" i="29" s="1"/>
  <c r="T125" i="29"/>
  <c r="X124" i="29"/>
  <c r="W124" i="29"/>
  <c r="J124" i="29" s="1"/>
  <c r="Y124" i="29" s="1"/>
  <c r="K124" i="29" s="1"/>
  <c r="V124" i="29"/>
  <c r="T124" i="29" s="1"/>
  <c r="U124" i="29"/>
  <c r="S124" i="29" s="1"/>
  <c r="X120" i="29"/>
  <c r="W120" i="29"/>
  <c r="M120" i="29"/>
  <c r="T120" i="29" s="1"/>
  <c r="L120" i="29"/>
  <c r="S120" i="29" s="1"/>
  <c r="X119" i="29"/>
  <c r="W119" i="29"/>
  <c r="V119" i="29"/>
  <c r="T119" i="29" s="1"/>
  <c r="U119" i="29"/>
  <c r="S119" i="29"/>
  <c r="X118" i="29"/>
  <c r="W118" i="29"/>
  <c r="V118" i="29"/>
  <c r="U118" i="29"/>
  <c r="T118" i="29"/>
  <c r="S118" i="29"/>
  <c r="X117" i="29"/>
  <c r="W117" i="29"/>
  <c r="V117" i="29"/>
  <c r="T117" i="29" s="1"/>
  <c r="U117" i="29"/>
  <c r="S117" i="29" s="1"/>
  <c r="J117" i="29"/>
  <c r="Y117" i="29" s="1"/>
  <c r="K117" i="29" s="1"/>
  <c r="X116" i="29"/>
  <c r="W116" i="29"/>
  <c r="J116" i="29" s="1"/>
  <c r="Y116" i="29" s="1"/>
  <c r="K116" i="29" s="1"/>
  <c r="V116" i="29"/>
  <c r="T116" i="29" s="1"/>
  <c r="U116" i="29"/>
  <c r="S116" i="29" s="1"/>
  <c r="X115" i="29"/>
  <c r="W115" i="29"/>
  <c r="J115" i="29" s="1"/>
  <c r="X114" i="29"/>
  <c r="W114" i="29"/>
  <c r="M114" i="29"/>
  <c r="T114" i="29" s="1"/>
  <c r="L114" i="29"/>
  <c r="S114" i="29" s="1"/>
  <c r="X113" i="29"/>
  <c r="W113" i="29"/>
  <c r="J113" i="29" s="1"/>
  <c r="Y113" i="29" s="1"/>
  <c r="K113" i="29" s="1"/>
  <c r="V113" i="29"/>
  <c r="T113" i="29" s="1"/>
  <c r="U113" i="29"/>
  <c r="S113" i="29" s="1"/>
  <c r="X112" i="29"/>
  <c r="W112" i="29"/>
  <c r="V112" i="29"/>
  <c r="T112" i="29" s="1"/>
  <c r="U112" i="29"/>
  <c r="S112" i="29"/>
  <c r="X111" i="29"/>
  <c r="W111" i="29"/>
  <c r="J111" i="29" s="1"/>
  <c r="Y111" i="29" s="1"/>
  <c r="K111" i="29" s="1"/>
  <c r="V111" i="29"/>
  <c r="U111" i="29"/>
  <c r="S111" i="29" s="1"/>
  <c r="T111" i="29"/>
  <c r="X110" i="29"/>
  <c r="W110" i="29"/>
  <c r="V110" i="29"/>
  <c r="T110" i="29" s="1"/>
  <c r="U110" i="29"/>
  <c r="S110" i="29" s="1"/>
  <c r="J110" i="29"/>
  <c r="Y110" i="29" s="1"/>
  <c r="K110" i="29" s="1"/>
  <c r="X109" i="29"/>
  <c r="W109" i="29"/>
  <c r="J109" i="29" s="1"/>
  <c r="Y109" i="29" s="1"/>
  <c r="K109" i="29" s="1"/>
  <c r="X108" i="29"/>
  <c r="W108" i="29"/>
  <c r="M108" i="29"/>
  <c r="T108" i="29" s="1"/>
  <c r="L108" i="29"/>
  <c r="S108" i="29" s="1"/>
  <c r="X107" i="29"/>
  <c r="W107" i="29"/>
  <c r="V107" i="29"/>
  <c r="T107" i="29" s="1"/>
  <c r="U107" i="29"/>
  <c r="S107" i="29" s="1"/>
  <c r="X106" i="29"/>
  <c r="W106" i="29"/>
  <c r="V106" i="29"/>
  <c r="T106" i="29" s="1"/>
  <c r="U106" i="29"/>
  <c r="S106" i="29" s="1"/>
  <c r="J106" i="29"/>
  <c r="Y106" i="29" s="1"/>
  <c r="K106" i="29" s="1"/>
  <c r="X105" i="29"/>
  <c r="W105" i="29"/>
  <c r="J105" i="29" s="1"/>
  <c r="Y105" i="29" s="1"/>
  <c r="K105" i="29" s="1"/>
  <c r="V105" i="29"/>
  <c r="T105" i="29" s="1"/>
  <c r="U105" i="29"/>
  <c r="S105" i="29"/>
  <c r="X104" i="29"/>
  <c r="W104" i="29"/>
  <c r="J104" i="29" s="1"/>
  <c r="Y104" i="29" s="1"/>
  <c r="K104" i="29" s="1"/>
  <c r="V104" i="29"/>
  <c r="T104" i="29" s="1"/>
  <c r="U104" i="29"/>
  <c r="S104" i="29"/>
  <c r="X103" i="29"/>
  <c r="W103" i="29"/>
  <c r="J103" i="29"/>
  <c r="Y103" i="29" s="1"/>
  <c r="K103" i="29" s="1"/>
  <c r="X102" i="29"/>
  <c r="W102" i="29"/>
  <c r="M102" i="29"/>
  <c r="T102" i="29" s="1"/>
  <c r="L102" i="29"/>
  <c r="Q102" i="29" s="1"/>
  <c r="X101" i="29"/>
  <c r="W101" i="29"/>
  <c r="J101" i="29" s="1"/>
  <c r="Y101" i="29" s="1"/>
  <c r="K101" i="29" s="1"/>
  <c r="V101" i="29"/>
  <c r="U101" i="29"/>
  <c r="S101" i="29" s="1"/>
  <c r="T101" i="29"/>
  <c r="X100" i="29"/>
  <c r="W100" i="29"/>
  <c r="V100" i="29"/>
  <c r="T100" i="29" s="1"/>
  <c r="U100" i="29"/>
  <c r="S100" i="29" s="1"/>
  <c r="X99" i="29"/>
  <c r="W99" i="29"/>
  <c r="V99" i="29"/>
  <c r="T99" i="29" s="1"/>
  <c r="U99" i="29"/>
  <c r="S99" i="29" s="1"/>
  <c r="J99" i="29"/>
  <c r="Y99" i="29" s="1"/>
  <c r="K99" i="29" s="1"/>
  <c r="X98" i="29"/>
  <c r="W98" i="29"/>
  <c r="J98" i="29" s="1"/>
  <c r="Y98" i="29" s="1"/>
  <c r="K98" i="29" s="1"/>
  <c r="X97" i="29"/>
  <c r="W97" i="29"/>
  <c r="X96" i="29"/>
  <c r="W96" i="29"/>
  <c r="M96" i="29"/>
  <c r="T96" i="29" s="1"/>
  <c r="L96" i="29"/>
  <c r="Q96" i="29" s="1"/>
  <c r="X95" i="29"/>
  <c r="W95" i="29"/>
  <c r="J95" i="29" s="1"/>
  <c r="Y95" i="29" s="1"/>
  <c r="K95" i="29" s="1"/>
  <c r="V95" i="29"/>
  <c r="T95" i="29" s="1"/>
  <c r="U95" i="29"/>
  <c r="S95" i="29" s="1"/>
  <c r="X94" i="29"/>
  <c r="W94" i="29"/>
  <c r="J94" i="29" s="1"/>
  <c r="Y94" i="29" s="1"/>
  <c r="K94" i="29" s="1"/>
  <c r="V94" i="29"/>
  <c r="T94" i="29" s="1"/>
  <c r="U94" i="29"/>
  <c r="S94" i="29" s="1"/>
  <c r="X93" i="29"/>
  <c r="W93" i="29"/>
  <c r="V93" i="29"/>
  <c r="T93" i="29" s="1"/>
  <c r="U93" i="29"/>
  <c r="S93" i="29" s="1"/>
  <c r="X92" i="29"/>
  <c r="W92" i="29"/>
  <c r="V92" i="29"/>
  <c r="T92" i="29" s="1"/>
  <c r="U92" i="29"/>
  <c r="S92" i="29" s="1"/>
  <c r="J92" i="29"/>
  <c r="Y92" i="29" s="1"/>
  <c r="K92" i="29" s="1"/>
  <c r="X91" i="29"/>
  <c r="W91" i="29"/>
  <c r="X90" i="29"/>
  <c r="W90" i="29"/>
  <c r="M90" i="29"/>
  <c r="L90" i="29"/>
  <c r="S90" i="29" s="1"/>
  <c r="X89" i="29"/>
  <c r="W89" i="29"/>
  <c r="V89" i="29"/>
  <c r="T89" i="29" s="1"/>
  <c r="U89" i="29"/>
  <c r="S89" i="29" s="1"/>
  <c r="J89" i="29"/>
  <c r="Y89" i="29" s="1"/>
  <c r="K89" i="29" s="1"/>
  <c r="X88" i="29"/>
  <c r="W88" i="29"/>
  <c r="J88" i="29" s="1"/>
  <c r="Y88" i="29" s="1"/>
  <c r="K88" i="29" s="1"/>
  <c r="V88" i="29"/>
  <c r="T88" i="29" s="1"/>
  <c r="U88" i="29"/>
  <c r="S88" i="29"/>
  <c r="X87" i="29"/>
  <c r="W87" i="29"/>
  <c r="V87" i="29"/>
  <c r="T87" i="29" s="1"/>
  <c r="U87" i="29"/>
  <c r="S87" i="29" s="1"/>
  <c r="X86" i="29"/>
  <c r="W86" i="29"/>
  <c r="V86" i="29"/>
  <c r="T86" i="29" s="1"/>
  <c r="U86" i="29"/>
  <c r="S86" i="29" s="1"/>
  <c r="X84" i="29"/>
  <c r="W84" i="29"/>
  <c r="M84" i="29"/>
  <c r="L84" i="29"/>
  <c r="X83" i="29"/>
  <c r="W83" i="29"/>
  <c r="J83" i="29" s="1"/>
  <c r="Y83" i="29" s="1"/>
  <c r="K83" i="29" s="1"/>
  <c r="V83" i="29"/>
  <c r="T83" i="29" s="1"/>
  <c r="U83" i="29"/>
  <c r="S83" i="29" s="1"/>
  <c r="X82" i="29"/>
  <c r="W82" i="29"/>
  <c r="J82" i="29" s="1"/>
  <c r="Y82" i="29" s="1"/>
  <c r="K82" i="29" s="1"/>
  <c r="V82" i="29"/>
  <c r="T82" i="29" s="1"/>
  <c r="U82" i="29"/>
  <c r="S82" i="29" s="1"/>
  <c r="X81" i="29"/>
  <c r="W81" i="29"/>
  <c r="J81" i="29" s="1"/>
  <c r="Y81" i="29" s="1"/>
  <c r="K81" i="29" s="1"/>
  <c r="V81" i="29"/>
  <c r="T81" i="29" s="1"/>
  <c r="U81" i="29"/>
  <c r="S81" i="29" s="1"/>
  <c r="X80" i="29"/>
  <c r="W80" i="29"/>
  <c r="J80" i="29" s="1"/>
  <c r="Y80" i="29" s="1"/>
  <c r="K80" i="29" s="1"/>
  <c r="V80" i="29"/>
  <c r="T80" i="29" s="1"/>
  <c r="U80" i="29"/>
  <c r="S80" i="29" s="1"/>
  <c r="X79" i="29"/>
  <c r="W79" i="29"/>
  <c r="J79" i="29"/>
  <c r="X78" i="29"/>
  <c r="W78" i="29"/>
  <c r="M78" i="29"/>
  <c r="T78" i="29" s="1"/>
  <c r="L78" i="29"/>
  <c r="X77" i="29"/>
  <c r="W77" i="29"/>
  <c r="J77" i="29" s="1"/>
  <c r="Y77" i="29" s="1"/>
  <c r="K77" i="29" s="1"/>
  <c r="V77" i="29"/>
  <c r="T77" i="29" s="1"/>
  <c r="U77" i="29"/>
  <c r="S77" i="29" s="1"/>
  <c r="X76" i="29"/>
  <c r="W76" i="29"/>
  <c r="V76" i="29"/>
  <c r="U76" i="29"/>
  <c r="S76" i="29" s="1"/>
  <c r="T76" i="29"/>
  <c r="J76" i="29"/>
  <c r="Y76" i="29" s="1"/>
  <c r="K76" i="29" s="1"/>
  <c r="X75" i="29"/>
  <c r="W75" i="29"/>
  <c r="J75" i="29" s="1"/>
  <c r="Y75" i="29" s="1"/>
  <c r="K75" i="29" s="1"/>
  <c r="V75" i="29"/>
  <c r="T75" i="29" s="1"/>
  <c r="U75" i="29"/>
  <c r="S75" i="29" s="1"/>
  <c r="X74" i="29"/>
  <c r="W74" i="29"/>
  <c r="J74" i="29" s="1"/>
  <c r="Y74" i="29" s="1"/>
  <c r="K74" i="29" s="1"/>
  <c r="V74" i="29"/>
  <c r="U74" i="29"/>
  <c r="T74" i="29"/>
  <c r="S74" i="29"/>
  <c r="X73" i="29"/>
  <c r="W73" i="29"/>
  <c r="X72" i="29"/>
  <c r="W72" i="29"/>
  <c r="M72" i="29"/>
  <c r="T72" i="29" s="1"/>
  <c r="L72" i="29"/>
  <c r="Q72" i="29" s="1"/>
  <c r="X71" i="29"/>
  <c r="W71" i="29"/>
  <c r="V71" i="29"/>
  <c r="T71" i="29" s="1"/>
  <c r="U71" i="29"/>
  <c r="S71" i="29" s="1"/>
  <c r="X70" i="29"/>
  <c r="W70" i="29"/>
  <c r="J70" i="29" s="1"/>
  <c r="Y70" i="29" s="1"/>
  <c r="K70" i="29" s="1"/>
  <c r="V70" i="29"/>
  <c r="T70" i="29" s="1"/>
  <c r="U70" i="29"/>
  <c r="S70" i="29"/>
  <c r="X69" i="29"/>
  <c r="W69" i="29"/>
  <c r="V69" i="29"/>
  <c r="U69" i="29"/>
  <c r="S69" i="29" s="1"/>
  <c r="T69" i="29"/>
  <c r="X68" i="29"/>
  <c r="W68" i="29"/>
  <c r="V68" i="29"/>
  <c r="T68" i="29" s="1"/>
  <c r="U68" i="29"/>
  <c r="S68" i="29" s="1"/>
  <c r="J68" i="29"/>
  <c r="Y68" i="29" s="1"/>
  <c r="K68" i="29" s="1"/>
  <c r="X66" i="29"/>
  <c r="W66" i="29"/>
  <c r="M66" i="29"/>
  <c r="L66" i="29"/>
  <c r="Q66" i="29" s="1"/>
  <c r="X65" i="29"/>
  <c r="W65" i="29"/>
  <c r="J65" i="29" s="1"/>
  <c r="Y65" i="29" s="1"/>
  <c r="K65" i="29" s="1"/>
  <c r="V65" i="29"/>
  <c r="T65" i="29" s="1"/>
  <c r="U65" i="29"/>
  <c r="S65" i="29" s="1"/>
  <c r="X64" i="29"/>
  <c r="W64" i="29"/>
  <c r="V64" i="29"/>
  <c r="T64" i="29" s="1"/>
  <c r="U64" i="29"/>
  <c r="S64" i="29" s="1"/>
  <c r="X63" i="29"/>
  <c r="W63" i="29"/>
  <c r="V63" i="29"/>
  <c r="T63" i="29" s="1"/>
  <c r="U63" i="29"/>
  <c r="S63" i="29"/>
  <c r="X62" i="29"/>
  <c r="W62" i="29"/>
  <c r="V62" i="29"/>
  <c r="U62" i="29"/>
  <c r="S62" i="29" s="1"/>
  <c r="T62" i="29"/>
  <c r="J62" i="29"/>
  <c r="Y62" i="29" s="1"/>
  <c r="K62" i="29" s="1"/>
  <c r="X61" i="29"/>
  <c r="W61" i="29"/>
  <c r="J61" i="29" s="1"/>
  <c r="X60" i="29"/>
  <c r="W60" i="29"/>
  <c r="M60" i="29"/>
  <c r="T60" i="29" s="1"/>
  <c r="L60" i="29"/>
  <c r="X59" i="29"/>
  <c r="W59" i="29"/>
  <c r="V59" i="29"/>
  <c r="T59" i="29" s="1"/>
  <c r="U59" i="29"/>
  <c r="S59" i="29" s="1"/>
  <c r="X58" i="29"/>
  <c r="W58" i="29"/>
  <c r="J58" i="29" s="1"/>
  <c r="Y58" i="29" s="1"/>
  <c r="K58" i="29" s="1"/>
  <c r="V58" i="29"/>
  <c r="T58" i="29" s="1"/>
  <c r="U58" i="29"/>
  <c r="S58" i="29" s="1"/>
  <c r="X57" i="29"/>
  <c r="W57" i="29"/>
  <c r="J57" i="29" s="1"/>
  <c r="Y57" i="29" s="1"/>
  <c r="K57" i="29" s="1"/>
  <c r="V57" i="29"/>
  <c r="T57" i="29" s="1"/>
  <c r="U57" i="29"/>
  <c r="S57" i="29" s="1"/>
  <c r="X56" i="29"/>
  <c r="W56" i="29"/>
  <c r="X54" i="29"/>
  <c r="W54" i="29"/>
  <c r="M54" i="29"/>
  <c r="T54" i="29" s="1"/>
  <c r="L54" i="29"/>
  <c r="X53" i="29"/>
  <c r="W53" i="29"/>
  <c r="V53" i="29"/>
  <c r="T53" i="29" s="1"/>
  <c r="U53" i="29"/>
  <c r="S53" i="29" s="1"/>
  <c r="X52" i="29"/>
  <c r="W52" i="29"/>
  <c r="J52" i="29" s="1"/>
  <c r="Y52" i="29" s="1"/>
  <c r="K52" i="29" s="1"/>
  <c r="V52" i="29"/>
  <c r="T52" i="29" s="1"/>
  <c r="U52" i="29"/>
  <c r="S52" i="29" s="1"/>
  <c r="X51" i="29"/>
  <c r="W51" i="29"/>
  <c r="V51" i="29"/>
  <c r="T51" i="29" s="1"/>
  <c r="U51" i="29"/>
  <c r="S51" i="29" s="1"/>
  <c r="X50" i="29"/>
  <c r="W50" i="29"/>
  <c r="V50" i="29"/>
  <c r="T50" i="29" s="1"/>
  <c r="U50" i="29"/>
  <c r="S50" i="29" s="1"/>
  <c r="X49" i="29"/>
  <c r="W49" i="29"/>
  <c r="J49" i="29" s="1"/>
  <c r="X48" i="29"/>
  <c r="W48" i="29"/>
  <c r="M48" i="29"/>
  <c r="L48" i="29"/>
  <c r="X47" i="29"/>
  <c r="W47" i="29"/>
  <c r="J47" i="29" s="1"/>
  <c r="Y47" i="29" s="1"/>
  <c r="K47" i="29" s="1"/>
  <c r="V47" i="29"/>
  <c r="T47" i="29" s="1"/>
  <c r="U47" i="29"/>
  <c r="S47" i="29" s="1"/>
  <c r="X46" i="29"/>
  <c r="W46" i="29"/>
  <c r="J46" i="29" s="1"/>
  <c r="Y46" i="29" s="1"/>
  <c r="K46" i="29" s="1"/>
  <c r="V46" i="29"/>
  <c r="U46" i="29"/>
  <c r="T46" i="29"/>
  <c r="S46" i="29"/>
  <c r="X45" i="29"/>
  <c r="W45" i="29"/>
  <c r="V45" i="29"/>
  <c r="T45" i="29" s="1"/>
  <c r="U45" i="29"/>
  <c r="S45" i="29" s="1"/>
  <c r="J45" i="29"/>
  <c r="Y45" i="29" s="1"/>
  <c r="K45" i="29" s="1"/>
  <c r="X44" i="29"/>
  <c r="W44" i="29"/>
  <c r="V44" i="29"/>
  <c r="T44" i="29" s="1"/>
  <c r="U44" i="29"/>
  <c r="S44" i="29" s="1"/>
  <c r="X43" i="29"/>
  <c r="W43" i="29"/>
  <c r="J43" i="29" s="1"/>
  <c r="X42" i="29"/>
  <c r="W42" i="29"/>
  <c r="M42" i="29"/>
  <c r="T42" i="29" s="1"/>
  <c r="L42" i="29"/>
  <c r="S42" i="29" s="1"/>
  <c r="X41" i="29"/>
  <c r="W41" i="29"/>
  <c r="J41" i="29" s="1"/>
  <c r="Y41" i="29" s="1"/>
  <c r="K41" i="29" s="1"/>
  <c r="V41" i="29"/>
  <c r="U41" i="29"/>
  <c r="S41" i="29" s="1"/>
  <c r="T41" i="29"/>
  <c r="X40" i="29"/>
  <c r="W40" i="29"/>
  <c r="J40" i="29" s="1"/>
  <c r="Y40" i="29" s="1"/>
  <c r="K40" i="29" s="1"/>
  <c r="V40" i="29"/>
  <c r="T40" i="29" s="1"/>
  <c r="U40" i="29"/>
  <c r="S40" i="29" s="1"/>
  <c r="X39" i="29"/>
  <c r="W39" i="29"/>
  <c r="V39" i="29"/>
  <c r="T39" i="29" s="1"/>
  <c r="U39" i="29"/>
  <c r="S39" i="29"/>
  <c r="X38" i="29"/>
  <c r="W38" i="29"/>
  <c r="V38" i="29"/>
  <c r="U38" i="29"/>
  <c r="X37" i="29"/>
  <c r="W37" i="29"/>
  <c r="X36" i="29"/>
  <c r="W36" i="29"/>
  <c r="M36" i="29"/>
  <c r="L36" i="29"/>
  <c r="X34" i="29"/>
  <c r="W34" i="29"/>
  <c r="V34" i="29"/>
  <c r="T34" i="29" s="1"/>
  <c r="U34" i="29"/>
  <c r="S34" i="29" s="1"/>
  <c r="X33" i="29"/>
  <c r="W33" i="29"/>
  <c r="J33" i="29" s="1"/>
  <c r="Y33" i="29" s="1"/>
  <c r="K33" i="29" s="1"/>
  <c r="V33" i="29"/>
  <c r="U33" i="29"/>
  <c r="S33" i="29" s="1"/>
  <c r="T33" i="29"/>
  <c r="X32" i="29"/>
  <c r="W32" i="29"/>
  <c r="J32" i="29" s="1"/>
  <c r="Y32" i="29" s="1"/>
  <c r="K32" i="29" s="1"/>
  <c r="V32" i="29"/>
  <c r="T32" i="29" s="1"/>
  <c r="U32" i="29"/>
  <c r="S32" i="29" s="1"/>
  <c r="X31" i="29"/>
  <c r="J31" i="29" s="1"/>
  <c r="W31" i="29"/>
  <c r="X30" i="29"/>
  <c r="W30" i="29"/>
  <c r="M30" i="29"/>
  <c r="L30" i="29"/>
  <c r="X29" i="29"/>
  <c r="W29" i="29"/>
  <c r="J29" i="29" s="1"/>
  <c r="Y29" i="29" s="1"/>
  <c r="K29" i="29" s="1"/>
  <c r="V29" i="29"/>
  <c r="T29" i="29" s="1"/>
  <c r="U29" i="29"/>
  <c r="S29" i="29" s="1"/>
  <c r="X28" i="29"/>
  <c r="W28" i="29"/>
  <c r="V28" i="29"/>
  <c r="T28" i="29" s="1"/>
  <c r="U28" i="29"/>
  <c r="S28" i="29" s="1"/>
  <c r="X27" i="29"/>
  <c r="W27" i="29"/>
  <c r="J27" i="29" s="1"/>
  <c r="Y27" i="29" s="1"/>
  <c r="K27" i="29" s="1"/>
  <c r="V27" i="29"/>
  <c r="T27" i="29" s="1"/>
  <c r="U27" i="29"/>
  <c r="S27" i="29"/>
  <c r="X26" i="29"/>
  <c r="W26" i="29"/>
  <c r="J26" i="29" s="1"/>
  <c r="Y26" i="29" s="1"/>
  <c r="K26" i="29" s="1"/>
  <c r="X25" i="29"/>
  <c r="W25" i="29"/>
  <c r="X24" i="29"/>
  <c r="W24" i="29"/>
  <c r="M24" i="29"/>
  <c r="T24" i="29" s="1"/>
  <c r="L24" i="29"/>
  <c r="S24" i="29" s="1"/>
  <c r="X23" i="29"/>
  <c r="W23" i="29"/>
  <c r="V23" i="29"/>
  <c r="T23" i="29" s="1"/>
  <c r="U23" i="29"/>
  <c r="S23" i="29" s="1"/>
  <c r="X22" i="29"/>
  <c r="J22" i="29" s="1"/>
  <c r="Y22" i="29" s="1"/>
  <c r="K22" i="29" s="1"/>
  <c r="W22" i="29"/>
  <c r="V22" i="29"/>
  <c r="T22" i="29" s="1"/>
  <c r="U22" i="29"/>
  <c r="S22" i="29" s="1"/>
  <c r="X21" i="29"/>
  <c r="W21" i="29"/>
  <c r="V21" i="29"/>
  <c r="T21" i="29" s="1"/>
  <c r="U21" i="29"/>
  <c r="S21" i="29" s="1"/>
  <c r="X20" i="29"/>
  <c r="W20" i="29"/>
  <c r="J20" i="29" s="1"/>
  <c r="Y20" i="29" s="1"/>
  <c r="K20" i="29" s="1"/>
  <c r="V20" i="29"/>
  <c r="T20" i="29" s="1"/>
  <c r="U20" i="29"/>
  <c r="S20" i="29"/>
  <c r="X19" i="29"/>
  <c r="J19" i="29" s="1"/>
  <c r="Y19" i="29" s="1"/>
  <c r="K19" i="29" s="1"/>
  <c r="W19" i="29"/>
  <c r="X18" i="29"/>
  <c r="W18" i="29"/>
  <c r="M18" i="29"/>
  <c r="L18" i="29"/>
  <c r="S18" i="29" s="1"/>
  <c r="X17" i="29"/>
  <c r="W17" i="29"/>
  <c r="J17" i="29" s="1"/>
  <c r="Y17" i="29" s="1"/>
  <c r="K17" i="29" s="1"/>
  <c r="V17" i="29"/>
  <c r="T17" i="29" s="1"/>
  <c r="U17" i="29"/>
  <c r="S17" i="29"/>
  <c r="X16" i="29"/>
  <c r="W16" i="29"/>
  <c r="V16" i="29"/>
  <c r="U16" i="29"/>
  <c r="S16" i="29" s="1"/>
  <c r="T16" i="29"/>
  <c r="X15" i="29"/>
  <c r="W15" i="29"/>
  <c r="V15" i="29"/>
  <c r="T15" i="29" s="1"/>
  <c r="U15" i="29"/>
  <c r="S15" i="29" s="1"/>
  <c r="J15" i="29"/>
  <c r="Y15" i="29" s="1"/>
  <c r="K15" i="29" s="1"/>
  <c r="X14" i="29"/>
  <c r="W14" i="29"/>
  <c r="V14" i="29"/>
  <c r="T14" i="29" s="1"/>
  <c r="U14" i="29"/>
  <c r="S14" i="29" s="1"/>
  <c r="X13" i="29"/>
  <c r="W13" i="29"/>
  <c r="J13" i="29" s="1"/>
  <c r="M12" i="29"/>
  <c r="L12" i="29"/>
  <c r="F9" i="29"/>
  <c r="D8" i="29" s="1"/>
  <c r="U1" i="29"/>
  <c r="X167" i="28"/>
  <c r="W167" i="28"/>
  <c r="J167" i="28" s="1"/>
  <c r="Y167" i="28" s="1"/>
  <c r="K167" i="28" s="1"/>
  <c r="V167" i="28"/>
  <c r="U167" i="28"/>
  <c r="S167" i="28" s="1"/>
  <c r="T167" i="28"/>
  <c r="X166" i="28"/>
  <c r="W166" i="28"/>
  <c r="J166" i="28" s="1"/>
  <c r="Y166" i="28" s="1"/>
  <c r="K166" i="28" s="1"/>
  <c r="V166" i="28"/>
  <c r="T166" i="28" s="1"/>
  <c r="U166" i="28"/>
  <c r="S166" i="28"/>
  <c r="X165" i="28"/>
  <c r="W165" i="28"/>
  <c r="J165" i="28" s="1"/>
  <c r="Y165" i="28" s="1"/>
  <c r="K165" i="28" s="1"/>
  <c r="V165" i="28"/>
  <c r="U165" i="28"/>
  <c r="S165" i="28" s="1"/>
  <c r="T165" i="28"/>
  <c r="X164" i="28"/>
  <c r="W164" i="28"/>
  <c r="V164" i="28"/>
  <c r="U164" i="28"/>
  <c r="S164" i="28" s="1"/>
  <c r="T164" i="28"/>
  <c r="X163" i="28"/>
  <c r="J163" i="28" s="1"/>
  <c r="W163" i="28"/>
  <c r="X162" i="28"/>
  <c r="W162" i="28"/>
  <c r="M162" i="28"/>
  <c r="T162" i="28" s="1"/>
  <c r="L162" i="28"/>
  <c r="S162" i="28" s="1"/>
  <c r="X161" i="28"/>
  <c r="W161" i="28"/>
  <c r="J161" i="28" s="1"/>
  <c r="Y161" i="28" s="1"/>
  <c r="K161" i="28" s="1"/>
  <c r="V161" i="28"/>
  <c r="T161" i="28" s="1"/>
  <c r="U161" i="28"/>
  <c r="S161" i="28" s="1"/>
  <c r="X160" i="28"/>
  <c r="W160" i="28"/>
  <c r="J160" i="28" s="1"/>
  <c r="Y160" i="28" s="1"/>
  <c r="K160" i="28" s="1"/>
  <c r="V160" i="28"/>
  <c r="T160" i="28" s="1"/>
  <c r="U160" i="28"/>
  <c r="S160" i="28" s="1"/>
  <c r="X157" i="28"/>
  <c r="W157" i="28"/>
  <c r="J157" i="28" s="1"/>
  <c r="Y157" i="28" s="1"/>
  <c r="K157" i="28" s="1"/>
  <c r="X156" i="28"/>
  <c r="W156" i="28"/>
  <c r="M156" i="28"/>
  <c r="T156" i="28" s="1"/>
  <c r="L156" i="28"/>
  <c r="S156" i="28" s="1"/>
  <c r="X155" i="28"/>
  <c r="W155" i="28"/>
  <c r="V155" i="28"/>
  <c r="U155" i="28"/>
  <c r="S155" i="28" s="1"/>
  <c r="T155" i="28"/>
  <c r="X154" i="28"/>
  <c r="W154" i="28"/>
  <c r="J154" i="28" s="1"/>
  <c r="Y154" i="28" s="1"/>
  <c r="K154" i="28" s="1"/>
  <c r="V154" i="28"/>
  <c r="T154" i="28" s="1"/>
  <c r="U154" i="28"/>
  <c r="S154" i="28" s="1"/>
  <c r="X153" i="28"/>
  <c r="W153" i="28"/>
  <c r="J153" i="28" s="1"/>
  <c r="Y153" i="28" s="1"/>
  <c r="K153" i="28" s="1"/>
  <c r="V153" i="28"/>
  <c r="T153" i="28" s="1"/>
  <c r="U153" i="28"/>
  <c r="S153" i="28" s="1"/>
  <c r="X152" i="28"/>
  <c r="W152" i="28"/>
  <c r="V152" i="28"/>
  <c r="T152" i="28" s="1"/>
  <c r="U152" i="28"/>
  <c r="S152" i="28" s="1"/>
  <c r="X151" i="28"/>
  <c r="W151" i="28"/>
  <c r="J151" i="28" s="1"/>
  <c r="Y151" i="28" s="1"/>
  <c r="K151" i="28" s="1"/>
  <c r="X150" i="28"/>
  <c r="W150" i="28"/>
  <c r="M150" i="28"/>
  <c r="T150" i="28" s="1"/>
  <c r="L150" i="28"/>
  <c r="Q150" i="28" s="1"/>
  <c r="V151" i="28" s="1"/>
  <c r="T151" i="28" s="1"/>
  <c r="X149" i="28"/>
  <c r="W149" i="28"/>
  <c r="J149" i="28" s="1"/>
  <c r="Y149" i="28" s="1"/>
  <c r="K149" i="28" s="1"/>
  <c r="V149" i="28"/>
  <c r="U149" i="28"/>
  <c r="S149" i="28" s="1"/>
  <c r="T149" i="28"/>
  <c r="X148" i="28"/>
  <c r="W148" i="28"/>
  <c r="V148" i="28"/>
  <c r="T148" i="28" s="1"/>
  <c r="U148" i="28"/>
  <c r="S148" i="28" s="1"/>
  <c r="X147" i="28"/>
  <c r="W147" i="28"/>
  <c r="J147" i="28" s="1"/>
  <c r="Y147" i="28" s="1"/>
  <c r="K147" i="28" s="1"/>
  <c r="V147" i="28"/>
  <c r="T147" i="28" s="1"/>
  <c r="U147" i="28"/>
  <c r="S147" i="28" s="1"/>
  <c r="X145" i="28"/>
  <c r="W145" i="28"/>
  <c r="J145" i="28"/>
  <c r="Y145" i="28" s="1"/>
  <c r="K145" i="28" s="1"/>
  <c r="X144" i="28"/>
  <c r="W144" i="28"/>
  <c r="M144" i="28"/>
  <c r="T144" i="28" s="1"/>
  <c r="L144" i="28"/>
  <c r="X143" i="28"/>
  <c r="J143" i="28" s="1"/>
  <c r="Y143" i="28" s="1"/>
  <c r="K143" i="28" s="1"/>
  <c r="W143" i="28"/>
  <c r="V143" i="28"/>
  <c r="T143" i="28" s="1"/>
  <c r="U143" i="28"/>
  <c r="S143" i="28"/>
  <c r="X142" i="28"/>
  <c r="W142" i="28"/>
  <c r="J142" i="28" s="1"/>
  <c r="Y142" i="28" s="1"/>
  <c r="K142" i="28" s="1"/>
  <c r="V142" i="28"/>
  <c r="T142" i="28" s="1"/>
  <c r="U142" i="28"/>
  <c r="S142" i="28" s="1"/>
  <c r="X141" i="28"/>
  <c r="W141" i="28"/>
  <c r="V141" i="28"/>
  <c r="T141" i="28" s="1"/>
  <c r="U141" i="28"/>
  <c r="S141" i="28" s="1"/>
  <c r="X140" i="28"/>
  <c r="W140" i="28"/>
  <c r="J140" i="28" s="1"/>
  <c r="Y140" i="28" s="1"/>
  <c r="K140" i="28" s="1"/>
  <c r="V140" i="28"/>
  <c r="T140" i="28" s="1"/>
  <c r="U140" i="28"/>
  <c r="S140" i="28" s="1"/>
  <c r="X139" i="28"/>
  <c r="W139" i="28"/>
  <c r="J139" i="28" s="1"/>
  <c r="X138" i="28"/>
  <c r="W138" i="28"/>
  <c r="J135" i="28" s="1"/>
  <c r="M138" i="28"/>
  <c r="L138" i="28"/>
  <c r="S138" i="28" s="1"/>
  <c r="X137" i="28"/>
  <c r="J137" i="28" s="1"/>
  <c r="Y137" i="28" s="1"/>
  <c r="K137" i="28" s="1"/>
  <c r="W137" i="28"/>
  <c r="V137" i="28"/>
  <c r="T137" i="28" s="1"/>
  <c r="U137" i="28"/>
  <c r="S137" i="28" s="1"/>
  <c r="X136" i="28"/>
  <c r="J136" i="28" s="1"/>
  <c r="Y136" i="28" s="1"/>
  <c r="K136" i="28" s="1"/>
  <c r="W136" i="28"/>
  <c r="V136" i="28"/>
  <c r="U136" i="28"/>
  <c r="S136" i="28" s="1"/>
  <c r="T136" i="28"/>
  <c r="X133" i="28"/>
  <c r="W133" i="28"/>
  <c r="J133" i="28" s="1"/>
  <c r="Y133" i="28" s="1"/>
  <c r="K133" i="28" s="1"/>
  <c r="X132" i="28"/>
  <c r="W132" i="28"/>
  <c r="M132" i="28"/>
  <c r="T132" i="28" s="1"/>
  <c r="L132" i="28"/>
  <c r="S132" i="28" s="1"/>
  <c r="X131" i="28"/>
  <c r="W131" i="28"/>
  <c r="V131" i="28"/>
  <c r="T131" i="28" s="1"/>
  <c r="U131" i="28"/>
  <c r="S131" i="28" s="1"/>
  <c r="J131" i="28"/>
  <c r="Y131" i="28" s="1"/>
  <c r="K131" i="28" s="1"/>
  <c r="X130" i="28"/>
  <c r="W130" i="28"/>
  <c r="V130" i="28"/>
  <c r="U130" i="28"/>
  <c r="S130" i="28" s="1"/>
  <c r="T130" i="28"/>
  <c r="J130" i="28"/>
  <c r="Y130" i="28" s="1"/>
  <c r="K130" i="28" s="1"/>
  <c r="X129" i="28"/>
  <c r="W129" i="28"/>
  <c r="J129" i="28" s="1"/>
  <c r="Y129" i="28" s="1"/>
  <c r="K129" i="28" s="1"/>
  <c r="V129" i="28"/>
  <c r="T129" i="28" s="1"/>
  <c r="U129" i="28"/>
  <c r="S129" i="28"/>
  <c r="X128" i="28"/>
  <c r="W128" i="28"/>
  <c r="V128" i="28"/>
  <c r="T128" i="28" s="1"/>
  <c r="U128" i="28"/>
  <c r="S128" i="28" s="1"/>
  <c r="X126" i="28"/>
  <c r="W126" i="28"/>
  <c r="M126" i="28"/>
  <c r="T126" i="28" s="1"/>
  <c r="L126" i="28"/>
  <c r="X125" i="28"/>
  <c r="J125" i="28" s="1"/>
  <c r="Y125" i="28" s="1"/>
  <c r="K125" i="28" s="1"/>
  <c r="W125" i="28"/>
  <c r="V125" i="28"/>
  <c r="U125" i="28"/>
  <c r="S125" i="28" s="1"/>
  <c r="T125" i="28"/>
  <c r="X124" i="28"/>
  <c r="W124" i="28"/>
  <c r="V124" i="28"/>
  <c r="T124" i="28" s="1"/>
  <c r="U124" i="28"/>
  <c r="S124" i="28" s="1"/>
  <c r="J124" i="28"/>
  <c r="Y124" i="28" s="1"/>
  <c r="K124" i="28" s="1"/>
  <c r="X121" i="28"/>
  <c r="W121" i="28"/>
  <c r="V121" i="28"/>
  <c r="T121" i="28" s="1"/>
  <c r="U121" i="28"/>
  <c r="S121" i="28" s="1"/>
  <c r="X120" i="28"/>
  <c r="W120" i="28"/>
  <c r="M120" i="28"/>
  <c r="T120" i="28" s="1"/>
  <c r="L120" i="28"/>
  <c r="S120" i="28" s="1"/>
  <c r="X119" i="28"/>
  <c r="W119" i="28"/>
  <c r="V119" i="28"/>
  <c r="T119" i="28" s="1"/>
  <c r="U119" i="28"/>
  <c r="S119" i="28"/>
  <c r="X118" i="28"/>
  <c r="W118" i="28"/>
  <c r="V118" i="28"/>
  <c r="T118" i="28" s="1"/>
  <c r="U118" i="28"/>
  <c r="S118" i="28"/>
  <c r="X117" i="28"/>
  <c r="W117" i="28"/>
  <c r="J117" i="28" s="1"/>
  <c r="Y117" i="28" s="1"/>
  <c r="K117" i="28" s="1"/>
  <c r="V117" i="28"/>
  <c r="T117" i="28" s="1"/>
  <c r="U117" i="28"/>
  <c r="S117" i="28" s="1"/>
  <c r="X116" i="28"/>
  <c r="W116" i="28"/>
  <c r="V116" i="28"/>
  <c r="U116" i="28"/>
  <c r="S116" i="28" s="1"/>
  <c r="T116" i="28"/>
  <c r="J116" i="28"/>
  <c r="Y116" i="28" s="1"/>
  <c r="K116" i="28" s="1"/>
  <c r="X115" i="28"/>
  <c r="W115" i="28"/>
  <c r="J115" i="28" s="1"/>
  <c r="X114" i="28"/>
  <c r="W114" i="28"/>
  <c r="M114" i="28"/>
  <c r="T114" i="28" s="1"/>
  <c r="L114" i="28"/>
  <c r="X113" i="28"/>
  <c r="W113" i="28"/>
  <c r="J113" i="28" s="1"/>
  <c r="Y113" i="28" s="1"/>
  <c r="K113" i="28" s="1"/>
  <c r="V113" i="28"/>
  <c r="T113" i="28" s="1"/>
  <c r="U113" i="28"/>
  <c r="S113" i="28" s="1"/>
  <c r="X112" i="28"/>
  <c r="W112" i="28"/>
  <c r="J112" i="28" s="1"/>
  <c r="Y112" i="28" s="1"/>
  <c r="K112" i="28" s="1"/>
  <c r="V112" i="28"/>
  <c r="T112" i="28" s="1"/>
  <c r="U112" i="28"/>
  <c r="S112" i="28" s="1"/>
  <c r="X111" i="28"/>
  <c r="W111" i="28"/>
  <c r="V111" i="28"/>
  <c r="T111" i="28" s="1"/>
  <c r="U111" i="28"/>
  <c r="S111" i="28" s="1"/>
  <c r="J111" i="28"/>
  <c r="Y111" i="28" s="1"/>
  <c r="K111" i="28" s="1"/>
  <c r="X110" i="28"/>
  <c r="W110" i="28"/>
  <c r="V110" i="28"/>
  <c r="T110" i="28" s="1"/>
  <c r="U110" i="28"/>
  <c r="S110" i="28" s="1"/>
  <c r="J110" i="28"/>
  <c r="Y110" i="28" s="1"/>
  <c r="K110" i="28" s="1"/>
  <c r="X109" i="28"/>
  <c r="W109" i="28"/>
  <c r="J109" i="28" s="1"/>
  <c r="Y109" i="28" s="1"/>
  <c r="K109" i="28" s="1"/>
  <c r="X108" i="28"/>
  <c r="W108" i="28"/>
  <c r="M108" i="28"/>
  <c r="T108" i="28" s="1"/>
  <c r="L108" i="28"/>
  <c r="S108" i="28" s="1"/>
  <c r="X107" i="28"/>
  <c r="W107" i="28"/>
  <c r="J107" i="28" s="1"/>
  <c r="Y107" i="28" s="1"/>
  <c r="K107" i="28" s="1"/>
  <c r="V107" i="28"/>
  <c r="T107" i="28" s="1"/>
  <c r="U107" i="28"/>
  <c r="S107" i="28" s="1"/>
  <c r="X106" i="28"/>
  <c r="W106" i="28"/>
  <c r="J106" i="28" s="1"/>
  <c r="Y106" i="28" s="1"/>
  <c r="K106" i="28" s="1"/>
  <c r="V106" i="28"/>
  <c r="T106" i="28" s="1"/>
  <c r="U106" i="28"/>
  <c r="S106" i="28" s="1"/>
  <c r="X105" i="28"/>
  <c r="W105" i="28"/>
  <c r="V105" i="28"/>
  <c r="T105" i="28" s="1"/>
  <c r="U105" i="28"/>
  <c r="S105" i="28"/>
  <c r="X104" i="28"/>
  <c r="J104" i="28" s="1"/>
  <c r="Y104" i="28" s="1"/>
  <c r="K104" i="28" s="1"/>
  <c r="W104" i="28"/>
  <c r="V104" i="28"/>
  <c r="U104" i="28"/>
  <c r="S104" i="28" s="1"/>
  <c r="T104" i="28"/>
  <c r="X103" i="28"/>
  <c r="W103" i="28"/>
  <c r="V103" i="28"/>
  <c r="U103" i="28"/>
  <c r="T103" i="28"/>
  <c r="S103" i="28"/>
  <c r="X102" i="28"/>
  <c r="W102" i="28"/>
  <c r="M102" i="28"/>
  <c r="T102" i="28" s="1"/>
  <c r="L102" i="28"/>
  <c r="X101" i="28"/>
  <c r="W101" i="28"/>
  <c r="V101" i="28"/>
  <c r="T101" i="28" s="1"/>
  <c r="U101" i="28"/>
  <c r="S101" i="28" s="1"/>
  <c r="X100" i="28"/>
  <c r="W100" i="28"/>
  <c r="J100" i="28" s="1"/>
  <c r="Y100" i="28" s="1"/>
  <c r="K100" i="28" s="1"/>
  <c r="V100" i="28"/>
  <c r="T100" i="28" s="1"/>
  <c r="U100" i="28"/>
  <c r="S100" i="28" s="1"/>
  <c r="X99" i="28"/>
  <c r="W99" i="28"/>
  <c r="V99" i="28"/>
  <c r="T99" i="28" s="1"/>
  <c r="U99" i="28"/>
  <c r="S99" i="28" s="1"/>
  <c r="X98" i="28"/>
  <c r="W98" i="28"/>
  <c r="V98" i="28"/>
  <c r="T98" i="28" s="1"/>
  <c r="U98" i="28"/>
  <c r="S98" i="28" s="1"/>
  <c r="X97" i="28"/>
  <c r="W97" i="28"/>
  <c r="J97" i="28" s="1"/>
  <c r="X96" i="28"/>
  <c r="W96" i="28"/>
  <c r="M96" i="28"/>
  <c r="T96" i="28" s="1"/>
  <c r="L96" i="28"/>
  <c r="X95" i="28"/>
  <c r="W95" i="28"/>
  <c r="J95" i="28" s="1"/>
  <c r="Y95" i="28" s="1"/>
  <c r="K95" i="28" s="1"/>
  <c r="V95" i="28"/>
  <c r="T95" i="28" s="1"/>
  <c r="U95" i="28"/>
  <c r="S95" i="28" s="1"/>
  <c r="X94" i="28"/>
  <c r="W94" i="28"/>
  <c r="J94" i="28" s="1"/>
  <c r="Y94" i="28" s="1"/>
  <c r="K94" i="28" s="1"/>
  <c r="V94" i="28"/>
  <c r="T94" i="28" s="1"/>
  <c r="U94" i="28"/>
  <c r="S94" i="28" s="1"/>
  <c r="X93" i="28"/>
  <c r="W93" i="28"/>
  <c r="J93" i="28" s="1"/>
  <c r="Y93" i="28" s="1"/>
  <c r="K93" i="28" s="1"/>
  <c r="V93" i="28"/>
  <c r="T93" i="28" s="1"/>
  <c r="U93" i="28"/>
  <c r="S93" i="28" s="1"/>
  <c r="X92" i="28"/>
  <c r="W92" i="28"/>
  <c r="X91" i="28"/>
  <c r="W91" i="28"/>
  <c r="X90" i="28"/>
  <c r="W90" i="28"/>
  <c r="M90" i="28"/>
  <c r="L90" i="28"/>
  <c r="S90" i="28" s="1"/>
  <c r="X89" i="28"/>
  <c r="W89" i="28"/>
  <c r="V89" i="28"/>
  <c r="T89" i="28" s="1"/>
  <c r="U89" i="28"/>
  <c r="S89" i="28"/>
  <c r="X88" i="28"/>
  <c r="W88" i="28"/>
  <c r="J88" i="28" s="1"/>
  <c r="Y88" i="28" s="1"/>
  <c r="K88" i="28" s="1"/>
  <c r="V88" i="28"/>
  <c r="T88" i="28" s="1"/>
  <c r="U88" i="28"/>
  <c r="S88" i="28" s="1"/>
  <c r="X87" i="28"/>
  <c r="W87" i="28"/>
  <c r="V87" i="28"/>
  <c r="T87" i="28" s="1"/>
  <c r="U87" i="28"/>
  <c r="S87" i="28" s="1"/>
  <c r="X86" i="28"/>
  <c r="W86" i="28"/>
  <c r="V86" i="28"/>
  <c r="T86" i="28" s="1"/>
  <c r="U86" i="28"/>
  <c r="S86" i="28" s="1"/>
  <c r="X85" i="28"/>
  <c r="W85" i="28"/>
  <c r="J85" i="28" s="1"/>
  <c r="Y85" i="28" s="1"/>
  <c r="K85" i="28" s="1"/>
  <c r="X84" i="28"/>
  <c r="W84" i="28"/>
  <c r="M84" i="28"/>
  <c r="L84" i="28"/>
  <c r="Q84" i="28" s="1"/>
  <c r="X83" i="28"/>
  <c r="W83" i="28"/>
  <c r="J83" i="28" s="1"/>
  <c r="Y83" i="28" s="1"/>
  <c r="K83" i="28" s="1"/>
  <c r="V83" i="28"/>
  <c r="U83" i="28"/>
  <c r="S83" i="28" s="1"/>
  <c r="T83" i="28"/>
  <c r="X82" i="28"/>
  <c r="W82" i="28"/>
  <c r="V82" i="28"/>
  <c r="U82" i="28"/>
  <c r="T82" i="28"/>
  <c r="S82" i="28"/>
  <c r="X81" i="28"/>
  <c r="W81" i="28"/>
  <c r="J81" i="28" s="1"/>
  <c r="Y81" i="28" s="1"/>
  <c r="K81" i="28" s="1"/>
  <c r="V81" i="28"/>
  <c r="U81" i="28"/>
  <c r="T81" i="28"/>
  <c r="S81" i="28"/>
  <c r="X80" i="28"/>
  <c r="W80" i="28"/>
  <c r="J80" i="28" s="1"/>
  <c r="Y80" i="28" s="1"/>
  <c r="K80" i="28" s="1"/>
  <c r="V80" i="28"/>
  <c r="U80" i="28"/>
  <c r="T80" i="28"/>
  <c r="S80" i="28"/>
  <c r="X79" i="28"/>
  <c r="W79" i="28"/>
  <c r="J79" i="28" s="1"/>
  <c r="X78" i="28"/>
  <c r="W78" i="28"/>
  <c r="M78" i="28"/>
  <c r="T78" i="28" s="1"/>
  <c r="L78" i="28"/>
  <c r="S78" i="28" s="1"/>
  <c r="X77" i="28"/>
  <c r="W77" i="28"/>
  <c r="V77" i="28"/>
  <c r="T77" i="28" s="1"/>
  <c r="U77" i="28"/>
  <c r="S77" i="28"/>
  <c r="X76" i="28"/>
  <c r="W76" i="28"/>
  <c r="J76" i="28" s="1"/>
  <c r="Y76" i="28" s="1"/>
  <c r="K76" i="28" s="1"/>
  <c r="V76" i="28"/>
  <c r="T76" i="28" s="1"/>
  <c r="U76" i="28"/>
  <c r="S76" i="28"/>
  <c r="X75" i="28"/>
  <c r="J75" i="28" s="1"/>
  <c r="Y75" i="28" s="1"/>
  <c r="K75" i="28" s="1"/>
  <c r="W75" i="28"/>
  <c r="V75" i="28"/>
  <c r="T75" i="28" s="1"/>
  <c r="U75" i="28"/>
  <c r="S75" i="28" s="1"/>
  <c r="X74" i="28"/>
  <c r="W74" i="28"/>
  <c r="J74" i="28" s="1"/>
  <c r="Y74" i="28" s="1"/>
  <c r="K74" i="28" s="1"/>
  <c r="V74" i="28"/>
  <c r="U74" i="28"/>
  <c r="T74" i="28"/>
  <c r="S74" i="28"/>
  <c r="X73" i="28"/>
  <c r="W73" i="28"/>
  <c r="J73" i="28" s="1"/>
  <c r="X72" i="28"/>
  <c r="W72" i="28"/>
  <c r="M72" i="28"/>
  <c r="L72" i="28"/>
  <c r="X71" i="28"/>
  <c r="J71" i="28" s="1"/>
  <c r="Y71" i="28" s="1"/>
  <c r="K71" i="28" s="1"/>
  <c r="W71" i="28"/>
  <c r="V71" i="28"/>
  <c r="T71" i="28" s="1"/>
  <c r="U71" i="28"/>
  <c r="S71" i="28" s="1"/>
  <c r="X70" i="28"/>
  <c r="W70" i="28"/>
  <c r="V70" i="28"/>
  <c r="T70" i="28" s="1"/>
  <c r="U70" i="28"/>
  <c r="S70" i="28"/>
  <c r="X69" i="28"/>
  <c r="W69" i="28"/>
  <c r="V69" i="28"/>
  <c r="U69" i="28"/>
  <c r="T69" i="28"/>
  <c r="S69" i="28"/>
  <c r="J69" i="28"/>
  <c r="Y69" i="28" s="1"/>
  <c r="K69" i="28" s="1"/>
  <c r="X68" i="28"/>
  <c r="J68" i="28" s="1"/>
  <c r="Y68" i="28" s="1"/>
  <c r="K68" i="28" s="1"/>
  <c r="W68" i="28"/>
  <c r="V68" i="28"/>
  <c r="U68" i="28"/>
  <c r="T68" i="28"/>
  <c r="S68" i="28"/>
  <c r="X66" i="28"/>
  <c r="W66" i="28"/>
  <c r="M66" i="28"/>
  <c r="L66" i="28"/>
  <c r="X65" i="28"/>
  <c r="W65" i="28"/>
  <c r="J65" i="28" s="1"/>
  <c r="Y65" i="28" s="1"/>
  <c r="K65" i="28" s="1"/>
  <c r="V65" i="28"/>
  <c r="T65" i="28" s="1"/>
  <c r="U65" i="28"/>
  <c r="S65" i="28" s="1"/>
  <c r="X64" i="28"/>
  <c r="W64" i="28"/>
  <c r="J64" i="28" s="1"/>
  <c r="Y64" i="28" s="1"/>
  <c r="K64" i="28" s="1"/>
  <c r="V64" i="28"/>
  <c r="T64" i="28" s="1"/>
  <c r="U64" i="28"/>
  <c r="S64" i="28" s="1"/>
  <c r="X62" i="28"/>
  <c r="W62" i="28"/>
  <c r="X61" i="28"/>
  <c r="W61" i="28"/>
  <c r="J61" i="28"/>
  <c r="X60" i="28"/>
  <c r="W60" i="28"/>
  <c r="M60" i="28"/>
  <c r="T60" i="28" s="1"/>
  <c r="L60" i="28"/>
  <c r="X59" i="28"/>
  <c r="W59" i="28"/>
  <c r="V59" i="28"/>
  <c r="U59" i="28"/>
  <c r="S59" i="28" s="1"/>
  <c r="T59" i="28"/>
  <c r="X58" i="28"/>
  <c r="W58" i="28"/>
  <c r="V58" i="28"/>
  <c r="U58" i="28"/>
  <c r="S58" i="28" s="1"/>
  <c r="T58" i="28"/>
  <c r="X57" i="28"/>
  <c r="W57" i="28"/>
  <c r="V57" i="28"/>
  <c r="T57" i="28" s="1"/>
  <c r="U57" i="28"/>
  <c r="S57" i="28" s="1"/>
  <c r="X56" i="28"/>
  <c r="W56" i="28"/>
  <c r="V56" i="28"/>
  <c r="T56" i="28" s="1"/>
  <c r="U56" i="28"/>
  <c r="S56" i="28" s="1"/>
  <c r="J56" i="28"/>
  <c r="Y56" i="28" s="1"/>
  <c r="K56" i="28" s="1"/>
  <c r="X55" i="28"/>
  <c r="W55" i="28"/>
  <c r="X54" i="28"/>
  <c r="W54" i="28"/>
  <c r="M54" i="28"/>
  <c r="T54" i="28" s="1"/>
  <c r="L54" i="28"/>
  <c r="S54" i="28" s="1"/>
  <c r="X53" i="28"/>
  <c r="W53" i="28"/>
  <c r="V53" i="28"/>
  <c r="U53" i="28"/>
  <c r="S53" i="28" s="1"/>
  <c r="T53" i="28"/>
  <c r="X52" i="28"/>
  <c r="W52" i="28"/>
  <c r="J52" i="28" s="1"/>
  <c r="Y52" i="28" s="1"/>
  <c r="K52" i="28" s="1"/>
  <c r="V52" i="28"/>
  <c r="T52" i="28" s="1"/>
  <c r="U52" i="28"/>
  <c r="S52" i="28"/>
  <c r="X51" i="28"/>
  <c r="W51" i="28"/>
  <c r="V51" i="28"/>
  <c r="U51" i="28"/>
  <c r="S51" i="28" s="1"/>
  <c r="T51" i="28"/>
  <c r="X50" i="28"/>
  <c r="W50" i="28"/>
  <c r="J50" i="28" s="1"/>
  <c r="Y50" i="28" s="1"/>
  <c r="K50" i="28" s="1"/>
  <c r="V50" i="28"/>
  <c r="T50" i="28" s="1"/>
  <c r="U50" i="28"/>
  <c r="S50" i="28" s="1"/>
  <c r="X49" i="28"/>
  <c r="W49" i="28"/>
  <c r="X48" i="28"/>
  <c r="W48" i="28"/>
  <c r="M48" i="28"/>
  <c r="L48" i="28"/>
  <c r="X47" i="28"/>
  <c r="W47" i="28"/>
  <c r="J47" i="28" s="1"/>
  <c r="Y47" i="28" s="1"/>
  <c r="K47" i="28" s="1"/>
  <c r="V47" i="28"/>
  <c r="U47" i="28"/>
  <c r="T47" i="28"/>
  <c r="S47" i="28"/>
  <c r="X46" i="28"/>
  <c r="W46" i="28"/>
  <c r="V46" i="28"/>
  <c r="T46" i="28" s="1"/>
  <c r="U46" i="28"/>
  <c r="S46" i="28"/>
  <c r="X45" i="28"/>
  <c r="W45" i="28"/>
  <c r="V45" i="28"/>
  <c r="T45" i="28" s="1"/>
  <c r="U45" i="28"/>
  <c r="S45" i="28"/>
  <c r="J45" i="28"/>
  <c r="Y45" i="28" s="1"/>
  <c r="K45" i="28" s="1"/>
  <c r="X44" i="28"/>
  <c r="W44" i="28"/>
  <c r="V44" i="28"/>
  <c r="T44" i="28" s="1"/>
  <c r="U44" i="28"/>
  <c r="S44" i="28" s="1"/>
  <c r="X43" i="28"/>
  <c r="J43" i="28" s="1"/>
  <c r="W43" i="28"/>
  <c r="X42" i="28"/>
  <c r="W42" i="28"/>
  <c r="M42" i="28"/>
  <c r="T42" i="28" s="1"/>
  <c r="L42" i="28"/>
  <c r="S42" i="28" s="1"/>
  <c r="X41" i="28"/>
  <c r="W41" i="28"/>
  <c r="V41" i="28"/>
  <c r="T41" i="28" s="1"/>
  <c r="U41" i="28"/>
  <c r="S41" i="28" s="1"/>
  <c r="J41" i="28"/>
  <c r="Y41" i="28" s="1"/>
  <c r="K41" i="28" s="1"/>
  <c r="X40" i="28"/>
  <c r="W40" i="28"/>
  <c r="V40" i="28"/>
  <c r="U40" i="28"/>
  <c r="S40" i="28" s="1"/>
  <c r="T40" i="28"/>
  <c r="X39" i="28"/>
  <c r="W39" i="28"/>
  <c r="J39" i="28" s="1"/>
  <c r="Y39" i="28" s="1"/>
  <c r="K39" i="28" s="1"/>
  <c r="V39" i="28"/>
  <c r="T39" i="28" s="1"/>
  <c r="U39" i="28"/>
  <c r="S39" i="28" s="1"/>
  <c r="X38" i="28"/>
  <c r="W38" i="28"/>
  <c r="J35" i="28" s="1"/>
  <c r="V38" i="28"/>
  <c r="U38" i="28"/>
  <c r="J38" i="28"/>
  <c r="X37" i="28"/>
  <c r="W37" i="28"/>
  <c r="J37" i="28" s="1"/>
  <c r="X36" i="28"/>
  <c r="W36" i="28"/>
  <c r="M36" i="28"/>
  <c r="L36" i="28"/>
  <c r="X34" i="28"/>
  <c r="J34" i="28" s="1"/>
  <c r="Y34" i="28" s="1"/>
  <c r="K34" i="28" s="1"/>
  <c r="W34" i="28"/>
  <c r="V34" i="28"/>
  <c r="T34" i="28" s="1"/>
  <c r="U34" i="28"/>
  <c r="S34" i="28"/>
  <c r="X33" i="28"/>
  <c r="W33" i="28"/>
  <c r="J33" i="28" s="1"/>
  <c r="Y33" i="28" s="1"/>
  <c r="K33" i="28" s="1"/>
  <c r="V33" i="28"/>
  <c r="T33" i="28" s="1"/>
  <c r="U33" i="28"/>
  <c r="S33" i="28" s="1"/>
  <c r="X32" i="28"/>
  <c r="J32" i="28" s="1"/>
  <c r="Y32" i="28" s="1"/>
  <c r="K32" i="28" s="1"/>
  <c r="W32" i="28"/>
  <c r="V32" i="28"/>
  <c r="T32" i="28" s="1"/>
  <c r="U32" i="28"/>
  <c r="S32" i="28"/>
  <c r="X31" i="28"/>
  <c r="J31" i="28" s="1"/>
  <c r="Y31" i="28" s="1"/>
  <c r="K31" i="28" s="1"/>
  <c r="W31" i="28"/>
  <c r="X30" i="28"/>
  <c r="W30" i="28"/>
  <c r="M30" i="28"/>
  <c r="L30" i="28"/>
  <c r="X29" i="28"/>
  <c r="W29" i="28"/>
  <c r="V29" i="28"/>
  <c r="T29" i="28" s="1"/>
  <c r="U29" i="28"/>
  <c r="S29" i="28" s="1"/>
  <c r="X28" i="28"/>
  <c r="W28" i="28"/>
  <c r="J28" i="28" s="1"/>
  <c r="Y28" i="28" s="1"/>
  <c r="K28" i="28" s="1"/>
  <c r="V28" i="28"/>
  <c r="T28" i="28" s="1"/>
  <c r="U28" i="28"/>
  <c r="S28" i="28" s="1"/>
  <c r="X27" i="28"/>
  <c r="W27" i="28"/>
  <c r="J27" i="28" s="1"/>
  <c r="Y27" i="28" s="1"/>
  <c r="K27" i="28" s="1"/>
  <c r="V27" i="28"/>
  <c r="T27" i="28" s="1"/>
  <c r="U27" i="28"/>
  <c r="S27" i="28"/>
  <c r="X26" i="28"/>
  <c r="W26" i="28"/>
  <c r="V26" i="28"/>
  <c r="U26" i="28"/>
  <c r="S26" i="28" s="1"/>
  <c r="T26" i="28"/>
  <c r="X25" i="28"/>
  <c r="W25" i="28"/>
  <c r="V25" i="28"/>
  <c r="T25" i="28" s="1"/>
  <c r="U25" i="28"/>
  <c r="S25" i="28" s="1"/>
  <c r="X24" i="28"/>
  <c r="W24" i="28"/>
  <c r="M24" i="28"/>
  <c r="T24" i="28" s="1"/>
  <c r="L24" i="28"/>
  <c r="S24" i="28" s="1"/>
  <c r="X23" i="28"/>
  <c r="W23" i="28"/>
  <c r="V23" i="28"/>
  <c r="T23" i="28" s="1"/>
  <c r="U23" i="28"/>
  <c r="S23" i="28"/>
  <c r="X22" i="28"/>
  <c r="W22" i="28"/>
  <c r="J22" i="28" s="1"/>
  <c r="Y22" i="28" s="1"/>
  <c r="K22" i="28" s="1"/>
  <c r="V22" i="28"/>
  <c r="U22" i="28"/>
  <c r="S22" i="28" s="1"/>
  <c r="T22" i="28"/>
  <c r="X21" i="28"/>
  <c r="W21" i="28"/>
  <c r="J21" i="28" s="1"/>
  <c r="Y21" i="28" s="1"/>
  <c r="K21" i="28" s="1"/>
  <c r="V21" i="28"/>
  <c r="T21" i="28" s="1"/>
  <c r="U21" i="28"/>
  <c r="S21" i="28" s="1"/>
  <c r="X20" i="28"/>
  <c r="W20" i="28"/>
  <c r="V20" i="28"/>
  <c r="T20" i="28" s="1"/>
  <c r="U20" i="28"/>
  <c r="S20" i="28" s="1"/>
  <c r="J20" i="28"/>
  <c r="Y20" i="28" s="1"/>
  <c r="K20" i="28" s="1"/>
  <c r="X19" i="28"/>
  <c r="W19" i="28"/>
  <c r="X18" i="28"/>
  <c r="W18" i="28"/>
  <c r="M18" i="28"/>
  <c r="L18" i="28"/>
  <c r="S18" i="28" s="1"/>
  <c r="X17" i="28"/>
  <c r="W17" i="28"/>
  <c r="J17" i="28" s="1"/>
  <c r="Y17" i="28" s="1"/>
  <c r="K17" i="28" s="1"/>
  <c r="V17" i="28"/>
  <c r="U17" i="28"/>
  <c r="S17" i="28" s="1"/>
  <c r="T17" i="28"/>
  <c r="X16" i="28"/>
  <c r="W16" i="28"/>
  <c r="V16" i="28"/>
  <c r="T16" i="28" s="1"/>
  <c r="U16" i="28"/>
  <c r="S16" i="28"/>
  <c r="X15" i="28"/>
  <c r="W15" i="28"/>
  <c r="V15" i="28"/>
  <c r="U15" i="28"/>
  <c r="S15" i="28" s="1"/>
  <c r="T15" i="28"/>
  <c r="X14" i="28"/>
  <c r="W14" i="28"/>
  <c r="V14" i="28"/>
  <c r="T14" i="28" s="1"/>
  <c r="U14" i="28"/>
  <c r="S14" i="28" s="1"/>
  <c r="X13" i="28"/>
  <c r="W13" i="28"/>
  <c r="J13" i="28" s="1"/>
  <c r="M12" i="28"/>
  <c r="L12" i="28"/>
  <c r="S12" i="28" s="1"/>
  <c r="F9" i="28"/>
  <c r="D8" i="28" s="1"/>
  <c r="U1" i="28"/>
  <c r="X167" i="27"/>
  <c r="W167" i="27"/>
  <c r="J167" i="27" s="1"/>
  <c r="Y167" i="27" s="1"/>
  <c r="K167" i="27" s="1"/>
  <c r="V167" i="27"/>
  <c r="T167" i="27" s="1"/>
  <c r="U167" i="27"/>
  <c r="S167" i="27" s="1"/>
  <c r="X166" i="27"/>
  <c r="W166" i="27"/>
  <c r="J166" i="27" s="1"/>
  <c r="Y166" i="27" s="1"/>
  <c r="K166" i="27" s="1"/>
  <c r="V166" i="27"/>
  <c r="T166" i="27" s="1"/>
  <c r="U166" i="27"/>
  <c r="S166" i="27" s="1"/>
  <c r="X165" i="27"/>
  <c r="W165" i="27"/>
  <c r="V165" i="27"/>
  <c r="T165" i="27" s="1"/>
  <c r="U165" i="27"/>
  <c r="S165" i="27" s="1"/>
  <c r="J165" i="27"/>
  <c r="Y165" i="27" s="1"/>
  <c r="K165" i="27" s="1"/>
  <c r="X164" i="27"/>
  <c r="W164" i="27"/>
  <c r="V164" i="27"/>
  <c r="U164" i="27"/>
  <c r="S164" i="27" s="1"/>
  <c r="T164" i="27"/>
  <c r="X163" i="27"/>
  <c r="W163" i="27"/>
  <c r="J163" i="27" s="1"/>
  <c r="X162" i="27"/>
  <c r="W162" i="27"/>
  <c r="M162" i="27"/>
  <c r="T162" i="27" s="1"/>
  <c r="L162" i="27"/>
  <c r="S162" i="27" s="1"/>
  <c r="X161" i="27"/>
  <c r="W161" i="27"/>
  <c r="V161" i="27"/>
  <c r="T161" i="27" s="1"/>
  <c r="U161" i="27"/>
  <c r="S161" i="27" s="1"/>
  <c r="X160" i="27"/>
  <c r="W160" i="27"/>
  <c r="V160" i="27"/>
  <c r="T160" i="27" s="1"/>
  <c r="U160" i="27"/>
  <c r="S160" i="27" s="1"/>
  <c r="X159" i="27"/>
  <c r="W159" i="27"/>
  <c r="V159" i="27"/>
  <c r="T159" i="27" s="1"/>
  <c r="U159" i="27"/>
  <c r="S159" i="27" s="1"/>
  <c r="J159" i="27"/>
  <c r="Y159" i="27" s="1"/>
  <c r="K159" i="27" s="1"/>
  <c r="X156" i="27"/>
  <c r="W156" i="27"/>
  <c r="M156" i="27"/>
  <c r="L156" i="27"/>
  <c r="S156" i="27" s="1"/>
  <c r="X155" i="27"/>
  <c r="W155" i="27"/>
  <c r="V155" i="27"/>
  <c r="T155" i="27" s="1"/>
  <c r="U155" i="27"/>
  <c r="S155" i="27" s="1"/>
  <c r="J155" i="27"/>
  <c r="Y155" i="27" s="1"/>
  <c r="K155" i="27" s="1"/>
  <c r="X154" i="27"/>
  <c r="W154" i="27"/>
  <c r="V154" i="27"/>
  <c r="T154" i="27" s="1"/>
  <c r="U154" i="27"/>
  <c r="S154" i="27" s="1"/>
  <c r="X153" i="27"/>
  <c r="W153" i="27"/>
  <c r="J153" i="27" s="1"/>
  <c r="Y153" i="27" s="1"/>
  <c r="K153" i="27" s="1"/>
  <c r="V153" i="27"/>
  <c r="T153" i="27" s="1"/>
  <c r="U153" i="27"/>
  <c r="S153" i="27" s="1"/>
  <c r="X152" i="27"/>
  <c r="W152" i="27"/>
  <c r="V152" i="27"/>
  <c r="T152" i="27" s="1"/>
  <c r="U152" i="27"/>
  <c r="S152" i="27" s="1"/>
  <c r="X151" i="27"/>
  <c r="J151" i="27" s="1"/>
  <c r="Y151" i="27" s="1"/>
  <c r="K151" i="27" s="1"/>
  <c r="W151" i="27"/>
  <c r="X150" i="27"/>
  <c r="W150" i="27"/>
  <c r="M150" i="27"/>
  <c r="T150" i="27" s="1"/>
  <c r="L150" i="27"/>
  <c r="Q150" i="27" s="1"/>
  <c r="X149" i="27"/>
  <c r="J149" i="27" s="1"/>
  <c r="Y149" i="27" s="1"/>
  <c r="K149" i="27" s="1"/>
  <c r="W149" i="27"/>
  <c r="V149" i="27"/>
  <c r="T149" i="27" s="1"/>
  <c r="U149" i="27"/>
  <c r="S149" i="27" s="1"/>
  <c r="X148" i="27"/>
  <c r="W148" i="27"/>
  <c r="J148" i="27" s="1"/>
  <c r="Y148" i="27" s="1"/>
  <c r="K148" i="27" s="1"/>
  <c r="V148" i="27"/>
  <c r="T148" i="27" s="1"/>
  <c r="U148" i="27"/>
  <c r="S148" i="27" s="1"/>
  <c r="X147" i="27"/>
  <c r="W147" i="27"/>
  <c r="J147" i="27" s="1"/>
  <c r="Y147" i="27" s="1"/>
  <c r="K147" i="27" s="1"/>
  <c r="V147" i="27"/>
  <c r="T147" i="27" s="1"/>
  <c r="U147" i="27"/>
  <c r="S147" i="27" s="1"/>
  <c r="X146" i="27"/>
  <c r="W146" i="27"/>
  <c r="J146" i="27" s="1"/>
  <c r="Y146" i="27" s="1"/>
  <c r="K146" i="27" s="1"/>
  <c r="V146" i="27"/>
  <c r="T146" i="27" s="1"/>
  <c r="U146" i="27"/>
  <c r="S146" i="27" s="1"/>
  <c r="X145" i="27"/>
  <c r="J145" i="27" s="1"/>
  <c r="W145" i="27"/>
  <c r="X144" i="27"/>
  <c r="W144" i="27"/>
  <c r="M144" i="27"/>
  <c r="T144" i="27" s="1"/>
  <c r="L144" i="27"/>
  <c r="S144" i="27" s="1"/>
  <c r="X143" i="27"/>
  <c r="W143" i="27"/>
  <c r="V143" i="27"/>
  <c r="T143" i="27" s="1"/>
  <c r="U143" i="27"/>
  <c r="S143" i="27"/>
  <c r="X142" i="27"/>
  <c r="W142" i="27"/>
  <c r="J142" i="27" s="1"/>
  <c r="Y142" i="27" s="1"/>
  <c r="K142" i="27" s="1"/>
  <c r="V142" i="27"/>
  <c r="T142" i="27" s="1"/>
  <c r="U142" i="27"/>
  <c r="S142" i="27" s="1"/>
  <c r="X140" i="27"/>
  <c r="W140" i="27"/>
  <c r="J140" i="27" s="1"/>
  <c r="Y140" i="27" s="1"/>
  <c r="K140" i="27" s="1"/>
  <c r="V140" i="27"/>
  <c r="T140" i="27" s="1"/>
  <c r="U140" i="27"/>
  <c r="S140" i="27" s="1"/>
  <c r="X139" i="27"/>
  <c r="W139" i="27"/>
  <c r="V139" i="27"/>
  <c r="T139" i="27" s="1"/>
  <c r="U139" i="27"/>
  <c r="S139" i="27" s="1"/>
  <c r="X138" i="27"/>
  <c r="W138" i="27"/>
  <c r="M138" i="27"/>
  <c r="L138" i="27"/>
  <c r="S138" i="27" s="1"/>
  <c r="X137" i="27"/>
  <c r="W137" i="27"/>
  <c r="J137" i="27" s="1"/>
  <c r="Y137" i="27" s="1"/>
  <c r="K137" i="27" s="1"/>
  <c r="V137" i="27"/>
  <c r="U137" i="27"/>
  <c r="S137" i="27" s="1"/>
  <c r="T137" i="27"/>
  <c r="X136" i="27"/>
  <c r="J136" i="27" s="1"/>
  <c r="Y136" i="27" s="1"/>
  <c r="K136" i="27" s="1"/>
  <c r="W136" i="27"/>
  <c r="V136" i="27"/>
  <c r="T136" i="27" s="1"/>
  <c r="U136" i="27"/>
  <c r="S136" i="27" s="1"/>
  <c r="X135" i="27"/>
  <c r="W135" i="27"/>
  <c r="J135" i="27" s="1"/>
  <c r="Y135" i="27" s="1"/>
  <c r="K135" i="27" s="1"/>
  <c r="V135" i="27"/>
  <c r="T135" i="27" s="1"/>
  <c r="U135" i="27"/>
  <c r="S135" i="27" s="1"/>
  <c r="X133" i="27"/>
  <c r="W133" i="27"/>
  <c r="V133" i="27"/>
  <c r="T133" i="27" s="1"/>
  <c r="U133" i="27"/>
  <c r="S133" i="27" s="1"/>
  <c r="X132" i="27"/>
  <c r="W132" i="27"/>
  <c r="M132" i="27"/>
  <c r="T132" i="27" s="1"/>
  <c r="L132" i="27"/>
  <c r="S132" i="27" s="1"/>
  <c r="X131" i="27"/>
  <c r="W131" i="27"/>
  <c r="V131" i="27"/>
  <c r="U131" i="27"/>
  <c r="S131" i="27" s="1"/>
  <c r="T131" i="27"/>
  <c r="X130" i="27"/>
  <c r="W130" i="27"/>
  <c r="J130" i="27" s="1"/>
  <c r="Y130" i="27" s="1"/>
  <c r="K130" i="27" s="1"/>
  <c r="V130" i="27"/>
  <c r="T130" i="27" s="1"/>
  <c r="U130" i="27"/>
  <c r="S130" i="27" s="1"/>
  <c r="X129" i="27"/>
  <c r="W129" i="27"/>
  <c r="J129" i="27" s="1"/>
  <c r="Y129" i="27" s="1"/>
  <c r="K129" i="27" s="1"/>
  <c r="V129" i="27"/>
  <c r="T129" i="27" s="1"/>
  <c r="U129" i="27"/>
  <c r="S129" i="27" s="1"/>
  <c r="X128" i="27"/>
  <c r="W128" i="27"/>
  <c r="J128" i="27" s="1"/>
  <c r="Y128" i="27" s="1"/>
  <c r="K128" i="27" s="1"/>
  <c r="V128" i="27"/>
  <c r="U128" i="27"/>
  <c r="T128" i="27"/>
  <c r="S128" i="27"/>
  <c r="X127" i="27"/>
  <c r="W127" i="27"/>
  <c r="X126" i="27"/>
  <c r="W126" i="27"/>
  <c r="M126" i="27"/>
  <c r="T126" i="27" s="1"/>
  <c r="L126" i="27"/>
  <c r="S126" i="27" s="1"/>
  <c r="X125" i="27"/>
  <c r="W125" i="27"/>
  <c r="J125" i="27" s="1"/>
  <c r="Y125" i="27" s="1"/>
  <c r="K125" i="27" s="1"/>
  <c r="V125" i="27"/>
  <c r="T125" i="27" s="1"/>
  <c r="U125" i="27"/>
  <c r="S125" i="27" s="1"/>
  <c r="X124" i="27"/>
  <c r="J124" i="27" s="1"/>
  <c r="Y124" i="27" s="1"/>
  <c r="K124" i="27" s="1"/>
  <c r="W124" i="27"/>
  <c r="V124" i="27"/>
  <c r="T124" i="27" s="1"/>
  <c r="U124" i="27"/>
  <c r="S124" i="27" s="1"/>
  <c r="X120" i="27"/>
  <c r="W120" i="27"/>
  <c r="M120" i="27"/>
  <c r="T120" i="27" s="1"/>
  <c r="L120" i="27"/>
  <c r="S120" i="27" s="1"/>
  <c r="X119" i="27"/>
  <c r="W119" i="27"/>
  <c r="J119" i="27" s="1"/>
  <c r="Y119" i="27" s="1"/>
  <c r="K119" i="27" s="1"/>
  <c r="V119" i="27"/>
  <c r="T119" i="27" s="1"/>
  <c r="U119" i="27"/>
  <c r="S119" i="27" s="1"/>
  <c r="X118" i="27"/>
  <c r="W118" i="27"/>
  <c r="V118" i="27"/>
  <c r="U118" i="27"/>
  <c r="T118" i="27"/>
  <c r="S118" i="27"/>
  <c r="X117" i="27"/>
  <c r="W117" i="27"/>
  <c r="V117" i="27"/>
  <c r="T117" i="27" s="1"/>
  <c r="U117" i="27"/>
  <c r="S117" i="27" s="1"/>
  <c r="X116" i="27"/>
  <c r="W116" i="27"/>
  <c r="J116" i="27" s="1"/>
  <c r="Y116" i="27" s="1"/>
  <c r="K116" i="27" s="1"/>
  <c r="V116" i="27"/>
  <c r="T116" i="27" s="1"/>
  <c r="U116" i="27"/>
  <c r="S116" i="27" s="1"/>
  <c r="X115" i="27"/>
  <c r="W115" i="27"/>
  <c r="J115" i="27" s="1"/>
  <c r="X114" i="27"/>
  <c r="W114" i="27"/>
  <c r="M114" i="27"/>
  <c r="L114" i="27"/>
  <c r="S114" i="27" s="1"/>
  <c r="X113" i="27"/>
  <c r="W113" i="27"/>
  <c r="J113" i="27" s="1"/>
  <c r="Y113" i="27" s="1"/>
  <c r="K113" i="27" s="1"/>
  <c r="V113" i="27"/>
  <c r="T113" i="27" s="1"/>
  <c r="U113" i="27"/>
  <c r="S113" i="27" s="1"/>
  <c r="X112" i="27"/>
  <c r="W112" i="27"/>
  <c r="V112" i="27"/>
  <c r="T112" i="27" s="1"/>
  <c r="U112" i="27"/>
  <c r="S112" i="27" s="1"/>
  <c r="X111" i="27"/>
  <c r="W111" i="27"/>
  <c r="J111" i="27" s="1"/>
  <c r="Y111" i="27" s="1"/>
  <c r="K111" i="27" s="1"/>
  <c r="V111" i="27"/>
  <c r="U111" i="27"/>
  <c r="T111" i="27"/>
  <c r="S111" i="27"/>
  <c r="X110" i="27"/>
  <c r="J110" i="27" s="1"/>
  <c r="Y110" i="27" s="1"/>
  <c r="K110" i="27" s="1"/>
  <c r="W110" i="27"/>
  <c r="V110" i="27"/>
  <c r="U110" i="27"/>
  <c r="S110" i="27" s="1"/>
  <c r="T110" i="27"/>
  <c r="X109" i="27"/>
  <c r="W109" i="27"/>
  <c r="X108" i="27"/>
  <c r="W108" i="27"/>
  <c r="M108" i="27"/>
  <c r="T108" i="27" s="1"/>
  <c r="L108" i="27"/>
  <c r="X107" i="27"/>
  <c r="J107" i="27" s="1"/>
  <c r="Y107" i="27" s="1"/>
  <c r="K107" i="27" s="1"/>
  <c r="W107" i="27"/>
  <c r="V107" i="27"/>
  <c r="U107" i="27"/>
  <c r="S107" i="27" s="1"/>
  <c r="T107" i="27"/>
  <c r="X106" i="27"/>
  <c r="W106" i="27"/>
  <c r="V106" i="27"/>
  <c r="T106" i="27" s="1"/>
  <c r="U106" i="27"/>
  <c r="S106" i="27" s="1"/>
  <c r="J106" i="27"/>
  <c r="Y106" i="27" s="1"/>
  <c r="K106" i="27" s="1"/>
  <c r="X105" i="27"/>
  <c r="W105" i="27"/>
  <c r="J105" i="27" s="1"/>
  <c r="Y105" i="27" s="1"/>
  <c r="K105" i="27" s="1"/>
  <c r="V105" i="27"/>
  <c r="T105" i="27" s="1"/>
  <c r="U105" i="27"/>
  <c r="S105" i="27" s="1"/>
  <c r="X104" i="27"/>
  <c r="W104" i="27"/>
  <c r="V104" i="27"/>
  <c r="U104" i="27"/>
  <c r="T104" i="27"/>
  <c r="S104" i="27"/>
  <c r="X102" i="27"/>
  <c r="W102" i="27"/>
  <c r="M102" i="27"/>
  <c r="T102" i="27" s="1"/>
  <c r="L102" i="27"/>
  <c r="S102" i="27" s="1"/>
  <c r="X101" i="27"/>
  <c r="W101" i="27"/>
  <c r="V101" i="27"/>
  <c r="U101" i="27"/>
  <c r="T101" i="27"/>
  <c r="S101" i="27"/>
  <c r="X100" i="27"/>
  <c r="W100" i="27"/>
  <c r="V100" i="27"/>
  <c r="T100" i="27" s="1"/>
  <c r="U100" i="27"/>
  <c r="S100" i="27" s="1"/>
  <c r="J100" i="27"/>
  <c r="Y100" i="27" s="1"/>
  <c r="K100" i="27" s="1"/>
  <c r="X99" i="27"/>
  <c r="W99" i="27"/>
  <c r="J99" i="27" s="1"/>
  <c r="Y99" i="27" s="1"/>
  <c r="K99" i="27" s="1"/>
  <c r="V99" i="27"/>
  <c r="T99" i="27" s="1"/>
  <c r="U99" i="27"/>
  <c r="S99" i="27" s="1"/>
  <c r="X98" i="27"/>
  <c r="W98" i="27"/>
  <c r="J98" i="27" s="1"/>
  <c r="Y98" i="27" s="1"/>
  <c r="K98" i="27" s="1"/>
  <c r="V98" i="27"/>
  <c r="T98" i="27" s="1"/>
  <c r="U98" i="27"/>
  <c r="S98" i="27" s="1"/>
  <c r="X97" i="27"/>
  <c r="W97" i="27"/>
  <c r="V97" i="27"/>
  <c r="U97" i="27"/>
  <c r="S97" i="27" s="1"/>
  <c r="T97" i="27"/>
  <c r="X96" i="27"/>
  <c r="W96" i="27"/>
  <c r="M96" i="27"/>
  <c r="T96" i="27" s="1"/>
  <c r="L96" i="27"/>
  <c r="X95" i="27"/>
  <c r="W95" i="27"/>
  <c r="V95" i="27"/>
  <c r="T95" i="27" s="1"/>
  <c r="U95" i="27"/>
  <c r="S95" i="27" s="1"/>
  <c r="X94" i="27"/>
  <c r="W94" i="27"/>
  <c r="J94" i="27" s="1"/>
  <c r="Y94" i="27" s="1"/>
  <c r="K94" i="27" s="1"/>
  <c r="V94" i="27"/>
  <c r="T94" i="27" s="1"/>
  <c r="U94" i="27"/>
  <c r="S94" i="27" s="1"/>
  <c r="X93" i="27"/>
  <c r="W93" i="27"/>
  <c r="V93" i="27"/>
  <c r="T93" i="27" s="1"/>
  <c r="U93" i="27"/>
  <c r="S93" i="27" s="1"/>
  <c r="J93" i="27"/>
  <c r="Y93" i="27" s="1"/>
  <c r="K93" i="27" s="1"/>
  <c r="X92" i="27"/>
  <c r="W92" i="27"/>
  <c r="V92" i="27"/>
  <c r="T92" i="27" s="1"/>
  <c r="U92" i="27"/>
  <c r="S92" i="27" s="1"/>
  <c r="J92" i="27"/>
  <c r="Y92" i="27" s="1"/>
  <c r="K92" i="27" s="1"/>
  <c r="X91" i="27"/>
  <c r="W91" i="27"/>
  <c r="X90" i="27"/>
  <c r="W90" i="27"/>
  <c r="M90" i="27"/>
  <c r="L90" i="27"/>
  <c r="S90" i="27" s="1"/>
  <c r="X89" i="27"/>
  <c r="W89" i="27"/>
  <c r="V89" i="27"/>
  <c r="T89" i="27" s="1"/>
  <c r="U89" i="27"/>
  <c r="S89" i="27" s="1"/>
  <c r="J89" i="27"/>
  <c r="Y89" i="27" s="1"/>
  <c r="K89" i="27" s="1"/>
  <c r="X88" i="27"/>
  <c r="W88" i="27"/>
  <c r="J88" i="27" s="1"/>
  <c r="Y88" i="27" s="1"/>
  <c r="K88" i="27" s="1"/>
  <c r="V88" i="27"/>
  <c r="T88" i="27" s="1"/>
  <c r="U88" i="27"/>
  <c r="S88" i="27"/>
  <c r="X87" i="27"/>
  <c r="W87" i="27"/>
  <c r="J87" i="27" s="1"/>
  <c r="Y87" i="27" s="1"/>
  <c r="K87" i="27" s="1"/>
  <c r="V87" i="27"/>
  <c r="U87" i="27"/>
  <c r="S87" i="27" s="1"/>
  <c r="T87" i="27"/>
  <c r="X86" i="27"/>
  <c r="W86" i="27"/>
  <c r="V86" i="27"/>
  <c r="T86" i="27" s="1"/>
  <c r="U86" i="27"/>
  <c r="S86" i="27" s="1"/>
  <c r="X85" i="27"/>
  <c r="W85" i="27"/>
  <c r="X84" i="27"/>
  <c r="W84" i="27"/>
  <c r="M84" i="27"/>
  <c r="L84" i="27"/>
  <c r="X83" i="27"/>
  <c r="J83" i="27" s="1"/>
  <c r="Y83" i="27" s="1"/>
  <c r="K83" i="27" s="1"/>
  <c r="W83" i="27"/>
  <c r="V83" i="27"/>
  <c r="T83" i="27" s="1"/>
  <c r="U83" i="27"/>
  <c r="S83" i="27" s="1"/>
  <c r="X82" i="27"/>
  <c r="W82" i="27"/>
  <c r="J82" i="27" s="1"/>
  <c r="Y82" i="27" s="1"/>
  <c r="K82" i="27" s="1"/>
  <c r="V82" i="27"/>
  <c r="T82" i="27" s="1"/>
  <c r="U82" i="27"/>
  <c r="S82" i="27" s="1"/>
  <c r="X81" i="27"/>
  <c r="W81" i="27"/>
  <c r="J81" i="27" s="1"/>
  <c r="Y81" i="27" s="1"/>
  <c r="K81" i="27" s="1"/>
  <c r="V81" i="27"/>
  <c r="T81" i="27" s="1"/>
  <c r="U81" i="27"/>
  <c r="S81" i="27" s="1"/>
  <c r="X80" i="27"/>
  <c r="W80" i="27"/>
  <c r="J80" i="27" s="1"/>
  <c r="Y80" i="27" s="1"/>
  <c r="K80" i="27" s="1"/>
  <c r="V80" i="27"/>
  <c r="U80" i="27"/>
  <c r="S80" i="27" s="1"/>
  <c r="T80" i="27"/>
  <c r="X79" i="27"/>
  <c r="J79" i="27" s="1"/>
  <c r="Y79" i="27" s="1"/>
  <c r="K79" i="27" s="1"/>
  <c r="W79" i="27"/>
  <c r="X78" i="27"/>
  <c r="W78" i="27"/>
  <c r="M78" i="27"/>
  <c r="T78" i="27" s="1"/>
  <c r="L78" i="27"/>
  <c r="Q78" i="27" s="1"/>
  <c r="V79" i="27" s="1"/>
  <c r="T79" i="27" s="1"/>
  <c r="X77" i="27"/>
  <c r="W77" i="27"/>
  <c r="V77" i="27"/>
  <c r="T77" i="27" s="1"/>
  <c r="U77" i="27"/>
  <c r="S77" i="27" s="1"/>
  <c r="X76" i="27"/>
  <c r="W76" i="27"/>
  <c r="V76" i="27"/>
  <c r="T76" i="27" s="1"/>
  <c r="U76" i="27"/>
  <c r="S76" i="27" s="1"/>
  <c r="J76" i="27"/>
  <c r="Y76" i="27" s="1"/>
  <c r="K76" i="27" s="1"/>
  <c r="X75" i="27"/>
  <c r="W75" i="27"/>
  <c r="V75" i="27"/>
  <c r="T75" i="27" s="1"/>
  <c r="U75" i="27"/>
  <c r="S75" i="27" s="1"/>
  <c r="J75" i="27"/>
  <c r="Y75" i="27" s="1"/>
  <c r="K75" i="27" s="1"/>
  <c r="X74" i="27"/>
  <c r="W74" i="27"/>
  <c r="V74" i="27"/>
  <c r="T74" i="27" s="1"/>
  <c r="U74" i="27"/>
  <c r="S74" i="27" s="1"/>
  <c r="X73" i="27"/>
  <c r="W73" i="27"/>
  <c r="J73" i="27" s="1"/>
  <c r="Y73" i="27" s="1"/>
  <c r="K73" i="27" s="1"/>
  <c r="X72" i="27"/>
  <c r="W72" i="27"/>
  <c r="M72" i="27"/>
  <c r="T72" i="27" s="1"/>
  <c r="L72" i="27"/>
  <c r="Q72" i="27" s="1"/>
  <c r="X71" i="27"/>
  <c r="W71" i="27"/>
  <c r="J71" i="27" s="1"/>
  <c r="Y71" i="27" s="1"/>
  <c r="K71" i="27" s="1"/>
  <c r="V71" i="27"/>
  <c r="T71" i="27" s="1"/>
  <c r="U71" i="27"/>
  <c r="S71" i="27" s="1"/>
  <c r="X70" i="27"/>
  <c r="W70" i="27"/>
  <c r="V70" i="27"/>
  <c r="T70" i="27" s="1"/>
  <c r="U70" i="27"/>
  <c r="S70" i="27"/>
  <c r="X69" i="27"/>
  <c r="J69" i="27" s="1"/>
  <c r="Y69" i="27" s="1"/>
  <c r="K69" i="27" s="1"/>
  <c r="W69" i="27"/>
  <c r="V69" i="27"/>
  <c r="U69" i="27"/>
  <c r="S69" i="27" s="1"/>
  <c r="T69" i="27"/>
  <c r="X66" i="27"/>
  <c r="W66" i="27"/>
  <c r="M66" i="27"/>
  <c r="L66" i="27"/>
  <c r="X65" i="27"/>
  <c r="W65" i="27"/>
  <c r="V65" i="27"/>
  <c r="T65" i="27" s="1"/>
  <c r="U65" i="27"/>
  <c r="S65" i="27" s="1"/>
  <c r="J65" i="27"/>
  <c r="Y65" i="27" s="1"/>
  <c r="K65" i="27" s="1"/>
  <c r="X64" i="27"/>
  <c r="W64" i="27"/>
  <c r="V64" i="27"/>
  <c r="T64" i="27" s="1"/>
  <c r="U64" i="27"/>
  <c r="S64" i="27" s="1"/>
  <c r="X63" i="27"/>
  <c r="W63" i="27"/>
  <c r="V63" i="27"/>
  <c r="U63" i="27"/>
  <c r="S63" i="27" s="1"/>
  <c r="T63" i="27"/>
  <c r="X62" i="27"/>
  <c r="W62" i="27"/>
  <c r="V62" i="27"/>
  <c r="T62" i="27" s="1"/>
  <c r="U62" i="27"/>
  <c r="S62" i="27" s="1"/>
  <c r="X61" i="27"/>
  <c r="W61" i="27"/>
  <c r="V61" i="27"/>
  <c r="T61" i="27" s="1"/>
  <c r="U61" i="27"/>
  <c r="S61" i="27" s="1"/>
  <c r="X60" i="27"/>
  <c r="W60" i="27"/>
  <c r="M60" i="27"/>
  <c r="T60" i="27" s="1"/>
  <c r="L60" i="27"/>
  <c r="AH59" i="27"/>
  <c r="X59" i="27"/>
  <c r="W59" i="27"/>
  <c r="J59" i="27" s="1"/>
  <c r="Y59" i="27" s="1"/>
  <c r="K59" i="27" s="1"/>
  <c r="V59" i="27"/>
  <c r="T59" i="27" s="1"/>
  <c r="U59" i="27"/>
  <c r="S59" i="27" s="1"/>
  <c r="AH57" i="27"/>
  <c r="X57" i="27"/>
  <c r="W57" i="27"/>
  <c r="V57" i="27"/>
  <c r="U57" i="27"/>
  <c r="T57" i="27"/>
  <c r="S57" i="27"/>
  <c r="AH56" i="27"/>
  <c r="X56" i="27"/>
  <c r="J56" i="27" s="1"/>
  <c r="Y56" i="27" s="1"/>
  <c r="K56" i="27" s="1"/>
  <c r="W56" i="27"/>
  <c r="V56" i="27"/>
  <c r="T56" i="27" s="1"/>
  <c r="U56" i="27"/>
  <c r="S56" i="27" s="1"/>
  <c r="AH55" i="27"/>
  <c r="X55" i="27"/>
  <c r="W55" i="27"/>
  <c r="X54" i="27"/>
  <c r="W54" i="27"/>
  <c r="M54" i="27"/>
  <c r="T54" i="27" s="1"/>
  <c r="L54" i="27"/>
  <c r="S54" i="27" s="1"/>
  <c r="X53" i="27"/>
  <c r="W53" i="27"/>
  <c r="V53" i="27"/>
  <c r="U53" i="27"/>
  <c r="S53" i="27" s="1"/>
  <c r="T53" i="27"/>
  <c r="X52" i="27"/>
  <c r="W52" i="27"/>
  <c r="J52" i="27" s="1"/>
  <c r="Y52" i="27" s="1"/>
  <c r="K52" i="27" s="1"/>
  <c r="V52" i="27"/>
  <c r="T52" i="27" s="1"/>
  <c r="U52" i="27"/>
  <c r="S52" i="27"/>
  <c r="X51" i="27"/>
  <c r="J51" i="27" s="1"/>
  <c r="Y51" i="27" s="1"/>
  <c r="K51" i="27" s="1"/>
  <c r="W51" i="27"/>
  <c r="V51" i="27"/>
  <c r="T51" i="27" s="1"/>
  <c r="U51" i="27"/>
  <c r="S51" i="27" s="1"/>
  <c r="X50" i="27"/>
  <c r="W50" i="27"/>
  <c r="J50" i="27" s="1"/>
  <c r="Y50" i="27" s="1"/>
  <c r="K50" i="27" s="1"/>
  <c r="V50" i="27"/>
  <c r="T50" i="27" s="1"/>
  <c r="U50" i="27"/>
  <c r="S50" i="27" s="1"/>
  <c r="X49" i="27"/>
  <c r="W49" i="27"/>
  <c r="X48" i="27"/>
  <c r="W48" i="27"/>
  <c r="M48" i="27"/>
  <c r="L48" i="27"/>
  <c r="Q48" i="27" s="1"/>
  <c r="X47" i="27"/>
  <c r="W47" i="27"/>
  <c r="V47" i="27"/>
  <c r="T47" i="27" s="1"/>
  <c r="U47" i="27"/>
  <c r="S47" i="27" s="1"/>
  <c r="J47" i="27"/>
  <c r="Y47" i="27" s="1"/>
  <c r="K47" i="27" s="1"/>
  <c r="X46" i="27"/>
  <c r="W46" i="27"/>
  <c r="J46" i="27" s="1"/>
  <c r="Y46" i="27" s="1"/>
  <c r="K46" i="27" s="1"/>
  <c r="V46" i="27"/>
  <c r="T46" i="27" s="1"/>
  <c r="U46" i="27"/>
  <c r="S46" i="27" s="1"/>
  <c r="X45" i="27"/>
  <c r="W45" i="27"/>
  <c r="V45" i="27"/>
  <c r="U45" i="27"/>
  <c r="S45" i="27" s="1"/>
  <c r="T45" i="27"/>
  <c r="X44" i="27"/>
  <c r="W44" i="27"/>
  <c r="J44" i="27" s="1"/>
  <c r="Y44" i="27" s="1"/>
  <c r="K44" i="27" s="1"/>
  <c r="V44" i="27"/>
  <c r="T44" i="27" s="1"/>
  <c r="U44" i="27"/>
  <c r="S44" i="27" s="1"/>
  <c r="X43" i="27"/>
  <c r="J43" i="27" s="1"/>
  <c r="W43" i="27"/>
  <c r="X42" i="27"/>
  <c r="W42" i="27"/>
  <c r="M42" i="27"/>
  <c r="T42" i="27" s="1"/>
  <c r="L42" i="27"/>
  <c r="S42" i="27" s="1"/>
  <c r="X41" i="27"/>
  <c r="W41" i="27"/>
  <c r="V41" i="27"/>
  <c r="T41" i="27" s="1"/>
  <c r="U41" i="27"/>
  <c r="S41" i="27" s="1"/>
  <c r="J41" i="27"/>
  <c r="Y41" i="27" s="1"/>
  <c r="K41" i="27" s="1"/>
  <c r="X40" i="27"/>
  <c r="W40" i="27"/>
  <c r="V40" i="27"/>
  <c r="T40" i="27" s="1"/>
  <c r="U40" i="27"/>
  <c r="S40" i="27" s="1"/>
  <c r="J40" i="27"/>
  <c r="Y40" i="27" s="1"/>
  <c r="K40" i="27" s="1"/>
  <c r="X39" i="27"/>
  <c r="W39" i="27"/>
  <c r="V39" i="27"/>
  <c r="T39" i="27" s="1"/>
  <c r="U39" i="27"/>
  <c r="S39" i="27" s="1"/>
  <c r="X38" i="27"/>
  <c r="W38" i="27"/>
  <c r="J38" i="27" s="1"/>
  <c r="Y38" i="27" s="1"/>
  <c r="K38" i="27" s="1"/>
  <c r="V38" i="27"/>
  <c r="T38" i="27" s="1"/>
  <c r="U38" i="27"/>
  <c r="S38" i="27" s="1"/>
  <c r="X37" i="27"/>
  <c r="W37" i="27"/>
  <c r="X36" i="27"/>
  <c r="W36" i="27"/>
  <c r="M36" i="27"/>
  <c r="L36" i="27"/>
  <c r="X35" i="27"/>
  <c r="W35" i="27"/>
  <c r="J35" i="27" s="1"/>
  <c r="Y35" i="27" s="1"/>
  <c r="K35" i="27" s="1"/>
  <c r="V35" i="27"/>
  <c r="U35" i="27"/>
  <c r="S35" i="27" s="1"/>
  <c r="T35" i="27"/>
  <c r="X34" i="27"/>
  <c r="W34" i="27"/>
  <c r="V34" i="27"/>
  <c r="T34" i="27" s="1"/>
  <c r="U34" i="27"/>
  <c r="S34" i="27" s="1"/>
  <c r="J34" i="27"/>
  <c r="Y34" i="27" s="1"/>
  <c r="K34" i="27" s="1"/>
  <c r="X33" i="27"/>
  <c r="W33" i="27"/>
  <c r="V33" i="27"/>
  <c r="U33" i="27"/>
  <c r="S33" i="27" s="1"/>
  <c r="T33" i="27"/>
  <c r="X32" i="27"/>
  <c r="W32" i="27"/>
  <c r="V32" i="27"/>
  <c r="T32" i="27" s="1"/>
  <c r="U32" i="27"/>
  <c r="S32" i="27" s="1"/>
  <c r="X31" i="27"/>
  <c r="W31" i="27"/>
  <c r="J31" i="27" s="1"/>
  <c r="X30" i="27"/>
  <c r="W30" i="27"/>
  <c r="M30" i="27"/>
  <c r="T30" i="27" s="1"/>
  <c r="L30" i="27"/>
  <c r="S30" i="27" s="1"/>
  <c r="X29" i="27"/>
  <c r="W29" i="27"/>
  <c r="J29" i="27" s="1"/>
  <c r="Y29" i="27" s="1"/>
  <c r="K29" i="27" s="1"/>
  <c r="V29" i="27"/>
  <c r="T29" i="27" s="1"/>
  <c r="U29" i="27"/>
  <c r="S29" i="27"/>
  <c r="X28" i="27"/>
  <c r="W28" i="27"/>
  <c r="J28" i="27" s="1"/>
  <c r="Y28" i="27" s="1"/>
  <c r="K28" i="27" s="1"/>
  <c r="V28" i="27"/>
  <c r="T28" i="27" s="1"/>
  <c r="U28" i="27"/>
  <c r="S28" i="27" s="1"/>
  <c r="X27" i="27"/>
  <c r="W27" i="27"/>
  <c r="V27" i="27"/>
  <c r="T27" i="27" s="1"/>
  <c r="U27" i="27"/>
  <c r="S27" i="27" s="1"/>
  <c r="J27" i="27"/>
  <c r="Y27" i="27" s="1"/>
  <c r="K27" i="27" s="1"/>
  <c r="X26" i="27"/>
  <c r="W26" i="27"/>
  <c r="J26" i="27" s="1"/>
  <c r="Y26" i="27" s="1"/>
  <c r="K26" i="27" s="1"/>
  <c r="V26" i="27"/>
  <c r="U26" i="27"/>
  <c r="S26" i="27" s="1"/>
  <c r="T26" i="27"/>
  <c r="X25" i="27"/>
  <c r="W25" i="27"/>
  <c r="V25" i="27"/>
  <c r="T25" i="27" s="1"/>
  <c r="U25" i="27"/>
  <c r="S25" i="27" s="1"/>
  <c r="X24" i="27"/>
  <c r="W24" i="27"/>
  <c r="M24" i="27"/>
  <c r="T24" i="27" s="1"/>
  <c r="L24" i="27"/>
  <c r="S24" i="27" s="1"/>
  <c r="X23" i="27"/>
  <c r="J23" i="27" s="1"/>
  <c r="Y23" i="27" s="1"/>
  <c r="K23" i="27" s="1"/>
  <c r="W23" i="27"/>
  <c r="V23" i="27"/>
  <c r="T23" i="27" s="1"/>
  <c r="U23" i="27"/>
  <c r="S23" i="27" s="1"/>
  <c r="X22" i="27"/>
  <c r="J22" i="27" s="1"/>
  <c r="Y22" i="27" s="1"/>
  <c r="K22" i="27" s="1"/>
  <c r="W22" i="27"/>
  <c r="V22" i="27"/>
  <c r="U22" i="27"/>
  <c r="S22" i="27" s="1"/>
  <c r="T22" i="27"/>
  <c r="X21" i="27"/>
  <c r="W21" i="27"/>
  <c r="V21" i="27"/>
  <c r="T21" i="27" s="1"/>
  <c r="U21" i="27"/>
  <c r="S21" i="27" s="1"/>
  <c r="X20" i="27"/>
  <c r="W20" i="27"/>
  <c r="J20" i="27" s="1"/>
  <c r="Y20" i="27" s="1"/>
  <c r="K20" i="27" s="1"/>
  <c r="V20" i="27"/>
  <c r="U20" i="27"/>
  <c r="S20" i="27" s="1"/>
  <c r="T20" i="27"/>
  <c r="X19" i="27"/>
  <c r="W19" i="27"/>
  <c r="J19" i="27"/>
  <c r="Y19" i="27" s="1"/>
  <c r="K19" i="27" s="1"/>
  <c r="X18" i="27"/>
  <c r="W18" i="27"/>
  <c r="M18" i="27"/>
  <c r="L18" i="27"/>
  <c r="Q18" i="27" s="1"/>
  <c r="X17" i="27"/>
  <c r="W17" i="27"/>
  <c r="J17" i="27" s="1"/>
  <c r="Y17" i="27" s="1"/>
  <c r="K17" i="27" s="1"/>
  <c r="V17" i="27"/>
  <c r="T17" i="27" s="1"/>
  <c r="U17" i="27"/>
  <c r="S17" i="27" s="1"/>
  <c r="X16" i="27"/>
  <c r="J16" i="27" s="1"/>
  <c r="Y16" i="27" s="1"/>
  <c r="K16" i="27" s="1"/>
  <c r="W16" i="27"/>
  <c r="V16" i="27"/>
  <c r="T16" i="27" s="1"/>
  <c r="U16" i="27"/>
  <c r="S16" i="27" s="1"/>
  <c r="X15" i="27"/>
  <c r="W15" i="27"/>
  <c r="V15" i="27"/>
  <c r="T15" i="27" s="1"/>
  <c r="U15" i="27"/>
  <c r="S15" i="27" s="1"/>
  <c r="J15" i="27"/>
  <c r="Y15" i="27" s="1"/>
  <c r="K15" i="27" s="1"/>
  <c r="X14" i="27"/>
  <c r="W14" i="27"/>
  <c r="M12" i="27"/>
  <c r="L12" i="27"/>
  <c r="Q12" i="27" s="1"/>
  <c r="F9" i="27"/>
  <c r="D8" i="27" s="1"/>
  <c r="U1" i="27"/>
  <c r="AH126" i="26"/>
  <c r="X126" i="26"/>
  <c r="W126" i="26"/>
  <c r="M126" i="26"/>
  <c r="T126" i="26" s="1"/>
  <c r="L126" i="26"/>
  <c r="S126" i="26" s="1"/>
  <c r="AH125" i="26"/>
  <c r="X125" i="26"/>
  <c r="W125" i="26"/>
  <c r="V125" i="26"/>
  <c r="T125" i="26" s="1"/>
  <c r="U125" i="26"/>
  <c r="S125" i="26" s="1"/>
  <c r="AH124" i="26"/>
  <c r="X124" i="26"/>
  <c r="W124" i="26"/>
  <c r="V124" i="26"/>
  <c r="T124" i="26" s="1"/>
  <c r="U124" i="26"/>
  <c r="S124" i="26" s="1"/>
  <c r="AH123" i="26"/>
  <c r="X123" i="26"/>
  <c r="W123" i="26"/>
  <c r="J123" i="26" s="1"/>
  <c r="Y123" i="26" s="1"/>
  <c r="K123" i="26" s="1"/>
  <c r="V123" i="26"/>
  <c r="T123" i="26" s="1"/>
  <c r="U123" i="26"/>
  <c r="S123" i="26" s="1"/>
  <c r="AH122" i="26"/>
  <c r="X122" i="26"/>
  <c r="W122" i="26"/>
  <c r="V122" i="26"/>
  <c r="T122" i="26" s="1"/>
  <c r="U122" i="26"/>
  <c r="S122" i="26" s="1"/>
  <c r="AH121" i="26"/>
  <c r="X121" i="26"/>
  <c r="W121" i="26"/>
  <c r="AH120" i="26"/>
  <c r="X120" i="26"/>
  <c r="W120" i="26"/>
  <c r="M120" i="26"/>
  <c r="T120" i="26" s="1"/>
  <c r="L120" i="26"/>
  <c r="S120" i="26" s="1"/>
  <c r="AH119" i="26"/>
  <c r="X119" i="26"/>
  <c r="W119" i="26"/>
  <c r="V119" i="26"/>
  <c r="T119" i="26" s="1"/>
  <c r="U119" i="26"/>
  <c r="S119" i="26" s="1"/>
  <c r="AH118" i="26"/>
  <c r="X118" i="26"/>
  <c r="W118" i="26"/>
  <c r="V118" i="26"/>
  <c r="U118" i="26"/>
  <c r="S118" i="26" s="1"/>
  <c r="T118" i="26"/>
  <c r="AH117" i="26"/>
  <c r="X117" i="26"/>
  <c r="W117" i="26"/>
  <c r="V117" i="26"/>
  <c r="T117" i="26" s="1"/>
  <c r="U117" i="26"/>
  <c r="S117" i="26" s="1"/>
  <c r="AH116" i="26"/>
  <c r="X116" i="26"/>
  <c r="W116" i="26"/>
  <c r="V116" i="26"/>
  <c r="T116" i="26" s="1"/>
  <c r="U116" i="26"/>
  <c r="S116" i="26" s="1"/>
  <c r="X114" i="26"/>
  <c r="W114" i="26"/>
  <c r="M114" i="26"/>
  <c r="T114" i="26" s="1"/>
  <c r="L114" i="26"/>
  <c r="S114" i="26" s="1"/>
  <c r="AH113" i="26"/>
  <c r="X113" i="26"/>
  <c r="W113" i="26"/>
  <c r="J113" i="26" s="1"/>
  <c r="Y113" i="26" s="1"/>
  <c r="K113" i="26" s="1"/>
  <c r="V113" i="26"/>
  <c r="T113" i="26" s="1"/>
  <c r="U113" i="26"/>
  <c r="S113" i="26" s="1"/>
  <c r="AH112" i="26"/>
  <c r="X112" i="26"/>
  <c r="W112" i="26"/>
  <c r="J112" i="26" s="1"/>
  <c r="Y112" i="26" s="1"/>
  <c r="K112" i="26" s="1"/>
  <c r="V112" i="26"/>
  <c r="T112" i="26" s="1"/>
  <c r="U112" i="26"/>
  <c r="S112" i="26" s="1"/>
  <c r="AH111" i="26"/>
  <c r="X111" i="26"/>
  <c r="W111" i="26"/>
  <c r="V111" i="26"/>
  <c r="T111" i="26" s="1"/>
  <c r="U111" i="26"/>
  <c r="S111" i="26" s="1"/>
  <c r="AH110" i="26"/>
  <c r="X110" i="26"/>
  <c r="W110" i="26"/>
  <c r="V110" i="26"/>
  <c r="T110" i="26" s="1"/>
  <c r="U110" i="26"/>
  <c r="S110" i="26" s="1"/>
  <c r="J110" i="26"/>
  <c r="Y110" i="26" s="1"/>
  <c r="K110" i="26" s="1"/>
  <c r="AH108" i="26"/>
  <c r="X108" i="26"/>
  <c r="W108" i="26"/>
  <c r="M108" i="26"/>
  <c r="T108" i="26" s="1"/>
  <c r="L108" i="26"/>
  <c r="S108" i="26" s="1"/>
  <c r="AH107" i="26"/>
  <c r="X107" i="26"/>
  <c r="W107" i="26"/>
  <c r="V107" i="26"/>
  <c r="T107" i="26" s="1"/>
  <c r="U107" i="26"/>
  <c r="S107" i="26" s="1"/>
  <c r="AH102" i="26"/>
  <c r="X102" i="26"/>
  <c r="W102" i="26"/>
  <c r="M102" i="26"/>
  <c r="T102" i="26" s="1"/>
  <c r="L102" i="26"/>
  <c r="AH101" i="26"/>
  <c r="X101" i="26"/>
  <c r="W101" i="26"/>
  <c r="V101" i="26"/>
  <c r="T101" i="26" s="1"/>
  <c r="U101" i="26"/>
  <c r="S101" i="26" s="1"/>
  <c r="AH100" i="26"/>
  <c r="X100" i="26"/>
  <c r="W100" i="26"/>
  <c r="J100" i="26" s="1"/>
  <c r="Y100" i="26" s="1"/>
  <c r="K100" i="26" s="1"/>
  <c r="V100" i="26"/>
  <c r="T100" i="26" s="1"/>
  <c r="U100" i="26"/>
  <c r="S100" i="26"/>
  <c r="X96" i="26"/>
  <c r="W96" i="26"/>
  <c r="M96" i="26"/>
  <c r="L96" i="26"/>
  <c r="S96" i="26" s="1"/>
  <c r="X95" i="26"/>
  <c r="W95" i="26"/>
  <c r="V95" i="26"/>
  <c r="T95" i="26" s="1"/>
  <c r="U95" i="26"/>
  <c r="S95" i="26" s="1"/>
  <c r="X94" i="26"/>
  <c r="W94" i="26"/>
  <c r="V94" i="26"/>
  <c r="T94" i="26" s="1"/>
  <c r="U94" i="26"/>
  <c r="S94" i="26" s="1"/>
  <c r="X90" i="26"/>
  <c r="W90" i="26"/>
  <c r="M90" i="26"/>
  <c r="L90" i="26"/>
  <c r="X89" i="26"/>
  <c r="W89" i="26"/>
  <c r="J89" i="26" s="1"/>
  <c r="Y89" i="26" s="1"/>
  <c r="K89" i="26" s="1"/>
  <c r="V89" i="26"/>
  <c r="T89" i="26" s="1"/>
  <c r="U89" i="26"/>
  <c r="S89" i="26" s="1"/>
  <c r="AH88" i="26"/>
  <c r="X88" i="26"/>
  <c r="W88" i="26"/>
  <c r="V88" i="26"/>
  <c r="T88" i="26" s="1"/>
  <c r="U88" i="26"/>
  <c r="S88" i="26" s="1"/>
  <c r="AH87" i="26"/>
  <c r="X87" i="26"/>
  <c r="W87" i="26"/>
  <c r="V87" i="26"/>
  <c r="T87" i="26" s="1"/>
  <c r="U87" i="26"/>
  <c r="S87" i="26" s="1"/>
  <c r="AH86" i="26"/>
  <c r="X86" i="26"/>
  <c r="W86" i="26"/>
  <c r="J86" i="26" s="1"/>
  <c r="Y86" i="26" s="1"/>
  <c r="K86" i="26" s="1"/>
  <c r="V86" i="26"/>
  <c r="T86" i="26" s="1"/>
  <c r="U86" i="26"/>
  <c r="S86" i="26" s="1"/>
  <c r="AH85" i="26"/>
  <c r="X85" i="26"/>
  <c r="W85" i="26"/>
  <c r="V85" i="26"/>
  <c r="T85" i="26" s="1"/>
  <c r="U85" i="26"/>
  <c r="S85" i="26" s="1"/>
  <c r="X84" i="26"/>
  <c r="W84" i="26"/>
  <c r="M84" i="26"/>
  <c r="T84" i="26" s="1"/>
  <c r="L84" i="26"/>
  <c r="AH83" i="26"/>
  <c r="X83" i="26"/>
  <c r="W83" i="26"/>
  <c r="V83" i="26"/>
  <c r="T83" i="26" s="1"/>
  <c r="U83" i="26"/>
  <c r="S83" i="26" s="1"/>
  <c r="AH82" i="26"/>
  <c r="X82" i="26"/>
  <c r="W82" i="26"/>
  <c r="V82" i="26"/>
  <c r="T82" i="26" s="1"/>
  <c r="U82" i="26"/>
  <c r="S82" i="26" s="1"/>
  <c r="AH81" i="26"/>
  <c r="X81" i="26"/>
  <c r="W81" i="26"/>
  <c r="J81" i="26" s="1"/>
  <c r="Y81" i="26" s="1"/>
  <c r="K81" i="26" s="1"/>
  <c r="V81" i="26"/>
  <c r="T81" i="26" s="1"/>
  <c r="U81" i="26"/>
  <c r="S81" i="26" s="1"/>
  <c r="AH80" i="26"/>
  <c r="X80" i="26"/>
  <c r="W80" i="26"/>
  <c r="V80" i="26"/>
  <c r="T80" i="26" s="1"/>
  <c r="U80" i="26"/>
  <c r="S80" i="26" s="1"/>
  <c r="J80" i="26"/>
  <c r="Y80" i="26" s="1"/>
  <c r="K80" i="26" s="1"/>
  <c r="AH79" i="26"/>
  <c r="X79" i="26"/>
  <c r="W79" i="26"/>
  <c r="X78" i="26"/>
  <c r="W78" i="26"/>
  <c r="M78" i="26"/>
  <c r="T78" i="26" s="1"/>
  <c r="L78" i="26"/>
  <c r="AH77" i="26"/>
  <c r="X77" i="26"/>
  <c r="W77" i="26"/>
  <c r="V77" i="26"/>
  <c r="U77" i="26"/>
  <c r="S77" i="26" s="1"/>
  <c r="T77" i="26"/>
  <c r="AH76" i="26"/>
  <c r="X76" i="26"/>
  <c r="W76" i="26"/>
  <c r="V76" i="26"/>
  <c r="T76" i="26" s="1"/>
  <c r="U76" i="26"/>
  <c r="S76" i="26" s="1"/>
  <c r="AH75" i="26"/>
  <c r="X75" i="26"/>
  <c r="W75" i="26"/>
  <c r="V75" i="26"/>
  <c r="T75" i="26" s="1"/>
  <c r="U75" i="26"/>
  <c r="S75" i="26" s="1"/>
  <c r="J75" i="26"/>
  <c r="Y75" i="26" s="1"/>
  <c r="K75" i="26" s="1"/>
  <c r="AH74" i="26"/>
  <c r="X74" i="26"/>
  <c r="W74" i="26"/>
  <c r="J74" i="26" s="1"/>
  <c r="Y74" i="26" s="1"/>
  <c r="K74" i="26" s="1"/>
  <c r="V74" i="26"/>
  <c r="T74" i="26" s="1"/>
  <c r="U74" i="26"/>
  <c r="S74" i="26" s="1"/>
  <c r="AH72" i="26"/>
  <c r="X72" i="26"/>
  <c r="W72" i="26"/>
  <c r="M72" i="26"/>
  <c r="L72" i="26"/>
  <c r="AH71" i="26"/>
  <c r="X71" i="26"/>
  <c r="W71" i="26"/>
  <c r="V71" i="26"/>
  <c r="T71" i="26" s="1"/>
  <c r="U71" i="26"/>
  <c r="S71" i="26" s="1"/>
  <c r="AH70" i="26"/>
  <c r="X70" i="26"/>
  <c r="W70" i="26"/>
  <c r="V70" i="26"/>
  <c r="T70" i="26" s="1"/>
  <c r="U70" i="26"/>
  <c r="S70" i="26" s="1"/>
  <c r="AH69" i="26"/>
  <c r="X69" i="26"/>
  <c r="W69" i="26"/>
  <c r="V69" i="26"/>
  <c r="T69" i="26" s="1"/>
  <c r="U69" i="26"/>
  <c r="S69" i="26" s="1"/>
  <c r="AH66" i="26"/>
  <c r="X66" i="26"/>
  <c r="W66" i="26"/>
  <c r="M66" i="26"/>
  <c r="T66" i="26" s="1"/>
  <c r="L66" i="26"/>
  <c r="S66" i="26" s="1"/>
  <c r="AH65" i="26"/>
  <c r="X65" i="26"/>
  <c r="W65" i="26"/>
  <c r="J65" i="26" s="1"/>
  <c r="Y65" i="26" s="1"/>
  <c r="V65" i="26"/>
  <c r="T65" i="26" s="1"/>
  <c r="U65" i="26"/>
  <c r="S65" i="26" s="1"/>
  <c r="K65" i="26"/>
  <c r="AH58" i="26"/>
  <c r="X58" i="26"/>
  <c r="W58" i="26"/>
  <c r="M58" i="26"/>
  <c r="T58" i="26" s="1"/>
  <c r="L58" i="26"/>
  <c r="Q58" i="26" s="1"/>
  <c r="AH57" i="26"/>
  <c r="X57" i="26"/>
  <c r="W57" i="26"/>
  <c r="V57" i="26"/>
  <c r="T57" i="26" s="1"/>
  <c r="U57" i="26"/>
  <c r="S57" i="26" s="1"/>
  <c r="AH56" i="26"/>
  <c r="X56" i="26"/>
  <c r="W56" i="26"/>
  <c r="V56" i="26"/>
  <c r="T56" i="26" s="1"/>
  <c r="U56" i="26"/>
  <c r="S56" i="26" s="1"/>
  <c r="AH52" i="26"/>
  <c r="X52" i="26"/>
  <c r="W52" i="26"/>
  <c r="M52" i="26"/>
  <c r="L52" i="26"/>
  <c r="AH51" i="26"/>
  <c r="X51" i="26"/>
  <c r="W51" i="26"/>
  <c r="V51" i="26"/>
  <c r="U51" i="26"/>
  <c r="S51" i="26" s="1"/>
  <c r="T51" i="26"/>
  <c r="AH50" i="26"/>
  <c r="X50" i="26"/>
  <c r="W50" i="26"/>
  <c r="V50" i="26"/>
  <c r="T50" i="26" s="1"/>
  <c r="U50" i="26"/>
  <c r="S50" i="26" s="1"/>
  <c r="AH46" i="26"/>
  <c r="X46" i="26"/>
  <c r="W46" i="26"/>
  <c r="M46" i="26"/>
  <c r="T46" i="26" s="1"/>
  <c r="L46" i="26"/>
  <c r="S46" i="26" s="1"/>
  <c r="AH45" i="26"/>
  <c r="X45" i="26"/>
  <c r="W45" i="26"/>
  <c r="J45" i="26" s="1"/>
  <c r="Y45" i="26" s="1"/>
  <c r="K45" i="26" s="1"/>
  <c r="V45" i="26"/>
  <c r="T45" i="26" s="1"/>
  <c r="U45" i="26"/>
  <c r="S45" i="26" s="1"/>
  <c r="AH44" i="26"/>
  <c r="X44" i="26"/>
  <c r="W44" i="26"/>
  <c r="V44" i="26"/>
  <c r="T44" i="26" s="1"/>
  <c r="U44" i="26"/>
  <c r="S44" i="26" s="1"/>
  <c r="AH43" i="26"/>
  <c r="X43" i="26"/>
  <c r="W43" i="26"/>
  <c r="V43" i="26"/>
  <c r="T43" i="26" s="1"/>
  <c r="U43" i="26"/>
  <c r="S43" i="26"/>
  <c r="AH42" i="26"/>
  <c r="X42" i="26"/>
  <c r="W42" i="26"/>
  <c r="J42" i="26" s="1"/>
  <c r="Y42" i="26" s="1"/>
  <c r="K42" i="26" s="1"/>
  <c r="V42" i="26"/>
  <c r="T42" i="26" s="1"/>
  <c r="U42" i="26"/>
  <c r="S42" i="26" s="1"/>
  <c r="AH41" i="26"/>
  <c r="X41" i="26"/>
  <c r="W41" i="26"/>
  <c r="X40" i="26"/>
  <c r="W40" i="26"/>
  <c r="M40" i="26"/>
  <c r="L40" i="26"/>
  <c r="AH39" i="26"/>
  <c r="X39" i="26"/>
  <c r="W39" i="26"/>
  <c r="V39" i="26"/>
  <c r="T39" i="26" s="1"/>
  <c r="U39" i="26"/>
  <c r="S39" i="26" s="1"/>
  <c r="AH33" i="26"/>
  <c r="X24" i="26"/>
  <c r="W24" i="26"/>
  <c r="M24" i="26"/>
  <c r="T24" i="26" s="1"/>
  <c r="L24" i="26"/>
  <c r="Q24" i="26" s="1"/>
  <c r="AH23" i="26"/>
  <c r="X23" i="26"/>
  <c r="W23" i="26"/>
  <c r="V23" i="26"/>
  <c r="T23" i="26" s="1"/>
  <c r="U23" i="26"/>
  <c r="S23" i="26" s="1"/>
  <c r="X18" i="26"/>
  <c r="W18" i="26"/>
  <c r="M18" i="26"/>
  <c r="L18" i="26"/>
  <c r="Q18" i="26" s="1"/>
  <c r="AH17" i="26"/>
  <c r="X17" i="26"/>
  <c r="W17" i="26"/>
  <c r="V17" i="26"/>
  <c r="T17" i="26" s="1"/>
  <c r="U17" i="26"/>
  <c r="S17" i="26" s="1"/>
  <c r="Y16" i="26"/>
  <c r="X16" i="26"/>
  <c r="W16" i="26"/>
  <c r="V16" i="26"/>
  <c r="T16" i="26" s="1"/>
  <c r="U16" i="26"/>
  <c r="S16" i="26" s="1"/>
  <c r="M12" i="26"/>
  <c r="L12" i="26"/>
  <c r="S12" i="26" s="1"/>
  <c r="F9" i="26"/>
  <c r="D8" i="26" s="1"/>
  <c r="U1" i="26"/>
  <c r="E31" i="7"/>
  <c r="P35" i="7"/>
  <c r="E34" i="7"/>
  <c r="Y43" i="28" l="1"/>
  <c r="K43" i="28" s="1"/>
  <c r="J16" i="28"/>
  <c r="Y16" i="28" s="1"/>
  <c r="K16" i="28" s="1"/>
  <c r="J86" i="27"/>
  <c r="Y86" i="27" s="1"/>
  <c r="K86" i="27" s="1"/>
  <c r="J43" i="26"/>
  <c r="Y43" i="26" s="1"/>
  <c r="K43" i="26" s="1"/>
  <c r="J121" i="26"/>
  <c r="J37" i="27"/>
  <c r="J49" i="27"/>
  <c r="J161" i="27"/>
  <c r="Y161" i="27" s="1"/>
  <c r="K161" i="27" s="1"/>
  <c r="J164" i="27"/>
  <c r="Y164" i="27" s="1"/>
  <c r="K164" i="27" s="1"/>
  <c r="J14" i="28"/>
  <c r="Y14" i="28" s="1"/>
  <c r="K14" i="28" s="1"/>
  <c r="J58" i="28"/>
  <c r="Y58" i="28" s="1"/>
  <c r="K58" i="28" s="1"/>
  <c r="J87" i="28"/>
  <c r="Y87" i="28" s="1"/>
  <c r="K87" i="28" s="1"/>
  <c r="J89" i="28"/>
  <c r="Y89" i="28" s="1"/>
  <c r="K89" i="28" s="1"/>
  <c r="J99" i="28"/>
  <c r="Y99" i="28" s="1"/>
  <c r="K99" i="28" s="1"/>
  <c r="J152" i="28"/>
  <c r="Y152" i="28" s="1"/>
  <c r="K152" i="28" s="1"/>
  <c r="J91" i="29"/>
  <c r="Y91" i="29" s="1"/>
  <c r="K91" i="29" s="1"/>
  <c r="J119" i="29"/>
  <c r="Y119" i="29" s="1"/>
  <c r="K119" i="29" s="1"/>
  <c r="J128" i="29"/>
  <c r="Y128" i="29" s="1"/>
  <c r="K128" i="29" s="1"/>
  <c r="Y38" i="28"/>
  <c r="Y35" i="28"/>
  <c r="J51" i="26"/>
  <c r="Y51" i="26" s="1"/>
  <c r="K51" i="26" s="1"/>
  <c r="J82" i="26"/>
  <c r="Y82" i="26" s="1"/>
  <c r="K82" i="26" s="1"/>
  <c r="J21" i="27"/>
  <c r="Y21" i="27" s="1"/>
  <c r="K21" i="27" s="1"/>
  <c r="J32" i="27"/>
  <c r="Y32" i="27" s="1"/>
  <c r="K32" i="27" s="1"/>
  <c r="J95" i="27"/>
  <c r="Y95" i="27" s="1"/>
  <c r="K95" i="27" s="1"/>
  <c r="J109" i="27"/>
  <c r="Y109" i="27" s="1"/>
  <c r="K109" i="27" s="1"/>
  <c r="J117" i="27"/>
  <c r="Y117" i="27" s="1"/>
  <c r="K117" i="27" s="1"/>
  <c r="J131" i="27"/>
  <c r="Y131" i="27" s="1"/>
  <c r="K131" i="27" s="1"/>
  <c r="J154" i="27"/>
  <c r="Y154" i="27" s="1"/>
  <c r="K154" i="27" s="1"/>
  <c r="J40" i="28"/>
  <c r="Y40" i="28" s="1"/>
  <c r="K40" i="28" s="1"/>
  <c r="J118" i="28"/>
  <c r="Y118" i="28" s="1"/>
  <c r="K118" i="28" s="1"/>
  <c r="J155" i="28"/>
  <c r="Y155" i="28" s="1"/>
  <c r="K155" i="28" s="1"/>
  <c r="J21" i="29"/>
  <c r="Y21" i="29" s="1"/>
  <c r="K21" i="29" s="1"/>
  <c r="J37" i="29"/>
  <c r="J56" i="29"/>
  <c r="Y56" i="29" s="1"/>
  <c r="K56" i="29" s="1"/>
  <c r="J59" i="29"/>
  <c r="Y59" i="29" s="1"/>
  <c r="K59" i="29" s="1"/>
  <c r="J143" i="29"/>
  <c r="Y143" i="29" s="1"/>
  <c r="K143" i="29" s="1"/>
  <c r="J53" i="28"/>
  <c r="Y53" i="28" s="1"/>
  <c r="K53" i="28" s="1"/>
  <c r="J77" i="28"/>
  <c r="Y77" i="28" s="1"/>
  <c r="K77" i="28" s="1"/>
  <c r="J112" i="29"/>
  <c r="Y112" i="29" s="1"/>
  <c r="K112" i="29" s="1"/>
  <c r="J129" i="29"/>
  <c r="Y129" i="29" s="1"/>
  <c r="K129" i="29" s="1"/>
  <c r="J55" i="28"/>
  <c r="J117" i="26"/>
  <c r="Y117" i="26" s="1"/>
  <c r="K117" i="26" s="1"/>
  <c r="J61" i="27"/>
  <c r="Y61" i="27" s="1"/>
  <c r="K61" i="27" s="1"/>
  <c r="J104" i="27"/>
  <c r="Y104" i="27" s="1"/>
  <c r="K104" i="27" s="1"/>
  <c r="J112" i="27"/>
  <c r="Y112" i="27" s="1"/>
  <c r="K112" i="27" s="1"/>
  <c r="J15" i="28"/>
  <c r="Y15" i="28" s="1"/>
  <c r="K15" i="28" s="1"/>
  <c r="J23" i="28"/>
  <c r="Y23" i="28" s="1"/>
  <c r="K23" i="28" s="1"/>
  <c r="J26" i="28"/>
  <c r="Y26" i="28" s="1"/>
  <c r="K26" i="28" s="1"/>
  <c r="J59" i="28"/>
  <c r="Y59" i="28" s="1"/>
  <c r="K59" i="28" s="1"/>
  <c r="J82" i="28"/>
  <c r="Y82" i="28" s="1"/>
  <c r="K82" i="28" s="1"/>
  <c r="J91" i="28"/>
  <c r="Y91" i="28" s="1"/>
  <c r="K91" i="28" s="1"/>
  <c r="J105" i="28"/>
  <c r="Y105" i="28" s="1"/>
  <c r="K105" i="28" s="1"/>
  <c r="J164" i="28"/>
  <c r="Y164" i="28" s="1"/>
  <c r="K164" i="28" s="1"/>
  <c r="J16" i="29"/>
  <c r="Y16" i="29" s="1"/>
  <c r="K16" i="29" s="1"/>
  <c r="J25" i="29"/>
  <c r="J28" i="29"/>
  <c r="Y28" i="29" s="1"/>
  <c r="K28" i="29" s="1"/>
  <c r="J38" i="29"/>
  <c r="J35" i="29"/>
  <c r="J153" i="29"/>
  <c r="Y153" i="29" s="1"/>
  <c r="K153" i="29" s="1"/>
  <c r="J70" i="26"/>
  <c r="Y70" i="26" s="1"/>
  <c r="K70" i="26" s="1"/>
  <c r="J33" i="27"/>
  <c r="Y33" i="27" s="1"/>
  <c r="K33" i="27" s="1"/>
  <c r="J53" i="27"/>
  <c r="Y53" i="27" s="1"/>
  <c r="K53" i="27" s="1"/>
  <c r="J64" i="27"/>
  <c r="Y64" i="27" s="1"/>
  <c r="K64" i="27" s="1"/>
  <c r="J74" i="27"/>
  <c r="Y74" i="27" s="1"/>
  <c r="K74" i="27" s="1"/>
  <c r="J101" i="27"/>
  <c r="Y101" i="27" s="1"/>
  <c r="K101" i="27" s="1"/>
  <c r="J118" i="27"/>
  <c r="Y118" i="27" s="1"/>
  <c r="K118" i="27" s="1"/>
  <c r="J139" i="27"/>
  <c r="J152" i="27"/>
  <c r="Y152" i="27" s="1"/>
  <c r="K152" i="27" s="1"/>
  <c r="J29" i="28"/>
  <c r="Y29" i="28" s="1"/>
  <c r="K29" i="28" s="1"/>
  <c r="J44" i="28"/>
  <c r="Y44" i="28" s="1"/>
  <c r="K44" i="28" s="1"/>
  <c r="J46" i="28"/>
  <c r="Y46" i="28" s="1"/>
  <c r="K46" i="28" s="1"/>
  <c r="J49" i="28"/>
  <c r="J57" i="28"/>
  <c r="Y57" i="28" s="1"/>
  <c r="K57" i="28" s="1"/>
  <c r="J92" i="28"/>
  <c r="Y92" i="28" s="1"/>
  <c r="K92" i="28" s="1"/>
  <c r="J141" i="28"/>
  <c r="Y141" i="28" s="1"/>
  <c r="K141" i="28" s="1"/>
  <c r="J14" i="29"/>
  <c r="Y14" i="29" s="1"/>
  <c r="K14" i="29" s="1"/>
  <c r="J125" i="26"/>
  <c r="Y125" i="26" s="1"/>
  <c r="K125" i="26" s="1"/>
  <c r="J14" i="27"/>
  <c r="Y14" i="27" s="1"/>
  <c r="K14" i="27" s="1"/>
  <c r="J39" i="27"/>
  <c r="Y39" i="27" s="1"/>
  <c r="K39" i="27" s="1"/>
  <c r="J91" i="27"/>
  <c r="J143" i="27"/>
  <c r="Y143" i="27" s="1"/>
  <c r="K143" i="27" s="1"/>
  <c r="J160" i="27"/>
  <c r="Y160" i="27" s="1"/>
  <c r="K160" i="27" s="1"/>
  <c r="J70" i="28"/>
  <c r="Y70" i="28" s="1"/>
  <c r="K70" i="28" s="1"/>
  <c r="J86" i="28"/>
  <c r="Y86" i="28" s="1"/>
  <c r="K86" i="28" s="1"/>
  <c r="J98" i="28"/>
  <c r="J101" i="28"/>
  <c r="Y101" i="28" s="1"/>
  <c r="K101" i="28" s="1"/>
  <c r="J128" i="28"/>
  <c r="Y128" i="28" s="1"/>
  <c r="K128" i="28" s="1"/>
  <c r="J148" i="28"/>
  <c r="Y148" i="28" s="1"/>
  <c r="K148" i="28" s="1"/>
  <c r="J34" i="29"/>
  <c r="Y34" i="29" s="1"/>
  <c r="K34" i="29" s="1"/>
  <c r="J50" i="29"/>
  <c r="Y50" i="29" s="1"/>
  <c r="K50" i="29" s="1"/>
  <c r="J53" i="29"/>
  <c r="Y53" i="29" s="1"/>
  <c r="K53" i="29" s="1"/>
  <c r="J63" i="29"/>
  <c r="Y63" i="29" s="1"/>
  <c r="K63" i="29" s="1"/>
  <c r="J135" i="29"/>
  <c r="J132" i="29" s="1"/>
  <c r="Y132" i="29" s="1"/>
  <c r="K132" i="29" s="1"/>
  <c r="J145" i="29"/>
  <c r="S38" i="29"/>
  <c r="S35" i="29"/>
  <c r="T38" i="29"/>
  <c r="T35" i="29"/>
  <c r="S38" i="28"/>
  <c r="S35" i="28"/>
  <c r="T38" i="28"/>
  <c r="T35" i="28"/>
  <c r="J23" i="29"/>
  <c r="Y23" i="29" s="1"/>
  <c r="K23" i="29" s="1"/>
  <c r="J44" i="29"/>
  <c r="Y44" i="29" s="1"/>
  <c r="K44" i="29" s="1"/>
  <c r="J51" i="29"/>
  <c r="Y51" i="29" s="1"/>
  <c r="K51" i="29" s="1"/>
  <c r="J64" i="29"/>
  <c r="Y64" i="29" s="1"/>
  <c r="K64" i="29" s="1"/>
  <c r="J69" i="29"/>
  <c r="Y69" i="29" s="1"/>
  <c r="K69" i="29" s="1"/>
  <c r="J86" i="29"/>
  <c r="Y86" i="29" s="1"/>
  <c r="K86" i="29" s="1"/>
  <c r="J93" i="29"/>
  <c r="Y93" i="29" s="1"/>
  <c r="K93" i="29" s="1"/>
  <c r="V98" i="29"/>
  <c r="T98" i="29" s="1"/>
  <c r="U98" i="29"/>
  <c r="S98" i="29" s="1"/>
  <c r="V97" i="29"/>
  <c r="T97" i="29" s="1"/>
  <c r="U97" i="29"/>
  <c r="S97" i="29" s="1"/>
  <c r="J100" i="29"/>
  <c r="Y100" i="29" s="1"/>
  <c r="K100" i="29" s="1"/>
  <c r="V103" i="29"/>
  <c r="T103" i="29" s="1"/>
  <c r="U103" i="29"/>
  <c r="S103" i="29" s="1"/>
  <c r="J107" i="29"/>
  <c r="Y107" i="29" s="1"/>
  <c r="K107" i="29" s="1"/>
  <c r="J118" i="29"/>
  <c r="Y118" i="29" s="1"/>
  <c r="K118" i="29" s="1"/>
  <c r="J125" i="29"/>
  <c r="J127" i="29"/>
  <c r="J141" i="29"/>
  <c r="Y141" i="29" s="1"/>
  <c r="K141" i="29" s="1"/>
  <c r="J148" i="29"/>
  <c r="Y148" i="29" s="1"/>
  <c r="K148" i="29" s="1"/>
  <c r="J155" i="29"/>
  <c r="Y155" i="29" s="1"/>
  <c r="K155" i="29" s="1"/>
  <c r="J166" i="29"/>
  <c r="Y166" i="29" s="1"/>
  <c r="K166" i="29" s="1"/>
  <c r="V79" i="26"/>
  <c r="T79" i="26" s="1"/>
  <c r="U79" i="26"/>
  <c r="S79" i="26" s="1"/>
  <c r="S78" i="26" s="1"/>
  <c r="V92" i="28"/>
  <c r="T92" i="28" s="1"/>
  <c r="U92" i="28"/>
  <c r="S92" i="28" s="1"/>
  <c r="V64" i="26"/>
  <c r="T64" i="26" s="1"/>
  <c r="U64" i="26"/>
  <c r="S64" i="26" s="1"/>
  <c r="V63" i="26"/>
  <c r="T63" i="26" s="1"/>
  <c r="U63" i="26"/>
  <c r="S63" i="26" s="1"/>
  <c r="V62" i="26"/>
  <c r="T62" i="26" s="1"/>
  <c r="U62" i="26"/>
  <c r="S62" i="26" s="1"/>
  <c r="V61" i="26"/>
  <c r="T61" i="26" s="1"/>
  <c r="U61" i="26"/>
  <c r="S61" i="26" s="1"/>
  <c r="V60" i="26"/>
  <c r="T60" i="26" s="1"/>
  <c r="U60" i="26"/>
  <c r="S60" i="26" s="1"/>
  <c r="V59" i="26"/>
  <c r="T59" i="26" s="1"/>
  <c r="U59" i="26"/>
  <c r="S59" i="26" s="1"/>
  <c r="V37" i="26"/>
  <c r="T37" i="26" s="1"/>
  <c r="U37" i="26"/>
  <c r="S37" i="26" s="1"/>
  <c r="J62" i="27"/>
  <c r="Y62" i="27" s="1"/>
  <c r="K62" i="27" s="1"/>
  <c r="V85" i="27"/>
  <c r="T85" i="27" s="1"/>
  <c r="T84" i="27" s="1"/>
  <c r="U85" i="27"/>
  <c r="S85" i="27" s="1"/>
  <c r="S84" i="27" s="1"/>
  <c r="J62" i="28"/>
  <c r="Y62" i="28" s="1"/>
  <c r="K62" i="28" s="1"/>
  <c r="V30" i="26"/>
  <c r="T30" i="26" s="1"/>
  <c r="U30" i="26"/>
  <c r="S30" i="26" s="1"/>
  <c r="V29" i="26"/>
  <c r="T29" i="26" s="1"/>
  <c r="U29" i="26"/>
  <c r="S29" i="26" s="1"/>
  <c r="V28" i="26"/>
  <c r="T28" i="26" s="1"/>
  <c r="U28" i="26"/>
  <c r="S28" i="26" s="1"/>
  <c r="V27" i="26"/>
  <c r="T27" i="26" s="1"/>
  <c r="U27" i="26"/>
  <c r="S27" i="26" s="1"/>
  <c r="V26" i="26"/>
  <c r="T26" i="26" s="1"/>
  <c r="U26" i="26"/>
  <c r="S26" i="26" s="1"/>
  <c r="V25" i="26"/>
  <c r="T25" i="26" s="1"/>
  <c r="U25" i="26"/>
  <c r="S25" i="26" s="1"/>
  <c r="J23" i="26"/>
  <c r="Y23" i="26" s="1"/>
  <c r="K23" i="26" s="1"/>
  <c r="J39" i="26"/>
  <c r="Y39" i="26" s="1"/>
  <c r="K39" i="26" s="1"/>
  <c r="AH40" i="26"/>
  <c r="J57" i="26"/>
  <c r="Y57" i="26" s="1"/>
  <c r="K57" i="26" s="1"/>
  <c r="J69" i="26"/>
  <c r="Y69" i="26" s="1"/>
  <c r="K69" i="26" s="1"/>
  <c r="AH78" i="26"/>
  <c r="AH84" i="26"/>
  <c r="J88" i="26"/>
  <c r="Y88" i="26" s="1"/>
  <c r="K88" i="26" s="1"/>
  <c r="J95" i="26"/>
  <c r="Y95" i="26" s="1"/>
  <c r="K95" i="26" s="1"/>
  <c r="J101" i="26"/>
  <c r="Y101" i="26" s="1"/>
  <c r="K101" i="26" s="1"/>
  <c r="V21" i="26"/>
  <c r="T21" i="26" s="1"/>
  <c r="U21" i="26"/>
  <c r="S21" i="26" s="1"/>
  <c r="V20" i="26"/>
  <c r="T20" i="26" s="1"/>
  <c r="U20" i="26"/>
  <c r="S20" i="26" s="1"/>
  <c r="V19" i="26"/>
  <c r="T19" i="26" s="1"/>
  <c r="U19" i="26"/>
  <c r="S19" i="26" s="1"/>
  <c r="Q66" i="27"/>
  <c r="S96" i="27"/>
  <c r="Q96" i="27"/>
  <c r="V151" i="27"/>
  <c r="T151" i="27" s="1"/>
  <c r="U151" i="27"/>
  <c r="S151" i="27" s="1"/>
  <c r="S60" i="28"/>
  <c r="Q60" i="28"/>
  <c r="Q114" i="28"/>
  <c r="S114" i="28"/>
  <c r="Q126" i="28"/>
  <c r="S126" i="28"/>
  <c r="Q36" i="29"/>
  <c r="Q48" i="29"/>
  <c r="V115" i="28"/>
  <c r="T115" i="28" s="1"/>
  <c r="U115" i="28"/>
  <c r="S115" i="28" s="1"/>
  <c r="Q84" i="26"/>
  <c r="Q24" i="27"/>
  <c r="U79" i="27"/>
  <c r="S79" i="27" s="1"/>
  <c r="Q18" i="28"/>
  <c r="Q54" i="29"/>
  <c r="S96" i="29"/>
  <c r="S102" i="29"/>
  <c r="Q144" i="29"/>
  <c r="Q114" i="27"/>
  <c r="U115" i="27" s="1"/>
  <c r="S115" i="27" s="1"/>
  <c r="Q162" i="27"/>
  <c r="U163" i="27" s="1"/>
  <c r="S163" i="27" s="1"/>
  <c r="Q78" i="28"/>
  <c r="Q120" i="28"/>
  <c r="Q162" i="28"/>
  <c r="Q114" i="29"/>
  <c r="S18" i="27"/>
  <c r="S78" i="27"/>
  <c r="Q72" i="28"/>
  <c r="U151" i="28"/>
  <c r="S151" i="28" s="1"/>
  <c r="Q120" i="29"/>
  <c r="Q162" i="29"/>
  <c r="Q12" i="26"/>
  <c r="Q12" i="29"/>
  <c r="U13" i="29" s="1"/>
  <c r="S13" i="29" s="1"/>
  <c r="Q120" i="27"/>
  <c r="Q24" i="28"/>
  <c r="U61" i="28"/>
  <c r="S61" i="28" s="1"/>
  <c r="Q66" i="28"/>
  <c r="Q60" i="29"/>
  <c r="Q78" i="26"/>
  <c r="Q30" i="27"/>
  <c r="Q108" i="27"/>
  <c r="U109" i="27" s="1"/>
  <c r="S109" i="27" s="1"/>
  <c r="Q156" i="27"/>
  <c r="Q12" i="28"/>
  <c r="U13" i="28" s="1"/>
  <c r="S13" i="28" s="1"/>
  <c r="S60" i="29"/>
  <c r="S150" i="29"/>
  <c r="J25" i="28"/>
  <c r="Y25" i="28" s="1"/>
  <c r="K25" i="28" s="1"/>
  <c r="J56" i="26"/>
  <c r="Y56" i="26" s="1"/>
  <c r="K56" i="26" s="1"/>
  <c r="J41" i="26"/>
  <c r="J25" i="27"/>
  <c r="Y25" i="27" s="1"/>
  <c r="K25" i="27" s="1"/>
  <c r="J121" i="28"/>
  <c r="Y121" i="28" s="1"/>
  <c r="K121" i="28" s="1"/>
  <c r="J133" i="27"/>
  <c r="J132" i="27" s="1"/>
  <c r="Y132" i="27" s="1"/>
  <c r="K132" i="27" s="1"/>
  <c r="J127" i="27"/>
  <c r="Y127" i="27" s="1"/>
  <c r="K127" i="27" s="1"/>
  <c r="V14" i="27"/>
  <c r="T14" i="27" s="1"/>
  <c r="U14" i="27"/>
  <c r="S14" i="27" s="1"/>
  <c r="U19" i="27"/>
  <c r="S19" i="27" s="1"/>
  <c r="V19" i="27"/>
  <c r="T19" i="27" s="1"/>
  <c r="T18" i="27" s="1"/>
  <c r="U73" i="27"/>
  <c r="S73" i="27" s="1"/>
  <c r="S72" i="27" s="1"/>
  <c r="V73" i="27"/>
  <c r="T73" i="27" s="1"/>
  <c r="S66" i="27"/>
  <c r="T66" i="27"/>
  <c r="J55" i="27"/>
  <c r="Y55" i="27" s="1"/>
  <c r="K55" i="27" s="1"/>
  <c r="V49" i="27"/>
  <c r="T49" i="27" s="1"/>
  <c r="T48" i="27" s="1"/>
  <c r="U49" i="27"/>
  <c r="S49" i="27" s="1"/>
  <c r="S48" i="27" s="1"/>
  <c r="J19" i="28"/>
  <c r="V13" i="28"/>
  <c r="T13" i="28" s="1"/>
  <c r="T12" i="28" s="1"/>
  <c r="J103" i="28"/>
  <c r="J102" i="28" s="1"/>
  <c r="Y102" i="28" s="1"/>
  <c r="K102" i="28" s="1"/>
  <c r="U19" i="28"/>
  <c r="S19" i="28" s="1"/>
  <c r="V19" i="28"/>
  <c r="T19" i="28" s="1"/>
  <c r="T18" i="28" s="1"/>
  <c r="S66" i="28"/>
  <c r="V73" i="28"/>
  <c r="T73" i="28" s="1"/>
  <c r="T66" i="28"/>
  <c r="V85" i="28"/>
  <c r="T85" i="28" s="1"/>
  <c r="T84" i="28" s="1"/>
  <c r="U73" i="28"/>
  <c r="S73" i="28" s="1"/>
  <c r="S72" i="28" s="1"/>
  <c r="U85" i="28"/>
  <c r="S85" i="28" s="1"/>
  <c r="S84" i="28" s="1"/>
  <c r="V49" i="29"/>
  <c r="T49" i="29" s="1"/>
  <c r="T48" i="29" s="1"/>
  <c r="V13" i="29"/>
  <c r="T13" i="29" s="1"/>
  <c r="T12" i="29" s="1"/>
  <c r="V37" i="29"/>
  <c r="T37" i="29" s="1"/>
  <c r="T36" i="29" s="1"/>
  <c r="U37" i="29"/>
  <c r="S37" i="29" s="1"/>
  <c r="S36" i="29" s="1"/>
  <c r="U49" i="29"/>
  <c r="S49" i="29" s="1"/>
  <c r="S48" i="29" s="1"/>
  <c r="J97" i="29"/>
  <c r="Y97" i="29" s="1"/>
  <c r="K97" i="29" s="1"/>
  <c r="T66" i="29"/>
  <c r="S66" i="29"/>
  <c r="U73" i="29"/>
  <c r="S73" i="29" s="1"/>
  <c r="S72" i="29" s="1"/>
  <c r="V73" i="29"/>
  <c r="T73" i="29" s="1"/>
  <c r="J87" i="29"/>
  <c r="Y87" i="29" s="1"/>
  <c r="K87" i="29" s="1"/>
  <c r="J85" i="27"/>
  <c r="J84" i="27" s="1"/>
  <c r="Y84" i="27" s="1"/>
  <c r="K84" i="27" s="1"/>
  <c r="Y121" i="26"/>
  <c r="K121" i="26" s="1"/>
  <c r="AH24" i="26"/>
  <c r="AH18" i="26"/>
  <c r="S24" i="26"/>
  <c r="S58" i="26"/>
  <c r="S84" i="26"/>
  <c r="J94" i="26"/>
  <c r="Y94" i="26" s="1"/>
  <c r="K94" i="26" s="1"/>
  <c r="J119" i="26"/>
  <c r="Y119" i="26" s="1"/>
  <c r="K119" i="26" s="1"/>
  <c r="J17" i="26"/>
  <c r="Y17" i="26" s="1"/>
  <c r="K17" i="26" s="1"/>
  <c r="J44" i="26"/>
  <c r="Y44" i="26" s="1"/>
  <c r="K44" i="26" s="1"/>
  <c r="Q52" i="26"/>
  <c r="Q72" i="26"/>
  <c r="J77" i="26"/>
  <c r="Y77" i="26" s="1"/>
  <c r="K77" i="26" s="1"/>
  <c r="J111" i="26"/>
  <c r="Y111" i="26" s="1"/>
  <c r="K111" i="26" s="1"/>
  <c r="J124" i="26"/>
  <c r="Y124" i="26" s="1"/>
  <c r="K124" i="26" s="1"/>
  <c r="Q40" i="26"/>
  <c r="V41" i="26" s="1"/>
  <c r="T41" i="26" s="1"/>
  <c r="T40" i="26" s="1"/>
  <c r="J76" i="26"/>
  <c r="Y76" i="26" s="1"/>
  <c r="K76" i="26" s="1"/>
  <c r="J79" i="26"/>
  <c r="Y79" i="26" s="1"/>
  <c r="K79" i="26" s="1"/>
  <c r="Q114" i="26"/>
  <c r="J118" i="26"/>
  <c r="Y118" i="26" s="1"/>
  <c r="K118" i="26" s="1"/>
  <c r="J58" i="26"/>
  <c r="Y58" i="26" s="1"/>
  <c r="K58" i="26" s="1"/>
  <c r="J87" i="26"/>
  <c r="Y87" i="26" s="1"/>
  <c r="K87" i="26" s="1"/>
  <c r="J116" i="26"/>
  <c r="Y116" i="26" s="1"/>
  <c r="K116" i="26" s="1"/>
  <c r="S18" i="26"/>
  <c r="Q108" i="26"/>
  <c r="J50" i="26"/>
  <c r="Y50" i="26" s="1"/>
  <c r="K50" i="26" s="1"/>
  <c r="J71" i="26"/>
  <c r="Y71" i="26" s="1"/>
  <c r="K71" i="26" s="1"/>
  <c r="J122" i="26"/>
  <c r="S72" i="26"/>
  <c r="Y49" i="29"/>
  <c r="K49" i="29" s="1"/>
  <c r="J42" i="29"/>
  <c r="Y42" i="29" s="1"/>
  <c r="K42" i="29" s="1"/>
  <c r="Y43" i="29"/>
  <c r="K43" i="29" s="1"/>
  <c r="Y37" i="29"/>
  <c r="K37" i="29" s="1"/>
  <c r="Y13" i="29"/>
  <c r="K13" i="29" s="1"/>
  <c r="J12" i="29"/>
  <c r="Y12" i="29" s="1"/>
  <c r="K12" i="29" s="1"/>
  <c r="S12" i="29"/>
  <c r="J18" i="29"/>
  <c r="Y18" i="29" s="1"/>
  <c r="K18" i="29" s="1"/>
  <c r="Y31" i="29"/>
  <c r="K31" i="29" s="1"/>
  <c r="S54" i="29"/>
  <c r="J90" i="29"/>
  <c r="Y90" i="29" s="1"/>
  <c r="K90" i="29" s="1"/>
  <c r="Y115" i="29"/>
  <c r="K115" i="29" s="1"/>
  <c r="J114" i="29"/>
  <c r="Y114" i="29" s="1"/>
  <c r="K114" i="29" s="1"/>
  <c r="Y145" i="29"/>
  <c r="K145" i="29" s="1"/>
  <c r="J144" i="29"/>
  <c r="Y144" i="29" s="1"/>
  <c r="K144" i="29" s="1"/>
  <c r="Y25" i="29"/>
  <c r="K25" i="29" s="1"/>
  <c r="J39" i="29"/>
  <c r="Y39" i="29" s="1"/>
  <c r="K39" i="29" s="1"/>
  <c r="J71" i="29"/>
  <c r="Y71" i="29" s="1"/>
  <c r="K71" i="29" s="1"/>
  <c r="J73" i="29"/>
  <c r="J78" i="29"/>
  <c r="Y78" i="29" s="1"/>
  <c r="K78" i="29" s="1"/>
  <c r="Q84" i="29"/>
  <c r="S84" i="29" s="1"/>
  <c r="J138" i="29"/>
  <c r="Q90" i="29"/>
  <c r="U91" i="29" s="1"/>
  <c r="S91" i="29" s="1"/>
  <c r="Q138" i="29"/>
  <c r="Q24" i="29"/>
  <c r="S78" i="29"/>
  <c r="Q78" i="29"/>
  <c r="Q18" i="29"/>
  <c r="U19" i="29" s="1"/>
  <c r="S19" i="29" s="1"/>
  <c r="Y61" i="29"/>
  <c r="K61" i="29" s="1"/>
  <c r="S132" i="29"/>
  <c r="Q132" i="29"/>
  <c r="J66" i="29"/>
  <c r="Y66" i="29" s="1"/>
  <c r="K66" i="29" s="1"/>
  <c r="Y79" i="29"/>
  <c r="K79" i="29" s="1"/>
  <c r="J126" i="29"/>
  <c r="Y126" i="29" s="1"/>
  <c r="K126" i="29" s="1"/>
  <c r="Y127" i="29"/>
  <c r="K127" i="29" s="1"/>
  <c r="Y163" i="29"/>
  <c r="K163" i="29" s="1"/>
  <c r="J162" i="29"/>
  <c r="Y162" i="29" s="1"/>
  <c r="K162" i="29" s="1"/>
  <c r="Q42" i="29"/>
  <c r="J108" i="29"/>
  <c r="Y108" i="29" s="1"/>
  <c r="K108" i="29" s="1"/>
  <c r="J156" i="29"/>
  <c r="Y156" i="29" s="1"/>
  <c r="K156" i="29" s="1"/>
  <c r="Q126" i="29"/>
  <c r="J150" i="29"/>
  <c r="Y150" i="29" s="1"/>
  <c r="K150" i="29" s="1"/>
  <c r="Q108" i="29"/>
  <c r="Q156" i="29"/>
  <c r="Y37" i="28"/>
  <c r="K37" i="28" s="1"/>
  <c r="J36" i="28"/>
  <c r="Y36" i="28" s="1"/>
  <c r="K36" i="28" s="1"/>
  <c r="Y55" i="28"/>
  <c r="K55" i="28" s="1"/>
  <c r="Y49" i="28"/>
  <c r="K49" i="28" s="1"/>
  <c r="J12" i="28"/>
  <c r="Y12" i="28" s="1"/>
  <c r="K12" i="28" s="1"/>
  <c r="J18" i="28"/>
  <c r="Y18" i="28" s="1"/>
  <c r="K18" i="28" s="1"/>
  <c r="Y19" i="28"/>
  <c r="K19" i="28" s="1"/>
  <c r="J51" i="28"/>
  <c r="Y51" i="28" s="1"/>
  <c r="K51" i="28" s="1"/>
  <c r="T72" i="28"/>
  <c r="Y73" i="28"/>
  <c r="K73" i="28" s="1"/>
  <c r="J72" i="28"/>
  <c r="Y72" i="28" s="1"/>
  <c r="K72" i="28" s="1"/>
  <c r="J90" i="28"/>
  <c r="Y90" i="28" s="1"/>
  <c r="K90" i="28" s="1"/>
  <c r="Y97" i="28"/>
  <c r="K97" i="28" s="1"/>
  <c r="J126" i="28"/>
  <c r="Y126" i="28" s="1"/>
  <c r="K126" i="28" s="1"/>
  <c r="J144" i="28"/>
  <c r="Y144" i="28" s="1"/>
  <c r="K144" i="28" s="1"/>
  <c r="Q36" i="28"/>
  <c r="Q48" i="28"/>
  <c r="U49" i="28" s="1"/>
  <c r="S49" i="28" s="1"/>
  <c r="S48" i="28" s="1"/>
  <c r="Q54" i="28"/>
  <c r="J66" i="28"/>
  <c r="Y66" i="28" s="1"/>
  <c r="K66" i="28" s="1"/>
  <c r="J84" i="28"/>
  <c r="Y84" i="28" s="1"/>
  <c r="K84" i="28" s="1"/>
  <c r="J119" i="28"/>
  <c r="Y119" i="28" s="1"/>
  <c r="K119" i="28" s="1"/>
  <c r="Q102" i="28"/>
  <c r="S102" i="28"/>
  <c r="Y13" i="28"/>
  <c r="K13" i="28" s="1"/>
  <c r="S96" i="28"/>
  <c r="Q96" i="28"/>
  <c r="Y115" i="28"/>
  <c r="K115" i="28" s="1"/>
  <c r="S144" i="28"/>
  <c r="Q144" i="28"/>
  <c r="Y103" i="28"/>
  <c r="K103" i="28" s="1"/>
  <c r="Q108" i="28"/>
  <c r="J132" i="28"/>
  <c r="Y132" i="28" s="1"/>
  <c r="K132" i="28" s="1"/>
  <c r="Q42" i="28"/>
  <c r="J60" i="28"/>
  <c r="Y60" i="28" s="1"/>
  <c r="K60" i="28" s="1"/>
  <c r="Y61" i="28"/>
  <c r="K61" i="28" s="1"/>
  <c r="J78" i="28"/>
  <c r="Y78" i="28" s="1"/>
  <c r="K78" i="28" s="1"/>
  <c r="Y79" i="28"/>
  <c r="K79" i="28" s="1"/>
  <c r="Y139" i="28"/>
  <c r="K139" i="28" s="1"/>
  <c r="J138" i="28"/>
  <c r="Y163" i="28"/>
  <c r="K163" i="28" s="1"/>
  <c r="J162" i="28"/>
  <c r="Y162" i="28" s="1"/>
  <c r="K162" i="28" s="1"/>
  <c r="S150" i="28"/>
  <c r="Q90" i="28"/>
  <c r="V91" i="28" s="1"/>
  <c r="T91" i="28" s="1"/>
  <c r="Q138" i="28"/>
  <c r="V139" i="28" s="1"/>
  <c r="T139" i="28" s="1"/>
  <c r="T138" i="28" s="1"/>
  <c r="J108" i="28"/>
  <c r="Y108" i="28" s="1"/>
  <c r="K108" i="28" s="1"/>
  <c r="Q132" i="28"/>
  <c r="J156" i="28"/>
  <c r="Y156" i="28" s="1"/>
  <c r="K156" i="28" s="1"/>
  <c r="J150" i="28"/>
  <c r="Y150" i="28" s="1"/>
  <c r="K150" i="28" s="1"/>
  <c r="Q156" i="28"/>
  <c r="J97" i="27"/>
  <c r="Y97" i="27" s="1"/>
  <c r="K97" i="27" s="1"/>
  <c r="J48" i="27"/>
  <c r="Y48" i="27" s="1"/>
  <c r="K48" i="27" s="1"/>
  <c r="Y49" i="27"/>
  <c r="K49" i="27" s="1"/>
  <c r="Y43" i="27"/>
  <c r="K43" i="27" s="1"/>
  <c r="J30" i="27"/>
  <c r="Y30" i="27" s="1"/>
  <c r="K30" i="27" s="1"/>
  <c r="Y31" i="27"/>
  <c r="K31" i="27" s="1"/>
  <c r="Y37" i="27"/>
  <c r="K37" i="27" s="1"/>
  <c r="J36" i="27"/>
  <c r="Y36" i="27" s="1"/>
  <c r="K36" i="27" s="1"/>
  <c r="S12" i="27"/>
  <c r="Q42" i="27"/>
  <c r="Q54" i="27"/>
  <c r="Q36" i="27"/>
  <c r="U37" i="27" s="1"/>
  <c r="S37" i="27" s="1"/>
  <c r="S36" i="27" s="1"/>
  <c r="J70" i="27"/>
  <c r="Y70" i="27" s="1"/>
  <c r="K70" i="27" s="1"/>
  <c r="J77" i="27"/>
  <c r="Y77" i="27" s="1"/>
  <c r="K77" i="27" s="1"/>
  <c r="J90" i="27"/>
  <c r="Y90" i="27" s="1"/>
  <c r="K90" i="27" s="1"/>
  <c r="Y91" i="27"/>
  <c r="K91" i="27" s="1"/>
  <c r="J102" i="27"/>
  <c r="Y102" i="27" s="1"/>
  <c r="K102" i="27" s="1"/>
  <c r="J57" i="27"/>
  <c r="Y57" i="27" s="1"/>
  <c r="K57" i="27" s="1"/>
  <c r="V115" i="27"/>
  <c r="T115" i="27" s="1"/>
  <c r="J78" i="27"/>
  <c r="Y78" i="27" s="1"/>
  <c r="K78" i="27" s="1"/>
  <c r="J12" i="27"/>
  <c r="Y12" i="27" s="1"/>
  <c r="K12" i="27" s="1"/>
  <c r="J63" i="27"/>
  <c r="Y63" i="27" s="1"/>
  <c r="K63" i="27" s="1"/>
  <c r="Y139" i="27"/>
  <c r="K139" i="27" s="1"/>
  <c r="J45" i="27"/>
  <c r="Y45" i="27" s="1"/>
  <c r="K45" i="27" s="1"/>
  <c r="Q60" i="27"/>
  <c r="S60" i="27"/>
  <c r="V109" i="27"/>
  <c r="T109" i="27" s="1"/>
  <c r="Y115" i="27"/>
  <c r="K115" i="27" s="1"/>
  <c r="J114" i="27"/>
  <c r="Y114" i="27" s="1"/>
  <c r="K114" i="27" s="1"/>
  <c r="Y145" i="27"/>
  <c r="K145" i="27" s="1"/>
  <c r="J144" i="27"/>
  <c r="Y144" i="27" s="1"/>
  <c r="K144" i="27" s="1"/>
  <c r="J156" i="27"/>
  <c r="Y156" i="27" s="1"/>
  <c r="K156" i="27" s="1"/>
  <c r="Y163" i="27"/>
  <c r="K163" i="27" s="1"/>
  <c r="J162" i="27"/>
  <c r="Y162" i="27" s="1"/>
  <c r="K162" i="27" s="1"/>
  <c r="T138" i="27"/>
  <c r="Q102" i="27"/>
  <c r="S108" i="27"/>
  <c r="T114" i="27"/>
  <c r="J126" i="27"/>
  <c r="Y126" i="27" s="1"/>
  <c r="K126" i="27" s="1"/>
  <c r="Q144" i="27"/>
  <c r="S150" i="27"/>
  <c r="T156" i="27"/>
  <c r="V163" i="27"/>
  <c r="T163" i="27" s="1"/>
  <c r="Y85" i="27"/>
  <c r="K85" i="27" s="1"/>
  <c r="Q90" i="27"/>
  <c r="U91" i="27" s="1"/>
  <c r="S91" i="27" s="1"/>
  <c r="Q138" i="27"/>
  <c r="Q84" i="27"/>
  <c r="Q132" i="27"/>
  <c r="J150" i="27"/>
  <c r="Y150" i="27" s="1"/>
  <c r="K150" i="27" s="1"/>
  <c r="Q126" i="27"/>
  <c r="U41" i="26"/>
  <c r="S41" i="26" s="1"/>
  <c r="S40" i="26" s="1"/>
  <c r="J18" i="26"/>
  <c r="Y18" i="26" s="1"/>
  <c r="K18" i="26" s="1"/>
  <c r="J40" i="26"/>
  <c r="Y40" i="26" s="1"/>
  <c r="K40" i="26" s="1"/>
  <c r="Y41" i="26"/>
  <c r="K41" i="26" s="1"/>
  <c r="Q46" i="26"/>
  <c r="Q66" i="26"/>
  <c r="S102" i="26"/>
  <c r="Q102" i="26"/>
  <c r="Q90" i="26"/>
  <c r="J114" i="26"/>
  <c r="Y114" i="26" s="1"/>
  <c r="K114" i="26" s="1"/>
  <c r="J96" i="26"/>
  <c r="Y96" i="26" s="1"/>
  <c r="K96" i="26" s="1"/>
  <c r="J107" i="26"/>
  <c r="Y107" i="26" s="1"/>
  <c r="K107" i="26" s="1"/>
  <c r="AH114" i="26"/>
  <c r="J102" i="26"/>
  <c r="Y102" i="26" s="1"/>
  <c r="K102" i="26" s="1"/>
  <c r="T72" i="26"/>
  <c r="J85" i="26"/>
  <c r="J83" i="26"/>
  <c r="Y83" i="26" s="1"/>
  <c r="K83" i="26" s="1"/>
  <c r="Y126" i="26"/>
  <c r="K126" i="26" s="1"/>
  <c r="Q96" i="26"/>
  <c r="Q126" i="26"/>
  <c r="Q120" i="26"/>
  <c r="X167" i="24"/>
  <c r="W167" i="24"/>
  <c r="J167" i="24" s="1"/>
  <c r="Y167" i="24" s="1"/>
  <c r="K167" i="24" s="1"/>
  <c r="V167" i="24"/>
  <c r="T167" i="24" s="1"/>
  <c r="U167" i="24"/>
  <c r="S167" i="24" s="1"/>
  <c r="X166" i="24"/>
  <c r="W166" i="24"/>
  <c r="V166" i="24"/>
  <c r="T166" i="24" s="1"/>
  <c r="U166" i="24"/>
  <c r="S166" i="24" s="1"/>
  <c r="X165" i="24"/>
  <c r="J165" i="24" s="1"/>
  <c r="Y165" i="24" s="1"/>
  <c r="K165" i="24" s="1"/>
  <c r="W165" i="24"/>
  <c r="V165" i="24"/>
  <c r="T165" i="24" s="1"/>
  <c r="U165" i="24"/>
  <c r="S165" i="24" s="1"/>
  <c r="X164" i="24"/>
  <c r="W164" i="24"/>
  <c r="J164" i="24" s="1"/>
  <c r="Y164" i="24" s="1"/>
  <c r="K164" i="24" s="1"/>
  <c r="V164" i="24"/>
  <c r="T164" i="24" s="1"/>
  <c r="U164" i="24"/>
  <c r="S164" i="24" s="1"/>
  <c r="X163" i="24"/>
  <c r="W163" i="24"/>
  <c r="J163" i="24" s="1"/>
  <c r="V163" i="24"/>
  <c r="T163" i="24" s="1"/>
  <c r="U163" i="24"/>
  <c r="S163" i="24" s="1"/>
  <c r="X162" i="24"/>
  <c r="W162" i="24"/>
  <c r="M162" i="24"/>
  <c r="T162" i="24" s="1"/>
  <c r="L162" i="24"/>
  <c r="S162" i="24" s="1"/>
  <c r="X161" i="24"/>
  <c r="J161" i="24" s="1"/>
  <c r="Y161" i="24" s="1"/>
  <c r="K161" i="24" s="1"/>
  <c r="W161" i="24"/>
  <c r="V161" i="24"/>
  <c r="T161" i="24" s="1"/>
  <c r="U161" i="24"/>
  <c r="S161" i="24" s="1"/>
  <c r="X160" i="24"/>
  <c r="W160" i="24"/>
  <c r="J160" i="24" s="1"/>
  <c r="Y160" i="24" s="1"/>
  <c r="K160" i="24" s="1"/>
  <c r="V160" i="24"/>
  <c r="T160" i="24" s="1"/>
  <c r="U160" i="24"/>
  <c r="S160" i="24" s="1"/>
  <c r="X159" i="24"/>
  <c r="W159" i="24"/>
  <c r="J159" i="24" s="1"/>
  <c r="Y159" i="24" s="1"/>
  <c r="K159" i="24" s="1"/>
  <c r="V159" i="24"/>
  <c r="T159" i="24" s="1"/>
  <c r="U159" i="24"/>
  <c r="S159" i="24" s="1"/>
  <c r="X158" i="24"/>
  <c r="W158" i="24"/>
  <c r="J158" i="24" s="1"/>
  <c r="Y158" i="24" s="1"/>
  <c r="K158" i="24" s="1"/>
  <c r="V158" i="24"/>
  <c r="T158" i="24" s="1"/>
  <c r="U158" i="24"/>
  <c r="S158" i="24"/>
  <c r="X157" i="24"/>
  <c r="W157" i="24"/>
  <c r="V157" i="24"/>
  <c r="T157" i="24" s="1"/>
  <c r="U157" i="24"/>
  <c r="S157" i="24" s="1"/>
  <c r="J157" i="24"/>
  <c r="X156" i="24"/>
  <c r="W156" i="24"/>
  <c r="M156" i="24"/>
  <c r="T156" i="24" s="1"/>
  <c r="L156" i="24"/>
  <c r="S156" i="24" s="1"/>
  <c r="X155" i="24"/>
  <c r="W155" i="24"/>
  <c r="V155" i="24"/>
  <c r="T155" i="24" s="1"/>
  <c r="U155" i="24"/>
  <c r="S155" i="24" s="1"/>
  <c r="X154" i="24"/>
  <c r="W154" i="24"/>
  <c r="V154" i="24"/>
  <c r="T154" i="24" s="1"/>
  <c r="U154" i="24"/>
  <c r="S154" i="24" s="1"/>
  <c r="J154" i="24"/>
  <c r="Y154" i="24" s="1"/>
  <c r="K154" i="24" s="1"/>
  <c r="X153" i="24"/>
  <c r="W153" i="24"/>
  <c r="J153" i="24" s="1"/>
  <c r="Y153" i="24" s="1"/>
  <c r="K153" i="24" s="1"/>
  <c r="V153" i="24"/>
  <c r="T153" i="24" s="1"/>
  <c r="U153" i="24"/>
  <c r="S153" i="24" s="1"/>
  <c r="X152" i="24"/>
  <c r="W152" i="24"/>
  <c r="V152" i="24"/>
  <c r="T152" i="24" s="1"/>
  <c r="U152" i="24"/>
  <c r="S152" i="24" s="1"/>
  <c r="X151" i="24"/>
  <c r="W151" i="24"/>
  <c r="V151" i="24"/>
  <c r="T151" i="24" s="1"/>
  <c r="U151" i="24"/>
  <c r="S151" i="24" s="1"/>
  <c r="X150" i="24"/>
  <c r="W150" i="24"/>
  <c r="M150" i="24"/>
  <c r="T150" i="24" s="1"/>
  <c r="L150" i="24"/>
  <c r="X149" i="24"/>
  <c r="W149" i="24"/>
  <c r="V149" i="24"/>
  <c r="T149" i="24" s="1"/>
  <c r="U149" i="24"/>
  <c r="S149" i="24" s="1"/>
  <c r="J149" i="24"/>
  <c r="Y149" i="24" s="1"/>
  <c r="K149" i="24" s="1"/>
  <c r="X148" i="24"/>
  <c r="W148" i="24"/>
  <c r="V148" i="24"/>
  <c r="T148" i="24" s="1"/>
  <c r="U148" i="24"/>
  <c r="S148" i="24" s="1"/>
  <c r="X147" i="24"/>
  <c r="W147" i="24"/>
  <c r="J147" i="24" s="1"/>
  <c r="Y147" i="24" s="1"/>
  <c r="K147" i="24" s="1"/>
  <c r="V147" i="24"/>
  <c r="T147" i="24" s="1"/>
  <c r="U147" i="24"/>
  <c r="S147" i="24" s="1"/>
  <c r="X146" i="24"/>
  <c r="W146" i="24"/>
  <c r="V146" i="24"/>
  <c r="T146" i="24" s="1"/>
  <c r="U146" i="24"/>
  <c r="S146" i="24" s="1"/>
  <c r="X145" i="24"/>
  <c r="J145" i="24" s="1"/>
  <c r="Y145" i="24" s="1"/>
  <c r="K145" i="24" s="1"/>
  <c r="W145" i="24"/>
  <c r="V145" i="24"/>
  <c r="T145" i="24" s="1"/>
  <c r="U145" i="24"/>
  <c r="S145" i="24" s="1"/>
  <c r="X144" i="24"/>
  <c r="W144" i="24"/>
  <c r="M144" i="24"/>
  <c r="T144" i="24" s="1"/>
  <c r="L144" i="24"/>
  <c r="X143" i="24"/>
  <c r="W143" i="24"/>
  <c r="V143" i="24"/>
  <c r="T143" i="24" s="1"/>
  <c r="U143" i="24"/>
  <c r="S143" i="24" s="1"/>
  <c r="X142" i="24"/>
  <c r="W142" i="24"/>
  <c r="V142" i="24"/>
  <c r="T142" i="24" s="1"/>
  <c r="U142" i="24"/>
  <c r="S142" i="24" s="1"/>
  <c r="J142" i="24"/>
  <c r="Y142" i="24" s="1"/>
  <c r="K142" i="24" s="1"/>
  <c r="X141" i="24"/>
  <c r="J141" i="24" s="1"/>
  <c r="Y141" i="24" s="1"/>
  <c r="K141" i="24" s="1"/>
  <c r="W141" i="24"/>
  <c r="V141" i="24"/>
  <c r="T141" i="24" s="1"/>
  <c r="U141" i="24"/>
  <c r="S141" i="24" s="1"/>
  <c r="X140" i="24"/>
  <c r="W140" i="24"/>
  <c r="J140" i="24" s="1"/>
  <c r="Y140" i="24" s="1"/>
  <c r="K140" i="24" s="1"/>
  <c r="V140" i="24"/>
  <c r="T140" i="24" s="1"/>
  <c r="U140" i="24"/>
  <c r="S140" i="24" s="1"/>
  <c r="X139" i="24"/>
  <c r="W139" i="24"/>
  <c r="V139" i="24"/>
  <c r="U139" i="24"/>
  <c r="S139" i="24" s="1"/>
  <c r="T139" i="24"/>
  <c r="X138" i="24"/>
  <c r="W138" i="24"/>
  <c r="M138" i="24"/>
  <c r="L138" i="24"/>
  <c r="X137" i="24"/>
  <c r="W137" i="24"/>
  <c r="V137" i="24"/>
  <c r="T137" i="24" s="1"/>
  <c r="U137" i="24"/>
  <c r="S137" i="24" s="1"/>
  <c r="X136" i="24"/>
  <c r="W136" i="24"/>
  <c r="V136" i="24"/>
  <c r="T136" i="24" s="1"/>
  <c r="U136" i="24"/>
  <c r="S136" i="24" s="1"/>
  <c r="X135" i="24"/>
  <c r="W135" i="24"/>
  <c r="J135" i="24" s="1"/>
  <c r="Y135" i="24" s="1"/>
  <c r="K135" i="24" s="1"/>
  <c r="V135" i="24"/>
  <c r="T135" i="24" s="1"/>
  <c r="U135" i="24"/>
  <c r="S135" i="24" s="1"/>
  <c r="X134" i="24"/>
  <c r="W134" i="24"/>
  <c r="J134" i="24" s="1"/>
  <c r="Y134" i="24" s="1"/>
  <c r="K134" i="24" s="1"/>
  <c r="V134" i="24"/>
  <c r="T134" i="24" s="1"/>
  <c r="U134" i="24"/>
  <c r="S134" i="24" s="1"/>
  <c r="X133" i="24"/>
  <c r="W133" i="24"/>
  <c r="V133" i="24"/>
  <c r="T133" i="24" s="1"/>
  <c r="U133" i="24"/>
  <c r="S133" i="24" s="1"/>
  <c r="X132" i="24"/>
  <c r="W132" i="24"/>
  <c r="M132" i="24"/>
  <c r="T132" i="24" s="1"/>
  <c r="L132" i="24"/>
  <c r="S132" i="24" s="1"/>
  <c r="X131" i="24"/>
  <c r="W131" i="24"/>
  <c r="V131" i="24"/>
  <c r="T131" i="24" s="1"/>
  <c r="U131" i="24"/>
  <c r="S131" i="24" s="1"/>
  <c r="X130" i="24"/>
  <c r="W130" i="24"/>
  <c r="J130" i="24" s="1"/>
  <c r="Y130" i="24" s="1"/>
  <c r="K130" i="24" s="1"/>
  <c r="V130" i="24"/>
  <c r="T130" i="24" s="1"/>
  <c r="U130" i="24"/>
  <c r="S130" i="24" s="1"/>
  <c r="X129" i="24"/>
  <c r="J129" i="24" s="1"/>
  <c r="Y129" i="24" s="1"/>
  <c r="K129" i="24" s="1"/>
  <c r="W129" i="24"/>
  <c r="V129" i="24"/>
  <c r="T129" i="24" s="1"/>
  <c r="U129" i="24"/>
  <c r="S129" i="24" s="1"/>
  <c r="X128" i="24"/>
  <c r="W128" i="24"/>
  <c r="J128" i="24" s="1"/>
  <c r="Y128" i="24" s="1"/>
  <c r="K128" i="24" s="1"/>
  <c r="V128" i="24"/>
  <c r="T128" i="24" s="1"/>
  <c r="U128" i="24"/>
  <c r="S128" i="24" s="1"/>
  <c r="X127" i="24"/>
  <c r="W127" i="24"/>
  <c r="J127" i="24" s="1"/>
  <c r="V127" i="24"/>
  <c r="T127" i="24" s="1"/>
  <c r="U127" i="24"/>
  <c r="S127" i="24" s="1"/>
  <c r="X126" i="24"/>
  <c r="W126" i="24"/>
  <c r="M126" i="24"/>
  <c r="T126" i="24" s="1"/>
  <c r="L126" i="24"/>
  <c r="S126" i="24" s="1"/>
  <c r="X125" i="24"/>
  <c r="W125" i="24"/>
  <c r="J125" i="24" s="1"/>
  <c r="Y125" i="24" s="1"/>
  <c r="K125" i="24" s="1"/>
  <c r="V125" i="24"/>
  <c r="T125" i="24" s="1"/>
  <c r="U125" i="24"/>
  <c r="S125" i="24" s="1"/>
  <c r="X124" i="24"/>
  <c r="W124" i="24"/>
  <c r="V124" i="24"/>
  <c r="T124" i="24" s="1"/>
  <c r="U124" i="24"/>
  <c r="S124" i="24" s="1"/>
  <c r="X123" i="24"/>
  <c r="W123" i="24"/>
  <c r="V123" i="24"/>
  <c r="T123" i="24" s="1"/>
  <c r="U123" i="24"/>
  <c r="S123" i="24" s="1"/>
  <c r="X122" i="24"/>
  <c r="W122" i="24"/>
  <c r="J122" i="24" s="1"/>
  <c r="Y122" i="24" s="1"/>
  <c r="K122" i="24" s="1"/>
  <c r="V122" i="24"/>
  <c r="T122" i="24" s="1"/>
  <c r="U122" i="24"/>
  <c r="S122" i="24" s="1"/>
  <c r="X121" i="24"/>
  <c r="W121" i="24"/>
  <c r="J121" i="24" s="1"/>
  <c r="V121" i="24"/>
  <c r="T121" i="24" s="1"/>
  <c r="U121" i="24"/>
  <c r="S121" i="24" s="1"/>
  <c r="X120" i="24"/>
  <c r="W120" i="24"/>
  <c r="M120" i="24"/>
  <c r="T120" i="24" s="1"/>
  <c r="L120" i="24"/>
  <c r="X119" i="24"/>
  <c r="W119" i="24"/>
  <c r="V119" i="24"/>
  <c r="T119" i="24" s="1"/>
  <c r="U119" i="24"/>
  <c r="S119" i="24" s="1"/>
  <c r="Y118" i="24"/>
  <c r="K118" i="24" s="1"/>
  <c r="X118" i="24"/>
  <c r="W118" i="24"/>
  <c r="V118" i="24"/>
  <c r="T118" i="24" s="1"/>
  <c r="U118" i="24"/>
  <c r="S118" i="24" s="1"/>
  <c r="J118" i="24"/>
  <c r="X117" i="24"/>
  <c r="J117" i="24" s="1"/>
  <c r="Y117" i="24" s="1"/>
  <c r="K117" i="24" s="1"/>
  <c r="W117" i="24"/>
  <c r="V117" i="24"/>
  <c r="T117" i="24" s="1"/>
  <c r="U117" i="24"/>
  <c r="S117" i="24" s="1"/>
  <c r="X116" i="24"/>
  <c r="W116" i="24"/>
  <c r="J116" i="24" s="1"/>
  <c r="Y116" i="24" s="1"/>
  <c r="K116" i="24" s="1"/>
  <c r="V116" i="24"/>
  <c r="T116" i="24" s="1"/>
  <c r="U116" i="24"/>
  <c r="S116" i="24" s="1"/>
  <c r="X115" i="24"/>
  <c r="W115" i="24"/>
  <c r="V115" i="24"/>
  <c r="T115" i="24" s="1"/>
  <c r="U115" i="24"/>
  <c r="S115" i="24" s="1"/>
  <c r="X114" i="24"/>
  <c r="W114" i="24"/>
  <c r="M114" i="24"/>
  <c r="T114" i="24" s="1"/>
  <c r="L114" i="24"/>
  <c r="S114" i="24" s="1"/>
  <c r="X113" i="24"/>
  <c r="W113" i="24"/>
  <c r="J113" i="24" s="1"/>
  <c r="Y113" i="24" s="1"/>
  <c r="K113" i="24" s="1"/>
  <c r="V113" i="24"/>
  <c r="T113" i="24" s="1"/>
  <c r="U113" i="24"/>
  <c r="S113" i="24" s="1"/>
  <c r="X112" i="24"/>
  <c r="J112" i="24" s="1"/>
  <c r="Y112" i="24" s="1"/>
  <c r="K112" i="24" s="1"/>
  <c r="W112" i="24"/>
  <c r="V112" i="24"/>
  <c r="T112" i="24" s="1"/>
  <c r="U112" i="24"/>
  <c r="S112" i="24" s="1"/>
  <c r="X111" i="24"/>
  <c r="W111" i="24"/>
  <c r="V111" i="24"/>
  <c r="T111" i="24" s="1"/>
  <c r="U111" i="24"/>
  <c r="S111" i="24" s="1"/>
  <c r="J111" i="24"/>
  <c r="Y111" i="24" s="1"/>
  <c r="K111" i="24" s="1"/>
  <c r="X110" i="24"/>
  <c r="W110" i="24"/>
  <c r="J110" i="24" s="1"/>
  <c r="Y110" i="24" s="1"/>
  <c r="V110" i="24"/>
  <c r="T110" i="24" s="1"/>
  <c r="U110" i="24"/>
  <c r="S110" i="24" s="1"/>
  <c r="K110" i="24"/>
  <c r="X109" i="24"/>
  <c r="W109" i="24"/>
  <c r="V109" i="24"/>
  <c r="T109" i="24" s="1"/>
  <c r="U109" i="24"/>
  <c r="S109" i="24" s="1"/>
  <c r="X108" i="24"/>
  <c r="W108" i="24"/>
  <c r="M108" i="24"/>
  <c r="T108" i="24" s="1"/>
  <c r="L108" i="24"/>
  <c r="S108" i="24" s="1"/>
  <c r="X107" i="24"/>
  <c r="J107" i="24" s="1"/>
  <c r="Y107" i="24" s="1"/>
  <c r="K107" i="24" s="1"/>
  <c r="W107" i="24"/>
  <c r="V107" i="24"/>
  <c r="T107" i="24" s="1"/>
  <c r="U107" i="24"/>
  <c r="S107" i="24" s="1"/>
  <c r="X106" i="24"/>
  <c r="W106" i="24"/>
  <c r="V106" i="24"/>
  <c r="T106" i="24" s="1"/>
  <c r="U106" i="24"/>
  <c r="S106" i="24" s="1"/>
  <c r="X105" i="24"/>
  <c r="W105" i="24"/>
  <c r="V105" i="24"/>
  <c r="T105" i="24" s="1"/>
  <c r="U105" i="24"/>
  <c r="S105" i="24" s="1"/>
  <c r="X104" i="24"/>
  <c r="W104" i="24"/>
  <c r="J104" i="24" s="1"/>
  <c r="Y104" i="24" s="1"/>
  <c r="K104" i="24" s="1"/>
  <c r="V104" i="24"/>
  <c r="T104" i="24" s="1"/>
  <c r="U104" i="24"/>
  <c r="S104" i="24" s="1"/>
  <c r="X103" i="24"/>
  <c r="W103" i="24"/>
  <c r="V103" i="24"/>
  <c r="T103" i="24" s="1"/>
  <c r="U103" i="24"/>
  <c r="S103" i="24" s="1"/>
  <c r="X102" i="24"/>
  <c r="W102" i="24"/>
  <c r="M102" i="24"/>
  <c r="T102" i="24" s="1"/>
  <c r="L102" i="24"/>
  <c r="S102" i="24" s="1"/>
  <c r="X101" i="24"/>
  <c r="W101" i="24"/>
  <c r="J101" i="24" s="1"/>
  <c r="Y101" i="24" s="1"/>
  <c r="K101" i="24" s="1"/>
  <c r="V101" i="24"/>
  <c r="T101" i="24" s="1"/>
  <c r="U101" i="24"/>
  <c r="S101" i="24" s="1"/>
  <c r="X100" i="24"/>
  <c r="W100" i="24"/>
  <c r="V100" i="24"/>
  <c r="T100" i="24" s="1"/>
  <c r="U100" i="24"/>
  <c r="S100" i="24" s="1"/>
  <c r="X99" i="24"/>
  <c r="W99" i="24"/>
  <c r="V99" i="24"/>
  <c r="T99" i="24" s="1"/>
  <c r="U99" i="24"/>
  <c r="S99" i="24"/>
  <c r="X98" i="24"/>
  <c r="W98" i="24"/>
  <c r="V98" i="24"/>
  <c r="T98" i="24" s="1"/>
  <c r="U98" i="24"/>
  <c r="S98" i="24" s="1"/>
  <c r="X97" i="24"/>
  <c r="J97" i="24" s="1"/>
  <c r="W97" i="24"/>
  <c r="V97" i="24"/>
  <c r="T97" i="24" s="1"/>
  <c r="U97" i="24"/>
  <c r="S97" i="24" s="1"/>
  <c r="X96" i="24"/>
  <c r="W96" i="24"/>
  <c r="M96" i="24"/>
  <c r="T96" i="24" s="1"/>
  <c r="L96" i="24"/>
  <c r="X95" i="24"/>
  <c r="W95" i="24"/>
  <c r="V95" i="24"/>
  <c r="T95" i="24" s="1"/>
  <c r="U95" i="24"/>
  <c r="S95" i="24" s="1"/>
  <c r="X94" i="24"/>
  <c r="W94" i="24"/>
  <c r="V94" i="24"/>
  <c r="T94" i="24" s="1"/>
  <c r="U94" i="24"/>
  <c r="S94" i="24" s="1"/>
  <c r="J94" i="24"/>
  <c r="Y94" i="24" s="1"/>
  <c r="K94" i="24" s="1"/>
  <c r="X93" i="24"/>
  <c r="W93" i="24"/>
  <c r="V93" i="24"/>
  <c r="T93" i="24" s="1"/>
  <c r="U93" i="24"/>
  <c r="S93" i="24" s="1"/>
  <c r="X92" i="24"/>
  <c r="W92" i="24"/>
  <c r="J92" i="24" s="1"/>
  <c r="Y92" i="24" s="1"/>
  <c r="K92" i="24" s="1"/>
  <c r="V92" i="24"/>
  <c r="T92" i="24" s="1"/>
  <c r="U92" i="24"/>
  <c r="S92" i="24" s="1"/>
  <c r="X91" i="24"/>
  <c r="J91" i="24" s="1"/>
  <c r="W91" i="24"/>
  <c r="V91" i="24"/>
  <c r="T91" i="24" s="1"/>
  <c r="U91" i="24"/>
  <c r="S91" i="24" s="1"/>
  <c r="X90" i="24"/>
  <c r="W90" i="24"/>
  <c r="M90" i="24"/>
  <c r="L90" i="24"/>
  <c r="X89" i="24"/>
  <c r="W89" i="24"/>
  <c r="J89" i="24" s="1"/>
  <c r="Y89" i="24" s="1"/>
  <c r="K89" i="24" s="1"/>
  <c r="V89" i="24"/>
  <c r="T89" i="24" s="1"/>
  <c r="U89" i="24"/>
  <c r="S89" i="24" s="1"/>
  <c r="X88" i="24"/>
  <c r="W88" i="24"/>
  <c r="J88" i="24" s="1"/>
  <c r="Y88" i="24" s="1"/>
  <c r="K88" i="24" s="1"/>
  <c r="V88" i="24"/>
  <c r="T88" i="24" s="1"/>
  <c r="U88" i="24"/>
  <c r="S88" i="24" s="1"/>
  <c r="X87" i="24"/>
  <c r="W87" i="24"/>
  <c r="J87" i="24" s="1"/>
  <c r="Y87" i="24" s="1"/>
  <c r="K87" i="24" s="1"/>
  <c r="V87" i="24"/>
  <c r="T87" i="24" s="1"/>
  <c r="U87" i="24"/>
  <c r="S87" i="24" s="1"/>
  <c r="X86" i="24"/>
  <c r="W86" i="24"/>
  <c r="V86" i="24"/>
  <c r="T86" i="24" s="1"/>
  <c r="U86" i="24"/>
  <c r="S86" i="24" s="1"/>
  <c r="X85" i="24"/>
  <c r="W85" i="24"/>
  <c r="J85" i="24" s="1"/>
  <c r="V85" i="24"/>
  <c r="T85" i="24" s="1"/>
  <c r="U85" i="24"/>
  <c r="S85" i="24" s="1"/>
  <c r="X84" i="24"/>
  <c r="W84" i="24"/>
  <c r="M84" i="24"/>
  <c r="L84" i="24"/>
  <c r="X83" i="24"/>
  <c r="W83" i="24"/>
  <c r="V83" i="24"/>
  <c r="T83" i="24" s="1"/>
  <c r="U83" i="24"/>
  <c r="S83" i="24" s="1"/>
  <c r="X82" i="24"/>
  <c r="W82" i="24"/>
  <c r="J82" i="24" s="1"/>
  <c r="Y82" i="24" s="1"/>
  <c r="K82" i="24" s="1"/>
  <c r="V82" i="24"/>
  <c r="T82" i="24" s="1"/>
  <c r="U82" i="24"/>
  <c r="S82" i="24" s="1"/>
  <c r="X81" i="24"/>
  <c r="W81" i="24"/>
  <c r="V81" i="24"/>
  <c r="T81" i="24" s="1"/>
  <c r="U81" i="24"/>
  <c r="S81" i="24" s="1"/>
  <c r="X80" i="24"/>
  <c r="W80" i="24"/>
  <c r="J80" i="24" s="1"/>
  <c r="Y80" i="24" s="1"/>
  <c r="K80" i="24" s="1"/>
  <c r="V80" i="24"/>
  <c r="T80" i="24" s="1"/>
  <c r="U80" i="24"/>
  <c r="S80" i="24" s="1"/>
  <c r="X79" i="24"/>
  <c r="W79" i="24"/>
  <c r="V79" i="24"/>
  <c r="T79" i="24" s="1"/>
  <c r="U79" i="24"/>
  <c r="S79" i="24" s="1"/>
  <c r="X78" i="24"/>
  <c r="W78" i="24"/>
  <c r="M78" i="24"/>
  <c r="T78" i="24" s="1"/>
  <c r="L78" i="24"/>
  <c r="S78" i="24" s="1"/>
  <c r="X77" i="24"/>
  <c r="W77" i="24"/>
  <c r="J77" i="24" s="1"/>
  <c r="Y77" i="24" s="1"/>
  <c r="K77" i="24" s="1"/>
  <c r="V77" i="24"/>
  <c r="T77" i="24" s="1"/>
  <c r="U77" i="24"/>
  <c r="S77" i="24" s="1"/>
  <c r="X76" i="24"/>
  <c r="W76" i="24"/>
  <c r="J76" i="24" s="1"/>
  <c r="Y76" i="24" s="1"/>
  <c r="K76" i="24" s="1"/>
  <c r="V76" i="24"/>
  <c r="T76" i="24" s="1"/>
  <c r="U76" i="24"/>
  <c r="S76" i="24" s="1"/>
  <c r="X75" i="24"/>
  <c r="W75" i="24"/>
  <c r="J75" i="24" s="1"/>
  <c r="Y75" i="24" s="1"/>
  <c r="K75" i="24" s="1"/>
  <c r="V75" i="24"/>
  <c r="T75" i="24" s="1"/>
  <c r="U75" i="24"/>
  <c r="S75" i="24" s="1"/>
  <c r="X74" i="24"/>
  <c r="W74" i="24"/>
  <c r="V74" i="24"/>
  <c r="T74" i="24" s="1"/>
  <c r="U74" i="24"/>
  <c r="S74" i="24"/>
  <c r="X73" i="24"/>
  <c r="W73" i="24"/>
  <c r="J73" i="24" s="1"/>
  <c r="V73" i="24"/>
  <c r="T73" i="24" s="1"/>
  <c r="U73" i="24"/>
  <c r="S73" i="24" s="1"/>
  <c r="X72" i="24"/>
  <c r="W72" i="24"/>
  <c r="M72" i="24"/>
  <c r="T72" i="24" s="1"/>
  <c r="L72" i="24"/>
  <c r="X71" i="24"/>
  <c r="J71" i="24" s="1"/>
  <c r="Y71" i="24" s="1"/>
  <c r="K71" i="24" s="1"/>
  <c r="W71" i="24"/>
  <c r="V71" i="24"/>
  <c r="T71" i="24" s="1"/>
  <c r="U71" i="24"/>
  <c r="S71" i="24" s="1"/>
  <c r="X70" i="24"/>
  <c r="J70" i="24" s="1"/>
  <c r="Y70" i="24" s="1"/>
  <c r="K70" i="24" s="1"/>
  <c r="W70" i="24"/>
  <c r="V70" i="24"/>
  <c r="T70" i="24" s="1"/>
  <c r="U70" i="24"/>
  <c r="S70" i="24" s="1"/>
  <c r="X69" i="24"/>
  <c r="W69" i="24"/>
  <c r="V69" i="24"/>
  <c r="T69" i="24" s="1"/>
  <c r="U69" i="24"/>
  <c r="S69" i="24" s="1"/>
  <c r="X68" i="24"/>
  <c r="W68" i="24"/>
  <c r="J68" i="24" s="1"/>
  <c r="Y68" i="24" s="1"/>
  <c r="K68" i="24" s="1"/>
  <c r="V68" i="24"/>
  <c r="T68" i="24" s="1"/>
  <c r="U68" i="24"/>
  <c r="S68" i="24" s="1"/>
  <c r="X67" i="24"/>
  <c r="W67" i="24"/>
  <c r="V67" i="24"/>
  <c r="T67" i="24" s="1"/>
  <c r="U67" i="24"/>
  <c r="S67" i="24" s="1"/>
  <c r="X66" i="24"/>
  <c r="W66" i="24"/>
  <c r="M66" i="24"/>
  <c r="L66" i="24"/>
  <c r="X65" i="24"/>
  <c r="W65" i="24"/>
  <c r="J65" i="24" s="1"/>
  <c r="Y65" i="24" s="1"/>
  <c r="K65" i="24" s="1"/>
  <c r="V65" i="24"/>
  <c r="T65" i="24" s="1"/>
  <c r="U65" i="24"/>
  <c r="S65" i="24" s="1"/>
  <c r="X64" i="24"/>
  <c r="W64" i="24"/>
  <c r="V64" i="24"/>
  <c r="T64" i="24" s="1"/>
  <c r="U64" i="24"/>
  <c r="S64" i="24" s="1"/>
  <c r="Y63" i="24"/>
  <c r="K63" i="24" s="1"/>
  <c r="X63" i="24"/>
  <c r="W63" i="24"/>
  <c r="V63" i="24"/>
  <c r="T63" i="24" s="1"/>
  <c r="U63" i="24"/>
  <c r="S63" i="24" s="1"/>
  <c r="J63" i="24"/>
  <c r="X62" i="24"/>
  <c r="W62" i="24"/>
  <c r="J62" i="24" s="1"/>
  <c r="Y62" i="24" s="1"/>
  <c r="K62" i="24" s="1"/>
  <c r="V62" i="24"/>
  <c r="T62" i="24" s="1"/>
  <c r="U62" i="24"/>
  <c r="S62" i="24" s="1"/>
  <c r="X61" i="24"/>
  <c r="W61" i="24"/>
  <c r="V61" i="24"/>
  <c r="T61" i="24" s="1"/>
  <c r="U61" i="24"/>
  <c r="S61" i="24" s="1"/>
  <c r="X60" i="24"/>
  <c r="W60" i="24"/>
  <c r="M60" i="24"/>
  <c r="T60" i="24" s="1"/>
  <c r="L60" i="24"/>
  <c r="X59" i="24"/>
  <c r="W59" i="24"/>
  <c r="J59" i="24" s="1"/>
  <c r="Y59" i="24" s="1"/>
  <c r="K59" i="24" s="1"/>
  <c r="V59" i="24"/>
  <c r="T59" i="24" s="1"/>
  <c r="U59" i="24"/>
  <c r="S59" i="24" s="1"/>
  <c r="X58" i="24"/>
  <c r="W58" i="24"/>
  <c r="J58" i="24" s="1"/>
  <c r="Y58" i="24" s="1"/>
  <c r="K58" i="24" s="1"/>
  <c r="V58" i="24"/>
  <c r="T58" i="24" s="1"/>
  <c r="U58" i="24"/>
  <c r="S58" i="24" s="1"/>
  <c r="X57" i="24"/>
  <c r="J57" i="24" s="1"/>
  <c r="Y57" i="24" s="1"/>
  <c r="K57" i="24" s="1"/>
  <c r="W57" i="24"/>
  <c r="V57" i="24"/>
  <c r="T57" i="24" s="1"/>
  <c r="U57" i="24"/>
  <c r="S57" i="24" s="1"/>
  <c r="X56" i="24"/>
  <c r="J56" i="24" s="1"/>
  <c r="Y56" i="24" s="1"/>
  <c r="K56" i="24" s="1"/>
  <c r="W56" i="24"/>
  <c r="V56" i="24"/>
  <c r="T56" i="24" s="1"/>
  <c r="U56" i="24"/>
  <c r="S56" i="24" s="1"/>
  <c r="X55" i="24"/>
  <c r="W55" i="24"/>
  <c r="V55" i="24"/>
  <c r="T55" i="24" s="1"/>
  <c r="U55" i="24"/>
  <c r="S55" i="24" s="1"/>
  <c r="X54" i="24"/>
  <c r="W54" i="24"/>
  <c r="M54" i="24"/>
  <c r="T54" i="24" s="1"/>
  <c r="L54" i="24"/>
  <c r="S54" i="24" s="1"/>
  <c r="X53" i="24"/>
  <c r="W53" i="24"/>
  <c r="V53" i="24"/>
  <c r="T53" i="24" s="1"/>
  <c r="U53" i="24"/>
  <c r="S53" i="24" s="1"/>
  <c r="J53" i="24"/>
  <c r="Y53" i="24" s="1"/>
  <c r="K53" i="24" s="1"/>
  <c r="X52" i="24"/>
  <c r="W52" i="24"/>
  <c r="V52" i="24"/>
  <c r="T52" i="24" s="1"/>
  <c r="U52" i="24"/>
  <c r="S52" i="24" s="1"/>
  <c r="J52" i="24"/>
  <c r="Y52" i="24" s="1"/>
  <c r="K52" i="24" s="1"/>
  <c r="X51" i="24"/>
  <c r="W51" i="24"/>
  <c r="V51" i="24"/>
  <c r="T51" i="24" s="1"/>
  <c r="U51" i="24"/>
  <c r="S51" i="24" s="1"/>
  <c r="X50" i="24"/>
  <c r="W50" i="24"/>
  <c r="V50" i="24"/>
  <c r="T50" i="24" s="1"/>
  <c r="U50" i="24"/>
  <c r="S50" i="24" s="1"/>
  <c r="X49" i="24"/>
  <c r="W49" i="24"/>
  <c r="V49" i="24"/>
  <c r="T49" i="24" s="1"/>
  <c r="U49" i="24"/>
  <c r="S49" i="24" s="1"/>
  <c r="J49" i="24"/>
  <c r="Y49" i="24" s="1"/>
  <c r="K49" i="24" s="1"/>
  <c r="X48" i="24"/>
  <c r="W48" i="24"/>
  <c r="M48" i="24"/>
  <c r="L48" i="24"/>
  <c r="X47" i="24"/>
  <c r="J47" i="24" s="1"/>
  <c r="Y47" i="24" s="1"/>
  <c r="K47" i="24" s="1"/>
  <c r="W47" i="24"/>
  <c r="V47" i="24"/>
  <c r="T47" i="24" s="1"/>
  <c r="U47" i="24"/>
  <c r="S47" i="24" s="1"/>
  <c r="X46" i="24"/>
  <c r="W46" i="24"/>
  <c r="J46" i="24" s="1"/>
  <c r="Y46" i="24" s="1"/>
  <c r="K46" i="24" s="1"/>
  <c r="V46" i="24"/>
  <c r="T46" i="24" s="1"/>
  <c r="U46" i="24"/>
  <c r="S46" i="24" s="1"/>
  <c r="X45" i="24"/>
  <c r="W45" i="24"/>
  <c r="J45" i="24" s="1"/>
  <c r="Y45" i="24" s="1"/>
  <c r="K45" i="24" s="1"/>
  <c r="V45" i="24"/>
  <c r="T45" i="24" s="1"/>
  <c r="U45" i="24"/>
  <c r="S45" i="24" s="1"/>
  <c r="X44" i="24"/>
  <c r="W44" i="24"/>
  <c r="J44" i="24" s="1"/>
  <c r="Y44" i="24" s="1"/>
  <c r="K44" i="24" s="1"/>
  <c r="V44" i="24"/>
  <c r="T44" i="24" s="1"/>
  <c r="U44" i="24"/>
  <c r="S44" i="24" s="1"/>
  <c r="X43" i="24"/>
  <c r="W43" i="24"/>
  <c r="V43" i="24"/>
  <c r="T43" i="24" s="1"/>
  <c r="U43" i="24"/>
  <c r="S43" i="24" s="1"/>
  <c r="X42" i="24"/>
  <c r="W42" i="24"/>
  <c r="M42" i="24"/>
  <c r="T42" i="24" s="1"/>
  <c r="L42" i="24"/>
  <c r="S42" i="24" s="1"/>
  <c r="X41" i="24"/>
  <c r="W41" i="24"/>
  <c r="J41" i="24" s="1"/>
  <c r="Y41" i="24" s="1"/>
  <c r="K41" i="24" s="1"/>
  <c r="V41" i="24"/>
  <c r="T41" i="24" s="1"/>
  <c r="U41" i="24"/>
  <c r="S41" i="24" s="1"/>
  <c r="X40" i="24"/>
  <c r="W40" i="24"/>
  <c r="V40" i="24"/>
  <c r="T40" i="24" s="1"/>
  <c r="U40" i="24"/>
  <c r="S40" i="24" s="1"/>
  <c r="X39" i="24"/>
  <c r="W39" i="24"/>
  <c r="J39" i="24" s="1"/>
  <c r="Y39" i="24" s="1"/>
  <c r="K39" i="24" s="1"/>
  <c r="V39" i="24"/>
  <c r="T39" i="24" s="1"/>
  <c r="U39" i="24"/>
  <c r="S39" i="24" s="1"/>
  <c r="X38" i="24"/>
  <c r="W38" i="24"/>
  <c r="J38" i="24" s="1"/>
  <c r="Y38" i="24" s="1"/>
  <c r="K38" i="24" s="1"/>
  <c r="V38" i="24"/>
  <c r="T38" i="24" s="1"/>
  <c r="U38" i="24"/>
  <c r="S38" i="24" s="1"/>
  <c r="X37" i="24"/>
  <c r="W37" i="24"/>
  <c r="J37" i="24" s="1"/>
  <c r="Y37" i="24" s="1"/>
  <c r="K37" i="24" s="1"/>
  <c r="V37" i="24"/>
  <c r="T37" i="24" s="1"/>
  <c r="U37" i="24"/>
  <c r="S37" i="24" s="1"/>
  <c r="X36" i="24"/>
  <c r="W36" i="24"/>
  <c r="M36" i="24"/>
  <c r="L36" i="24"/>
  <c r="X35" i="24"/>
  <c r="W35" i="24"/>
  <c r="J35" i="24" s="1"/>
  <c r="Y35" i="24" s="1"/>
  <c r="K35" i="24" s="1"/>
  <c r="V35" i="24"/>
  <c r="T35" i="24" s="1"/>
  <c r="U35" i="24"/>
  <c r="S35" i="24" s="1"/>
  <c r="X34" i="24"/>
  <c r="W34" i="24"/>
  <c r="J34" i="24" s="1"/>
  <c r="Y34" i="24" s="1"/>
  <c r="K34" i="24" s="1"/>
  <c r="V34" i="24"/>
  <c r="T34" i="24" s="1"/>
  <c r="U34" i="24"/>
  <c r="S34" i="24" s="1"/>
  <c r="X33" i="24"/>
  <c r="W33" i="24"/>
  <c r="V33" i="24"/>
  <c r="T33" i="24" s="1"/>
  <c r="U33" i="24"/>
  <c r="S33" i="24" s="1"/>
  <c r="J33" i="24"/>
  <c r="Y33" i="24" s="1"/>
  <c r="K33" i="24" s="1"/>
  <c r="X32" i="24"/>
  <c r="W32" i="24"/>
  <c r="J32" i="24" s="1"/>
  <c r="Y32" i="24" s="1"/>
  <c r="K32" i="24" s="1"/>
  <c r="V32" i="24"/>
  <c r="T32" i="24" s="1"/>
  <c r="U32" i="24"/>
  <c r="S32" i="24" s="1"/>
  <c r="X31" i="24"/>
  <c r="W31" i="24"/>
  <c r="V31" i="24"/>
  <c r="T31" i="24" s="1"/>
  <c r="U31" i="24"/>
  <c r="S31" i="24" s="1"/>
  <c r="J31" i="24"/>
  <c r="Y31" i="24" s="1"/>
  <c r="K31" i="24" s="1"/>
  <c r="X30" i="24"/>
  <c r="W30" i="24"/>
  <c r="M30" i="24"/>
  <c r="L30" i="24"/>
  <c r="S30" i="24" s="1"/>
  <c r="X29" i="24"/>
  <c r="W29" i="24"/>
  <c r="J29" i="24" s="1"/>
  <c r="Y29" i="24" s="1"/>
  <c r="K29" i="24" s="1"/>
  <c r="V29" i="24"/>
  <c r="T29" i="24" s="1"/>
  <c r="U29" i="24"/>
  <c r="S29" i="24" s="1"/>
  <c r="X28" i="24"/>
  <c r="W28" i="24"/>
  <c r="J28" i="24" s="1"/>
  <c r="Y28" i="24" s="1"/>
  <c r="K28" i="24" s="1"/>
  <c r="V28" i="24"/>
  <c r="T28" i="24" s="1"/>
  <c r="U28" i="24"/>
  <c r="S28" i="24" s="1"/>
  <c r="X27" i="24"/>
  <c r="W27" i="24"/>
  <c r="J27" i="24" s="1"/>
  <c r="Y27" i="24" s="1"/>
  <c r="K27" i="24" s="1"/>
  <c r="V27" i="24"/>
  <c r="T27" i="24" s="1"/>
  <c r="U27" i="24"/>
  <c r="S27" i="24" s="1"/>
  <c r="X26" i="24"/>
  <c r="J26" i="24" s="1"/>
  <c r="Y26" i="24" s="1"/>
  <c r="K26" i="24" s="1"/>
  <c r="W26" i="24"/>
  <c r="V26" i="24"/>
  <c r="T26" i="24" s="1"/>
  <c r="U26" i="24"/>
  <c r="S26" i="24" s="1"/>
  <c r="X25" i="24"/>
  <c r="W25" i="24"/>
  <c r="J25" i="24" s="1"/>
  <c r="V25" i="24"/>
  <c r="T25" i="24" s="1"/>
  <c r="U25" i="24"/>
  <c r="S25" i="24" s="1"/>
  <c r="X24" i="24"/>
  <c r="W24" i="24"/>
  <c r="M24" i="24"/>
  <c r="T24" i="24" s="1"/>
  <c r="L24" i="24"/>
  <c r="S24" i="24" s="1"/>
  <c r="X23" i="24"/>
  <c r="W23" i="24"/>
  <c r="V23" i="24"/>
  <c r="T23" i="24" s="1"/>
  <c r="U23" i="24"/>
  <c r="S23" i="24" s="1"/>
  <c r="X22" i="24"/>
  <c r="W22" i="24"/>
  <c r="J22" i="24" s="1"/>
  <c r="Y22" i="24" s="1"/>
  <c r="K22" i="24" s="1"/>
  <c r="V22" i="24"/>
  <c r="T22" i="24" s="1"/>
  <c r="U22" i="24"/>
  <c r="S22" i="24" s="1"/>
  <c r="X21" i="24"/>
  <c r="W21" i="24"/>
  <c r="J21" i="24" s="1"/>
  <c r="Y21" i="24" s="1"/>
  <c r="K21" i="24" s="1"/>
  <c r="V21" i="24"/>
  <c r="T21" i="24" s="1"/>
  <c r="U21" i="24"/>
  <c r="S21" i="24" s="1"/>
  <c r="X20" i="24"/>
  <c r="W20" i="24"/>
  <c r="V20" i="24"/>
  <c r="T20" i="24" s="1"/>
  <c r="U20" i="24"/>
  <c r="S20" i="24" s="1"/>
  <c r="X19" i="24"/>
  <c r="J19" i="24" s="1"/>
  <c r="W19" i="24"/>
  <c r="V19" i="24"/>
  <c r="T19" i="24" s="1"/>
  <c r="U19" i="24"/>
  <c r="S19" i="24" s="1"/>
  <c r="X18" i="24"/>
  <c r="W18" i="24"/>
  <c r="M18" i="24"/>
  <c r="L18" i="24"/>
  <c r="X17" i="24"/>
  <c r="W17" i="24"/>
  <c r="V17" i="24"/>
  <c r="T17" i="24" s="1"/>
  <c r="U17" i="24"/>
  <c r="S17" i="24" s="1"/>
  <c r="X16" i="24"/>
  <c r="J16" i="24" s="1"/>
  <c r="Y16" i="24" s="1"/>
  <c r="K16" i="24" s="1"/>
  <c r="W16" i="24"/>
  <c r="V16" i="24"/>
  <c r="T16" i="24" s="1"/>
  <c r="U16" i="24"/>
  <c r="S16" i="24" s="1"/>
  <c r="X15" i="24"/>
  <c r="W15" i="24"/>
  <c r="J15" i="24" s="1"/>
  <c r="Y15" i="24" s="1"/>
  <c r="K15" i="24" s="1"/>
  <c r="V15" i="24"/>
  <c r="T15" i="24" s="1"/>
  <c r="U15" i="24"/>
  <c r="S15" i="24" s="1"/>
  <c r="X14" i="24"/>
  <c r="W14" i="24"/>
  <c r="J14" i="24" s="1"/>
  <c r="Y14" i="24" s="1"/>
  <c r="K14" i="24" s="1"/>
  <c r="V14" i="24"/>
  <c r="T14" i="24" s="1"/>
  <c r="U14" i="24"/>
  <c r="S14" i="24" s="1"/>
  <c r="X13" i="24"/>
  <c r="W13" i="24"/>
  <c r="V13" i="24"/>
  <c r="T13" i="24" s="1"/>
  <c r="U13" i="24"/>
  <c r="S13" i="24" s="1"/>
  <c r="M12" i="24"/>
  <c r="L12" i="24"/>
  <c r="S12" i="24" s="1"/>
  <c r="U1" i="24"/>
  <c r="U35" i="7"/>
  <c r="E25" i="7"/>
  <c r="T32" i="7"/>
  <c r="E35" i="7"/>
  <c r="S34" i="7"/>
  <c r="T28" i="7"/>
  <c r="T35" i="7"/>
  <c r="T16" i="7"/>
  <c r="S37" i="7"/>
  <c r="E16" i="7"/>
  <c r="E33" i="7"/>
  <c r="U12" i="7"/>
  <c r="U31" i="7"/>
  <c r="T36" i="7"/>
  <c r="U36" i="7"/>
  <c r="T25" i="7"/>
  <c r="T24" i="7"/>
  <c r="U32" i="7"/>
  <c r="U28" i="7"/>
  <c r="T27" i="7"/>
  <c r="S12" i="7"/>
  <c r="S25" i="7"/>
  <c r="S36" i="7"/>
  <c r="E37" i="7"/>
  <c r="U23" i="7"/>
  <c r="E19" i="7"/>
  <c r="S16" i="7"/>
  <c r="S29" i="7"/>
  <c r="S24" i="7"/>
  <c r="E13" i="7"/>
  <c r="T21" i="7"/>
  <c r="E26" i="7"/>
  <c r="T31" i="7"/>
  <c r="S35" i="7"/>
  <c r="E28" i="7"/>
  <c r="T20" i="7"/>
  <c r="S27" i="7"/>
  <c r="S32" i="7"/>
  <c r="U34" i="7"/>
  <c r="S18" i="7"/>
  <c r="U21" i="7"/>
  <c r="U25" i="7"/>
  <c r="T22" i="7"/>
  <c r="T13" i="7"/>
  <c r="U37" i="7"/>
  <c r="S15" i="7"/>
  <c r="T37" i="7"/>
  <c r="U29" i="7"/>
  <c r="T23" i="7"/>
  <c r="U13" i="7"/>
  <c r="T34" i="7"/>
  <c r="S23" i="7"/>
  <c r="U17" i="7"/>
  <c r="E30" i="7"/>
  <c r="S31" i="7"/>
  <c r="T12" i="7"/>
  <c r="J81" i="24" l="1"/>
  <c r="Y81" i="24" s="1"/>
  <c r="K81" i="24" s="1"/>
  <c r="J148" i="24"/>
  <c r="Y148" i="24" s="1"/>
  <c r="K148" i="24" s="1"/>
  <c r="J100" i="24"/>
  <c r="Y100" i="24" s="1"/>
  <c r="K100" i="24" s="1"/>
  <c r="J124" i="24"/>
  <c r="Y124" i="24" s="1"/>
  <c r="K124" i="24" s="1"/>
  <c r="J48" i="29"/>
  <c r="Y48" i="29" s="1"/>
  <c r="K48" i="29" s="1"/>
  <c r="J24" i="29"/>
  <c r="Y24" i="29" s="1"/>
  <c r="K24" i="29" s="1"/>
  <c r="J40" i="24"/>
  <c r="Y40" i="24" s="1"/>
  <c r="K40" i="24" s="1"/>
  <c r="J17" i="24"/>
  <c r="Y17" i="24" s="1"/>
  <c r="K17" i="24" s="1"/>
  <c r="J20" i="24"/>
  <c r="Y20" i="24" s="1"/>
  <c r="K20" i="24" s="1"/>
  <c r="J79" i="24"/>
  <c r="J95" i="24"/>
  <c r="Y95" i="24" s="1"/>
  <c r="K95" i="24" s="1"/>
  <c r="J98" i="24"/>
  <c r="Y98" i="24" s="1"/>
  <c r="K98" i="24" s="1"/>
  <c r="J103" i="24"/>
  <c r="J106" i="24"/>
  <c r="Y106" i="24" s="1"/>
  <c r="K106" i="24" s="1"/>
  <c r="J143" i="24"/>
  <c r="Y143" i="24" s="1"/>
  <c r="K143" i="24" s="1"/>
  <c r="J151" i="24"/>
  <c r="J52" i="26"/>
  <c r="Y52" i="26" s="1"/>
  <c r="K52" i="26" s="1"/>
  <c r="Y138" i="29"/>
  <c r="Y135" i="29"/>
  <c r="Y38" i="29"/>
  <c r="Y35" i="29"/>
  <c r="J133" i="24"/>
  <c r="Y133" i="24" s="1"/>
  <c r="K133" i="24" s="1"/>
  <c r="J108" i="27"/>
  <c r="Y108" i="27" s="1"/>
  <c r="K108" i="27" s="1"/>
  <c r="J24" i="28"/>
  <c r="Y24" i="28" s="1"/>
  <c r="K24" i="28" s="1"/>
  <c r="J54" i="29"/>
  <c r="Y54" i="29" s="1"/>
  <c r="K54" i="29" s="1"/>
  <c r="K38" i="28"/>
  <c r="K35" i="28"/>
  <c r="J43" i="24"/>
  <c r="J23" i="24"/>
  <c r="Y23" i="24" s="1"/>
  <c r="K23" i="24" s="1"/>
  <c r="J74" i="24"/>
  <c r="Y74" i="24" s="1"/>
  <c r="K74" i="24" s="1"/>
  <c r="J93" i="24"/>
  <c r="Y93" i="24" s="1"/>
  <c r="K93" i="24" s="1"/>
  <c r="J109" i="24"/>
  <c r="J55" i="24"/>
  <c r="J69" i="24"/>
  <c r="Y69" i="24" s="1"/>
  <c r="K69" i="24" s="1"/>
  <c r="J152" i="24"/>
  <c r="Y152" i="24" s="1"/>
  <c r="K152" i="24" s="1"/>
  <c r="J138" i="27"/>
  <c r="Y138" i="27" s="1"/>
  <c r="K138" i="27" s="1"/>
  <c r="Y138" i="28"/>
  <c r="Y135" i="28"/>
  <c r="J114" i="28"/>
  <c r="Y114" i="28" s="1"/>
  <c r="K114" i="28" s="1"/>
  <c r="J102" i="29"/>
  <c r="Y102" i="29" s="1"/>
  <c r="K102" i="29" s="1"/>
  <c r="J61" i="24"/>
  <c r="Y61" i="24" s="1"/>
  <c r="K61" i="24" s="1"/>
  <c r="J83" i="24"/>
  <c r="Y83" i="24" s="1"/>
  <c r="K83" i="24" s="1"/>
  <c r="J99" i="24"/>
  <c r="Y99" i="24" s="1"/>
  <c r="K99" i="24" s="1"/>
  <c r="J123" i="24"/>
  <c r="Y123" i="24" s="1"/>
  <c r="K123" i="24" s="1"/>
  <c r="J131" i="24"/>
  <c r="Y131" i="24" s="1"/>
  <c r="K131" i="24" s="1"/>
  <c r="J136" i="24"/>
  <c r="Y136" i="24" s="1"/>
  <c r="K136" i="24" s="1"/>
  <c r="J155" i="24"/>
  <c r="Y155" i="24" s="1"/>
  <c r="K155" i="24" s="1"/>
  <c r="J166" i="24"/>
  <c r="Y166" i="24" s="1"/>
  <c r="K166" i="24" s="1"/>
  <c r="J54" i="27"/>
  <c r="Y54" i="27" s="1"/>
  <c r="K54" i="27" s="1"/>
  <c r="J60" i="29"/>
  <c r="Y60" i="29" s="1"/>
  <c r="K60" i="29" s="1"/>
  <c r="Y98" i="28"/>
  <c r="K98" i="28" s="1"/>
  <c r="J96" i="28"/>
  <c r="Y96" i="28" s="1"/>
  <c r="K96" i="28" s="1"/>
  <c r="J30" i="28"/>
  <c r="Y30" i="28" s="1"/>
  <c r="K30" i="28" s="1"/>
  <c r="J13" i="24"/>
  <c r="J18" i="27"/>
  <c r="Y18" i="27" s="1"/>
  <c r="K18" i="27" s="1"/>
  <c r="J30" i="24"/>
  <c r="Y30" i="24" s="1"/>
  <c r="K30" i="24" s="1"/>
  <c r="J51" i="24"/>
  <c r="Y51" i="24" s="1"/>
  <c r="K51" i="24" s="1"/>
  <c r="J64" i="24"/>
  <c r="Y64" i="24" s="1"/>
  <c r="K64" i="24" s="1"/>
  <c r="J67" i="24"/>
  <c r="Y67" i="24" s="1"/>
  <c r="K67" i="24" s="1"/>
  <c r="J105" i="24"/>
  <c r="Y105" i="24" s="1"/>
  <c r="K105" i="24" s="1"/>
  <c r="J137" i="24"/>
  <c r="Y137" i="24" s="1"/>
  <c r="K137" i="24" s="1"/>
  <c r="J12" i="26"/>
  <c r="Y12" i="26" s="1"/>
  <c r="K12" i="26" s="1"/>
  <c r="J66" i="27"/>
  <c r="Y66" i="27" s="1"/>
  <c r="K66" i="27" s="1"/>
  <c r="J54" i="28"/>
  <c r="Y54" i="28" s="1"/>
  <c r="K54" i="28" s="1"/>
  <c r="J42" i="28"/>
  <c r="Y42" i="28" s="1"/>
  <c r="K42" i="28" s="1"/>
  <c r="T90" i="28"/>
  <c r="V26" i="29"/>
  <c r="T26" i="29" s="1"/>
  <c r="U26" i="29"/>
  <c r="S26" i="29" s="1"/>
  <c r="V55" i="29"/>
  <c r="T55" i="29" s="1"/>
  <c r="U55" i="29"/>
  <c r="S55" i="29" s="1"/>
  <c r="V56" i="29"/>
  <c r="T56" i="29" s="1"/>
  <c r="U56" i="29"/>
  <c r="S56" i="29" s="1"/>
  <c r="Y125" i="29"/>
  <c r="K125" i="29" s="1"/>
  <c r="J120" i="29"/>
  <c r="Y120" i="29" s="1"/>
  <c r="K120" i="29" s="1"/>
  <c r="V98" i="26"/>
  <c r="T98" i="26" s="1"/>
  <c r="U98" i="26"/>
  <c r="S98" i="26" s="1"/>
  <c r="V97" i="26"/>
  <c r="T97" i="26" s="1"/>
  <c r="U97" i="26"/>
  <c r="S97" i="26" s="1"/>
  <c r="V61" i="28"/>
  <c r="T61" i="28" s="1"/>
  <c r="V62" i="28"/>
  <c r="T62" i="28" s="1"/>
  <c r="U62" i="28"/>
  <c r="S62" i="28" s="1"/>
  <c r="V93" i="26"/>
  <c r="T93" i="26" s="1"/>
  <c r="U93" i="26"/>
  <c r="S93" i="26" s="1"/>
  <c r="V92" i="26"/>
  <c r="T92" i="26" s="1"/>
  <c r="U92" i="26"/>
  <c r="S92" i="26" s="1"/>
  <c r="V91" i="26"/>
  <c r="U91" i="26"/>
  <c r="V55" i="26"/>
  <c r="T55" i="26" s="1"/>
  <c r="U55" i="26"/>
  <c r="S55" i="26" s="1"/>
  <c r="V54" i="26"/>
  <c r="T54" i="26" s="1"/>
  <c r="U54" i="26"/>
  <c r="S54" i="26" s="1"/>
  <c r="V53" i="26"/>
  <c r="T53" i="26" s="1"/>
  <c r="U53" i="26"/>
  <c r="S53" i="26" s="1"/>
  <c r="T18" i="26"/>
  <c r="V122" i="28"/>
  <c r="T122" i="28" s="1"/>
  <c r="U122" i="28"/>
  <c r="S122" i="28" s="1"/>
  <c r="V15" i="26"/>
  <c r="T15" i="26" s="1"/>
  <c r="U15" i="26"/>
  <c r="S15" i="26" s="1"/>
  <c r="V14" i="26"/>
  <c r="T14" i="26" s="1"/>
  <c r="U14" i="26"/>
  <c r="S14" i="26" s="1"/>
  <c r="V13" i="26"/>
  <c r="T13" i="26" s="1"/>
  <c r="U13" i="26"/>
  <c r="S13" i="26" s="1"/>
  <c r="Y122" i="26"/>
  <c r="K122" i="26" s="1"/>
  <c r="J120" i="26"/>
  <c r="Y120" i="26" s="1"/>
  <c r="K120" i="26" s="1"/>
  <c r="J33" i="26"/>
  <c r="Y33" i="26" s="1"/>
  <c r="K33" i="26" s="1"/>
  <c r="U37" i="28"/>
  <c r="S37" i="28" s="1"/>
  <c r="S36" i="28" s="1"/>
  <c r="V37" i="28"/>
  <c r="T37" i="28" s="1"/>
  <c r="T36" i="28" s="1"/>
  <c r="T12" i="27"/>
  <c r="V145" i="28"/>
  <c r="T145" i="28" s="1"/>
  <c r="U145" i="28"/>
  <c r="S145" i="28" s="1"/>
  <c r="V19" i="29"/>
  <c r="T19" i="29" s="1"/>
  <c r="T18" i="29" s="1"/>
  <c r="V115" i="29"/>
  <c r="T115" i="29" s="1"/>
  <c r="U115" i="29"/>
  <c r="S115" i="29" s="1"/>
  <c r="U127" i="29"/>
  <c r="S127" i="29" s="1"/>
  <c r="V127" i="29"/>
  <c r="T127" i="29" s="1"/>
  <c r="T138" i="29"/>
  <c r="V163" i="29"/>
  <c r="T163" i="29" s="1"/>
  <c r="U163" i="29"/>
  <c r="S163" i="29" s="1"/>
  <c r="V163" i="28"/>
  <c r="T163" i="28" s="1"/>
  <c r="U163" i="28"/>
  <c r="S163" i="28" s="1"/>
  <c r="V145" i="27"/>
  <c r="T145" i="27" s="1"/>
  <c r="U145" i="27"/>
  <c r="S145" i="27" s="1"/>
  <c r="U79" i="29"/>
  <c r="S79" i="29" s="1"/>
  <c r="V79" i="29"/>
  <c r="T79" i="29" s="1"/>
  <c r="T84" i="29"/>
  <c r="U139" i="28"/>
  <c r="S139" i="28" s="1"/>
  <c r="V49" i="28"/>
  <c r="T49" i="28" s="1"/>
  <c r="T48" i="28" s="1"/>
  <c r="V31" i="29"/>
  <c r="T31" i="29" s="1"/>
  <c r="U31" i="29"/>
  <c r="S31" i="29" s="1"/>
  <c r="V79" i="28"/>
  <c r="T79" i="28" s="1"/>
  <c r="U79" i="28"/>
  <c r="S79" i="28" s="1"/>
  <c r="U157" i="28"/>
  <c r="S157" i="28" s="1"/>
  <c r="V157" i="28"/>
  <c r="T157" i="28" s="1"/>
  <c r="V43" i="28"/>
  <c r="T43" i="28" s="1"/>
  <c r="U43" i="28"/>
  <c r="S43" i="28" s="1"/>
  <c r="V97" i="28"/>
  <c r="T97" i="28" s="1"/>
  <c r="U97" i="28"/>
  <c r="S97" i="28" s="1"/>
  <c r="V25" i="29"/>
  <c r="T25" i="29" s="1"/>
  <c r="U25" i="29"/>
  <c r="S25" i="29" s="1"/>
  <c r="U91" i="28"/>
  <c r="S91" i="28" s="1"/>
  <c r="U31" i="27"/>
  <c r="S31" i="27" s="1"/>
  <c r="V31" i="27"/>
  <c r="T31" i="27" s="1"/>
  <c r="V43" i="29"/>
  <c r="T43" i="29" s="1"/>
  <c r="U43" i="29"/>
  <c r="S43" i="29" s="1"/>
  <c r="V55" i="27"/>
  <c r="T55" i="27" s="1"/>
  <c r="U55" i="27"/>
  <c r="S55" i="27" s="1"/>
  <c r="V109" i="28"/>
  <c r="T109" i="28" s="1"/>
  <c r="U109" i="28"/>
  <c r="S109" i="28" s="1"/>
  <c r="V55" i="28"/>
  <c r="T55" i="28" s="1"/>
  <c r="U55" i="28"/>
  <c r="S55" i="28" s="1"/>
  <c r="V37" i="27"/>
  <c r="T37" i="27" s="1"/>
  <c r="T36" i="27" s="1"/>
  <c r="V145" i="29"/>
  <c r="T145" i="29" s="1"/>
  <c r="U145" i="29"/>
  <c r="S145" i="29" s="1"/>
  <c r="V127" i="27"/>
  <c r="T127" i="27" s="1"/>
  <c r="U127" i="27"/>
  <c r="S127" i="27" s="1"/>
  <c r="U43" i="27"/>
  <c r="S43" i="27" s="1"/>
  <c r="V43" i="27"/>
  <c r="T43" i="27" s="1"/>
  <c r="V133" i="28"/>
  <c r="T133" i="28" s="1"/>
  <c r="U133" i="28"/>
  <c r="S133" i="28" s="1"/>
  <c r="U31" i="28"/>
  <c r="S31" i="28" s="1"/>
  <c r="V31" i="28"/>
  <c r="T31" i="28" s="1"/>
  <c r="V109" i="29"/>
  <c r="T109" i="29" s="1"/>
  <c r="U109" i="29"/>
  <c r="S109" i="29" s="1"/>
  <c r="V61" i="29"/>
  <c r="T61" i="29" s="1"/>
  <c r="U61" i="29"/>
  <c r="S61" i="29" s="1"/>
  <c r="V91" i="29"/>
  <c r="T91" i="29" s="1"/>
  <c r="T90" i="29" s="1"/>
  <c r="V91" i="27"/>
  <c r="T91" i="27" s="1"/>
  <c r="T90" i="27" s="1"/>
  <c r="J96" i="29"/>
  <c r="Y96" i="29" s="1"/>
  <c r="K96" i="29" s="1"/>
  <c r="Y133" i="27"/>
  <c r="K133" i="27" s="1"/>
  <c r="J24" i="27"/>
  <c r="Y24" i="27" s="1"/>
  <c r="K24" i="27" s="1"/>
  <c r="J24" i="26"/>
  <c r="Y24" i="26" s="1"/>
  <c r="K24" i="26" s="1"/>
  <c r="J120" i="28"/>
  <c r="Y120" i="28" s="1"/>
  <c r="K120" i="28" s="1"/>
  <c r="J120" i="27"/>
  <c r="Y120" i="27" s="1"/>
  <c r="K120" i="27" s="1"/>
  <c r="J84" i="29"/>
  <c r="Y84" i="29" s="1"/>
  <c r="K84" i="29" s="1"/>
  <c r="J66" i="26"/>
  <c r="Y66" i="26" s="1"/>
  <c r="K66" i="26" s="1"/>
  <c r="J72" i="26"/>
  <c r="Y72" i="26" s="1"/>
  <c r="K72" i="26" s="1"/>
  <c r="J108" i="26"/>
  <c r="Y108" i="26" s="1"/>
  <c r="K108" i="26" s="1"/>
  <c r="J90" i="26"/>
  <c r="Y90" i="26" s="1"/>
  <c r="K90" i="26" s="1"/>
  <c r="Y73" i="29"/>
  <c r="K73" i="29" s="1"/>
  <c r="J72" i="29"/>
  <c r="Y72" i="29" s="1"/>
  <c r="K72" i="29" s="1"/>
  <c r="J36" i="29"/>
  <c r="Y36" i="29" s="1"/>
  <c r="K36" i="29" s="1"/>
  <c r="J48" i="28"/>
  <c r="Y48" i="28" s="1"/>
  <c r="K48" i="28" s="1"/>
  <c r="J96" i="27"/>
  <c r="Y96" i="27" s="1"/>
  <c r="K96" i="27" s="1"/>
  <c r="J60" i="27"/>
  <c r="Y60" i="27" s="1"/>
  <c r="K60" i="27" s="1"/>
  <c r="J72" i="27"/>
  <c r="Y72" i="27" s="1"/>
  <c r="K72" i="27" s="1"/>
  <c r="J42" i="27"/>
  <c r="Y42" i="27" s="1"/>
  <c r="K42" i="27" s="1"/>
  <c r="J46" i="26"/>
  <c r="Y46" i="26" s="1"/>
  <c r="K46" i="26" s="1"/>
  <c r="V121" i="26"/>
  <c r="T121" i="26" s="1"/>
  <c r="U121" i="26"/>
  <c r="S121" i="26" s="1"/>
  <c r="Y85" i="26"/>
  <c r="K85" i="26" s="1"/>
  <c r="J84" i="26"/>
  <c r="Y84" i="26" s="1"/>
  <c r="K84" i="26" s="1"/>
  <c r="J78" i="26"/>
  <c r="Y78" i="26" s="1"/>
  <c r="K78" i="26" s="1"/>
  <c r="Q60" i="24"/>
  <c r="Q84" i="24"/>
  <c r="Q18" i="24"/>
  <c r="Q90" i="24"/>
  <c r="Q150" i="24"/>
  <c r="Q36" i="24"/>
  <c r="S66" i="24"/>
  <c r="Q66" i="24"/>
  <c r="T48" i="24"/>
  <c r="Q132" i="24"/>
  <c r="Q30" i="24"/>
  <c r="S60" i="24"/>
  <c r="S90" i="24"/>
  <c r="Q138" i="24"/>
  <c r="S150" i="24"/>
  <c r="S18" i="24"/>
  <c r="S84" i="24"/>
  <c r="Q108" i="24"/>
  <c r="Q42" i="24"/>
  <c r="Q114" i="24"/>
  <c r="S138" i="24"/>
  <c r="J24" i="24"/>
  <c r="Y24" i="24" s="1"/>
  <c r="K24" i="24" s="1"/>
  <c r="Y13" i="24"/>
  <c r="K13" i="24" s="1"/>
  <c r="J12" i="24"/>
  <c r="Y12" i="24" s="1"/>
  <c r="K12" i="24" s="1"/>
  <c r="T12" i="24"/>
  <c r="T18" i="24"/>
  <c r="J18" i="24"/>
  <c r="Y18" i="24" s="1"/>
  <c r="K18" i="24" s="1"/>
  <c r="Y19" i="24"/>
  <c r="K19" i="24" s="1"/>
  <c r="Y25" i="24"/>
  <c r="K25" i="24" s="1"/>
  <c r="Y85" i="24"/>
  <c r="K85" i="24" s="1"/>
  <c r="Q12" i="24"/>
  <c r="Q24" i="24"/>
  <c r="T30" i="24"/>
  <c r="T36" i="24"/>
  <c r="S36" i="24"/>
  <c r="S72" i="24"/>
  <c r="Y79" i="24"/>
  <c r="K79" i="24" s="1"/>
  <c r="J78" i="24"/>
  <c r="Y78" i="24" s="1"/>
  <c r="K78" i="24" s="1"/>
  <c r="T84" i="24"/>
  <c r="J42" i="24"/>
  <c r="Y42" i="24" s="1"/>
  <c r="K42" i="24" s="1"/>
  <c r="Y43" i="24"/>
  <c r="K43" i="24" s="1"/>
  <c r="S48" i="24"/>
  <c r="Q48" i="24"/>
  <c r="J50" i="24"/>
  <c r="Y50" i="24" s="1"/>
  <c r="K50" i="24" s="1"/>
  <c r="Y55" i="24"/>
  <c r="K55" i="24" s="1"/>
  <c r="J54" i="24"/>
  <c r="Y54" i="24" s="1"/>
  <c r="K54" i="24" s="1"/>
  <c r="J72" i="24"/>
  <c r="Y72" i="24" s="1"/>
  <c r="K72" i="24" s="1"/>
  <c r="J48" i="24"/>
  <c r="Y48" i="24" s="1"/>
  <c r="K48" i="24" s="1"/>
  <c r="J60" i="24"/>
  <c r="Y60" i="24" s="1"/>
  <c r="K60" i="24" s="1"/>
  <c r="T66" i="24"/>
  <c r="J66" i="24"/>
  <c r="Y66" i="24" s="1"/>
  <c r="K66" i="24" s="1"/>
  <c r="Y73" i="24"/>
  <c r="K73" i="24" s="1"/>
  <c r="S96" i="24"/>
  <c r="Q96" i="24"/>
  <c r="J102" i="24"/>
  <c r="Y102" i="24" s="1"/>
  <c r="K102" i="24" s="1"/>
  <c r="Y103" i="24"/>
  <c r="K103" i="24" s="1"/>
  <c r="S120" i="24"/>
  <c r="Q120" i="24"/>
  <c r="J126" i="24"/>
  <c r="Y126" i="24" s="1"/>
  <c r="K126" i="24" s="1"/>
  <c r="Y127" i="24"/>
  <c r="K127" i="24" s="1"/>
  <c r="J139" i="24"/>
  <c r="Q54" i="24"/>
  <c r="Q78" i="24"/>
  <c r="J96" i="24"/>
  <c r="Y96" i="24" s="1"/>
  <c r="K96" i="24" s="1"/>
  <c r="J120" i="24"/>
  <c r="Y120" i="24" s="1"/>
  <c r="K120" i="24" s="1"/>
  <c r="J132" i="24"/>
  <c r="Y132" i="24" s="1"/>
  <c r="K132" i="24" s="1"/>
  <c r="Y163" i="24"/>
  <c r="K163" i="24" s="1"/>
  <c r="J162" i="24"/>
  <c r="Y162" i="24" s="1"/>
  <c r="K162" i="24" s="1"/>
  <c r="Q72" i="24"/>
  <c r="T90" i="24"/>
  <c r="J119" i="24"/>
  <c r="Y119" i="24" s="1"/>
  <c r="K119" i="24" s="1"/>
  <c r="S144" i="24"/>
  <c r="Q144" i="24"/>
  <c r="J146" i="24"/>
  <c r="Y146" i="24" s="1"/>
  <c r="K146" i="24" s="1"/>
  <c r="J150" i="24"/>
  <c r="Y150" i="24" s="1"/>
  <c r="K150" i="24" s="1"/>
  <c r="Y151" i="24"/>
  <c r="K151" i="24" s="1"/>
  <c r="J156" i="24"/>
  <c r="Y156" i="24" s="1"/>
  <c r="K156" i="24" s="1"/>
  <c r="J86" i="24"/>
  <c r="Y86" i="24" s="1"/>
  <c r="K86" i="24" s="1"/>
  <c r="Y91" i="24"/>
  <c r="K91" i="24" s="1"/>
  <c r="J90" i="24"/>
  <c r="Y90" i="24" s="1"/>
  <c r="K90" i="24" s="1"/>
  <c r="Y97" i="24"/>
  <c r="K97" i="24" s="1"/>
  <c r="Q102" i="24"/>
  <c r="J115" i="24"/>
  <c r="Y121" i="24"/>
  <c r="K121" i="24" s="1"/>
  <c r="Q126" i="24"/>
  <c r="T138" i="24"/>
  <c r="Y157" i="24"/>
  <c r="K157" i="24" s="1"/>
  <c r="Q162" i="24"/>
  <c r="Q156" i="24"/>
  <c r="X174" i="22"/>
  <c r="W174" i="22"/>
  <c r="V174" i="22"/>
  <c r="T174" i="22" s="1"/>
  <c r="U174" i="22"/>
  <c r="S174" i="22" s="1"/>
  <c r="X173" i="22"/>
  <c r="W173" i="22"/>
  <c r="V173" i="22"/>
  <c r="T173" i="22" s="1"/>
  <c r="U173" i="22"/>
  <c r="S173" i="22" s="1"/>
  <c r="X172" i="22"/>
  <c r="W172" i="22"/>
  <c r="J172" i="22" s="1"/>
  <c r="Y172" i="22" s="1"/>
  <c r="K172" i="22" s="1"/>
  <c r="V172" i="22"/>
  <c r="T172" i="22" s="1"/>
  <c r="U172" i="22"/>
  <c r="S172" i="22" s="1"/>
  <c r="X171" i="22"/>
  <c r="W171" i="22"/>
  <c r="J171" i="22" s="1"/>
  <c r="Y171" i="22" s="1"/>
  <c r="K171" i="22" s="1"/>
  <c r="V171" i="22"/>
  <c r="T171" i="22" s="1"/>
  <c r="U171" i="22"/>
  <c r="S171" i="22" s="1"/>
  <c r="X170" i="22"/>
  <c r="W170" i="22"/>
  <c r="X169" i="22"/>
  <c r="W169" i="22"/>
  <c r="M169" i="22"/>
  <c r="T169" i="22" s="1"/>
  <c r="L169" i="22"/>
  <c r="X168" i="22"/>
  <c r="W168" i="22"/>
  <c r="V168" i="22"/>
  <c r="T168" i="22" s="1"/>
  <c r="U168" i="22"/>
  <c r="S168" i="22" s="1"/>
  <c r="X167" i="22"/>
  <c r="W167" i="22"/>
  <c r="V167" i="22"/>
  <c r="T167" i="22" s="1"/>
  <c r="U167" i="22"/>
  <c r="S167" i="22" s="1"/>
  <c r="X166" i="22"/>
  <c r="W166" i="22"/>
  <c r="V166" i="22"/>
  <c r="T166" i="22" s="1"/>
  <c r="U166" i="22"/>
  <c r="S166" i="22" s="1"/>
  <c r="X163" i="22"/>
  <c r="W163" i="22"/>
  <c r="M163" i="22"/>
  <c r="T163" i="22" s="1"/>
  <c r="L163" i="22"/>
  <c r="X162" i="22"/>
  <c r="W162" i="22"/>
  <c r="V162" i="22"/>
  <c r="T162" i="22" s="1"/>
  <c r="U162" i="22"/>
  <c r="S162" i="22" s="1"/>
  <c r="X161" i="22"/>
  <c r="W161" i="22"/>
  <c r="J161" i="22" s="1"/>
  <c r="Y161" i="22" s="1"/>
  <c r="K161" i="22" s="1"/>
  <c r="V161" i="22"/>
  <c r="T161" i="22" s="1"/>
  <c r="U161" i="22"/>
  <c r="S161" i="22" s="1"/>
  <c r="X160" i="22"/>
  <c r="W160" i="22"/>
  <c r="V160" i="22"/>
  <c r="T160" i="22" s="1"/>
  <c r="U160" i="22"/>
  <c r="S160" i="22" s="1"/>
  <c r="X159" i="22"/>
  <c r="W159" i="22"/>
  <c r="V159" i="22"/>
  <c r="T159" i="22" s="1"/>
  <c r="U159" i="22"/>
  <c r="S159" i="22" s="1"/>
  <c r="X157" i="22"/>
  <c r="W157" i="22"/>
  <c r="M157" i="22"/>
  <c r="T157" i="22" s="1"/>
  <c r="L157" i="22"/>
  <c r="S157" i="22" s="1"/>
  <c r="X156" i="22"/>
  <c r="W156" i="22"/>
  <c r="V156" i="22"/>
  <c r="T156" i="22" s="1"/>
  <c r="U156" i="22"/>
  <c r="S156" i="22" s="1"/>
  <c r="X155" i="22"/>
  <c r="W155" i="22"/>
  <c r="V155" i="22"/>
  <c r="T155" i="22" s="1"/>
  <c r="U155" i="22"/>
  <c r="S155" i="22" s="1"/>
  <c r="X154" i="22"/>
  <c r="W154" i="22"/>
  <c r="V154" i="22"/>
  <c r="T154" i="22" s="1"/>
  <c r="U154" i="22"/>
  <c r="S154" i="22" s="1"/>
  <c r="X151" i="22"/>
  <c r="W151" i="22"/>
  <c r="M151" i="22"/>
  <c r="T151" i="22" s="1"/>
  <c r="L151" i="22"/>
  <c r="X150" i="22"/>
  <c r="W150" i="22"/>
  <c r="V150" i="22"/>
  <c r="T150" i="22" s="1"/>
  <c r="U150" i="22"/>
  <c r="S150" i="22" s="1"/>
  <c r="X149" i="22"/>
  <c r="W149" i="22"/>
  <c r="V149" i="22"/>
  <c r="T149" i="22" s="1"/>
  <c r="U149" i="22"/>
  <c r="S149" i="22" s="1"/>
  <c r="X146" i="22"/>
  <c r="W146" i="22"/>
  <c r="V146" i="22"/>
  <c r="T146" i="22" s="1"/>
  <c r="U146" i="22"/>
  <c r="S146" i="22" s="1"/>
  <c r="X145" i="22"/>
  <c r="W145" i="22"/>
  <c r="M145" i="22"/>
  <c r="L145" i="22"/>
  <c r="X144" i="22"/>
  <c r="W144" i="22"/>
  <c r="J144" i="22" s="1"/>
  <c r="Y144" i="22" s="1"/>
  <c r="K144" i="22" s="1"/>
  <c r="V144" i="22"/>
  <c r="T144" i="22" s="1"/>
  <c r="U144" i="22"/>
  <c r="S144" i="22" s="1"/>
  <c r="X143" i="22"/>
  <c r="W143" i="22"/>
  <c r="V143" i="22"/>
  <c r="T143" i="22" s="1"/>
  <c r="U143" i="22"/>
  <c r="S143" i="22" s="1"/>
  <c r="X142" i="22"/>
  <c r="W142" i="22"/>
  <c r="V142" i="22"/>
  <c r="T142" i="22" s="1"/>
  <c r="U142" i="22"/>
  <c r="S142" i="22" s="1"/>
  <c r="X139" i="22"/>
  <c r="W139" i="22"/>
  <c r="M139" i="22"/>
  <c r="T139" i="22" s="1"/>
  <c r="L139" i="22"/>
  <c r="X138" i="22"/>
  <c r="W138" i="22"/>
  <c r="V138" i="22"/>
  <c r="T138" i="22" s="1"/>
  <c r="U138" i="22"/>
  <c r="S138" i="22" s="1"/>
  <c r="X137" i="22"/>
  <c r="W137" i="22"/>
  <c r="V137" i="22"/>
  <c r="T137" i="22" s="1"/>
  <c r="U137" i="22"/>
  <c r="S137" i="22" s="1"/>
  <c r="X136" i="22"/>
  <c r="W136" i="22"/>
  <c r="J136" i="22" s="1"/>
  <c r="Y136" i="22" s="1"/>
  <c r="K136" i="22" s="1"/>
  <c r="V136" i="22"/>
  <c r="T136" i="22" s="1"/>
  <c r="U136" i="22"/>
  <c r="S136" i="22" s="1"/>
  <c r="X135" i="22"/>
  <c r="W135" i="22"/>
  <c r="V135" i="22"/>
  <c r="T135" i="22" s="1"/>
  <c r="U135" i="22"/>
  <c r="S135" i="22" s="1"/>
  <c r="X133" i="22"/>
  <c r="W133" i="22"/>
  <c r="M133" i="22"/>
  <c r="T133" i="22" s="1"/>
  <c r="L133" i="22"/>
  <c r="X132" i="22"/>
  <c r="W132" i="22"/>
  <c r="V132" i="22"/>
  <c r="T132" i="22" s="1"/>
  <c r="U132" i="22"/>
  <c r="S132" i="22" s="1"/>
  <c r="X131" i="22"/>
  <c r="W131" i="22"/>
  <c r="V131" i="22"/>
  <c r="T131" i="22" s="1"/>
  <c r="U131" i="22"/>
  <c r="S131" i="22" s="1"/>
  <c r="X127" i="22"/>
  <c r="W127" i="22"/>
  <c r="M127" i="22"/>
  <c r="T127" i="22" s="1"/>
  <c r="L127" i="22"/>
  <c r="X126" i="22"/>
  <c r="W126" i="22"/>
  <c r="V126" i="22"/>
  <c r="T126" i="22" s="1"/>
  <c r="U126" i="22"/>
  <c r="S126" i="22" s="1"/>
  <c r="X125" i="22"/>
  <c r="W125" i="22"/>
  <c r="V125" i="22"/>
  <c r="T125" i="22" s="1"/>
  <c r="U125" i="22"/>
  <c r="S125" i="22" s="1"/>
  <c r="X124" i="22"/>
  <c r="W124" i="22"/>
  <c r="V124" i="22"/>
  <c r="T124" i="22" s="1"/>
  <c r="U124" i="22"/>
  <c r="S124" i="22" s="1"/>
  <c r="X123" i="22"/>
  <c r="W123" i="22"/>
  <c r="V123" i="22"/>
  <c r="T123" i="22" s="1"/>
  <c r="U123" i="22"/>
  <c r="S123" i="22" s="1"/>
  <c r="X122" i="22"/>
  <c r="W122" i="22"/>
  <c r="X121" i="22"/>
  <c r="W121" i="22"/>
  <c r="M121" i="22"/>
  <c r="T121" i="22" s="1"/>
  <c r="L121" i="22"/>
  <c r="X120" i="22"/>
  <c r="W120" i="22"/>
  <c r="J120" i="22" s="1"/>
  <c r="Y120" i="22" s="1"/>
  <c r="K120" i="22" s="1"/>
  <c r="V120" i="22"/>
  <c r="T120" i="22" s="1"/>
  <c r="U120" i="22"/>
  <c r="S120" i="22" s="1"/>
  <c r="X119" i="22"/>
  <c r="W119" i="22"/>
  <c r="V119" i="22"/>
  <c r="T119" i="22" s="1"/>
  <c r="U119" i="22"/>
  <c r="S119" i="22" s="1"/>
  <c r="X118" i="22"/>
  <c r="W118" i="22"/>
  <c r="V118" i="22"/>
  <c r="T118" i="22" s="1"/>
  <c r="U118" i="22"/>
  <c r="S118" i="22" s="1"/>
  <c r="X115" i="22"/>
  <c r="W115" i="22"/>
  <c r="M115" i="22"/>
  <c r="T115" i="22" s="1"/>
  <c r="L115" i="22"/>
  <c r="X114" i="22"/>
  <c r="W114" i="22"/>
  <c r="J114" i="22" s="1"/>
  <c r="Y114" i="22" s="1"/>
  <c r="K114" i="22" s="1"/>
  <c r="V114" i="22"/>
  <c r="T114" i="22" s="1"/>
  <c r="U114" i="22"/>
  <c r="S114" i="22" s="1"/>
  <c r="X113" i="22"/>
  <c r="W113" i="22"/>
  <c r="J113" i="22" s="1"/>
  <c r="Y113" i="22" s="1"/>
  <c r="K113" i="22" s="1"/>
  <c r="V113" i="22"/>
  <c r="T113" i="22" s="1"/>
  <c r="U113" i="22"/>
  <c r="S113" i="22" s="1"/>
  <c r="X112" i="22"/>
  <c r="W112" i="22"/>
  <c r="V112" i="22"/>
  <c r="T112" i="22" s="1"/>
  <c r="U112" i="22"/>
  <c r="S112" i="22" s="1"/>
  <c r="X111" i="22"/>
  <c r="W111" i="22"/>
  <c r="V111" i="22"/>
  <c r="T111" i="22" s="1"/>
  <c r="U111" i="22"/>
  <c r="S111" i="22" s="1"/>
  <c r="X109" i="22"/>
  <c r="W109" i="22"/>
  <c r="M109" i="22"/>
  <c r="T109" i="22" s="1"/>
  <c r="L109" i="22"/>
  <c r="S109" i="22" s="1"/>
  <c r="X108" i="22"/>
  <c r="W108" i="22"/>
  <c r="V108" i="22"/>
  <c r="T108" i="22" s="1"/>
  <c r="U108" i="22"/>
  <c r="S108" i="22" s="1"/>
  <c r="X103" i="22"/>
  <c r="W103" i="22"/>
  <c r="M103" i="22"/>
  <c r="T103" i="22" s="1"/>
  <c r="L103" i="22"/>
  <c r="S103" i="22" s="1"/>
  <c r="X102" i="22"/>
  <c r="W102" i="22"/>
  <c r="V102" i="22"/>
  <c r="T102" i="22" s="1"/>
  <c r="U102" i="22"/>
  <c r="S102" i="22" s="1"/>
  <c r="J102" i="22"/>
  <c r="Y102" i="22" s="1"/>
  <c r="K102" i="22" s="1"/>
  <c r="X96" i="22"/>
  <c r="W96" i="22"/>
  <c r="M96" i="22"/>
  <c r="L96" i="22"/>
  <c r="X95" i="22"/>
  <c r="W95" i="22"/>
  <c r="V95" i="22"/>
  <c r="T95" i="22" s="1"/>
  <c r="U95" i="22"/>
  <c r="S95" i="22" s="1"/>
  <c r="X94" i="22"/>
  <c r="J94" i="22" s="1"/>
  <c r="Y94" i="22" s="1"/>
  <c r="K94" i="22" s="1"/>
  <c r="W94" i="22"/>
  <c r="V94" i="22"/>
  <c r="T94" i="22" s="1"/>
  <c r="U94" i="22"/>
  <c r="S94" i="22" s="1"/>
  <c r="X93" i="22"/>
  <c r="W93" i="22"/>
  <c r="V93" i="22"/>
  <c r="T93" i="22" s="1"/>
  <c r="U93" i="22"/>
  <c r="S93" i="22" s="1"/>
  <c r="X92" i="22"/>
  <c r="W92" i="22"/>
  <c r="J92" i="22" s="1"/>
  <c r="Y92" i="22" s="1"/>
  <c r="K92" i="22" s="1"/>
  <c r="V92" i="22"/>
  <c r="T92" i="22" s="1"/>
  <c r="U92" i="22"/>
  <c r="S92" i="22" s="1"/>
  <c r="X91" i="22"/>
  <c r="W91" i="22"/>
  <c r="X90" i="22"/>
  <c r="W90" i="22"/>
  <c r="M90" i="22"/>
  <c r="L90" i="22"/>
  <c r="X89" i="22"/>
  <c r="W89" i="22"/>
  <c r="V89" i="22"/>
  <c r="T89" i="22" s="1"/>
  <c r="U89" i="22"/>
  <c r="S89" i="22" s="1"/>
  <c r="X88" i="22"/>
  <c r="W88" i="22"/>
  <c r="V88" i="22"/>
  <c r="T88" i="22" s="1"/>
  <c r="U88" i="22"/>
  <c r="S88" i="22" s="1"/>
  <c r="X87" i="22"/>
  <c r="W87" i="22"/>
  <c r="V87" i="22"/>
  <c r="T87" i="22" s="1"/>
  <c r="U87" i="22"/>
  <c r="S87" i="22" s="1"/>
  <c r="X86" i="22"/>
  <c r="W86" i="22"/>
  <c r="V86" i="22"/>
  <c r="T86" i="22" s="1"/>
  <c r="U86" i="22"/>
  <c r="S86" i="22" s="1"/>
  <c r="X84" i="22"/>
  <c r="W84" i="22"/>
  <c r="M84" i="22"/>
  <c r="T84" i="22" s="1"/>
  <c r="L84" i="22"/>
  <c r="X83" i="22"/>
  <c r="W83" i="22"/>
  <c r="V83" i="22"/>
  <c r="T83" i="22" s="1"/>
  <c r="U83" i="22"/>
  <c r="S83" i="22" s="1"/>
  <c r="X82" i="22"/>
  <c r="W82" i="22"/>
  <c r="V82" i="22"/>
  <c r="T82" i="22" s="1"/>
  <c r="U82" i="22"/>
  <c r="S82" i="22" s="1"/>
  <c r="X81" i="22"/>
  <c r="W81" i="22"/>
  <c r="V81" i="22"/>
  <c r="T81" i="22" s="1"/>
  <c r="U81" i="22"/>
  <c r="S81" i="22" s="1"/>
  <c r="X80" i="22"/>
  <c r="W80" i="22"/>
  <c r="V80" i="22"/>
  <c r="T80" i="22" s="1"/>
  <c r="U80" i="22"/>
  <c r="S80" i="22" s="1"/>
  <c r="X78" i="22"/>
  <c r="W78" i="22"/>
  <c r="M78" i="22"/>
  <c r="T78" i="22" s="1"/>
  <c r="L78" i="22"/>
  <c r="X77" i="22"/>
  <c r="W77" i="22"/>
  <c r="V77" i="22"/>
  <c r="T77" i="22" s="1"/>
  <c r="U77" i="22"/>
  <c r="S77" i="22" s="1"/>
  <c r="X76" i="22"/>
  <c r="W76" i="22"/>
  <c r="V76" i="22"/>
  <c r="T76" i="22" s="1"/>
  <c r="U76" i="22"/>
  <c r="S76" i="22" s="1"/>
  <c r="X75" i="22"/>
  <c r="W75" i="22"/>
  <c r="V75" i="22"/>
  <c r="T75" i="22" s="1"/>
  <c r="U75" i="22"/>
  <c r="S75" i="22" s="1"/>
  <c r="X73" i="22"/>
  <c r="W73" i="22"/>
  <c r="X72" i="22"/>
  <c r="W72" i="22"/>
  <c r="M72" i="22"/>
  <c r="L72" i="22"/>
  <c r="X71" i="22"/>
  <c r="W71" i="22"/>
  <c r="J71" i="22" s="1"/>
  <c r="V71" i="22"/>
  <c r="T71" i="22" s="1"/>
  <c r="U71" i="22"/>
  <c r="S71" i="22" s="1"/>
  <c r="X64" i="22"/>
  <c r="W64" i="22"/>
  <c r="V64" i="22"/>
  <c r="T64" i="22" s="1"/>
  <c r="U64" i="22"/>
  <c r="S64" i="22" s="1"/>
  <c r="X63" i="22"/>
  <c r="W63" i="22"/>
  <c r="J63" i="22" s="1"/>
  <c r="V63" i="22"/>
  <c r="T63" i="22" s="1"/>
  <c r="U63" i="22"/>
  <c r="S63" i="22" s="1"/>
  <c r="X56" i="22"/>
  <c r="W56" i="22"/>
  <c r="M56" i="22"/>
  <c r="T56" i="22" s="1"/>
  <c r="L56" i="22"/>
  <c r="S56" i="22" s="1"/>
  <c r="X55" i="22"/>
  <c r="W55" i="22"/>
  <c r="V55" i="22"/>
  <c r="T55" i="22" s="1"/>
  <c r="U55" i="22"/>
  <c r="S55" i="22" s="1"/>
  <c r="X54" i="22"/>
  <c r="W54" i="22"/>
  <c r="V54" i="22"/>
  <c r="T54" i="22" s="1"/>
  <c r="U54" i="22"/>
  <c r="S54" i="22" s="1"/>
  <c r="X50" i="22"/>
  <c r="W50" i="22"/>
  <c r="M50" i="22"/>
  <c r="L50" i="22"/>
  <c r="X49" i="22"/>
  <c r="W49" i="22"/>
  <c r="J49" i="22" s="1"/>
  <c r="Y49" i="22" s="1"/>
  <c r="K49" i="22" s="1"/>
  <c r="V49" i="22"/>
  <c r="T49" i="22" s="1"/>
  <c r="U49" i="22"/>
  <c r="S49" i="22" s="1"/>
  <c r="X44" i="22"/>
  <c r="W44" i="22"/>
  <c r="M44" i="22"/>
  <c r="L44" i="22"/>
  <c r="S44" i="22" s="1"/>
  <c r="X43" i="22"/>
  <c r="W43" i="22"/>
  <c r="J43" i="22" s="1"/>
  <c r="Y43" i="22" s="1"/>
  <c r="K43" i="22" s="1"/>
  <c r="V43" i="22"/>
  <c r="T43" i="22" s="1"/>
  <c r="U43" i="22"/>
  <c r="S43" i="22" s="1"/>
  <c r="X42" i="22"/>
  <c r="W42" i="22"/>
  <c r="V42" i="22"/>
  <c r="T42" i="22" s="1"/>
  <c r="U42" i="22"/>
  <c r="S42" i="22" s="1"/>
  <c r="X41" i="22"/>
  <c r="W41" i="22"/>
  <c r="V41" i="22"/>
  <c r="T41" i="22" s="1"/>
  <c r="U41" i="22"/>
  <c r="S41" i="22" s="1"/>
  <c r="X40" i="22"/>
  <c r="W40" i="22"/>
  <c r="V40" i="22"/>
  <c r="T40" i="22" s="1"/>
  <c r="U40" i="22"/>
  <c r="S40" i="22" s="1"/>
  <c r="J40" i="22"/>
  <c r="Y40" i="22" s="1"/>
  <c r="K40" i="22" s="1"/>
  <c r="X38" i="22"/>
  <c r="W38" i="22"/>
  <c r="M38" i="22"/>
  <c r="L38" i="22"/>
  <c r="X24" i="22"/>
  <c r="W24" i="22"/>
  <c r="M24" i="22"/>
  <c r="T24" i="22" s="1"/>
  <c r="L24" i="22"/>
  <c r="X23" i="22"/>
  <c r="W23" i="22"/>
  <c r="V23" i="22"/>
  <c r="T23" i="22" s="1"/>
  <c r="U23" i="22"/>
  <c r="S23" i="22" s="1"/>
  <c r="X22" i="22"/>
  <c r="W22" i="22"/>
  <c r="V22" i="22"/>
  <c r="T22" i="22" s="1"/>
  <c r="U22" i="22"/>
  <c r="S22" i="22" s="1"/>
  <c r="X20" i="22"/>
  <c r="W20" i="22"/>
  <c r="V20" i="22"/>
  <c r="T20" i="22" s="1"/>
  <c r="U20" i="22"/>
  <c r="S20" i="22" s="1"/>
  <c r="X18" i="22"/>
  <c r="W18" i="22"/>
  <c r="M18" i="22"/>
  <c r="L18" i="22"/>
  <c r="S18" i="22" s="1"/>
  <c r="X17" i="22"/>
  <c r="W17" i="22"/>
  <c r="V17" i="22"/>
  <c r="T17" i="22" s="1"/>
  <c r="U17" i="22"/>
  <c r="S17" i="22" s="1"/>
  <c r="X16" i="22"/>
  <c r="W16" i="22"/>
  <c r="V16" i="22"/>
  <c r="T16" i="22" s="1"/>
  <c r="U16" i="22"/>
  <c r="S16" i="22" s="1"/>
  <c r="X15" i="22"/>
  <c r="W15" i="22"/>
  <c r="V15" i="22"/>
  <c r="T15" i="22" s="1"/>
  <c r="U15" i="22"/>
  <c r="S15" i="22" s="1"/>
  <c r="X14" i="22"/>
  <c r="W14" i="22"/>
  <c r="V14" i="22"/>
  <c r="T14" i="22" s="1"/>
  <c r="U14" i="22"/>
  <c r="S14" i="22" s="1"/>
  <c r="X13" i="22"/>
  <c r="W13" i="22"/>
  <c r="M12" i="22"/>
  <c r="L12" i="22"/>
  <c r="D8" i="22"/>
  <c r="U1" i="22"/>
  <c r="X175" i="21"/>
  <c r="W175" i="21"/>
  <c r="J175" i="21" s="1"/>
  <c r="Y175" i="21" s="1"/>
  <c r="K175" i="21" s="1"/>
  <c r="V175" i="21"/>
  <c r="T175" i="21" s="1"/>
  <c r="U175" i="21"/>
  <c r="S175" i="21" s="1"/>
  <c r="X174" i="21"/>
  <c r="W174" i="21"/>
  <c r="J174" i="21" s="1"/>
  <c r="Y174" i="21" s="1"/>
  <c r="K174" i="21" s="1"/>
  <c r="V174" i="21"/>
  <c r="T174" i="21" s="1"/>
  <c r="U174" i="21"/>
  <c r="S174" i="21" s="1"/>
  <c r="X173" i="21"/>
  <c r="W173" i="21"/>
  <c r="V173" i="21"/>
  <c r="T173" i="21" s="1"/>
  <c r="U173" i="21"/>
  <c r="S173" i="21" s="1"/>
  <c r="X172" i="21"/>
  <c r="W172" i="21"/>
  <c r="V172" i="21"/>
  <c r="T172" i="21" s="1"/>
  <c r="U172" i="21"/>
  <c r="S172" i="21" s="1"/>
  <c r="X171" i="21"/>
  <c r="W171" i="21"/>
  <c r="X170" i="21"/>
  <c r="W170" i="21"/>
  <c r="M170" i="21"/>
  <c r="T170" i="21" s="1"/>
  <c r="L170" i="21"/>
  <c r="X169" i="21"/>
  <c r="W169" i="21"/>
  <c r="V169" i="21"/>
  <c r="T169" i="21" s="1"/>
  <c r="U169" i="21"/>
  <c r="S169" i="21" s="1"/>
  <c r="X168" i="21"/>
  <c r="W168" i="21"/>
  <c r="V168" i="21"/>
  <c r="T168" i="21" s="1"/>
  <c r="U168" i="21"/>
  <c r="S168" i="21" s="1"/>
  <c r="X167" i="21"/>
  <c r="W167" i="21"/>
  <c r="V167" i="21"/>
  <c r="T167" i="21" s="1"/>
  <c r="U167" i="21"/>
  <c r="S167" i="21" s="1"/>
  <c r="X164" i="21"/>
  <c r="W164" i="21"/>
  <c r="M164" i="21"/>
  <c r="T164" i="21" s="1"/>
  <c r="L164" i="21"/>
  <c r="X163" i="21"/>
  <c r="W163" i="21"/>
  <c r="V163" i="21"/>
  <c r="T163" i="21" s="1"/>
  <c r="U163" i="21"/>
  <c r="S163" i="21" s="1"/>
  <c r="X162" i="21"/>
  <c r="W162" i="21"/>
  <c r="V162" i="21"/>
  <c r="T162" i="21" s="1"/>
  <c r="U162" i="21"/>
  <c r="S162" i="21" s="1"/>
  <c r="X161" i="21"/>
  <c r="W161" i="21"/>
  <c r="V161" i="21"/>
  <c r="T161" i="21" s="1"/>
  <c r="U161" i="21"/>
  <c r="S161" i="21" s="1"/>
  <c r="X160" i="21"/>
  <c r="W160" i="21"/>
  <c r="V160" i="21"/>
  <c r="T160" i="21" s="1"/>
  <c r="U160" i="21"/>
  <c r="S160" i="21" s="1"/>
  <c r="J160" i="21"/>
  <c r="Y160" i="21" s="1"/>
  <c r="K160" i="21" s="1"/>
  <c r="X158" i="21"/>
  <c r="W158" i="21"/>
  <c r="M158" i="21"/>
  <c r="T158" i="21" s="1"/>
  <c r="L158" i="21"/>
  <c r="S158" i="21" s="1"/>
  <c r="X157" i="21"/>
  <c r="W157" i="21"/>
  <c r="V157" i="21"/>
  <c r="T157" i="21" s="1"/>
  <c r="U157" i="21"/>
  <c r="S157" i="21" s="1"/>
  <c r="X141" i="21"/>
  <c r="W141" i="21"/>
  <c r="V141" i="21"/>
  <c r="T141" i="21" s="1"/>
  <c r="U141" i="21"/>
  <c r="S141" i="21" s="1"/>
  <c r="X140" i="21"/>
  <c r="W140" i="21"/>
  <c r="M140" i="21"/>
  <c r="L140" i="21"/>
  <c r="X139" i="21"/>
  <c r="W139" i="21"/>
  <c r="J139" i="21" s="1"/>
  <c r="Y139" i="21" s="1"/>
  <c r="K139" i="21" s="1"/>
  <c r="V139" i="21"/>
  <c r="T139" i="21" s="1"/>
  <c r="U139" i="21"/>
  <c r="S139" i="21" s="1"/>
  <c r="X134" i="21"/>
  <c r="W134" i="21"/>
  <c r="M134" i="21"/>
  <c r="T134" i="21" s="1"/>
  <c r="L134" i="21"/>
  <c r="X133" i="21"/>
  <c r="W133" i="21"/>
  <c r="J133" i="21" s="1"/>
  <c r="Y133" i="21" s="1"/>
  <c r="K133" i="21" s="1"/>
  <c r="V133" i="21"/>
  <c r="T133" i="21" s="1"/>
  <c r="U133" i="21"/>
  <c r="S133" i="21" s="1"/>
  <c r="X132" i="21"/>
  <c r="W132" i="21"/>
  <c r="V132" i="21"/>
  <c r="T132" i="21" s="1"/>
  <c r="U132" i="21"/>
  <c r="S132" i="21" s="1"/>
  <c r="X131" i="21"/>
  <c r="W131" i="21"/>
  <c r="V131" i="21"/>
  <c r="T131" i="21" s="1"/>
  <c r="U131" i="21"/>
  <c r="S131" i="21" s="1"/>
  <c r="X130" i="21"/>
  <c r="W130" i="21"/>
  <c r="J130" i="21" s="1"/>
  <c r="Y130" i="21" s="1"/>
  <c r="K130" i="21" s="1"/>
  <c r="V130" i="21"/>
  <c r="T130" i="21" s="1"/>
  <c r="U130" i="21"/>
  <c r="S130" i="21" s="1"/>
  <c r="X129" i="21"/>
  <c r="W129" i="21"/>
  <c r="X128" i="21"/>
  <c r="W128" i="21"/>
  <c r="M128" i="21"/>
  <c r="T128" i="21" s="1"/>
  <c r="L128" i="21"/>
  <c r="X127" i="21"/>
  <c r="W127" i="21"/>
  <c r="V127" i="21"/>
  <c r="T127" i="21" s="1"/>
  <c r="U127" i="21"/>
  <c r="S127" i="21" s="1"/>
  <c r="X122" i="21"/>
  <c r="W122" i="21"/>
  <c r="M122" i="21"/>
  <c r="T122" i="21" s="1"/>
  <c r="L122" i="21"/>
  <c r="X121" i="21"/>
  <c r="W121" i="21"/>
  <c r="V121" i="21"/>
  <c r="T121" i="21" s="1"/>
  <c r="U121" i="21"/>
  <c r="S121" i="21" s="1"/>
  <c r="X120" i="21"/>
  <c r="W120" i="21"/>
  <c r="V120" i="21"/>
  <c r="T120" i="21" s="1"/>
  <c r="U120" i="21"/>
  <c r="S120" i="21" s="1"/>
  <c r="X119" i="21"/>
  <c r="W119" i="21"/>
  <c r="V119" i="21"/>
  <c r="T119" i="21" s="1"/>
  <c r="U119" i="21"/>
  <c r="S119" i="21" s="1"/>
  <c r="J119" i="21"/>
  <c r="Y119" i="21" s="1"/>
  <c r="K119" i="21" s="1"/>
  <c r="X118" i="21"/>
  <c r="W118" i="21"/>
  <c r="J118" i="21" s="1"/>
  <c r="Y118" i="21" s="1"/>
  <c r="K118" i="21" s="1"/>
  <c r="V118" i="21"/>
  <c r="T118" i="21" s="1"/>
  <c r="U118" i="21"/>
  <c r="S118" i="21" s="1"/>
  <c r="X117" i="21"/>
  <c r="W117" i="21"/>
  <c r="J117" i="21" s="1"/>
  <c r="X116" i="21"/>
  <c r="W116" i="21"/>
  <c r="M116" i="21"/>
  <c r="T116" i="21" s="1"/>
  <c r="L116" i="21"/>
  <c r="X115" i="21"/>
  <c r="W115" i="21"/>
  <c r="V115" i="21"/>
  <c r="T115" i="21" s="1"/>
  <c r="U115" i="21"/>
  <c r="S115" i="21" s="1"/>
  <c r="X114" i="21"/>
  <c r="W114" i="21"/>
  <c r="V114" i="21"/>
  <c r="T114" i="21" s="1"/>
  <c r="U114" i="21"/>
  <c r="S114" i="21" s="1"/>
  <c r="X113" i="21"/>
  <c r="W113" i="21"/>
  <c r="V113" i="21"/>
  <c r="T113" i="21" s="1"/>
  <c r="U113" i="21"/>
  <c r="S113" i="21" s="1"/>
  <c r="X110" i="21"/>
  <c r="W110" i="21"/>
  <c r="M110" i="21"/>
  <c r="T110" i="21" s="1"/>
  <c r="L110" i="21"/>
  <c r="X109" i="21"/>
  <c r="W109" i="21"/>
  <c r="V109" i="21"/>
  <c r="T109" i="21" s="1"/>
  <c r="U109" i="21"/>
  <c r="S109" i="21" s="1"/>
  <c r="X108" i="21"/>
  <c r="W108" i="21"/>
  <c r="V108" i="21"/>
  <c r="T108" i="21" s="1"/>
  <c r="U108" i="21"/>
  <c r="S108" i="21" s="1"/>
  <c r="X107" i="21"/>
  <c r="W107" i="21"/>
  <c r="V107" i="21"/>
  <c r="T107" i="21" s="1"/>
  <c r="U107" i="21"/>
  <c r="S107" i="21" s="1"/>
  <c r="X106" i="21"/>
  <c r="W106" i="21"/>
  <c r="V106" i="21"/>
  <c r="T106" i="21" s="1"/>
  <c r="U106" i="21"/>
  <c r="S106" i="21" s="1"/>
  <c r="X104" i="21"/>
  <c r="W104" i="21"/>
  <c r="M104" i="21"/>
  <c r="T104" i="21" s="1"/>
  <c r="L104" i="21"/>
  <c r="S104" i="21" s="1"/>
  <c r="X103" i="21"/>
  <c r="W103" i="21"/>
  <c r="V103" i="21"/>
  <c r="T103" i="21" s="1"/>
  <c r="U103" i="21"/>
  <c r="S103" i="21" s="1"/>
  <c r="X98" i="21"/>
  <c r="W98" i="21"/>
  <c r="M98" i="21"/>
  <c r="T98" i="21" s="1"/>
  <c r="L98" i="21"/>
  <c r="X97" i="21"/>
  <c r="J97" i="21" s="1"/>
  <c r="Y97" i="21" s="1"/>
  <c r="K97" i="21" s="1"/>
  <c r="W97" i="21"/>
  <c r="V97" i="21"/>
  <c r="T97" i="21" s="1"/>
  <c r="U97" i="21"/>
  <c r="S97" i="21" s="1"/>
  <c r="X96" i="21"/>
  <c r="W96" i="21"/>
  <c r="V96" i="21"/>
  <c r="T96" i="21" s="1"/>
  <c r="U96" i="21"/>
  <c r="S96" i="21" s="1"/>
  <c r="X95" i="21"/>
  <c r="W95" i="21"/>
  <c r="X94" i="21"/>
  <c r="W94" i="21"/>
  <c r="X92" i="21"/>
  <c r="W92" i="21"/>
  <c r="X91" i="21"/>
  <c r="W91" i="21"/>
  <c r="M91" i="21"/>
  <c r="L91" i="21"/>
  <c r="X90" i="21"/>
  <c r="W90" i="21"/>
  <c r="J90" i="21" s="1"/>
  <c r="Y90" i="21" s="1"/>
  <c r="K90" i="21" s="1"/>
  <c r="V90" i="21"/>
  <c r="T90" i="21" s="1"/>
  <c r="U90" i="21"/>
  <c r="S90" i="21" s="1"/>
  <c r="X89" i="21"/>
  <c r="W89" i="21"/>
  <c r="J89" i="21" s="1"/>
  <c r="Y89" i="21" s="1"/>
  <c r="K89" i="21" s="1"/>
  <c r="V89" i="21"/>
  <c r="T89" i="21" s="1"/>
  <c r="U89" i="21"/>
  <c r="S89" i="21" s="1"/>
  <c r="X88" i="21"/>
  <c r="W88" i="21"/>
  <c r="V88" i="21"/>
  <c r="T88" i="21" s="1"/>
  <c r="U88" i="21"/>
  <c r="S88" i="21" s="1"/>
  <c r="X85" i="21"/>
  <c r="W85" i="21"/>
  <c r="M85" i="21"/>
  <c r="L85" i="21"/>
  <c r="X84" i="21"/>
  <c r="W84" i="21"/>
  <c r="J84" i="21" s="1"/>
  <c r="Y84" i="21" s="1"/>
  <c r="K84" i="21" s="1"/>
  <c r="V84" i="21"/>
  <c r="T84" i="21" s="1"/>
  <c r="U84" i="21"/>
  <c r="S84" i="21" s="1"/>
  <c r="X83" i="21"/>
  <c r="W83" i="21"/>
  <c r="J83" i="21" s="1"/>
  <c r="Y83" i="21" s="1"/>
  <c r="K83" i="21" s="1"/>
  <c r="V83" i="21"/>
  <c r="T83" i="21" s="1"/>
  <c r="U83" i="21"/>
  <c r="S83" i="21" s="1"/>
  <c r="X82" i="21"/>
  <c r="W82" i="21"/>
  <c r="V82" i="21"/>
  <c r="T82" i="21" s="1"/>
  <c r="U82" i="21"/>
  <c r="S82" i="21" s="1"/>
  <c r="X81" i="21"/>
  <c r="W81" i="21"/>
  <c r="V81" i="21"/>
  <c r="T81" i="21" s="1"/>
  <c r="U81" i="21"/>
  <c r="S81" i="21" s="1"/>
  <c r="X80" i="21"/>
  <c r="W80" i="21"/>
  <c r="X79" i="21"/>
  <c r="W79" i="21"/>
  <c r="M79" i="21"/>
  <c r="T79" i="21" s="1"/>
  <c r="L79" i="21"/>
  <c r="X78" i="21"/>
  <c r="W78" i="21"/>
  <c r="J78" i="21" s="1"/>
  <c r="Y78" i="21" s="1"/>
  <c r="K78" i="21" s="1"/>
  <c r="V78" i="21"/>
  <c r="T78" i="21" s="1"/>
  <c r="U78" i="21"/>
  <c r="S78" i="21" s="1"/>
  <c r="X77" i="21"/>
  <c r="W77" i="21"/>
  <c r="J77" i="21" s="1"/>
  <c r="Y77" i="21" s="1"/>
  <c r="K77" i="21" s="1"/>
  <c r="V77" i="21"/>
  <c r="T77" i="21" s="1"/>
  <c r="U77" i="21"/>
  <c r="S77" i="21" s="1"/>
  <c r="X76" i="21"/>
  <c r="W76" i="21"/>
  <c r="J76" i="21" s="1"/>
  <c r="Y76" i="21" s="1"/>
  <c r="K76" i="21" s="1"/>
  <c r="V76" i="21"/>
  <c r="T76" i="21" s="1"/>
  <c r="U76" i="21"/>
  <c r="S76" i="21" s="1"/>
  <c r="X75" i="21"/>
  <c r="W75" i="21"/>
  <c r="J75" i="21" s="1"/>
  <c r="Y75" i="21" s="1"/>
  <c r="K75" i="21" s="1"/>
  <c r="V75" i="21"/>
  <c r="T75" i="21" s="1"/>
  <c r="U75" i="21"/>
  <c r="S75" i="21" s="1"/>
  <c r="X74" i="21"/>
  <c r="W74" i="21"/>
  <c r="X73" i="21"/>
  <c r="W73" i="21"/>
  <c r="M73" i="21"/>
  <c r="T73" i="21" s="1"/>
  <c r="L73" i="21"/>
  <c r="X72" i="21"/>
  <c r="J72" i="21" s="1"/>
  <c r="Y72" i="21" s="1"/>
  <c r="K72" i="21" s="1"/>
  <c r="W72" i="21"/>
  <c r="V72" i="21"/>
  <c r="T72" i="21" s="1"/>
  <c r="U72" i="21"/>
  <c r="S72" i="21" s="1"/>
  <c r="X71" i="21"/>
  <c r="W71" i="21"/>
  <c r="J71" i="21" s="1"/>
  <c r="Y71" i="21" s="1"/>
  <c r="K71" i="21" s="1"/>
  <c r="V71" i="21"/>
  <c r="T71" i="21" s="1"/>
  <c r="U71" i="21"/>
  <c r="S71" i="21" s="1"/>
  <c r="X70" i="21"/>
  <c r="W70" i="21"/>
  <c r="V70" i="21"/>
  <c r="T70" i="21" s="1"/>
  <c r="U70" i="21"/>
  <c r="S70" i="21" s="1"/>
  <c r="X69" i="21"/>
  <c r="W69" i="21"/>
  <c r="J69" i="21" s="1"/>
  <c r="Y69" i="21" s="1"/>
  <c r="K69" i="21" s="1"/>
  <c r="V69" i="21"/>
  <c r="T69" i="21" s="1"/>
  <c r="U69" i="21"/>
  <c r="S69" i="21" s="1"/>
  <c r="X67" i="21"/>
  <c r="W67" i="21"/>
  <c r="M67" i="21"/>
  <c r="L67" i="21"/>
  <c r="X66" i="21"/>
  <c r="W66" i="21"/>
  <c r="J66" i="21" s="1"/>
  <c r="J62" i="21" s="1"/>
  <c r="V66" i="21"/>
  <c r="T66" i="21" s="1"/>
  <c r="U66" i="21"/>
  <c r="S66" i="21" s="1"/>
  <c r="X60" i="21"/>
  <c r="W60" i="21"/>
  <c r="J60" i="21" s="1"/>
  <c r="J55" i="21" s="1"/>
  <c r="V60" i="21"/>
  <c r="T60" i="21" s="1"/>
  <c r="U60" i="21"/>
  <c r="S60" i="21" s="1"/>
  <c r="X55" i="21"/>
  <c r="W55" i="21"/>
  <c r="M55" i="21"/>
  <c r="T55" i="21" s="1"/>
  <c r="L55" i="21"/>
  <c r="S55" i="21" s="1"/>
  <c r="X54" i="21"/>
  <c r="W54" i="21"/>
  <c r="V54" i="21"/>
  <c r="T54" i="21" s="1"/>
  <c r="U54" i="21"/>
  <c r="S54" i="21" s="1"/>
  <c r="X53" i="21"/>
  <c r="W53" i="21"/>
  <c r="V53" i="21"/>
  <c r="T53" i="21" s="1"/>
  <c r="U53" i="21"/>
  <c r="S53" i="21" s="1"/>
  <c r="X52" i="21"/>
  <c r="W52" i="21"/>
  <c r="V52" i="21"/>
  <c r="T52" i="21" s="1"/>
  <c r="U52" i="21"/>
  <c r="S52" i="21" s="1"/>
  <c r="X51" i="21"/>
  <c r="W51" i="21"/>
  <c r="J51" i="21" s="1"/>
  <c r="Y51" i="21" s="1"/>
  <c r="K51" i="21" s="1"/>
  <c r="V51" i="21"/>
  <c r="T51" i="21" s="1"/>
  <c r="U51" i="21"/>
  <c r="S51" i="21" s="1"/>
  <c r="X50" i="21"/>
  <c r="W50" i="21"/>
  <c r="J50" i="21" s="1"/>
  <c r="X49" i="21"/>
  <c r="W49" i="21"/>
  <c r="M49" i="21"/>
  <c r="L49" i="21"/>
  <c r="X48" i="21"/>
  <c r="W48" i="21"/>
  <c r="V48" i="21"/>
  <c r="T48" i="21" s="1"/>
  <c r="U48" i="21"/>
  <c r="S48" i="21" s="1"/>
  <c r="X47" i="21"/>
  <c r="W47" i="21"/>
  <c r="V47" i="21"/>
  <c r="T47" i="21" s="1"/>
  <c r="U47" i="21"/>
  <c r="S47" i="21" s="1"/>
  <c r="X43" i="21"/>
  <c r="W43" i="21"/>
  <c r="M43" i="21"/>
  <c r="T43" i="21" s="1"/>
  <c r="L43" i="21"/>
  <c r="X42" i="21"/>
  <c r="W42" i="21"/>
  <c r="V42" i="21"/>
  <c r="T42" i="21" s="1"/>
  <c r="U42" i="21"/>
  <c r="S42" i="21" s="1"/>
  <c r="X41" i="21"/>
  <c r="W41" i="21"/>
  <c r="V41" i="21"/>
  <c r="T41" i="21" s="1"/>
  <c r="U41" i="21"/>
  <c r="S41" i="21" s="1"/>
  <c r="X40" i="21"/>
  <c r="W40" i="21"/>
  <c r="V40" i="21"/>
  <c r="T40" i="21" s="1"/>
  <c r="U40" i="21"/>
  <c r="S40" i="21" s="1"/>
  <c r="X39" i="21"/>
  <c r="W39" i="21"/>
  <c r="V39" i="21"/>
  <c r="T39" i="21" s="1"/>
  <c r="U39" i="21"/>
  <c r="S39" i="21" s="1"/>
  <c r="X37" i="21"/>
  <c r="W37" i="21"/>
  <c r="M37" i="21"/>
  <c r="L37" i="21"/>
  <c r="X36" i="21"/>
  <c r="W36" i="21"/>
  <c r="V36" i="21"/>
  <c r="T36" i="21" s="1"/>
  <c r="U36" i="21"/>
  <c r="S36" i="21" s="1"/>
  <c r="X33" i="21"/>
  <c r="W33" i="21"/>
  <c r="X32" i="21"/>
  <c r="W32" i="21"/>
  <c r="X31" i="21"/>
  <c r="W31" i="21"/>
  <c r="X30" i="21"/>
  <c r="W30" i="21"/>
  <c r="M30" i="21"/>
  <c r="T30" i="21" s="1"/>
  <c r="L30" i="21"/>
  <c r="S30" i="21" s="1"/>
  <c r="X29" i="21"/>
  <c r="W29" i="21"/>
  <c r="V29" i="21"/>
  <c r="T29" i="21" s="1"/>
  <c r="U29" i="21"/>
  <c r="S29" i="21" s="1"/>
  <c r="X28" i="21"/>
  <c r="W28" i="21"/>
  <c r="V28" i="21"/>
  <c r="T28" i="21" s="1"/>
  <c r="U28" i="21"/>
  <c r="S28" i="21" s="1"/>
  <c r="X27" i="21"/>
  <c r="W27" i="21"/>
  <c r="J27" i="21" s="1"/>
  <c r="Y27" i="21" s="1"/>
  <c r="K27" i="21" s="1"/>
  <c r="V27" i="21"/>
  <c r="T27" i="21" s="1"/>
  <c r="U27" i="21"/>
  <c r="S27" i="21" s="1"/>
  <c r="X26" i="21"/>
  <c r="W26" i="21"/>
  <c r="X25" i="21"/>
  <c r="W25" i="21"/>
  <c r="X24" i="21"/>
  <c r="W24" i="21"/>
  <c r="M24" i="21"/>
  <c r="T24" i="21" s="1"/>
  <c r="L24" i="21"/>
  <c r="X23" i="21"/>
  <c r="W23" i="21"/>
  <c r="V23" i="21"/>
  <c r="T23" i="21" s="1"/>
  <c r="U23" i="21"/>
  <c r="S23" i="21" s="1"/>
  <c r="X22" i="21"/>
  <c r="W22" i="21"/>
  <c r="V22" i="21"/>
  <c r="T22" i="21" s="1"/>
  <c r="U22" i="21"/>
  <c r="S22" i="21" s="1"/>
  <c r="X20" i="21"/>
  <c r="W20" i="21"/>
  <c r="X19" i="21"/>
  <c r="W19" i="21"/>
  <c r="X18" i="21"/>
  <c r="W18" i="21"/>
  <c r="M18" i="21"/>
  <c r="L18" i="21"/>
  <c r="S18" i="21" s="1"/>
  <c r="X17" i="21"/>
  <c r="W17" i="21"/>
  <c r="V17" i="21"/>
  <c r="T17" i="21" s="1"/>
  <c r="U17" i="21"/>
  <c r="S17" i="21" s="1"/>
  <c r="X16" i="21"/>
  <c r="W16" i="21"/>
  <c r="V16" i="21"/>
  <c r="T16" i="21" s="1"/>
  <c r="U16" i="21"/>
  <c r="S16" i="21" s="1"/>
  <c r="X15" i="21"/>
  <c r="W15" i="21"/>
  <c r="V15" i="21"/>
  <c r="T15" i="21" s="1"/>
  <c r="U15" i="21"/>
  <c r="S15" i="21" s="1"/>
  <c r="X14" i="21"/>
  <c r="W14" i="21"/>
  <c r="X13" i="21"/>
  <c r="W13" i="21"/>
  <c r="J13" i="21" s="1"/>
  <c r="Y13" i="21" s="1"/>
  <c r="K13" i="21" s="1"/>
  <c r="V13" i="21"/>
  <c r="T13" i="21" s="1"/>
  <c r="U13" i="21"/>
  <c r="S13" i="21" s="1"/>
  <c r="M12" i="21"/>
  <c r="L12" i="21"/>
  <c r="U1" i="21"/>
  <c r="AH148" i="16"/>
  <c r="X148" i="16"/>
  <c r="W148" i="16"/>
  <c r="J148" i="16" s="1"/>
  <c r="V148" i="16"/>
  <c r="T148" i="16" s="1"/>
  <c r="U148" i="16"/>
  <c r="S148" i="16" s="1"/>
  <c r="X139" i="16"/>
  <c r="W139" i="16"/>
  <c r="M139" i="16"/>
  <c r="T139" i="16" s="1"/>
  <c r="L139" i="16"/>
  <c r="AH138" i="16"/>
  <c r="X138" i="16"/>
  <c r="W138" i="16"/>
  <c r="V138" i="16"/>
  <c r="T138" i="16" s="1"/>
  <c r="U138" i="16"/>
  <c r="S138" i="16" s="1"/>
  <c r="AH137" i="16"/>
  <c r="X137" i="16"/>
  <c r="W137" i="16"/>
  <c r="V137" i="16"/>
  <c r="T137" i="16" s="1"/>
  <c r="U137" i="16"/>
  <c r="S137" i="16" s="1"/>
  <c r="X126" i="16"/>
  <c r="W126" i="16"/>
  <c r="M126" i="16"/>
  <c r="T126" i="16" s="1"/>
  <c r="L126" i="16"/>
  <c r="AH125" i="16"/>
  <c r="X125" i="16"/>
  <c r="W125" i="16"/>
  <c r="V125" i="16"/>
  <c r="T125" i="16" s="1"/>
  <c r="U125" i="16"/>
  <c r="S125" i="16" s="1"/>
  <c r="AH124" i="16"/>
  <c r="X124" i="16"/>
  <c r="W124" i="16"/>
  <c r="V124" i="16"/>
  <c r="T124" i="16" s="1"/>
  <c r="U124" i="16"/>
  <c r="S124" i="16" s="1"/>
  <c r="AH123" i="16"/>
  <c r="X123" i="16"/>
  <c r="W123" i="16"/>
  <c r="V123" i="16"/>
  <c r="T123" i="16" s="1"/>
  <c r="U123" i="16"/>
  <c r="S123" i="16" s="1"/>
  <c r="AH122" i="16"/>
  <c r="X122" i="16"/>
  <c r="W122" i="16"/>
  <c r="V122" i="16"/>
  <c r="T122" i="16" s="1"/>
  <c r="U122" i="16"/>
  <c r="S122" i="16" s="1"/>
  <c r="AH121" i="16"/>
  <c r="X121" i="16"/>
  <c r="W121" i="16"/>
  <c r="X120" i="16"/>
  <c r="W120" i="16"/>
  <c r="M120" i="16"/>
  <c r="T120" i="16" s="1"/>
  <c r="L120" i="16"/>
  <c r="S120" i="16" s="1"/>
  <c r="AH119" i="16"/>
  <c r="X119" i="16"/>
  <c r="W119" i="16"/>
  <c r="V119" i="16"/>
  <c r="T119" i="16" s="1"/>
  <c r="U119" i="16"/>
  <c r="S119" i="16" s="1"/>
  <c r="AH118" i="16"/>
  <c r="X118" i="16"/>
  <c r="W118" i="16"/>
  <c r="V118" i="16"/>
  <c r="T118" i="16" s="1"/>
  <c r="U118" i="16"/>
  <c r="S118" i="16" s="1"/>
  <c r="AH117" i="16"/>
  <c r="X117" i="16"/>
  <c r="W117" i="16"/>
  <c r="V117" i="16"/>
  <c r="T117" i="16" s="1"/>
  <c r="U117" i="16"/>
  <c r="S117" i="16" s="1"/>
  <c r="AH116" i="16"/>
  <c r="X116" i="16"/>
  <c r="W116" i="16"/>
  <c r="V116" i="16"/>
  <c r="T116" i="16" s="1"/>
  <c r="U116" i="16"/>
  <c r="S116" i="16" s="1"/>
  <c r="X114" i="16"/>
  <c r="W114" i="16"/>
  <c r="M114" i="16"/>
  <c r="T114" i="16" s="1"/>
  <c r="L114" i="16"/>
  <c r="S114" i="16" s="1"/>
  <c r="AH113" i="16"/>
  <c r="X113" i="16"/>
  <c r="W113" i="16"/>
  <c r="V113" i="16"/>
  <c r="T113" i="16" s="1"/>
  <c r="U113" i="16"/>
  <c r="S113" i="16" s="1"/>
  <c r="AH112" i="16"/>
  <c r="X112" i="16"/>
  <c r="W112" i="16"/>
  <c r="V112" i="16"/>
  <c r="T112" i="16" s="1"/>
  <c r="U112" i="16"/>
  <c r="S112" i="16" s="1"/>
  <c r="AH111" i="16"/>
  <c r="X111" i="16"/>
  <c r="W111" i="16"/>
  <c r="V111" i="16"/>
  <c r="T111" i="16" s="1"/>
  <c r="U111" i="16"/>
  <c r="S111" i="16" s="1"/>
  <c r="AH110" i="16"/>
  <c r="X110" i="16"/>
  <c r="W110" i="16"/>
  <c r="V110" i="16"/>
  <c r="T110" i="16" s="1"/>
  <c r="U110" i="16"/>
  <c r="S110" i="16" s="1"/>
  <c r="X108" i="16"/>
  <c r="W108" i="16"/>
  <c r="M108" i="16"/>
  <c r="T108" i="16" s="1"/>
  <c r="L108" i="16"/>
  <c r="AH107" i="16"/>
  <c r="X107" i="16"/>
  <c r="W107" i="16"/>
  <c r="V107" i="16"/>
  <c r="T107" i="16" s="1"/>
  <c r="U107" i="16"/>
  <c r="S107" i="16" s="1"/>
  <c r="X102" i="16"/>
  <c r="W102" i="16"/>
  <c r="M102" i="16"/>
  <c r="T102" i="16" s="1"/>
  <c r="L102" i="16"/>
  <c r="AH101" i="16"/>
  <c r="AH96" i="16" s="1"/>
  <c r="X101" i="16"/>
  <c r="W101" i="16"/>
  <c r="V101" i="16"/>
  <c r="T101" i="16" s="1"/>
  <c r="U101" i="16"/>
  <c r="S101" i="16" s="1"/>
  <c r="X86" i="16"/>
  <c r="W86" i="16"/>
  <c r="M86" i="16"/>
  <c r="L86" i="16"/>
  <c r="AH85" i="16"/>
  <c r="X85" i="16"/>
  <c r="W85" i="16"/>
  <c r="V85" i="16"/>
  <c r="T85" i="16" s="1"/>
  <c r="U85" i="16"/>
  <c r="S85" i="16" s="1"/>
  <c r="AH84" i="16"/>
  <c r="X84" i="16"/>
  <c r="W84" i="16"/>
  <c r="V84" i="16"/>
  <c r="T84" i="16" s="1"/>
  <c r="U84" i="16"/>
  <c r="S84" i="16" s="1"/>
  <c r="AH83" i="16"/>
  <c r="X83" i="16"/>
  <c r="W83" i="16"/>
  <c r="V83" i="16"/>
  <c r="T83" i="16" s="1"/>
  <c r="U83" i="16"/>
  <c r="S83" i="16" s="1"/>
  <c r="AH82" i="16"/>
  <c r="X82" i="16"/>
  <c r="W82" i="16"/>
  <c r="V82" i="16"/>
  <c r="T82" i="16" s="1"/>
  <c r="U82" i="16"/>
  <c r="S82" i="16" s="1"/>
  <c r="AH81" i="16"/>
  <c r="X81" i="16"/>
  <c r="W81" i="16"/>
  <c r="X80" i="16"/>
  <c r="W80" i="16"/>
  <c r="M80" i="16"/>
  <c r="T80" i="16" s="1"/>
  <c r="L80" i="16"/>
  <c r="AH79" i="16"/>
  <c r="X79" i="16"/>
  <c r="W79" i="16"/>
  <c r="V79" i="16"/>
  <c r="T79" i="16" s="1"/>
  <c r="U79" i="16"/>
  <c r="S79" i="16" s="1"/>
  <c r="AH78" i="16"/>
  <c r="X78" i="16"/>
  <c r="W78" i="16"/>
  <c r="V78" i="16"/>
  <c r="T78" i="16" s="1"/>
  <c r="U78" i="16"/>
  <c r="S78" i="16" s="1"/>
  <c r="AH77" i="16"/>
  <c r="X77" i="16"/>
  <c r="W77" i="16"/>
  <c r="V77" i="16"/>
  <c r="T77" i="16" s="1"/>
  <c r="U77" i="16"/>
  <c r="S77" i="16" s="1"/>
  <c r="AH76" i="16"/>
  <c r="X76" i="16"/>
  <c r="W76" i="16"/>
  <c r="V76" i="16"/>
  <c r="T76" i="16" s="1"/>
  <c r="U76" i="16"/>
  <c r="S76" i="16" s="1"/>
  <c r="AH75" i="16"/>
  <c r="X75" i="16"/>
  <c r="W75" i="16"/>
  <c r="X74" i="16"/>
  <c r="W74" i="16"/>
  <c r="M74" i="16"/>
  <c r="T74" i="16" s="1"/>
  <c r="L74" i="16"/>
  <c r="AH73" i="16"/>
  <c r="X73" i="16"/>
  <c r="W73" i="16"/>
  <c r="V73" i="16"/>
  <c r="T73" i="16" s="1"/>
  <c r="U73" i="16"/>
  <c r="S73" i="16" s="1"/>
  <c r="AH72" i="16"/>
  <c r="X72" i="16"/>
  <c r="W72" i="16"/>
  <c r="V72" i="16"/>
  <c r="T72" i="16" s="1"/>
  <c r="U72" i="16"/>
  <c r="S72" i="16" s="1"/>
  <c r="AH71" i="16"/>
  <c r="X71" i="16"/>
  <c r="W71" i="16"/>
  <c r="V71" i="16"/>
  <c r="T71" i="16" s="1"/>
  <c r="U71" i="16"/>
  <c r="S71" i="16" s="1"/>
  <c r="AH70" i="16"/>
  <c r="X70" i="16"/>
  <c r="W70" i="16"/>
  <c r="V70" i="16"/>
  <c r="T70" i="16" s="1"/>
  <c r="U70" i="16"/>
  <c r="S70" i="16" s="1"/>
  <c r="X68" i="16"/>
  <c r="W68" i="16"/>
  <c r="M68" i="16"/>
  <c r="L68" i="16"/>
  <c r="AH67" i="16"/>
  <c r="X67" i="16"/>
  <c r="W67" i="16"/>
  <c r="V67" i="16"/>
  <c r="T67" i="16" s="1"/>
  <c r="U67" i="16"/>
  <c r="S67" i="16" s="1"/>
  <c r="X64" i="16"/>
  <c r="W64" i="16"/>
  <c r="M64" i="16"/>
  <c r="T64" i="16" s="1"/>
  <c r="L64" i="16"/>
  <c r="X51" i="16"/>
  <c r="W51" i="16"/>
  <c r="M51" i="16"/>
  <c r="L51" i="16"/>
  <c r="AH50" i="16"/>
  <c r="X50" i="16"/>
  <c r="W50" i="16"/>
  <c r="V50" i="16"/>
  <c r="T50" i="16" s="1"/>
  <c r="U50" i="16"/>
  <c r="S50" i="16" s="1"/>
  <c r="AH49" i="16"/>
  <c r="X49" i="16"/>
  <c r="W49" i="16"/>
  <c r="V49" i="16"/>
  <c r="T49" i="16" s="1"/>
  <c r="U49" i="16"/>
  <c r="S49" i="16" s="1"/>
  <c r="X45" i="16"/>
  <c r="W45" i="16"/>
  <c r="M45" i="16"/>
  <c r="L45" i="16"/>
  <c r="S45" i="16" s="1"/>
  <c r="AH44" i="16"/>
  <c r="X44" i="16"/>
  <c r="W44" i="16"/>
  <c r="V44" i="16"/>
  <c r="T44" i="16" s="1"/>
  <c r="U44" i="16"/>
  <c r="S44" i="16" s="1"/>
  <c r="AH43" i="16"/>
  <c r="X43" i="16"/>
  <c r="W43" i="16"/>
  <c r="V43" i="16"/>
  <c r="T43" i="16" s="1"/>
  <c r="U43" i="16"/>
  <c r="S43" i="16" s="1"/>
  <c r="AH42" i="16"/>
  <c r="X42" i="16"/>
  <c r="W42" i="16"/>
  <c r="V42" i="16"/>
  <c r="T42" i="16" s="1"/>
  <c r="U42" i="16"/>
  <c r="S42" i="16" s="1"/>
  <c r="AH41" i="16"/>
  <c r="X41" i="16"/>
  <c r="W41" i="16"/>
  <c r="V41" i="16"/>
  <c r="T41" i="16" s="1"/>
  <c r="U41" i="16"/>
  <c r="S41" i="16" s="1"/>
  <c r="AH40" i="16"/>
  <c r="X40" i="16"/>
  <c r="W40" i="16"/>
  <c r="X39" i="16"/>
  <c r="W39" i="16"/>
  <c r="M39" i="16"/>
  <c r="L39" i="16"/>
  <c r="AH38" i="16"/>
  <c r="X38" i="16"/>
  <c r="W38" i="16"/>
  <c r="V38" i="16"/>
  <c r="T38" i="16" s="1"/>
  <c r="U38" i="16"/>
  <c r="S38" i="16" s="1"/>
  <c r="X32" i="16"/>
  <c r="W32" i="16"/>
  <c r="M32" i="16"/>
  <c r="T32" i="16" s="1"/>
  <c r="L32" i="16"/>
  <c r="S32" i="16" s="1"/>
  <c r="AH31" i="16"/>
  <c r="X31" i="16"/>
  <c r="W31" i="16"/>
  <c r="V31" i="16"/>
  <c r="T31" i="16" s="1"/>
  <c r="U31" i="16"/>
  <c r="S31" i="16" s="1"/>
  <c r="X24" i="16"/>
  <c r="W24" i="16"/>
  <c r="M24" i="16"/>
  <c r="T24" i="16" s="1"/>
  <c r="L24" i="16"/>
  <c r="AH23" i="16"/>
  <c r="X23" i="16"/>
  <c r="W23" i="16"/>
  <c r="V23" i="16"/>
  <c r="T23" i="16" s="1"/>
  <c r="U23" i="16"/>
  <c r="S23" i="16" s="1"/>
  <c r="X18" i="16"/>
  <c r="W18" i="16"/>
  <c r="M18" i="16"/>
  <c r="L18" i="16"/>
  <c r="S18" i="16" s="1"/>
  <c r="AH17" i="16"/>
  <c r="X17" i="16"/>
  <c r="W17" i="16"/>
  <c r="V17" i="16"/>
  <c r="T17" i="16" s="1"/>
  <c r="U17" i="16"/>
  <c r="S17" i="16" s="1"/>
  <c r="Y16" i="16"/>
  <c r="X16" i="16"/>
  <c r="W16" i="16"/>
  <c r="V16" i="16"/>
  <c r="T16" i="16" s="1"/>
  <c r="U16" i="16"/>
  <c r="S16" i="16" s="1"/>
  <c r="AH182" i="9"/>
  <c r="X182" i="9"/>
  <c r="W182" i="9"/>
  <c r="V182" i="9"/>
  <c r="T182" i="9" s="1"/>
  <c r="U182" i="9"/>
  <c r="S182" i="9" s="1"/>
  <c r="AH181" i="9"/>
  <c r="X181" i="9"/>
  <c r="W181" i="9"/>
  <c r="V181" i="9"/>
  <c r="T181" i="9" s="1"/>
  <c r="U181" i="9"/>
  <c r="S181" i="9" s="1"/>
  <c r="AH180" i="9"/>
  <c r="X180" i="9"/>
  <c r="W180" i="9"/>
  <c r="V180" i="9"/>
  <c r="T180" i="9" s="1"/>
  <c r="U180" i="9"/>
  <c r="S180" i="9" s="1"/>
  <c r="AH179" i="9"/>
  <c r="X179" i="9"/>
  <c r="W179" i="9"/>
  <c r="V179" i="9"/>
  <c r="T179" i="9" s="1"/>
  <c r="U179" i="9"/>
  <c r="S179" i="9" s="1"/>
  <c r="AH178" i="9"/>
  <c r="X178" i="9"/>
  <c r="W178" i="9"/>
  <c r="X177" i="9"/>
  <c r="W177" i="9"/>
  <c r="M177" i="9"/>
  <c r="T177" i="9" s="1"/>
  <c r="L177" i="9"/>
  <c r="AH176" i="9"/>
  <c r="X176" i="9"/>
  <c r="W176" i="9"/>
  <c r="V176" i="9"/>
  <c r="T176" i="9" s="1"/>
  <c r="U176" i="9"/>
  <c r="S176" i="9" s="1"/>
  <c r="AH175" i="9"/>
  <c r="X175" i="9"/>
  <c r="W175" i="9"/>
  <c r="V175" i="9"/>
  <c r="T175" i="9" s="1"/>
  <c r="U175" i="9"/>
  <c r="S175" i="9" s="1"/>
  <c r="AH172" i="9"/>
  <c r="X172" i="9"/>
  <c r="W172" i="9"/>
  <c r="V172" i="9"/>
  <c r="T172" i="9" s="1"/>
  <c r="U172" i="9"/>
  <c r="S172" i="9" s="1"/>
  <c r="X171" i="9"/>
  <c r="W171" i="9"/>
  <c r="M171" i="9"/>
  <c r="T171" i="9" s="1"/>
  <c r="L171" i="9"/>
  <c r="S171" i="9" s="1"/>
  <c r="AH170" i="9"/>
  <c r="X170" i="9"/>
  <c r="W170" i="9"/>
  <c r="V170" i="9"/>
  <c r="T170" i="9" s="1"/>
  <c r="U170" i="9"/>
  <c r="S170" i="9" s="1"/>
  <c r="AH169" i="9"/>
  <c r="X169" i="9"/>
  <c r="W169" i="9"/>
  <c r="V169" i="9"/>
  <c r="T169" i="9" s="1"/>
  <c r="U169" i="9"/>
  <c r="S169" i="9" s="1"/>
  <c r="X165" i="9"/>
  <c r="W165" i="9"/>
  <c r="M165" i="9"/>
  <c r="T165" i="9" s="1"/>
  <c r="L165" i="9"/>
  <c r="AH164" i="9"/>
  <c r="X164" i="9"/>
  <c r="W164" i="9"/>
  <c r="V164" i="9"/>
  <c r="T164" i="9" s="1"/>
  <c r="U164" i="9"/>
  <c r="S164" i="9" s="1"/>
  <c r="AH163" i="9"/>
  <c r="X163" i="9"/>
  <c r="W163" i="9"/>
  <c r="V163" i="9"/>
  <c r="T163" i="9" s="1"/>
  <c r="U163" i="9"/>
  <c r="S163" i="9" s="1"/>
  <c r="X159" i="9"/>
  <c r="W159" i="9"/>
  <c r="M159" i="9"/>
  <c r="T159" i="9" s="1"/>
  <c r="L159" i="9"/>
  <c r="S159" i="9" s="1"/>
  <c r="AH158" i="9"/>
  <c r="X158" i="9"/>
  <c r="W158" i="9"/>
  <c r="V158" i="9"/>
  <c r="T158" i="9" s="1"/>
  <c r="U158" i="9"/>
  <c r="S158" i="9" s="1"/>
  <c r="AH149" i="9"/>
  <c r="X149" i="9"/>
  <c r="W149" i="9"/>
  <c r="M149" i="9"/>
  <c r="L149" i="9"/>
  <c r="S149" i="9" s="1"/>
  <c r="AH141" i="9"/>
  <c r="X141" i="9"/>
  <c r="W141" i="9"/>
  <c r="V141" i="9"/>
  <c r="T141" i="9" s="1"/>
  <c r="U141" i="9"/>
  <c r="S141" i="9" s="1"/>
  <c r="X140" i="9"/>
  <c r="W140" i="9"/>
  <c r="M140" i="9"/>
  <c r="L140" i="9"/>
  <c r="S140" i="9" s="1"/>
  <c r="AH139" i="9"/>
  <c r="X139" i="9"/>
  <c r="W139" i="9"/>
  <c r="V139" i="9"/>
  <c r="T139" i="9" s="1"/>
  <c r="U139" i="9"/>
  <c r="S139" i="9" s="1"/>
  <c r="AH138" i="9"/>
  <c r="X138" i="9"/>
  <c r="W138" i="9"/>
  <c r="V138" i="9"/>
  <c r="T138" i="9" s="1"/>
  <c r="U138" i="9"/>
  <c r="S138" i="9" s="1"/>
  <c r="AH137" i="9"/>
  <c r="X137" i="9"/>
  <c r="W137" i="9"/>
  <c r="V137" i="9"/>
  <c r="T137" i="9" s="1"/>
  <c r="U137" i="9"/>
  <c r="S137" i="9" s="1"/>
  <c r="AH136" i="9"/>
  <c r="X136" i="9"/>
  <c r="W136" i="9"/>
  <c r="V136" i="9"/>
  <c r="T136" i="9" s="1"/>
  <c r="U136" i="9"/>
  <c r="S136" i="9" s="1"/>
  <c r="X126" i="9"/>
  <c r="W126" i="9"/>
  <c r="M126" i="9"/>
  <c r="T126" i="9" s="1"/>
  <c r="L126" i="9"/>
  <c r="S126" i="9" s="1"/>
  <c r="AH125" i="9"/>
  <c r="X125" i="9"/>
  <c r="W125" i="9"/>
  <c r="V125" i="9"/>
  <c r="T125" i="9" s="1"/>
  <c r="U125" i="9"/>
  <c r="S125" i="9" s="1"/>
  <c r="AH124" i="9"/>
  <c r="X124" i="9"/>
  <c r="W124" i="9"/>
  <c r="V124" i="9"/>
  <c r="T124" i="9" s="1"/>
  <c r="U124" i="9"/>
  <c r="S124" i="9" s="1"/>
  <c r="AH123" i="9"/>
  <c r="X123" i="9"/>
  <c r="W123" i="9"/>
  <c r="V123" i="9"/>
  <c r="T123" i="9" s="1"/>
  <c r="U123" i="9"/>
  <c r="S123" i="9" s="1"/>
  <c r="AH122" i="9"/>
  <c r="X122" i="9"/>
  <c r="W122" i="9"/>
  <c r="V122" i="9"/>
  <c r="T122" i="9" s="1"/>
  <c r="U122" i="9"/>
  <c r="S122" i="9" s="1"/>
  <c r="AH121" i="9"/>
  <c r="X121" i="9"/>
  <c r="W121" i="9"/>
  <c r="X120" i="9"/>
  <c r="W120" i="9"/>
  <c r="M120" i="9"/>
  <c r="T120" i="9" s="1"/>
  <c r="L120" i="9"/>
  <c r="AH119" i="9"/>
  <c r="X119" i="9"/>
  <c r="W119" i="9"/>
  <c r="V119" i="9"/>
  <c r="T119" i="9" s="1"/>
  <c r="U119" i="9"/>
  <c r="S119" i="9" s="1"/>
  <c r="AH118" i="9"/>
  <c r="X118" i="9"/>
  <c r="W118" i="9"/>
  <c r="V118" i="9"/>
  <c r="T118" i="9" s="1"/>
  <c r="U118" i="9"/>
  <c r="S118" i="9" s="1"/>
  <c r="AH117" i="9"/>
  <c r="X117" i="9"/>
  <c r="W117" i="9"/>
  <c r="V117" i="9"/>
  <c r="T117" i="9" s="1"/>
  <c r="U117" i="9"/>
  <c r="S117" i="9" s="1"/>
  <c r="AH116" i="9"/>
  <c r="X116" i="9"/>
  <c r="W116" i="9"/>
  <c r="V116" i="9"/>
  <c r="T116" i="9" s="1"/>
  <c r="U116" i="9"/>
  <c r="S116" i="9" s="1"/>
  <c r="X114" i="9"/>
  <c r="W114" i="9"/>
  <c r="M114" i="9"/>
  <c r="T114" i="9" s="1"/>
  <c r="L114" i="9"/>
  <c r="S114" i="9" s="1"/>
  <c r="AH113" i="9"/>
  <c r="X113" i="9"/>
  <c r="W113" i="9"/>
  <c r="V113" i="9"/>
  <c r="T113" i="9" s="1"/>
  <c r="U113" i="9"/>
  <c r="S113" i="9" s="1"/>
  <c r="AH112" i="9"/>
  <c r="X112" i="9"/>
  <c r="W112" i="9"/>
  <c r="V112" i="9"/>
  <c r="T112" i="9" s="1"/>
  <c r="U112" i="9"/>
  <c r="S112" i="9" s="1"/>
  <c r="AH111" i="9"/>
  <c r="X111" i="9"/>
  <c r="W111" i="9"/>
  <c r="V111" i="9"/>
  <c r="T111" i="9" s="1"/>
  <c r="U111" i="9"/>
  <c r="S111" i="9" s="1"/>
  <c r="AH110" i="9"/>
  <c r="X110" i="9"/>
  <c r="W110" i="9"/>
  <c r="V110" i="9"/>
  <c r="T110" i="9" s="1"/>
  <c r="U110" i="9"/>
  <c r="S110" i="9" s="1"/>
  <c r="X108" i="9"/>
  <c r="W108" i="9"/>
  <c r="M108" i="9"/>
  <c r="T108" i="9" s="1"/>
  <c r="L108" i="9"/>
  <c r="AH107" i="9"/>
  <c r="X107" i="9"/>
  <c r="W107" i="9"/>
  <c r="V107" i="9"/>
  <c r="T107" i="9" s="1"/>
  <c r="U107" i="9"/>
  <c r="S107" i="9" s="1"/>
  <c r="X102" i="9"/>
  <c r="W102" i="9"/>
  <c r="M102" i="9"/>
  <c r="T102" i="9" s="1"/>
  <c r="L102" i="9"/>
  <c r="S102" i="9" s="1"/>
  <c r="AH101" i="9"/>
  <c r="X101" i="9"/>
  <c r="W101" i="9"/>
  <c r="V101" i="9"/>
  <c r="T101" i="9" s="1"/>
  <c r="U101" i="9"/>
  <c r="S101" i="9" s="1"/>
  <c r="AH100" i="9"/>
  <c r="X100" i="9"/>
  <c r="W100" i="9"/>
  <c r="V100" i="9"/>
  <c r="T100" i="9" s="1"/>
  <c r="U100" i="9"/>
  <c r="S100" i="9" s="1"/>
  <c r="X96" i="9"/>
  <c r="W96" i="9"/>
  <c r="M96" i="9"/>
  <c r="L96" i="9"/>
  <c r="S96" i="9" s="1"/>
  <c r="AH95" i="9"/>
  <c r="X95" i="9"/>
  <c r="W95" i="9"/>
  <c r="V95" i="9"/>
  <c r="T95" i="9" s="1"/>
  <c r="U95" i="9"/>
  <c r="S95" i="9" s="1"/>
  <c r="AH94" i="9"/>
  <c r="X94" i="9"/>
  <c r="W94" i="9"/>
  <c r="V94" i="9"/>
  <c r="T94" i="9" s="1"/>
  <c r="U94" i="9"/>
  <c r="S94" i="9" s="1"/>
  <c r="X90" i="9"/>
  <c r="W90" i="9"/>
  <c r="M90" i="9"/>
  <c r="L90" i="9"/>
  <c r="AH89" i="9"/>
  <c r="X89" i="9"/>
  <c r="W89" i="9"/>
  <c r="V89" i="9"/>
  <c r="T89" i="9" s="1"/>
  <c r="U89" i="9"/>
  <c r="S89" i="9" s="1"/>
  <c r="AH88" i="9"/>
  <c r="X88" i="9"/>
  <c r="W88" i="9"/>
  <c r="V88" i="9"/>
  <c r="T88" i="9" s="1"/>
  <c r="U88" i="9"/>
  <c r="S88" i="9" s="1"/>
  <c r="AH87" i="9"/>
  <c r="X87" i="9"/>
  <c r="W87" i="9"/>
  <c r="V87" i="9"/>
  <c r="T87" i="9" s="1"/>
  <c r="U87" i="9"/>
  <c r="S87" i="9" s="1"/>
  <c r="AH86" i="9"/>
  <c r="X86" i="9"/>
  <c r="W86" i="9"/>
  <c r="V86" i="9"/>
  <c r="T86" i="9" s="1"/>
  <c r="U86" i="9"/>
  <c r="S86" i="9" s="1"/>
  <c r="AH85" i="9"/>
  <c r="X85" i="9"/>
  <c r="W85" i="9"/>
  <c r="X84" i="9"/>
  <c r="W84" i="9"/>
  <c r="M84" i="9"/>
  <c r="L84" i="9"/>
  <c r="S84" i="9" s="1"/>
  <c r="AH83" i="9"/>
  <c r="X83" i="9"/>
  <c r="W83" i="9"/>
  <c r="V83" i="9"/>
  <c r="T83" i="9" s="1"/>
  <c r="U83" i="9"/>
  <c r="S83" i="9" s="1"/>
  <c r="AH82" i="9"/>
  <c r="X82" i="9"/>
  <c r="W82" i="9"/>
  <c r="V82" i="9"/>
  <c r="T82" i="9" s="1"/>
  <c r="U82" i="9"/>
  <c r="S82" i="9" s="1"/>
  <c r="AH81" i="9"/>
  <c r="X81" i="9"/>
  <c r="W81" i="9"/>
  <c r="V81" i="9"/>
  <c r="T81" i="9" s="1"/>
  <c r="U81" i="9"/>
  <c r="S81" i="9" s="1"/>
  <c r="AH80" i="9"/>
  <c r="X80" i="9"/>
  <c r="W80" i="9"/>
  <c r="V80" i="9"/>
  <c r="T80" i="9" s="1"/>
  <c r="U80" i="9"/>
  <c r="S80" i="9" s="1"/>
  <c r="AH79" i="9"/>
  <c r="X79" i="9"/>
  <c r="W79" i="9"/>
  <c r="X78" i="9"/>
  <c r="W78" i="9"/>
  <c r="M78" i="9"/>
  <c r="T78" i="9" s="1"/>
  <c r="L78" i="9"/>
  <c r="AH77" i="9"/>
  <c r="X77" i="9"/>
  <c r="W77" i="9"/>
  <c r="V77" i="9"/>
  <c r="T77" i="9" s="1"/>
  <c r="U77" i="9"/>
  <c r="S77" i="9" s="1"/>
  <c r="AH76" i="9"/>
  <c r="X76" i="9"/>
  <c r="W76" i="9"/>
  <c r="V76" i="9"/>
  <c r="T76" i="9" s="1"/>
  <c r="U76" i="9"/>
  <c r="S76" i="9" s="1"/>
  <c r="AH75" i="9"/>
  <c r="X75" i="9"/>
  <c r="W75" i="9"/>
  <c r="V75" i="9"/>
  <c r="T75" i="9" s="1"/>
  <c r="U75" i="9"/>
  <c r="S75" i="9" s="1"/>
  <c r="AH74" i="9"/>
  <c r="X74" i="9"/>
  <c r="W74" i="9"/>
  <c r="V74" i="9"/>
  <c r="T74" i="9" s="1"/>
  <c r="U74" i="9"/>
  <c r="S74" i="9" s="1"/>
  <c r="X72" i="9"/>
  <c r="W72" i="9"/>
  <c r="M72" i="9"/>
  <c r="L72" i="9"/>
  <c r="AH71" i="9"/>
  <c r="X71" i="9"/>
  <c r="W71" i="9"/>
  <c r="V71" i="9"/>
  <c r="T71" i="9" s="1"/>
  <c r="U71" i="9"/>
  <c r="S71" i="9" s="1"/>
  <c r="AH70" i="9"/>
  <c r="X70" i="9"/>
  <c r="W70" i="9"/>
  <c r="V70" i="9"/>
  <c r="T70" i="9" s="1"/>
  <c r="U70" i="9"/>
  <c r="S70" i="9" s="1"/>
  <c r="X66" i="9"/>
  <c r="W66" i="9"/>
  <c r="M66" i="9"/>
  <c r="T66" i="9" s="1"/>
  <c r="L66" i="9"/>
  <c r="S66" i="9" s="1"/>
  <c r="AH65" i="9"/>
  <c r="X65" i="9"/>
  <c r="W65" i="9"/>
  <c r="V65" i="9"/>
  <c r="T65" i="9" s="1"/>
  <c r="U65" i="9"/>
  <c r="S65" i="9" s="1"/>
  <c r="AH64" i="9"/>
  <c r="X64" i="9"/>
  <c r="W64" i="9"/>
  <c r="V64" i="9"/>
  <c r="T64" i="9" s="1"/>
  <c r="U64" i="9"/>
  <c r="S64" i="9" s="1"/>
  <c r="X57" i="9"/>
  <c r="W57" i="9"/>
  <c r="M57" i="9"/>
  <c r="T57" i="9" s="1"/>
  <c r="L57" i="9"/>
  <c r="AH56" i="9"/>
  <c r="X56" i="9"/>
  <c r="W56" i="9"/>
  <c r="V56" i="9"/>
  <c r="T56" i="9" s="1"/>
  <c r="U56" i="9"/>
  <c r="S56" i="9" s="1"/>
  <c r="AH55" i="9"/>
  <c r="X55" i="9"/>
  <c r="W55" i="9"/>
  <c r="V55" i="9"/>
  <c r="T55" i="9" s="1"/>
  <c r="U55" i="9"/>
  <c r="S55" i="9" s="1"/>
  <c r="X51" i="9"/>
  <c r="W51" i="9"/>
  <c r="M51" i="9"/>
  <c r="L51" i="9"/>
  <c r="AH50" i="9"/>
  <c r="X50" i="9"/>
  <c r="W50" i="9"/>
  <c r="V50" i="9"/>
  <c r="T50" i="9" s="1"/>
  <c r="U50" i="9"/>
  <c r="S50" i="9" s="1"/>
  <c r="AH49" i="9"/>
  <c r="X49" i="9"/>
  <c r="W49" i="9"/>
  <c r="V49" i="9"/>
  <c r="T49" i="9" s="1"/>
  <c r="U49" i="9"/>
  <c r="S49" i="9" s="1"/>
  <c r="X45" i="9"/>
  <c r="W45" i="9"/>
  <c r="M45" i="9"/>
  <c r="L45" i="9"/>
  <c r="S45" i="9" s="1"/>
  <c r="AH44" i="9"/>
  <c r="X44" i="9"/>
  <c r="W44" i="9"/>
  <c r="V44" i="9"/>
  <c r="T44" i="9" s="1"/>
  <c r="U44" i="9"/>
  <c r="S44" i="9" s="1"/>
  <c r="AH43" i="9"/>
  <c r="X43" i="9"/>
  <c r="W43" i="9"/>
  <c r="V43" i="9"/>
  <c r="T43" i="9" s="1"/>
  <c r="U43" i="9"/>
  <c r="S43" i="9" s="1"/>
  <c r="AH42" i="9"/>
  <c r="X42" i="9"/>
  <c r="W42" i="9"/>
  <c r="V42" i="9"/>
  <c r="T42" i="9" s="1"/>
  <c r="U42" i="9"/>
  <c r="S42" i="9" s="1"/>
  <c r="AH41" i="9"/>
  <c r="X41" i="9"/>
  <c r="W41" i="9"/>
  <c r="V41" i="9"/>
  <c r="T41" i="9" s="1"/>
  <c r="U41" i="9"/>
  <c r="S41" i="9" s="1"/>
  <c r="AH40" i="9"/>
  <c r="X40" i="9"/>
  <c r="W40" i="9"/>
  <c r="X39" i="9"/>
  <c r="W39" i="9"/>
  <c r="M39" i="9"/>
  <c r="L39" i="9"/>
  <c r="AH38" i="9"/>
  <c r="X38" i="9"/>
  <c r="W38" i="9"/>
  <c r="V38" i="9"/>
  <c r="T38" i="9" s="1"/>
  <c r="U38" i="9"/>
  <c r="S38" i="9" s="1"/>
  <c r="X32" i="9"/>
  <c r="W32" i="9"/>
  <c r="M32" i="9"/>
  <c r="L32" i="9"/>
  <c r="S32" i="9" s="1"/>
  <c r="X24" i="9"/>
  <c r="W24" i="9"/>
  <c r="M24" i="9"/>
  <c r="T24" i="9" s="1"/>
  <c r="L24" i="9"/>
  <c r="AH23" i="9"/>
  <c r="X23" i="9"/>
  <c r="W23" i="9"/>
  <c r="V23" i="9"/>
  <c r="T23" i="9" s="1"/>
  <c r="U23" i="9"/>
  <c r="S23" i="9" s="1"/>
  <c r="X18" i="9"/>
  <c r="W18" i="9"/>
  <c r="M18" i="9"/>
  <c r="L18" i="9"/>
  <c r="AH17" i="9"/>
  <c r="X17" i="9"/>
  <c r="W17" i="9"/>
  <c r="V17" i="9"/>
  <c r="T17" i="9" s="1"/>
  <c r="U17" i="9"/>
  <c r="S17" i="9" s="1"/>
  <c r="Y16" i="9"/>
  <c r="X16" i="9"/>
  <c r="W16" i="9"/>
  <c r="V16" i="9"/>
  <c r="T16" i="9" s="1"/>
  <c r="U16" i="9"/>
  <c r="S16" i="9" s="1"/>
  <c r="AH180" i="6"/>
  <c r="AH175" i="6" s="1"/>
  <c r="X180" i="6"/>
  <c r="W180" i="6"/>
  <c r="V180" i="6"/>
  <c r="T180" i="6" s="1"/>
  <c r="U180" i="6"/>
  <c r="S180" i="6" s="1"/>
  <c r="AH162" i="6"/>
  <c r="X162" i="6"/>
  <c r="W162" i="6"/>
  <c r="V162" i="6"/>
  <c r="T162" i="6" s="1"/>
  <c r="U162" i="6"/>
  <c r="S162" i="6" s="1"/>
  <c r="AH161" i="6"/>
  <c r="X161" i="6"/>
  <c r="W161" i="6"/>
  <c r="V161" i="6"/>
  <c r="T161" i="6" s="1"/>
  <c r="U161" i="6"/>
  <c r="S161" i="6" s="1"/>
  <c r="X157" i="6"/>
  <c r="W157" i="6"/>
  <c r="M157" i="6"/>
  <c r="T157" i="6" s="1"/>
  <c r="L157" i="6"/>
  <c r="X147" i="6"/>
  <c r="W147" i="6"/>
  <c r="M147" i="6"/>
  <c r="L147" i="6"/>
  <c r="S147" i="6" s="1"/>
  <c r="X138" i="6"/>
  <c r="W138" i="6"/>
  <c r="M138" i="6"/>
  <c r="T138" i="6" s="1"/>
  <c r="L138" i="6"/>
  <c r="AH135" i="6"/>
  <c r="X135" i="6"/>
  <c r="W135" i="6"/>
  <c r="V135" i="6"/>
  <c r="T135" i="6" s="1"/>
  <c r="U135" i="6"/>
  <c r="S135" i="6" s="1"/>
  <c r="AH134" i="6"/>
  <c r="X134" i="6"/>
  <c r="W134" i="6"/>
  <c r="V134" i="6"/>
  <c r="T134" i="6" s="1"/>
  <c r="U134" i="6"/>
  <c r="S134" i="6" s="1"/>
  <c r="X124" i="6"/>
  <c r="W124" i="6"/>
  <c r="M124" i="6"/>
  <c r="T124" i="6" s="1"/>
  <c r="L124" i="6"/>
  <c r="S124" i="6" s="1"/>
  <c r="AH123" i="6"/>
  <c r="X123" i="6"/>
  <c r="W123" i="6"/>
  <c r="V123" i="6"/>
  <c r="T123" i="6" s="1"/>
  <c r="U123" i="6"/>
  <c r="S123" i="6" s="1"/>
  <c r="AH122" i="6"/>
  <c r="X122" i="6"/>
  <c r="W122" i="6"/>
  <c r="V122" i="6"/>
  <c r="T122" i="6" s="1"/>
  <c r="U122" i="6"/>
  <c r="S122" i="6" s="1"/>
  <c r="AH121" i="6"/>
  <c r="X121" i="6"/>
  <c r="W121" i="6"/>
  <c r="V121" i="6"/>
  <c r="T121" i="6" s="1"/>
  <c r="U121" i="6"/>
  <c r="S121" i="6" s="1"/>
  <c r="AH120" i="6"/>
  <c r="X120" i="6"/>
  <c r="W120" i="6"/>
  <c r="V120" i="6"/>
  <c r="T120" i="6" s="1"/>
  <c r="U120" i="6"/>
  <c r="S120" i="6" s="1"/>
  <c r="AH119" i="6"/>
  <c r="X119" i="6"/>
  <c r="W119" i="6"/>
  <c r="X118" i="6"/>
  <c r="W118" i="6"/>
  <c r="M118" i="6"/>
  <c r="T118" i="6" s="1"/>
  <c r="L118" i="6"/>
  <c r="AH117" i="6"/>
  <c r="X117" i="6"/>
  <c r="W117" i="6"/>
  <c r="V117" i="6"/>
  <c r="T117" i="6" s="1"/>
  <c r="U117" i="6"/>
  <c r="S117" i="6" s="1"/>
  <c r="AH116" i="6"/>
  <c r="X116" i="6"/>
  <c r="W116" i="6"/>
  <c r="V116" i="6"/>
  <c r="T116" i="6" s="1"/>
  <c r="U116" i="6"/>
  <c r="S116" i="6" s="1"/>
  <c r="AH115" i="6"/>
  <c r="X115" i="6"/>
  <c r="W115" i="6"/>
  <c r="V115" i="6"/>
  <c r="T115" i="6" s="1"/>
  <c r="U115" i="6"/>
  <c r="S115" i="6" s="1"/>
  <c r="J115" i="6"/>
  <c r="Y115" i="6" s="1"/>
  <c r="K115" i="6" s="1"/>
  <c r="AH114" i="6"/>
  <c r="X114" i="6"/>
  <c r="W114" i="6"/>
  <c r="V114" i="6"/>
  <c r="T114" i="6" s="1"/>
  <c r="U114" i="6"/>
  <c r="S114" i="6" s="1"/>
  <c r="X112" i="6"/>
  <c r="W112" i="6"/>
  <c r="M112" i="6"/>
  <c r="T112" i="6" s="1"/>
  <c r="L112" i="6"/>
  <c r="AH111" i="6"/>
  <c r="X111" i="6"/>
  <c r="W111" i="6"/>
  <c r="V111" i="6"/>
  <c r="T111" i="6" s="1"/>
  <c r="U111" i="6"/>
  <c r="S111" i="6" s="1"/>
  <c r="AH110" i="6"/>
  <c r="X110" i="6"/>
  <c r="W110" i="6"/>
  <c r="V110" i="6"/>
  <c r="T110" i="6" s="1"/>
  <c r="U110" i="6"/>
  <c r="S110" i="6" s="1"/>
  <c r="AH109" i="6"/>
  <c r="X109" i="6"/>
  <c r="W109" i="6"/>
  <c r="V109" i="6"/>
  <c r="T109" i="6" s="1"/>
  <c r="U109" i="6"/>
  <c r="S109" i="6" s="1"/>
  <c r="AH108" i="6"/>
  <c r="X108" i="6"/>
  <c r="W108" i="6"/>
  <c r="V108" i="6"/>
  <c r="T108" i="6" s="1"/>
  <c r="U108" i="6"/>
  <c r="S108" i="6" s="1"/>
  <c r="AH106" i="6"/>
  <c r="X106" i="6"/>
  <c r="W106" i="6"/>
  <c r="M106" i="6"/>
  <c r="T106" i="6" s="1"/>
  <c r="L106" i="6"/>
  <c r="AH105" i="6"/>
  <c r="X105" i="6"/>
  <c r="W105" i="6"/>
  <c r="V105" i="6"/>
  <c r="T105" i="6" s="1"/>
  <c r="U105" i="6"/>
  <c r="S105" i="6" s="1"/>
  <c r="X100" i="6"/>
  <c r="W100" i="6"/>
  <c r="M100" i="6"/>
  <c r="T100" i="6" s="1"/>
  <c r="L100" i="6"/>
  <c r="S100" i="6" s="1"/>
  <c r="AH99" i="6"/>
  <c r="X99" i="6"/>
  <c r="W99" i="6"/>
  <c r="V99" i="6"/>
  <c r="T99" i="6" s="1"/>
  <c r="U99" i="6"/>
  <c r="S99" i="6" s="1"/>
  <c r="AH98" i="6"/>
  <c r="X98" i="6"/>
  <c r="W98" i="6"/>
  <c r="V98" i="6"/>
  <c r="T98" i="6" s="1"/>
  <c r="U98" i="6"/>
  <c r="S98" i="6" s="1"/>
  <c r="X94" i="6"/>
  <c r="W94" i="6"/>
  <c r="M94" i="6"/>
  <c r="L94" i="6"/>
  <c r="S94" i="6" s="1"/>
  <c r="AH93" i="6"/>
  <c r="X93" i="6"/>
  <c r="W93" i="6"/>
  <c r="V93" i="6"/>
  <c r="T93" i="6" s="1"/>
  <c r="U93" i="6"/>
  <c r="S93" i="6" s="1"/>
  <c r="X89" i="6"/>
  <c r="W89" i="6"/>
  <c r="M89" i="6"/>
  <c r="L89" i="6"/>
  <c r="AH88" i="6"/>
  <c r="X88" i="6"/>
  <c r="W88" i="6"/>
  <c r="V88" i="6"/>
  <c r="T88" i="6" s="1"/>
  <c r="U88" i="6"/>
  <c r="S88" i="6" s="1"/>
  <c r="AH87" i="6"/>
  <c r="X87" i="6"/>
  <c r="W87" i="6"/>
  <c r="V87" i="6"/>
  <c r="T87" i="6" s="1"/>
  <c r="U87" i="6"/>
  <c r="S87" i="6" s="1"/>
  <c r="AH86" i="6"/>
  <c r="X86" i="6"/>
  <c r="W86" i="6"/>
  <c r="V86" i="6"/>
  <c r="T86" i="6" s="1"/>
  <c r="U86" i="6"/>
  <c r="S86" i="6" s="1"/>
  <c r="AH85" i="6"/>
  <c r="X85" i="6"/>
  <c r="W85" i="6"/>
  <c r="V85" i="6"/>
  <c r="T85" i="6" s="1"/>
  <c r="U85" i="6"/>
  <c r="S85" i="6" s="1"/>
  <c r="AH84" i="6"/>
  <c r="X84" i="6"/>
  <c r="W84" i="6"/>
  <c r="X83" i="6"/>
  <c r="W83" i="6"/>
  <c r="M83" i="6"/>
  <c r="L83" i="6"/>
  <c r="S83" i="6" s="1"/>
  <c r="AH82" i="6"/>
  <c r="X82" i="6"/>
  <c r="W82" i="6"/>
  <c r="J82" i="6" s="1"/>
  <c r="Y82" i="6" s="1"/>
  <c r="K82" i="6" s="1"/>
  <c r="V82" i="6"/>
  <c r="T82" i="6" s="1"/>
  <c r="U82" i="6"/>
  <c r="S82" i="6" s="1"/>
  <c r="AH81" i="6"/>
  <c r="X81" i="6"/>
  <c r="W81" i="6"/>
  <c r="V81" i="6"/>
  <c r="T81" i="6" s="1"/>
  <c r="U81" i="6"/>
  <c r="S81" i="6" s="1"/>
  <c r="AH80" i="6"/>
  <c r="X80" i="6"/>
  <c r="W80" i="6"/>
  <c r="V80" i="6"/>
  <c r="T80" i="6" s="1"/>
  <c r="U80" i="6"/>
  <c r="S80" i="6" s="1"/>
  <c r="AH79" i="6"/>
  <c r="X79" i="6"/>
  <c r="W79" i="6"/>
  <c r="V79" i="6"/>
  <c r="T79" i="6" s="1"/>
  <c r="U79" i="6"/>
  <c r="S79" i="6" s="1"/>
  <c r="AH78" i="6"/>
  <c r="X78" i="6"/>
  <c r="W78" i="6"/>
  <c r="X77" i="6"/>
  <c r="W77" i="6"/>
  <c r="M77" i="6"/>
  <c r="T77" i="6" s="1"/>
  <c r="L77" i="6"/>
  <c r="AH76" i="6"/>
  <c r="X76" i="6"/>
  <c r="W76" i="6"/>
  <c r="V76" i="6"/>
  <c r="T76" i="6" s="1"/>
  <c r="U76" i="6"/>
  <c r="S76" i="6" s="1"/>
  <c r="AH75" i="6"/>
  <c r="X75" i="6"/>
  <c r="W75" i="6"/>
  <c r="V75" i="6"/>
  <c r="T75" i="6" s="1"/>
  <c r="U75" i="6"/>
  <c r="S75" i="6" s="1"/>
  <c r="AH74" i="6"/>
  <c r="X74" i="6"/>
  <c r="W74" i="6"/>
  <c r="V74" i="6"/>
  <c r="T74" i="6" s="1"/>
  <c r="U74" i="6"/>
  <c r="S74" i="6" s="1"/>
  <c r="AH73" i="6"/>
  <c r="X73" i="6"/>
  <c r="W73" i="6"/>
  <c r="J73" i="6" s="1"/>
  <c r="Y73" i="6" s="1"/>
  <c r="K73" i="6" s="1"/>
  <c r="V73" i="6"/>
  <c r="T73" i="6" s="1"/>
  <c r="U73" i="6"/>
  <c r="S73" i="6" s="1"/>
  <c r="X71" i="6"/>
  <c r="W71" i="6"/>
  <c r="M71" i="6"/>
  <c r="L71" i="6"/>
  <c r="AH70" i="6"/>
  <c r="X70" i="6"/>
  <c r="W70" i="6"/>
  <c r="V70" i="6"/>
  <c r="T70" i="6" s="1"/>
  <c r="U70" i="6"/>
  <c r="S70" i="6" s="1"/>
  <c r="AH69" i="6"/>
  <c r="X69" i="6"/>
  <c r="W69" i="6"/>
  <c r="V69" i="6"/>
  <c r="T69" i="6" s="1"/>
  <c r="U69" i="6"/>
  <c r="S69" i="6" s="1"/>
  <c r="AH67" i="6"/>
  <c r="X67" i="6"/>
  <c r="W67" i="6"/>
  <c r="X65" i="6"/>
  <c r="W65" i="6"/>
  <c r="M65" i="6"/>
  <c r="T65" i="6" s="1"/>
  <c r="L65" i="6"/>
  <c r="AH64" i="6"/>
  <c r="X64" i="6"/>
  <c r="W64" i="6"/>
  <c r="V64" i="6"/>
  <c r="T64" i="6" s="1"/>
  <c r="U64" i="6"/>
  <c r="S64" i="6" s="1"/>
  <c r="AH57" i="6"/>
  <c r="X57" i="6"/>
  <c r="W57" i="6"/>
  <c r="M57" i="6"/>
  <c r="T57" i="6" s="1"/>
  <c r="L57" i="6"/>
  <c r="AH56" i="6"/>
  <c r="X56" i="6"/>
  <c r="W56" i="6"/>
  <c r="V56" i="6"/>
  <c r="T56" i="6" s="1"/>
  <c r="U56" i="6"/>
  <c r="S56" i="6" s="1"/>
  <c r="X55" i="6"/>
  <c r="W55" i="6"/>
  <c r="V55" i="6"/>
  <c r="T55" i="6" s="1"/>
  <c r="U55" i="6"/>
  <c r="S55" i="6" s="1"/>
  <c r="X51" i="6"/>
  <c r="W51" i="6"/>
  <c r="M51" i="6"/>
  <c r="L51" i="6"/>
  <c r="AH50" i="6"/>
  <c r="X50" i="6"/>
  <c r="W50" i="6"/>
  <c r="V50" i="6"/>
  <c r="T50" i="6" s="1"/>
  <c r="U50" i="6"/>
  <c r="S50" i="6" s="1"/>
  <c r="AH49" i="6"/>
  <c r="X49" i="6"/>
  <c r="W49" i="6"/>
  <c r="J49" i="6" s="1"/>
  <c r="Y49" i="6" s="1"/>
  <c r="K49" i="6" s="1"/>
  <c r="V49" i="6"/>
  <c r="T49" i="6" s="1"/>
  <c r="U49" i="6"/>
  <c r="S49" i="6" s="1"/>
  <c r="X45" i="6"/>
  <c r="W45" i="6"/>
  <c r="M45" i="6"/>
  <c r="T45" i="6" s="1"/>
  <c r="L45" i="6"/>
  <c r="S45" i="6" s="1"/>
  <c r="AH44" i="6"/>
  <c r="X44" i="6"/>
  <c r="W44" i="6"/>
  <c r="V44" i="6"/>
  <c r="T44" i="6" s="1"/>
  <c r="U44" i="6"/>
  <c r="S44" i="6" s="1"/>
  <c r="AH43" i="6"/>
  <c r="X43" i="6"/>
  <c r="W43" i="6"/>
  <c r="V43" i="6"/>
  <c r="T43" i="6" s="1"/>
  <c r="U43" i="6"/>
  <c r="S43" i="6" s="1"/>
  <c r="AH42" i="6"/>
  <c r="X42" i="6"/>
  <c r="W42" i="6"/>
  <c r="V42" i="6"/>
  <c r="T42" i="6" s="1"/>
  <c r="U42" i="6"/>
  <c r="S42" i="6" s="1"/>
  <c r="AH41" i="6"/>
  <c r="X41" i="6"/>
  <c r="W41" i="6"/>
  <c r="V41" i="6"/>
  <c r="T41" i="6" s="1"/>
  <c r="U41" i="6"/>
  <c r="S41" i="6" s="1"/>
  <c r="X39" i="6"/>
  <c r="W39" i="6"/>
  <c r="M39" i="6"/>
  <c r="L39" i="6"/>
  <c r="AH38" i="6"/>
  <c r="X38" i="6"/>
  <c r="W38" i="6"/>
  <c r="V38" i="6"/>
  <c r="T38" i="6" s="1"/>
  <c r="U38" i="6"/>
  <c r="S38" i="6" s="1"/>
  <c r="X32" i="6"/>
  <c r="W32" i="6"/>
  <c r="M32" i="6"/>
  <c r="T32" i="6" s="1"/>
  <c r="L32" i="6"/>
  <c r="S32" i="6" s="1"/>
  <c r="AH31" i="6"/>
  <c r="X31" i="6"/>
  <c r="W31" i="6"/>
  <c r="V31" i="6"/>
  <c r="T31" i="6" s="1"/>
  <c r="U31" i="6"/>
  <c r="S31" i="6" s="1"/>
  <c r="X24" i="6"/>
  <c r="W24" i="6"/>
  <c r="M24" i="6"/>
  <c r="T24" i="6" s="1"/>
  <c r="L24" i="6"/>
  <c r="S24" i="6" s="1"/>
  <c r="AH23" i="6"/>
  <c r="X23" i="6"/>
  <c r="W23" i="6"/>
  <c r="V23" i="6"/>
  <c r="T23" i="6" s="1"/>
  <c r="U23" i="6"/>
  <c r="S23" i="6" s="1"/>
  <c r="X18" i="6"/>
  <c r="W18" i="6"/>
  <c r="M18" i="6"/>
  <c r="L18" i="6"/>
  <c r="AH17" i="6"/>
  <c r="X17" i="6"/>
  <c r="W17" i="6"/>
  <c r="V17" i="6"/>
  <c r="T17" i="6" s="1"/>
  <c r="U17" i="6"/>
  <c r="S17" i="6" s="1"/>
  <c r="Y16" i="6"/>
  <c r="X16" i="6"/>
  <c r="W16" i="6"/>
  <c r="V16" i="6"/>
  <c r="T16" i="6" s="1"/>
  <c r="U16" i="6"/>
  <c r="S16" i="6" s="1"/>
  <c r="X126" i="5"/>
  <c r="W126" i="5"/>
  <c r="M126" i="5"/>
  <c r="T126" i="5" s="1"/>
  <c r="L126" i="5"/>
  <c r="S126" i="5" s="1"/>
  <c r="AH125" i="5"/>
  <c r="X125" i="5"/>
  <c r="W125" i="5"/>
  <c r="V125" i="5"/>
  <c r="T125" i="5" s="1"/>
  <c r="U125" i="5"/>
  <c r="S125" i="5" s="1"/>
  <c r="AH124" i="5"/>
  <c r="X124" i="5"/>
  <c r="W124" i="5"/>
  <c r="V124" i="5"/>
  <c r="T124" i="5" s="1"/>
  <c r="U124" i="5"/>
  <c r="S124" i="5" s="1"/>
  <c r="AH123" i="5"/>
  <c r="X123" i="5"/>
  <c r="W123" i="5"/>
  <c r="J123" i="5" s="1"/>
  <c r="Y123" i="5" s="1"/>
  <c r="K123" i="5" s="1"/>
  <c r="V123" i="5"/>
  <c r="T123" i="5" s="1"/>
  <c r="U123" i="5"/>
  <c r="S123" i="5" s="1"/>
  <c r="AH122" i="5"/>
  <c r="X122" i="5"/>
  <c r="W122" i="5"/>
  <c r="J122" i="5" s="1"/>
  <c r="Y122" i="5" s="1"/>
  <c r="K122" i="5" s="1"/>
  <c r="V122" i="5"/>
  <c r="T122" i="5" s="1"/>
  <c r="U122" i="5"/>
  <c r="S122" i="5" s="1"/>
  <c r="AH121" i="5"/>
  <c r="X121" i="5"/>
  <c r="W121" i="5"/>
  <c r="X120" i="5"/>
  <c r="W120" i="5"/>
  <c r="M120" i="5"/>
  <c r="T120" i="5" s="1"/>
  <c r="L120" i="5"/>
  <c r="AH119" i="5"/>
  <c r="X119" i="5"/>
  <c r="W119" i="5"/>
  <c r="V119" i="5"/>
  <c r="T119" i="5" s="1"/>
  <c r="U119" i="5"/>
  <c r="S119" i="5" s="1"/>
  <c r="AH118" i="5"/>
  <c r="X118" i="5"/>
  <c r="W118" i="5"/>
  <c r="J118" i="5" s="1"/>
  <c r="Y118" i="5" s="1"/>
  <c r="K118" i="5" s="1"/>
  <c r="V118" i="5"/>
  <c r="T118" i="5" s="1"/>
  <c r="U118" i="5"/>
  <c r="S118" i="5" s="1"/>
  <c r="AH117" i="5"/>
  <c r="X117" i="5"/>
  <c r="W117" i="5"/>
  <c r="J117" i="5" s="1"/>
  <c r="Y117" i="5" s="1"/>
  <c r="K117" i="5" s="1"/>
  <c r="V117" i="5"/>
  <c r="T117" i="5" s="1"/>
  <c r="U117" i="5"/>
  <c r="S117" i="5" s="1"/>
  <c r="AH116" i="5"/>
  <c r="X116" i="5"/>
  <c r="J116" i="5" s="1"/>
  <c r="Y116" i="5" s="1"/>
  <c r="K116" i="5" s="1"/>
  <c r="W116" i="5"/>
  <c r="V116" i="5"/>
  <c r="T116" i="5" s="1"/>
  <c r="U116" i="5"/>
  <c r="S116" i="5" s="1"/>
  <c r="X114" i="5"/>
  <c r="W114" i="5"/>
  <c r="M114" i="5"/>
  <c r="T114" i="5" s="1"/>
  <c r="L114" i="5"/>
  <c r="AH113" i="5"/>
  <c r="X113" i="5"/>
  <c r="W113" i="5"/>
  <c r="V113" i="5"/>
  <c r="T113" i="5" s="1"/>
  <c r="U113" i="5"/>
  <c r="S113" i="5" s="1"/>
  <c r="AH112" i="5"/>
  <c r="X112" i="5"/>
  <c r="W112" i="5"/>
  <c r="V112" i="5"/>
  <c r="T112" i="5" s="1"/>
  <c r="U112" i="5"/>
  <c r="S112" i="5" s="1"/>
  <c r="AH111" i="5"/>
  <c r="X111" i="5"/>
  <c r="W111" i="5"/>
  <c r="V111" i="5"/>
  <c r="T111" i="5" s="1"/>
  <c r="U111" i="5"/>
  <c r="S111" i="5" s="1"/>
  <c r="AH110" i="5"/>
  <c r="X110" i="5"/>
  <c r="W110" i="5"/>
  <c r="V110" i="5"/>
  <c r="T110" i="5" s="1"/>
  <c r="U110" i="5"/>
  <c r="S110" i="5" s="1"/>
  <c r="X108" i="5"/>
  <c r="W108" i="5"/>
  <c r="M108" i="5"/>
  <c r="T108" i="5" s="1"/>
  <c r="L108" i="5"/>
  <c r="AH107" i="5"/>
  <c r="X107" i="5"/>
  <c r="W107" i="5"/>
  <c r="J107" i="5" s="1"/>
  <c r="Y107" i="5" s="1"/>
  <c r="K107" i="5" s="1"/>
  <c r="V107" i="5"/>
  <c r="T107" i="5" s="1"/>
  <c r="U107" i="5"/>
  <c r="S107" i="5" s="1"/>
  <c r="X102" i="5"/>
  <c r="W102" i="5"/>
  <c r="M102" i="5"/>
  <c r="T102" i="5" s="1"/>
  <c r="L102" i="5"/>
  <c r="AH101" i="5"/>
  <c r="X101" i="5"/>
  <c r="W101" i="5"/>
  <c r="V101" i="5"/>
  <c r="T101" i="5" s="1"/>
  <c r="U101" i="5"/>
  <c r="S101" i="5" s="1"/>
  <c r="AH100" i="5"/>
  <c r="X100" i="5"/>
  <c r="J100" i="5" s="1"/>
  <c r="Y100" i="5" s="1"/>
  <c r="K100" i="5" s="1"/>
  <c r="W100" i="5"/>
  <c r="V100" i="5"/>
  <c r="T100" i="5" s="1"/>
  <c r="U100" i="5"/>
  <c r="S100" i="5" s="1"/>
  <c r="AH96" i="5"/>
  <c r="X96" i="5"/>
  <c r="W96" i="5"/>
  <c r="M96" i="5"/>
  <c r="L96" i="5"/>
  <c r="AH95" i="5"/>
  <c r="X95" i="5"/>
  <c r="W95" i="5"/>
  <c r="V95" i="5"/>
  <c r="T95" i="5" s="1"/>
  <c r="U95" i="5"/>
  <c r="S95" i="5" s="1"/>
  <c r="AH94" i="5"/>
  <c r="X94" i="5"/>
  <c r="W94" i="5"/>
  <c r="V94" i="5"/>
  <c r="T94" i="5" s="1"/>
  <c r="U94" i="5"/>
  <c r="S94" i="5" s="1"/>
  <c r="J94" i="5"/>
  <c r="Y94" i="5" s="1"/>
  <c r="K94" i="5" s="1"/>
  <c r="X90" i="5"/>
  <c r="W90" i="5"/>
  <c r="M90" i="5"/>
  <c r="L90" i="5"/>
  <c r="AH89" i="5"/>
  <c r="X89" i="5"/>
  <c r="W89" i="5"/>
  <c r="J89" i="5" s="1"/>
  <c r="Y89" i="5" s="1"/>
  <c r="K89" i="5" s="1"/>
  <c r="V89" i="5"/>
  <c r="T89" i="5" s="1"/>
  <c r="U89" i="5"/>
  <c r="S89" i="5" s="1"/>
  <c r="AH88" i="5"/>
  <c r="X88" i="5"/>
  <c r="W88" i="5"/>
  <c r="J88" i="5" s="1"/>
  <c r="Y88" i="5" s="1"/>
  <c r="K88" i="5" s="1"/>
  <c r="V88" i="5"/>
  <c r="T88" i="5" s="1"/>
  <c r="U88" i="5"/>
  <c r="S88" i="5" s="1"/>
  <c r="AH87" i="5"/>
  <c r="X87" i="5"/>
  <c r="W87" i="5"/>
  <c r="V87" i="5"/>
  <c r="T87" i="5" s="1"/>
  <c r="U87" i="5"/>
  <c r="S87" i="5" s="1"/>
  <c r="AH86" i="5"/>
  <c r="X86" i="5"/>
  <c r="W86" i="5"/>
  <c r="J86" i="5" s="1"/>
  <c r="Y86" i="5" s="1"/>
  <c r="K86" i="5" s="1"/>
  <c r="V86" i="5"/>
  <c r="T86" i="5" s="1"/>
  <c r="U86" i="5"/>
  <c r="S86" i="5" s="1"/>
  <c r="AH85" i="5"/>
  <c r="X85" i="5"/>
  <c r="W85" i="5"/>
  <c r="J85" i="5" s="1"/>
  <c r="Y85" i="5" s="1"/>
  <c r="K85" i="5" s="1"/>
  <c r="X84" i="5"/>
  <c r="W84" i="5"/>
  <c r="M84" i="5"/>
  <c r="T84" i="5" s="1"/>
  <c r="L84" i="5"/>
  <c r="S84" i="5" s="1"/>
  <c r="AH83" i="5"/>
  <c r="X83" i="5"/>
  <c r="W83" i="5"/>
  <c r="V83" i="5"/>
  <c r="T83" i="5" s="1"/>
  <c r="U83" i="5"/>
  <c r="S83" i="5" s="1"/>
  <c r="AH82" i="5"/>
  <c r="X82" i="5"/>
  <c r="W82" i="5"/>
  <c r="V82" i="5"/>
  <c r="T82" i="5" s="1"/>
  <c r="U82" i="5"/>
  <c r="S82" i="5" s="1"/>
  <c r="AH81" i="5"/>
  <c r="X81" i="5"/>
  <c r="W81" i="5"/>
  <c r="V81" i="5"/>
  <c r="T81" i="5" s="1"/>
  <c r="U81" i="5"/>
  <c r="S81" i="5" s="1"/>
  <c r="AH80" i="5"/>
  <c r="X80" i="5"/>
  <c r="W80" i="5"/>
  <c r="V80" i="5"/>
  <c r="T80" i="5" s="1"/>
  <c r="U80" i="5"/>
  <c r="S80" i="5" s="1"/>
  <c r="AH79" i="5"/>
  <c r="X79" i="5"/>
  <c r="W79" i="5"/>
  <c r="J79" i="5" s="1"/>
  <c r="Y79" i="5" s="1"/>
  <c r="K79" i="5" s="1"/>
  <c r="X78" i="5"/>
  <c r="W78" i="5"/>
  <c r="M78" i="5"/>
  <c r="T78" i="5" s="1"/>
  <c r="L78" i="5"/>
  <c r="AH77" i="5"/>
  <c r="X77" i="5"/>
  <c r="W77" i="5"/>
  <c r="V77" i="5"/>
  <c r="T77" i="5" s="1"/>
  <c r="U77" i="5"/>
  <c r="S77" i="5" s="1"/>
  <c r="AH76" i="5"/>
  <c r="X76" i="5"/>
  <c r="W76" i="5"/>
  <c r="V76" i="5"/>
  <c r="T76" i="5" s="1"/>
  <c r="U76" i="5"/>
  <c r="S76" i="5" s="1"/>
  <c r="AH75" i="5"/>
  <c r="X75" i="5"/>
  <c r="W75" i="5"/>
  <c r="J75" i="5" s="1"/>
  <c r="Y75" i="5" s="1"/>
  <c r="K75" i="5" s="1"/>
  <c r="V75" i="5"/>
  <c r="T75" i="5" s="1"/>
  <c r="U75" i="5"/>
  <c r="S75" i="5" s="1"/>
  <c r="AH74" i="5"/>
  <c r="X74" i="5"/>
  <c r="W74" i="5"/>
  <c r="J74" i="5" s="1"/>
  <c r="Y74" i="5" s="1"/>
  <c r="K74" i="5" s="1"/>
  <c r="V74" i="5"/>
  <c r="T74" i="5" s="1"/>
  <c r="U74" i="5"/>
  <c r="S74" i="5" s="1"/>
  <c r="X72" i="5"/>
  <c r="W72" i="5"/>
  <c r="M72" i="5"/>
  <c r="L72" i="5"/>
  <c r="AH71" i="5"/>
  <c r="X71" i="5"/>
  <c r="W71" i="5"/>
  <c r="V71" i="5"/>
  <c r="T71" i="5" s="1"/>
  <c r="U71" i="5"/>
  <c r="S71" i="5" s="1"/>
  <c r="AH70" i="5"/>
  <c r="X70" i="5"/>
  <c r="W70" i="5"/>
  <c r="V70" i="5"/>
  <c r="T70" i="5" s="1"/>
  <c r="U70" i="5"/>
  <c r="S70" i="5" s="1"/>
  <c r="AH69" i="5"/>
  <c r="X69" i="5"/>
  <c r="W69" i="5"/>
  <c r="V69" i="5"/>
  <c r="T69" i="5" s="1"/>
  <c r="U69" i="5"/>
  <c r="S69" i="5" s="1"/>
  <c r="AH66" i="5"/>
  <c r="X66" i="5"/>
  <c r="W66" i="5"/>
  <c r="M66" i="5"/>
  <c r="T66" i="5" s="1"/>
  <c r="L66" i="5"/>
  <c r="AH58" i="5"/>
  <c r="X58" i="5"/>
  <c r="W58" i="5"/>
  <c r="M58" i="5"/>
  <c r="T58" i="5" s="1"/>
  <c r="L58" i="5"/>
  <c r="AH57" i="5"/>
  <c r="X57" i="5"/>
  <c r="W57" i="5"/>
  <c r="V57" i="5"/>
  <c r="T57" i="5" s="1"/>
  <c r="U57" i="5"/>
  <c r="S57" i="5" s="1"/>
  <c r="AH56" i="5"/>
  <c r="X56" i="5"/>
  <c r="W56" i="5"/>
  <c r="V56" i="5"/>
  <c r="T56" i="5" s="1"/>
  <c r="U56" i="5"/>
  <c r="S56" i="5" s="1"/>
  <c r="X52" i="5"/>
  <c r="W52" i="5"/>
  <c r="M52" i="5"/>
  <c r="L52" i="5"/>
  <c r="AH51" i="5"/>
  <c r="X51" i="5"/>
  <c r="W51" i="5"/>
  <c r="J51" i="5" s="1"/>
  <c r="Y51" i="5" s="1"/>
  <c r="K51" i="5" s="1"/>
  <c r="V51" i="5"/>
  <c r="T51" i="5" s="1"/>
  <c r="U51" i="5"/>
  <c r="S51" i="5" s="1"/>
  <c r="AH50" i="5"/>
  <c r="X50" i="5"/>
  <c r="W50" i="5"/>
  <c r="J50" i="5" s="1"/>
  <c r="Y50" i="5" s="1"/>
  <c r="K50" i="5" s="1"/>
  <c r="V50" i="5"/>
  <c r="T50" i="5" s="1"/>
  <c r="U50" i="5"/>
  <c r="S50" i="5" s="1"/>
  <c r="X46" i="5"/>
  <c r="W46" i="5"/>
  <c r="M46" i="5"/>
  <c r="T46" i="5" s="1"/>
  <c r="L46" i="5"/>
  <c r="S46" i="5" s="1"/>
  <c r="AH45" i="5"/>
  <c r="X45" i="5"/>
  <c r="W45" i="5"/>
  <c r="V45" i="5"/>
  <c r="T45" i="5" s="1"/>
  <c r="U45" i="5"/>
  <c r="S45" i="5" s="1"/>
  <c r="AH44" i="5"/>
  <c r="X44" i="5"/>
  <c r="W44" i="5"/>
  <c r="J44" i="5" s="1"/>
  <c r="Y44" i="5" s="1"/>
  <c r="K44" i="5" s="1"/>
  <c r="V44" i="5"/>
  <c r="T44" i="5" s="1"/>
  <c r="U44" i="5"/>
  <c r="S44" i="5" s="1"/>
  <c r="AH43" i="5"/>
  <c r="X43" i="5"/>
  <c r="W43" i="5"/>
  <c r="V43" i="5"/>
  <c r="T43" i="5" s="1"/>
  <c r="U43" i="5"/>
  <c r="S43" i="5" s="1"/>
  <c r="AH42" i="5"/>
  <c r="X42" i="5"/>
  <c r="W42" i="5"/>
  <c r="J42" i="5" s="1"/>
  <c r="Y42" i="5" s="1"/>
  <c r="K42" i="5" s="1"/>
  <c r="V42" i="5"/>
  <c r="T42" i="5" s="1"/>
  <c r="U42" i="5"/>
  <c r="S42" i="5" s="1"/>
  <c r="X40" i="5"/>
  <c r="W40" i="5"/>
  <c r="M40" i="5"/>
  <c r="L40" i="5"/>
  <c r="AH39" i="5"/>
  <c r="X39" i="5"/>
  <c r="W39" i="5"/>
  <c r="J39" i="5" s="1"/>
  <c r="Y39" i="5" s="1"/>
  <c r="K39" i="5" s="1"/>
  <c r="V39" i="5"/>
  <c r="T39" i="5" s="1"/>
  <c r="U39" i="5"/>
  <c r="S39" i="5" s="1"/>
  <c r="AH33" i="5"/>
  <c r="X33" i="5"/>
  <c r="W33" i="5"/>
  <c r="M33" i="5"/>
  <c r="L33" i="5"/>
  <c r="S33" i="5" s="1"/>
  <c r="AH32" i="5"/>
  <c r="X32" i="5"/>
  <c r="W32" i="5"/>
  <c r="J32" i="5" s="1"/>
  <c r="Y32" i="5" s="1"/>
  <c r="K32" i="5" s="1"/>
  <c r="V32" i="5"/>
  <c r="T32" i="5" s="1"/>
  <c r="U32" i="5"/>
  <c r="S32" i="5" s="1"/>
  <c r="AH24" i="5"/>
  <c r="X24" i="5"/>
  <c r="W24" i="5"/>
  <c r="M24" i="5"/>
  <c r="T24" i="5" s="1"/>
  <c r="L24" i="5"/>
  <c r="AH23" i="5"/>
  <c r="X23" i="5"/>
  <c r="W23" i="5"/>
  <c r="V23" i="5"/>
  <c r="T23" i="5" s="1"/>
  <c r="U23" i="5"/>
  <c r="S23" i="5" s="1"/>
  <c r="X18" i="5"/>
  <c r="W18" i="5"/>
  <c r="M18" i="5"/>
  <c r="L18" i="5"/>
  <c r="AH17" i="5"/>
  <c r="X17" i="5"/>
  <c r="W17" i="5"/>
  <c r="V17" i="5"/>
  <c r="T17" i="5" s="1"/>
  <c r="U17" i="5"/>
  <c r="S17" i="5" s="1"/>
  <c r="Y16" i="5"/>
  <c r="X16" i="5"/>
  <c r="W16" i="5"/>
  <c r="V16" i="5"/>
  <c r="T16" i="5" s="1"/>
  <c r="U16" i="5"/>
  <c r="S16" i="5" s="1"/>
  <c r="AH184" i="4"/>
  <c r="X184" i="4"/>
  <c r="W184" i="4"/>
  <c r="V184" i="4"/>
  <c r="T184" i="4" s="1"/>
  <c r="U184" i="4"/>
  <c r="S184" i="4" s="1"/>
  <c r="AH183" i="4"/>
  <c r="X183" i="4"/>
  <c r="W183" i="4"/>
  <c r="V183" i="4"/>
  <c r="T183" i="4" s="1"/>
  <c r="U183" i="4"/>
  <c r="S183" i="4" s="1"/>
  <c r="AH182" i="4"/>
  <c r="X182" i="4"/>
  <c r="W182" i="4"/>
  <c r="V182" i="4"/>
  <c r="T182" i="4" s="1"/>
  <c r="U182" i="4"/>
  <c r="S182" i="4" s="1"/>
  <c r="AH181" i="4"/>
  <c r="X181" i="4"/>
  <c r="W181" i="4"/>
  <c r="X180" i="4"/>
  <c r="W180" i="4"/>
  <c r="M180" i="4"/>
  <c r="T180" i="4" s="1"/>
  <c r="L180" i="4"/>
  <c r="S180" i="4" s="1"/>
  <c r="AH179" i="4"/>
  <c r="X179" i="4"/>
  <c r="W179" i="4"/>
  <c r="V179" i="4"/>
  <c r="T179" i="4" s="1"/>
  <c r="U179" i="4"/>
  <c r="S179" i="4" s="1"/>
  <c r="AH178" i="4"/>
  <c r="X178" i="4"/>
  <c r="W178" i="4"/>
  <c r="V178" i="4"/>
  <c r="T178" i="4" s="1"/>
  <c r="U178" i="4"/>
  <c r="S178" i="4" s="1"/>
  <c r="AH177" i="4"/>
  <c r="X177" i="4"/>
  <c r="W177" i="4"/>
  <c r="V177" i="4"/>
  <c r="T177" i="4" s="1"/>
  <c r="U177" i="4"/>
  <c r="S177" i="4" s="1"/>
  <c r="AH174" i="4"/>
  <c r="X174" i="4"/>
  <c r="W174" i="4"/>
  <c r="M174" i="4"/>
  <c r="T174" i="4" s="1"/>
  <c r="L174" i="4"/>
  <c r="S174" i="4" s="1"/>
  <c r="AH173" i="4"/>
  <c r="X173" i="4"/>
  <c r="W173" i="4"/>
  <c r="V173" i="4"/>
  <c r="T173" i="4" s="1"/>
  <c r="U173" i="4"/>
  <c r="S173" i="4" s="1"/>
  <c r="AH172" i="4"/>
  <c r="X172" i="4"/>
  <c r="W172" i="4"/>
  <c r="V172" i="4"/>
  <c r="T172" i="4" s="1"/>
  <c r="U172" i="4"/>
  <c r="S172" i="4" s="1"/>
  <c r="AH171" i="4"/>
  <c r="X171" i="4"/>
  <c r="W171" i="4"/>
  <c r="V171" i="4"/>
  <c r="T171" i="4" s="1"/>
  <c r="U171" i="4"/>
  <c r="S171" i="4" s="1"/>
  <c r="X168" i="4"/>
  <c r="W168" i="4"/>
  <c r="M168" i="4"/>
  <c r="T168" i="4" s="1"/>
  <c r="L168" i="4"/>
  <c r="AH167" i="4"/>
  <c r="X167" i="4"/>
  <c r="W167" i="4"/>
  <c r="V167" i="4"/>
  <c r="T167" i="4" s="1"/>
  <c r="U167" i="4"/>
  <c r="S167" i="4" s="1"/>
  <c r="AH166" i="4"/>
  <c r="X166" i="4"/>
  <c r="W166" i="4"/>
  <c r="V166" i="4"/>
  <c r="T166" i="4" s="1"/>
  <c r="U166" i="4"/>
  <c r="S166" i="4" s="1"/>
  <c r="AH165" i="4"/>
  <c r="X165" i="4"/>
  <c r="W165" i="4"/>
  <c r="V165" i="4"/>
  <c r="T165" i="4" s="1"/>
  <c r="U165" i="4"/>
  <c r="S165" i="4" s="1"/>
  <c r="X162" i="4"/>
  <c r="W162" i="4"/>
  <c r="M162" i="4"/>
  <c r="T162" i="4" s="1"/>
  <c r="L162" i="4"/>
  <c r="S162" i="4" s="1"/>
  <c r="AH161" i="4"/>
  <c r="X161" i="4"/>
  <c r="W161" i="4"/>
  <c r="V161" i="4"/>
  <c r="T161" i="4" s="1"/>
  <c r="U161" i="4"/>
  <c r="S161" i="4" s="1"/>
  <c r="X151" i="4"/>
  <c r="W151" i="4"/>
  <c r="M151" i="4"/>
  <c r="L151" i="4"/>
  <c r="S151" i="4" s="1"/>
  <c r="AH150" i="4"/>
  <c r="AH142" i="4" s="1"/>
  <c r="X150" i="4"/>
  <c r="W150" i="4"/>
  <c r="V150" i="4"/>
  <c r="T150" i="4" s="1"/>
  <c r="U150" i="4"/>
  <c r="S150" i="4" s="1"/>
  <c r="X142" i="4"/>
  <c r="W142" i="4"/>
  <c r="M142" i="4"/>
  <c r="T142" i="4" s="1"/>
  <c r="L142" i="4"/>
  <c r="AH141" i="4"/>
  <c r="X141" i="4"/>
  <c r="W141" i="4"/>
  <c r="V141" i="4"/>
  <c r="T141" i="4" s="1"/>
  <c r="U141" i="4"/>
  <c r="S141" i="4" s="1"/>
  <c r="AH140" i="4"/>
  <c r="X140" i="4"/>
  <c r="W140" i="4"/>
  <c r="V140" i="4"/>
  <c r="T140" i="4" s="1"/>
  <c r="U140" i="4"/>
  <c r="S140" i="4" s="1"/>
  <c r="AH139" i="4"/>
  <c r="X139" i="4"/>
  <c r="W139" i="4"/>
  <c r="V139" i="4"/>
  <c r="T139" i="4" s="1"/>
  <c r="U139" i="4"/>
  <c r="S139" i="4" s="1"/>
  <c r="AH138" i="4"/>
  <c r="X138" i="4"/>
  <c r="W138" i="4"/>
  <c r="V138" i="4"/>
  <c r="T138" i="4" s="1"/>
  <c r="U138" i="4"/>
  <c r="S138" i="4" s="1"/>
  <c r="AH137" i="4"/>
  <c r="X137" i="4"/>
  <c r="W137" i="4"/>
  <c r="X136" i="4"/>
  <c r="W136" i="4"/>
  <c r="M136" i="4"/>
  <c r="T136" i="4" s="1"/>
  <c r="L136" i="4"/>
  <c r="S136" i="4" s="1"/>
  <c r="AH127" i="4"/>
  <c r="X127" i="4"/>
  <c r="W127" i="4"/>
  <c r="M127" i="4"/>
  <c r="T127" i="4" s="1"/>
  <c r="L127" i="4"/>
  <c r="S127" i="4" s="1"/>
  <c r="AH126" i="4"/>
  <c r="X126" i="4"/>
  <c r="W126" i="4"/>
  <c r="V126" i="4"/>
  <c r="T126" i="4" s="1"/>
  <c r="U126" i="4"/>
  <c r="S126" i="4" s="1"/>
  <c r="AH125" i="4"/>
  <c r="X125" i="4"/>
  <c r="W125" i="4"/>
  <c r="V125" i="4"/>
  <c r="T125" i="4" s="1"/>
  <c r="U125" i="4"/>
  <c r="S125" i="4" s="1"/>
  <c r="AH124" i="4"/>
  <c r="X124" i="4"/>
  <c r="W124" i="4"/>
  <c r="V124" i="4"/>
  <c r="T124" i="4" s="1"/>
  <c r="U124" i="4"/>
  <c r="S124" i="4" s="1"/>
  <c r="AH123" i="4"/>
  <c r="X123" i="4"/>
  <c r="W123" i="4"/>
  <c r="V123" i="4"/>
  <c r="T123" i="4" s="1"/>
  <c r="U123" i="4"/>
  <c r="S123" i="4" s="1"/>
  <c r="AH122" i="4"/>
  <c r="X122" i="4"/>
  <c r="W122" i="4"/>
  <c r="X121" i="4"/>
  <c r="W121" i="4"/>
  <c r="M121" i="4"/>
  <c r="T121" i="4" s="1"/>
  <c r="L121" i="4"/>
  <c r="AH120" i="4"/>
  <c r="X120" i="4"/>
  <c r="W120" i="4"/>
  <c r="V120" i="4"/>
  <c r="T120" i="4" s="1"/>
  <c r="U120" i="4"/>
  <c r="S120" i="4" s="1"/>
  <c r="AH119" i="4"/>
  <c r="X119" i="4"/>
  <c r="W119" i="4"/>
  <c r="V119" i="4"/>
  <c r="T119" i="4" s="1"/>
  <c r="U119" i="4"/>
  <c r="S119" i="4" s="1"/>
  <c r="AH118" i="4"/>
  <c r="X118" i="4"/>
  <c r="W118" i="4"/>
  <c r="V118" i="4"/>
  <c r="T118" i="4" s="1"/>
  <c r="U118" i="4"/>
  <c r="S118" i="4" s="1"/>
  <c r="AH117" i="4"/>
  <c r="X117" i="4"/>
  <c r="W117" i="4"/>
  <c r="V117" i="4"/>
  <c r="T117" i="4" s="1"/>
  <c r="U117" i="4"/>
  <c r="S117" i="4" s="1"/>
  <c r="X115" i="4"/>
  <c r="W115" i="4"/>
  <c r="M115" i="4"/>
  <c r="T115" i="4" s="1"/>
  <c r="L115" i="4"/>
  <c r="S115" i="4" s="1"/>
  <c r="AH114" i="4"/>
  <c r="X114" i="4"/>
  <c r="W114" i="4"/>
  <c r="V114" i="4"/>
  <c r="T114" i="4" s="1"/>
  <c r="U114" i="4"/>
  <c r="S114" i="4" s="1"/>
  <c r="AH113" i="4"/>
  <c r="X113" i="4"/>
  <c r="W113" i="4"/>
  <c r="V113" i="4"/>
  <c r="T113" i="4" s="1"/>
  <c r="U113" i="4"/>
  <c r="S113" i="4" s="1"/>
  <c r="AH112" i="4"/>
  <c r="X112" i="4"/>
  <c r="W112" i="4"/>
  <c r="V112" i="4"/>
  <c r="T112" i="4" s="1"/>
  <c r="U112" i="4"/>
  <c r="S112" i="4" s="1"/>
  <c r="AH111" i="4"/>
  <c r="X111" i="4"/>
  <c r="W111" i="4"/>
  <c r="V111" i="4"/>
  <c r="T111" i="4" s="1"/>
  <c r="U111" i="4"/>
  <c r="S111" i="4" s="1"/>
  <c r="X109" i="4"/>
  <c r="W109" i="4"/>
  <c r="M109" i="4"/>
  <c r="T109" i="4" s="1"/>
  <c r="L109" i="4"/>
  <c r="AH108" i="4"/>
  <c r="X108" i="4"/>
  <c r="W108" i="4"/>
  <c r="V108" i="4"/>
  <c r="T108" i="4" s="1"/>
  <c r="U108" i="4"/>
  <c r="S108" i="4" s="1"/>
  <c r="X103" i="4"/>
  <c r="W103" i="4"/>
  <c r="M103" i="4"/>
  <c r="T103" i="4" s="1"/>
  <c r="L103" i="4"/>
  <c r="AH102" i="4"/>
  <c r="X102" i="4"/>
  <c r="W102" i="4"/>
  <c r="V102" i="4"/>
  <c r="T102" i="4" s="1"/>
  <c r="U102" i="4"/>
  <c r="S102" i="4" s="1"/>
  <c r="AH101" i="4"/>
  <c r="X101" i="4"/>
  <c r="W101" i="4"/>
  <c r="V101" i="4"/>
  <c r="T101" i="4" s="1"/>
  <c r="U101" i="4"/>
  <c r="S101" i="4" s="1"/>
  <c r="X97" i="4"/>
  <c r="W97" i="4"/>
  <c r="M97" i="4"/>
  <c r="L97" i="4"/>
  <c r="S97" i="4" s="1"/>
  <c r="AH95" i="4"/>
  <c r="X95" i="4"/>
  <c r="W95" i="4"/>
  <c r="V95" i="4"/>
  <c r="T95" i="4" s="1"/>
  <c r="U95" i="4"/>
  <c r="S95" i="4" s="1"/>
  <c r="X91" i="4"/>
  <c r="W91" i="4"/>
  <c r="M91" i="4"/>
  <c r="L91" i="4"/>
  <c r="AH90" i="4"/>
  <c r="X90" i="4"/>
  <c r="W90" i="4"/>
  <c r="V90" i="4"/>
  <c r="T90" i="4" s="1"/>
  <c r="U90" i="4"/>
  <c r="S90" i="4" s="1"/>
  <c r="AH89" i="4"/>
  <c r="X89" i="4"/>
  <c r="W89" i="4"/>
  <c r="V89" i="4"/>
  <c r="T89" i="4" s="1"/>
  <c r="U89" i="4"/>
  <c r="S89" i="4" s="1"/>
  <c r="AH88" i="4"/>
  <c r="X88" i="4"/>
  <c r="W88" i="4"/>
  <c r="V88" i="4"/>
  <c r="T88" i="4" s="1"/>
  <c r="U88" i="4"/>
  <c r="S88" i="4" s="1"/>
  <c r="AH87" i="4"/>
  <c r="X87" i="4"/>
  <c r="W87" i="4"/>
  <c r="V87" i="4"/>
  <c r="T87" i="4" s="1"/>
  <c r="U87" i="4"/>
  <c r="S87" i="4" s="1"/>
  <c r="AH86" i="4"/>
  <c r="X86" i="4"/>
  <c r="W86" i="4"/>
  <c r="X85" i="4"/>
  <c r="W85" i="4"/>
  <c r="M85" i="4"/>
  <c r="T85" i="4" s="1"/>
  <c r="L85" i="4"/>
  <c r="S85" i="4" s="1"/>
  <c r="AH84" i="4"/>
  <c r="X84" i="4"/>
  <c r="W84" i="4"/>
  <c r="V84" i="4"/>
  <c r="T84" i="4" s="1"/>
  <c r="U84" i="4"/>
  <c r="S84" i="4" s="1"/>
  <c r="AH83" i="4"/>
  <c r="X83" i="4"/>
  <c r="W83" i="4"/>
  <c r="V83" i="4"/>
  <c r="T83" i="4" s="1"/>
  <c r="U83" i="4"/>
  <c r="S83" i="4" s="1"/>
  <c r="AH82" i="4"/>
  <c r="X82" i="4"/>
  <c r="W82" i="4"/>
  <c r="V82" i="4"/>
  <c r="T82" i="4" s="1"/>
  <c r="U82" i="4"/>
  <c r="S82" i="4" s="1"/>
  <c r="AH81" i="4"/>
  <c r="X81" i="4"/>
  <c r="W81" i="4"/>
  <c r="V81" i="4"/>
  <c r="T81" i="4" s="1"/>
  <c r="U81" i="4"/>
  <c r="S81" i="4" s="1"/>
  <c r="AH80" i="4"/>
  <c r="X80" i="4"/>
  <c r="W80" i="4"/>
  <c r="X79" i="4"/>
  <c r="W79" i="4"/>
  <c r="M79" i="4"/>
  <c r="T79" i="4" s="1"/>
  <c r="L79" i="4"/>
  <c r="AH78" i="4"/>
  <c r="X78" i="4"/>
  <c r="W78" i="4"/>
  <c r="V78" i="4"/>
  <c r="T78" i="4" s="1"/>
  <c r="U78" i="4"/>
  <c r="S78" i="4" s="1"/>
  <c r="AH77" i="4"/>
  <c r="X77" i="4"/>
  <c r="W77" i="4"/>
  <c r="V77" i="4"/>
  <c r="T77" i="4" s="1"/>
  <c r="U77" i="4"/>
  <c r="S77" i="4" s="1"/>
  <c r="AH76" i="4"/>
  <c r="X76" i="4"/>
  <c r="W76" i="4"/>
  <c r="V76" i="4"/>
  <c r="T76" i="4" s="1"/>
  <c r="U76" i="4"/>
  <c r="S76" i="4" s="1"/>
  <c r="AH75" i="4"/>
  <c r="X75" i="4"/>
  <c r="W75" i="4"/>
  <c r="V75" i="4"/>
  <c r="T75" i="4" s="1"/>
  <c r="U75" i="4"/>
  <c r="S75" i="4" s="1"/>
  <c r="X73" i="4"/>
  <c r="W73" i="4"/>
  <c r="M73" i="4"/>
  <c r="L73" i="4"/>
  <c r="AH72" i="4"/>
  <c r="X72" i="4"/>
  <c r="W72" i="4"/>
  <c r="V72" i="4"/>
  <c r="T72" i="4" s="1"/>
  <c r="U72" i="4"/>
  <c r="S72" i="4" s="1"/>
  <c r="AH71" i="4"/>
  <c r="X71" i="4"/>
  <c r="W71" i="4"/>
  <c r="V71" i="4"/>
  <c r="T71" i="4" s="1"/>
  <c r="U71" i="4"/>
  <c r="S71" i="4" s="1"/>
  <c r="AH70" i="4"/>
  <c r="X70" i="4"/>
  <c r="W70" i="4"/>
  <c r="V70" i="4"/>
  <c r="T70" i="4" s="1"/>
  <c r="U70" i="4"/>
  <c r="S70" i="4" s="1"/>
  <c r="X67" i="4"/>
  <c r="W67" i="4"/>
  <c r="M67" i="4"/>
  <c r="T67" i="4" s="1"/>
  <c r="L67" i="4"/>
  <c r="S67" i="4" s="1"/>
  <c r="AH66" i="4"/>
  <c r="X66" i="4"/>
  <c r="W66" i="4"/>
  <c r="V66" i="4"/>
  <c r="T66" i="4" s="1"/>
  <c r="U66" i="4"/>
  <c r="S66" i="4" s="1"/>
  <c r="AH65" i="4"/>
  <c r="X65" i="4"/>
  <c r="W65" i="4"/>
  <c r="V65" i="4"/>
  <c r="T65" i="4" s="1"/>
  <c r="U65" i="4"/>
  <c r="S65" i="4" s="1"/>
  <c r="X58" i="4"/>
  <c r="W58" i="4"/>
  <c r="M58" i="4"/>
  <c r="T58" i="4" s="1"/>
  <c r="L58" i="4"/>
  <c r="AH57" i="4"/>
  <c r="X57" i="4"/>
  <c r="W57" i="4"/>
  <c r="V57" i="4"/>
  <c r="T57" i="4" s="1"/>
  <c r="U57" i="4"/>
  <c r="S57" i="4" s="1"/>
  <c r="AH56" i="4"/>
  <c r="X56" i="4"/>
  <c r="W56" i="4"/>
  <c r="V56" i="4"/>
  <c r="T56" i="4" s="1"/>
  <c r="U56" i="4"/>
  <c r="S56" i="4" s="1"/>
  <c r="X52" i="4"/>
  <c r="W52" i="4"/>
  <c r="M52" i="4"/>
  <c r="L52" i="4"/>
  <c r="AH51" i="4"/>
  <c r="X51" i="4"/>
  <c r="W51" i="4"/>
  <c r="V51" i="4"/>
  <c r="T51" i="4" s="1"/>
  <c r="U51" i="4"/>
  <c r="S51" i="4" s="1"/>
  <c r="AH50" i="4"/>
  <c r="X50" i="4"/>
  <c r="W50" i="4"/>
  <c r="V50" i="4"/>
  <c r="T50" i="4" s="1"/>
  <c r="U50" i="4"/>
  <c r="S50" i="4" s="1"/>
  <c r="X46" i="4"/>
  <c r="W46" i="4"/>
  <c r="M46" i="4"/>
  <c r="L46" i="4"/>
  <c r="S46" i="4" s="1"/>
  <c r="AH45" i="4"/>
  <c r="X45" i="4"/>
  <c r="W45" i="4"/>
  <c r="V45" i="4"/>
  <c r="T45" i="4" s="1"/>
  <c r="U45" i="4"/>
  <c r="S45" i="4" s="1"/>
  <c r="AH44" i="4"/>
  <c r="X44" i="4"/>
  <c r="W44" i="4"/>
  <c r="V44" i="4"/>
  <c r="T44" i="4" s="1"/>
  <c r="U44" i="4"/>
  <c r="S44" i="4" s="1"/>
  <c r="AH43" i="4"/>
  <c r="X43" i="4"/>
  <c r="W43" i="4"/>
  <c r="V43" i="4"/>
  <c r="T43" i="4" s="1"/>
  <c r="U43" i="4"/>
  <c r="S43" i="4" s="1"/>
  <c r="AH42" i="4"/>
  <c r="X42" i="4"/>
  <c r="W42" i="4"/>
  <c r="V42" i="4"/>
  <c r="T42" i="4" s="1"/>
  <c r="U42" i="4"/>
  <c r="S42" i="4" s="1"/>
  <c r="X40" i="4"/>
  <c r="W40" i="4"/>
  <c r="M40" i="4"/>
  <c r="L40" i="4"/>
  <c r="AH39" i="4"/>
  <c r="X39" i="4"/>
  <c r="W39" i="4"/>
  <c r="V39" i="4"/>
  <c r="T39" i="4" s="1"/>
  <c r="U39" i="4"/>
  <c r="S39" i="4" s="1"/>
  <c r="AH33" i="4"/>
  <c r="AH24" i="4"/>
  <c r="X24" i="4"/>
  <c r="W24" i="4"/>
  <c r="M24" i="4"/>
  <c r="L24" i="4"/>
  <c r="S24" i="4" s="1"/>
  <c r="AH23" i="4"/>
  <c r="X23" i="4"/>
  <c r="W23" i="4"/>
  <c r="V23" i="4"/>
  <c r="T23" i="4" s="1"/>
  <c r="U23" i="4"/>
  <c r="S23" i="4" s="1"/>
  <c r="X18" i="4"/>
  <c r="W18" i="4"/>
  <c r="M18" i="4"/>
  <c r="L18" i="4"/>
  <c r="S18" i="4" s="1"/>
  <c r="AH17" i="4"/>
  <c r="X17" i="4"/>
  <c r="W17" i="4"/>
  <c r="V17" i="4"/>
  <c r="T17" i="4" s="1"/>
  <c r="U17" i="4"/>
  <c r="S17" i="4" s="1"/>
  <c r="Y16" i="4"/>
  <c r="X16" i="4"/>
  <c r="W16" i="4"/>
  <c r="V16" i="4"/>
  <c r="T16" i="4" s="1"/>
  <c r="U16" i="4"/>
  <c r="S16" i="4" s="1"/>
  <c r="AH183" i="3"/>
  <c r="X183" i="3"/>
  <c r="W183" i="3"/>
  <c r="V183" i="3"/>
  <c r="T183" i="3" s="1"/>
  <c r="U183" i="3"/>
  <c r="S183" i="3" s="1"/>
  <c r="AH182" i="3"/>
  <c r="X182" i="3"/>
  <c r="W182" i="3"/>
  <c r="V182" i="3"/>
  <c r="T182" i="3" s="1"/>
  <c r="U182" i="3"/>
  <c r="S182" i="3" s="1"/>
  <c r="AH181" i="3"/>
  <c r="X181" i="3"/>
  <c r="W181" i="3"/>
  <c r="V181" i="3"/>
  <c r="T181" i="3" s="1"/>
  <c r="U181" i="3"/>
  <c r="S181" i="3" s="1"/>
  <c r="AH180" i="3"/>
  <c r="X180" i="3"/>
  <c r="W180" i="3"/>
  <c r="V180" i="3"/>
  <c r="T180" i="3" s="1"/>
  <c r="U180" i="3"/>
  <c r="S180" i="3" s="1"/>
  <c r="AH179" i="3"/>
  <c r="X179" i="3"/>
  <c r="W179" i="3"/>
  <c r="X178" i="3"/>
  <c r="W178" i="3"/>
  <c r="M178" i="3"/>
  <c r="T178" i="3" s="1"/>
  <c r="L178" i="3"/>
  <c r="AH177" i="3"/>
  <c r="X177" i="3"/>
  <c r="W177" i="3"/>
  <c r="V177" i="3"/>
  <c r="T177" i="3" s="1"/>
  <c r="U177" i="3"/>
  <c r="S177" i="3" s="1"/>
  <c r="AH176" i="3"/>
  <c r="X176" i="3"/>
  <c r="W176" i="3"/>
  <c r="V176" i="3"/>
  <c r="T176" i="3" s="1"/>
  <c r="U176" i="3"/>
  <c r="S176" i="3" s="1"/>
  <c r="AH175" i="3"/>
  <c r="X175" i="3"/>
  <c r="W175" i="3"/>
  <c r="V175" i="3"/>
  <c r="T175" i="3" s="1"/>
  <c r="U175" i="3"/>
  <c r="S175" i="3" s="1"/>
  <c r="X172" i="3"/>
  <c r="W172" i="3"/>
  <c r="M172" i="3"/>
  <c r="T172" i="3" s="1"/>
  <c r="L172" i="3"/>
  <c r="AH171" i="3"/>
  <c r="X171" i="3"/>
  <c r="W171" i="3"/>
  <c r="V171" i="3"/>
  <c r="T171" i="3" s="1"/>
  <c r="U171" i="3"/>
  <c r="S171" i="3" s="1"/>
  <c r="AH170" i="3"/>
  <c r="X170" i="3"/>
  <c r="W170" i="3"/>
  <c r="V170" i="3"/>
  <c r="T170" i="3" s="1"/>
  <c r="U170" i="3"/>
  <c r="S170" i="3" s="1"/>
  <c r="AH169" i="3"/>
  <c r="X169" i="3"/>
  <c r="W169" i="3"/>
  <c r="V169" i="3"/>
  <c r="T169" i="3" s="1"/>
  <c r="U169" i="3"/>
  <c r="S169" i="3" s="1"/>
  <c r="AH168" i="3"/>
  <c r="X168" i="3"/>
  <c r="W168" i="3"/>
  <c r="AH167" i="3"/>
  <c r="X167" i="3"/>
  <c r="W167" i="3"/>
  <c r="X166" i="3"/>
  <c r="W166" i="3"/>
  <c r="M166" i="3"/>
  <c r="T166" i="3" s="1"/>
  <c r="L166" i="3"/>
  <c r="AH165" i="3"/>
  <c r="X165" i="3"/>
  <c r="W165" i="3"/>
  <c r="V165" i="3"/>
  <c r="T165" i="3" s="1"/>
  <c r="U165" i="3"/>
  <c r="S165" i="3" s="1"/>
  <c r="AH164" i="3"/>
  <c r="X164" i="3"/>
  <c r="W164" i="3"/>
  <c r="V164" i="3"/>
  <c r="T164" i="3" s="1"/>
  <c r="U164" i="3"/>
  <c r="S164" i="3" s="1"/>
  <c r="AH163" i="3"/>
  <c r="X163" i="3"/>
  <c r="W163" i="3"/>
  <c r="V163" i="3"/>
  <c r="T163" i="3" s="1"/>
  <c r="U163" i="3"/>
  <c r="S163" i="3" s="1"/>
  <c r="AH162" i="3"/>
  <c r="X162" i="3"/>
  <c r="W162" i="3"/>
  <c r="AH161" i="3"/>
  <c r="X161" i="3"/>
  <c r="W161" i="3"/>
  <c r="X160" i="3"/>
  <c r="W160" i="3"/>
  <c r="M160" i="3"/>
  <c r="T160" i="3" s="1"/>
  <c r="L160" i="3"/>
  <c r="AH159" i="3"/>
  <c r="X159" i="3"/>
  <c r="W159" i="3"/>
  <c r="V159" i="3"/>
  <c r="T159" i="3" s="1"/>
  <c r="U159" i="3"/>
  <c r="S159" i="3" s="1"/>
  <c r="AH156" i="3"/>
  <c r="X150" i="3"/>
  <c r="W150" i="3"/>
  <c r="M150" i="3"/>
  <c r="L150" i="3"/>
  <c r="AH149" i="3"/>
  <c r="AH141" i="3" s="1"/>
  <c r="X149" i="3"/>
  <c r="W149" i="3"/>
  <c r="V149" i="3"/>
  <c r="T149" i="3" s="1"/>
  <c r="U149" i="3"/>
  <c r="S149" i="3" s="1"/>
  <c r="X141" i="3"/>
  <c r="W141" i="3"/>
  <c r="M141" i="3"/>
  <c r="L141" i="3"/>
  <c r="S141" i="3" s="1"/>
  <c r="AH134" i="3"/>
  <c r="X134" i="3"/>
  <c r="W134" i="3"/>
  <c r="V134" i="3"/>
  <c r="T134" i="3" s="1"/>
  <c r="U134" i="3"/>
  <c r="S134" i="3" s="1"/>
  <c r="AH133" i="3"/>
  <c r="X133" i="3"/>
  <c r="W133" i="3"/>
  <c r="V133" i="3"/>
  <c r="T133" i="3" s="1"/>
  <c r="U133" i="3"/>
  <c r="S133" i="3" s="1"/>
  <c r="AH126" i="3"/>
  <c r="X126" i="3"/>
  <c r="W126" i="3"/>
  <c r="X125" i="3"/>
  <c r="W125" i="3"/>
  <c r="M125" i="3"/>
  <c r="T125" i="3" s="1"/>
  <c r="L125" i="3"/>
  <c r="AH124" i="3"/>
  <c r="X124" i="3"/>
  <c r="W124" i="3"/>
  <c r="V124" i="3"/>
  <c r="T124" i="3" s="1"/>
  <c r="U124" i="3"/>
  <c r="S124" i="3" s="1"/>
  <c r="AH123" i="3"/>
  <c r="X123" i="3"/>
  <c r="W123" i="3"/>
  <c r="V123" i="3"/>
  <c r="T123" i="3" s="1"/>
  <c r="U123" i="3"/>
  <c r="S123" i="3" s="1"/>
  <c r="AH122" i="3"/>
  <c r="X122" i="3"/>
  <c r="W122" i="3"/>
  <c r="V122" i="3"/>
  <c r="T122" i="3" s="1"/>
  <c r="U122" i="3"/>
  <c r="S122" i="3" s="1"/>
  <c r="AH121" i="3"/>
  <c r="X121" i="3"/>
  <c r="W121" i="3"/>
  <c r="V121" i="3"/>
  <c r="T121" i="3" s="1"/>
  <c r="U121" i="3"/>
  <c r="S121" i="3" s="1"/>
  <c r="AH120" i="3"/>
  <c r="X120" i="3"/>
  <c r="W120" i="3"/>
  <c r="X119" i="3"/>
  <c r="W119" i="3"/>
  <c r="M119" i="3"/>
  <c r="T119" i="3" s="1"/>
  <c r="L119" i="3"/>
  <c r="AH118" i="3"/>
  <c r="X118" i="3"/>
  <c r="W118" i="3"/>
  <c r="V118" i="3"/>
  <c r="T118" i="3" s="1"/>
  <c r="U118" i="3"/>
  <c r="S118" i="3" s="1"/>
  <c r="AH117" i="3"/>
  <c r="X117" i="3"/>
  <c r="W117" i="3"/>
  <c r="V117" i="3"/>
  <c r="T117" i="3" s="1"/>
  <c r="U117" i="3"/>
  <c r="S117" i="3" s="1"/>
  <c r="AH116" i="3"/>
  <c r="X116" i="3"/>
  <c r="W116" i="3"/>
  <c r="V116" i="3"/>
  <c r="T116" i="3" s="1"/>
  <c r="U116" i="3"/>
  <c r="S116" i="3" s="1"/>
  <c r="AH115" i="3"/>
  <c r="X115" i="3"/>
  <c r="W115" i="3"/>
  <c r="V115" i="3"/>
  <c r="T115" i="3" s="1"/>
  <c r="U115" i="3"/>
  <c r="S115" i="3" s="1"/>
  <c r="AH114" i="3"/>
  <c r="X114" i="3"/>
  <c r="W114" i="3"/>
  <c r="X113" i="3"/>
  <c r="W113" i="3"/>
  <c r="M113" i="3"/>
  <c r="T113" i="3" s="1"/>
  <c r="L113" i="3"/>
  <c r="AH112" i="3"/>
  <c r="X112" i="3"/>
  <c r="W112" i="3"/>
  <c r="V112" i="3"/>
  <c r="T112" i="3" s="1"/>
  <c r="U112" i="3"/>
  <c r="S112" i="3" s="1"/>
  <c r="AH111" i="3"/>
  <c r="X111" i="3"/>
  <c r="W111" i="3"/>
  <c r="V111" i="3"/>
  <c r="T111" i="3" s="1"/>
  <c r="U111" i="3"/>
  <c r="S111" i="3" s="1"/>
  <c r="AH110" i="3"/>
  <c r="X110" i="3"/>
  <c r="W110" i="3"/>
  <c r="V110" i="3"/>
  <c r="T110" i="3" s="1"/>
  <c r="U110" i="3"/>
  <c r="S110" i="3" s="1"/>
  <c r="AH109" i="3"/>
  <c r="X109" i="3"/>
  <c r="W109" i="3"/>
  <c r="V109" i="3"/>
  <c r="T109" i="3" s="1"/>
  <c r="U109" i="3"/>
  <c r="S109" i="3" s="1"/>
  <c r="X107" i="3"/>
  <c r="W107" i="3"/>
  <c r="M107" i="3"/>
  <c r="T107" i="3" s="1"/>
  <c r="L107" i="3"/>
  <c r="AH106" i="3"/>
  <c r="X106" i="3"/>
  <c r="W106" i="3"/>
  <c r="V106" i="3"/>
  <c r="T106" i="3" s="1"/>
  <c r="U106" i="3"/>
  <c r="S106" i="3" s="1"/>
  <c r="AH105" i="3"/>
  <c r="X105" i="3"/>
  <c r="W105" i="3"/>
  <c r="AH104" i="3"/>
  <c r="X104" i="3"/>
  <c r="W104" i="3"/>
  <c r="AH103" i="3"/>
  <c r="X103" i="3"/>
  <c r="W103" i="3"/>
  <c r="AH102" i="3"/>
  <c r="X102" i="3"/>
  <c r="W102" i="3"/>
  <c r="X101" i="3"/>
  <c r="W101" i="3"/>
  <c r="M101" i="3"/>
  <c r="T101" i="3" s="1"/>
  <c r="L101" i="3"/>
  <c r="AH100" i="3"/>
  <c r="X100" i="3"/>
  <c r="W100" i="3"/>
  <c r="V100" i="3"/>
  <c r="T100" i="3" s="1"/>
  <c r="U100" i="3"/>
  <c r="S100" i="3" s="1"/>
  <c r="AH99" i="3"/>
  <c r="X99" i="3"/>
  <c r="W99" i="3"/>
  <c r="X96" i="3"/>
  <c r="W96" i="3"/>
  <c r="M96" i="3"/>
  <c r="L96" i="3"/>
  <c r="AH95" i="3"/>
  <c r="X95" i="3"/>
  <c r="W95" i="3"/>
  <c r="V95" i="3"/>
  <c r="T95" i="3" s="1"/>
  <c r="U95" i="3"/>
  <c r="S95" i="3" s="1"/>
  <c r="AH94" i="3"/>
  <c r="X94" i="3"/>
  <c r="W94" i="3"/>
  <c r="V94" i="3"/>
  <c r="T94" i="3" s="1"/>
  <c r="U94" i="3"/>
  <c r="S94" i="3" s="1"/>
  <c r="X90" i="3"/>
  <c r="W90" i="3"/>
  <c r="M90" i="3"/>
  <c r="L90" i="3"/>
  <c r="AH89" i="3"/>
  <c r="X89" i="3"/>
  <c r="W89" i="3"/>
  <c r="V89" i="3"/>
  <c r="T89" i="3" s="1"/>
  <c r="U89" i="3"/>
  <c r="S89" i="3" s="1"/>
  <c r="AH88" i="3"/>
  <c r="X88" i="3"/>
  <c r="W88" i="3"/>
  <c r="V88" i="3"/>
  <c r="T88" i="3" s="1"/>
  <c r="U88" i="3"/>
  <c r="S88" i="3" s="1"/>
  <c r="AH87" i="3"/>
  <c r="X87" i="3"/>
  <c r="W87" i="3"/>
  <c r="V87" i="3"/>
  <c r="T87" i="3" s="1"/>
  <c r="U87" i="3"/>
  <c r="S87" i="3" s="1"/>
  <c r="AH86" i="3"/>
  <c r="X86" i="3"/>
  <c r="W86" i="3"/>
  <c r="V86" i="3"/>
  <c r="T86" i="3" s="1"/>
  <c r="U86" i="3"/>
  <c r="S86" i="3" s="1"/>
  <c r="AH85" i="3"/>
  <c r="X85" i="3"/>
  <c r="W85" i="3"/>
  <c r="X84" i="3"/>
  <c r="W84" i="3"/>
  <c r="M84" i="3"/>
  <c r="T84" i="3" s="1"/>
  <c r="L84" i="3"/>
  <c r="S84" i="3" s="1"/>
  <c r="AH83" i="3"/>
  <c r="X83" i="3"/>
  <c r="W83" i="3"/>
  <c r="V83" i="3"/>
  <c r="T83" i="3" s="1"/>
  <c r="U83" i="3"/>
  <c r="S83" i="3" s="1"/>
  <c r="AH82" i="3"/>
  <c r="X82" i="3"/>
  <c r="W82" i="3"/>
  <c r="V82" i="3"/>
  <c r="T82" i="3" s="1"/>
  <c r="U82" i="3"/>
  <c r="S82" i="3" s="1"/>
  <c r="AH81" i="3"/>
  <c r="X81" i="3"/>
  <c r="W81" i="3"/>
  <c r="V81" i="3"/>
  <c r="T81" i="3" s="1"/>
  <c r="U81" i="3"/>
  <c r="S81" i="3" s="1"/>
  <c r="AH80" i="3"/>
  <c r="X80" i="3"/>
  <c r="W80" i="3"/>
  <c r="V80" i="3"/>
  <c r="T80" i="3" s="1"/>
  <c r="U80" i="3"/>
  <c r="S80" i="3" s="1"/>
  <c r="AH79" i="3"/>
  <c r="X79" i="3"/>
  <c r="W79" i="3"/>
  <c r="X78" i="3"/>
  <c r="W78" i="3"/>
  <c r="M78" i="3"/>
  <c r="T78" i="3" s="1"/>
  <c r="L78" i="3"/>
  <c r="AH77" i="3"/>
  <c r="X77" i="3"/>
  <c r="W77" i="3"/>
  <c r="V77" i="3"/>
  <c r="T77" i="3" s="1"/>
  <c r="U77" i="3"/>
  <c r="S77" i="3" s="1"/>
  <c r="AH76" i="3"/>
  <c r="X76" i="3"/>
  <c r="W76" i="3"/>
  <c r="V76" i="3"/>
  <c r="T76" i="3" s="1"/>
  <c r="U76" i="3"/>
  <c r="S76" i="3" s="1"/>
  <c r="AH75" i="3"/>
  <c r="X75" i="3"/>
  <c r="W75" i="3"/>
  <c r="J75" i="3" s="1"/>
  <c r="Y75" i="3" s="1"/>
  <c r="K75" i="3" s="1"/>
  <c r="V75" i="3"/>
  <c r="T75" i="3" s="1"/>
  <c r="U75" i="3"/>
  <c r="S75" i="3" s="1"/>
  <c r="AH74" i="3"/>
  <c r="X74" i="3"/>
  <c r="W74" i="3"/>
  <c r="V74" i="3"/>
  <c r="T74" i="3" s="1"/>
  <c r="U74" i="3"/>
  <c r="S74" i="3" s="1"/>
  <c r="AH72" i="3"/>
  <c r="X66" i="3"/>
  <c r="W66" i="3"/>
  <c r="M66" i="3"/>
  <c r="T66" i="3" s="1"/>
  <c r="L66" i="3"/>
  <c r="AH65" i="3"/>
  <c r="X65" i="3"/>
  <c r="W65" i="3"/>
  <c r="V65" i="3"/>
  <c r="T65" i="3" s="1"/>
  <c r="U65" i="3"/>
  <c r="S65" i="3" s="1"/>
  <c r="X58" i="3"/>
  <c r="W58" i="3"/>
  <c r="M58" i="3"/>
  <c r="T58" i="3" s="1"/>
  <c r="L58" i="3"/>
  <c r="AH57" i="3"/>
  <c r="X57" i="3"/>
  <c r="W57" i="3"/>
  <c r="V57" i="3"/>
  <c r="T57" i="3" s="1"/>
  <c r="U57" i="3"/>
  <c r="S57" i="3" s="1"/>
  <c r="AH56" i="3"/>
  <c r="X56" i="3"/>
  <c r="W56" i="3"/>
  <c r="J56" i="3" s="1"/>
  <c r="Y56" i="3" s="1"/>
  <c r="K56" i="3" s="1"/>
  <c r="V56" i="3"/>
  <c r="T56" i="3" s="1"/>
  <c r="U56" i="3"/>
  <c r="S56" i="3" s="1"/>
  <c r="X52" i="3"/>
  <c r="W52" i="3"/>
  <c r="M52" i="3"/>
  <c r="L52" i="3"/>
  <c r="AH51" i="3"/>
  <c r="X51" i="3"/>
  <c r="W51" i="3"/>
  <c r="V51" i="3"/>
  <c r="T51" i="3" s="1"/>
  <c r="U51" i="3"/>
  <c r="S51" i="3" s="1"/>
  <c r="AH50" i="3"/>
  <c r="X50" i="3"/>
  <c r="W50" i="3"/>
  <c r="V50" i="3"/>
  <c r="T50" i="3" s="1"/>
  <c r="U50" i="3"/>
  <c r="S50" i="3" s="1"/>
  <c r="AH49" i="3"/>
  <c r="X49" i="3"/>
  <c r="W49" i="3"/>
  <c r="AH48" i="3"/>
  <c r="X48" i="3"/>
  <c r="W48" i="3"/>
  <c r="AH47" i="3"/>
  <c r="X47" i="3"/>
  <c r="W47" i="3"/>
  <c r="X46" i="3"/>
  <c r="W46" i="3"/>
  <c r="M46" i="3"/>
  <c r="L46" i="3"/>
  <c r="S46" i="3" s="1"/>
  <c r="AH45" i="3"/>
  <c r="X45" i="3"/>
  <c r="W45" i="3"/>
  <c r="V45" i="3"/>
  <c r="T45" i="3" s="1"/>
  <c r="U45" i="3"/>
  <c r="S45" i="3" s="1"/>
  <c r="AH44" i="3"/>
  <c r="X44" i="3"/>
  <c r="W44" i="3"/>
  <c r="V44" i="3"/>
  <c r="T44" i="3" s="1"/>
  <c r="U44" i="3"/>
  <c r="S44" i="3" s="1"/>
  <c r="AH43" i="3"/>
  <c r="X43" i="3"/>
  <c r="W43" i="3"/>
  <c r="V43" i="3"/>
  <c r="T43" i="3" s="1"/>
  <c r="U43" i="3"/>
  <c r="S43" i="3" s="1"/>
  <c r="AH42" i="3"/>
  <c r="X42" i="3"/>
  <c r="W42" i="3"/>
  <c r="V42" i="3"/>
  <c r="T42" i="3" s="1"/>
  <c r="U42" i="3"/>
  <c r="S42" i="3" s="1"/>
  <c r="AH41" i="3"/>
  <c r="X41" i="3"/>
  <c r="W41" i="3"/>
  <c r="X40" i="3"/>
  <c r="W40" i="3"/>
  <c r="M40" i="3"/>
  <c r="L40" i="3"/>
  <c r="AH39" i="3"/>
  <c r="X39" i="3"/>
  <c r="W39" i="3"/>
  <c r="V39" i="3"/>
  <c r="T39" i="3" s="1"/>
  <c r="U39" i="3"/>
  <c r="S39" i="3" s="1"/>
  <c r="AH37" i="3"/>
  <c r="X33" i="3"/>
  <c r="M33" i="3"/>
  <c r="T33" i="3" s="1"/>
  <c r="L33" i="3"/>
  <c r="S33" i="3" s="1"/>
  <c r="AH32" i="3"/>
  <c r="X32" i="3"/>
  <c r="V32" i="3"/>
  <c r="T32" i="3" s="1"/>
  <c r="U32" i="3"/>
  <c r="S32" i="3" s="1"/>
  <c r="AH30" i="3"/>
  <c r="X30" i="3"/>
  <c r="X28" i="3"/>
  <c r="X27" i="3"/>
  <c r="AH25" i="3"/>
  <c r="X25" i="3"/>
  <c r="X24" i="3"/>
  <c r="M24" i="3"/>
  <c r="T24" i="3" s="1"/>
  <c r="L24" i="3"/>
  <c r="AH23" i="3"/>
  <c r="X23" i="3"/>
  <c r="V23" i="3"/>
  <c r="T23" i="3" s="1"/>
  <c r="U23" i="3"/>
  <c r="S23" i="3" s="1"/>
  <c r="AH20" i="3"/>
  <c r="X20" i="3"/>
  <c r="M18" i="3"/>
  <c r="L18" i="3"/>
  <c r="AH17" i="3"/>
  <c r="V17" i="3"/>
  <c r="T17" i="3" s="1"/>
  <c r="U17" i="3"/>
  <c r="S17" i="3" s="1"/>
  <c r="Y16" i="3"/>
  <c r="V16" i="3"/>
  <c r="T16" i="3" s="1"/>
  <c r="U16" i="3"/>
  <c r="S16" i="3" s="1"/>
  <c r="X15" i="3"/>
  <c r="W15" i="3"/>
  <c r="J15" i="3" s="1"/>
  <c r="Y15" i="3" s="1"/>
  <c r="K15" i="3" s="1"/>
  <c r="X14" i="3"/>
  <c r="W14" i="3"/>
  <c r="J14" i="3" s="1"/>
  <c r="X13" i="3"/>
  <c r="W13" i="3"/>
  <c r="L12" i="3"/>
  <c r="S12" i="3" s="1"/>
  <c r="M12" i="3"/>
  <c r="T26" i="7"/>
  <c r="S17" i="7"/>
  <c r="U27" i="7"/>
  <c r="S26" i="7"/>
  <c r="S19" i="7"/>
  <c r="E15" i="7"/>
  <c r="T18" i="7"/>
  <c r="E21" i="7"/>
  <c r="U22" i="7"/>
  <c r="U26" i="7"/>
  <c r="E18" i="7"/>
  <c r="U19" i="7"/>
  <c r="S21" i="7"/>
  <c r="T19" i="7"/>
  <c r="S28" i="7"/>
  <c r="E27" i="7"/>
  <c r="U16" i="7"/>
  <c r="T15" i="7"/>
  <c r="T30" i="7"/>
  <c r="E20" i="7"/>
  <c r="E23" i="7"/>
  <c r="S14" i="7"/>
  <c r="S20" i="7"/>
  <c r="E24" i="7"/>
  <c r="E14" i="7"/>
  <c r="T14" i="7"/>
  <c r="E22" i="7"/>
  <c r="U20" i="7"/>
  <c r="U14" i="7"/>
  <c r="T17" i="7"/>
  <c r="S30" i="7"/>
  <c r="U30" i="7"/>
  <c r="U24" i="7"/>
  <c r="T29" i="7"/>
  <c r="E12" i="7"/>
  <c r="E29" i="7"/>
  <c r="S13" i="7"/>
  <c r="E36" i="7"/>
  <c r="S22" i="7"/>
  <c r="S33" i="7"/>
  <c r="E17" i="7"/>
  <c r="U18" i="7"/>
  <c r="J180" i="6" l="1"/>
  <c r="J161" i="21"/>
  <c r="Y161" i="21" s="1"/>
  <c r="K161" i="21" s="1"/>
  <c r="J169" i="21"/>
  <c r="Y169" i="21" s="1"/>
  <c r="K169" i="21" s="1"/>
  <c r="J112" i="5"/>
  <c r="Y112" i="5" s="1"/>
  <c r="K112" i="5" s="1"/>
  <c r="J15" i="21"/>
  <c r="Y15" i="21" s="1"/>
  <c r="K15" i="21" s="1"/>
  <c r="J23" i="21"/>
  <c r="Y23" i="21" s="1"/>
  <c r="K23" i="21" s="1"/>
  <c r="J108" i="21"/>
  <c r="Y108" i="21" s="1"/>
  <c r="K108" i="21" s="1"/>
  <c r="J113" i="21"/>
  <c r="Y113" i="21" s="1"/>
  <c r="K113" i="21" s="1"/>
  <c r="J75" i="22"/>
  <c r="Y75" i="22" s="1"/>
  <c r="K75" i="22" s="1"/>
  <c r="J82" i="22"/>
  <c r="Y82" i="22" s="1"/>
  <c r="K82" i="22" s="1"/>
  <c r="J89" i="22"/>
  <c r="Y89" i="22" s="1"/>
  <c r="K89" i="22" s="1"/>
  <c r="J122" i="22"/>
  <c r="Y122" i="22" s="1"/>
  <c r="K122" i="22" s="1"/>
  <c r="J131" i="22"/>
  <c r="Y131" i="22" s="1"/>
  <c r="K131" i="22" s="1"/>
  <c r="J135" i="22"/>
  <c r="Y135" i="22" s="1"/>
  <c r="K135" i="22" s="1"/>
  <c r="J174" i="22"/>
  <c r="Y174" i="22" s="1"/>
  <c r="K174" i="22" s="1"/>
  <c r="J67" i="6"/>
  <c r="Y67" i="6" s="1"/>
  <c r="K67" i="6" s="1"/>
  <c r="J74" i="6"/>
  <c r="Y74" i="6" s="1"/>
  <c r="K74" i="6" s="1"/>
  <c r="J138" i="22"/>
  <c r="Y138" i="22" s="1"/>
  <c r="K138" i="22" s="1"/>
  <c r="J143" i="22"/>
  <c r="Y143" i="22" s="1"/>
  <c r="K143" i="22" s="1"/>
  <c r="J146" i="22"/>
  <c r="J168" i="22"/>
  <c r="Y168" i="22" s="1"/>
  <c r="K168" i="22" s="1"/>
  <c r="Y109" i="24"/>
  <c r="K109" i="24" s="1"/>
  <c r="J108" i="24"/>
  <c r="Y108" i="24" s="1"/>
  <c r="K108" i="24" s="1"/>
  <c r="K38" i="29"/>
  <c r="K35" i="29"/>
  <c r="J183" i="4"/>
  <c r="Y183" i="4" s="1"/>
  <c r="K183" i="4" s="1"/>
  <c r="J87" i="5"/>
  <c r="J127" i="21"/>
  <c r="Y127" i="21" s="1"/>
  <c r="K127" i="21" s="1"/>
  <c r="J162" i="21"/>
  <c r="Y162" i="21" s="1"/>
  <c r="K162" i="21" s="1"/>
  <c r="J167" i="21"/>
  <c r="Y167" i="21" s="1"/>
  <c r="K167" i="21" s="1"/>
  <c r="K138" i="29"/>
  <c r="K135" i="29"/>
  <c r="J77" i="5"/>
  <c r="Y77" i="5" s="1"/>
  <c r="K77" i="5" s="1"/>
  <c r="J82" i="21"/>
  <c r="Y82" i="21" s="1"/>
  <c r="K82" i="21" s="1"/>
  <c r="J109" i="21"/>
  <c r="Y109" i="21" s="1"/>
  <c r="K109" i="21" s="1"/>
  <c r="J13" i="22"/>
  <c r="Y13" i="22" s="1"/>
  <c r="K13" i="22" s="1"/>
  <c r="J16" i="22"/>
  <c r="Y16" i="22" s="1"/>
  <c r="K16" i="22" s="1"/>
  <c r="J87" i="22"/>
  <c r="Y87" i="22" s="1"/>
  <c r="K87" i="22" s="1"/>
  <c r="J30" i="29"/>
  <c r="Y30" i="29" s="1"/>
  <c r="K30" i="29" s="1"/>
  <c r="J111" i="5"/>
  <c r="Y111" i="5" s="1"/>
  <c r="K111" i="5" s="1"/>
  <c r="J50" i="6"/>
  <c r="Y50" i="6" s="1"/>
  <c r="K50" i="6" s="1"/>
  <c r="J86" i="6"/>
  <c r="Y86" i="6" s="1"/>
  <c r="K86" i="6" s="1"/>
  <c r="J42" i="21"/>
  <c r="Y42" i="21" s="1"/>
  <c r="K42" i="21" s="1"/>
  <c r="J96" i="21"/>
  <c r="Y96" i="21" s="1"/>
  <c r="K96" i="21" s="1"/>
  <c r="J121" i="21"/>
  <c r="Y121" i="21" s="1"/>
  <c r="K121" i="21" s="1"/>
  <c r="J163" i="21"/>
  <c r="Y163" i="21" s="1"/>
  <c r="K163" i="21" s="1"/>
  <c r="J170" i="22"/>
  <c r="J36" i="24"/>
  <c r="Y36" i="24" s="1"/>
  <c r="K36" i="24" s="1"/>
  <c r="J22" i="21"/>
  <c r="Y22" i="21" s="1"/>
  <c r="K22" i="21" s="1"/>
  <c r="J26" i="21"/>
  <c r="Y26" i="21" s="1"/>
  <c r="K26" i="21" s="1"/>
  <c r="J107" i="21"/>
  <c r="Y107" i="21" s="1"/>
  <c r="K107" i="21" s="1"/>
  <c r="J14" i="22"/>
  <c r="Y14" i="22" s="1"/>
  <c r="K14" i="22" s="1"/>
  <c r="J17" i="22"/>
  <c r="Y17" i="22" s="1"/>
  <c r="K17" i="22" s="1"/>
  <c r="J77" i="22"/>
  <c r="Y77" i="22" s="1"/>
  <c r="K77" i="22" s="1"/>
  <c r="J81" i="22"/>
  <c r="Y81" i="22" s="1"/>
  <c r="K81" i="22" s="1"/>
  <c r="J124" i="22"/>
  <c r="Y124" i="22" s="1"/>
  <c r="K124" i="22" s="1"/>
  <c r="K138" i="28"/>
  <c r="K135" i="28"/>
  <c r="J29" i="21"/>
  <c r="Y29" i="21" s="1"/>
  <c r="K29" i="21" s="1"/>
  <c r="J129" i="21"/>
  <c r="Y129" i="21" s="1"/>
  <c r="K129" i="21" s="1"/>
  <c r="J132" i="21"/>
  <c r="Y132" i="21" s="1"/>
  <c r="K132" i="21" s="1"/>
  <c r="J42" i="22"/>
  <c r="Y42" i="22" s="1"/>
  <c r="K42" i="22" s="1"/>
  <c r="J137" i="22"/>
  <c r="Y137" i="22" s="1"/>
  <c r="K137" i="22" s="1"/>
  <c r="J155" i="22"/>
  <c r="Y155" i="22" s="1"/>
  <c r="K155" i="22" s="1"/>
  <c r="J167" i="22"/>
  <c r="Y167" i="22" s="1"/>
  <c r="K167" i="22" s="1"/>
  <c r="T96" i="26"/>
  <c r="Y71" i="22"/>
  <c r="K71" i="22" s="1"/>
  <c r="J66" i="22"/>
  <c r="Y180" i="6"/>
  <c r="K180" i="6" s="1"/>
  <c r="J175" i="6"/>
  <c r="Y175" i="6" s="1"/>
  <c r="K175" i="6" s="1"/>
  <c r="Y60" i="21"/>
  <c r="K60" i="21" s="1"/>
  <c r="Y66" i="21"/>
  <c r="K66" i="21" s="1"/>
  <c r="S91" i="26"/>
  <c r="S90" i="26" s="1"/>
  <c r="T91" i="26"/>
  <c r="T90" i="26" s="1"/>
  <c r="T12" i="26"/>
  <c r="V116" i="22"/>
  <c r="T116" i="22" s="1"/>
  <c r="U116" i="22"/>
  <c r="S116" i="22" s="1"/>
  <c r="AH51" i="9"/>
  <c r="AH96" i="9"/>
  <c r="Y14" i="3"/>
  <c r="K14" i="3" s="1"/>
  <c r="Q58" i="5"/>
  <c r="AH96" i="3"/>
  <c r="J47" i="3"/>
  <c r="Y47" i="3" s="1"/>
  <c r="K47" i="3" s="1"/>
  <c r="J110" i="3"/>
  <c r="Y110" i="3" s="1"/>
  <c r="K110" i="3" s="1"/>
  <c r="J120" i="3"/>
  <c r="AH150" i="3"/>
  <c r="J94" i="9"/>
  <c r="Y94" i="9" s="1"/>
  <c r="K94" i="9" s="1"/>
  <c r="J23" i="9"/>
  <c r="Y23" i="9" s="1"/>
  <c r="K23" i="9" s="1"/>
  <c r="AH66" i="9"/>
  <c r="J179" i="9"/>
  <c r="J164" i="9"/>
  <c r="Y164" i="9" s="1"/>
  <c r="K164" i="9" s="1"/>
  <c r="AH57" i="9"/>
  <c r="J43" i="9"/>
  <c r="Y43" i="9" s="1"/>
  <c r="K43" i="9" s="1"/>
  <c r="J74" i="9"/>
  <c r="Y74" i="9" s="1"/>
  <c r="K74" i="9" s="1"/>
  <c r="J100" i="9"/>
  <c r="Y100" i="9" s="1"/>
  <c r="K100" i="9" s="1"/>
  <c r="J175" i="9"/>
  <c r="Y175" i="9" s="1"/>
  <c r="K175" i="9" s="1"/>
  <c r="J180" i="9"/>
  <c r="Y180" i="9" s="1"/>
  <c r="K180" i="9" s="1"/>
  <c r="AH84" i="9"/>
  <c r="J75" i="9"/>
  <c r="Y75" i="9" s="1"/>
  <c r="K75" i="9" s="1"/>
  <c r="J184" i="4"/>
  <c r="Y184" i="4" s="1"/>
  <c r="K184" i="4" s="1"/>
  <c r="J163" i="3"/>
  <c r="Y163" i="3" s="1"/>
  <c r="K163" i="3" s="1"/>
  <c r="J74" i="3"/>
  <c r="Y74" i="3" s="1"/>
  <c r="K74" i="3" s="1"/>
  <c r="J116" i="3"/>
  <c r="Y116" i="3" s="1"/>
  <c r="K116" i="3" s="1"/>
  <c r="J42" i="3"/>
  <c r="J86" i="3"/>
  <c r="Y86" i="3" s="1"/>
  <c r="K86" i="3" s="1"/>
  <c r="J115" i="3"/>
  <c r="Y115" i="3" s="1"/>
  <c r="K115" i="3" s="1"/>
  <c r="AH119" i="3"/>
  <c r="J122" i="3"/>
  <c r="Y122" i="3" s="1"/>
  <c r="K122" i="3" s="1"/>
  <c r="J81" i="3"/>
  <c r="Y81" i="3" s="1"/>
  <c r="K81" i="3" s="1"/>
  <c r="J95" i="3"/>
  <c r="Y95" i="3" s="1"/>
  <c r="K95" i="3" s="1"/>
  <c r="J169" i="3"/>
  <c r="Y169" i="3" s="1"/>
  <c r="K169" i="3" s="1"/>
  <c r="AH24" i="3"/>
  <c r="J45" i="3"/>
  <c r="Y45" i="3" s="1"/>
  <c r="K45" i="3" s="1"/>
  <c r="J89" i="3"/>
  <c r="Y89" i="3" s="1"/>
  <c r="K89" i="3" s="1"/>
  <c r="J111" i="3"/>
  <c r="Y111" i="3" s="1"/>
  <c r="K111" i="3" s="1"/>
  <c r="J183" i="3"/>
  <c r="Y183" i="3" s="1"/>
  <c r="K183" i="3" s="1"/>
  <c r="J51" i="3"/>
  <c r="Y51" i="3" s="1"/>
  <c r="K51" i="3" s="1"/>
  <c r="J175" i="3"/>
  <c r="Y175" i="3" s="1"/>
  <c r="K175" i="3" s="1"/>
  <c r="J48" i="3"/>
  <c r="Y48" i="3" s="1"/>
  <c r="K48" i="3" s="1"/>
  <c r="J57" i="3"/>
  <c r="Y57" i="3" s="1"/>
  <c r="K57" i="3" s="1"/>
  <c r="J121" i="3"/>
  <c r="Y121" i="3" s="1"/>
  <c r="K121" i="3" s="1"/>
  <c r="J149" i="3"/>
  <c r="Y149" i="3" s="1"/>
  <c r="K149" i="3" s="1"/>
  <c r="J164" i="3"/>
  <c r="Y164" i="3" s="1"/>
  <c r="K164" i="3" s="1"/>
  <c r="AH178" i="3"/>
  <c r="J182" i="3"/>
  <c r="Y182" i="3" s="1"/>
  <c r="K182" i="3" s="1"/>
  <c r="J23" i="3"/>
  <c r="Y23" i="3" s="1"/>
  <c r="K23" i="3" s="1"/>
  <c r="J39" i="3"/>
  <c r="Y39" i="3" s="1"/>
  <c r="K39" i="3" s="1"/>
  <c r="J80" i="3"/>
  <c r="Y80" i="3" s="1"/>
  <c r="K80" i="3" s="1"/>
  <c r="J179" i="3"/>
  <c r="J168" i="3"/>
  <c r="Y168" i="3" s="1"/>
  <c r="K168" i="3" s="1"/>
  <c r="AH151" i="4"/>
  <c r="AH109" i="4"/>
  <c r="AH73" i="4"/>
  <c r="AH91" i="4"/>
  <c r="J102" i="4"/>
  <c r="Y102" i="4" s="1"/>
  <c r="K102" i="4" s="1"/>
  <c r="AH18" i="4"/>
  <c r="J65" i="4"/>
  <c r="Y65" i="4" s="1"/>
  <c r="K65" i="4" s="1"/>
  <c r="J51" i="4"/>
  <c r="Y51" i="4" s="1"/>
  <c r="K51" i="4" s="1"/>
  <c r="J182" i="4"/>
  <c r="Y182" i="4" s="1"/>
  <c r="K182" i="4" s="1"/>
  <c r="AH58" i="4"/>
  <c r="AH97" i="4"/>
  <c r="J161" i="4"/>
  <c r="Y161" i="4" s="1"/>
  <c r="K161" i="4" s="1"/>
  <c r="AH40" i="4"/>
  <c r="AH85" i="4"/>
  <c r="J72" i="4"/>
  <c r="Y72" i="4" s="1"/>
  <c r="K72" i="4" s="1"/>
  <c r="J125" i="4"/>
  <c r="Y125" i="4" s="1"/>
  <c r="K125" i="4" s="1"/>
  <c r="AH162" i="4"/>
  <c r="AH67" i="4"/>
  <c r="AH121" i="4"/>
  <c r="AH136" i="4"/>
  <c r="AH46" i="4"/>
  <c r="J66" i="4"/>
  <c r="Y66" i="4" s="1"/>
  <c r="K66" i="4" s="1"/>
  <c r="J77" i="4"/>
  <c r="Y77" i="4" s="1"/>
  <c r="K77" i="4" s="1"/>
  <c r="J89" i="4"/>
  <c r="Y89" i="4" s="1"/>
  <c r="K89" i="4" s="1"/>
  <c r="J122" i="4"/>
  <c r="J172" i="4"/>
  <c r="Y172" i="4" s="1"/>
  <c r="K172" i="4" s="1"/>
  <c r="J56" i="4"/>
  <c r="Y56" i="4" s="1"/>
  <c r="K56" i="4" s="1"/>
  <c r="Q52" i="4"/>
  <c r="J114" i="4"/>
  <c r="Y114" i="4" s="1"/>
  <c r="K114" i="4" s="1"/>
  <c r="J141" i="4"/>
  <c r="Y141" i="4" s="1"/>
  <c r="K141" i="4" s="1"/>
  <c r="J171" i="4"/>
  <c r="Y171" i="4" s="1"/>
  <c r="K171" i="4" s="1"/>
  <c r="AH79" i="4"/>
  <c r="AH115" i="4"/>
  <c r="J65" i="3"/>
  <c r="Y65" i="3" s="1"/>
  <c r="K65" i="3" s="1"/>
  <c r="J79" i="3"/>
  <c r="Y79" i="3" s="1"/>
  <c r="K79" i="3" s="1"/>
  <c r="AH84" i="3"/>
  <c r="J87" i="3"/>
  <c r="Y87" i="3" s="1"/>
  <c r="K87" i="3" s="1"/>
  <c r="J106" i="3"/>
  <c r="Y106" i="3" s="1"/>
  <c r="K106" i="3" s="1"/>
  <c r="J134" i="3"/>
  <c r="Y134" i="3" s="1"/>
  <c r="K134" i="3" s="1"/>
  <c r="J181" i="3"/>
  <c r="Y181" i="3" s="1"/>
  <c r="K181" i="3" s="1"/>
  <c r="AH113" i="3"/>
  <c r="AH166" i="3"/>
  <c r="AH33" i="3"/>
  <c r="AH66" i="3"/>
  <c r="AH18" i="3"/>
  <c r="J50" i="3"/>
  <c r="Y50" i="3" s="1"/>
  <c r="K50" i="3" s="1"/>
  <c r="J105" i="3"/>
  <c r="Y105" i="3" s="1"/>
  <c r="K105" i="3" s="1"/>
  <c r="AH107" i="3"/>
  <c r="J85" i="3"/>
  <c r="AH90" i="3"/>
  <c r="AH101" i="3"/>
  <c r="AH40" i="3"/>
  <c r="J76" i="3"/>
  <c r="Y76" i="3" s="1"/>
  <c r="K76" i="3" s="1"/>
  <c r="J94" i="3"/>
  <c r="Y94" i="3" s="1"/>
  <c r="K94" i="3" s="1"/>
  <c r="J123" i="3"/>
  <c r="Y123" i="3" s="1"/>
  <c r="K123" i="3" s="1"/>
  <c r="J156" i="3"/>
  <c r="AH160" i="3"/>
  <c r="AH52" i="3"/>
  <c r="J117" i="3"/>
  <c r="Y117" i="3" s="1"/>
  <c r="K117" i="3" s="1"/>
  <c r="J171" i="3"/>
  <c r="Y171" i="3" s="1"/>
  <c r="K171" i="3" s="1"/>
  <c r="J177" i="3"/>
  <c r="Y177" i="3" s="1"/>
  <c r="K177" i="3" s="1"/>
  <c r="J180" i="3"/>
  <c r="Y180" i="3" s="1"/>
  <c r="K180" i="3" s="1"/>
  <c r="Q52" i="3"/>
  <c r="J83" i="3"/>
  <c r="Y83" i="3" s="1"/>
  <c r="K83" i="3" s="1"/>
  <c r="J88" i="3"/>
  <c r="Y88" i="3" s="1"/>
  <c r="K88" i="3" s="1"/>
  <c r="J112" i="3"/>
  <c r="Y112" i="3" s="1"/>
  <c r="K112" i="3" s="1"/>
  <c r="J165" i="3"/>
  <c r="Y165" i="3" s="1"/>
  <c r="K165" i="3" s="1"/>
  <c r="AH46" i="3"/>
  <c r="AH58" i="3"/>
  <c r="J77" i="3"/>
  <c r="Y77" i="3" s="1"/>
  <c r="K77" i="3" s="1"/>
  <c r="J100" i="3"/>
  <c r="Y100" i="3" s="1"/>
  <c r="K100" i="3" s="1"/>
  <c r="J124" i="3"/>
  <c r="Y124" i="3" s="1"/>
  <c r="K124" i="3" s="1"/>
  <c r="J159" i="3"/>
  <c r="Y159" i="3" s="1"/>
  <c r="K159" i="3" s="1"/>
  <c r="J170" i="3"/>
  <c r="Y170" i="3" s="1"/>
  <c r="K170" i="3" s="1"/>
  <c r="J176" i="3"/>
  <c r="Y176" i="3" s="1"/>
  <c r="K176" i="3" s="1"/>
  <c r="S52" i="26"/>
  <c r="T52" i="26"/>
  <c r="J141" i="21"/>
  <c r="J82" i="16"/>
  <c r="Y82" i="16" s="1"/>
  <c r="K82" i="16" s="1"/>
  <c r="J101" i="16"/>
  <c r="J96" i="16" s="1"/>
  <c r="Y96" i="16" s="1"/>
  <c r="K96" i="16" s="1"/>
  <c r="AH126" i="16"/>
  <c r="J17" i="16"/>
  <c r="Y17" i="16" s="1"/>
  <c r="K17" i="16" s="1"/>
  <c r="J23" i="16"/>
  <c r="Y23" i="16" s="1"/>
  <c r="K23" i="16" s="1"/>
  <c r="J41" i="16"/>
  <c r="Y41" i="16" s="1"/>
  <c r="K41" i="16" s="1"/>
  <c r="J112" i="16"/>
  <c r="Y112" i="16" s="1"/>
  <c r="K112" i="16" s="1"/>
  <c r="J20" i="3"/>
  <c r="Y20" i="3" s="1"/>
  <c r="K20" i="3" s="1"/>
  <c r="J126" i="3"/>
  <c r="J99" i="3"/>
  <c r="Y99" i="3" s="1"/>
  <c r="K99" i="3" s="1"/>
  <c r="J28" i="3"/>
  <c r="Y28" i="3" s="1"/>
  <c r="K28" i="3" s="1"/>
  <c r="AH74" i="16"/>
  <c r="J77" i="16"/>
  <c r="Y77" i="16" s="1"/>
  <c r="K77" i="16" s="1"/>
  <c r="J113" i="16"/>
  <c r="Y113" i="16" s="1"/>
  <c r="K113" i="16" s="1"/>
  <c r="AH51" i="16"/>
  <c r="AH68" i="16"/>
  <c r="J71" i="16"/>
  <c r="Y71" i="16" s="1"/>
  <c r="K71" i="16" s="1"/>
  <c r="J83" i="16"/>
  <c r="Y83" i="16" s="1"/>
  <c r="K83" i="16" s="1"/>
  <c r="J118" i="16"/>
  <c r="Y118" i="16" s="1"/>
  <c r="K118" i="16" s="1"/>
  <c r="J38" i="16"/>
  <c r="Y38" i="16" s="1"/>
  <c r="K38" i="16" s="1"/>
  <c r="J78" i="16"/>
  <c r="Y78" i="16" s="1"/>
  <c r="K78" i="16" s="1"/>
  <c r="J107" i="16"/>
  <c r="Y107" i="16" s="1"/>
  <c r="K107" i="16" s="1"/>
  <c r="J121" i="16"/>
  <c r="J119" i="16"/>
  <c r="Y119" i="16" s="1"/>
  <c r="K119" i="16" s="1"/>
  <c r="J123" i="16"/>
  <c r="Y123" i="16" s="1"/>
  <c r="K123" i="16" s="1"/>
  <c r="J161" i="3"/>
  <c r="J19" i="3"/>
  <c r="Y19" i="3" s="1"/>
  <c r="K19" i="3" s="1"/>
  <c r="J13" i="3"/>
  <c r="J99" i="6"/>
  <c r="Y99" i="6" s="1"/>
  <c r="K99" i="6" s="1"/>
  <c r="J120" i="6"/>
  <c r="Y120" i="6" s="1"/>
  <c r="K120" i="6" s="1"/>
  <c r="AH24" i="6"/>
  <c r="J43" i="6"/>
  <c r="Y43" i="6" s="1"/>
  <c r="K43" i="6" s="1"/>
  <c r="J110" i="6"/>
  <c r="Y110" i="6" s="1"/>
  <c r="K110" i="6" s="1"/>
  <c r="J87" i="9"/>
  <c r="Y87" i="9" s="1"/>
  <c r="K87" i="9" s="1"/>
  <c r="J116" i="9"/>
  <c r="Y116" i="9" s="1"/>
  <c r="K116" i="9" s="1"/>
  <c r="J122" i="9"/>
  <c r="Y122" i="9" s="1"/>
  <c r="K122" i="9" s="1"/>
  <c r="J141" i="9"/>
  <c r="J56" i="9"/>
  <c r="Y56" i="9" s="1"/>
  <c r="K56" i="9" s="1"/>
  <c r="J83" i="9"/>
  <c r="Y83" i="9" s="1"/>
  <c r="K83" i="9" s="1"/>
  <c r="J117" i="9"/>
  <c r="Y117" i="9" s="1"/>
  <c r="K117" i="9" s="1"/>
  <c r="J172" i="9"/>
  <c r="Y172" i="9" s="1"/>
  <c r="K172" i="9" s="1"/>
  <c r="J38" i="9"/>
  <c r="Y38" i="9" s="1"/>
  <c r="K38" i="9" s="1"/>
  <c r="J182" i="9"/>
  <c r="Y182" i="9" s="1"/>
  <c r="K182" i="9" s="1"/>
  <c r="Q90" i="3"/>
  <c r="Q106" i="6"/>
  <c r="Q24" i="3"/>
  <c r="Q169" i="22"/>
  <c r="Q72" i="5"/>
  <c r="Q112" i="6"/>
  <c r="Q170" i="21"/>
  <c r="Q50" i="22"/>
  <c r="Q96" i="22"/>
  <c r="Q91" i="21"/>
  <c r="Q79" i="21"/>
  <c r="Q52" i="5"/>
  <c r="Q114" i="5"/>
  <c r="Q57" i="6"/>
  <c r="Q177" i="9"/>
  <c r="Q64" i="16"/>
  <c r="Q127" i="22"/>
  <c r="Q58" i="4"/>
  <c r="Q18" i="9"/>
  <c r="Q24" i="21"/>
  <c r="Q40" i="3"/>
  <c r="Q125" i="3"/>
  <c r="Q91" i="4"/>
  <c r="Q39" i="16"/>
  <c r="Q110" i="21"/>
  <c r="Q116" i="21"/>
  <c r="Q168" i="4"/>
  <c r="Q24" i="22"/>
  <c r="Q66" i="3"/>
  <c r="Q96" i="3"/>
  <c r="Q172" i="3"/>
  <c r="Q51" i="6"/>
  <c r="Q57" i="9"/>
  <c r="Q67" i="21"/>
  <c r="Q78" i="22"/>
  <c r="Q151" i="22"/>
  <c r="Q78" i="3"/>
  <c r="Q150" i="3"/>
  <c r="Q79" i="4"/>
  <c r="Q113" i="3"/>
  <c r="U114" i="3" s="1"/>
  <c r="S114" i="3" s="1"/>
  <c r="Q160" i="3"/>
  <c r="Q120" i="5"/>
  <c r="U121" i="5" s="1"/>
  <c r="S121" i="5" s="1"/>
  <c r="Q89" i="6"/>
  <c r="Q72" i="9"/>
  <c r="Q108" i="9"/>
  <c r="Q133" i="22"/>
  <c r="J144" i="24"/>
  <c r="Y144" i="24" s="1"/>
  <c r="K144" i="24" s="1"/>
  <c r="Y115" i="24"/>
  <c r="K115" i="24" s="1"/>
  <c r="J114" i="24"/>
  <c r="Y114" i="24" s="1"/>
  <c r="K114" i="24" s="1"/>
  <c r="Y139" i="24"/>
  <c r="K139" i="24" s="1"/>
  <c r="J138" i="24"/>
  <c r="Y138" i="24" s="1"/>
  <c r="K138" i="24" s="1"/>
  <c r="J84" i="24"/>
  <c r="Y84" i="24" s="1"/>
  <c r="K84" i="24" s="1"/>
  <c r="Q12" i="3"/>
  <c r="J17" i="3"/>
  <c r="Q18" i="3"/>
  <c r="S18" i="3"/>
  <c r="J30" i="3"/>
  <c r="Y30" i="3" s="1"/>
  <c r="K30" i="3" s="1"/>
  <c r="J32" i="3"/>
  <c r="Y32" i="3" s="1"/>
  <c r="K32" i="3" s="1"/>
  <c r="J43" i="3"/>
  <c r="Y43" i="3" s="1"/>
  <c r="K43" i="3" s="1"/>
  <c r="J44" i="3"/>
  <c r="Y44" i="3" s="1"/>
  <c r="K44" i="3" s="1"/>
  <c r="Q46" i="3"/>
  <c r="J49" i="3"/>
  <c r="Y49" i="3" s="1"/>
  <c r="K49" i="3" s="1"/>
  <c r="S58" i="3"/>
  <c r="Q58" i="3"/>
  <c r="AH78" i="3"/>
  <c r="J82" i="3"/>
  <c r="Y82" i="3" s="1"/>
  <c r="K82" i="3" s="1"/>
  <c r="S101" i="3"/>
  <c r="Q101" i="3"/>
  <c r="J103" i="3"/>
  <c r="Y103" i="3" s="1"/>
  <c r="K103" i="3" s="1"/>
  <c r="J104" i="3"/>
  <c r="Y104" i="3" s="1"/>
  <c r="K104" i="3" s="1"/>
  <c r="S107" i="3"/>
  <c r="Q107" i="3"/>
  <c r="J109" i="3"/>
  <c r="Y109" i="3" s="1"/>
  <c r="K109" i="3" s="1"/>
  <c r="J114" i="3"/>
  <c r="J118" i="3"/>
  <c r="Y118" i="3" s="1"/>
  <c r="K118" i="3" s="1"/>
  <c r="Q119" i="3"/>
  <c r="U120" i="3" s="1"/>
  <c r="S120" i="3" s="1"/>
  <c r="S119" i="3"/>
  <c r="AH125" i="3"/>
  <c r="J133" i="3"/>
  <c r="Q141" i="3"/>
  <c r="T141" i="3"/>
  <c r="J162" i="3"/>
  <c r="Y162" i="3" s="1"/>
  <c r="K162" i="3" s="1"/>
  <c r="Q166" i="3"/>
  <c r="S166" i="3"/>
  <c r="AH172" i="3"/>
  <c r="Q178" i="3"/>
  <c r="S178" i="3"/>
  <c r="Q24" i="4"/>
  <c r="AH52" i="4"/>
  <c r="J70" i="4"/>
  <c r="Y70" i="4" s="1"/>
  <c r="K70" i="4" s="1"/>
  <c r="J88" i="4"/>
  <c r="Y88" i="4" s="1"/>
  <c r="K88" i="4" s="1"/>
  <c r="J95" i="4"/>
  <c r="Y95" i="4" s="1"/>
  <c r="K95" i="4" s="1"/>
  <c r="Q97" i="4"/>
  <c r="AH103" i="4"/>
  <c r="J113" i="4"/>
  <c r="Y113" i="4" s="1"/>
  <c r="K113" i="4" s="1"/>
  <c r="J124" i="4"/>
  <c r="Y124" i="4" s="1"/>
  <c r="K124" i="4" s="1"/>
  <c r="J139" i="4"/>
  <c r="Y139" i="4" s="1"/>
  <c r="K139" i="4" s="1"/>
  <c r="AH168" i="4"/>
  <c r="AH180" i="4"/>
  <c r="Q33" i="5"/>
  <c r="J43" i="5"/>
  <c r="Y43" i="5" s="1"/>
  <c r="K43" i="5" s="1"/>
  <c r="S66" i="5"/>
  <c r="Q66" i="5"/>
  <c r="J71" i="5"/>
  <c r="Y71" i="5" s="1"/>
  <c r="K71" i="5" s="1"/>
  <c r="J83" i="5"/>
  <c r="Y83" i="5" s="1"/>
  <c r="K83" i="5" s="1"/>
  <c r="S96" i="5"/>
  <c r="Q96" i="5"/>
  <c r="S102" i="5"/>
  <c r="Q102" i="5"/>
  <c r="J110" i="5"/>
  <c r="Y110" i="5" s="1"/>
  <c r="K110" i="5" s="1"/>
  <c r="J119" i="5"/>
  <c r="Y119" i="5" s="1"/>
  <c r="K119" i="5" s="1"/>
  <c r="J121" i="5"/>
  <c r="J31" i="6"/>
  <c r="Y31" i="6" s="1"/>
  <c r="K31" i="6" s="1"/>
  <c r="J70" i="6"/>
  <c r="Y70" i="6" s="1"/>
  <c r="K70" i="6" s="1"/>
  <c r="AH77" i="6"/>
  <c r="Q83" i="6"/>
  <c r="T83" i="6"/>
  <c r="J98" i="6"/>
  <c r="Y98" i="6" s="1"/>
  <c r="K98" i="6" s="1"/>
  <c r="AH24" i="9"/>
  <c r="Q32" i="9"/>
  <c r="J42" i="9"/>
  <c r="Y42" i="9" s="1"/>
  <c r="K42" i="9" s="1"/>
  <c r="J85" i="9"/>
  <c r="Y85" i="9" s="1"/>
  <c r="K85" i="9" s="1"/>
  <c r="J119" i="9"/>
  <c r="Y119" i="9" s="1"/>
  <c r="K119" i="9" s="1"/>
  <c r="J121" i="9"/>
  <c r="AH120" i="9"/>
  <c r="J139" i="9"/>
  <c r="Y139" i="9" s="1"/>
  <c r="K139" i="9" s="1"/>
  <c r="Q149" i="9"/>
  <c r="AH24" i="16"/>
  <c r="J31" i="16"/>
  <c r="Y31" i="16" s="1"/>
  <c r="K31" i="16" s="1"/>
  <c r="Q45" i="16"/>
  <c r="J50" i="16"/>
  <c r="Y50" i="16" s="1"/>
  <c r="K50" i="16" s="1"/>
  <c r="J75" i="16"/>
  <c r="Y75" i="16" s="1"/>
  <c r="K75" i="16" s="1"/>
  <c r="J79" i="16"/>
  <c r="Y79" i="16" s="1"/>
  <c r="K79" i="16" s="1"/>
  <c r="AH86" i="16"/>
  <c r="AH108" i="16"/>
  <c r="J122" i="16"/>
  <c r="Y122" i="16" s="1"/>
  <c r="K122" i="16" s="1"/>
  <c r="J138" i="16"/>
  <c r="Y138" i="16" s="1"/>
  <c r="K138" i="16" s="1"/>
  <c r="J14" i="21"/>
  <c r="J16" i="21"/>
  <c r="Y16" i="21" s="1"/>
  <c r="K16" i="21" s="1"/>
  <c r="Q18" i="21"/>
  <c r="J28" i="21"/>
  <c r="Y28" i="21" s="1"/>
  <c r="K28" i="21" s="1"/>
  <c r="J36" i="21"/>
  <c r="Y36" i="21" s="1"/>
  <c r="K36" i="21" s="1"/>
  <c r="J41" i="21"/>
  <c r="Y41" i="21" s="1"/>
  <c r="K41" i="21" s="1"/>
  <c r="J48" i="21"/>
  <c r="Y48" i="21" s="1"/>
  <c r="K48" i="21" s="1"/>
  <c r="J70" i="21"/>
  <c r="Y70" i="21" s="1"/>
  <c r="K70" i="21" s="1"/>
  <c r="J103" i="21"/>
  <c r="Y103" i="21" s="1"/>
  <c r="K103" i="21" s="1"/>
  <c r="J106" i="21"/>
  <c r="Y106" i="21" s="1"/>
  <c r="K106" i="21" s="1"/>
  <c r="J114" i="21"/>
  <c r="Y114" i="21" s="1"/>
  <c r="K114" i="21" s="1"/>
  <c r="J120" i="21"/>
  <c r="Y120" i="21" s="1"/>
  <c r="K120" i="21" s="1"/>
  <c r="J168" i="21"/>
  <c r="Y168" i="21" s="1"/>
  <c r="K168" i="21" s="1"/>
  <c r="J173" i="21"/>
  <c r="Y173" i="21" s="1"/>
  <c r="K173" i="21" s="1"/>
  <c r="Q12" i="22"/>
  <c r="S12" i="22"/>
  <c r="J15" i="22"/>
  <c r="Y15" i="22" s="1"/>
  <c r="K15" i="22" s="1"/>
  <c r="Q44" i="22"/>
  <c r="J54" i="22"/>
  <c r="Y54" i="22" s="1"/>
  <c r="K54" i="22" s="1"/>
  <c r="J55" i="22"/>
  <c r="Y55" i="22" s="1"/>
  <c r="K55" i="22" s="1"/>
  <c r="J64" i="22"/>
  <c r="J83" i="22"/>
  <c r="Y83" i="22" s="1"/>
  <c r="K83" i="22" s="1"/>
  <c r="J132" i="22"/>
  <c r="Y132" i="22" s="1"/>
  <c r="K132" i="22" s="1"/>
  <c r="J142" i="22"/>
  <c r="Y142" i="22" s="1"/>
  <c r="K142" i="22" s="1"/>
  <c r="J150" i="22"/>
  <c r="Y150" i="22" s="1"/>
  <c r="K150" i="22" s="1"/>
  <c r="J162" i="22"/>
  <c r="Y162" i="22" s="1"/>
  <c r="K162" i="22" s="1"/>
  <c r="J173" i="22"/>
  <c r="Q68" i="16"/>
  <c r="J167" i="3"/>
  <c r="Y167" i="3" s="1"/>
  <c r="K167" i="3" s="1"/>
  <c r="Y148" i="16"/>
  <c r="K148" i="16" s="1"/>
  <c r="AH139" i="16"/>
  <c r="AH135" i="16" s="1"/>
  <c r="Q114" i="16"/>
  <c r="Q108" i="16"/>
  <c r="Q86" i="16"/>
  <c r="Q80" i="16"/>
  <c r="S64" i="16"/>
  <c r="Q51" i="16"/>
  <c r="S170" i="21"/>
  <c r="Q164" i="21"/>
  <c r="Q122" i="21"/>
  <c r="S116" i="21"/>
  <c r="Q98" i="21"/>
  <c r="Q73" i="21"/>
  <c r="Q163" i="22"/>
  <c r="Q145" i="22"/>
  <c r="Q139" i="22"/>
  <c r="S127" i="22"/>
  <c r="Q121" i="22"/>
  <c r="S96" i="22"/>
  <c r="Q72" i="22"/>
  <c r="T44" i="22"/>
  <c r="Q38" i="22"/>
  <c r="Q18" i="22"/>
  <c r="T50" i="22"/>
  <c r="J73" i="22"/>
  <c r="Y73" i="22" s="1"/>
  <c r="K73" i="22" s="1"/>
  <c r="J88" i="22"/>
  <c r="Y88" i="22" s="1"/>
  <c r="K88" i="22" s="1"/>
  <c r="Q90" i="22"/>
  <c r="Q103" i="22"/>
  <c r="J119" i="22"/>
  <c r="Y119" i="22" s="1"/>
  <c r="K119" i="22" s="1"/>
  <c r="J125" i="22"/>
  <c r="Y125" i="22" s="1"/>
  <c r="K125" i="22" s="1"/>
  <c r="J156" i="22"/>
  <c r="Y156" i="22" s="1"/>
  <c r="K156" i="22" s="1"/>
  <c r="J76" i="22"/>
  <c r="Y76" i="22" s="1"/>
  <c r="K76" i="22" s="1"/>
  <c r="J86" i="22"/>
  <c r="Y86" i="22" s="1"/>
  <c r="K86" i="22" s="1"/>
  <c r="J91" i="22"/>
  <c r="J112" i="22"/>
  <c r="Y112" i="22" s="1"/>
  <c r="K112" i="22" s="1"/>
  <c r="J166" i="22"/>
  <c r="Y166" i="22" s="1"/>
  <c r="K166" i="22" s="1"/>
  <c r="S24" i="22"/>
  <c r="S145" i="22"/>
  <c r="J22" i="22"/>
  <c r="Y22" i="22" s="1"/>
  <c r="K22" i="22" s="1"/>
  <c r="J95" i="22"/>
  <c r="Y95" i="22" s="1"/>
  <c r="K95" i="22" s="1"/>
  <c r="J108" i="22"/>
  <c r="Y108" i="22" s="1"/>
  <c r="K108" i="22" s="1"/>
  <c r="Q115" i="22"/>
  <c r="J123" i="22"/>
  <c r="Y123" i="22" s="1"/>
  <c r="K123" i="22" s="1"/>
  <c r="J126" i="22"/>
  <c r="Y126" i="22" s="1"/>
  <c r="K126" i="22" s="1"/>
  <c r="S139" i="22"/>
  <c r="J154" i="22"/>
  <c r="Y154" i="22" s="1"/>
  <c r="K154" i="22" s="1"/>
  <c r="J159" i="22"/>
  <c r="Y159" i="22" s="1"/>
  <c r="K159" i="22" s="1"/>
  <c r="J41" i="22"/>
  <c r="Y41" i="22" s="1"/>
  <c r="K41" i="22" s="1"/>
  <c r="J118" i="22"/>
  <c r="Y118" i="22" s="1"/>
  <c r="K118" i="22" s="1"/>
  <c r="J149" i="22"/>
  <c r="Y149" i="22" s="1"/>
  <c r="K149" i="22" s="1"/>
  <c r="J20" i="22"/>
  <c r="Y20" i="22" s="1"/>
  <c r="K20" i="22" s="1"/>
  <c r="J23" i="22"/>
  <c r="Y23" i="22" s="1"/>
  <c r="K23" i="22" s="1"/>
  <c r="J80" i="22"/>
  <c r="Y80" i="22" s="1"/>
  <c r="K80" i="22" s="1"/>
  <c r="Q84" i="22"/>
  <c r="J93" i="22"/>
  <c r="Y93" i="22" s="1"/>
  <c r="K93" i="22" s="1"/>
  <c r="J111" i="22"/>
  <c r="Y111" i="22" s="1"/>
  <c r="K111" i="22" s="1"/>
  <c r="J160" i="22"/>
  <c r="Y160" i="22" s="1"/>
  <c r="K160" i="22" s="1"/>
  <c r="J102" i="3"/>
  <c r="J41" i="3"/>
  <c r="Y41" i="3" s="1"/>
  <c r="K41" i="3" s="1"/>
  <c r="J27" i="3"/>
  <c r="Y27" i="3" s="1"/>
  <c r="K27" i="3" s="1"/>
  <c r="J55" i="6"/>
  <c r="Y55" i="6" s="1"/>
  <c r="K55" i="6" s="1"/>
  <c r="J92" i="21"/>
  <c r="Y92" i="21" s="1"/>
  <c r="K92" i="21" s="1"/>
  <c r="J33" i="21"/>
  <c r="Y33" i="21" s="1"/>
  <c r="K33" i="21" s="1"/>
  <c r="J20" i="21"/>
  <c r="Y20" i="21" s="1"/>
  <c r="K20" i="21" s="1"/>
  <c r="J19" i="21"/>
  <c r="Y19" i="21" s="1"/>
  <c r="K19" i="21" s="1"/>
  <c r="J40" i="16"/>
  <c r="Y40" i="16" s="1"/>
  <c r="K40" i="16" s="1"/>
  <c r="J25" i="3"/>
  <c r="Y25" i="3" s="1"/>
  <c r="K25" i="3" s="1"/>
  <c r="Q24" i="16"/>
  <c r="J44" i="16"/>
  <c r="Y44" i="16" s="1"/>
  <c r="K44" i="16" s="1"/>
  <c r="J70" i="16"/>
  <c r="Y70" i="16" s="1"/>
  <c r="K70" i="16" s="1"/>
  <c r="Q18" i="16"/>
  <c r="J116" i="16"/>
  <c r="Y116" i="16" s="1"/>
  <c r="K116" i="16" s="1"/>
  <c r="Q120" i="16"/>
  <c r="AH120" i="16"/>
  <c r="AH18" i="16"/>
  <c r="AH32" i="16"/>
  <c r="AH39" i="16"/>
  <c r="AH64" i="16"/>
  <c r="J67" i="16"/>
  <c r="Y67" i="16" s="1"/>
  <c r="K67" i="16" s="1"/>
  <c r="J125" i="16"/>
  <c r="Y125" i="16" s="1"/>
  <c r="K125" i="16" s="1"/>
  <c r="Q139" i="16"/>
  <c r="J42" i="16"/>
  <c r="Y42" i="16" s="1"/>
  <c r="K42" i="16" s="1"/>
  <c r="J49" i="16"/>
  <c r="Y49" i="16" s="1"/>
  <c r="K49" i="16" s="1"/>
  <c r="J72" i="16"/>
  <c r="Y72" i="16" s="1"/>
  <c r="K72" i="16" s="1"/>
  <c r="Q74" i="16"/>
  <c r="J84" i="16"/>
  <c r="Y84" i="16" s="1"/>
  <c r="K84" i="16" s="1"/>
  <c r="Q102" i="16"/>
  <c r="AH102" i="16"/>
  <c r="J117" i="16"/>
  <c r="Y117" i="16" s="1"/>
  <c r="K117" i="16" s="1"/>
  <c r="J137" i="16"/>
  <c r="Q32" i="16"/>
  <c r="J43" i="16"/>
  <c r="Y43" i="16" s="1"/>
  <c r="K43" i="16" s="1"/>
  <c r="AH45" i="16"/>
  <c r="J85" i="16"/>
  <c r="Y85" i="16" s="1"/>
  <c r="K85" i="16" s="1"/>
  <c r="J110" i="16"/>
  <c r="Y110" i="16" s="1"/>
  <c r="K110" i="16" s="1"/>
  <c r="J111" i="16"/>
  <c r="Y111" i="16" s="1"/>
  <c r="K111" i="16" s="1"/>
  <c r="AH114" i="16"/>
  <c r="AH80" i="16"/>
  <c r="J73" i="16"/>
  <c r="Y73" i="16" s="1"/>
  <c r="K73" i="16" s="1"/>
  <c r="J76" i="16"/>
  <c r="Y76" i="16" s="1"/>
  <c r="K76" i="16" s="1"/>
  <c r="S80" i="16"/>
  <c r="J81" i="16"/>
  <c r="J124" i="16"/>
  <c r="Y124" i="16" s="1"/>
  <c r="K124" i="16" s="1"/>
  <c r="Q126" i="16"/>
  <c r="J136" i="9"/>
  <c r="Q165" i="9"/>
  <c r="Q24" i="9"/>
  <c r="J49" i="9"/>
  <c r="Y49" i="9" s="1"/>
  <c r="K49" i="9" s="1"/>
  <c r="Q51" i="9"/>
  <c r="J88" i="9"/>
  <c r="Y88" i="9" s="1"/>
  <c r="K88" i="9" s="1"/>
  <c r="Q90" i="9"/>
  <c r="S177" i="9"/>
  <c r="J79" i="9"/>
  <c r="Y79" i="9" s="1"/>
  <c r="K79" i="9" s="1"/>
  <c r="J95" i="9"/>
  <c r="Y95" i="9" s="1"/>
  <c r="K95" i="9" s="1"/>
  <c r="J41" i="9"/>
  <c r="Y41" i="9" s="1"/>
  <c r="K41" i="9" s="1"/>
  <c r="J178" i="9"/>
  <c r="Y178" i="9" s="1"/>
  <c r="K178" i="9" s="1"/>
  <c r="J50" i="9"/>
  <c r="Y50" i="9" s="1"/>
  <c r="K50" i="9" s="1"/>
  <c r="J80" i="9"/>
  <c r="Y80" i="9" s="1"/>
  <c r="K80" i="9" s="1"/>
  <c r="J86" i="9"/>
  <c r="J89" i="9"/>
  <c r="Y89" i="9" s="1"/>
  <c r="K89" i="9" s="1"/>
  <c r="J125" i="9"/>
  <c r="Y125" i="9" s="1"/>
  <c r="K125" i="9" s="1"/>
  <c r="Q140" i="9"/>
  <c r="J158" i="9"/>
  <c r="Y158" i="9" s="1"/>
  <c r="K158" i="9" s="1"/>
  <c r="Q96" i="9"/>
  <c r="J17" i="9"/>
  <c r="Y17" i="9" s="1"/>
  <c r="K17" i="9" s="1"/>
  <c r="Q45" i="9"/>
  <c r="J65" i="9"/>
  <c r="Y65" i="9" s="1"/>
  <c r="K65" i="9" s="1"/>
  <c r="J123" i="9"/>
  <c r="Y123" i="9" s="1"/>
  <c r="K123" i="9" s="1"/>
  <c r="J170" i="9"/>
  <c r="Y170" i="9" s="1"/>
  <c r="K170" i="9" s="1"/>
  <c r="J176" i="9"/>
  <c r="Y176" i="9" s="1"/>
  <c r="K176" i="9" s="1"/>
  <c r="Q84" i="9"/>
  <c r="J111" i="9"/>
  <c r="Y111" i="9" s="1"/>
  <c r="K111" i="9" s="1"/>
  <c r="S18" i="9"/>
  <c r="AH32" i="9"/>
  <c r="J44" i="9"/>
  <c r="Y44" i="9" s="1"/>
  <c r="K44" i="9" s="1"/>
  <c r="Q78" i="9"/>
  <c r="T84" i="9"/>
  <c r="J124" i="9"/>
  <c r="Y124" i="9" s="1"/>
  <c r="K124" i="9" s="1"/>
  <c r="Q126" i="9"/>
  <c r="AH126" i="9"/>
  <c r="J137" i="9"/>
  <c r="Y137" i="9" s="1"/>
  <c r="K137" i="9" s="1"/>
  <c r="J40" i="9"/>
  <c r="J64" i="9"/>
  <c r="Y64" i="9" s="1"/>
  <c r="K64" i="9" s="1"/>
  <c r="Q66" i="9"/>
  <c r="J76" i="9"/>
  <c r="Y76" i="9" s="1"/>
  <c r="K76" i="9" s="1"/>
  <c r="AH78" i="9"/>
  <c r="J101" i="9"/>
  <c r="Y101" i="9" s="1"/>
  <c r="K101" i="9" s="1"/>
  <c r="J112" i="9"/>
  <c r="Y112" i="9" s="1"/>
  <c r="K112" i="9" s="1"/>
  <c r="Q114" i="9"/>
  <c r="J118" i="9"/>
  <c r="Y118" i="9" s="1"/>
  <c r="K118" i="9" s="1"/>
  <c r="Q120" i="9"/>
  <c r="V121" i="9" s="1"/>
  <c r="T121" i="9" s="1"/>
  <c r="AH140" i="9"/>
  <c r="AH135" i="9" s="1"/>
  <c r="T32" i="9"/>
  <c r="T45" i="9"/>
  <c r="AH108" i="9"/>
  <c r="AH114" i="9"/>
  <c r="J138" i="9"/>
  <c r="Y138" i="9" s="1"/>
  <c r="K138" i="9" s="1"/>
  <c r="J77" i="9"/>
  <c r="Y77" i="9" s="1"/>
  <c r="K77" i="9" s="1"/>
  <c r="J81" i="9"/>
  <c r="Y81" i="9" s="1"/>
  <c r="K81" i="9" s="1"/>
  <c r="AH165" i="9"/>
  <c r="J181" i="9"/>
  <c r="Y181" i="9" s="1"/>
  <c r="K181" i="9" s="1"/>
  <c r="AH72" i="9"/>
  <c r="J82" i="9"/>
  <c r="Y82" i="9" s="1"/>
  <c r="K82" i="9" s="1"/>
  <c r="AH90" i="9"/>
  <c r="Q102" i="9"/>
  <c r="J113" i="9"/>
  <c r="Y113" i="9" s="1"/>
  <c r="K113" i="9" s="1"/>
  <c r="T149" i="9"/>
  <c r="J163" i="9"/>
  <c r="Y163" i="9" s="1"/>
  <c r="K163" i="9" s="1"/>
  <c r="Q39" i="9"/>
  <c r="AH45" i="9"/>
  <c r="J55" i="9"/>
  <c r="Y55" i="9" s="1"/>
  <c r="K55" i="9" s="1"/>
  <c r="J70" i="9"/>
  <c r="Y70" i="9" s="1"/>
  <c r="K70" i="9" s="1"/>
  <c r="AH102" i="9"/>
  <c r="J107" i="9"/>
  <c r="Y107" i="9" s="1"/>
  <c r="K107" i="9" s="1"/>
  <c r="J110" i="9"/>
  <c r="Y110" i="9" s="1"/>
  <c r="K110" i="9" s="1"/>
  <c r="AH159" i="9"/>
  <c r="AH18" i="9"/>
  <c r="J71" i="9"/>
  <c r="Y71" i="9" s="1"/>
  <c r="K71" i="9" s="1"/>
  <c r="AH177" i="9"/>
  <c r="AH39" i="9"/>
  <c r="Q159" i="9"/>
  <c r="J169" i="9"/>
  <c r="Y169" i="9" s="1"/>
  <c r="K169" i="9" s="1"/>
  <c r="Q171" i="9"/>
  <c r="AH171" i="9"/>
  <c r="J38" i="6"/>
  <c r="Y38" i="6" s="1"/>
  <c r="K38" i="6" s="1"/>
  <c r="Q77" i="6"/>
  <c r="J84" i="6"/>
  <c r="Y84" i="6" s="1"/>
  <c r="K84" i="6" s="1"/>
  <c r="J122" i="6"/>
  <c r="Y122" i="6" s="1"/>
  <c r="K122" i="6" s="1"/>
  <c r="J162" i="6"/>
  <c r="Y162" i="6" s="1"/>
  <c r="K162" i="6" s="1"/>
  <c r="Q18" i="6"/>
  <c r="Q65" i="6"/>
  <c r="J75" i="6"/>
  <c r="Y75" i="6" s="1"/>
  <c r="K75" i="6" s="1"/>
  <c r="J135" i="6"/>
  <c r="Y135" i="6" s="1"/>
  <c r="K135" i="6" s="1"/>
  <c r="J44" i="6"/>
  <c r="Y44" i="6" s="1"/>
  <c r="K44" i="6" s="1"/>
  <c r="J69" i="6"/>
  <c r="Y69" i="6" s="1"/>
  <c r="K69" i="6" s="1"/>
  <c r="J78" i="6"/>
  <c r="Y78" i="6" s="1"/>
  <c r="K78" i="6" s="1"/>
  <c r="J88" i="6"/>
  <c r="Y88" i="6" s="1"/>
  <c r="K88" i="6" s="1"/>
  <c r="J93" i="6"/>
  <c r="Y93" i="6" s="1"/>
  <c r="K93" i="6" s="1"/>
  <c r="J109" i="6"/>
  <c r="Y109" i="6" s="1"/>
  <c r="K109" i="6" s="1"/>
  <c r="J114" i="6"/>
  <c r="Y114" i="6" s="1"/>
  <c r="K114" i="6" s="1"/>
  <c r="J119" i="6"/>
  <c r="Y119" i="6" s="1"/>
  <c r="K119" i="6" s="1"/>
  <c r="AH65" i="6"/>
  <c r="S112" i="6"/>
  <c r="AH118" i="6"/>
  <c r="AH18" i="6"/>
  <c r="Q39" i="6"/>
  <c r="J79" i="6"/>
  <c r="Y79" i="6" s="1"/>
  <c r="K79" i="6" s="1"/>
  <c r="Q157" i="6"/>
  <c r="J161" i="6"/>
  <c r="Y161" i="6" s="1"/>
  <c r="K161" i="6" s="1"/>
  <c r="Q94" i="6"/>
  <c r="AH94" i="6"/>
  <c r="AH112" i="6"/>
  <c r="J116" i="6"/>
  <c r="Y116" i="6" s="1"/>
  <c r="K116" i="6" s="1"/>
  <c r="Q118" i="6"/>
  <c r="U119" i="6" s="1"/>
  <c r="S119" i="6" s="1"/>
  <c r="J45" i="5"/>
  <c r="Y45" i="5" s="1"/>
  <c r="K45" i="5" s="1"/>
  <c r="J57" i="5"/>
  <c r="Y57" i="5" s="1"/>
  <c r="K57" i="5" s="1"/>
  <c r="AH84" i="5"/>
  <c r="J101" i="5"/>
  <c r="Y101" i="5" s="1"/>
  <c r="K101" i="5" s="1"/>
  <c r="Q108" i="5"/>
  <c r="AH108" i="5"/>
  <c r="AH114" i="5"/>
  <c r="Q24" i="5"/>
  <c r="T33" i="5"/>
  <c r="AH120" i="5"/>
  <c r="J125" i="5"/>
  <c r="Y125" i="5" s="1"/>
  <c r="K125" i="5" s="1"/>
  <c r="J76" i="5"/>
  <c r="Y76" i="5" s="1"/>
  <c r="K76" i="5" s="1"/>
  <c r="Q78" i="5"/>
  <c r="J113" i="5"/>
  <c r="Y113" i="5" s="1"/>
  <c r="K113" i="5" s="1"/>
  <c r="Q46" i="5"/>
  <c r="AH90" i="5"/>
  <c r="AH102" i="5"/>
  <c r="Q18" i="5"/>
  <c r="AH18" i="5"/>
  <c r="J23" i="5"/>
  <c r="Y23" i="5" s="1"/>
  <c r="K23" i="5" s="1"/>
  <c r="Q40" i="5"/>
  <c r="AH52" i="5"/>
  <c r="J69" i="5"/>
  <c r="Y69" i="5" s="1"/>
  <c r="K69" i="5" s="1"/>
  <c r="J80" i="5"/>
  <c r="Y80" i="5" s="1"/>
  <c r="K80" i="5" s="1"/>
  <c r="AH78" i="5"/>
  <c r="Q84" i="5"/>
  <c r="Q90" i="5"/>
  <c r="J95" i="5"/>
  <c r="Y95" i="5" s="1"/>
  <c r="K95" i="5" s="1"/>
  <c r="AH46" i="5"/>
  <c r="AH72" i="5"/>
  <c r="S114" i="5"/>
  <c r="J17" i="5"/>
  <c r="Y17" i="5" s="1"/>
  <c r="K17" i="5" s="1"/>
  <c r="AH40" i="5"/>
  <c r="J56" i="5"/>
  <c r="J70" i="5"/>
  <c r="Y70" i="5" s="1"/>
  <c r="K70" i="5" s="1"/>
  <c r="J81" i="5"/>
  <c r="Y81" i="5" s="1"/>
  <c r="K81" i="5" s="1"/>
  <c r="J82" i="5"/>
  <c r="Y82" i="5" s="1"/>
  <c r="K82" i="5" s="1"/>
  <c r="J124" i="5"/>
  <c r="Y124" i="5" s="1"/>
  <c r="K124" i="5" s="1"/>
  <c r="Q126" i="5"/>
  <c r="AH126" i="5"/>
  <c r="J80" i="4"/>
  <c r="Y80" i="4" s="1"/>
  <c r="K80" i="4" s="1"/>
  <c r="Q151" i="4"/>
  <c r="J39" i="4"/>
  <c r="Y39" i="4" s="1"/>
  <c r="K39" i="4" s="1"/>
  <c r="J75" i="4"/>
  <c r="Y75" i="4" s="1"/>
  <c r="K75" i="4" s="1"/>
  <c r="J86" i="4"/>
  <c r="Q103" i="4"/>
  <c r="Q109" i="4"/>
  <c r="J112" i="4"/>
  <c r="Y112" i="4" s="1"/>
  <c r="K112" i="4" s="1"/>
  <c r="Q115" i="4"/>
  <c r="J138" i="4"/>
  <c r="Y138" i="4" s="1"/>
  <c r="K138" i="4" s="1"/>
  <c r="J45" i="4"/>
  <c r="Y45" i="4" s="1"/>
  <c r="K45" i="4" s="1"/>
  <c r="J87" i="4"/>
  <c r="Y87" i="4" s="1"/>
  <c r="K87" i="4" s="1"/>
  <c r="Q127" i="4"/>
  <c r="J150" i="4"/>
  <c r="Y150" i="4" s="1"/>
  <c r="K150" i="4" s="1"/>
  <c r="J76" i="4"/>
  <c r="Y76" i="4" s="1"/>
  <c r="K76" i="4" s="1"/>
  <c r="J178" i="4"/>
  <c r="Y178" i="4" s="1"/>
  <c r="K178" i="4" s="1"/>
  <c r="J179" i="4"/>
  <c r="Y179" i="4" s="1"/>
  <c r="K179" i="4" s="1"/>
  <c r="J43" i="4"/>
  <c r="Y43" i="4" s="1"/>
  <c r="K43" i="4" s="1"/>
  <c r="J71" i="4"/>
  <c r="Y71" i="4" s="1"/>
  <c r="K71" i="4" s="1"/>
  <c r="J111" i="4"/>
  <c r="Y111" i="4" s="1"/>
  <c r="K111" i="4" s="1"/>
  <c r="J117" i="4"/>
  <c r="Y117" i="4" s="1"/>
  <c r="K117" i="4" s="1"/>
  <c r="J44" i="4"/>
  <c r="Y44" i="4" s="1"/>
  <c r="K44" i="4" s="1"/>
  <c r="Q46" i="4"/>
  <c r="Q67" i="4"/>
  <c r="J17" i="4"/>
  <c r="Y17" i="4" s="1"/>
  <c r="K17" i="4" s="1"/>
  <c r="J83" i="4"/>
  <c r="Y83" i="4" s="1"/>
  <c r="K83" i="4" s="1"/>
  <c r="J84" i="4"/>
  <c r="Y84" i="4" s="1"/>
  <c r="K84" i="4" s="1"/>
  <c r="J120" i="4"/>
  <c r="Y120" i="4" s="1"/>
  <c r="K120" i="4" s="1"/>
  <c r="J126" i="4"/>
  <c r="Y126" i="4" s="1"/>
  <c r="K126" i="4" s="1"/>
  <c r="J140" i="4"/>
  <c r="Y140" i="4" s="1"/>
  <c r="K140" i="4" s="1"/>
  <c r="Q142" i="4"/>
  <c r="J166" i="4"/>
  <c r="Y166" i="4" s="1"/>
  <c r="K166" i="4" s="1"/>
  <c r="S109" i="4"/>
  <c r="Q162" i="4"/>
  <c r="Q174" i="4"/>
  <c r="J57" i="4"/>
  <c r="Y57" i="4" s="1"/>
  <c r="K57" i="4" s="1"/>
  <c r="J81" i="4"/>
  <c r="Y81" i="4" s="1"/>
  <c r="K81" i="4" s="1"/>
  <c r="J118" i="4"/>
  <c r="Y118" i="4" s="1"/>
  <c r="K118" i="4" s="1"/>
  <c r="J167" i="4"/>
  <c r="Y167" i="4" s="1"/>
  <c r="K167" i="4" s="1"/>
  <c r="J123" i="4"/>
  <c r="Y123" i="4" s="1"/>
  <c r="K123" i="4" s="1"/>
  <c r="J137" i="4"/>
  <c r="Y137" i="4" s="1"/>
  <c r="K137" i="4" s="1"/>
  <c r="J23" i="4"/>
  <c r="Y23" i="4" s="1"/>
  <c r="K23" i="4" s="1"/>
  <c r="T24" i="4"/>
  <c r="J165" i="4"/>
  <c r="Y165" i="4" s="1"/>
  <c r="K165" i="4" s="1"/>
  <c r="J177" i="4"/>
  <c r="Y177" i="4" s="1"/>
  <c r="K177" i="4" s="1"/>
  <c r="Q180" i="4"/>
  <c r="J42" i="4"/>
  <c r="Y42" i="4" s="1"/>
  <c r="K42" i="4" s="1"/>
  <c r="Q18" i="4"/>
  <c r="J50" i="4"/>
  <c r="Y50" i="4" s="1"/>
  <c r="K50" i="4" s="1"/>
  <c r="S58" i="4"/>
  <c r="J78" i="4"/>
  <c r="Y78" i="4" s="1"/>
  <c r="K78" i="4" s="1"/>
  <c r="J101" i="4"/>
  <c r="Y101" i="4" s="1"/>
  <c r="K101" i="4" s="1"/>
  <c r="Q40" i="4"/>
  <c r="Q73" i="4"/>
  <c r="J82" i="4"/>
  <c r="Y82" i="4" s="1"/>
  <c r="K82" i="4" s="1"/>
  <c r="Q85" i="4"/>
  <c r="J90" i="4"/>
  <c r="Y90" i="4" s="1"/>
  <c r="K90" i="4" s="1"/>
  <c r="J108" i="4"/>
  <c r="Y108" i="4" s="1"/>
  <c r="K108" i="4" s="1"/>
  <c r="J119" i="4"/>
  <c r="Y119" i="4" s="1"/>
  <c r="K119" i="4" s="1"/>
  <c r="Q121" i="4"/>
  <c r="V122" i="4" s="1"/>
  <c r="T122" i="4" s="1"/>
  <c r="J173" i="4"/>
  <c r="Y173" i="4" s="1"/>
  <c r="K173" i="4" s="1"/>
  <c r="J181" i="4"/>
  <c r="J180" i="4" s="1"/>
  <c r="Y180" i="4" s="1"/>
  <c r="K180" i="4" s="1"/>
  <c r="J78" i="22"/>
  <c r="Y78" i="22" s="1"/>
  <c r="K78" i="22" s="1"/>
  <c r="J163" i="22"/>
  <c r="Y163" i="22" s="1"/>
  <c r="K163" i="22" s="1"/>
  <c r="S50" i="22"/>
  <c r="J157" i="22"/>
  <c r="Y157" i="22" s="1"/>
  <c r="K157" i="22" s="1"/>
  <c r="J18" i="22"/>
  <c r="Y18" i="22" s="1"/>
  <c r="K18" i="22" s="1"/>
  <c r="J145" i="22"/>
  <c r="Y145" i="22" s="1"/>
  <c r="K145" i="22" s="1"/>
  <c r="Y146" i="22"/>
  <c r="K146" i="22" s="1"/>
  <c r="J151" i="22"/>
  <c r="Y151" i="22" s="1"/>
  <c r="K151" i="22" s="1"/>
  <c r="J38" i="22"/>
  <c r="Y38" i="22" s="1"/>
  <c r="K38" i="22" s="1"/>
  <c r="Y63" i="22"/>
  <c r="K63" i="22" s="1"/>
  <c r="J139" i="22"/>
  <c r="Y139" i="22" s="1"/>
  <c r="K139" i="22" s="1"/>
  <c r="S38" i="22"/>
  <c r="J109" i="22"/>
  <c r="Y109" i="22" s="1"/>
  <c r="K109" i="22" s="1"/>
  <c r="J44" i="22"/>
  <c r="Y44" i="22" s="1"/>
  <c r="K44" i="22" s="1"/>
  <c r="Q56" i="22"/>
  <c r="Q109" i="22"/>
  <c r="S115" i="22"/>
  <c r="J133" i="22"/>
  <c r="Y133" i="22" s="1"/>
  <c r="K133" i="22" s="1"/>
  <c r="Q157" i="22"/>
  <c r="S163" i="22"/>
  <c r="S121" i="22"/>
  <c r="S169" i="22"/>
  <c r="T38" i="22"/>
  <c r="S84" i="22"/>
  <c r="S133" i="22"/>
  <c r="Y170" i="22"/>
  <c r="K170" i="22" s="1"/>
  <c r="S151" i="22"/>
  <c r="Q37" i="21"/>
  <c r="J47" i="21"/>
  <c r="Y47" i="21" s="1"/>
  <c r="K47" i="21" s="1"/>
  <c r="Q49" i="21"/>
  <c r="J52" i="21"/>
  <c r="Y52" i="21" s="1"/>
  <c r="K52" i="21" s="1"/>
  <c r="J54" i="21"/>
  <c r="Y54" i="21" s="1"/>
  <c r="K54" i="21" s="1"/>
  <c r="J88" i="21"/>
  <c r="Y88" i="21" s="1"/>
  <c r="K88" i="21" s="1"/>
  <c r="J94" i="21"/>
  <c r="Y94" i="21" s="1"/>
  <c r="K94" i="21" s="1"/>
  <c r="Q128" i="21"/>
  <c r="J131" i="21"/>
  <c r="Y131" i="21" s="1"/>
  <c r="K131" i="21" s="1"/>
  <c r="J32" i="21"/>
  <c r="Y32" i="21" s="1"/>
  <c r="K32" i="21" s="1"/>
  <c r="J40" i="21"/>
  <c r="Y40" i="21" s="1"/>
  <c r="K40" i="21" s="1"/>
  <c r="J74" i="21"/>
  <c r="Y74" i="21" s="1"/>
  <c r="K74" i="21" s="1"/>
  <c r="J80" i="21"/>
  <c r="Y80" i="21" s="1"/>
  <c r="K80" i="21" s="1"/>
  <c r="Q104" i="21"/>
  <c r="J115" i="21"/>
  <c r="Y115" i="21" s="1"/>
  <c r="K115" i="21" s="1"/>
  <c r="Q134" i="21"/>
  <c r="J157" i="21"/>
  <c r="S164" i="21"/>
  <c r="J172" i="21"/>
  <c r="Y172" i="21" s="1"/>
  <c r="K172" i="21" s="1"/>
  <c r="J17" i="21"/>
  <c r="Y17" i="21" s="1"/>
  <c r="K17" i="21" s="1"/>
  <c r="S24" i="21"/>
  <c r="Q43" i="21"/>
  <c r="J53" i="21"/>
  <c r="Y53" i="21" s="1"/>
  <c r="K53" i="21" s="1"/>
  <c r="Q55" i="21"/>
  <c r="Q85" i="21"/>
  <c r="S85" i="21" s="1"/>
  <c r="J95" i="21"/>
  <c r="Y95" i="21" s="1"/>
  <c r="K95" i="21" s="1"/>
  <c r="S110" i="21"/>
  <c r="S122" i="21"/>
  <c r="Q12" i="21"/>
  <c r="J25" i="21"/>
  <c r="Y25" i="21" s="1"/>
  <c r="K25" i="21" s="1"/>
  <c r="Q30" i="21"/>
  <c r="J31" i="21"/>
  <c r="Y31" i="21" s="1"/>
  <c r="K31" i="21" s="1"/>
  <c r="J39" i="21"/>
  <c r="Y39" i="21" s="1"/>
  <c r="K39" i="21" s="1"/>
  <c r="J81" i="21"/>
  <c r="Y81" i="21" s="1"/>
  <c r="K81" i="21" s="1"/>
  <c r="Q140" i="21"/>
  <c r="Q158" i="21"/>
  <c r="J171" i="21"/>
  <c r="J170" i="21" s="1"/>
  <c r="Y170" i="21" s="1"/>
  <c r="K170" i="21" s="1"/>
  <c r="T85" i="21"/>
  <c r="T12" i="21"/>
  <c r="T140" i="21"/>
  <c r="J134" i="21"/>
  <c r="Y134" i="21" s="1"/>
  <c r="K134" i="21" s="1"/>
  <c r="J12" i="21"/>
  <c r="Y12" i="21" s="1"/>
  <c r="K12" i="21" s="1"/>
  <c r="J104" i="21"/>
  <c r="Y104" i="21" s="1"/>
  <c r="K104" i="21" s="1"/>
  <c r="J122" i="21"/>
  <c r="Y122" i="21" s="1"/>
  <c r="K122" i="21" s="1"/>
  <c r="J158" i="21"/>
  <c r="Y158" i="21" s="1"/>
  <c r="K158" i="21" s="1"/>
  <c r="J164" i="21"/>
  <c r="Y164" i="21" s="1"/>
  <c r="K164" i="21" s="1"/>
  <c r="T37" i="21"/>
  <c r="J98" i="21"/>
  <c r="Y98" i="21" s="1"/>
  <c r="K98" i="21" s="1"/>
  <c r="J116" i="21"/>
  <c r="Y116" i="21" s="1"/>
  <c r="K116" i="21" s="1"/>
  <c r="Y117" i="21"/>
  <c r="K117" i="21" s="1"/>
  <c r="Y50" i="21"/>
  <c r="K50" i="21" s="1"/>
  <c r="Y14" i="21"/>
  <c r="K14" i="21" s="1"/>
  <c r="S79" i="21"/>
  <c r="S128" i="21"/>
  <c r="S37" i="21"/>
  <c r="S134" i="21"/>
  <c r="S43" i="21"/>
  <c r="S91" i="21"/>
  <c r="S140" i="21"/>
  <c r="S12" i="21"/>
  <c r="S98" i="21"/>
  <c r="T86" i="16"/>
  <c r="S102" i="16"/>
  <c r="S86" i="16"/>
  <c r="S139" i="16"/>
  <c r="S108" i="16"/>
  <c r="S24" i="16"/>
  <c r="T45" i="16"/>
  <c r="S126" i="16"/>
  <c r="Y121" i="9"/>
  <c r="K121" i="9" s="1"/>
  <c r="Y141" i="9"/>
  <c r="K141" i="9" s="1"/>
  <c r="Y179" i="9"/>
  <c r="K179" i="9" s="1"/>
  <c r="Y40" i="9"/>
  <c r="K40" i="9" s="1"/>
  <c r="Y86" i="9"/>
  <c r="K86" i="9" s="1"/>
  <c r="S120" i="9"/>
  <c r="Y126" i="9"/>
  <c r="K126" i="9" s="1"/>
  <c r="T140" i="9"/>
  <c r="S165" i="9"/>
  <c r="S24" i="9"/>
  <c r="S57" i="9"/>
  <c r="S108" i="9"/>
  <c r="Q24" i="6"/>
  <c r="J42" i="6"/>
  <c r="Y42" i="6" s="1"/>
  <c r="K42" i="6" s="1"/>
  <c r="AH51" i="6"/>
  <c r="J64" i="6"/>
  <c r="Y64" i="6" s="1"/>
  <c r="K64" i="6" s="1"/>
  <c r="Q71" i="6"/>
  <c r="AH71" i="6"/>
  <c r="J81" i="6"/>
  <c r="Y81" i="6" s="1"/>
  <c r="K81" i="6" s="1"/>
  <c r="T89" i="6"/>
  <c r="AH89" i="6"/>
  <c r="Q100" i="6"/>
  <c r="AH100" i="6"/>
  <c r="J105" i="6"/>
  <c r="Y105" i="6" s="1"/>
  <c r="K105" i="6" s="1"/>
  <c r="J108" i="6"/>
  <c r="Y108" i="6" s="1"/>
  <c r="K108" i="6" s="1"/>
  <c r="Q124" i="6"/>
  <c r="AH124" i="6"/>
  <c r="AH45" i="6"/>
  <c r="J23" i="6"/>
  <c r="Y23" i="6" s="1"/>
  <c r="K23" i="6" s="1"/>
  <c r="AH32" i="6"/>
  <c r="AH39" i="6"/>
  <c r="J56" i="6"/>
  <c r="Y56" i="6" s="1"/>
  <c r="K56" i="6" s="1"/>
  <c r="S65" i="6"/>
  <c r="AH83" i="6"/>
  <c r="J87" i="6"/>
  <c r="Y87" i="6" s="1"/>
  <c r="K87" i="6" s="1"/>
  <c r="J123" i="6"/>
  <c r="Y123" i="6" s="1"/>
  <c r="K123" i="6" s="1"/>
  <c r="S157" i="6"/>
  <c r="AH157" i="6"/>
  <c r="J65" i="6"/>
  <c r="Y65" i="6" s="1"/>
  <c r="K65" i="6" s="1"/>
  <c r="J117" i="6"/>
  <c r="Y117" i="6" s="1"/>
  <c r="K117" i="6" s="1"/>
  <c r="J85" i="6"/>
  <c r="Y85" i="6" s="1"/>
  <c r="K85" i="6" s="1"/>
  <c r="J94" i="6"/>
  <c r="Y94" i="6" s="1"/>
  <c r="K94" i="6" s="1"/>
  <c r="J121" i="6"/>
  <c r="Y121" i="6" s="1"/>
  <c r="K121" i="6" s="1"/>
  <c r="J134" i="6"/>
  <c r="J17" i="6"/>
  <c r="Y17" i="6" s="1"/>
  <c r="K17" i="6" s="1"/>
  <c r="Q32" i="6"/>
  <c r="J41" i="6"/>
  <c r="Y41" i="6" s="1"/>
  <c r="K41" i="6" s="1"/>
  <c r="Q45" i="6"/>
  <c r="J76" i="6"/>
  <c r="Y76" i="6" s="1"/>
  <c r="K76" i="6" s="1"/>
  <c r="J80" i="6"/>
  <c r="Y80" i="6" s="1"/>
  <c r="K80" i="6" s="1"/>
  <c r="J111" i="6"/>
  <c r="Y111" i="6" s="1"/>
  <c r="K111" i="6" s="1"/>
  <c r="Q138" i="6"/>
  <c r="J100" i="6"/>
  <c r="Y100" i="6" s="1"/>
  <c r="K100" i="6" s="1"/>
  <c r="T94" i="6"/>
  <c r="J157" i="6"/>
  <c r="Y157" i="6" s="1"/>
  <c r="K157" i="6" s="1"/>
  <c r="S18" i="6"/>
  <c r="S118" i="6"/>
  <c r="S89" i="6"/>
  <c r="S138" i="6"/>
  <c r="S57" i="6"/>
  <c r="S106" i="6"/>
  <c r="Y87" i="5"/>
  <c r="K87" i="5" s="1"/>
  <c r="J84" i="5"/>
  <c r="Y84" i="5" s="1"/>
  <c r="K84" i="5" s="1"/>
  <c r="J90" i="5"/>
  <c r="Y90" i="5" s="1"/>
  <c r="K90" i="5" s="1"/>
  <c r="J66" i="5"/>
  <c r="Y66" i="5" s="1"/>
  <c r="K66" i="5" s="1"/>
  <c r="J72" i="5"/>
  <c r="Y72" i="5" s="1"/>
  <c r="K72" i="5" s="1"/>
  <c r="J114" i="5"/>
  <c r="Y114" i="5" s="1"/>
  <c r="K114" i="5" s="1"/>
  <c r="J120" i="5"/>
  <c r="Y120" i="5" s="1"/>
  <c r="K120" i="5" s="1"/>
  <c r="Y121" i="5"/>
  <c r="K121" i="5" s="1"/>
  <c r="J108" i="5"/>
  <c r="Y108" i="5" s="1"/>
  <c r="K108" i="5" s="1"/>
  <c r="S18" i="5"/>
  <c r="J78" i="5"/>
  <c r="Y78" i="5" s="1"/>
  <c r="K78" i="5" s="1"/>
  <c r="S120" i="5"/>
  <c r="J46" i="5"/>
  <c r="Y46" i="5" s="1"/>
  <c r="K46" i="5" s="1"/>
  <c r="S58" i="5"/>
  <c r="S108" i="5"/>
  <c r="S24" i="5"/>
  <c r="Y127" i="4"/>
  <c r="K127" i="4" s="1"/>
  <c r="Y86" i="4"/>
  <c r="K86" i="4" s="1"/>
  <c r="Y122" i="4"/>
  <c r="K122" i="4" s="1"/>
  <c r="J58" i="4"/>
  <c r="Y58" i="4" s="1"/>
  <c r="K58" i="4" s="1"/>
  <c r="S103" i="4"/>
  <c r="Q136" i="4"/>
  <c r="S121" i="4"/>
  <c r="S168" i="4"/>
  <c r="S142" i="4"/>
  <c r="T46" i="4"/>
  <c r="T97" i="4"/>
  <c r="T151" i="4"/>
  <c r="J90" i="3"/>
  <c r="Y90" i="3" s="1"/>
  <c r="K90" i="3" s="1"/>
  <c r="Y42" i="3"/>
  <c r="K42" i="3" s="1"/>
  <c r="V114" i="3"/>
  <c r="T114" i="3" s="1"/>
  <c r="J141" i="3"/>
  <c r="Y141" i="3" s="1"/>
  <c r="K141" i="3" s="1"/>
  <c r="Y120" i="3"/>
  <c r="K120" i="3" s="1"/>
  <c r="Q33" i="3"/>
  <c r="Q84" i="3"/>
  <c r="Y85" i="3"/>
  <c r="K85" i="3" s="1"/>
  <c r="Y179" i="3"/>
  <c r="K179" i="3" s="1"/>
  <c r="S24" i="3"/>
  <c r="T46" i="3"/>
  <c r="S125" i="3"/>
  <c r="S172" i="3"/>
  <c r="S96" i="3"/>
  <c r="S150" i="3"/>
  <c r="S66" i="3"/>
  <c r="S113" i="3"/>
  <c r="S160" i="3"/>
  <c r="AH12" i="1"/>
  <c r="AI12" i="1"/>
  <c r="X181" i="20"/>
  <c r="W181" i="20"/>
  <c r="J181" i="20" s="1"/>
  <c r="Y181" i="20" s="1"/>
  <c r="K181" i="20" s="1"/>
  <c r="V181" i="20"/>
  <c r="T181" i="20" s="1"/>
  <c r="U181" i="20"/>
  <c r="S181" i="20" s="1"/>
  <c r="X180" i="20"/>
  <c r="J180" i="20" s="1"/>
  <c r="Y180" i="20" s="1"/>
  <c r="K180" i="20" s="1"/>
  <c r="W180" i="20"/>
  <c r="V180" i="20"/>
  <c r="T180" i="20" s="1"/>
  <c r="U180" i="20"/>
  <c r="S180" i="20" s="1"/>
  <c r="X179" i="20"/>
  <c r="W179" i="20"/>
  <c r="J179" i="20" s="1"/>
  <c r="Y179" i="20" s="1"/>
  <c r="K179" i="20" s="1"/>
  <c r="V179" i="20"/>
  <c r="T179" i="20" s="1"/>
  <c r="U179" i="20"/>
  <c r="S179" i="20" s="1"/>
  <c r="X178" i="20"/>
  <c r="W178" i="20"/>
  <c r="V178" i="20"/>
  <c r="T178" i="20" s="1"/>
  <c r="U178" i="20"/>
  <c r="S178" i="20" s="1"/>
  <c r="X177" i="20"/>
  <c r="W177" i="20"/>
  <c r="J177" i="20" s="1"/>
  <c r="X176" i="20"/>
  <c r="W176" i="20"/>
  <c r="M176" i="20"/>
  <c r="T176" i="20" s="1"/>
  <c r="L176" i="20"/>
  <c r="X175" i="20"/>
  <c r="W175" i="20"/>
  <c r="J175" i="20" s="1"/>
  <c r="Y175" i="20" s="1"/>
  <c r="K175" i="20" s="1"/>
  <c r="V175" i="20"/>
  <c r="T175" i="20" s="1"/>
  <c r="U175" i="20"/>
  <c r="S175" i="20" s="1"/>
  <c r="X174" i="20"/>
  <c r="W174" i="20"/>
  <c r="V174" i="20"/>
  <c r="T174" i="20" s="1"/>
  <c r="U174" i="20"/>
  <c r="S174" i="20" s="1"/>
  <c r="X170" i="20"/>
  <c r="W170" i="20"/>
  <c r="M170" i="20"/>
  <c r="T170" i="20" s="1"/>
  <c r="L170" i="20"/>
  <c r="X169" i="20"/>
  <c r="W169" i="20"/>
  <c r="V169" i="20"/>
  <c r="T169" i="20" s="1"/>
  <c r="U169" i="20"/>
  <c r="S169" i="20" s="1"/>
  <c r="J169" i="20"/>
  <c r="Y169" i="20" s="1"/>
  <c r="K169" i="20" s="1"/>
  <c r="X168" i="20"/>
  <c r="W168" i="20"/>
  <c r="J168" i="20" s="1"/>
  <c r="Y168" i="20" s="1"/>
  <c r="K168" i="20" s="1"/>
  <c r="V168" i="20"/>
  <c r="T168" i="20" s="1"/>
  <c r="U168" i="20"/>
  <c r="S168" i="20" s="1"/>
  <c r="X167" i="20"/>
  <c r="W167" i="20"/>
  <c r="J167" i="20" s="1"/>
  <c r="Y167" i="20" s="1"/>
  <c r="K167" i="20" s="1"/>
  <c r="V167" i="20"/>
  <c r="T167" i="20" s="1"/>
  <c r="U167" i="20"/>
  <c r="S167" i="20" s="1"/>
  <c r="X166" i="20"/>
  <c r="W166" i="20"/>
  <c r="V166" i="20"/>
  <c r="T166" i="20" s="1"/>
  <c r="U166" i="20"/>
  <c r="S166" i="20" s="1"/>
  <c r="X164" i="20"/>
  <c r="W164" i="20"/>
  <c r="M164" i="20"/>
  <c r="T164" i="20" s="1"/>
  <c r="L164" i="20"/>
  <c r="S164" i="20" s="1"/>
  <c r="X163" i="20"/>
  <c r="W163" i="20"/>
  <c r="J163" i="20" s="1"/>
  <c r="Y163" i="20" s="1"/>
  <c r="K163" i="20" s="1"/>
  <c r="V163" i="20"/>
  <c r="T163" i="20" s="1"/>
  <c r="U163" i="20"/>
  <c r="S163" i="20" s="1"/>
  <c r="X162" i="20"/>
  <c r="W162" i="20"/>
  <c r="J162" i="20" s="1"/>
  <c r="Y162" i="20" s="1"/>
  <c r="K162" i="20" s="1"/>
  <c r="V162" i="20"/>
  <c r="T162" i="20" s="1"/>
  <c r="U162" i="20"/>
  <c r="S162" i="20" s="1"/>
  <c r="X161" i="20"/>
  <c r="W161" i="20"/>
  <c r="V161" i="20"/>
  <c r="T161" i="20" s="1"/>
  <c r="U161" i="20"/>
  <c r="S161" i="20" s="1"/>
  <c r="X159" i="20"/>
  <c r="W159" i="20"/>
  <c r="V159" i="20"/>
  <c r="T159" i="20" s="1"/>
  <c r="U159" i="20"/>
  <c r="S159" i="20" s="1"/>
  <c r="X158" i="20"/>
  <c r="W158" i="20"/>
  <c r="M158" i="20"/>
  <c r="T158" i="20" s="1"/>
  <c r="L158" i="20"/>
  <c r="S158" i="20" s="1"/>
  <c r="X157" i="20"/>
  <c r="W157" i="20"/>
  <c r="V157" i="20"/>
  <c r="T157" i="20" s="1"/>
  <c r="U157" i="20"/>
  <c r="S157" i="20" s="1"/>
  <c r="J157" i="20"/>
  <c r="Y157" i="20" s="1"/>
  <c r="K157" i="20" s="1"/>
  <c r="X156" i="20"/>
  <c r="W156" i="20"/>
  <c r="V156" i="20"/>
  <c r="T156" i="20" s="1"/>
  <c r="U156" i="20"/>
  <c r="S156" i="20" s="1"/>
  <c r="X145" i="20"/>
  <c r="W145" i="20"/>
  <c r="V145" i="20"/>
  <c r="T145" i="20" s="1"/>
  <c r="U145" i="20"/>
  <c r="S145" i="20" s="1"/>
  <c r="X146" i="20"/>
  <c r="W146" i="20"/>
  <c r="J146" i="20" s="1"/>
  <c r="Y146" i="20" s="1"/>
  <c r="K146" i="20" s="1"/>
  <c r="V146" i="20"/>
  <c r="T146" i="20" s="1"/>
  <c r="U146" i="20"/>
  <c r="S146" i="20" s="1"/>
  <c r="X144" i="20"/>
  <c r="W144" i="20"/>
  <c r="M144" i="20"/>
  <c r="L144" i="20"/>
  <c r="S144" i="20" s="1"/>
  <c r="X143" i="20"/>
  <c r="W143" i="20"/>
  <c r="V143" i="20"/>
  <c r="T143" i="20" s="1"/>
  <c r="U143" i="20"/>
  <c r="S143" i="20" s="1"/>
  <c r="X142" i="20"/>
  <c r="W142" i="20"/>
  <c r="V142" i="20"/>
  <c r="T142" i="20" s="1"/>
  <c r="U142" i="20"/>
  <c r="S142" i="20" s="1"/>
  <c r="J142" i="20"/>
  <c r="Y142" i="20" s="1"/>
  <c r="K142" i="20" s="1"/>
  <c r="X141" i="20"/>
  <c r="W141" i="20"/>
  <c r="J141" i="20" s="1"/>
  <c r="Y141" i="20" s="1"/>
  <c r="K141" i="20" s="1"/>
  <c r="V141" i="20"/>
  <c r="T141" i="20" s="1"/>
  <c r="U141" i="20"/>
  <c r="S141" i="20" s="1"/>
  <c r="X138" i="20"/>
  <c r="W138" i="20"/>
  <c r="M138" i="20"/>
  <c r="T138" i="20" s="1"/>
  <c r="L138" i="20"/>
  <c r="X137" i="20"/>
  <c r="W137" i="20"/>
  <c r="V137" i="20"/>
  <c r="T137" i="20" s="1"/>
  <c r="U137" i="20"/>
  <c r="S137" i="20" s="1"/>
  <c r="X136" i="20"/>
  <c r="W136" i="20"/>
  <c r="V136" i="20"/>
  <c r="T136" i="20" s="1"/>
  <c r="U136" i="20"/>
  <c r="S136" i="20" s="1"/>
  <c r="X135" i="20"/>
  <c r="J135" i="20" s="1"/>
  <c r="Y135" i="20" s="1"/>
  <c r="K135" i="20" s="1"/>
  <c r="W135" i="20"/>
  <c r="V135" i="20"/>
  <c r="T135" i="20" s="1"/>
  <c r="U135" i="20"/>
  <c r="S135" i="20" s="1"/>
  <c r="X134" i="20"/>
  <c r="W134" i="20"/>
  <c r="J134" i="20" s="1"/>
  <c r="Y134" i="20" s="1"/>
  <c r="K134" i="20" s="1"/>
  <c r="V134" i="20"/>
  <c r="T134" i="20" s="1"/>
  <c r="U134" i="20"/>
  <c r="S134" i="20" s="1"/>
  <c r="X132" i="20"/>
  <c r="W132" i="20"/>
  <c r="M132" i="20"/>
  <c r="T132" i="20" s="1"/>
  <c r="L132" i="20"/>
  <c r="X131" i="20"/>
  <c r="W131" i="20"/>
  <c r="J131" i="20" s="1"/>
  <c r="Y131" i="20" s="1"/>
  <c r="K131" i="20" s="1"/>
  <c r="V131" i="20"/>
  <c r="T131" i="20" s="1"/>
  <c r="U131" i="20"/>
  <c r="S131" i="20" s="1"/>
  <c r="X130" i="20"/>
  <c r="W130" i="20"/>
  <c r="J130" i="20" s="1"/>
  <c r="Y130" i="20" s="1"/>
  <c r="K130" i="20" s="1"/>
  <c r="V130" i="20"/>
  <c r="T130" i="20" s="1"/>
  <c r="U130" i="20"/>
  <c r="S130" i="20" s="1"/>
  <c r="X126" i="20"/>
  <c r="W126" i="20"/>
  <c r="M126" i="20"/>
  <c r="L126" i="20"/>
  <c r="S126" i="20" s="1"/>
  <c r="X125" i="20"/>
  <c r="W125" i="20"/>
  <c r="V125" i="20"/>
  <c r="T125" i="20" s="1"/>
  <c r="U125" i="20"/>
  <c r="S125" i="20" s="1"/>
  <c r="X124" i="20"/>
  <c r="W124" i="20"/>
  <c r="J124" i="20" s="1"/>
  <c r="Y124" i="20" s="1"/>
  <c r="K124" i="20" s="1"/>
  <c r="V124" i="20"/>
  <c r="T124" i="20" s="1"/>
  <c r="U124" i="20"/>
  <c r="S124" i="20" s="1"/>
  <c r="X123" i="20"/>
  <c r="W123" i="20"/>
  <c r="J123" i="20" s="1"/>
  <c r="Y123" i="20" s="1"/>
  <c r="K123" i="20" s="1"/>
  <c r="V123" i="20"/>
  <c r="T123" i="20" s="1"/>
  <c r="U123" i="20"/>
  <c r="S123" i="20" s="1"/>
  <c r="X122" i="20"/>
  <c r="W122" i="20"/>
  <c r="V122" i="20"/>
  <c r="T122" i="20" s="1"/>
  <c r="U122" i="20"/>
  <c r="S122" i="20" s="1"/>
  <c r="X121" i="20"/>
  <c r="W121" i="20"/>
  <c r="X120" i="20"/>
  <c r="W120" i="20"/>
  <c r="M120" i="20"/>
  <c r="T120" i="20" s="1"/>
  <c r="L120" i="20"/>
  <c r="X119" i="20"/>
  <c r="W119" i="20"/>
  <c r="J119" i="20" s="1"/>
  <c r="Y119" i="20" s="1"/>
  <c r="K119" i="20" s="1"/>
  <c r="V119" i="20"/>
  <c r="T119" i="20" s="1"/>
  <c r="U119" i="20"/>
  <c r="S119" i="20" s="1"/>
  <c r="X118" i="20"/>
  <c r="W118" i="20"/>
  <c r="V118" i="20"/>
  <c r="T118" i="20" s="1"/>
  <c r="U118" i="20"/>
  <c r="S118" i="20" s="1"/>
  <c r="X117" i="20"/>
  <c r="W117" i="20"/>
  <c r="J117" i="20" s="1"/>
  <c r="Y117" i="20" s="1"/>
  <c r="K117" i="20" s="1"/>
  <c r="V117" i="20"/>
  <c r="T117" i="20" s="1"/>
  <c r="U117" i="20"/>
  <c r="S117" i="20" s="1"/>
  <c r="X114" i="20"/>
  <c r="W114" i="20"/>
  <c r="M114" i="20"/>
  <c r="T114" i="20" s="1"/>
  <c r="L114" i="20"/>
  <c r="X113" i="20"/>
  <c r="W113" i="20"/>
  <c r="J113" i="20" s="1"/>
  <c r="Y113" i="20" s="1"/>
  <c r="K113" i="20" s="1"/>
  <c r="V113" i="20"/>
  <c r="T113" i="20" s="1"/>
  <c r="U113" i="20"/>
  <c r="S113" i="20" s="1"/>
  <c r="X112" i="20"/>
  <c r="W112" i="20"/>
  <c r="J112" i="20" s="1"/>
  <c r="Y112" i="20" s="1"/>
  <c r="K112" i="20" s="1"/>
  <c r="V112" i="20"/>
  <c r="T112" i="20" s="1"/>
  <c r="U112" i="20"/>
  <c r="S112" i="20" s="1"/>
  <c r="X110" i="20"/>
  <c r="W110" i="20"/>
  <c r="J110" i="20" s="1"/>
  <c r="Y110" i="20" s="1"/>
  <c r="K110" i="20" s="1"/>
  <c r="V110" i="20"/>
  <c r="T110" i="20" s="1"/>
  <c r="U110" i="20"/>
  <c r="S110" i="20" s="1"/>
  <c r="X108" i="20"/>
  <c r="W108" i="20"/>
  <c r="M108" i="20"/>
  <c r="T108" i="20" s="1"/>
  <c r="L108" i="20"/>
  <c r="S108" i="20" s="1"/>
  <c r="X107" i="20"/>
  <c r="W107" i="20"/>
  <c r="J107" i="20" s="1"/>
  <c r="Y107" i="20" s="1"/>
  <c r="K107" i="20" s="1"/>
  <c r="V107" i="20"/>
  <c r="T107" i="20" s="1"/>
  <c r="U107" i="20"/>
  <c r="S107" i="20" s="1"/>
  <c r="X101" i="20"/>
  <c r="W101" i="20"/>
  <c r="M101" i="20"/>
  <c r="T101" i="20" s="1"/>
  <c r="L101" i="20"/>
  <c r="S101" i="20" s="1"/>
  <c r="X100" i="20"/>
  <c r="W100" i="20"/>
  <c r="J100" i="20" s="1"/>
  <c r="Y100" i="20" s="1"/>
  <c r="K100" i="20" s="1"/>
  <c r="V100" i="20"/>
  <c r="T100" i="20" s="1"/>
  <c r="U100" i="20"/>
  <c r="S100" i="20" s="1"/>
  <c r="X99" i="20"/>
  <c r="W99" i="20"/>
  <c r="V99" i="20"/>
  <c r="T99" i="20" s="1"/>
  <c r="U99" i="20"/>
  <c r="S99" i="20" s="1"/>
  <c r="X98" i="20"/>
  <c r="W98" i="20"/>
  <c r="J98" i="20" s="1"/>
  <c r="Y98" i="20" s="1"/>
  <c r="K98" i="20" s="1"/>
  <c r="V98" i="20"/>
  <c r="T98" i="20" s="1"/>
  <c r="U98" i="20"/>
  <c r="S98" i="20" s="1"/>
  <c r="X97" i="20"/>
  <c r="W97" i="20"/>
  <c r="V97" i="20"/>
  <c r="T97" i="20" s="1"/>
  <c r="U97" i="20"/>
  <c r="S97" i="20" s="1"/>
  <c r="X96" i="20"/>
  <c r="W96" i="20"/>
  <c r="J96" i="20" s="1"/>
  <c r="X95" i="20"/>
  <c r="W95" i="20"/>
  <c r="M95" i="20"/>
  <c r="L95" i="20"/>
  <c r="X94" i="20"/>
  <c r="W94" i="20"/>
  <c r="V94" i="20"/>
  <c r="T94" i="20" s="1"/>
  <c r="U94" i="20"/>
  <c r="S94" i="20" s="1"/>
  <c r="X93" i="20"/>
  <c r="W93" i="20"/>
  <c r="J93" i="20" s="1"/>
  <c r="Y93" i="20" s="1"/>
  <c r="K93" i="20" s="1"/>
  <c r="V93" i="20"/>
  <c r="T93" i="20" s="1"/>
  <c r="U93" i="20"/>
  <c r="S93" i="20" s="1"/>
  <c r="X92" i="20"/>
  <c r="W92" i="20"/>
  <c r="V92" i="20"/>
  <c r="T92" i="20" s="1"/>
  <c r="U92" i="20"/>
  <c r="S92" i="20" s="1"/>
  <c r="X91" i="20"/>
  <c r="W91" i="20"/>
  <c r="V91" i="20"/>
  <c r="T91" i="20" s="1"/>
  <c r="U91" i="20"/>
  <c r="S91" i="20" s="1"/>
  <c r="J91" i="20"/>
  <c r="Y91" i="20" s="1"/>
  <c r="K91" i="20" s="1"/>
  <c r="X89" i="20"/>
  <c r="W89" i="20"/>
  <c r="M89" i="20"/>
  <c r="L89" i="20"/>
  <c r="X88" i="20"/>
  <c r="W88" i="20"/>
  <c r="J88" i="20" s="1"/>
  <c r="Y88" i="20" s="1"/>
  <c r="K88" i="20" s="1"/>
  <c r="V88" i="20"/>
  <c r="T88" i="20" s="1"/>
  <c r="U88" i="20"/>
  <c r="S88" i="20" s="1"/>
  <c r="X87" i="20"/>
  <c r="W87" i="20"/>
  <c r="V87" i="20"/>
  <c r="T87" i="20" s="1"/>
  <c r="U87" i="20"/>
  <c r="S87" i="20" s="1"/>
  <c r="X86" i="20"/>
  <c r="W86" i="20"/>
  <c r="J86" i="20" s="1"/>
  <c r="Y86" i="20" s="1"/>
  <c r="K86" i="20" s="1"/>
  <c r="V86" i="20"/>
  <c r="T86" i="20" s="1"/>
  <c r="U86" i="20"/>
  <c r="S86" i="20" s="1"/>
  <c r="X85" i="20"/>
  <c r="W85" i="20"/>
  <c r="J85" i="20" s="1"/>
  <c r="Y85" i="20" s="1"/>
  <c r="K85" i="20" s="1"/>
  <c r="V85" i="20"/>
  <c r="T85" i="20" s="1"/>
  <c r="U85" i="20"/>
  <c r="S85" i="20" s="1"/>
  <c r="X84" i="20"/>
  <c r="W84" i="20"/>
  <c r="J84" i="20" s="1"/>
  <c r="Y84" i="20" s="1"/>
  <c r="K84" i="20" s="1"/>
  <c r="X83" i="20"/>
  <c r="W83" i="20"/>
  <c r="M83" i="20"/>
  <c r="T83" i="20" s="1"/>
  <c r="L83" i="20"/>
  <c r="X82" i="20"/>
  <c r="W82" i="20"/>
  <c r="J82" i="20" s="1"/>
  <c r="Y82" i="20" s="1"/>
  <c r="K82" i="20" s="1"/>
  <c r="V82" i="20"/>
  <c r="T82" i="20" s="1"/>
  <c r="U82" i="20"/>
  <c r="S82" i="20" s="1"/>
  <c r="X81" i="20"/>
  <c r="W81" i="20"/>
  <c r="V81" i="20"/>
  <c r="T81" i="20" s="1"/>
  <c r="U81" i="20"/>
  <c r="S81" i="20" s="1"/>
  <c r="X80" i="20"/>
  <c r="W80" i="20"/>
  <c r="V80" i="20"/>
  <c r="T80" i="20" s="1"/>
  <c r="U80" i="20"/>
  <c r="S80" i="20" s="1"/>
  <c r="X79" i="20"/>
  <c r="W79" i="20"/>
  <c r="J79" i="20" s="1"/>
  <c r="Y79" i="20" s="1"/>
  <c r="K79" i="20" s="1"/>
  <c r="V79" i="20"/>
  <c r="T79" i="20" s="1"/>
  <c r="U79" i="20"/>
  <c r="S79" i="20" s="1"/>
  <c r="X78" i="20"/>
  <c r="W78" i="20"/>
  <c r="X77" i="20"/>
  <c r="W77" i="20"/>
  <c r="M77" i="20"/>
  <c r="L77" i="20"/>
  <c r="X76" i="20"/>
  <c r="W76" i="20"/>
  <c r="V76" i="20"/>
  <c r="T76" i="20" s="1"/>
  <c r="U76" i="20"/>
  <c r="S76" i="20" s="1"/>
  <c r="X75" i="20"/>
  <c r="W75" i="20"/>
  <c r="J75" i="20" s="1"/>
  <c r="Y75" i="20" s="1"/>
  <c r="K75" i="20" s="1"/>
  <c r="V75" i="20"/>
  <c r="T75" i="20" s="1"/>
  <c r="U75" i="20"/>
  <c r="S75" i="20" s="1"/>
  <c r="X74" i="20"/>
  <c r="W74" i="20"/>
  <c r="V74" i="20"/>
  <c r="T74" i="20" s="1"/>
  <c r="U74" i="20"/>
  <c r="S74" i="20" s="1"/>
  <c r="X73" i="20"/>
  <c r="W73" i="20"/>
  <c r="V73" i="20"/>
  <c r="T73" i="20" s="1"/>
  <c r="U73" i="20"/>
  <c r="S73" i="20" s="1"/>
  <c r="X71" i="20"/>
  <c r="W71" i="20"/>
  <c r="M71" i="20"/>
  <c r="L71" i="20"/>
  <c r="X70" i="20"/>
  <c r="W70" i="20"/>
  <c r="V70" i="20"/>
  <c r="T70" i="20" s="1"/>
  <c r="U70" i="20"/>
  <c r="S70" i="20" s="1"/>
  <c r="X69" i="20"/>
  <c r="W69" i="20"/>
  <c r="V69" i="20"/>
  <c r="T69" i="20" s="1"/>
  <c r="U69" i="20"/>
  <c r="S69" i="20" s="1"/>
  <c r="X61" i="20"/>
  <c r="W61" i="20"/>
  <c r="V61" i="20"/>
  <c r="T61" i="20" s="1"/>
  <c r="U61" i="20"/>
  <c r="S61" i="20" s="1"/>
  <c r="J61" i="20"/>
  <c r="Y61" i="20" s="1"/>
  <c r="K61" i="20" s="1"/>
  <c r="X54" i="20"/>
  <c r="W54" i="20"/>
  <c r="M54" i="20"/>
  <c r="T54" i="20" s="1"/>
  <c r="L54" i="20"/>
  <c r="X53" i="20"/>
  <c r="W53" i="20"/>
  <c r="J53" i="20" s="1"/>
  <c r="Y53" i="20" s="1"/>
  <c r="K53" i="20" s="1"/>
  <c r="V53" i="20"/>
  <c r="T53" i="20" s="1"/>
  <c r="U53" i="20"/>
  <c r="S53" i="20" s="1"/>
  <c r="X52" i="20"/>
  <c r="W52" i="20"/>
  <c r="J52" i="20" s="1"/>
  <c r="Y52" i="20" s="1"/>
  <c r="K52" i="20" s="1"/>
  <c r="V52" i="20"/>
  <c r="T52" i="20" s="1"/>
  <c r="U52" i="20"/>
  <c r="S52" i="20" s="1"/>
  <c r="X51" i="20"/>
  <c r="W51" i="20"/>
  <c r="V51" i="20"/>
  <c r="T51" i="20" s="1"/>
  <c r="U51" i="20"/>
  <c r="S51" i="20" s="1"/>
  <c r="X50" i="20"/>
  <c r="W50" i="20"/>
  <c r="J50" i="20" s="1"/>
  <c r="Y50" i="20" s="1"/>
  <c r="K50" i="20" s="1"/>
  <c r="V50" i="20"/>
  <c r="T50" i="20" s="1"/>
  <c r="U50" i="20"/>
  <c r="S50" i="20" s="1"/>
  <c r="X49" i="20"/>
  <c r="W49" i="20"/>
  <c r="J49" i="20"/>
  <c r="X48" i="20"/>
  <c r="W48" i="20"/>
  <c r="M48" i="20"/>
  <c r="L48" i="20"/>
  <c r="X47" i="20"/>
  <c r="W47" i="20"/>
  <c r="J47" i="20" s="1"/>
  <c r="Y47" i="20" s="1"/>
  <c r="K47" i="20" s="1"/>
  <c r="V47" i="20"/>
  <c r="T47" i="20" s="1"/>
  <c r="U47" i="20"/>
  <c r="S47" i="20" s="1"/>
  <c r="X46" i="20"/>
  <c r="W46" i="20"/>
  <c r="V46" i="20"/>
  <c r="T46" i="20" s="1"/>
  <c r="U46" i="20"/>
  <c r="S46" i="20" s="1"/>
  <c r="X45" i="20"/>
  <c r="W45" i="20"/>
  <c r="J45" i="20" s="1"/>
  <c r="Y45" i="20" s="1"/>
  <c r="K45" i="20" s="1"/>
  <c r="V45" i="20"/>
  <c r="T45" i="20" s="1"/>
  <c r="U45" i="20"/>
  <c r="S45" i="20" s="1"/>
  <c r="X44" i="20"/>
  <c r="W44" i="20"/>
  <c r="J44" i="20" s="1"/>
  <c r="Y44" i="20" s="1"/>
  <c r="K44" i="20" s="1"/>
  <c r="V44" i="20"/>
  <c r="T44" i="20" s="1"/>
  <c r="U44" i="20"/>
  <c r="S44" i="20" s="1"/>
  <c r="X43" i="20"/>
  <c r="W43" i="20"/>
  <c r="X42" i="20"/>
  <c r="W42" i="20"/>
  <c r="M42" i="20"/>
  <c r="L42" i="20"/>
  <c r="S42" i="20" s="1"/>
  <c r="X41" i="20"/>
  <c r="W41" i="20"/>
  <c r="V41" i="20"/>
  <c r="T41" i="20" s="1"/>
  <c r="U41" i="20"/>
  <c r="S41" i="20" s="1"/>
  <c r="X40" i="20"/>
  <c r="W40" i="20"/>
  <c r="J40" i="20" s="1"/>
  <c r="Y40" i="20" s="1"/>
  <c r="K40" i="20" s="1"/>
  <c r="V40" i="20"/>
  <c r="T40" i="20" s="1"/>
  <c r="U40" i="20"/>
  <c r="S40" i="20" s="1"/>
  <c r="X39" i="20"/>
  <c r="W39" i="20"/>
  <c r="V39" i="20"/>
  <c r="T39" i="20" s="1"/>
  <c r="U39" i="20"/>
  <c r="S39" i="20" s="1"/>
  <c r="X38" i="20"/>
  <c r="W38" i="20"/>
  <c r="J38" i="20" s="1"/>
  <c r="Y38" i="20" s="1"/>
  <c r="K38" i="20" s="1"/>
  <c r="V38" i="20"/>
  <c r="T38" i="20" s="1"/>
  <c r="U38" i="20"/>
  <c r="S38" i="20" s="1"/>
  <c r="X37" i="20"/>
  <c r="W37" i="20"/>
  <c r="X36" i="20"/>
  <c r="W36" i="20"/>
  <c r="M36" i="20"/>
  <c r="L36" i="20"/>
  <c r="X35" i="20"/>
  <c r="W35" i="20"/>
  <c r="J35" i="20" s="1"/>
  <c r="Y35" i="20" s="1"/>
  <c r="K35" i="20" s="1"/>
  <c r="V35" i="20"/>
  <c r="T35" i="20" s="1"/>
  <c r="U35" i="20"/>
  <c r="S35" i="20" s="1"/>
  <c r="X34" i="20"/>
  <c r="W34" i="20"/>
  <c r="V34" i="20"/>
  <c r="T34" i="20" s="1"/>
  <c r="U34" i="20"/>
  <c r="S34" i="20" s="1"/>
  <c r="X33" i="20"/>
  <c r="W33" i="20"/>
  <c r="J33" i="20" s="1"/>
  <c r="Y33" i="20" s="1"/>
  <c r="K33" i="20" s="1"/>
  <c r="V33" i="20"/>
  <c r="T33" i="20" s="1"/>
  <c r="U33" i="20"/>
  <c r="S33" i="20" s="1"/>
  <c r="X32" i="20"/>
  <c r="W32" i="20"/>
  <c r="J32" i="20" s="1"/>
  <c r="Y32" i="20" s="1"/>
  <c r="K32" i="20" s="1"/>
  <c r="V32" i="20"/>
  <c r="T32" i="20" s="1"/>
  <c r="U32" i="20"/>
  <c r="S32" i="20" s="1"/>
  <c r="X31" i="20"/>
  <c r="W31" i="20"/>
  <c r="J31" i="20" s="1"/>
  <c r="Y31" i="20" s="1"/>
  <c r="K31" i="20" s="1"/>
  <c r="V31" i="20"/>
  <c r="T31" i="20" s="1"/>
  <c r="U31" i="20"/>
  <c r="S31" i="20" s="1"/>
  <c r="X30" i="20"/>
  <c r="W30" i="20"/>
  <c r="M30" i="20"/>
  <c r="T30" i="20" s="1"/>
  <c r="L30" i="20"/>
  <c r="X24" i="20"/>
  <c r="W24" i="20"/>
  <c r="M24" i="20"/>
  <c r="L24" i="20"/>
  <c r="S24" i="20" s="1"/>
  <c r="X23" i="20"/>
  <c r="W23" i="20"/>
  <c r="V23" i="20"/>
  <c r="T23" i="20" s="1"/>
  <c r="U23" i="20"/>
  <c r="S23" i="20" s="1"/>
  <c r="X22" i="20"/>
  <c r="J22" i="20" s="1"/>
  <c r="Y22" i="20" s="1"/>
  <c r="K22" i="20" s="1"/>
  <c r="W22" i="20"/>
  <c r="V22" i="20"/>
  <c r="T22" i="20" s="1"/>
  <c r="U22" i="20"/>
  <c r="S22" i="20" s="1"/>
  <c r="X21" i="20"/>
  <c r="W21" i="20"/>
  <c r="J21" i="20" s="1"/>
  <c r="Y21" i="20" s="1"/>
  <c r="K21" i="20" s="1"/>
  <c r="V21" i="20"/>
  <c r="T21" i="20" s="1"/>
  <c r="U21" i="20"/>
  <c r="S21" i="20" s="1"/>
  <c r="X20" i="20"/>
  <c r="W20" i="20"/>
  <c r="V20" i="20"/>
  <c r="T20" i="20" s="1"/>
  <c r="U20" i="20"/>
  <c r="S20" i="20" s="1"/>
  <c r="X19" i="20"/>
  <c r="W19" i="20"/>
  <c r="J19" i="20" s="1"/>
  <c r="X18" i="20"/>
  <c r="W18" i="20"/>
  <c r="M18" i="20"/>
  <c r="L18" i="20"/>
  <c r="X17" i="20"/>
  <c r="W17" i="20"/>
  <c r="V17" i="20"/>
  <c r="T17" i="20" s="1"/>
  <c r="U17" i="20"/>
  <c r="S17" i="20" s="1"/>
  <c r="X16" i="20"/>
  <c r="W16" i="20"/>
  <c r="V16" i="20"/>
  <c r="T16" i="20" s="1"/>
  <c r="U16" i="20"/>
  <c r="S16" i="20" s="1"/>
  <c r="X15" i="20"/>
  <c r="W15" i="20"/>
  <c r="V15" i="20"/>
  <c r="T15" i="20" s="1"/>
  <c r="U15" i="20"/>
  <c r="S15" i="20" s="1"/>
  <c r="J15" i="20"/>
  <c r="Y15" i="20" s="1"/>
  <c r="K15" i="20" s="1"/>
  <c r="X14" i="20"/>
  <c r="W14" i="20"/>
  <c r="J14" i="20" s="1"/>
  <c r="Y14" i="20" s="1"/>
  <c r="K14" i="20" s="1"/>
  <c r="V14" i="20"/>
  <c r="T14" i="20" s="1"/>
  <c r="U14" i="20"/>
  <c r="S14" i="20" s="1"/>
  <c r="X13" i="20"/>
  <c r="W13" i="20"/>
  <c r="M12" i="20"/>
  <c r="L12" i="20"/>
  <c r="F9" i="20"/>
  <c r="D8" i="20" s="1"/>
  <c r="U1" i="20"/>
  <c r="X177" i="19"/>
  <c r="W177" i="19"/>
  <c r="J177" i="19" s="1"/>
  <c r="Y177" i="19" s="1"/>
  <c r="K177" i="19" s="1"/>
  <c r="V177" i="19"/>
  <c r="T177" i="19" s="1"/>
  <c r="U177" i="19"/>
  <c r="S177" i="19" s="1"/>
  <c r="X176" i="19"/>
  <c r="W176" i="19"/>
  <c r="V176" i="19"/>
  <c r="T176" i="19" s="1"/>
  <c r="U176" i="19"/>
  <c r="S176" i="19" s="1"/>
  <c r="J176" i="19"/>
  <c r="Y176" i="19" s="1"/>
  <c r="K176" i="19" s="1"/>
  <c r="X175" i="19"/>
  <c r="W175" i="19"/>
  <c r="J175" i="19" s="1"/>
  <c r="Y175" i="19" s="1"/>
  <c r="K175" i="19" s="1"/>
  <c r="V175" i="19"/>
  <c r="T175" i="19" s="1"/>
  <c r="U175" i="19"/>
  <c r="S175" i="19" s="1"/>
  <c r="X174" i="19"/>
  <c r="W174" i="19"/>
  <c r="V174" i="19"/>
  <c r="T174" i="19" s="1"/>
  <c r="U174" i="19"/>
  <c r="S174" i="19" s="1"/>
  <c r="X173" i="19"/>
  <c r="W173" i="19"/>
  <c r="J173" i="19" s="1"/>
  <c r="X172" i="19"/>
  <c r="W172" i="19"/>
  <c r="M172" i="19"/>
  <c r="T172" i="19" s="1"/>
  <c r="L172" i="19"/>
  <c r="S172" i="19" s="1"/>
  <c r="X171" i="19"/>
  <c r="W171" i="19"/>
  <c r="J171" i="19" s="1"/>
  <c r="Y171" i="19" s="1"/>
  <c r="K171" i="19" s="1"/>
  <c r="V171" i="19"/>
  <c r="T171" i="19" s="1"/>
  <c r="U171" i="19"/>
  <c r="S171" i="19" s="1"/>
  <c r="X170" i="19"/>
  <c r="W170" i="19"/>
  <c r="V170" i="19"/>
  <c r="T170" i="19" s="1"/>
  <c r="U170" i="19"/>
  <c r="S170" i="19" s="1"/>
  <c r="X169" i="19"/>
  <c r="W169" i="19"/>
  <c r="J169" i="19" s="1"/>
  <c r="Y169" i="19" s="1"/>
  <c r="K169" i="19" s="1"/>
  <c r="V169" i="19"/>
  <c r="T169" i="19" s="1"/>
  <c r="U169" i="19"/>
  <c r="S169" i="19" s="1"/>
  <c r="X166" i="19"/>
  <c r="W166" i="19"/>
  <c r="M166" i="19"/>
  <c r="T166" i="19" s="1"/>
  <c r="L166" i="19"/>
  <c r="X165" i="19"/>
  <c r="W165" i="19"/>
  <c r="V165" i="19"/>
  <c r="T165" i="19" s="1"/>
  <c r="U165" i="19"/>
  <c r="S165" i="19" s="1"/>
  <c r="J165" i="19"/>
  <c r="Y165" i="19" s="1"/>
  <c r="K165" i="19" s="1"/>
  <c r="X164" i="19"/>
  <c r="W164" i="19"/>
  <c r="J164" i="19" s="1"/>
  <c r="Y164" i="19" s="1"/>
  <c r="K164" i="19" s="1"/>
  <c r="V164" i="19"/>
  <c r="T164" i="19" s="1"/>
  <c r="U164" i="19"/>
  <c r="S164" i="19" s="1"/>
  <c r="X163" i="19"/>
  <c r="W163" i="19"/>
  <c r="V163" i="19"/>
  <c r="T163" i="19" s="1"/>
  <c r="U163" i="19"/>
  <c r="S163" i="19" s="1"/>
  <c r="X162" i="19"/>
  <c r="W162" i="19"/>
  <c r="J162" i="19" s="1"/>
  <c r="Y162" i="19" s="1"/>
  <c r="K162" i="19" s="1"/>
  <c r="V162" i="19"/>
  <c r="T162" i="19" s="1"/>
  <c r="U162" i="19"/>
  <c r="S162" i="19" s="1"/>
  <c r="X160" i="19"/>
  <c r="W160" i="19"/>
  <c r="M160" i="19"/>
  <c r="T160" i="19" s="1"/>
  <c r="L160" i="19"/>
  <c r="S160" i="19" s="1"/>
  <c r="X159" i="19"/>
  <c r="W159" i="19"/>
  <c r="V159" i="19"/>
  <c r="T159" i="19" s="1"/>
  <c r="U159" i="19"/>
  <c r="S159" i="19" s="1"/>
  <c r="X158" i="19"/>
  <c r="W158" i="19"/>
  <c r="J158" i="19" s="1"/>
  <c r="Y158" i="19" s="1"/>
  <c r="K158" i="19" s="1"/>
  <c r="V158" i="19"/>
  <c r="T158" i="19" s="1"/>
  <c r="U158" i="19"/>
  <c r="S158" i="19" s="1"/>
  <c r="X157" i="19"/>
  <c r="W157" i="19"/>
  <c r="V157" i="19"/>
  <c r="T157" i="19" s="1"/>
  <c r="U157" i="19"/>
  <c r="S157" i="19" s="1"/>
  <c r="X154" i="19"/>
  <c r="W154" i="19"/>
  <c r="M154" i="19"/>
  <c r="T154" i="19" s="1"/>
  <c r="L154" i="19"/>
  <c r="X153" i="19"/>
  <c r="W153" i="19"/>
  <c r="V153" i="19"/>
  <c r="T153" i="19" s="1"/>
  <c r="U153" i="19"/>
  <c r="S153" i="19" s="1"/>
  <c r="X142" i="19"/>
  <c r="W142" i="19"/>
  <c r="M142" i="19"/>
  <c r="L142" i="19"/>
  <c r="X141" i="19"/>
  <c r="W141" i="19"/>
  <c r="V141" i="19"/>
  <c r="T141" i="19" s="1"/>
  <c r="U141" i="19"/>
  <c r="S141" i="19" s="1"/>
  <c r="J141" i="19"/>
  <c r="Y141" i="19" s="1"/>
  <c r="K141" i="19" s="1"/>
  <c r="X134" i="19"/>
  <c r="W134" i="19"/>
  <c r="M134" i="19"/>
  <c r="T134" i="19" s="1"/>
  <c r="L134" i="19"/>
  <c r="X133" i="19"/>
  <c r="W133" i="19"/>
  <c r="V133" i="19"/>
  <c r="T133" i="19" s="1"/>
  <c r="U133" i="19"/>
  <c r="S133" i="19" s="1"/>
  <c r="X132" i="19"/>
  <c r="J132" i="19" s="1"/>
  <c r="Y132" i="19" s="1"/>
  <c r="K132" i="19" s="1"/>
  <c r="W132" i="19"/>
  <c r="V132" i="19"/>
  <c r="T132" i="19" s="1"/>
  <c r="U132" i="19"/>
  <c r="S132" i="19" s="1"/>
  <c r="X131" i="19"/>
  <c r="W131" i="19"/>
  <c r="V131" i="19"/>
  <c r="T131" i="19" s="1"/>
  <c r="U131" i="19"/>
  <c r="S131" i="19" s="1"/>
  <c r="X130" i="19"/>
  <c r="W130" i="19"/>
  <c r="J130" i="19" s="1"/>
  <c r="Y130" i="19" s="1"/>
  <c r="K130" i="19" s="1"/>
  <c r="V130" i="19"/>
  <c r="T130" i="19" s="1"/>
  <c r="U130" i="19"/>
  <c r="S130" i="19" s="1"/>
  <c r="X129" i="19"/>
  <c r="W129" i="19"/>
  <c r="X128" i="19"/>
  <c r="W128" i="19"/>
  <c r="M128" i="19"/>
  <c r="T128" i="19" s="1"/>
  <c r="L128" i="19"/>
  <c r="X127" i="19"/>
  <c r="W127" i="19"/>
  <c r="J127" i="19" s="1"/>
  <c r="Y127" i="19" s="1"/>
  <c r="K127" i="19" s="1"/>
  <c r="V127" i="19"/>
  <c r="T127" i="19" s="1"/>
  <c r="U127" i="19"/>
  <c r="S127" i="19" s="1"/>
  <c r="X122" i="19"/>
  <c r="W122" i="19"/>
  <c r="M122" i="19"/>
  <c r="T122" i="19" s="1"/>
  <c r="L122" i="19"/>
  <c r="S122" i="19" s="1"/>
  <c r="X121" i="19"/>
  <c r="W121" i="19"/>
  <c r="V121" i="19"/>
  <c r="T121" i="19" s="1"/>
  <c r="U121" i="19"/>
  <c r="S121" i="19" s="1"/>
  <c r="X120" i="19"/>
  <c r="W120" i="19"/>
  <c r="J120" i="19" s="1"/>
  <c r="Y120" i="19" s="1"/>
  <c r="K120" i="19" s="1"/>
  <c r="V120" i="19"/>
  <c r="T120" i="19" s="1"/>
  <c r="U120" i="19"/>
  <c r="S120" i="19" s="1"/>
  <c r="X119" i="19"/>
  <c r="W119" i="19"/>
  <c r="V119" i="19"/>
  <c r="T119" i="19" s="1"/>
  <c r="U119" i="19"/>
  <c r="S119" i="19" s="1"/>
  <c r="X118" i="19"/>
  <c r="W118" i="19"/>
  <c r="V118" i="19"/>
  <c r="T118" i="19" s="1"/>
  <c r="U118" i="19"/>
  <c r="S118" i="19" s="1"/>
  <c r="J118" i="19"/>
  <c r="Y118" i="19" s="1"/>
  <c r="K118" i="19" s="1"/>
  <c r="X117" i="19"/>
  <c r="W117" i="19"/>
  <c r="X116" i="19"/>
  <c r="W116" i="19"/>
  <c r="M116" i="19"/>
  <c r="T116" i="19" s="1"/>
  <c r="L116" i="19"/>
  <c r="X115" i="19"/>
  <c r="W115" i="19"/>
  <c r="J115" i="19" s="1"/>
  <c r="Y115" i="19" s="1"/>
  <c r="K115" i="19" s="1"/>
  <c r="V115" i="19"/>
  <c r="T115" i="19" s="1"/>
  <c r="U115" i="19"/>
  <c r="S115" i="19" s="1"/>
  <c r="X114" i="19"/>
  <c r="W114" i="19"/>
  <c r="V114" i="19"/>
  <c r="T114" i="19" s="1"/>
  <c r="U114" i="19"/>
  <c r="S114" i="19" s="1"/>
  <c r="X113" i="19"/>
  <c r="W113" i="19"/>
  <c r="J113" i="19" s="1"/>
  <c r="Y113" i="19" s="1"/>
  <c r="K113" i="19" s="1"/>
  <c r="V113" i="19"/>
  <c r="T113" i="19" s="1"/>
  <c r="U113" i="19"/>
  <c r="S113" i="19" s="1"/>
  <c r="X112" i="19"/>
  <c r="W112" i="19"/>
  <c r="J112" i="19" s="1"/>
  <c r="Y112" i="19" s="1"/>
  <c r="K112" i="19" s="1"/>
  <c r="V112" i="19"/>
  <c r="T112" i="19" s="1"/>
  <c r="U112" i="19"/>
  <c r="S112" i="19" s="1"/>
  <c r="X111" i="19"/>
  <c r="W111" i="19"/>
  <c r="V111" i="19"/>
  <c r="T111" i="19" s="1"/>
  <c r="U111" i="19"/>
  <c r="S111" i="19" s="1"/>
  <c r="X110" i="19"/>
  <c r="W110" i="19"/>
  <c r="M110" i="19"/>
  <c r="T110" i="19" s="1"/>
  <c r="L110" i="19"/>
  <c r="X109" i="19"/>
  <c r="W109" i="19"/>
  <c r="J109" i="19" s="1"/>
  <c r="Y109" i="19" s="1"/>
  <c r="K109" i="19" s="1"/>
  <c r="V109" i="19"/>
  <c r="T109" i="19" s="1"/>
  <c r="U109" i="19"/>
  <c r="S109" i="19" s="1"/>
  <c r="X108" i="19"/>
  <c r="W108" i="19"/>
  <c r="J108" i="19" s="1"/>
  <c r="Y108" i="19" s="1"/>
  <c r="K108" i="19" s="1"/>
  <c r="V108" i="19"/>
  <c r="T108" i="19" s="1"/>
  <c r="U108" i="19"/>
  <c r="S108" i="19" s="1"/>
  <c r="X107" i="19"/>
  <c r="W107" i="19"/>
  <c r="V107" i="19"/>
  <c r="T107" i="19" s="1"/>
  <c r="U107" i="19"/>
  <c r="S107" i="19" s="1"/>
  <c r="X106" i="19"/>
  <c r="W106" i="19"/>
  <c r="V106" i="19"/>
  <c r="T106" i="19" s="1"/>
  <c r="U106" i="19"/>
  <c r="S106" i="19" s="1"/>
  <c r="X104" i="19"/>
  <c r="W104" i="19"/>
  <c r="M104" i="19"/>
  <c r="T104" i="19" s="1"/>
  <c r="L104" i="19"/>
  <c r="S104" i="19" s="1"/>
  <c r="X103" i="19"/>
  <c r="W103" i="19"/>
  <c r="V103" i="19"/>
  <c r="T103" i="19" s="1"/>
  <c r="U103" i="19"/>
  <c r="S103" i="19" s="1"/>
  <c r="X97" i="19"/>
  <c r="W97" i="19"/>
  <c r="X96" i="19"/>
  <c r="W96" i="19"/>
  <c r="M96" i="19"/>
  <c r="T96" i="19" s="1"/>
  <c r="L96" i="19"/>
  <c r="X95" i="19"/>
  <c r="W95" i="19"/>
  <c r="J95" i="19" s="1"/>
  <c r="Y95" i="19" s="1"/>
  <c r="K95" i="19" s="1"/>
  <c r="V95" i="19"/>
  <c r="T95" i="19" s="1"/>
  <c r="U95" i="19"/>
  <c r="S95" i="19" s="1"/>
  <c r="X94" i="19"/>
  <c r="W94" i="19"/>
  <c r="V94" i="19"/>
  <c r="T94" i="19" s="1"/>
  <c r="U94" i="19"/>
  <c r="S94" i="19" s="1"/>
  <c r="X93" i="19"/>
  <c r="W93" i="19"/>
  <c r="J93" i="19" s="1"/>
  <c r="Y93" i="19" s="1"/>
  <c r="K93" i="19" s="1"/>
  <c r="V93" i="19"/>
  <c r="T93" i="19" s="1"/>
  <c r="U93" i="19"/>
  <c r="S93" i="19" s="1"/>
  <c r="X92" i="19"/>
  <c r="W92" i="19"/>
  <c r="J92" i="19" s="1"/>
  <c r="Y92" i="19" s="1"/>
  <c r="K92" i="19" s="1"/>
  <c r="V92" i="19"/>
  <c r="T92" i="19" s="1"/>
  <c r="U92" i="19"/>
  <c r="S92" i="19" s="1"/>
  <c r="X91" i="19"/>
  <c r="W91" i="19"/>
  <c r="J91" i="19" s="1"/>
  <c r="X90" i="19"/>
  <c r="W90" i="19"/>
  <c r="M90" i="19"/>
  <c r="L90" i="19"/>
  <c r="X89" i="19"/>
  <c r="W89" i="19"/>
  <c r="J89" i="19" s="1"/>
  <c r="Y89" i="19" s="1"/>
  <c r="K89" i="19" s="1"/>
  <c r="V89" i="19"/>
  <c r="T89" i="19" s="1"/>
  <c r="U89" i="19"/>
  <c r="S89" i="19" s="1"/>
  <c r="X88" i="19"/>
  <c r="W88" i="19"/>
  <c r="V88" i="19"/>
  <c r="T88" i="19" s="1"/>
  <c r="U88" i="19"/>
  <c r="S88" i="19" s="1"/>
  <c r="X87" i="19"/>
  <c r="W87" i="19"/>
  <c r="V87" i="19"/>
  <c r="T87" i="19" s="1"/>
  <c r="U87" i="19"/>
  <c r="S87" i="19" s="1"/>
  <c r="X85" i="19"/>
  <c r="W85" i="19"/>
  <c r="J85" i="19" s="1"/>
  <c r="X84" i="19"/>
  <c r="W84" i="19"/>
  <c r="M84" i="19"/>
  <c r="L84" i="19"/>
  <c r="X83" i="19"/>
  <c r="W83" i="19"/>
  <c r="V83" i="19"/>
  <c r="T83" i="19" s="1"/>
  <c r="U83" i="19"/>
  <c r="S83" i="19" s="1"/>
  <c r="X82" i="19"/>
  <c r="W82" i="19"/>
  <c r="J82" i="19" s="1"/>
  <c r="Y82" i="19" s="1"/>
  <c r="K82" i="19" s="1"/>
  <c r="V82" i="19"/>
  <c r="T82" i="19" s="1"/>
  <c r="U82" i="19"/>
  <c r="S82" i="19" s="1"/>
  <c r="X81" i="19"/>
  <c r="W81" i="19"/>
  <c r="J81" i="19" s="1"/>
  <c r="Y81" i="19" s="1"/>
  <c r="K81" i="19" s="1"/>
  <c r="V81" i="19"/>
  <c r="T81" i="19" s="1"/>
  <c r="U81" i="19"/>
  <c r="S81" i="19" s="1"/>
  <c r="X80" i="19"/>
  <c r="W80" i="19"/>
  <c r="J80" i="19" s="1"/>
  <c r="Y80" i="19" s="1"/>
  <c r="K80" i="19" s="1"/>
  <c r="V80" i="19"/>
  <c r="T80" i="19" s="1"/>
  <c r="U80" i="19"/>
  <c r="S80" i="19" s="1"/>
  <c r="X79" i="19"/>
  <c r="W79" i="19"/>
  <c r="X78" i="19"/>
  <c r="W78" i="19"/>
  <c r="M78" i="19"/>
  <c r="T78" i="19" s="1"/>
  <c r="L78" i="19"/>
  <c r="X77" i="19"/>
  <c r="W77" i="19"/>
  <c r="J77" i="19" s="1"/>
  <c r="Y77" i="19" s="1"/>
  <c r="K77" i="19" s="1"/>
  <c r="V77" i="19"/>
  <c r="T77" i="19" s="1"/>
  <c r="U77" i="19"/>
  <c r="S77" i="19" s="1"/>
  <c r="X76" i="19"/>
  <c r="W76" i="19"/>
  <c r="V76" i="19"/>
  <c r="T76" i="19" s="1"/>
  <c r="U76" i="19"/>
  <c r="S76" i="19" s="1"/>
  <c r="X75" i="19"/>
  <c r="W75" i="19"/>
  <c r="V75" i="19"/>
  <c r="T75" i="19" s="1"/>
  <c r="U75" i="19"/>
  <c r="S75" i="19" s="1"/>
  <c r="J75" i="19"/>
  <c r="Y75" i="19" s="1"/>
  <c r="K75" i="19" s="1"/>
  <c r="X74" i="19"/>
  <c r="W74" i="19"/>
  <c r="J74" i="19" s="1"/>
  <c r="Y74" i="19" s="1"/>
  <c r="K74" i="19" s="1"/>
  <c r="V74" i="19"/>
  <c r="T74" i="19" s="1"/>
  <c r="U74" i="19"/>
  <c r="S74" i="19" s="1"/>
  <c r="X73" i="19"/>
  <c r="W73" i="19"/>
  <c r="X72" i="19"/>
  <c r="W72" i="19"/>
  <c r="M72" i="19"/>
  <c r="T72" i="19" s="1"/>
  <c r="L72" i="19"/>
  <c r="X71" i="19"/>
  <c r="W71" i="19"/>
  <c r="V71" i="19"/>
  <c r="T71" i="19" s="1"/>
  <c r="U71" i="19"/>
  <c r="S71" i="19" s="1"/>
  <c r="X70" i="19"/>
  <c r="W70" i="19"/>
  <c r="J70" i="19" s="1"/>
  <c r="Y70" i="19" s="1"/>
  <c r="K70" i="19" s="1"/>
  <c r="V70" i="19"/>
  <c r="T70" i="19" s="1"/>
  <c r="U70" i="19"/>
  <c r="S70" i="19" s="1"/>
  <c r="X69" i="19"/>
  <c r="W69" i="19"/>
  <c r="V69" i="19"/>
  <c r="T69" i="19" s="1"/>
  <c r="U69" i="19"/>
  <c r="S69" i="19" s="1"/>
  <c r="X68" i="19"/>
  <c r="W68" i="19"/>
  <c r="V68" i="19"/>
  <c r="T68" i="19" s="1"/>
  <c r="U68" i="19"/>
  <c r="S68" i="19" s="1"/>
  <c r="J68" i="19"/>
  <c r="Y68" i="19" s="1"/>
  <c r="K68" i="19" s="1"/>
  <c r="X66" i="19"/>
  <c r="W66" i="19"/>
  <c r="M66" i="19"/>
  <c r="L66" i="19"/>
  <c r="X65" i="19"/>
  <c r="W65" i="19"/>
  <c r="J65" i="19" s="1"/>
  <c r="Y65" i="19" s="1"/>
  <c r="K65" i="19" s="1"/>
  <c r="V65" i="19"/>
  <c r="T65" i="19" s="1"/>
  <c r="U65" i="19"/>
  <c r="S65" i="19" s="1"/>
  <c r="X64" i="19"/>
  <c r="W64" i="19"/>
  <c r="V64" i="19"/>
  <c r="T64" i="19" s="1"/>
  <c r="U64" i="19"/>
  <c r="S64" i="19" s="1"/>
  <c r="X63" i="19"/>
  <c r="W63" i="19"/>
  <c r="V63" i="19"/>
  <c r="T63" i="19" s="1"/>
  <c r="U63" i="19"/>
  <c r="S63" i="19" s="1"/>
  <c r="X61" i="19"/>
  <c r="W61" i="19"/>
  <c r="J61" i="19" s="1"/>
  <c r="X60" i="19"/>
  <c r="W60" i="19"/>
  <c r="M60" i="19"/>
  <c r="T60" i="19" s="1"/>
  <c r="L60" i="19"/>
  <c r="X53" i="19"/>
  <c r="W53" i="19"/>
  <c r="M53" i="19"/>
  <c r="T53" i="19" s="1"/>
  <c r="L53" i="19"/>
  <c r="S53" i="19" s="1"/>
  <c r="X52" i="19"/>
  <c r="W52" i="19"/>
  <c r="V52" i="19"/>
  <c r="T52" i="19" s="1"/>
  <c r="U52" i="19"/>
  <c r="S52" i="19" s="1"/>
  <c r="X51" i="19"/>
  <c r="W51" i="19"/>
  <c r="V51" i="19"/>
  <c r="T51" i="19" s="1"/>
  <c r="U51" i="19"/>
  <c r="S51" i="19" s="1"/>
  <c r="J51" i="19"/>
  <c r="Y51" i="19" s="1"/>
  <c r="K51" i="19" s="1"/>
  <c r="X50" i="19"/>
  <c r="W50" i="19"/>
  <c r="V50" i="19"/>
  <c r="T50" i="19" s="1"/>
  <c r="U50" i="19"/>
  <c r="S50" i="19" s="1"/>
  <c r="X48" i="19"/>
  <c r="W48" i="19"/>
  <c r="J48" i="19" s="1"/>
  <c r="V48" i="19"/>
  <c r="T48" i="19" s="1"/>
  <c r="U48" i="19"/>
  <c r="S48" i="19" s="1"/>
  <c r="X47" i="19"/>
  <c r="W47" i="19"/>
  <c r="M47" i="19"/>
  <c r="L47" i="19"/>
  <c r="X46" i="19"/>
  <c r="W46" i="19"/>
  <c r="V46" i="19"/>
  <c r="T46" i="19" s="1"/>
  <c r="U46" i="19"/>
  <c r="S46" i="19" s="1"/>
  <c r="X45" i="19"/>
  <c r="W45" i="19"/>
  <c r="J45" i="19" s="1"/>
  <c r="Y45" i="19" s="1"/>
  <c r="K45" i="19" s="1"/>
  <c r="V45" i="19"/>
  <c r="T45" i="19" s="1"/>
  <c r="U45" i="19"/>
  <c r="S45" i="19" s="1"/>
  <c r="X44" i="19"/>
  <c r="W44" i="19"/>
  <c r="V44" i="19"/>
  <c r="T44" i="19" s="1"/>
  <c r="U44" i="19"/>
  <c r="S44" i="19" s="1"/>
  <c r="J44" i="19"/>
  <c r="Y44" i="19" s="1"/>
  <c r="K44" i="19" s="1"/>
  <c r="X42" i="19"/>
  <c r="W42" i="19"/>
  <c r="X41" i="19"/>
  <c r="W41" i="19"/>
  <c r="M41" i="19"/>
  <c r="L41" i="19"/>
  <c r="S41" i="19" s="1"/>
  <c r="X40" i="19"/>
  <c r="W40" i="19"/>
  <c r="V40" i="19"/>
  <c r="T40" i="19" s="1"/>
  <c r="U40" i="19"/>
  <c r="S40" i="19" s="1"/>
  <c r="J40" i="19"/>
  <c r="Y40" i="19" s="1"/>
  <c r="K40" i="19" s="1"/>
  <c r="X39" i="19"/>
  <c r="W39" i="19"/>
  <c r="V39" i="19"/>
  <c r="T39" i="19" s="1"/>
  <c r="U39" i="19"/>
  <c r="S39" i="19" s="1"/>
  <c r="X38" i="19"/>
  <c r="W38" i="19"/>
  <c r="J38" i="19" s="1"/>
  <c r="Y38" i="19" s="1"/>
  <c r="K38" i="19" s="1"/>
  <c r="V38" i="19"/>
  <c r="T38" i="19" s="1"/>
  <c r="U38" i="19"/>
  <c r="S38" i="19" s="1"/>
  <c r="X37" i="19"/>
  <c r="W37" i="19"/>
  <c r="V37" i="19"/>
  <c r="T37" i="19" s="1"/>
  <c r="U37" i="19"/>
  <c r="S37" i="19" s="1"/>
  <c r="X36" i="19"/>
  <c r="W36" i="19"/>
  <c r="X35" i="19"/>
  <c r="W35" i="19"/>
  <c r="M35" i="19"/>
  <c r="L35" i="19"/>
  <c r="X34" i="19"/>
  <c r="W34" i="19"/>
  <c r="V34" i="19"/>
  <c r="T34" i="19" s="1"/>
  <c r="U34" i="19"/>
  <c r="S34" i="19" s="1"/>
  <c r="X29" i="19"/>
  <c r="W29" i="19"/>
  <c r="M29" i="19"/>
  <c r="T29" i="19" s="1"/>
  <c r="L29" i="19"/>
  <c r="X28" i="19"/>
  <c r="W28" i="19"/>
  <c r="J28" i="19" s="1"/>
  <c r="Y28" i="19" s="1"/>
  <c r="K28" i="19" s="1"/>
  <c r="V28" i="19"/>
  <c r="T28" i="19" s="1"/>
  <c r="U28" i="19"/>
  <c r="S28" i="19" s="1"/>
  <c r="X27" i="19"/>
  <c r="W27" i="19"/>
  <c r="V27" i="19"/>
  <c r="T27" i="19" s="1"/>
  <c r="U27" i="19"/>
  <c r="S27" i="19" s="1"/>
  <c r="X26" i="19"/>
  <c r="W26" i="19"/>
  <c r="J26" i="19"/>
  <c r="Y26" i="19" s="1"/>
  <c r="K26" i="19" s="1"/>
  <c r="X23" i="19"/>
  <c r="W23" i="19"/>
  <c r="M23" i="19"/>
  <c r="T23" i="19" s="1"/>
  <c r="L23" i="19"/>
  <c r="S23" i="19" s="1"/>
  <c r="X22" i="19"/>
  <c r="W22" i="19"/>
  <c r="V22" i="19"/>
  <c r="T22" i="19" s="1"/>
  <c r="U22" i="19"/>
  <c r="S22" i="19" s="1"/>
  <c r="X20" i="19"/>
  <c r="W20" i="19"/>
  <c r="J20" i="19"/>
  <c r="Y20" i="19" s="1"/>
  <c r="K20" i="19" s="1"/>
  <c r="X19" i="19"/>
  <c r="W19" i="19"/>
  <c r="X18" i="19"/>
  <c r="W18" i="19"/>
  <c r="M18" i="19"/>
  <c r="L18" i="19"/>
  <c r="X17" i="19"/>
  <c r="W17" i="19"/>
  <c r="J17" i="19" s="1"/>
  <c r="Y17" i="19" s="1"/>
  <c r="K17" i="19" s="1"/>
  <c r="V17" i="19"/>
  <c r="T17" i="19" s="1"/>
  <c r="U17" i="19"/>
  <c r="S17" i="19" s="1"/>
  <c r="X16" i="19"/>
  <c r="W16" i="19"/>
  <c r="J16" i="19" s="1"/>
  <c r="Y16" i="19" s="1"/>
  <c r="K16" i="19" s="1"/>
  <c r="V16" i="19"/>
  <c r="T16" i="19" s="1"/>
  <c r="U16" i="19"/>
  <c r="S16" i="19" s="1"/>
  <c r="X15" i="19"/>
  <c r="W15" i="19"/>
  <c r="J15" i="19" s="1"/>
  <c r="Y15" i="19" s="1"/>
  <c r="K15" i="19" s="1"/>
  <c r="V15" i="19"/>
  <c r="T15" i="19" s="1"/>
  <c r="U15" i="19"/>
  <c r="S15" i="19" s="1"/>
  <c r="X14" i="19"/>
  <c r="W14" i="19"/>
  <c r="J14" i="19" s="1"/>
  <c r="Y14" i="19" s="1"/>
  <c r="K14" i="19" s="1"/>
  <c r="V14" i="19"/>
  <c r="T14" i="19" s="1"/>
  <c r="U14" i="19"/>
  <c r="S14" i="19" s="1"/>
  <c r="X13" i="19"/>
  <c r="W13" i="19"/>
  <c r="M12" i="19"/>
  <c r="L12" i="19"/>
  <c r="S12" i="19" s="1"/>
  <c r="F9" i="19"/>
  <c r="D8" i="19" s="1"/>
  <c r="U1" i="19"/>
  <c r="D23" i="7"/>
  <c r="D28" i="7"/>
  <c r="C32" i="7"/>
  <c r="O32" i="7"/>
  <c r="D27" i="7"/>
  <c r="D22" i="7"/>
  <c r="O33" i="7"/>
  <c r="D29" i="7"/>
  <c r="K30" i="7"/>
  <c r="O31" i="7"/>
  <c r="O36" i="7"/>
  <c r="L27" i="7"/>
  <c r="L12" i="7"/>
  <c r="O16" i="7"/>
  <c r="D21" i="7"/>
  <c r="D37" i="7"/>
  <c r="D34" i="7"/>
  <c r="K37" i="7"/>
  <c r="F34" i="7"/>
  <c r="O22" i="7"/>
  <c r="L36" i="7"/>
  <c r="K19" i="7"/>
  <c r="O17" i="7"/>
  <c r="O13" i="7"/>
  <c r="F20" i="7"/>
  <c r="D17" i="7"/>
  <c r="D35" i="7"/>
  <c r="L37" i="7"/>
  <c r="G30" i="7"/>
  <c r="O27" i="7"/>
  <c r="O35" i="7"/>
  <c r="U15" i="7"/>
  <c r="F35" i="7"/>
  <c r="L26" i="7"/>
  <c r="U33" i="7"/>
  <c r="F26" i="7"/>
  <c r="T33" i="7"/>
  <c r="F25" i="7"/>
  <c r="L32" i="7"/>
  <c r="L29" i="7"/>
  <c r="C24" i="7"/>
  <c r="O34" i="7"/>
  <c r="D36" i="7"/>
  <c r="L35" i="7"/>
  <c r="D20" i="7"/>
  <c r="D24" i="7"/>
  <c r="L30" i="7"/>
  <c r="J79" i="21" l="1"/>
  <c r="Y79" i="21" s="1"/>
  <c r="K79" i="21" s="1"/>
  <c r="J121" i="22"/>
  <c r="Y121" i="22" s="1"/>
  <c r="K121" i="22" s="1"/>
  <c r="J87" i="19"/>
  <c r="Y87" i="19" s="1"/>
  <c r="K87" i="19" s="1"/>
  <c r="J157" i="19"/>
  <c r="Y157" i="19" s="1"/>
  <c r="K157" i="19" s="1"/>
  <c r="J92" i="20"/>
  <c r="Y92" i="20" s="1"/>
  <c r="K92" i="20" s="1"/>
  <c r="J137" i="20"/>
  <c r="Y137" i="20" s="1"/>
  <c r="K137" i="20" s="1"/>
  <c r="Y171" i="21"/>
  <c r="K171" i="21" s="1"/>
  <c r="J84" i="22"/>
  <c r="Y84" i="22" s="1"/>
  <c r="K84" i="22" s="1"/>
  <c r="J39" i="9"/>
  <c r="Y39" i="9" s="1"/>
  <c r="K39" i="9" s="1"/>
  <c r="J12" i="22"/>
  <c r="Y12" i="22" s="1"/>
  <c r="K12" i="22" s="1"/>
  <c r="J106" i="19"/>
  <c r="Y106" i="19" s="1"/>
  <c r="K106" i="19" s="1"/>
  <c r="J131" i="19"/>
  <c r="Y131" i="19" s="1"/>
  <c r="K131" i="19" s="1"/>
  <c r="J51" i="20"/>
  <c r="Y51" i="20" s="1"/>
  <c r="K51" i="20" s="1"/>
  <c r="J161" i="20"/>
  <c r="Y161" i="20" s="1"/>
  <c r="K161" i="20" s="1"/>
  <c r="J88" i="19"/>
  <c r="Y88" i="19" s="1"/>
  <c r="K88" i="19" s="1"/>
  <c r="J94" i="19"/>
  <c r="Y94" i="19" s="1"/>
  <c r="K94" i="19" s="1"/>
  <c r="J153" i="19"/>
  <c r="J39" i="20"/>
  <c r="Y39" i="20" s="1"/>
  <c r="K39" i="20" s="1"/>
  <c r="J70" i="20"/>
  <c r="Y70" i="20" s="1"/>
  <c r="K70" i="20" s="1"/>
  <c r="J74" i="20"/>
  <c r="Y74" i="20" s="1"/>
  <c r="K74" i="20" s="1"/>
  <c r="J99" i="20"/>
  <c r="Y99" i="20" s="1"/>
  <c r="K99" i="20" s="1"/>
  <c r="J174" i="20"/>
  <c r="Y174" i="20" s="1"/>
  <c r="K174" i="20" s="1"/>
  <c r="J178" i="3"/>
  <c r="Y178" i="3" s="1"/>
  <c r="K178" i="3" s="1"/>
  <c r="J73" i="21"/>
  <c r="Y73" i="21" s="1"/>
  <c r="K73" i="21" s="1"/>
  <c r="J128" i="21"/>
  <c r="Y128" i="21" s="1"/>
  <c r="K128" i="21" s="1"/>
  <c r="J52" i="19"/>
  <c r="Y52" i="19" s="1"/>
  <c r="K52" i="19" s="1"/>
  <c r="J69" i="19"/>
  <c r="Y69" i="19" s="1"/>
  <c r="K69" i="19" s="1"/>
  <c r="J103" i="19"/>
  <c r="Y103" i="19" s="1"/>
  <c r="K103" i="19" s="1"/>
  <c r="J107" i="19"/>
  <c r="Y107" i="19" s="1"/>
  <c r="K107" i="19" s="1"/>
  <c r="J119" i="19"/>
  <c r="Y119" i="19" s="1"/>
  <c r="K119" i="19" s="1"/>
  <c r="J43" i="20"/>
  <c r="J73" i="4"/>
  <c r="Y73" i="4" s="1"/>
  <c r="K73" i="4" s="1"/>
  <c r="J67" i="21"/>
  <c r="J170" i="19"/>
  <c r="Y170" i="19" s="1"/>
  <c r="K170" i="19" s="1"/>
  <c r="J37" i="20"/>
  <c r="J46" i="20"/>
  <c r="Y46" i="20" s="1"/>
  <c r="K46" i="20" s="1"/>
  <c r="J78" i="20"/>
  <c r="J81" i="20"/>
  <c r="Y81" i="20" s="1"/>
  <c r="K81" i="20" s="1"/>
  <c r="J97" i="20"/>
  <c r="Y97" i="20" s="1"/>
  <c r="K97" i="20" s="1"/>
  <c r="J166" i="20"/>
  <c r="Y166" i="20" s="1"/>
  <c r="K166" i="20" s="1"/>
  <c r="J83" i="6"/>
  <c r="Y83" i="6" s="1"/>
  <c r="K83" i="6" s="1"/>
  <c r="J50" i="22"/>
  <c r="Y50" i="22" s="1"/>
  <c r="K50" i="22" s="1"/>
  <c r="J133" i="6"/>
  <c r="J37" i="21"/>
  <c r="Y37" i="21" s="1"/>
  <c r="K37" i="21" s="1"/>
  <c r="J36" i="19"/>
  <c r="J39" i="19"/>
  <c r="Y39" i="19" s="1"/>
  <c r="K39" i="19" s="1"/>
  <c r="J46" i="19"/>
  <c r="Y46" i="19" s="1"/>
  <c r="K46" i="19" s="1"/>
  <c r="J50" i="19"/>
  <c r="Y50" i="19" s="1"/>
  <c r="K50" i="19" s="1"/>
  <c r="J63" i="19"/>
  <c r="Y63" i="19" s="1"/>
  <c r="K63" i="19" s="1"/>
  <c r="J73" i="19"/>
  <c r="J117" i="19"/>
  <c r="J159" i="19"/>
  <c r="Y159" i="19" s="1"/>
  <c r="K159" i="19" s="1"/>
  <c r="J163" i="19"/>
  <c r="Y163" i="19" s="1"/>
  <c r="K163" i="19" s="1"/>
  <c r="J174" i="19"/>
  <c r="Y174" i="19" s="1"/>
  <c r="K174" i="19" s="1"/>
  <c r="J17" i="20"/>
  <c r="Y17" i="20" s="1"/>
  <c r="K17" i="20" s="1"/>
  <c r="J121" i="20"/>
  <c r="J156" i="20"/>
  <c r="Y156" i="20" s="1"/>
  <c r="K156" i="20" s="1"/>
  <c r="J18" i="5"/>
  <c r="Y18" i="5" s="1"/>
  <c r="K18" i="5" s="1"/>
  <c r="V171" i="21"/>
  <c r="T171" i="21" s="1"/>
  <c r="U171" i="21"/>
  <c r="S171" i="21" s="1"/>
  <c r="V85" i="22"/>
  <c r="T85" i="22" s="1"/>
  <c r="U85" i="22"/>
  <c r="S85" i="22" s="1"/>
  <c r="V73" i="22"/>
  <c r="T73" i="22" s="1"/>
  <c r="T72" i="22" s="1"/>
  <c r="U73" i="22"/>
  <c r="S73" i="22" s="1"/>
  <c r="S72" i="22" s="1"/>
  <c r="V170" i="22"/>
  <c r="T170" i="22" s="1"/>
  <c r="U170" i="22"/>
  <c r="S170" i="22" s="1"/>
  <c r="V98" i="22"/>
  <c r="T98" i="22" s="1"/>
  <c r="U98" i="22"/>
  <c r="S98" i="22" s="1"/>
  <c r="V97" i="22"/>
  <c r="T97" i="22" s="1"/>
  <c r="U97" i="22"/>
  <c r="S97" i="22" s="1"/>
  <c r="V179" i="3"/>
  <c r="T179" i="3" s="1"/>
  <c r="U179" i="3"/>
  <c r="S179" i="3" s="1"/>
  <c r="Y126" i="3"/>
  <c r="K126" i="3" s="1"/>
  <c r="J125" i="3"/>
  <c r="V68" i="6"/>
  <c r="T68" i="6" s="1"/>
  <c r="U68" i="6"/>
  <c r="S68" i="6" s="1"/>
  <c r="V178" i="9"/>
  <c r="T178" i="9" s="1"/>
  <c r="U178" i="9"/>
  <c r="S178" i="9" s="1"/>
  <c r="V181" i="4"/>
  <c r="T181" i="4" s="1"/>
  <c r="U181" i="4"/>
  <c r="S181" i="4" s="1"/>
  <c r="Y153" i="19"/>
  <c r="K153" i="19" s="1"/>
  <c r="J142" i="19"/>
  <c r="Y157" i="21"/>
  <c r="K157" i="21" s="1"/>
  <c r="J152" i="21"/>
  <c r="Y152" i="21" s="1"/>
  <c r="K152" i="21" s="1"/>
  <c r="V147" i="22"/>
  <c r="T147" i="22" s="1"/>
  <c r="T145" i="22" s="1"/>
  <c r="U147" i="22"/>
  <c r="S147" i="22" s="1"/>
  <c r="Y64" i="22"/>
  <c r="K64" i="22" s="1"/>
  <c r="J56" i="22"/>
  <c r="V48" i="22"/>
  <c r="T48" i="22" s="1"/>
  <c r="U48" i="22"/>
  <c r="S48" i="22" s="1"/>
  <c r="V68" i="9"/>
  <c r="T68" i="9" s="1"/>
  <c r="U68" i="9"/>
  <c r="S68" i="9" s="1"/>
  <c r="V67" i="6"/>
  <c r="T67" i="6" s="1"/>
  <c r="U67" i="6"/>
  <c r="S67" i="6" s="1"/>
  <c r="Y137" i="16"/>
  <c r="K137" i="16" s="1"/>
  <c r="J135" i="16"/>
  <c r="Y67" i="21"/>
  <c r="K67" i="21" s="1"/>
  <c r="V33" i="21"/>
  <c r="T33" i="21" s="1"/>
  <c r="U33" i="21"/>
  <c r="S33" i="21" s="1"/>
  <c r="V32" i="21"/>
  <c r="T32" i="21" s="1"/>
  <c r="U32" i="21"/>
  <c r="S32" i="21" s="1"/>
  <c r="V31" i="21"/>
  <c r="T31" i="21" s="1"/>
  <c r="U31" i="21"/>
  <c r="S31" i="21" s="1"/>
  <c r="V14" i="21"/>
  <c r="T14" i="21" s="1"/>
  <c r="U14" i="21"/>
  <c r="S14" i="21" s="1"/>
  <c r="V74" i="21"/>
  <c r="T74" i="21" s="1"/>
  <c r="U74" i="21"/>
  <c r="S74" i="21" s="1"/>
  <c r="S73" i="21" s="1"/>
  <c r="V20" i="21"/>
  <c r="T20" i="21" s="1"/>
  <c r="U20" i="21"/>
  <c r="S20" i="21" s="1"/>
  <c r="V19" i="21"/>
  <c r="T19" i="21" s="1"/>
  <c r="U19" i="21"/>
  <c r="S19" i="21" s="1"/>
  <c r="T67" i="21"/>
  <c r="S67" i="21"/>
  <c r="V80" i="21"/>
  <c r="T80" i="21" s="1"/>
  <c r="U80" i="21"/>
  <c r="S80" i="21" s="1"/>
  <c r="V95" i="21"/>
  <c r="T95" i="21" s="1"/>
  <c r="U95" i="21"/>
  <c r="S95" i="21" s="1"/>
  <c r="V94" i="21"/>
  <c r="T94" i="21" s="1"/>
  <c r="U94" i="21"/>
  <c r="S94" i="21" s="1"/>
  <c r="V93" i="21"/>
  <c r="T93" i="21" s="1"/>
  <c r="U93" i="21"/>
  <c r="S93" i="21" s="1"/>
  <c r="V92" i="21"/>
  <c r="T92" i="21" s="1"/>
  <c r="U92" i="21"/>
  <c r="S92" i="21" s="1"/>
  <c r="Y141" i="21"/>
  <c r="K141" i="21" s="1"/>
  <c r="V129" i="21"/>
  <c r="T129" i="21" s="1"/>
  <c r="U129" i="21"/>
  <c r="S129" i="21" s="1"/>
  <c r="V50" i="21"/>
  <c r="T50" i="21" s="1"/>
  <c r="T49" i="21" s="1"/>
  <c r="U50" i="21"/>
  <c r="S50" i="21" s="1"/>
  <c r="S49" i="21" s="1"/>
  <c r="V45" i="21"/>
  <c r="T45" i="21" s="1"/>
  <c r="U45" i="21"/>
  <c r="S45" i="21" s="1"/>
  <c r="V117" i="21"/>
  <c r="T117" i="21" s="1"/>
  <c r="U117" i="21"/>
  <c r="S117" i="21" s="1"/>
  <c r="V159" i="21"/>
  <c r="T159" i="21" s="1"/>
  <c r="U159" i="21"/>
  <c r="S159" i="21" s="1"/>
  <c r="Y101" i="16"/>
  <c r="K101" i="16" s="1"/>
  <c r="J86" i="16"/>
  <c r="Y136" i="9"/>
  <c r="K136" i="9" s="1"/>
  <c r="J135" i="9"/>
  <c r="V64" i="4"/>
  <c r="T64" i="4" s="1"/>
  <c r="U64" i="4"/>
  <c r="S64" i="4" s="1"/>
  <c r="V63" i="4"/>
  <c r="T63" i="4" s="1"/>
  <c r="U63" i="4"/>
  <c r="S63" i="4" s="1"/>
  <c r="V62" i="4"/>
  <c r="T62" i="4" s="1"/>
  <c r="U62" i="4"/>
  <c r="S62" i="4" s="1"/>
  <c r="V61" i="4"/>
  <c r="T61" i="4" s="1"/>
  <c r="U61" i="4"/>
  <c r="S61" i="4" s="1"/>
  <c r="V60" i="4"/>
  <c r="T60" i="4" s="1"/>
  <c r="U60" i="4"/>
  <c r="S60" i="4" s="1"/>
  <c r="V59" i="4"/>
  <c r="T59" i="4" s="1"/>
  <c r="U59" i="4"/>
  <c r="S59" i="4" s="1"/>
  <c r="V64" i="5"/>
  <c r="T64" i="5" s="1"/>
  <c r="U64" i="5"/>
  <c r="S64" i="5" s="1"/>
  <c r="V63" i="5"/>
  <c r="T63" i="5" s="1"/>
  <c r="U63" i="5"/>
  <c r="S63" i="5" s="1"/>
  <c r="V62" i="5"/>
  <c r="T62" i="5" s="1"/>
  <c r="U62" i="5"/>
  <c r="S62" i="5" s="1"/>
  <c r="V61" i="5"/>
  <c r="T61" i="5" s="1"/>
  <c r="U61" i="5"/>
  <c r="S61" i="5" s="1"/>
  <c r="V60" i="5"/>
  <c r="T60" i="5" s="1"/>
  <c r="U60" i="5"/>
  <c r="S60" i="5" s="1"/>
  <c r="V59" i="5"/>
  <c r="T59" i="5" s="1"/>
  <c r="U59" i="5"/>
  <c r="S59" i="5" s="1"/>
  <c r="V64" i="3"/>
  <c r="T64" i="3" s="1"/>
  <c r="U64" i="3"/>
  <c r="S64" i="3" s="1"/>
  <c r="V63" i="3"/>
  <c r="T63" i="3" s="1"/>
  <c r="U63" i="3"/>
  <c r="S63" i="3" s="1"/>
  <c r="V62" i="3"/>
  <c r="T62" i="3" s="1"/>
  <c r="U62" i="3"/>
  <c r="S62" i="3" s="1"/>
  <c r="V61" i="3"/>
  <c r="T61" i="3" s="1"/>
  <c r="U61" i="3"/>
  <c r="S61" i="3" s="1"/>
  <c r="V60" i="3"/>
  <c r="T60" i="3" s="1"/>
  <c r="U60" i="3"/>
  <c r="S60" i="3" s="1"/>
  <c r="V59" i="3"/>
  <c r="T59" i="3" s="1"/>
  <c r="U59" i="3"/>
  <c r="S59" i="3" s="1"/>
  <c r="V130" i="22"/>
  <c r="T130" i="22" s="1"/>
  <c r="U130" i="22"/>
  <c r="S130" i="22" s="1"/>
  <c r="V34" i="22"/>
  <c r="T34" i="22" s="1"/>
  <c r="U34" i="22"/>
  <c r="S34" i="22" s="1"/>
  <c r="V90" i="16"/>
  <c r="U90" i="16"/>
  <c r="U37" i="6"/>
  <c r="S37" i="6" s="1"/>
  <c r="V37" i="6"/>
  <c r="T37" i="6" s="1"/>
  <c r="T18" i="22"/>
  <c r="Y66" i="22"/>
  <c r="K66" i="22" s="1"/>
  <c r="V122" i="22"/>
  <c r="T122" i="22" s="1"/>
  <c r="U122" i="22"/>
  <c r="S122" i="22" s="1"/>
  <c r="V91" i="22"/>
  <c r="T91" i="22" s="1"/>
  <c r="T90" i="22" s="1"/>
  <c r="U91" i="22"/>
  <c r="S91" i="22" s="1"/>
  <c r="S90" i="22" s="1"/>
  <c r="S78" i="22"/>
  <c r="V13" i="22"/>
  <c r="T13" i="22" s="1"/>
  <c r="T12" i="22" s="1"/>
  <c r="U13" i="22"/>
  <c r="S13" i="22" s="1"/>
  <c r="V27" i="22"/>
  <c r="T27" i="22" s="1"/>
  <c r="U27" i="22"/>
  <c r="S27" i="22" s="1"/>
  <c r="V26" i="22"/>
  <c r="T26" i="22" s="1"/>
  <c r="U26" i="22"/>
  <c r="S26" i="22" s="1"/>
  <c r="V25" i="22"/>
  <c r="T25" i="22" s="1"/>
  <c r="U25" i="22"/>
  <c r="S25" i="22" s="1"/>
  <c r="J72" i="3"/>
  <c r="Y72" i="3" s="1"/>
  <c r="K72" i="3" s="1"/>
  <c r="V19" i="20"/>
  <c r="T19" i="20" s="1"/>
  <c r="U19" i="20"/>
  <c r="S19" i="20" s="1"/>
  <c r="V26" i="21"/>
  <c r="T26" i="21" s="1"/>
  <c r="U26" i="21"/>
  <c r="S26" i="21" s="1"/>
  <c r="V25" i="21"/>
  <c r="T25" i="21" s="1"/>
  <c r="U25" i="21"/>
  <c r="S25" i="21" s="1"/>
  <c r="U67" i="3"/>
  <c r="S67" i="3" s="1"/>
  <c r="V67" i="3"/>
  <c r="T67" i="3" s="1"/>
  <c r="V49" i="4"/>
  <c r="T49" i="4" s="1"/>
  <c r="U49" i="4"/>
  <c r="S49" i="4" s="1"/>
  <c r="V48" i="4"/>
  <c r="T48" i="4" s="1"/>
  <c r="U48" i="4"/>
  <c r="S48" i="4" s="1"/>
  <c r="V47" i="4"/>
  <c r="T47" i="4" s="1"/>
  <c r="U47" i="4"/>
  <c r="S47" i="4" s="1"/>
  <c r="V30" i="4"/>
  <c r="T30" i="4" s="1"/>
  <c r="U30" i="4"/>
  <c r="S30" i="4" s="1"/>
  <c r="V29" i="4"/>
  <c r="T29" i="4" s="1"/>
  <c r="U29" i="4"/>
  <c r="S29" i="4" s="1"/>
  <c r="V28" i="4"/>
  <c r="T28" i="4" s="1"/>
  <c r="U28" i="4"/>
  <c r="S28" i="4" s="1"/>
  <c r="V27" i="4"/>
  <c r="T27" i="4" s="1"/>
  <c r="U27" i="4"/>
  <c r="S27" i="4" s="1"/>
  <c r="V26" i="4"/>
  <c r="T26" i="4" s="1"/>
  <c r="U26" i="4"/>
  <c r="S26" i="4" s="1"/>
  <c r="V25" i="4"/>
  <c r="T25" i="4" s="1"/>
  <c r="U25" i="4"/>
  <c r="S25" i="4" s="1"/>
  <c r="J33" i="4"/>
  <c r="Y33" i="4" s="1"/>
  <c r="K33" i="4" s="1"/>
  <c r="V132" i="16"/>
  <c r="T132" i="16" s="1"/>
  <c r="U132" i="16"/>
  <c r="S132" i="16" s="1"/>
  <c r="V131" i="16"/>
  <c r="T131" i="16" s="1"/>
  <c r="U131" i="16"/>
  <c r="S131" i="16" s="1"/>
  <c r="V130" i="16"/>
  <c r="T130" i="16" s="1"/>
  <c r="U130" i="16"/>
  <c r="S130" i="16" s="1"/>
  <c r="V129" i="16"/>
  <c r="T129" i="16" s="1"/>
  <c r="U129" i="16"/>
  <c r="S129" i="16" s="1"/>
  <c r="V128" i="16"/>
  <c r="T128" i="16" s="1"/>
  <c r="U128" i="16"/>
  <c r="S128" i="16" s="1"/>
  <c r="V127" i="16"/>
  <c r="T127" i="16" s="1"/>
  <c r="U127" i="16"/>
  <c r="S127" i="16" s="1"/>
  <c r="V37" i="16"/>
  <c r="T37" i="16" s="1"/>
  <c r="U37" i="16"/>
  <c r="S37" i="16" s="1"/>
  <c r="V35" i="16"/>
  <c r="T35" i="16" s="1"/>
  <c r="U35" i="16"/>
  <c r="S35" i="16" s="1"/>
  <c r="V34" i="16"/>
  <c r="T34" i="16" s="1"/>
  <c r="U34" i="16"/>
  <c r="S34" i="16" s="1"/>
  <c r="V33" i="16"/>
  <c r="T33" i="16" s="1"/>
  <c r="U33" i="16"/>
  <c r="S33" i="16" s="1"/>
  <c r="V30" i="16"/>
  <c r="T30" i="16" s="1"/>
  <c r="U30" i="16"/>
  <c r="S30" i="16" s="1"/>
  <c r="V29" i="16"/>
  <c r="T29" i="16" s="1"/>
  <c r="U29" i="16"/>
  <c r="S29" i="16" s="1"/>
  <c r="V28" i="16"/>
  <c r="T28" i="16" s="1"/>
  <c r="U28" i="16"/>
  <c r="S28" i="16" s="1"/>
  <c r="V27" i="16"/>
  <c r="T27" i="16" s="1"/>
  <c r="U27" i="16"/>
  <c r="S27" i="16" s="1"/>
  <c r="V26" i="16"/>
  <c r="T26" i="16" s="1"/>
  <c r="U26" i="16"/>
  <c r="S26" i="16" s="1"/>
  <c r="V25" i="16"/>
  <c r="T25" i="16" s="1"/>
  <c r="U25" i="16"/>
  <c r="S25" i="16" s="1"/>
  <c r="V30" i="9"/>
  <c r="T30" i="9" s="1"/>
  <c r="U30" i="9"/>
  <c r="S30" i="9" s="1"/>
  <c r="V29" i="9"/>
  <c r="T29" i="9" s="1"/>
  <c r="U29" i="9"/>
  <c r="S29" i="9" s="1"/>
  <c r="V28" i="9"/>
  <c r="T28" i="9" s="1"/>
  <c r="U28" i="9"/>
  <c r="S28" i="9" s="1"/>
  <c r="V27" i="9"/>
  <c r="T27" i="9" s="1"/>
  <c r="U27" i="9"/>
  <c r="S27" i="9" s="1"/>
  <c r="V26" i="9"/>
  <c r="T26" i="9" s="1"/>
  <c r="U26" i="9"/>
  <c r="S26" i="9" s="1"/>
  <c r="V25" i="9"/>
  <c r="T25" i="9" s="1"/>
  <c r="U25" i="9"/>
  <c r="S25" i="9" s="1"/>
  <c r="V35" i="6"/>
  <c r="T35" i="6" s="1"/>
  <c r="U35" i="6"/>
  <c r="S35" i="6" s="1"/>
  <c r="V34" i="6"/>
  <c r="T34" i="6" s="1"/>
  <c r="U34" i="6"/>
  <c r="S34" i="6" s="1"/>
  <c r="V33" i="6"/>
  <c r="T33" i="6" s="1"/>
  <c r="U33" i="6"/>
  <c r="S33" i="6" s="1"/>
  <c r="V30" i="6"/>
  <c r="T30" i="6" s="1"/>
  <c r="U30" i="6"/>
  <c r="S30" i="6" s="1"/>
  <c r="V29" i="6"/>
  <c r="T29" i="6" s="1"/>
  <c r="U29" i="6"/>
  <c r="S29" i="6" s="1"/>
  <c r="V28" i="6"/>
  <c r="T28" i="6" s="1"/>
  <c r="U28" i="6"/>
  <c r="S28" i="6" s="1"/>
  <c r="V27" i="6"/>
  <c r="T27" i="6" s="1"/>
  <c r="U27" i="6"/>
  <c r="S27" i="6" s="1"/>
  <c r="V26" i="6"/>
  <c r="T26" i="6" s="1"/>
  <c r="U26" i="6"/>
  <c r="S26" i="6" s="1"/>
  <c r="V25" i="6"/>
  <c r="T25" i="6" s="1"/>
  <c r="U25" i="6"/>
  <c r="S25" i="6" s="1"/>
  <c r="V30" i="5"/>
  <c r="T30" i="5" s="1"/>
  <c r="U30" i="5"/>
  <c r="S30" i="5" s="1"/>
  <c r="V29" i="5"/>
  <c r="T29" i="5" s="1"/>
  <c r="U29" i="5"/>
  <c r="S29" i="5" s="1"/>
  <c r="V28" i="5"/>
  <c r="T28" i="5" s="1"/>
  <c r="U28" i="5"/>
  <c r="S28" i="5" s="1"/>
  <c r="V27" i="5"/>
  <c r="T27" i="5" s="1"/>
  <c r="U27" i="5"/>
  <c r="S27" i="5" s="1"/>
  <c r="V26" i="5"/>
  <c r="T26" i="5" s="1"/>
  <c r="U26" i="5"/>
  <c r="S26" i="5" s="1"/>
  <c r="V25" i="5"/>
  <c r="T25" i="5" s="1"/>
  <c r="U25" i="5"/>
  <c r="S25" i="5" s="1"/>
  <c r="V38" i="5"/>
  <c r="T38" i="5" s="1"/>
  <c r="U38" i="5"/>
  <c r="S38" i="5" s="1"/>
  <c r="V36" i="5"/>
  <c r="T36" i="5" s="1"/>
  <c r="U36" i="5"/>
  <c r="S36" i="5" s="1"/>
  <c r="V35" i="5"/>
  <c r="T35" i="5" s="1"/>
  <c r="U35" i="5"/>
  <c r="S35" i="5" s="1"/>
  <c r="V34" i="5"/>
  <c r="T34" i="5" s="1"/>
  <c r="U34" i="5"/>
  <c r="S34" i="5" s="1"/>
  <c r="Y56" i="5"/>
  <c r="K56" i="5" s="1"/>
  <c r="J52" i="5"/>
  <c r="Y52" i="5" s="1"/>
  <c r="K52" i="5" s="1"/>
  <c r="J40" i="5"/>
  <c r="Y40" i="5" s="1"/>
  <c r="K40" i="5" s="1"/>
  <c r="V37" i="3"/>
  <c r="T37" i="3" s="1"/>
  <c r="U37" i="3"/>
  <c r="S37" i="3" s="1"/>
  <c r="V35" i="3"/>
  <c r="T35" i="3" s="1"/>
  <c r="U35" i="3"/>
  <c r="S35" i="3" s="1"/>
  <c r="V36" i="3"/>
  <c r="T36" i="3" s="1"/>
  <c r="U36" i="3"/>
  <c r="S36" i="3" s="1"/>
  <c r="V34" i="3"/>
  <c r="T34" i="3" s="1"/>
  <c r="U34" i="3"/>
  <c r="S34" i="3" s="1"/>
  <c r="V168" i="3"/>
  <c r="T168" i="3" s="1"/>
  <c r="U168" i="3"/>
  <c r="S168" i="3" s="1"/>
  <c r="V167" i="3"/>
  <c r="T167" i="3" s="1"/>
  <c r="U167" i="3"/>
  <c r="S167" i="3" s="1"/>
  <c r="U144" i="3"/>
  <c r="S144" i="3" s="1"/>
  <c r="V144" i="3"/>
  <c r="T144" i="3" s="1"/>
  <c r="U145" i="3"/>
  <c r="S145" i="3" s="1"/>
  <c r="V145" i="3"/>
  <c r="T145" i="3" s="1"/>
  <c r="V143" i="3"/>
  <c r="T143" i="3" s="1"/>
  <c r="U143" i="3"/>
  <c r="S143" i="3" s="1"/>
  <c r="V142" i="3"/>
  <c r="T142" i="3" s="1"/>
  <c r="U142" i="3"/>
  <c r="S142" i="3" s="1"/>
  <c r="V108" i="3"/>
  <c r="T108" i="3" s="1"/>
  <c r="U108" i="3"/>
  <c r="S108" i="3" s="1"/>
  <c r="U102" i="3"/>
  <c r="S102" i="3" s="1"/>
  <c r="V105" i="3"/>
  <c r="T105" i="3" s="1"/>
  <c r="U105" i="3"/>
  <c r="S105" i="3" s="1"/>
  <c r="V104" i="3"/>
  <c r="T104" i="3" s="1"/>
  <c r="U104" i="3"/>
  <c r="S104" i="3" s="1"/>
  <c r="V103" i="3"/>
  <c r="T103" i="3" s="1"/>
  <c r="U103" i="3"/>
  <c r="S103" i="3" s="1"/>
  <c r="U47" i="3"/>
  <c r="S47" i="3" s="1"/>
  <c r="V49" i="3"/>
  <c r="T49" i="3" s="1"/>
  <c r="U49" i="3"/>
  <c r="S49" i="3" s="1"/>
  <c r="V48" i="3"/>
  <c r="T48" i="3" s="1"/>
  <c r="U48" i="3"/>
  <c r="S48" i="3" s="1"/>
  <c r="V162" i="3"/>
  <c r="T162" i="3" s="1"/>
  <c r="U162" i="3"/>
  <c r="S162" i="3" s="1"/>
  <c r="V161" i="3"/>
  <c r="T161" i="3" s="1"/>
  <c r="U161" i="3"/>
  <c r="S161" i="3" s="1"/>
  <c r="U130" i="3"/>
  <c r="S130" i="3" s="1"/>
  <c r="V130" i="3"/>
  <c r="T130" i="3" s="1"/>
  <c r="U131" i="3"/>
  <c r="S131" i="3" s="1"/>
  <c r="V131" i="3"/>
  <c r="T131" i="3" s="1"/>
  <c r="V129" i="3"/>
  <c r="T129" i="3" s="1"/>
  <c r="U129" i="3"/>
  <c r="S129" i="3" s="1"/>
  <c r="V128" i="3"/>
  <c r="T128" i="3" s="1"/>
  <c r="U128" i="3"/>
  <c r="S128" i="3" s="1"/>
  <c r="V127" i="3"/>
  <c r="T127" i="3" s="1"/>
  <c r="U127" i="3"/>
  <c r="S127" i="3" s="1"/>
  <c r="V126" i="3"/>
  <c r="T126" i="3" s="1"/>
  <c r="U126" i="3"/>
  <c r="S126" i="3" s="1"/>
  <c r="V26" i="3"/>
  <c r="T26" i="3" s="1"/>
  <c r="U26" i="3"/>
  <c r="S26" i="3" s="1"/>
  <c r="V29" i="3"/>
  <c r="T29" i="3" s="1"/>
  <c r="U29" i="3"/>
  <c r="S29" i="3" s="1"/>
  <c r="V30" i="3"/>
  <c r="T30" i="3" s="1"/>
  <c r="U30" i="3"/>
  <c r="S30" i="3" s="1"/>
  <c r="V28" i="3"/>
  <c r="T28" i="3" s="1"/>
  <c r="U28" i="3"/>
  <c r="S28" i="3" s="1"/>
  <c r="V27" i="3"/>
  <c r="T27" i="3" s="1"/>
  <c r="U27" i="3"/>
  <c r="S27" i="3" s="1"/>
  <c r="V25" i="3"/>
  <c r="T25" i="3" s="1"/>
  <c r="U25" i="3"/>
  <c r="S25" i="3" s="1"/>
  <c r="Y13" i="3"/>
  <c r="J12" i="3"/>
  <c r="Y156" i="3"/>
  <c r="K156" i="3" s="1"/>
  <c r="V102" i="3"/>
  <c r="T102" i="3" s="1"/>
  <c r="V85" i="5"/>
  <c r="T85" i="5" s="1"/>
  <c r="U85" i="5"/>
  <c r="S85" i="5" s="1"/>
  <c r="V84" i="6"/>
  <c r="T84" i="6" s="1"/>
  <c r="U84" i="6"/>
  <c r="S84" i="6" s="1"/>
  <c r="V120" i="3"/>
  <c r="T120" i="3" s="1"/>
  <c r="V47" i="3"/>
  <c r="T47" i="3" s="1"/>
  <c r="J119" i="3"/>
  <c r="Y119" i="3" s="1"/>
  <c r="K119" i="3" s="1"/>
  <c r="J150" i="3"/>
  <c r="Y150" i="3" s="1"/>
  <c r="K150" i="3" s="1"/>
  <c r="J66" i="9"/>
  <c r="Y66" i="9" s="1"/>
  <c r="K66" i="9" s="1"/>
  <c r="V85" i="9"/>
  <c r="T85" i="9" s="1"/>
  <c r="U85" i="9"/>
  <c r="S85" i="9" s="1"/>
  <c r="J84" i="3"/>
  <c r="Y84" i="3" s="1"/>
  <c r="K84" i="3" s="1"/>
  <c r="J46" i="3"/>
  <c r="Y46" i="3" s="1"/>
  <c r="K46" i="3" s="1"/>
  <c r="J66" i="3"/>
  <c r="Y66" i="3" s="1"/>
  <c r="K66" i="3" s="1"/>
  <c r="J101" i="3"/>
  <c r="Y101" i="3" s="1"/>
  <c r="K101" i="3" s="1"/>
  <c r="Y125" i="3"/>
  <c r="K125" i="3" s="1"/>
  <c r="J113" i="3"/>
  <c r="Y113" i="3" s="1"/>
  <c r="K113" i="3" s="1"/>
  <c r="J97" i="4"/>
  <c r="Y97" i="4" s="1"/>
  <c r="K97" i="4" s="1"/>
  <c r="J85" i="4"/>
  <c r="Y85" i="4" s="1"/>
  <c r="K85" i="4" s="1"/>
  <c r="J109" i="4"/>
  <c r="Y109" i="4" s="1"/>
  <c r="K109" i="4" s="1"/>
  <c r="J151" i="4"/>
  <c r="Y151" i="4" s="1"/>
  <c r="K151" i="4" s="1"/>
  <c r="Y181" i="4"/>
  <c r="K181" i="4" s="1"/>
  <c r="V86" i="4"/>
  <c r="T86" i="4" s="1"/>
  <c r="U86" i="4"/>
  <c r="S86" i="4" s="1"/>
  <c r="J121" i="4"/>
  <c r="Y121" i="4" s="1"/>
  <c r="K121" i="4" s="1"/>
  <c r="J107" i="3"/>
  <c r="Y107" i="3" s="1"/>
  <c r="K107" i="3" s="1"/>
  <c r="J58" i="3"/>
  <c r="Y58" i="3" s="1"/>
  <c r="K58" i="3" s="1"/>
  <c r="J166" i="3"/>
  <c r="Y166" i="3" s="1"/>
  <c r="K166" i="3" s="1"/>
  <c r="J78" i="3"/>
  <c r="Y78" i="3" s="1"/>
  <c r="K78" i="3" s="1"/>
  <c r="Y114" i="3"/>
  <c r="K114" i="3" s="1"/>
  <c r="J33" i="3"/>
  <c r="Y33" i="3" s="1"/>
  <c r="K33" i="3" s="1"/>
  <c r="Y102" i="3"/>
  <c r="K102" i="3" s="1"/>
  <c r="J160" i="3"/>
  <c r="Y160" i="3" s="1"/>
  <c r="K160" i="3" s="1"/>
  <c r="J40" i="4"/>
  <c r="Y40" i="4" s="1"/>
  <c r="K40" i="4" s="1"/>
  <c r="J127" i="22"/>
  <c r="Y127" i="22" s="1"/>
  <c r="K127" i="22" s="1"/>
  <c r="J24" i="21"/>
  <c r="Y24" i="21" s="1"/>
  <c r="K24" i="21" s="1"/>
  <c r="J120" i="16"/>
  <c r="Y120" i="16" s="1"/>
  <c r="K120" i="16" s="1"/>
  <c r="Y121" i="16"/>
  <c r="K121" i="16" s="1"/>
  <c r="J80" i="16"/>
  <c r="Y80" i="16" s="1"/>
  <c r="K80" i="16" s="1"/>
  <c r="Y86" i="16"/>
  <c r="K86" i="16" s="1"/>
  <c r="J24" i="16"/>
  <c r="Y24" i="16" s="1"/>
  <c r="K24" i="16" s="1"/>
  <c r="J58" i="5"/>
  <c r="Y58" i="5" s="1"/>
  <c r="K58" i="5" s="1"/>
  <c r="J159" i="20"/>
  <c r="J158" i="20" s="1"/>
  <c r="Y158" i="20" s="1"/>
  <c r="K158" i="20" s="1"/>
  <c r="Y161" i="3"/>
  <c r="K161" i="3" s="1"/>
  <c r="J96" i="3"/>
  <c r="Y96" i="3" s="1"/>
  <c r="K96" i="3" s="1"/>
  <c r="J52" i="3"/>
  <c r="Y52" i="3" s="1"/>
  <c r="K52" i="3" s="1"/>
  <c r="J90" i="9"/>
  <c r="Y90" i="9" s="1"/>
  <c r="K90" i="9" s="1"/>
  <c r="Y81" i="16"/>
  <c r="K81" i="16" s="1"/>
  <c r="V81" i="16"/>
  <c r="T81" i="16" s="1"/>
  <c r="U81" i="16"/>
  <c r="S81" i="16" s="1"/>
  <c r="J114" i="16"/>
  <c r="Y114" i="16" s="1"/>
  <c r="K114" i="16" s="1"/>
  <c r="J64" i="16"/>
  <c r="Y64" i="16" s="1"/>
  <c r="K64" i="16" s="1"/>
  <c r="J39" i="16"/>
  <c r="Y39" i="16" s="1"/>
  <c r="K39" i="16" s="1"/>
  <c r="J102" i="16"/>
  <c r="Y102" i="16" s="1"/>
  <c r="K102" i="16" s="1"/>
  <c r="J74" i="16"/>
  <c r="Y74" i="16" s="1"/>
  <c r="K74" i="16" s="1"/>
  <c r="J45" i="16"/>
  <c r="Y45" i="16" s="1"/>
  <c r="K45" i="16" s="1"/>
  <c r="J40" i="3"/>
  <c r="Y40" i="3" s="1"/>
  <c r="K40" i="3" s="1"/>
  <c r="K13" i="3"/>
  <c r="J18" i="3"/>
  <c r="Y18" i="3" s="1"/>
  <c r="K18" i="3" s="1"/>
  <c r="J13" i="19"/>
  <c r="Y13" i="19" s="1"/>
  <c r="K13" i="19" s="1"/>
  <c r="J112" i="6"/>
  <c r="Y112" i="6" s="1"/>
  <c r="K112" i="6" s="1"/>
  <c r="J57" i="6"/>
  <c r="Y57" i="6" s="1"/>
  <c r="K57" i="6" s="1"/>
  <c r="J89" i="6"/>
  <c r="Y89" i="6" s="1"/>
  <c r="K89" i="6" s="1"/>
  <c r="J32" i="6"/>
  <c r="Y32" i="6" s="1"/>
  <c r="K32" i="6" s="1"/>
  <c r="J140" i="9"/>
  <c r="Q72" i="19"/>
  <c r="Q84" i="19"/>
  <c r="Q83" i="20"/>
  <c r="Q154" i="19"/>
  <c r="Q54" i="20"/>
  <c r="Q170" i="20"/>
  <c r="V121" i="5"/>
  <c r="T121" i="5" s="1"/>
  <c r="V119" i="6"/>
  <c r="T119" i="6" s="1"/>
  <c r="Q60" i="19"/>
  <c r="Q176" i="20"/>
  <c r="V177" i="20" s="1"/>
  <c r="T177" i="20" s="1"/>
  <c r="Q29" i="19"/>
  <c r="Q128" i="19"/>
  <c r="Q35" i="19"/>
  <c r="Q78" i="19"/>
  <c r="Q142" i="19"/>
  <c r="Q18" i="20"/>
  <c r="Q138" i="20"/>
  <c r="Q47" i="19"/>
  <c r="Q166" i="19"/>
  <c r="Q18" i="19"/>
  <c r="S18" i="19"/>
  <c r="J22" i="19"/>
  <c r="Y22" i="19" s="1"/>
  <c r="K22" i="19" s="1"/>
  <c r="J27" i="19"/>
  <c r="Y27" i="19" s="1"/>
  <c r="K27" i="19" s="1"/>
  <c r="J34" i="19"/>
  <c r="Y34" i="19" s="1"/>
  <c r="K34" i="19" s="1"/>
  <c r="J37" i="19"/>
  <c r="Y37" i="19" s="1"/>
  <c r="K37" i="19" s="1"/>
  <c r="Q41" i="19"/>
  <c r="J64" i="19"/>
  <c r="J71" i="19"/>
  <c r="Y71" i="19" s="1"/>
  <c r="K71" i="19" s="1"/>
  <c r="J76" i="19"/>
  <c r="Y76" i="19" s="1"/>
  <c r="K76" i="19" s="1"/>
  <c r="J79" i="19"/>
  <c r="J83" i="19"/>
  <c r="Y83" i="19" s="1"/>
  <c r="K83" i="19" s="1"/>
  <c r="J114" i="19"/>
  <c r="Y114" i="19" s="1"/>
  <c r="K114" i="19" s="1"/>
  <c r="Q116" i="19"/>
  <c r="S116" i="19"/>
  <c r="J121" i="19"/>
  <c r="Y121" i="19" s="1"/>
  <c r="K121" i="19" s="1"/>
  <c r="J129" i="19"/>
  <c r="J133" i="19"/>
  <c r="Y133" i="19" s="1"/>
  <c r="K133" i="19" s="1"/>
  <c r="Q12" i="20"/>
  <c r="S12" i="20"/>
  <c r="J16" i="20"/>
  <c r="Y16" i="20" s="1"/>
  <c r="K16" i="20" s="1"/>
  <c r="J20" i="20"/>
  <c r="Y20" i="20" s="1"/>
  <c r="K20" i="20" s="1"/>
  <c r="J23" i="20"/>
  <c r="Y23" i="20" s="1"/>
  <c r="K23" i="20" s="1"/>
  <c r="Q24" i="20"/>
  <c r="J34" i="20"/>
  <c r="Y34" i="20" s="1"/>
  <c r="K34" i="20" s="1"/>
  <c r="J41" i="20"/>
  <c r="Y41" i="20" s="1"/>
  <c r="K41" i="20" s="1"/>
  <c r="J69" i="20"/>
  <c r="Y69" i="20" s="1"/>
  <c r="K69" i="20" s="1"/>
  <c r="J73" i="20"/>
  <c r="Y73" i="20" s="1"/>
  <c r="K73" i="20" s="1"/>
  <c r="J76" i="20"/>
  <c r="Y76" i="20" s="1"/>
  <c r="K76" i="20" s="1"/>
  <c r="J80" i="20"/>
  <c r="Y80" i="20" s="1"/>
  <c r="K80" i="20" s="1"/>
  <c r="J87" i="20"/>
  <c r="Y87" i="20" s="1"/>
  <c r="K87" i="20" s="1"/>
  <c r="J94" i="20"/>
  <c r="Y94" i="20" s="1"/>
  <c r="K94" i="20" s="1"/>
  <c r="S95" i="20"/>
  <c r="Q95" i="20"/>
  <c r="J118" i="20"/>
  <c r="Y118" i="20" s="1"/>
  <c r="K118" i="20" s="1"/>
  <c r="J122" i="20"/>
  <c r="Y122" i="20" s="1"/>
  <c r="K122" i="20" s="1"/>
  <c r="J125" i="20"/>
  <c r="Y125" i="20" s="1"/>
  <c r="K125" i="20" s="1"/>
  <c r="J136" i="20"/>
  <c r="Y136" i="20" s="1"/>
  <c r="K136" i="20" s="1"/>
  <c r="J143" i="20"/>
  <c r="Y143" i="20" s="1"/>
  <c r="K143" i="20" s="1"/>
  <c r="J145" i="20"/>
  <c r="Y145" i="20" s="1"/>
  <c r="K145" i="20" s="1"/>
  <c r="J178" i="20"/>
  <c r="Y178" i="20" s="1"/>
  <c r="K178" i="20" s="1"/>
  <c r="V85" i="3"/>
  <c r="T85" i="3" s="1"/>
  <c r="U85" i="3"/>
  <c r="S85" i="3" s="1"/>
  <c r="J103" i="4"/>
  <c r="Y103" i="4" s="1"/>
  <c r="K103" i="4" s="1"/>
  <c r="J67" i="4"/>
  <c r="Y67" i="4" s="1"/>
  <c r="K67" i="4" s="1"/>
  <c r="J96" i="5"/>
  <c r="Y96" i="5" s="1"/>
  <c r="K96" i="5" s="1"/>
  <c r="J57" i="9"/>
  <c r="Y57" i="9" s="1"/>
  <c r="K57" i="9" s="1"/>
  <c r="J90" i="22"/>
  <c r="Y90" i="22" s="1"/>
  <c r="K90" i="22" s="1"/>
  <c r="J72" i="22"/>
  <c r="Y72" i="22" s="1"/>
  <c r="K72" i="22" s="1"/>
  <c r="J102" i="5"/>
  <c r="Y102" i="5" s="1"/>
  <c r="K102" i="5" s="1"/>
  <c r="Y173" i="22"/>
  <c r="K173" i="22" s="1"/>
  <c r="J169" i="22"/>
  <c r="Y169" i="22" s="1"/>
  <c r="K169" i="22" s="1"/>
  <c r="Y133" i="3"/>
  <c r="K133" i="3" s="1"/>
  <c r="Y17" i="3"/>
  <c r="K17" i="3" s="1"/>
  <c r="Y12" i="3"/>
  <c r="K12" i="3" s="1"/>
  <c r="J172" i="3"/>
  <c r="Y172" i="3" s="1"/>
  <c r="K172" i="3" s="1"/>
  <c r="Y91" i="22"/>
  <c r="K91" i="22" s="1"/>
  <c r="J96" i="22"/>
  <c r="Y96" i="22" s="1"/>
  <c r="K96" i="22" s="1"/>
  <c r="J103" i="22"/>
  <c r="Y103" i="22" s="1"/>
  <c r="K103" i="22" s="1"/>
  <c r="Y56" i="22"/>
  <c r="K56" i="22" s="1"/>
  <c r="J24" i="22"/>
  <c r="Y24" i="22" s="1"/>
  <c r="K24" i="22" s="1"/>
  <c r="J115" i="22"/>
  <c r="Y115" i="22" s="1"/>
  <c r="K115" i="22" s="1"/>
  <c r="J126" i="20"/>
  <c r="Y126" i="20" s="1"/>
  <c r="K126" i="20" s="1"/>
  <c r="J13" i="20"/>
  <c r="J12" i="20" s="1"/>
  <c r="Y12" i="20" s="1"/>
  <c r="K12" i="20" s="1"/>
  <c r="J168" i="4"/>
  <c r="Y168" i="4" s="1"/>
  <c r="K168" i="4" s="1"/>
  <c r="J24" i="3"/>
  <c r="Y24" i="3" s="1"/>
  <c r="K24" i="3" s="1"/>
  <c r="Q172" i="19"/>
  <c r="Q134" i="19"/>
  <c r="Q122" i="19"/>
  <c r="Q110" i="19"/>
  <c r="Q96" i="19"/>
  <c r="Q90" i="19"/>
  <c r="Q66" i="19"/>
  <c r="Q53" i="19"/>
  <c r="S29" i="19"/>
  <c r="Q23" i="19"/>
  <c r="J111" i="19"/>
  <c r="J97" i="19"/>
  <c r="J96" i="19" s="1"/>
  <c r="Y96" i="19" s="1"/>
  <c r="K96" i="19" s="1"/>
  <c r="J42" i="19"/>
  <c r="Y42" i="19" s="1"/>
  <c r="K42" i="19" s="1"/>
  <c r="J19" i="19"/>
  <c r="J18" i="19" s="1"/>
  <c r="Y18" i="19" s="1"/>
  <c r="K18" i="19" s="1"/>
  <c r="J18" i="21"/>
  <c r="Y18" i="21" s="1"/>
  <c r="K18" i="21" s="1"/>
  <c r="Y126" i="5"/>
  <c r="K126" i="5" s="1"/>
  <c r="J24" i="5"/>
  <c r="Y24" i="5" s="1"/>
  <c r="K24" i="5" s="1"/>
  <c r="Q158" i="20"/>
  <c r="Q144" i="20"/>
  <c r="S138" i="20"/>
  <c r="Q132" i="20"/>
  <c r="Q126" i="20"/>
  <c r="Q120" i="20"/>
  <c r="Q114" i="20"/>
  <c r="Q108" i="20"/>
  <c r="Q101" i="20"/>
  <c r="Q89" i="20"/>
  <c r="Q77" i="20"/>
  <c r="Q71" i="20"/>
  <c r="S54" i="20"/>
  <c r="Q48" i="20"/>
  <c r="Q42" i="20"/>
  <c r="T42" i="20"/>
  <c r="Q30" i="20"/>
  <c r="Q36" i="20"/>
  <c r="J18" i="16"/>
  <c r="Y18" i="16" s="1"/>
  <c r="K18" i="16" s="1"/>
  <c r="J108" i="16"/>
  <c r="Y108" i="16" s="1"/>
  <c r="K108" i="16" s="1"/>
  <c r="J32" i="16"/>
  <c r="Y32" i="16" s="1"/>
  <c r="K32" i="16" s="1"/>
  <c r="Y51" i="16"/>
  <c r="K51" i="16" s="1"/>
  <c r="J68" i="16"/>
  <c r="Y68" i="16" s="1"/>
  <c r="K68" i="16" s="1"/>
  <c r="U121" i="16"/>
  <c r="S121" i="16" s="1"/>
  <c r="V121" i="16"/>
  <c r="T121" i="16" s="1"/>
  <c r="J84" i="9"/>
  <c r="Y84" i="9" s="1"/>
  <c r="K84" i="9" s="1"/>
  <c r="J177" i="9"/>
  <c r="Y177" i="9" s="1"/>
  <c r="K177" i="9" s="1"/>
  <c r="J45" i="9"/>
  <c r="Y45" i="9" s="1"/>
  <c r="K45" i="9" s="1"/>
  <c r="J165" i="9"/>
  <c r="Y165" i="9" s="1"/>
  <c r="K165" i="9" s="1"/>
  <c r="J96" i="9"/>
  <c r="Y96" i="9" s="1"/>
  <c r="K96" i="9" s="1"/>
  <c r="J18" i="9"/>
  <c r="Y18" i="9" s="1"/>
  <c r="K18" i="9" s="1"/>
  <c r="Y24" i="9"/>
  <c r="K24" i="9" s="1"/>
  <c r="J32" i="9"/>
  <c r="Y32" i="9" s="1"/>
  <c r="K32" i="9" s="1"/>
  <c r="J171" i="9"/>
  <c r="Y171" i="9" s="1"/>
  <c r="K171" i="9" s="1"/>
  <c r="J159" i="9"/>
  <c r="Y159" i="9" s="1"/>
  <c r="K159" i="9" s="1"/>
  <c r="J51" i="9"/>
  <c r="Y51" i="9" s="1"/>
  <c r="K51" i="9" s="1"/>
  <c r="J114" i="9"/>
  <c r="Y114" i="9" s="1"/>
  <c r="K114" i="9" s="1"/>
  <c r="J149" i="9"/>
  <c r="Y149" i="9" s="1"/>
  <c r="K149" i="9" s="1"/>
  <c r="U121" i="9"/>
  <c r="S121" i="9" s="1"/>
  <c r="J72" i="9"/>
  <c r="Y72" i="9" s="1"/>
  <c r="K72" i="9" s="1"/>
  <c r="J108" i="9"/>
  <c r="Y108" i="9" s="1"/>
  <c r="K108" i="9" s="1"/>
  <c r="J120" i="9"/>
  <c r="Y120" i="9" s="1"/>
  <c r="K120" i="9" s="1"/>
  <c r="J78" i="9"/>
  <c r="Y78" i="9" s="1"/>
  <c r="K78" i="9" s="1"/>
  <c r="J102" i="9"/>
  <c r="Y102" i="9" s="1"/>
  <c r="K102" i="9" s="1"/>
  <c r="J77" i="6"/>
  <c r="Y77" i="6" s="1"/>
  <c r="K77" i="6" s="1"/>
  <c r="J45" i="6"/>
  <c r="Y45" i="6" s="1"/>
  <c r="K45" i="6" s="1"/>
  <c r="J33" i="5"/>
  <c r="Y33" i="5" s="1"/>
  <c r="K33" i="5" s="1"/>
  <c r="J46" i="4"/>
  <c r="Y46" i="4" s="1"/>
  <c r="K46" i="4" s="1"/>
  <c r="J79" i="4"/>
  <c r="Y79" i="4" s="1"/>
  <c r="K79" i="4" s="1"/>
  <c r="U122" i="4"/>
  <c r="S122" i="4" s="1"/>
  <c r="J52" i="4"/>
  <c r="Y52" i="4" s="1"/>
  <c r="K52" i="4" s="1"/>
  <c r="J142" i="4"/>
  <c r="Y142" i="4" s="1"/>
  <c r="K142" i="4" s="1"/>
  <c r="J174" i="4"/>
  <c r="Y174" i="4" s="1"/>
  <c r="K174" i="4" s="1"/>
  <c r="J18" i="4"/>
  <c r="Y18" i="4" s="1"/>
  <c r="K18" i="4" s="1"/>
  <c r="J91" i="4"/>
  <c r="Y91" i="4" s="1"/>
  <c r="K91" i="4" s="1"/>
  <c r="J162" i="4"/>
  <c r="Y162" i="4" s="1"/>
  <c r="K162" i="4" s="1"/>
  <c r="J115" i="4"/>
  <c r="Y115" i="4" s="1"/>
  <c r="K115" i="4" s="1"/>
  <c r="J24" i="4"/>
  <c r="Y24" i="4" s="1"/>
  <c r="K24" i="4" s="1"/>
  <c r="J136" i="4"/>
  <c r="Y136" i="4" s="1"/>
  <c r="K136" i="4" s="1"/>
  <c r="J110" i="21"/>
  <c r="Y110" i="21" s="1"/>
  <c r="K110" i="21" s="1"/>
  <c r="J43" i="21"/>
  <c r="Y43" i="21" s="1"/>
  <c r="K43" i="21" s="1"/>
  <c r="J30" i="21"/>
  <c r="Y30" i="21" s="1"/>
  <c r="K30" i="21" s="1"/>
  <c r="J49" i="21"/>
  <c r="Y49" i="21" s="1"/>
  <c r="K49" i="21" s="1"/>
  <c r="J85" i="21"/>
  <c r="Y85" i="21" s="1"/>
  <c r="K85" i="21" s="1"/>
  <c r="J91" i="21"/>
  <c r="Y91" i="21" s="1"/>
  <c r="K91" i="21" s="1"/>
  <c r="Y124" i="6"/>
  <c r="K124" i="6" s="1"/>
  <c r="J106" i="6"/>
  <c r="Y106" i="6" s="1"/>
  <c r="K106" i="6" s="1"/>
  <c r="Y134" i="6"/>
  <c r="K134" i="6" s="1"/>
  <c r="J18" i="6"/>
  <c r="Y18" i="6" s="1"/>
  <c r="K18" i="6" s="1"/>
  <c r="J39" i="6"/>
  <c r="Y39" i="6" s="1"/>
  <c r="K39" i="6" s="1"/>
  <c r="J51" i="6"/>
  <c r="Y51" i="6" s="1"/>
  <c r="K51" i="6" s="1"/>
  <c r="J118" i="6"/>
  <c r="Y118" i="6" s="1"/>
  <c r="K118" i="6" s="1"/>
  <c r="J71" i="6"/>
  <c r="Y71" i="6" s="1"/>
  <c r="K71" i="6" s="1"/>
  <c r="J24" i="6"/>
  <c r="Y24" i="6" s="1"/>
  <c r="K24" i="6" s="1"/>
  <c r="U137" i="4"/>
  <c r="S137" i="4" s="1"/>
  <c r="V137" i="4"/>
  <c r="T137" i="4" s="1"/>
  <c r="J18" i="20"/>
  <c r="Y18" i="20" s="1"/>
  <c r="K18" i="20" s="1"/>
  <c r="Y19" i="20"/>
  <c r="K19" i="20" s="1"/>
  <c r="J138" i="20"/>
  <c r="Y138" i="20" s="1"/>
  <c r="K138" i="20" s="1"/>
  <c r="Y37" i="20"/>
  <c r="K37" i="20" s="1"/>
  <c r="J36" i="20"/>
  <c r="Y36" i="20" s="1"/>
  <c r="K36" i="20" s="1"/>
  <c r="J108" i="20"/>
  <c r="Y108" i="20" s="1"/>
  <c r="K108" i="20" s="1"/>
  <c r="J48" i="20"/>
  <c r="Y48" i="20" s="1"/>
  <c r="K48" i="20" s="1"/>
  <c r="T71" i="20"/>
  <c r="J176" i="20"/>
  <c r="Y176" i="20" s="1"/>
  <c r="K176" i="20" s="1"/>
  <c r="J95" i="20"/>
  <c r="Y95" i="20" s="1"/>
  <c r="K95" i="20" s="1"/>
  <c r="Y96" i="20"/>
  <c r="K96" i="20" s="1"/>
  <c r="J164" i="20"/>
  <c r="Y164" i="20" s="1"/>
  <c r="K164" i="20" s="1"/>
  <c r="J170" i="20"/>
  <c r="Y170" i="20" s="1"/>
  <c r="K170" i="20" s="1"/>
  <c r="S89" i="20"/>
  <c r="J71" i="20"/>
  <c r="Y71" i="20" s="1"/>
  <c r="K71" i="20" s="1"/>
  <c r="T144" i="20"/>
  <c r="J54" i="20"/>
  <c r="Y54" i="20" s="1"/>
  <c r="K54" i="20" s="1"/>
  <c r="Y43" i="20"/>
  <c r="K43" i="20" s="1"/>
  <c r="J77" i="20"/>
  <c r="Y77" i="20" s="1"/>
  <c r="K77" i="20" s="1"/>
  <c r="Y78" i="20"/>
  <c r="K78" i="20" s="1"/>
  <c r="J120" i="20"/>
  <c r="Y120" i="20" s="1"/>
  <c r="K120" i="20" s="1"/>
  <c r="Y121" i="20"/>
  <c r="K121" i="20" s="1"/>
  <c r="T18" i="20"/>
  <c r="T89" i="20"/>
  <c r="J30" i="20"/>
  <c r="Y30" i="20" s="1"/>
  <c r="K30" i="20" s="1"/>
  <c r="S114" i="20"/>
  <c r="Q164" i="20"/>
  <c r="S170" i="20"/>
  <c r="S18" i="20"/>
  <c r="T24" i="20"/>
  <c r="Y49" i="20"/>
  <c r="K49" i="20" s="1"/>
  <c r="S71" i="20"/>
  <c r="T77" i="20"/>
  <c r="S120" i="20"/>
  <c r="T126" i="20"/>
  <c r="S176" i="20"/>
  <c r="S30" i="20"/>
  <c r="S83" i="20"/>
  <c r="S132" i="20"/>
  <c r="Y177" i="20"/>
  <c r="K177" i="20" s="1"/>
  <c r="J53" i="19"/>
  <c r="Y53" i="19" s="1"/>
  <c r="K53" i="19" s="1"/>
  <c r="J104" i="19"/>
  <c r="Y104" i="19" s="1"/>
  <c r="K104" i="19" s="1"/>
  <c r="Y85" i="19"/>
  <c r="K85" i="19" s="1"/>
  <c r="J84" i="19"/>
  <c r="Y84" i="19" s="1"/>
  <c r="K84" i="19" s="1"/>
  <c r="J160" i="19"/>
  <c r="Y160" i="19" s="1"/>
  <c r="K160" i="19" s="1"/>
  <c r="J172" i="19"/>
  <c r="Y172" i="19" s="1"/>
  <c r="K172" i="19" s="1"/>
  <c r="Y173" i="19"/>
  <c r="K173" i="19" s="1"/>
  <c r="J134" i="19"/>
  <c r="Y134" i="19" s="1"/>
  <c r="K134" i="19" s="1"/>
  <c r="J110" i="19"/>
  <c r="Y110" i="19" s="1"/>
  <c r="K110" i="19" s="1"/>
  <c r="J116" i="19"/>
  <c r="Y116" i="19" s="1"/>
  <c r="K116" i="19" s="1"/>
  <c r="Y117" i="19"/>
  <c r="K117" i="19" s="1"/>
  <c r="Y36" i="19"/>
  <c r="K36" i="19" s="1"/>
  <c r="J35" i="19"/>
  <c r="Y35" i="19" s="1"/>
  <c r="K35" i="19" s="1"/>
  <c r="Y48" i="19"/>
  <c r="K48" i="19" s="1"/>
  <c r="J72" i="19"/>
  <c r="Y72" i="19" s="1"/>
  <c r="K72" i="19" s="1"/>
  <c r="Y73" i="19"/>
  <c r="K73" i="19" s="1"/>
  <c r="Y79" i="19"/>
  <c r="K79" i="19" s="1"/>
  <c r="J78" i="19"/>
  <c r="Y78" i="19" s="1"/>
  <c r="K78" i="19" s="1"/>
  <c r="J90" i="19"/>
  <c r="Y90" i="19" s="1"/>
  <c r="K90" i="19" s="1"/>
  <c r="Y91" i="19"/>
  <c r="K91" i="19" s="1"/>
  <c r="T47" i="19"/>
  <c r="T142" i="19"/>
  <c r="J166" i="19"/>
  <c r="Y166" i="19" s="1"/>
  <c r="K166" i="19" s="1"/>
  <c r="J23" i="19"/>
  <c r="Y23" i="19" s="1"/>
  <c r="K23" i="19" s="1"/>
  <c r="Y142" i="19"/>
  <c r="K142" i="19" s="1"/>
  <c r="J66" i="19"/>
  <c r="Y66" i="19" s="1"/>
  <c r="K66" i="19" s="1"/>
  <c r="J122" i="19"/>
  <c r="Y122" i="19" s="1"/>
  <c r="K122" i="19" s="1"/>
  <c r="Y129" i="19"/>
  <c r="K129" i="19" s="1"/>
  <c r="J154" i="19"/>
  <c r="Y154" i="19" s="1"/>
  <c r="K154" i="19" s="1"/>
  <c r="J12" i="19"/>
  <c r="Y12" i="19" s="1"/>
  <c r="K12" i="19" s="1"/>
  <c r="Q12" i="19"/>
  <c r="S60" i="19"/>
  <c r="Q104" i="19"/>
  <c r="S110" i="19"/>
  <c r="Q160" i="19"/>
  <c r="S166" i="19"/>
  <c r="Y61" i="19"/>
  <c r="K61" i="19" s="1"/>
  <c r="S78" i="19"/>
  <c r="Y111" i="19"/>
  <c r="K111" i="19" s="1"/>
  <c r="S128" i="19"/>
  <c r="T41" i="19"/>
  <c r="S134" i="19"/>
  <c r="S90" i="19"/>
  <c r="S142" i="19"/>
  <c r="S47" i="19"/>
  <c r="S96" i="19"/>
  <c r="S154" i="19"/>
  <c r="G16" i="7"/>
  <c r="K14" i="7"/>
  <c r="F23" i="7"/>
  <c r="G17" i="7"/>
  <c r="G24" i="7"/>
  <c r="N24" i="7"/>
  <c r="Q22" i="7"/>
  <c r="Q34" i="7"/>
  <c r="F22" i="7"/>
  <c r="I14" i="7"/>
  <c r="I15" i="7"/>
  <c r="I20" i="7"/>
  <c r="N29" i="7"/>
  <c r="F17" i="7"/>
  <c r="I21" i="7"/>
  <c r="C26" i="7"/>
  <c r="C19" i="7"/>
  <c r="Q13" i="7"/>
  <c r="N21" i="7"/>
  <c r="D25" i="7"/>
  <c r="Q32" i="7"/>
  <c r="G29" i="7"/>
  <c r="Q36" i="7"/>
  <c r="N22" i="7"/>
  <c r="K26" i="7"/>
  <c r="I17" i="7"/>
  <c r="N26" i="7"/>
  <c r="I22" i="7"/>
  <c r="G33" i="7"/>
  <c r="N12" i="7"/>
  <c r="K32" i="7"/>
  <c r="L28" i="7"/>
  <c r="G28" i="7"/>
  <c r="I34" i="7"/>
  <c r="F19" i="7"/>
  <c r="G13" i="7"/>
  <c r="I13" i="7"/>
  <c r="I25" i="7"/>
  <c r="C33" i="7"/>
  <c r="D30" i="7"/>
  <c r="C14" i="7"/>
  <c r="L13" i="7"/>
  <c r="G34" i="7"/>
  <c r="Q27" i="7"/>
  <c r="L22" i="7"/>
  <c r="I23" i="7"/>
  <c r="I29" i="7"/>
  <c r="F37" i="7"/>
  <c r="F36" i="7"/>
  <c r="N35" i="7"/>
  <c r="O28" i="7"/>
  <c r="Q15" i="7"/>
  <c r="F24" i="7"/>
  <c r="N19" i="7"/>
  <c r="Q19" i="7"/>
  <c r="G15" i="7"/>
  <c r="I19" i="7"/>
  <c r="G35" i="7"/>
  <c r="O23" i="7"/>
  <c r="G18" i="7"/>
  <c r="G19" i="7"/>
  <c r="I18" i="7"/>
  <c r="K23" i="7"/>
  <c r="I37" i="7"/>
  <c r="I27" i="7"/>
  <c r="D19" i="7"/>
  <c r="C37" i="7"/>
  <c r="N23" i="7"/>
  <c r="N28" i="7"/>
  <c r="K35" i="7"/>
  <c r="K21" i="7"/>
  <c r="F15" i="7"/>
  <c r="C27" i="7"/>
  <c r="N25" i="7"/>
  <c r="K18" i="7"/>
  <c r="L25" i="7"/>
  <c r="N34" i="7"/>
  <c r="C28" i="7"/>
  <c r="D18" i="7"/>
  <c r="L17" i="7"/>
  <c r="Q29" i="7"/>
  <c r="C29" i="7"/>
  <c r="O19" i="7"/>
  <c r="N33" i="7"/>
  <c r="C34" i="7"/>
  <c r="O14" i="7"/>
  <c r="C13" i="7"/>
  <c r="L31" i="7"/>
  <c r="C20" i="7"/>
  <c r="D16" i="7"/>
  <c r="F29" i="7"/>
  <c r="I24" i="7"/>
  <c r="I26" i="7"/>
  <c r="O37" i="7"/>
  <c r="N13" i="7"/>
  <c r="O29" i="7"/>
  <c r="K33" i="7"/>
  <c r="O21" i="7"/>
  <c r="N32" i="7"/>
  <c r="K28" i="7"/>
  <c r="C16" i="7"/>
  <c r="F30" i="7"/>
  <c r="C21" i="7"/>
  <c r="O12" i="7"/>
  <c r="K24" i="7"/>
  <c r="K16" i="7"/>
  <c r="N14" i="7"/>
  <c r="N37" i="7"/>
  <c r="C25" i="7"/>
  <c r="D15" i="7"/>
  <c r="O25" i="7"/>
  <c r="L16" i="7"/>
  <c r="K15" i="7"/>
  <c r="K36" i="7"/>
  <c r="D33" i="7"/>
  <c r="D13" i="7"/>
  <c r="F28" i="7"/>
  <c r="D26" i="7"/>
  <c r="L21" i="7"/>
  <c r="O20" i="7"/>
  <c r="Q12" i="7"/>
  <c r="C18" i="7"/>
  <c r="K34" i="7"/>
  <c r="O18" i="7"/>
  <c r="F27" i="7"/>
  <c r="I16" i="7"/>
  <c r="K29" i="7"/>
  <c r="Q16" i="7"/>
  <c r="K13" i="7"/>
  <c r="K31" i="7"/>
  <c r="N36" i="7"/>
  <c r="L23" i="7"/>
  <c r="Q25" i="7"/>
  <c r="O26" i="7"/>
  <c r="G21" i="7"/>
  <c r="N27" i="7"/>
  <c r="K27" i="7"/>
  <c r="K17" i="7"/>
  <c r="F13" i="7"/>
  <c r="L34" i="7"/>
  <c r="O24" i="7"/>
  <c r="F18" i="7"/>
  <c r="Q37" i="7"/>
  <c r="N16" i="7"/>
  <c r="G22" i="7"/>
  <c r="C30" i="7"/>
  <c r="G27" i="7"/>
  <c r="F21" i="7"/>
  <c r="N30" i="7"/>
  <c r="I36" i="7"/>
  <c r="D14" i="7"/>
  <c r="I35" i="7"/>
  <c r="C36" i="7"/>
  <c r="F14" i="7"/>
  <c r="C15" i="7"/>
  <c r="L14" i="7"/>
  <c r="F16" i="7"/>
  <c r="C23" i="7"/>
  <c r="Q30" i="7"/>
  <c r="G36" i="7"/>
  <c r="C12" i="7"/>
  <c r="C22" i="7"/>
  <c r="O30" i="7"/>
  <c r="G37" i="7"/>
  <c r="I28" i="7"/>
  <c r="C35" i="7"/>
  <c r="G23" i="7"/>
  <c r="Q21" i="7"/>
  <c r="G14" i="7"/>
  <c r="G20" i="7"/>
  <c r="G26" i="7"/>
  <c r="K22" i="7"/>
  <c r="I33" i="7"/>
  <c r="C17" i="7"/>
  <c r="Q18" i="7"/>
  <c r="Q35" i="7"/>
  <c r="K20" i="7"/>
  <c r="L15" i="7"/>
  <c r="K25" i="7"/>
  <c r="G25" i="7"/>
  <c r="L24" i="7"/>
  <c r="L18" i="7"/>
  <c r="J83" i="20" l="1"/>
  <c r="Y83" i="20" s="1"/>
  <c r="K83" i="20" s="1"/>
  <c r="Y159" i="20"/>
  <c r="K159" i="20" s="1"/>
  <c r="J128" i="19"/>
  <c r="Y128" i="19" s="1"/>
  <c r="K128" i="19" s="1"/>
  <c r="Y97" i="19"/>
  <c r="K97" i="19" s="1"/>
  <c r="J140" i="21"/>
  <c r="Y140" i="21" s="1"/>
  <c r="K140" i="21" s="1"/>
  <c r="J47" i="19"/>
  <c r="Y47" i="19" s="1"/>
  <c r="K47" i="19" s="1"/>
  <c r="J42" i="20"/>
  <c r="Y42" i="20" s="1"/>
  <c r="K42" i="20" s="1"/>
  <c r="T96" i="22"/>
  <c r="T18" i="21"/>
  <c r="T91" i="21"/>
  <c r="S90" i="16"/>
  <c r="T90" i="16"/>
  <c r="V64" i="20"/>
  <c r="T64" i="20" s="1"/>
  <c r="U64" i="20"/>
  <c r="S64" i="20" s="1"/>
  <c r="V13" i="19"/>
  <c r="T13" i="19" s="1"/>
  <c r="T12" i="19" s="1"/>
  <c r="U13" i="19"/>
  <c r="S13" i="19" s="1"/>
  <c r="V86" i="19"/>
  <c r="T86" i="19" s="1"/>
  <c r="U86" i="19"/>
  <c r="S86" i="19" s="1"/>
  <c r="V173" i="19"/>
  <c r="T173" i="19" s="1"/>
  <c r="U173" i="19"/>
  <c r="S173" i="19" s="1"/>
  <c r="V20" i="19"/>
  <c r="T20" i="19" s="1"/>
  <c r="U20" i="19"/>
  <c r="S20" i="19" s="1"/>
  <c r="V19" i="19"/>
  <c r="T19" i="19" s="1"/>
  <c r="U19" i="19"/>
  <c r="S19" i="19" s="1"/>
  <c r="V97" i="19"/>
  <c r="T97" i="19" s="1"/>
  <c r="U97" i="19"/>
  <c r="S97" i="19" s="1"/>
  <c r="T66" i="19"/>
  <c r="S66" i="19"/>
  <c r="V91" i="19"/>
  <c r="T91" i="19" s="1"/>
  <c r="T90" i="19" s="1"/>
  <c r="U91" i="19"/>
  <c r="S91" i="19" s="1"/>
  <c r="V79" i="19"/>
  <c r="T79" i="19" s="1"/>
  <c r="U79" i="19"/>
  <c r="S79" i="19" s="1"/>
  <c r="V61" i="19"/>
  <c r="T61" i="19" s="1"/>
  <c r="U61" i="19"/>
  <c r="S61" i="19" s="1"/>
  <c r="V85" i="19"/>
  <c r="T85" i="19" s="1"/>
  <c r="U85" i="19"/>
  <c r="S85" i="19" s="1"/>
  <c r="V73" i="19"/>
  <c r="T73" i="19" s="1"/>
  <c r="U73" i="19"/>
  <c r="S73" i="19" s="1"/>
  <c r="S72" i="19" s="1"/>
  <c r="V42" i="19"/>
  <c r="T42" i="19" s="1"/>
  <c r="U42" i="19"/>
  <c r="S42" i="19" s="1"/>
  <c r="V129" i="19"/>
  <c r="T129" i="19" s="1"/>
  <c r="U129" i="19"/>
  <c r="S129" i="19" s="1"/>
  <c r="Y62" i="21"/>
  <c r="K62" i="21" s="1"/>
  <c r="Y55" i="21"/>
  <c r="K55" i="21" s="1"/>
  <c r="V33" i="19"/>
  <c r="T33" i="19" s="1"/>
  <c r="U33" i="19"/>
  <c r="S33" i="19" s="1"/>
  <c r="V128" i="20"/>
  <c r="T128" i="20" s="1"/>
  <c r="U128" i="20"/>
  <c r="S128" i="20" s="1"/>
  <c r="V127" i="20"/>
  <c r="T127" i="20" s="1"/>
  <c r="U127" i="20"/>
  <c r="S127" i="20" s="1"/>
  <c r="V26" i="19"/>
  <c r="T26" i="19" s="1"/>
  <c r="U26" i="19"/>
  <c r="S26" i="19" s="1"/>
  <c r="V117" i="19"/>
  <c r="T117" i="19" s="1"/>
  <c r="U117" i="19"/>
  <c r="S117" i="19" s="1"/>
  <c r="V36" i="19"/>
  <c r="T36" i="19" s="1"/>
  <c r="T35" i="19" s="1"/>
  <c r="U36" i="19"/>
  <c r="S36" i="19" s="1"/>
  <c r="S35" i="19" s="1"/>
  <c r="V78" i="20"/>
  <c r="T78" i="20" s="1"/>
  <c r="U78" i="20"/>
  <c r="S78" i="20" s="1"/>
  <c r="S77" i="20" s="1"/>
  <c r="V96" i="20"/>
  <c r="T96" i="20" s="1"/>
  <c r="T95" i="20" s="1"/>
  <c r="U96" i="20"/>
  <c r="S96" i="20" s="1"/>
  <c r="V84" i="20"/>
  <c r="T84" i="20" s="1"/>
  <c r="U84" i="20"/>
  <c r="S84" i="20" s="1"/>
  <c r="V37" i="20"/>
  <c r="T37" i="20" s="1"/>
  <c r="T36" i="20" s="1"/>
  <c r="U37" i="20"/>
  <c r="S37" i="20" s="1"/>
  <c r="S36" i="20" s="1"/>
  <c r="V43" i="20"/>
  <c r="T43" i="20" s="1"/>
  <c r="U43" i="20"/>
  <c r="S43" i="20" s="1"/>
  <c r="V49" i="20"/>
  <c r="T49" i="20" s="1"/>
  <c r="T48" i="20" s="1"/>
  <c r="U49" i="20"/>
  <c r="S49" i="20" s="1"/>
  <c r="S48" i="20" s="1"/>
  <c r="V13" i="20"/>
  <c r="T13" i="20" s="1"/>
  <c r="T12" i="20" s="1"/>
  <c r="U13" i="20"/>
  <c r="S13" i="20" s="1"/>
  <c r="J89" i="20"/>
  <c r="Y89" i="20" s="1"/>
  <c r="K89" i="20" s="1"/>
  <c r="U25" i="20"/>
  <c r="S25" i="20" s="1"/>
  <c r="V25" i="20"/>
  <c r="T25" i="20" s="1"/>
  <c r="U26" i="20"/>
  <c r="S26" i="20" s="1"/>
  <c r="V26" i="20"/>
  <c r="T26" i="20" s="1"/>
  <c r="Y140" i="9"/>
  <c r="K140" i="9" s="1"/>
  <c r="Y135" i="9"/>
  <c r="J114" i="20"/>
  <c r="Y114" i="20" s="1"/>
  <c r="K114" i="20" s="1"/>
  <c r="J132" i="20"/>
  <c r="Y132" i="20" s="1"/>
  <c r="K132" i="20" s="1"/>
  <c r="J29" i="19"/>
  <c r="Y29" i="19" s="1"/>
  <c r="K29" i="19" s="1"/>
  <c r="Y19" i="19"/>
  <c r="K19" i="19" s="1"/>
  <c r="J101" i="20"/>
  <c r="Y101" i="20" s="1"/>
  <c r="K101" i="20" s="1"/>
  <c r="J144" i="20"/>
  <c r="Y144" i="20" s="1"/>
  <c r="K144" i="20" s="1"/>
  <c r="Y13" i="20"/>
  <c r="K13" i="20" s="1"/>
  <c r="Y139" i="16"/>
  <c r="K139" i="16" s="1"/>
  <c r="U177" i="20"/>
  <c r="S177" i="20" s="1"/>
  <c r="V121" i="20"/>
  <c r="T121" i="20" s="1"/>
  <c r="U121" i="20"/>
  <c r="S121" i="20" s="1"/>
  <c r="Y64" i="19"/>
  <c r="K64" i="19" s="1"/>
  <c r="J60" i="19"/>
  <c r="Y60" i="19" s="1"/>
  <c r="K60" i="19" s="1"/>
  <c r="J24" i="20"/>
  <c r="Y24" i="20" s="1"/>
  <c r="K24" i="20" s="1"/>
  <c r="J41" i="19"/>
  <c r="Y41" i="19" s="1"/>
  <c r="K41" i="19" s="1"/>
  <c r="X168" i="15"/>
  <c r="W168" i="15"/>
  <c r="V168" i="15"/>
  <c r="T168" i="15" s="1"/>
  <c r="U168" i="15"/>
  <c r="S168" i="15" s="1"/>
  <c r="X167" i="15"/>
  <c r="W167" i="15"/>
  <c r="V167" i="15"/>
  <c r="T167" i="15" s="1"/>
  <c r="U167" i="15"/>
  <c r="S167" i="15" s="1"/>
  <c r="X166" i="15"/>
  <c r="W166" i="15"/>
  <c r="V166" i="15"/>
  <c r="T166" i="15" s="1"/>
  <c r="U166" i="15"/>
  <c r="S166" i="15" s="1"/>
  <c r="X165" i="15"/>
  <c r="W165" i="15"/>
  <c r="J165" i="15" s="1"/>
  <c r="Y165" i="15" s="1"/>
  <c r="K165" i="15" s="1"/>
  <c r="V165" i="15"/>
  <c r="T165" i="15" s="1"/>
  <c r="U165" i="15"/>
  <c r="S165" i="15" s="1"/>
  <c r="X164" i="15"/>
  <c r="W164" i="15"/>
  <c r="X163" i="15"/>
  <c r="W163" i="15"/>
  <c r="M163" i="15"/>
  <c r="T163" i="15" s="1"/>
  <c r="L163" i="15"/>
  <c r="S163" i="15" s="1"/>
  <c r="X162" i="15"/>
  <c r="W162" i="15"/>
  <c r="V162" i="15"/>
  <c r="T162" i="15" s="1"/>
  <c r="U162" i="15"/>
  <c r="S162" i="15" s="1"/>
  <c r="X161" i="15"/>
  <c r="W161" i="15"/>
  <c r="V161" i="15"/>
  <c r="T161" i="15" s="1"/>
  <c r="U161" i="15"/>
  <c r="S161" i="15" s="1"/>
  <c r="X160" i="15"/>
  <c r="W160" i="15"/>
  <c r="V160" i="15"/>
  <c r="T160" i="15" s="1"/>
  <c r="U160" i="15"/>
  <c r="S160" i="15" s="1"/>
  <c r="X157" i="15"/>
  <c r="W157" i="15"/>
  <c r="M157" i="15"/>
  <c r="T157" i="15" s="1"/>
  <c r="L157" i="15"/>
  <c r="X156" i="15"/>
  <c r="W156" i="15"/>
  <c r="V156" i="15"/>
  <c r="T156" i="15" s="1"/>
  <c r="U156" i="15"/>
  <c r="S156" i="15" s="1"/>
  <c r="X155" i="15"/>
  <c r="W155" i="15"/>
  <c r="V155" i="15"/>
  <c r="T155" i="15" s="1"/>
  <c r="U155" i="15"/>
  <c r="S155" i="15" s="1"/>
  <c r="X154" i="15"/>
  <c r="W154" i="15"/>
  <c r="V154" i="15"/>
  <c r="T154" i="15" s="1"/>
  <c r="U154" i="15"/>
  <c r="S154" i="15" s="1"/>
  <c r="X153" i="15"/>
  <c r="W153" i="15"/>
  <c r="V153" i="15"/>
  <c r="T153" i="15" s="1"/>
  <c r="U153" i="15"/>
  <c r="S153" i="15" s="1"/>
  <c r="X151" i="15"/>
  <c r="W151" i="15"/>
  <c r="M151" i="15"/>
  <c r="T151" i="15" s="1"/>
  <c r="L151" i="15"/>
  <c r="X150" i="15"/>
  <c r="W150" i="15"/>
  <c r="V150" i="15"/>
  <c r="T150" i="15" s="1"/>
  <c r="U150" i="15"/>
  <c r="S150" i="15" s="1"/>
  <c r="X149" i="15"/>
  <c r="W149" i="15"/>
  <c r="V149" i="15"/>
  <c r="T149" i="15" s="1"/>
  <c r="U149" i="15"/>
  <c r="S149" i="15" s="1"/>
  <c r="X148" i="15"/>
  <c r="W148" i="15"/>
  <c r="V148" i="15"/>
  <c r="T148" i="15" s="1"/>
  <c r="U148" i="15"/>
  <c r="S148" i="15" s="1"/>
  <c r="X147" i="15"/>
  <c r="W147" i="15"/>
  <c r="V147" i="15"/>
  <c r="T147" i="15" s="1"/>
  <c r="U147" i="15"/>
  <c r="S147" i="15" s="1"/>
  <c r="X145" i="15"/>
  <c r="W145" i="15"/>
  <c r="M145" i="15"/>
  <c r="T145" i="15" s="1"/>
  <c r="L145" i="15"/>
  <c r="S145" i="15" s="1"/>
  <c r="X144" i="15"/>
  <c r="W144" i="15"/>
  <c r="V144" i="15"/>
  <c r="T144" i="15" s="1"/>
  <c r="U144" i="15"/>
  <c r="S144" i="15" s="1"/>
  <c r="X143" i="15"/>
  <c r="W143" i="15"/>
  <c r="V143" i="15"/>
  <c r="T143" i="15" s="1"/>
  <c r="U143" i="15"/>
  <c r="S143" i="15" s="1"/>
  <c r="X142" i="15"/>
  <c r="W142" i="15"/>
  <c r="V142" i="15"/>
  <c r="T142" i="15" s="1"/>
  <c r="U142" i="15"/>
  <c r="S142" i="15" s="1"/>
  <c r="X141" i="15"/>
  <c r="W141" i="15"/>
  <c r="V141" i="15"/>
  <c r="T141" i="15" s="1"/>
  <c r="U141" i="15"/>
  <c r="S141" i="15" s="1"/>
  <c r="X140" i="15"/>
  <c r="W140" i="15"/>
  <c r="X139" i="15"/>
  <c r="W139" i="15"/>
  <c r="M139" i="15"/>
  <c r="L139" i="15"/>
  <c r="S139" i="15" s="1"/>
  <c r="X138" i="15"/>
  <c r="W138" i="15"/>
  <c r="J135" i="15" s="1"/>
  <c r="V138" i="15"/>
  <c r="U138" i="15"/>
  <c r="X132" i="15"/>
  <c r="W132" i="15"/>
  <c r="M132" i="15"/>
  <c r="T132" i="15" s="1"/>
  <c r="L132" i="15"/>
  <c r="X131" i="15"/>
  <c r="W131" i="15"/>
  <c r="V131" i="15"/>
  <c r="T131" i="15" s="1"/>
  <c r="U131" i="15"/>
  <c r="S131" i="15" s="1"/>
  <c r="X130" i="15"/>
  <c r="W130" i="15"/>
  <c r="V130" i="15"/>
  <c r="T130" i="15" s="1"/>
  <c r="U130" i="15"/>
  <c r="S130" i="15" s="1"/>
  <c r="X129" i="15"/>
  <c r="W129" i="15"/>
  <c r="V129" i="15"/>
  <c r="T129" i="15" s="1"/>
  <c r="U129" i="15"/>
  <c r="S129" i="15" s="1"/>
  <c r="X128" i="15"/>
  <c r="W128" i="15"/>
  <c r="J128" i="15" s="1"/>
  <c r="Y128" i="15" s="1"/>
  <c r="K128" i="15" s="1"/>
  <c r="V128" i="15"/>
  <c r="T128" i="15" s="1"/>
  <c r="U128" i="15"/>
  <c r="S128" i="15" s="1"/>
  <c r="X127" i="15"/>
  <c r="W127" i="15"/>
  <c r="X126" i="15"/>
  <c r="W126" i="15"/>
  <c r="M126" i="15"/>
  <c r="T126" i="15" s="1"/>
  <c r="L126" i="15"/>
  <c r="S126" i="15" s="1"/>
  <c r="X125" i="15"/>
  <c r="W125" i="15"/>
  <c r="V125" i="15"/>
  <c r="T125" i="15" s="1"/>
  <c r="U125" i="15"/>
  <c r="S125" i="15" s="1"/>
  <c r="X124" i="15"/>
  <c r="W124" i="15"/>
  <c r="V124" i="15"/>
  <c r="T124" i="15" s="1"/>
  <c r="U124" i="15"/>
  <c r="S124" i="15" s="1"/>
  <c r="X120" i="15"/>
  <c r="W120" i="15"/>
  <c r="M120" i="15"/>
  <c r="T120" i="15" s="1"/>
  <c r="L120" i="15"/>
  <c r="X119" i="15"/>
  <c r="W119" i="15"/>
  <c r="V119" i="15"/>
  <c r="T119" i="15" s="1"/>
  <c r="U119" i="15"/>
  <c r="S119" i="15" s="1"/>
  <c r="X118" i="15"/>
  <c r="W118" i="15"/>
  <c r="V118" i="15"/>
  <c r="T118" i="15" s="1"/>
  <c r="U118" i="15"/>
  <c r="S118" i="15" s="1"/>
  <c r="X117" i="15"/>
  <c r="W117" i="15"/>
  <c r="V117" i="15"/>
  <c r="T117" i="15" s="1"/>
  <c r="U117" i="15"/>
  <c r="S117" i="15" s="1"/>
  <c r="X116" i="15"/>
  <c r="W116" i="15"/>
  <c r="V116" i="15"/>
  <c r="T116" i="15" s="1"/>
  <c r="U116" i="15"/>
  <c r="S116" i="15" s="1"/>
  <c r="X115" i="15"/>
  <c r="W115" i="15"/>
  <c r="X114" i="15"/>
  <c r="W114" i="15"/>
  <c r="M114" i="15"/>
  <c r="T114" i="15" s="1"/>
  <c r="L114" i="15"/>
  <c r="X113" i="15"/>
  <c r="W113" i="15"/>
  <c r="V113" i="15"/>
  <c r="T113" i="15" s="1"/>
  <c r="U113" i="15"/>
  <c r="S113" i="15" s="1"/>
  <c r="X112" i="15"/>
  <c r="W112" i="15"/>
  <c r="V112" i="15"/>
  <c r="T112" i="15" s="1"/>
  <c r="U112" i="15"/>
  <c r="S112" i="15" s="1"/>
  <c r="X111" i="15"/>
  <c r="W111" i="15"/>
  <c r="V111" i="15"/>
  <c r="T111" i="15" s="1"/>
  <c r="U111" i="15"/>
  <c r="S111" i="15" s="1"/>
  <c r="X110" i="15"/>
  <c r="W110" i="15"/>
  <c r="V110" i="15"/>
  <c r="T110" i="15" s="1"/>
  <c r="U110" i="15"/>
  <c r="S110" i="15" s="1"/>
  <c r="X109" i="15"/>
  <c r="W109" i="15"/>
  <c r="J109" i="15" s="1"/>
  <c r="Y109" i="15" s="1"/>
  <c r="K109" i="15" s="1"/>
  <c r="X108" i="15"/>
  <c r="W108" i="15"/>
  <c r="M108" i="15"/>
  <c r="T108" i="15" s="1"/>
  <c r="L108" i="15"/>
  <c r="S108" i="15" s="1"/>
  <c r="X107" i="15"/>
  <c r="W107" i="15"/>
  <c r="V107" i="15"/>
  <c r="T107" i="15" s="1"/>
  <c r="U107" i="15"/>
  <c r="S107" i="15" s="1"/>
  <c r="X106" i="15"/>
  <c r="W106" i="15"/>
  <c r="V106" i="15"/>
  <c r="T106" i="15" s="1"/>
  <c r="U106" i="15"/>
  <c r="S106" i="15" s="1"/>
  <c r="X105" i="15"/>
  <c r="W105" i="15"/>
  <c r="V105" i="15"/>
  <c r="T105" i="15" s="1"/>
  <c r="U105" i="15"/>
  <c r="S105" i="15" s="1"/>
  <c r="X104" i="15"/>
  <c r="W104" i="15"/>
  <c r="J104" i="15" s="1"/>
  <c r="Y104" i="15" s="1"/>
  <c r="K104" i="15" s="1"/>
  <c r="V104" i="15"/>
  <c r="T104" i="15" s="1"/>
  <c r="U104" i="15"/>
  <c r="S104" i="15" s="1"/>
  <c r="X102" i="15"/>
  <c r="W102" i="15"/>
  <c r="M102" i="15"/>
  <c r="T102" i="15" s="1"/>
  <c r="L102" i="15"/>
  <c r="S102" i="15" s="1"/>
  <c r="X101" i="15"/>
  <c r="W101" i="15"/>
  <c r="V101" i="15"/>
  <c r="T101" i="15" s="1"/>
  <c r="U101" i="15"/>
  <c r="S101" i="15" s="1"/>
  <c r="X96" i="15"/>
  <c r="W96" i="15"/>
  <c r="M96" i="15"/>
  <c r="T96" i="15" s="1"/>
  <c r="L96" i="15"/>
  <c r="S96" i="15" s="1"/>
  <c r="X95" i="15"/>
  <c r="W95" i="15"/>
  <c r="V95" i="15"/>
  <c r="T95" i="15" s="1"/>
  <c r="U95" i="15"/>
  <c r="S95" i="15" s="1"/>
  <c r="X94" i="15"/>
  <c r="W94" i="15"/>
  <c r="V94" i="15"/>
  <c r="T94" i="15" s="1"/>
  <c r="U94" i="15"/>
  <c r="S94" i="15" s="1"/>
  <c r="X93" i="15"/>
  <c r="W93" i="15"/>
  <c r="J93" i="15" s="1"/>
  <c r="Y93" i="15" s="1"/>
  <c r="K93" i="15" s="1"/>
  <c r="V93" i="15"/>
  <c r="T93" i="15" s="1"/>
  <c r="U93" i="15"/>
  <c r="S93" i="15" s="1"/>
  <c r="X92" i="15"/>
  <c r="W92" i="15"/>
  <c r="V92" i="15"/>
  <c r="T92" i="15" s="1"/>
  <c r="U92" i="15"/>
  <c r="S92" i="15" s="1"/>
  <c r="X91" i="15"/>
  <c r="W91" i="15"/>
  <c r="J91" i="15" s="1"/>
  <c r="X90" i="15"/>
  <c r="W90" i="15"/>
  <c r="M90" i="15"/>
  <c r="L90" i="15"/>
  <c r="S90" i="15" s="1"/>
  <c r="X89" i="15"/>
  <c r="W89" i="15"/>
  <c r="V89" i="15"/>
  <c r="T89" i="15" s="1"/>
  <c r="U89" i="15"/>
  <c r="S89" i="15" s="1"/>
  <c r="X88" i="15"/>
  <c r="W88" i="15"/>
  <c r="V88" i="15"/>
  <c r="T88" i="15" s="1"/>
  <c r="U88" i="15"/>
  <c r="S88" i="15" s="1"/>
  <c r="X87" i="15"/>
  <c r="W87" i="15"/>
  <c r="V87" i="15"/>
  <c r="T87" i="15" s="1"/>
  <c r="U87" i="15"/>
  <c r="S87" i="15" s="1"/>
  <c r="X86" i="15"/>
  <c r="W86" i="15"/>
  <c r="V86" i="15"/>
  <c r="T86" i="15" s="1"/>
  <c r="U86" i="15"/>
  <c r="S86" i="15" s="1"/>
  <c r="X84" i="15"/>
  <c r="W84" i="15"/>
  <c r="M84" i="15"/>
  <c r="L84" i="15"/>
  <c r="X83" i="15"/>
  <c r="W83" i="15"/>
  <c r="V83" i="15"/>
  <c r="T83" i="15" s="1"/>
  <c r="U83" i="15"/>
  <c r="S83" i="15" s="1"/>
  <c r="X82" i="15"/>
  <c r="W82" i="15"/>
  <c r="V82" i="15"/>
  <c r="T82" i="15" s="1"/>
  <c r="U82" i="15"/>
  <c r="S82" i="15" s="1"/>
  <c r="X81" i="15"/>
  <c r="W81" i="15"/>
  <c r="V81" i="15"/>
  <c r="T81" i="15" s="1"/>
  <c r="U81" i="15"/>
  <c r="S81" i="15" s="1"/>
  <c r="X80" i="15"/>
  <c r="W80" i="15"/>
  <c r="V80" i="15"/>
  <c r="T80" i="15" s="1"/>
  <c r="U80" i="15"/>
  <c r="S80" i="15" s="1"/>
  <c r="X79" i="15"/>
  <c r="W79" i="15"/>
  <c r="X78" i="15"/>
  <c r="W78" i="15"/>
  <c r="M78" i="15"/>
  <c r="T78" i="15" s="1"/>
  <c r="L78" i="15"/>
  <c r="X77" i="15"/>
  <c r="W77" i="15"/>
  <c r="V77" i="15"/>
  <c r="T77" i="15" s="1"/>
  <c r="U77" i="15"/>
  <c r="S77" i="15" s="1"/>
  <c r="X76" i="15"/>
  <c r="W76" i="15"/>
  <c r="J76" i="15" s="1"/>
  <c r="Y76" i="15" s="1"/>
  <c r="K76" i="15" s="1"/>
  <c r="V76" i="15"/>
  <c r="T76" i="15" s="1"/>
  <c r="U76" i="15"/>
  <c r="S76" i="15" s="1"/>
  <c r="X75" i="15"/>
  <c r="W75" i="15"/>
  <c r="V75" i="15"/>
  <c r="T75" i="15" s="1"/>
  <c r="U75" i="15"/>
  <c r="S75" i="15" s="1"/>
  <c r="X74" i="15"/>
  <c r="W74" i="15"/>
  <c r="V74" i="15"/>
  <c r="T74" i="15" s="1"/>
  <c r="U74" i="15"/>
  <c r="S74" i="15" s="1"/>
  <c r="X73" i="15"/>
  <c r="W73" i="15"/>
  <c r="X72" i="15"/>
  <c r="W72" i="15"/>
  <c r="M72" i="15"/>
  <c r="T72" i="15" s="1"/>
  <c r="L72" i="15"/>
  <c r="X71" i="15"/>
  <c r="W71" i="15"/>
  <c r="V71" i="15"/>
  <c r="T71" i="15" s="1"/>
  <c r="U71" i="15"/>
  <c r="S71" i="15" s="1"/>
  <c r="X70" i="15"/>
  <c r="W70" i="15"/>
  <c r="V70" i="15"/>
  <c r="T70" i="15" s="1"/>
  <c r="U70" i="15"/>
  <c r="S70" i="15" s="1"/>
  <c r="X69" i="15"/>
  <c r="W69" i="15"/>
  <c r="J69" i="15" s="1"/>
  <c r="Y69" i="15" s="1"/>
  <c r="K69" i="15" s="1"/>
  <c r="V69" i="15"/>
  <c r="T69" i="15" s="1"/>
  <c r="U69" i="15"/>
  <c r="S69" i="15" s="1"/>
  <c r="X67" i="15"/>
  <c r="W67" i="15"/>
  <c r="X66" i="15"/>
  <c r="W66" i="15"/>
  <c r="M66" i="15"/>
  <c r="L66" i="15"/>
  <c r="X65" i="15"/>
  <c r="W65" i="15"/>
  <c r="V65" i="15"/>
  <c r="T65" i="15" s="1"/>
  <c r="U65" i="15"/>
  <c r="S65" i="15" s="1"/>
  <c r="X64" i="15"/>
  <c r="W64" i="15"/>
  <c r="V64" i="15"/>
  <c r="T64" i="15" s="1"/>
  <c r="U64" i="15"/>
  <c r="S64" i="15" s="1"/>
  <c r="X63" i="15"/>
  <c r="W63" i="15"/>
  <c r="V63" i="15"/>
  <c r="T63" i="15" s="1"/>
  <c r="U63" i="15"/>
  <c r="S63" i="15" s="1"/>
  <c r="X60" i="15"/>
  <c r="W60" i="15"/>
  <c r="M60" i="15"/>
  <c r="L60" i="15"/>
  <c r="S60" i="15" s="1"/>
  <c r="X59" i="15"/>
  <c r="W59" i="15"/>
  <c r="V59" i="15"/>
  <c r="T59" i="15" s="1"/>
  <c r="U59" i="15"/>
  <c r="S59" i="15" s="1"/>
  <c r="X58" i="15"/>
  <c r="W58" i="15"/>
  <c r="V58" i="15"/>
  <c r="T58" i="15" s="1"/>
  <c r="U58" i="15"/>
  <c r="S58" i="15" s="1"/>
  <c r="X57" i="15"/>
  <c r="W57" i="15"/>
  <c r="V57" i="15"/>
  <c r="T57" i="15" s="1"/>
  <c r="U57" i="15"/>
  <c r="S57" i="15" s="1"/>
  <c r="X54" i="15"/>
  <c r="W54" i="15"/>
  <c r="M54" i="15"/>
  <c r="T54" i="15" s="1"/>
  <c r="L54" i="15"/>
  <c r="X53" i="15"/>
  <c r="J53" i="15" s="1"/>
  <c r="Y53" i="15" s="1"/>
  <c r="K53" i="15" s="1"/>
  <c r="W53" i="15"/>
  <c r="V53" i="15"/>
  <c r="T53" i="15" s="1"/>
  <c r="U53" i="15"/>
  <c r="S53" i="15" s="1"/>
  <c r="X52" i="15"/>
  <c r="W52" i="15"/>
  <c r="V52" i="15"/>
  <c r="T52" i="15" s="1"/>
  <c r="U52" i="15"/>
  <c r="S52" i="15" s="1"/>
  <c r="X51" i="15"/>
  <c r="W51" i="15"/>
  <c r="V51" i="15"/>
  <c r="T51" i="15" s="1"/>
  <c r="U51" i="15"/>
  <c r="S51" i="15" s="1"/>
  <c r="X50" i="15"/>
  <c r="W50" i="15"/>
  <c r="V50" i="15"/>
  <c r="T50" i="15" s="1"/>
  <c r="U50" i="15"/>
  <c r="S50" i="15" s="1"/>
  <c r="X49" i="15"/>
  <c r="W49" i="15"/>
  <c r="X48" i="15"/>
  <c r="W48" i="15"/>
  <c r="M48" i="15"/>
  <c r="L48" i="15"/>
  <c r="X47" i="15"/>
  <c r="W47" i="15"/>
  <c r="J47" i="15" s="1"/>
  <c r="Y47" i="15" s="1"/>
  <c r="K47" i="15" s="1"/>
  <c r="V47" i="15"/>
  <c r="T47" i="15" s="1"/>
  <c r="U47" i="15"/>
  <c r="S47" i="15" s="1"/>
  <c r="X46" i="15"/>
  <c r="W46" i="15"/>
  <c r="V46" i="15"/>
  <c r="T46" i="15" s="1"/>
  <c r="U46" i="15"/>
  <c r="S46" i="15" s="1"/>
  <c r="X45" i="15"/>
  <c r="W45" i="15"/>
  <c r="V45" i="15"/>
  <c r="T45" i="15" s="1"/>
  <c r="U45" i="15"/>
  <c r="S45" i="15" s="1"/>
  <c r="X44" i="15"/>
  <c r="W44" i="15"/>
  <c r="V44" i="15"/>
  <c r="T44" i="15" s="1"/>
  <c r="U44" i="15"/>
  <c r="S44" i="15" s="1"/>
  <c r="X43" i="15"/>
  <c r="W43" i="15"/>
  <c r="X42" i="15"/>
  <c r="W42" i="15"/>
  <c r="M42" i="15"/>
  <c r="T42" i="15" s="1"/>
  <c r="L42" i="15"/>
  <c r="S42" i="15" s="1"/>
  <c r="X41" i="15"/>
  <c r="W41" i="15"/>
  <c r="V41" i="15"/>
  <c r="T41" i="15" s="1"/>
  <c r="U41" i="15"/>
  <c r="S41" i="15" s="1"/>
  <c r="X40" i="15"/>
  <c r="W40" i="15"/>
  <c r="V40" i="15"/>
  <c r="T40" i="15" s="1"/>
  <c r="U40" i="15"/>
  <c r="S40" i="15" s="1"/>
  <c r="X39" i="15"/>
  <c r="W39" i="15"/>
  <c r="V39" i="15"/>
  <c r="T39" i="15" s="1"/>
  <c r="U39" i="15"/>
  <c r="S39" i="15" s="1"/>
  <c r="X38" i="15"/>
  <c r="W38" i="15"/>
  <c r="J35" i="15" s="1"/>
  <c r="V38" i="15"/>
  <c r="U38" i="15"/>
  <c r="X37" i="15"/>
  <c r="W37" i="15"/>
  <c r="X36" i="15"/>
  <c r="W36" i="15"/>
  <c r="M36" i="15"/>
  <c r="L36" i="15"/>
  <c r="X34" i="15"/>
  <c r="W34" i="15"/>
  <c r="V34" i="15"/>
  <c r="T34" i="15" s="1"/>
  <c r="U34" i="15"/>
  <c r="S34" i="15" s="1"/>
  <c r="X33" i="15"/>
  <c r="W33" i="15"/>
  <c r="V33" i="15"/>
  <c r="T33" i="15" s="1"/>
  <c r="U33" i="15"/>
  <c r="S33" i="15" s="1"/>
  <c r="X32" i="15"/>
  <c r="W32" i="15"/>
  <c r="V32" i="15"/>
  <c r="T32" i="15" s="1"/>
  <c r="U32" i="15"/>
  <c r="S32" i="15" s="1"/>
  <c r="X31" i="15"/>
  <c r="W31" i="15"/>
  <c r="X30" i="15"/>
  <c r="W30" i="15"/>
  <c r="M30" i="15"/>
  <c r="L30" i="15"/>
  <c r="X29" i="15"/>
  <c r="W29" i="15"/>
  <c r="V29" i="15"/>
  <c r="T29" i="15" s="1"/>
  <c r="U29" i="15"/>
  <c r="S29" i="15" s="1"/>
  <c r="X28" i="15"/>
  <c r="W28" i="15"/>
  <c r="V28" i="15"/>
  <c r="T28" i="15" s="1"/>
  <c r="U28" i="15"/>
  <c r="S28" i="15" s="1"/>
  <c r="X27" i="15"/>
  <c r="W27" i="15"/>
  <c r="V27" i="15"/>
  <c r="T27" i="15" s="1"/>
  <c r="U27" i="15"/>
  <c r="S27" i="15" s="1"/>
  <c r="X25" i="15"/>
  <c r="W25" i="15"/>
  <c r="X24" i="15"/>
  <c r="W24" i="15"/>
  <c r="M24" i="15"/>
  <c r="T24" i="15" s="1"/>
  <c r="L24" i="15"/>
  <c r="S24" i="15" s="1"/>
  <c r="X23" i="15"/>
  <c r="W23" i="15"/>
  <c r="V23" i="15"/>
  <c r="T23" i="15" s="1"/>
  <c r="U23" i="15"/>
  <c r="S23" i="15" s="1"/>
  <c r="X22" i="15"/>
  <c r="W22" i="15"/>
  <c r="J22" i="15" s="1"/>
  <c r="Y22" i="15" s="1"/>
  <c r="K22" i="15" s="1"/>
  <c r="V22" i="15"/>
  <c r="T22" i="15" s="1"/>
  <c r="U22" i="15"/>
  <c r="S22" i="15" s="1"/>
  <c r="X21" i="15"/>
  <c r="W21" i="15"/>
  <c r="V21" i="15"/>
  <c r="T21" i="15" s="1"/>
  <c r="U21" i="15"/>
  <c r="S21" i="15" s="1"/>
  <c r="X20" i="15"/>
  <c r="W20" i="15"/>
  <c r="V20" i="15"/>
  <c r="T20" i="15" s="1"/>
  <c r="U20" i="15"/>
  <c r="S20" i="15" s="1"/>
  <c r="X19" i="15"/>
  <c r="W19" i="15"/>
  <c r="X18" i="15"/>
  <c r="W18" i="15"/>
  <c r="M18" i="15"/>
  <c r="L18" i="15"/>
  <c r="S18" i="15" s="1"/>
  <c r="X17" i="15"/>
  <c r="W17" i="15"/>
  <c r="V17" i="15"/>
  <c r="T17" i="15" s="1"/>
  <c r="U17" i="15"/>
  <c r="S17" i="15" s="1"/>
  <c r="X16" i="15"/>
  <c r="W16" i="15"/>
  <c r="V16" i="15"/>
  <c r="T16" i="15" s="1"/>
  <c r="U16" i="15"/>
  <c r="S16" i="15" s="1"/>
  <c r="X15" i="15"/>
  <c r="W15" i="15"/>
  <c r="J15" i="15" s="1"/>
  <c r="Y15" i="15" s="1"/>
  <c r="K15" i="15" s="1"/>
  <c r="V15" i="15"/>
  <c r="T15" i="15" s="1"/>
  <c r="U15" i="15"/>
  <c r="S15" i="15" s="1"/>
  <c r="X14" i="15"/>
  <c r="W14" i="15"/>
  <c r="V14" i="15"/>
  <c r="T14" i="15" s="1"/>
  <c r="U14" i="15"/>
  <c r="S14" i="15" s="1"/>
  <c r="X13" i="15"/>
  <c r="W13" i="15"/>
  <c r="M12" i="15"/>
  <c r="L12" i="15"/>
  <c r="S12" i="15" s="1"/>
  <c r="F9" i="15"/>
  <c r="D8" i="15" s="1"/>
  <c r="U1" i="15"/>
  <c r="X177" i="18"/>
  <c r="W177" i="18"/>
  <c r="V177" i="18"/>
  <c r="T177" i="18" s="1"/>
  <c r="U177" i="18"/>
  <c r="S177" i="18" s="1"/>
  <c r="X176" i="18"/>
  <c r="W176" i="18"/>
  <c r="V176" i="18"/>
  <c r="T176" i="18" s="1"/>
  <c r="U176" i="18"/>
  <c r="S176" i="18" s="1"/>
  <c r="X175" i="18"/>
  <c r="W175" i="18"/>
  <c r="V175" i="18"/>
  <c r="T175" i="18" s="1"/>
  <c r="U175" i="18"/>
  <c r="S175" i="18" s="1"/>
  <c r="X174" i="18"/>
  <c r="W174" i="18"/>
  <c r="V174" i="18"/>
  <c r="T174" i="18" s="1"/>
  <c r="U174" i="18"/>
  <c r="S174" i="18" s="1"/>
  <c r="X173" i="18"/>
  <c r="W173" i="18"/>
  <c r="X172" i="18"/>
  <c r="W172" i="18"/>
  <c r="M172" i="18"/>
  <c r="L172" i="18"/>
  <c r="S172" i="18" s="1"/>
  <c r="X171" i="18"/>
  <c r="W171" i="18"/>
  <c r="V171" i="18"/>
  <c r="T171" i="18" s="1"/>
  <c r="U171" i="18"/>
  <c r="S171" i="18" s="1"/>
  <c r="X170" i="18"/>
  <c r="W170" i="18"/>
  <c r="V170" i="18"/>
  <c r="T170" i="18" s="1"/>
  <c r="U170" i="18"/>
  <c r="S170" i="18" s="1"/>
  <c r="X169" i="18"/>
  <c r="W169" i="18"/>
  <c r="V169" i="18"/>
  <c r="T169" i="18" s="1"/>
  <c r="U169" i="18"/>
  <c r="S169" i="18" s="1"/>
  <c r="X166" i="18"/>
  <c r="W166" i="18"/>
  <c r="M166" i="18"/>
  <c r="T166" i="18" s="1"/>
  <c r="L166" i="18"/>
  <c r="S166" i="18" s="1"/>
  <c r="X165" i="18"/>
  <c r="W165" i="18"/>
  <c r="V165" i="18"/>
  <c r="T165" i="18" s="1"/>
  <c r="U165" i="18"/>
  <c r="S165" i="18" s="1"/>
  <c r="X164" i="18"/>
  <c r="W164" i="18"/>
  <c r="V164" i="18"/>
  <c r="T164" i="18" s="1"/>
  <c r="U164" i="18"/>
  <c r="S164" i="18" s="1"/>
  <c r="X163" i="18"/>
  <c r="W163" i="18"/>
  <c r="V163" i="18"/>
  <c r="T163" i="18" s="1"/>
  <c r="U163" i="18"/>
  <c r="S163" i="18" s="1"/>
  <c r="X161" i="18"/>
  <c r="W161" i="18"/>
  <c r="M161" i="18"/>
  <c r="T161" i="18" s="1"/>
  <c r="L161" i="18"/>
  <c r="X160" i="18"/>
  <c r="W160" i="18"/>
  <c r="V160" i="18"/>
  <c r="T160" i="18" s="1"/>
  <c r="U160" i="18"/>
  <c r="S160" i="18" s="1"/>
  <c r="X159" i="18"/>
  <c r="W159" i="18"/>
  <c r="V159" i="18"/>
  <c r="T159" i="18" s="1"/>
  <c r="U159" i="18"/>
  <c r="S159" i="18" s="1"/>
  <c r="X158" i="18"/>
  <c r="W158" i="18"/>
  <c r="V158" i="18"/>
  <c r="T158" i="18" s="1"/>
  <c r="U158" i="18"/>
  <c r="S158" i="18" s="1"/>
  <c r="X155" i="18"/>
  <c r="W155" i="18"/>
  <c r="M155" i="18"/>
  <c r="L155" i="18"/>
  <c r="S155" i="18" s="1"/>
  <c r="X154" i="18"/>
  <c r="W154" i="18"/>
  <c r="V154" i="18"/>
  <c r="T154" i="18" s="1"/>
  <c r="U154" i="18"/>
  <c r="S154" i="18" s="1"/>
  <c r="X144" i="18"/>
  <c r="W144" i="18"/>
  <c r="M144" i="18"/>
  <c r="L144" i="18"/>
  <c r="S144" i="18" s="1"/>
  <c r="X143" i="18"/>
  <c r="W143" i="18"/>
  <c r="V143" i="18"/>
  <c r="T143" i="18" s="1"/>
  <c r="U143" i="18"/>
  <c r="S143" i="18" s="1"/>
  <c r="X138" i="18"/>
  <c r="W138" i="18"/>
  <c r="X137" i="18"/>
  <c r="W137" i="18"/>
  <c r="M137" i="18"/>
  <c r="T137" i="18" s="1"/>
  <c r="L137" i="18"/>
  <c r="S137" i="18" s="1"/>
  <c r="X136" i="18"/>
  <c r="W136" i="18"/>
  <c r="V136" i="18"/>
  <c r="T136" i="18" s="1"/>
  <c r="U136" i="18"/>
  <c r="S136" i="18" s="1"/>
  <c r="X135" i="18"/>
  <c r="W135" i="18"/>
  <c r="V135" i="18"/>
  <c r="T135" i="18" s="1"/>
  <c r="U135" i="18"/>
  <c r="S135" i="18" s="1"/>
  <c r="X134" i="18"/>
  <c r="W134" i="18"/>
  <c r="V134" i="18"/>
  <c r="T134" i="18" s="1"/>
  <c r="U134" i="18"/>
  <c r="S134" i="18" s="1"/>
  <c r="X133" i="18"/>
  <c r="W133" i="18"/>
  <c r="V133" i="18"/>
  <c r="T133" i="18" s="1"/>
  <c r="U133" i="18"/>
  <c r="S133" i="18" s="1"/>
  <c r="X132" i="18"/>
  <c r="W132" i="18"/>
  <c r="X131" i="18"/>
  <c r="W131" i="18"/>
  <c r="M131" i="18"/>
  <c r="T131" i="18" s="1"/>
  <c r="L131" i="18"/>
  <c r="X130" i="18"/>
  <c r="W130" i="18"/>
  <c r="V130" i="18"/>
  <c r="T130" i="18" s="1"/>
  <c r="U130" i="18"/>
  <c r="S130" i="18" s="1"/>
  <c r="X125" i="18"/>
  <c r="W125" i="18"/>
  <c r="M125" i="18"/>
  <c r="T125" i="18" s="1"/>
  <c r="L125" i="18"/>
  <c r="S125" i="18" s="1"/>
  <c r="X124" i="18"/>
  <c r="W124" i="18"/>
  <c r="V124" i="18"/>
  <c r="T124" i="18" s="1"/>
  <c r="U124" i="18"/>
  <c r="S124" i="18" s="1"/>
  <c r="X123" i="18"/>
  <c r="W123" i="18"/>
  <c r="V123" i="18"/>
  <c r="T123" i="18" s="1"/>
  <c r="U123" i="18"/>
  <c r="S123" i="18" s="1"/>
  <c r="X122" i="18"/>
  <c r="W122" i="18"/>
  <c r="V122" i="18"/>
  <c r="T122" i="18" s="1"/>
  <c r="U122" i="18"/>
  <c r="S122" i="18" s="1"/>
  <c r="X121" i="18"/>
  <c r="W121" i="18"/>
  <c r="V121" i="18"/>
  <c r="T121" i="18" s="1"/>
  <c r="U121" i="18"/>
  <c r="S121" i="18" s="1"/>
  <c r="X120" i="18"/>
  <c r="W120" i="18"/>
  <c r="J120" i="18" s="1"/>
  <c r="Y120" i="18" s="1"/>
  <c r="K120" i="18" s="1"/>
  <c r="X119" i="18"/>
  <c r="W119" i="18"/>
  <c r="M119" i="18"/>
  <c r="T119" i="18" s="1"/>
  <c r="L119" i="18"/>
  <c r="S119" i="18" s="1"/>
  <c r="X118" i="18"/>
  <c r="W118" i="18"/>
  <c r="V118" i="18"/>
  <c r="T118" i="18" s="1"/>
  <c r="U118" i="18"/>
  <c r="S118" i="18" s="1"/>
  <c r="X117" i="18"/>
  <c r="W117" i="18"/>
  <c r="V117" i="18"/>
  <c r="T117" i="18" s="1"/>
  <c r="U117" i="18"/>
  <c r="S117" i="18" s="1"/>
  <c r="X116" i="18"/>
  <c r="W116" i="18"/>
  <c r="V116" i="18"/>
  <c r="T116" i="18" s="1"/>
  <c r="U116" i="18"/>
  <c r="S116" i="18" s="1"/>
  <c r="X114" i="18"/>
  <c r="W114" i="18"/>
  <c r="X113" i="18"/>
  <c r="W113" i="18"/>
  <c r="M113" i="18"/>
  <c r="T113" i="18" s="1"/>
  <c r="L113" i="18"/>
  <c r="S113" i="18" s="1"/>
  <c r="X112" i="18"/>
  <c r="W112" i="18"/>
  <c r="V112" i="18"/>
  <c r="T112" i="18" s="1"/>
  <c r="U112" i="18"/>
  <c r="S112" i="18" s="1"/>
  <c r="X111" i="18"/>
  <c r="W111" i="18"/>
  <c r="V111" i="18"/>
  <c r="T111" i="18" s="1"/>
  <c r="U111" i="18"/>
  <c r="S111" i="18" s="1"/>
  <c r="X110" i="18"/>
  <c r="W110" i="18"/>
  <c r="V110" i="18"/>
  <c r="T110" i="18" s="1"/>
  <c r="U110" i="18"/>
  <c r="S110" i="18" s="1"/>
  <c r="X109" i="18"/>
  <c r="W109" i="18"/>
  <c r="V109" i="18"/>
  <c r="T109" i="18" s="1"/>
  <c r="U109" i="18"/>
  <c r="S109" i="18" s="1"/>
  <c r="X107" i="18"/>
  <c r="W107" i="18"/>
  <c r="M107" i="18"/>
  <c r="T107" i="18" s="1"/>
  <c r="L107" i="18"/>
  <c r="X106" i="18"/>
  <c r="W106" i="18"/>
  <c r="V106" i="18"/>
  <c r="T106" i="18" s="1"/>
  <c r="U106" i="18"/>
  <c r="S106" i="18" s="1"/>
  <c r="X101" i="18"/>
  <c r="W101" i="18"/>
  <c r="M101" i="18"/>
  <c r="T101" i="18" s="1"/>
  <c r="L101" i="18"/>
  <c r="X100" i="18"/>
  <c r="W100" i="18"/>
  <c r="V100" i="18"/>
  <c r="T100" i="18" s="1"/>
  <c r="U100" i="18"/>
  <c r="S100" i="18" s="1"/>
  <c r="X99" i="18"/>
  <c r="W99" i="18"/>
  <c r="V99" i="18"/>
  <c r="T99" i="18" s="1"/>
  <c r="U99" i="18"/>
  <c r="S99" i="18" s="1"/>
  <c r="X98" i="18"/>
  <c r="W98" i="18"/>
  <c r="V98" i="18"/>
  <c r="T98" i="18" s="1"/>
  <c r="U98" i="18"/>
  <c r="S98" i="18" s="1"/>
  <c r="X97" i="18"/>
  <c r="W97" i="18"/>
  <c r="V97" i="18"/>
  <c r="T97" i="18" s="1"/>
  <c r="U97" i="18"/>
  <c r="S97" i="18" s="1"/>
  <c r="X95" i="18"/>
  <c r="W95" i="18"/>
  <c r="M95" i="18"/>
  <c r="L95" i="18"/>
  <c r="S95" i="18" s="1"/>
  <c r="X94" i="18"/>
  <c r="W94" i="18"/>
  <c r="V94" i="18"/>
  <c r="T94" i="18" s="1"/>
  <c r="U94" i="18"/>
  <c r="S94" i="18" s="1"/>
  <c r="X93" i="18"/>
  <c r="W93" i="18"/>
  <c r="V93" i="18"/>
  <c r="T93" i="18" s="1"/>
  <c r="U93" i="18"/>
  <c r="S93" i="18" s="1"/>
  <c r="X92" i="18"/>
  <c r="W92" i="18"/>
  <c r="V92" i="18"/>
  <c r="T92" i="18" s="1"/>
  <c r="U92" i="18"/>
  <c r="S92" i="18" s="1"/>
  <c r="X90" i="18"/>
  <c r="W90" i="18"/>
  <c r="V90" i="18"/>
  <c r="T90" i="18" s="1"/>
  <c r="U90" i="18"/>
  <c r="S90" i="18" s="1"/>
  <c r="X89" i="18"/>
  <c r="W89" i="18"/>
  <c r="M89" i="18"/>
  <c r="L89" i="18"/>
  <c r="X88" i="18"/>
  <c r="W88" i="18"/>
  <c r="J88" i="18" s="1"/>
  <c r="Y88" i="18" s="1"/>
  <c r="K88" i="18" s="1"/>
  <c r="V88" i="18"/>
  <c r="T88" i="18" s="1"/>
  <c r="U88" i="18"/>
  <c r="S88" i="18" s="1"/>
  <c r="X87" i="18"/>
  <c r="W87" i="18"/>
  <c r="V87" i="18"/>
  <c r="T87" i="18" s="1"/>
  <c r="U87" i="18"/>
  <c r="S87" i="18" s="1"/>
  <c r="X86" i="18"/>
  <c r="W86" i="18"/>
  <c r="V86" i="18"/>
  <c r="T86" i="18" s="1"/>
  <c r="U86" i="18"/>
  <c r="S86" i="18" s="1"/>
  <c r="X85" i="18"/>
  <c r="W85" i="18"/>
  <c r="V85" i="18"/>
  <c r="T85" i="18" s="1"/>
  <c r="U85" i="18"/>
  <c r="S85" i="18" s="1"/>
  <c r="X84" i="18"/>
  <c r="W84" i="18"/>
  <c r="J84" i="18" s="1"/>
  <c r="X83" i="18"/>
  <c r="W83" i="18"/>
  <c r="M83" i="18"/>
  <c r="T83" i="18" s="1"/>
  <c r="L83" i="18"/>
  <c r="X82" i="18"/>
  <c r="W82" i="18"/>
  <c r="V82" i="18"/>
  <c r="T82" i="18" s="1"/>
  <c r="U82" i="18"/>
  <c r="S82" i="18" s="1"/>
  <c r="X81" i="18"/>
  <c r="W81" i="18"/>
  <c r="V81" i="18"/>
  <c r="T81" i="18" s="1"/>
  <c r="U81" i="18"/>
  <c r="S81" i="18" s="1"/>
  <c r="X80" i="18"/>
  <c r="W80" i="18"/>
  <c r="V80" i="18"/>
  <c r="T80" i="18" s="1"/>
  <c r="U80" i="18"/>
  <c r="S80" i="18" s="1"/>
  <c r="X79" i="18"/>
  <c r="W79" i="18"/>
  <c r="V79" i="18"/>
  <c r="T79" i="18" s="1"/>
  <c r="U79" i="18"/>
  <c r="S79" i="18" s="1"/>
  <c r="X78" i="18"/>
  <c r="W78" i="18"/>
  <c r="X77" i="18"/>
  <c r="W77" i="18"/>
  <c r="M77" i="18"/>
  <c r="T77" i="18" s="1"/>
  <c r="L77" i="18"/>
  <c r="X76" i="18"/>
  <c r="W76" i="18"/>
  <c r="V76" i="18"/>
  <c r="T76" i="18" s="1"/>
  <c r="U76" i="18"/>
  <c r="S76" i="18" s="1"/>
  <c r="X75" i="18"/>
  <c r="W75" i="18"/>
  <c r="V75" i="18"/>
  <c r="T75" i="18" s="1"/>
  <c r="U75" i="18"/>
  <c r="S75" i="18" s="1"/>
  <c r="X74" i="18"/>
  <c r="W74" i="18"/>
  <c r="V74" i="18"/>
  <c r="T74" i="18" s="1"/>
  <c r="U74" i="18"/>
  <c r="S74" i="18" s="1"/>
  <c r="X73" i="18"/>
  <c r="W73" i="18"/>
  <c r="V73" i="18"/>
  <c r="T73" i="18" s="1"/>
  <c r="U73" i="18"/>
  <c r="S73" i="18" s="1"/>
  <c r="X71" i="18"/>
  <c r="W71" i="18"/>
  <c r="M71" i="18"/>
  <c r="L71" i="18"/>
  <c r="X70" i="18"/>
  <c r="W70" i="18"/>
  <c r="V70" i="18"/>
  <c r="T70" i="18" s="1"/>
  <c r="U70" i="18"/>
  <c r="S70" i="18" s="1"/>
  <c r="X69" i="18"/>
  <c r="W69" i="18"/>
  <c r="V69" i="18"/>
  <c r="T69" i="18" s="1"/>
  <c r="U69" i="18"/>
  <c r="S69" i="18" s="1"/>
  <c r="X68" i="18"/>
  <c r="W68" i="18"/>
  <c r="V68" i="18"/>
  <c r="T68" i="18" s="1"/>
  <c r="U68" i="18"/>
  <c r="S68" i="18" s="1"/>
  <c r="X66" i="18"/>
  <c r="W66" i="18"/>
  <c r="V66" i="18"/>
  <c r="T66" i="18" s="1"/>
  <c r="U66" i="18"/>
  <c r="S66" i="18" s="1"/>
  <c r="X56" i="18"/>
  <c r="W56" i="18"/>
  <c r="M56" i="18"/>
  <c r="T56" i="18" s="1"/>
  <c r="L56" i="18"/>
  <c r="X55" i="18"/>
  <c r="W55" i="18"/>
  <c r="V55" i="18"/>
  <c r="T55" i="18" s="1"/>
  <c r="U55" i="18"/>
  <c r="S55" i="18" s="1"/>
  <c r="X54" i="18"/>
  <c r="W54" i="18"/>
  <c r="V54" i="18"/>
  <c r="T54" i="18" s="1"/>
  <c r="U54" i="18"/>
  <c r="S54" i="18" s="1"/>
  <c r="X53" i="18"/>
  <c r="W53" i="18"/>
  <c r="V53" i="18"/>
  <c r="T53" i="18" s="1"/>
  <c r="U53" i="18"/>
  <c r="S53" i="18" s="1"/>
  <c r="X51" i="18"/>
  <c r="W51" i="18"/>
  <c r="V51" i="18"/>
  <c r="T51" i="18" s="1"/>
  <c r="U51" i="18"/>
  <c r="S51" i="18" s="1"/>
  <c r="X50" i="18"/>
  <c r="W50" i="18"/>
  <c r="M50" i="18"/>
  <c r="L50" i="18"/>
  <c r="X49" i="18"/>
  <c r="W49" i="18"/>
  <c r="V49" i="18"/>
  <c r="T49" i="18" s="1"/>
  <c r="U49" i="18"/>
  <c r="S49" i="18" s="1"/>
  <c r="X48" i="18"/>
  <c r="W48" i="18"/>
  <c r="V48" i="18"/>
  <c r="T48" i="18" s="1"/>
  <c r="U48" i="18"/>
  <c r="S48" i="18" s="1"/>
  <c r="X44" i="18"/>
  <c r="W44" i="18"/>
  <c r="M44" i="18"/>
  <c r="T44" i="18" s="1"/>
  <c r="L44" i="18"/>
  <c r="S44" i="18" s="1"/>
  <c r="X43" i="18"/>
  <c r="W43" i="18"/>
  <c r="V43" i="18"/>
  <c r="T43" i="18" s="1"/>
  <c r="U43" i="18"/>
  <c r="S43" i="18" s="1"/>
  <c r="X42" i="18"/>
  <c r="W42" i="18"/>
  <c r="V42" i="18"/>
  <c r="T42" i="18" s="1"/>
  <c r="U42" i="18"/>
  <c r="S42" i="18" s="1"/>
  <c r="X41" i="18"/>
  <c r="W41" i="18"/>
  <c r="V41" i="18"/>
  <c r="T41" i="18" s="1"/>
  <c r="U41" i="18"/>
  <c r="S41" i="18" s="1"/>
  <c r="X40" i="18"/>
  <c r="W40" i="18"/>
  <c r="V40" i="18"/>
  <c r="T40" i="18" s="1"/>
  <c r="U40" i="18"/>
  <c r="S40" i="18" s="1"/>
  <c r="X39" i="18"/>
  <c r="W39" i="18"/>
  <c r="J39" i="18" s="1"/>
  <c r="Y39" i="18" s="1"/>
  <c r="K39" i="18" s="1"/>
  <c r="X38" i="18"/>
  <c r="W38" i="18"/>
  <c r="M38" i="18"/>
  <c r="L38" i="18"/>
  <c r="X37" i="18"/>
  <c r="W37" i="18"/>
  <c r="V37" i="18"/>
  <c r="T37" i="18" s="1"/>
  <c r="U37" i="18"/>
  <c r="S37" i="18" s="1"/>
  <c r="X30" i="18"/>
  <c r="W30" i="18"/>
  <c r="M30" i="18"/>
  <c r="T30" i="18" s="1"/>
  <c r="L30" i="18"/>
  <c r="S30" i="18" s="1"/>
  <c r="X29" i="18"/>
  <c r="W29" i="18"/>
  <c r="V29" i="18"/>
  <c r="T29" i="18" s="1"/>
  <c r="U29" i="18"/>
  <c r="S29" i="18" s="1"/>
  <c r="X28" i="18"/>
  <c r="W28" i="18"/>
  <c r="V28" i="18"/>
  <c r="T28" i="18" s="1"/>
  <c r="U28" i="18"/>
  <c r="S28" i="18" s="1"/>
  <c r="X27" i="18"/>
  <c r="W27" i="18"/>
  <c r="V27" i="18"/>
  <c r="T27" i="18" s="1"/>
  <c r="U27" i="18"/>
  <c r="S27" i="18" s="1"/>
  <c r="X24" i="18"/>
  <c r="W24" i="18"/>
  <c r="M24" i="18"/>
  <c r="T24" i="18" s="1"/>
  <c r="L24" i="18"/>
  <c r="X23" i="18"/>
  <c r="W23" i="18"/>
  <c r="J23" i="18" s="1"/>
  <c r="Y23" i="18" s="1"/>
  <c r="K23" i="18" s="1"/>
  <c r="V23" i="18"/>
  <c r="T23" i="18" s="1"/>
  <c r="U23" i="18"/>
  <c r="S23" i="18" s="1"/>
  <c r="X22" i="18"/>
  <c r="W22" i="18"/>
  <c r="V22" i="18"/>
  <c r="T22" i="18" s="1"/>
  <c r="U22" i="18"/>
  <c r="S22" i="18" s="1"/>
  <c r="X21" i="18"/>
  <c r="W21" i="18"/>
  <c r="V21" i="18"/>
  <c r="T21" i="18" s="1"/>
  <c r="U21" i="18"/>
  <c r="S21" i="18" s="1"/>
  <c r="X19" i="18"/>
  <c r="W19" i="18"/>
  <c r="X18" i="18"/>
  <c r="W18" i="18"/>
  <c r="M18" i="18"/>
  <c r="L18" i="18"/>
  <c r="S18" i="18" s="1"/>
  <c r="X17" i="18"/>
  <c r="W17" i="18"/>
  <c r="V17" i="18"/>
  <c r="T17" i="18" s="1"/>
  <c r="U17" i="18"/>
  <c r="S17" i="18" s="1"/>
  <c r="X16" i="18"/>
  <c r="W16" i="18"/>
  <c r="V16" i="18"/>
  <c r="T16" i="18" s="1"/>
  <c r="U16" i="18"/>
  <c r="S16" i="18" s="1"/>
  <c r="X15" i="18"/>
  <c r="W15" i="18"/>
  <c r="X14" i="18"/>
  <c r="W14" i="18"/>
  <c r="X13" i="18"/>
  <c r="W13" i="18"/>
  <c r="M12" i="18"/>
  <c r="L12" i="18"/>
  <c r="S12" i="18" s="1"/>
  <c r="F9" i="18"/>
  <c r="D8" i="18" s="1"/>
  <c r="U1" i="18"/>
  <c r="M12" i="16"/>
  <c r="L12" i="16"/>
  <c r="S12" i="16" s="1"/>
  <c r="F9" i="16"/>
  <c r="U1" i="16"/>
  <c r="X174" i="12"/>
  <c r="W174" i="12"/>
  <c r="V174" i="12"/>
  <c r="T174" i="12" s="1"/>
  <c r="U174" i="12"/>
  <c r="S174" i="12" s="1"/>
  <c r="X173" i="12"/>
  <c r="W173" i="12"/>
  <c r="V173" i="12"/>
  <c r="T173" i="12" s="1"/>
  <c r="U173" i="12"/>
  <c r="S173" i="12" s="1"/>
  <c r="X172" i="12"/>
  <c r="W172" i="12"/>
  <c r="J172" i="12" s="1"/>
  <c r="Y172" i="12" s="1"/>
  <c r="K172" i="12" s="1"/>
  <c r="V172" i="12"/>
  <c r="T172" i="12" s="1"/>
  <c r="U172" i="12"/>
  <c r="S172" i="12" s="1"/>
  <c r="X171" i="12"/>
  <c r="W171" i="12"/>
  <c r="V171" i="12"/>
  <c r="T171" i="12" s="1"/>
  <c r="U171" i="12"/>
  <c r="S171" i="12" s="1"/>
  <c r="X170" i="12"/>
  <c r="W170" i="12"/>
  <c r="X169" i="12"/>
  <c r="W169" i="12"/>
  <c r="M169" i="12"/>
  <c r="T169" i="12" s="1"/>
  <c r="L169" i="12"/>
  <c r="X168" i="12"/>
  <c r="W168" i="12"/>
  <c r="V168" i="12"/>
  <c r="T168" i="12" s="1"/>
  <c r="U168" i="12"/>
  <c r="S168" i="12" s="1"/>
  <c r="X167" i="12"/>
  <c r="W167" i="12"/>
  <c r="V167" i="12"/>
  <c r="T167" i="12" s="1"/>
  <c r="U167" i="12"/>
  <c r="S167" i="12" s="1"/>
  <c r="X166" i="12"/>
  <c r="W166" i="12"/>
  <c r="V166" i="12"/>
  <c r="T166" i="12" s="1"/>
  <c r="U166" i="12"/>
  <c r="S166" i="12" s="1"/>
  <c r="X163" i="12"/>
  <c r="W163" i="12"/>
  <c r="M163" i="12"/>
  <c r="T163" i="12" s="1"/>
  <c r="L163" i="12"/>
  <c r="S163" i="12" s="1"/>
  <c r="X162" i="12"/>
  <c r="W162" i="12"/>
  <c r="V162" i="12"/>
  <c r="T162" i="12" s="1"/>
  <c r="U162" i="12"/>
  <c r="S162" i="12" s="1"/>
  <c r="X161" i="12"/>
  <c r="W161" i="12"/>
  <c r="V161" i="12"/>
  <c r="T161" i="12" s="1"/>
  <c r="U161" i="12"/>
  <c r="S161" i="12" s="1"/>
  <c r="X160" i="12"/>
  <c r="W160" i="12"/>
  <c r="J160" i="12" s="1"/>
  <c r="Y160" i="12" s="1"/>
  <c r="K160" i="12" s="1"/>
  <c r="V160" i="12"/>
  <c r="T160" i="12" s="1"/>
  <c r="U160" i="12"/>
  <c r="S160" i="12" s="1"/>
  <c r="X159" i="12"/>
  <c r="W159" i="12"/>
  <c r="V159" i="12"/>
  <c r="T159" i="12" s="1"/>
  <c r="U159" i="12"/>
  <c r="S159" i="12" s="1"/>
  <c r="X157" i="12"/>
  <c r="W157" i="12"/>
  <c r="M157" i="12"/>
  <c r="T157" i="12" s="1"/>
  <c r="L157" i="12"/>
  <c r="X156" i="12"/>
  <c r="W156" i="12"/>
  <c r="V156" i="12"/>
  <c r="T156" i="12" s="1"/>
  <c r="U156" i="12"/>
  <c r="S156" i="12" s="1"/>
  <c r="X155" i="12"/>
  <c r="W155" i="12"/>
  <c r="V155" i="12"/>
  <c r="T155" i="12" s="1"/>
  <c r="U155" i="12"/>
  <c r="S155" i="12" s="1"/>
  <c r="X154" i="12"/>
  <c r="W154" i="12"/>
  <c r="V154" i="12"/>
  <c r="T154" i="12" s="1"/>
  <c r="U154" i="12"/>
  <c r="S154" i="12" s="1"/>
  <c r="X151" i="12"/>
  <c r="W151" i="12"/>
  <c r="M151" i="12"/>
  <c r="L151" i="12"/>
  <c r="S151" i="12" s="1"/>
  <c r="X150" i="12"/>
  <c r="J150" i="12" s="1"/>
  <c r="Y150" i="12" s="1"/>
  <c r="K150" i="12" s="1"/>
  <c r="W150" i="12"/>
  <c r="V150" i="12"/>
  <c r="T150" i="12" s="1"/>
  <c r="U150" i="12"/>
  <c r="S150" i="12" s="1"/>
  <c r="X149" i="12"/>
  <c r="W149" i="12"/>
  <c r="V149" i="12"/>
  <c r="T149" i="12" s="1"/>
  <c r="U149" i="12"/>
  <c r="S149" i="12" s="1"/>
  <c r="X140" i="12"/>
  <c r="W140" i="12"/>
  <c r="M140" i="12"/>
  <c r="L140" i="12"/>
  <c r="X139" i="12"/>
  <c r="W139" i="12"/>
  <c r="V139" i="12"/>
  <c r="T139" i="12" s="1"/>
  <c r="U139" i="12"/>
  <c r="S139" i="12" s="1"/>
  <c r="X135" i="12"/>
  <c r="W135" i="12"/>
  <c r="X134" i="12"/>
  <c r="W134" i="12"/>
  <c r="M134" i="12"/>
  <c r="T134" i="12" s="1"/>
  <c r="L134" i="12"/>
  <c r="X133" i="12"/>
  <c r="W133" i="12"/>
  <c r="J133" i="12" s="1"/>
  <c r="Y133" i="12" s="1"/>
  <c r="K133" i="12" s="1"/>
  <c r="V133" i="12"/>
  <c r="T133" i="12" s="1"/>
  <c r="U133" i="12"/>
  <c r="S133" i="12" s="1"/>
  <c r="X132" i="12"/>
  <c r="W132" i="12"/>
  <c r="V132" i="12"/>
  <c r="T132" i="12" s="1"/>
  <c r="U132" i="12"/>
  <c r="S132" i="12" s="1"/>
  <c r="X131" i="12"/>
  <c r="W131" i="12"/>
  <c r="J131" i="12" s="1"/>
  <c r="Y131" i="12" s="1"/>
  <c r="K131" i="12" s="1"/>
  <c r="V131" i="12"/>
  <c r="T131" i="12" s="1"/>
  <c r="U131" i="12"/>
  <c r="S131" i="12" s="1"/>
  <c r="X130" i="12"/>
  <c r="W130" i="12"/>
  <c r="V130" i="12"/>
  <c r="T130" i="12" s="1"/>
  <c r="U130" i="12"/>
  <c r="S130" i="12" s="1"/>
  <c r="X129" i="12"/>
  <c r="W129" i="12"/>
  <c r="X128" i="12"/>
  <c r="W128" i="12"/>
  <c r="M128" i="12"/>
  <c r="T128" i="12" s="1"/>
  <c r="L128" i="12"/>
  <c r="S128" i="12" s="1"/>
  <c r="X127" i="12"/>
  <c r="W127" i="12"/>
  <c r="V127" i="12"/>
  <c r="T127" i="12" s="1"/>
  <c r="U127" i="12"/>
  <c r="S127" i="12" s="1"/>
  <c r="X122" i="12"/>
  <c r="W122" i="12"/>
  <c r="M122" i="12"/>
  <c r="L122" i="12"/>
  <c r="S122" i="12" s="1"/>
  <c r="X121" i="12"/>
  <c r="W121" i="12"/>
  <c r="J121" i="12" s="1"/>
  <c r="Y121" i="12" s="1"/>
  <c r="K121" i="12" s="1"/>
  <c r="V121" i="12"/>
  <c r="T121" i="12" s="1"/>
  <c r="U121" i="12"/>
  <c r="S121" i="12" s="1"/>
  <c r="X120" i="12"/>
  <c r="W120" i="12"/>
  <c r="V120" i="12"/>
  <c r="T120" i="12" s="1"/>
  <c r="U120" i="12"/>
  <c r="S120" i="12" s="1"/>
  <c r="X119" i="12"/>
  <c r="W119" i="12"/>
  <c r="V119" i="12"/>
  <c r="T119" i="12" s="1"/>
  <c r="U119" i="12"/>
  <c r="S119" i="12" s="1"/>
  <c r="X118" i="12"/>
  <c r="W118" i="12"/>
  <c r="V118" i="12"/>
  <c r="T118" i="12" s="1"/>
  <c r="U118" i="12"/>
  <c r="S118" i="12" s="1"/>
  <c r="X117" i="12"/>
  <c r="W117" i="12"/>
  <c r="X116" i="12"/>
  <c r="W116" i="12"/>
  <c r="M116" i="12"/>
  <c r="T116" i="12" s="1"/>
  <c r="L116" i="12"/>
  <c r="X115" i="12"/>
  <c r="W115" i="12"/>
  <c r="V115" i="12"/>
  <c r="T115" i="12" s="1"/>
  <c r="U115" i="12"/>
  <c r="S115" i="12" s="1"/>
  <c r="X114" i="12"/>
  <c r="W114" i="12"/>
  <c r="V114" i="12"/>
  <c r="T114" i="12" s="1"/>
  <c r="U114" i="12"/>
  <c r="S114" i="12" s="1"/>
  <c r="X113" i="12"/>
  <c r="W113" i="12"/>
  <c r="V113" i="12"/>
  <c r="T113" i="12" s="1"/>
  <c r="U113" i="12"/>
  <c r="S113" i="12" s="1"/>
  <c r="X111" i="12"/>
  <c r="W111" i="12"/>
  <c r="M111" i="12"/>
  <c r="T111" i="12" s="1"/>
  <c r="L111" i="12"/>
  <c r="X110" i="12"/>
  <c r="W110" i="12"/>
  <c r="V110" i="12"/>
  <c r="T110" i="12" s="1"/>
  <c r="U110" i="12"/>
  <c r="S110" i="12" s="1"/>
  <c r="X109" i="12"/>
  <c r="W109" i="12"/>
  <c r="V109" i="12"/>
  <c r="T109" i="12" s="1"/>
  <c r="U109" i="12"/>
  <c r="S109" i="12" s="1"/>
  <c r="X108" i="12"/>
  <c r="W108" i="12"/>
  <c r="V108" i="12"/>
  <c r="T108" i="12" s="1"/>
  <c r="U108" i="12"/>
  <c r="S108" i="12" s="1"/>
  <c r="X107" i="12"/>
  <c r="W107" i="12"/>
  <c r="V107" i="12"/>
  <c r="T107" i="12" s="1"/>
  <c r="U107" i="12"/>
  <c r="S107" i="12" s="1"/>
  <c r="X105" i="12"/>
  <c r="W105" i="12"/>
  <c r="M105" i="12"/>
  <c r="T105" i="12" s="1"/>
  <c r="L105" i="12"/>
  <c r="X104" i="12"/>
  <c r="W104" i="12"/>
  <c r="V104" i="12"/>
  <c r="T104" i="12" s="1"/>
  <c r="U104" i="12"/>
  <c r="S104" i="12" s="1"/>
  <c r="X99" i="12"/>
  <c r="W99" i="12"/>
  <c r="M99" i="12"/>
  <c r="L99" i="12"/>
  <c r="S99" i="12" s="1"/>
  <c r="X98" i="12"/>
  <c r="W98" i="12"/>
  <c r="V98" i="12"/>
  <c r="T98" i="12" s="1"/>
  <c r="U98" i="12"/>
  <c r="S98" i="12" s="1"/>
  <c r="X97" i="12"/>
  <c r="W97" i="12"/>
  <c r="V97" i="12"/>
  <c r="T97" i="12" s="1"/>
  <c r="U97" i="12"/>
  <c r="S97" i="12" s="1"/>
  <c r="X96" i="12"/>
  <c r="W96" i="12"/>
  <c r="V96" i="12"/>
  <c r="T96" i="12" s="1"/>
  <c r="U96" i="12"/>
  <c r="S96" i="12" s="1"/>
  <c r="X94" i="12"/>
  <c r="W94" i="12"/>
  <c r="V94" i="12"/>
  <c r="T94" i="12" s="1"/>
  <c r="U94" i="12"/>
  <c r="S94" i="12" s="1"/>
  <c r="X93" i="12"/>
  <c r="W93" i="12"/>
  <c r="M93" i="12"/>
  <c r="L93" i="12"/>
  <c r="X92" i="12"/>
  <c r="W92" i="12"/>
  <c r="V92" i="12"/>
  <c r="T92" i="12" s="1"/>
  <c r="U92" i="12"/>
  <c r="S92" i="12" s="1"/>
  <c r="X91" i="12"/>
  <c r="W91" i="12"/>
  <c r="V91" i="12"/>
  <c r="T91" i="12" s="1"/>
  <c r="U91" i="12"/>
  <c r="S91" i="12" s="1"/>
  <c r="X90" i="12"/>
  <c r="W90" i="12"/>
  <c r="V90" i="12"/>
  <c r="T90" i="12" s="1"/>
  <c r="U90" i="12"/>
  <c r="S90" i="12" s="1"/>
  <c r="X89" i="12"/>
  <c r="W89" i="12"/>
  <c r="V89" i="12"/>
  <c r="T89" i="12" s="1"/>
  <c r="U89" i="12"/>
  <c r="S89" i="12" s="1"/>
  <c r="X88" i="12"/>
  <c r="W88" i="12"/>
  <c r="M88" i="12"/>
  <c r="L88" i="12"/>
  <c r="X87" i="12"/>
  <c r="W87" i="12"/>
  <c r="V87" i="12"/>
  <c r="T87" i="12" s="1"/>
  <c r="U87" i="12"/>
  <c r="S87" i="12" s="1"/>
  <c r="X86" i="12"/>
  <c r="W86" i="12"/>
  <c r="V86" i="12"/>
  <c r="T86" i="12" s="1"/>
  <c r="U86" i="12"/>
  <c r="S86" i="12" s="1"/>
  <c r="X85" i="12"/>
  <c r="W85" i="12"/>
  <c r="V85" i="12"/>
  <c r="T85" i="12" s="1"/>
  <c r="U85" i="12"/>
  <c r="S85" i="12" s="1"/>
  <c r="X84" i="12"/>
  <c r="W84" i="12"/>
  <c r="X83" i="12"/>
  <c r="W83" i="12"/>
  <c r="V83" i="12"/>
  <c r="T83" i="12" s="1"/>
  <c r="U83" i="12"/>
  <c r="S83" i="12" s="1"/>
  <c r="X82" i="12"/>
  <c r="W82" i="12"/>
  <c r="M82" i="12"/>
  <c r="T82" i="12" s="1"/>
  <c r="L82" i="12"/>
  <c r="X81" i="12"/>
  <c r="W81" i="12"/>
  <c r="V81" i="12"/>
  <c r="T81" i="12" s="1"/>
  <c r="U81" i="12"/>
  <c r="S81" i="12" s="1"/>
  <c r="X80" i="12"/>
  <c r="W80" i="12"/>
  <c r="J80" i="12" s="1"/>
  <c r="Y80" i="12" s="1"/>
  <c r="K80" i="12" s="1"/>
  <c r="V80" i="12"/>
  <c r="T80" i="12" s="1"/>
  <c r="U80" i="12"/>
  <c r="S80" i="12" s="1"/>
  <c r="X79" i="12"/>
  <c r="W79" i="12"/>
  <c r="V79" i="12"/>
  <c r="T79" i="12" s="1"/>
  <c r="U79" i="12"/>
  <c r="S79" i="12" s="1"/>
  <c r="X78" i="12"/>
  <c r="W78" i="12"/>
  <c r="J78" i="12" s="1"/>
  <c r="Y78" i="12" s="1"/>
  <c r="K78" i="12" s="1"/>
  <c r="V78" i="12"/>
  <c r="T78" i="12" s="1"/>
  <c r="U78" i="12"/>
  <c r="S78" i="12" s="1"/>
  <c r="X77" i="12"/>
  <c r="W77" i="12"/>
  <c r="X76" i="12"/>
  <c r="W76" i="12"/>
  <c r="M76" i="12"/>
  <c r="L76" i="12"/>
  <c r="X75" i="12"/>
  <c r="W75" i="12"/>
  <c r="J75" i="12" s="1"/>
  <c r="Y75" i="12" s="1"/>
  <c r="K75" i="12" s="1"/>
  <c r="V75" i="12"/>
  <c r="T75" i="12" s="1"/>
  <c r="U75" i="12"/>
  <c r="S75" i="12" s="1"/>
  <c r="X74" i="12"/>
  <c r="W74" i="12"/>
  <c r="V74" i="12"/>
  <c r="T74" i="12" s="1"/>
  <c r="U74" i="12"/>
  <c r="S74" i="12" s="1"/>
  <c r="X73" i="12"/>
  <c r="W73" i="12"/>
  <c r="V73" i="12"/>
  <c r="T73" i="12" s="1"/>
  <c r="U73" i="12"/>
  <c r="S73" i="12" s="1"/>
  <c r="X72" i="12"/>
  <c r="W72" i="12"/>
  <c r="V72" i="12"/>
  <c r="T72" i="12" s="1"/>
  <c r="U72" i="12"/>
  <c r="S72" i="12" s="1"/>
  <c r="X70" i="12"/>
  <c r="W70" i="12"/>
  <c r="M70" i="12"/>
  <c r="L70" i="12"/>
  <c r="X69" i="12"/>
  <c r="W69" i="12"/>
  <c r="V69" i="12"/>
  <c r="T69" i="12" s="1"/>
  <c r="U69" i="12"/>
  <c r="S69" i="12" s="1"/>
  <c r="X68" i="12"/>
  <c r="W68" i="12"/>
  <c r="V68" i="12"/>
  <c r="T68" i="12" s="1"/>
  <c r="U68" i="12"/>
  <c r="S68" i="12" s="1"/>
  <c r="X67" i="12"/>
  <c r="W67" i="12"/>
  <c r="V67" i="12"/>
  <c r="T67" i="12" s="1"/>
  <c r="U67" i="12"/>
  <c r="S67" i="12" s="1"/>
  <c r="X66" i="12"/>
  <c r="W66" i="12"/>
  <c r="V66" i="12"/>
  <c r="T66" i="12" s="1"/>
  <c r="U66" i="12"/>
  <c r="S66" i="12" s="1"/>
  <c r="X64" i="12"/>
  <c r="W64" i="12"/>
  <c r="M64" i="12"/>
  <c r="T64" i="12" s="1"/>
  <c r="L64" i="12"/>
  <c r="X63" i="12"/>
  <c r="W63" i="12"/>
  <c r="V63" i="12"/>
  <c r="T63" i="12" s="1"/>
  <c r="U63" i="12"/>
  <c r="S63" i="12" s="1"/>
  <c r="X62" i="12"/>
  <c r="W62" i="12"/>
  <c r="V62" i="12"/>
  <c r="T62" i="12" s="1"/>
  <c r="U62" i="12"/>
  <c r="S62" i="12" s="1"/>
  <c r="X54" i="12"/>
  <c r="W54" i="12"/>
  <c r="M54" i="12"/>
  <c r="T54" i="12" s="1"/>
  <c r="L54" i="12"/>
  <c r="X53" i="12"/>
  <c r="W53" i="12"/>
  <c r="V53" i="12"/>
  <c r="T53" i="12" s="1"/>
  <c r="U53" i="12"/>
  <c r="S53" i="12" s="1"/>
  <c r="X52" i="12"/>
  <c r="W52" i="12"/>
  <c r="J52" i="12" s="1"/>
  <c r="Y52" i="12" s="1"/>
  <c r="K52" i="12" s="1"/>
  <c r="V52" i="12"/>
  <c r="T52" i="12" s="1"/>
  <c r="U52" i="12"/>
  <c r="S52" i="12" s="1"/>
  <c r="X51" i="12"/>
  <c r="W51" i="12"/>
  <c r="V51" i="12"/>
  <c r="T51" i="12" s="1"/>
  <c r="U51" i="12"/>
  <c r="S51" i="12" s="1"/>
  <c r="X50" i="12"/>
  <c r="W50" i="12"/>
  <c r="J50" i="12" s="1"/>
  <c r="Y50" i="12" s="1"/>
  <c r="K50" i="12" s="1"/>
  <c r="V50" i="12"/>
  <c r="T50" i="12" s="1"/>
  <c r="U50" i="12"/>
  <c r="S50" i="12" s="1"/>
  <c r="X49" i="12"/>
  <c r="W49" i="12"/>
  <c r="X48" i="12"/>
  <c r="W48" i="12"/>
  <c r="M48" i="12"/>
  <c r="L48" i="12"/>
  <c r="X47" i="12"/>
  <c r="W47" i="12"/>
  <c r="V47" i="12"/>
  <c r="T47" i="12" s="1"/>
  <c r="U47" i="12"/>
  <c r="S47" i="12" s="1"/>
  <c r="X46" i="12"/>
  <c r="W46" i="12"/>
  <c r="V46" i="12"/>
  <c r="T46" i="12" s="1"/>
  <c r="U46" i="12"/>
  <c r="S46" i="12" s="1"/>
  <c r="X45" i="12"/>
  <c r="W45" i="12"/>
  <c r="V45" i="12"/>
  <c r="T45" i="12" s="1"/>
  <c r="U45" i="12"/>
  <c r="S45" i="12" s="1"/>
  <c r="X42" i="12"/>
  <c r="W42" i="12"/>
  <c r="M42" i="12"/>
  <c r="T42" i="12" s="1"/>
  <c r="L42" i="12"/>
  <c r="S42" i="12" s="1"/>
  <c r="X41" i="12"/>
  <c r="W41" i="12"/>
  <c r="V41" i="12"/>
  <c r="T41" i="12" s="1"/>
  <c r="U41" i="12"/>
  <c r="S41" i="12" s="1"/>
  <c r="X40" i="12"/>
  <c r="W40" i="12"/>
  <c r="V40" i="12"/>
  <c r="T40" i="12" s="1"/>
  <c r="U40" i="12"/>
  <c r="S40" i="12" s="1"/>
  <c r="X39" i="12"/>
  <c r="W39" i="12"/>
  <c r="J39" i="12" s="1"/>
  <c r="Y39" i="12" s="1"/>
  <c r="K39" i="12" s="1"/>
  <c r="V39" i="12"/>
  <c r="T39" i="12" s="1"/>
  <c r="U39" i="12"/>
  <c r="S39" i="12" s="1"/>
  <c r="X38" i="12"/>
  <c r="W38" i="12"/>
  <c r="V38" i="12"/>
  <c r="T38" i="12" s="1"/>
  <c r="U38" i="12"/>
  <c r="S38" i="12" s="1"/>
  <c r="X36" i="12"/>
  <c r="W36" i="12"/>
  <c r="M36" i="12"/>
  <c r="L36" i="12"/>
  <c r="X35" i="12"/>
  <c r="W35" i="12"/>
  <c r="J35" i="12" s="1"/>
  <c r="Y35" i="12" s="1"/>
  <c r="K35" i="12" s="1"/>
  <c r="V35" i="12"/>
  <c r="T35" i="12" s="1"/>
  <c r="U35" i="12"/>
  <c r="S35" i="12" s="1"/>
  <c r="X29" i="12"/>
  <c r="W29" i="12"/>
  <c r="M29" i="12"/>
  <c r="T29" i="12" s="1"/>
  <c r="L29" i="12"/>
  <c r="X28" i="12"/>
  <c r="W28" i="12"/>
  <c r="V28" i="12"/>
  <c r="T28" i="12" s="1"/>
  <c r="U28" i="12"/>
  <c r="S28" i="12" s="1"/>
  <c r="X27" i="12"/>
  <c r="W27" i="12"/>
  <c r="V27" i="12"/>
  <c r="T27" i="12" s="1"/>
  <c r="U27" i="12"/>
  <c r="S27" i="12" s="1"/>
  <c r="X24" i="12"/>
  <c r="W24" i="12"/>
  <c r="M24" i="12"/>
  <c r="T24" i="12" s="1"/>
  <c r="L24" i="12"/>
  <c r="S24" i="12" s="1"/>
  <c r="X23" i="12"/>
  <c r="W23" i="12"/>
  <c r="V23" i="12"/>
  <c r="T23" i="12" s="1"/>
  <c r="U23" i="12"/>
  <c r="S23" i="12" s="1"/>
  <c r="X22" i="12"/>
  <c r="W22" i="12"/>
  <c r="V22" i="12"/>
  <c r="T22" i="12" s="1"/>
  <c r="U22" i="12"/>
  <c r="S22" i="12" s="1"/>
  <c r="X20" i="12"/>
  <c r="W20" i="12"/>
  <c r="V20" i="12"/>
  <c r="T20" i="12" s="1"/>
  <c r="U20" i="12"/>
  <c r="S20" i="12" s="1"/>
  <c r="X19" i="12"/>
  <c r="W19" i="12"/>
  <c r="X18" i="12"/>
  <c r="W18" i="12"/>
  <c r="M18" i="12"/>
  <c r="L18" i="12"/>
  <c r="S18" i="12" s="1"/>
  <c r="X17" i="12"/>
  <c r="W17" i="12"/>
  <c r="V17" i="12"/>
  <c r="T17" i="12" s="1"/>
  <c r="U17" i="12"/>
  <c r="S17" i="12" s="1"/>
  <c r="X16" i="12"/>
  <c r="W16" i="12"/>
  <c r="J16" i="12" s="1"/>
  <c r="Y16" i="12" s="1"/>
  <c r="K16" i="12" s="1"/>
  <c r="V16" i="12"/>
  <c r="T16" i="12" s="1"/>
  <c r="U16" i="12"/>
  <c r="S16" i="12" s="1"/>
  <c r="X15" i="12"/>
  <c r="W15" i="12"/>
  <c r="V15" i="12"/>
  <c r="T15" i="12" s="1"/>
  <c r="U15" i="12"/>
  <c r="S15" i="12" s="1"/>
  <c r="X14" i="12"/>
  <c r="W14" i="12"/>
  <c r="V14" i="12"/>
  <c r="T14" i="12" s="1"/>
  <c r="U14" i="12"/>
  <c r="S14" i="12" s="1"/>
  <c r="X13" i="12"/>
  <c r="W13" i="12"/>
  <c r="M12" i="12"/>
  <c r="L12" i="12"/>
  <c r="S12" i="12" s="1"/>
  <c r="F9" i="12"/>
  <c r="U1" i="12"/>
  <c r="X177" i="11"/>
  <c r="W177" i="11"/>
  <c r="V177" i="11"/>
  <c r="T177" i="11" s="1"/>
  <c r="U177" i="11"/>
  <c r="S177" i="11" s="1"/>
  <c r="X176" i="11"/>
  <c r="W176" i="11"/>
  <c r="V176" i="11"/>
  <c r="T176" i="11" s="1"/>
  <c r="U176" i="11"/>
  <c r="S176" i="11" s="1"/>
  <c r="X175" i="11"/>
  <c r="W175" i="11"/>
  <c r="V175" i="11"/>
  <c r="T175" i="11" s="1"/>
  <c r="U175" i="11"/>
  <c r="S175" i="11" s="1"/>
  <c r="X174" i="11"/>
  <c r="W174" i="11"/>
  <c r="V174" i="11"/>
  <c r="T174" i="11" s="1"/>
  <c r="U174" i="11"/>
  <c r="S174" i="11" s="1"/>
  <c r="X173" i="11"/>
  <c r="W173" i="11"/>
  <c r="X172" i="11"/>
  <c r="W172" i="11"/>
  <c r="M172" i="11"/>
  <c r="T172" i="11" s="1"/>
  <c r="L172" i="11"/>
  <c r="X171" i="11"/>
  <c r="W171" i="11"/>
  <c r="V171" i="11"/>
  <c r="T171" i="11" s="1"/>
  <c r="U171" i="11"/>
  <c r="S171" i="11" s="1"/>
  <c r="X170" i="11"/>
  <c r="W170" i="11"/>
  <c r="V170" i="11"/>
  <c r="T170" i="11" s="1"/>
  <c r="U170" i="11"/>
  <c r="S170" i="11" s="1"/>
  <c r="X169" i="11"/>
  <c r="W169" i="11"/>
  <c r="V169" i="11"/>
  <c r="T169" i="11" s="1"/>
  <c r="U169" i="11"/>
  <c r="S169" i="11" s="1"/>
  <c r="X166" i="11"/>
  <c r="W166" i="11"/>
  <c r="M166" i="11"/>
  <c r="T166" i="11" s="1"/>
  <c r="L166" i="11"/>
  <c r="S166" i="11" s="1"/>
  <c r="X165" i="11"/>
  <c r="W165" i="11"/>
  <c r="V165" i="11"/>
  <c r="T165" i="11" s="1"/>
  <c r="U165" i="11"/>
  <c r="S165" i="11" s="1"/>
  <c r="X164" i="11"/>
  <c r="W164" i="11"/>
  <c r="V164" i="11"/>
  <c r="T164" i="11" s="1"/>
  <c r="U164" i="11"/>
  <c r="S164" i="11" s="1"/>
  <c r="X163" i="11"/>
  <c r="W163" i="11"/>
  <c r="V163" i="11"/>
  <c r="T163" i="11" s="1"/>
  <c r="U163" i="11"/>
  <c r="S163" i="11" s="1"/>
  <c r="X162" i="11"/>
  <c r="W162" i="11"/>
  <c r="V162" i="11"/>
  <c r="T162" i="11" s="1"/>
  <c r="U162" i="11"/>
  <c r="S162" i="11" s="1"/>
  <c r="X160" i="11"/>
  <c r="W160" i="11"/>
  <c r="M160" i="11"/>
  <c r="T160" i="11" s="1"/>
  <c r="L160" i="11"/>
  <c r="S160" i="11" s="1"/>
  <c r="X159" i="11"/>
  <c r="W159" i="11"/>
  <c r="V159" i="11"/>
  <c r="T159" i="11" s="1"/>
  <c r="U159" i="11"/>
  <c r="S159" i="11" s="1"/>
  <c r="X158" i="11"/>
  <c r="W158" i="11"/>
  <c r="V158" i="11"/>
  <c r="T158" i="11" s="1"/>
  <c r="U158" i="11"/>
  <c r="S158" i="11" s="1"/>
  <c r="X157" i="11"/>
  <c r="W157" i="11"/>
  <c r="V157" i="11"/>
  <c r="T157" i="11" s="1"/>
  <c r="U157" i="11"/>
  <c r="S157" i="11" s="1"/>
  <c r="X154" i="11"/>
  <c r="W154" i="11"/>
  <c r="M154" i="11"/>
  <c r="T154" i="11" s="1"/>
  <c r="L154" i="11"/>
  <c r="S154" i="11" s="1"/>
  <c r="X153" i="11"/>
  <c r="W153" i="11"/>
  <c r="V153" i="11"/>
  <c r="T153" i="11" s="1"/>
  <c r="U153" i="11"/>
  <c r="S153" i="11" s="1"/>
  <c r="X152" i="11"/>
  <c r="W152" i="11"/>
  <c r="V152" i="11"/>
  <c r="T152" i="11" s="1"/>
  <c r="U152" i="11"/>
  <c r="S152" i="11" s="1"/>
  <c r="X143" i="11"/>
  <c r="W143" i="11"/>
  <c r="M143" i="11"/>
  <c r="L143" i="11"/>
  <c r="S143" i="11" s="1"/>
  <c r="X142" i="11"/>
  <c r="W142" i="11"/>
  <c r="V142" i="11"/>
  <c r="T142" i="11" s="1"/>
  <c r="U142" i="11"/>
  <c r="S142" i="11" s="1"/>
  <c r="X136" i="11"/>
  <c r="W136" i="11"/>
  <c r="M136" i="11"/>
  <c r="T136" i="11" s="1"/>
  <c r="L136" i="11"/>
  <c r="X135" i="11"/>
  <c r="W135" i="11"/>
  <c r="V135" i="11"/>
  <c r="T135" i="11" s="1"/>
  <c r="U135" i="11"/>
  <c r="S135" i="11" s="1"/>
  <c r="X134" i="11"/>
  <c r="W134" i="11"/>
  <c r="V134" i="11"/>
  <c r="T134" i="11" s="1"/>
  <c r="U134" i="11"/>
  <c r="S134" i="11" s="1"/>
  <c r="X133" i="11"/>
  <c r="W133" i="11"/>
  <c r="V133" i="11"/>
  <c r="T133" i="11" s="1"/>
  <c r="U133" i="11"/>
  <c r="S133" i="11" s="1"/>
  <c r="X132" i="11"/>
  <c r="W132" i="11"/>
  <c r="V132" i="11"/>
  <c r="T132" i="11" s="1"/>
  <c r="U132" i="11"/>
  <c r="S132" i="11" s="1"/>
  <c r="X131" i="11"/>
  <c r="W131" i="11"/>
  <c r="X130" i="11"/>
  <c r="W130" i="11"/>
  <c r="M130" i="11"/>
  <c r="T130" i="11" s="1"/>
  <c r="L130" i="11"/>
  <c r="S130" i="11" s="1"/>
  <c r="X129" i="11"/>
  <c r="W129" i="11"/>
  <c r="V129" i="11"/>
  <c r="T129" i="11" s="1"/>
  <c r="U129" i="11"/>
  <c r="S129" i="11" s="1"/>
  <c r="X123" i="11"/>
  <c r="W123" i="11"/>
  <c r="M123" i="11"/>
  <c r="T123" i="11" s="1"/>
  <c r="L123" i="11"/>
  <c r="S123" i="11" s="1"/>
  <c r="X122" i="11"/>
  <c r="W122" i="11"/>
  <c r="V122" i="11"/>
  <c r="T122" i="11" s="1"/>
  <c r="U122" i="11"/>
  <c r="S122" i="11" s="1"/>
  <c r="X121" i="11"/>
  <c r="W121" i="11"/>
  <c r="V121" i="11"/>
  <c r="T121" i="11" s="1"/>
  <c r="U121" i="11"/>
  <c r="S121" i="11" s="1"/>
  <c r="X120" i="11"/>
  <c r="W120" i="11"/>
  <c r="V120" i="11"/>
  <c r="T120" i="11" s="1"/>
  <c r="U120" i="11"/>
  <c r="S120" i="11" s="1"/>
  <c r="X119" i="11"/>
  <c r="W119" i="11"/>
  <c r="V119" i="11"/>
  <c r="T119" i="11" s="1"/>
  <c r="U119" i="11"/>
  <c r="S119" i="11" s="1"/>
  <c r="X118" i="11"/>
  <c r="W118" i="11"/>
  <c r="X117" i="11"/>
  <c r="W117" i="11"/>
  <c r="M117" i="11"/>
  <c r="T117" i="11" s="1"/>
  <c r="L117" i="11"/>
  <c r="S117" i="11" s="1"/>
  <c r="X116" i="11"/>
  <c r="W116" i="11"/>
  <c r="V116" i="11"/>
  <c r="T116" i="11" s="1"/>
  <c r="U116" i="11"/>
  <c r="S116" i="11" s="1"/>
  <c r="X115" i="11"/>
  <c r="W115" i="11"/>
  <c r="V115" i="11"/>
  <c r="T115" i="11" s="1"/>
  <c r="U115" i="11"/>
  <c r="S115" i="11" s="1"/>
  <c r="X114" i="11"/>
  <c r="W114" i="11"/>
  <c r="V114" i="11"/>
  <c r="T114" i="11" s="1"/>
  <c r="U114" i="11"/>
  <c r="S114" i="11" s="1"/>
  <c r="X113" i="11"/>
  <c r="W113" i="11"/>
  <c r="V113" i="11"/>
  <c r="T113" i="11" s="1"/>
  <c r="U113" i="11"/>
  <c r="S113" i="11" s="1"/>
  <c r="X112" i="11"/>
  <c r="W112" i="11"/>
  <c r="V112" i="11"/>
  <c r="T112" i="11" s="1"/>
  <c r="U112" i="11"/>
  <c r="S112" i="11" s="1"/>
  <c r="X111" i="11"/>
  <c r="W111" i="11"/>
  <c r="M111" i="11"/>
  <c r="T111" i="11" s="1"/>
  <c r="L111" i="11"/>
  <c r="S111" i="11" s="1"/>
  <c r="X110" i="11"/>
  <c r="W110" i="11"/>
  <c r="V110" i="11"/>
  <c r="T110" i="11" s="1"/>
  <c r="U110" i="11"/>
  <c r="S110" i="11" s="1"/>
  <c r="X109" i="11"/>
  <c r="W109" i="11"/>
  <c r="V109" i="11"/>
  <c r="T109" i="11" s="1"/>
  <c r="U109" i="11"/>
  <c r="S109" i="11" s="1"/>
  <c r="X108" i="11"/>
  <c r="W108" i="11"/>
  <c r="V108" i="11"/>
  <c r="T108" i="11" s="1"/>
  <c r="U108" i="11"/>
  <c r="S108" i="11" s="1"/>
  <c r="X107" i="11"/>
  <c r="W107" i="11"/>
  <c r="V107" i="11"/>
  <c r="T107" i="11" s="1"/>
  <c r="U107" i="11"/>
  <c r="S107" i="11" s="1"/>
  <c r="X105" i="11"/>
  <c r="W105" i="11"/>
  <c r="M105" i="11"/>
  <c r="T105" i="11" s="1"/>
  <c r="L105" i="11"/>
  <c r="S105" i="11" s="1"/>
  <c r="X104" i="11"/>
  <c r="W104" i="11"/>
  <c r="V104" i="11"/>
  <c r="T104" i="11" s="1"/>
  <c r="U104" i="11"/>
  <c r="S104" i="11" s="1"/>
  <c r="X99" i="11"/>
  <c r="W99" i="11"/>
  <c r="M99" i="11"/>
  <c r="T99" i="11" s="1"/>
  <c r="L99" i="11"/>
  <c r="S99" i="11" s="1"/>
  <c r="X98" i="11"/>
  <c r="W98" i="11"/>
  <c r="V98" i="11"/>
  <c r="T98" i="11" s="1"/>
  <c r="U98" i="11"/>
  <c r="S98" i="11" s="1"/>
  <c r="X97" i="11"/>
  <c r="W97" i="11"/>
  <c r="V97" i="11"/>
  <c r="T97" i="11" s="1"/>
  <c r="U97" i="11"/>
  <c r="S97" i="11" s="1"/>
  <c r="X96" i="11"/>
  <c r="W96" i="11"/>
  <c r="V96" i="11"/>
  <c r="T96" i="11" s="1"/>
  <c r="U96" i="11"/>
  <c r="S96" i="11" s="1"/>
  <c r="X95" i="11"/>
  <c r="W95" i="11"/>
  <c r="V95" i="11"/>
  <c r="T95" i="11" s="1"/>
  <c r="U95" i="11"/>
  <c r="S95" i="11" s="1"/>
  <c r="X94" i="11"/>
  <c r="W94" i="11"/>
  <c r="X93" i="11"/>
  <c r="W93" i="11"/>
  <c r="M93" i="11"/>
  <c r="L93" i="11"/>
  <c r="S93" i="11" s="1"/>
  <c r="X92" i="11"/>
  <c r="W92" i="11"/>
  <c r="V92" i="11"/>
  <c r="T92" i="11" s="1"/>
  <c r="U92" i="11"/>
  <c r="S92" i="11" s="1"/>
  <c r="X91" i="11"/>
  <c r="W91" i="11"/>
  <c r="V91" i="11"/>
  <c r="T91" i="11" s="1"/>
  <c r="U91" i="11"/>
  <c r="S91" i="11" s="1"/>
  <c r="X90" i="11"/>
  <c r="W90" i="11"/>
  <c r="V90" i="11"/>
  <c r="T90" i="11" s="1"/>
  <c r="U90" i="11"/>
  <c r="S90" i="11" s="1"/>
  <c r="X89" i="11"/>
  <c r="W89" i="11"/>
  <c r="V89" i="11"/>
  <c r="T89" i="11" s="1"/>
  <c r="U89" i="11"/>
  <c r="S89" i="11" s="1"/>
  <c r="X87" i="11"/>
  <c r="W87" i="11"/>
  <c r="M87" i="11"/>
  <c r="L87" i="11"/>
  <c r="X86" i="11"/>
  <c r="W86" i="11"/>
  <c r="V86" i="11"/>
  <c r="T86" i="11" s="1"/>
  <c r="U86" i="11"/>
  <c r="S86" i="11" s="1"/>
  <c r="X85" i="11"/>
  <c r="W85" i="11"/>
  <c r="V85" i="11"/>
  <c r="T85" i="11" s="1"/>
  <c r="U85" i="11"/>
  <c r="S85" i="11" s="1"/>
  <c r="X84" i="11"/>
  <c r="W84" i="11"/>
  <c r="V84" i="11"/>
  <c r="T84" i="11" s="1"/>
  <c r="U84" i="11"/>
  <c r="S84" i="11" s="1"/>
  <c r="X82" i="11"/>
  <c r="W82" i="11"/>
  <c r="X81" i="11"/>
  <c r="W81" i="11"/>
  <c r="M81" i="11"/>
  <c r="T81" i="11" s="1"/>
  <c r="L81" i="11"/>
  <c r="S81" i="11" s="1"/>
  <c r="X80" i="11"/>
  <c r="W80" i="11"/>
  <c r="V80" i="11"/>
  <c r="T80" i="11" s="1"/>
  <c r="U80" i="11"/>
  <c r="S80" i="11" s="1"/>
  <c r="X79" i="11"/>
  <c r="W79" i="11"/>
  <c r="V79" i="11"/>
  <c r="T79" i="11" s="1"/>
  <c r="U79" i="11"/>
  <c r="S79" i="11" s="1"/>
  <c r="X78" i="11"/>
  <c r="W78" i="11"/>
  <c r="V78" i="11"/>
  <c r="T78" i="11" s="1"/>
  <c r="U78" i="11"/>
  <c r="S78" i="11" s="1"/>
  <c r="X77" i="11"/>
  <c r="W77" i="11"/>
  <c r="V77" i="11"/>
  <c r="T77" i="11" s="1"/>
  <c r="U77" i="11"/>
  <c r="S77" i="11" s="1"/>
  <c r="X76" i="11"/>
  <c r="W76" i="11"/>
  <c r="X75" i="11"/>
  <c r="W75" i="11"/>
  <c r="M75" i="11"/>
  <c r="T75" i="11" s="1"/>
  <c r="L75" i="11"/>
  <c r="X74" i="11"/>
  <c r="W74" i="11"/>
  <c r="V74" i="11"/>
  <c r="T74" i="11" s="1"/>
  <c r="U74" i="11"/>
  <c r="S74" i="11" s="1"/>
  <c r="X73" i="11"/>
  <c r="W73" i="11"/>
  <c r="V73" i="11"/>
  <c r="T73" i="11" s="1"/>
  <c r="U73" i="11"/>
  <c r="S73" i="11" s="1"/>
  <c r="X72" i="11"/>
  <c r="W72" i="11"/>
  <c r="J72" i="11" s="1"/>
  <c r="Y72" i="11" s="1"/>
  <c r="K72" i="11" s="1"/>
  <c r="V72" i="11"/>
  <c r="T72" i="11" s="1"/>
  <c r="U72" i="11"/>
  <c r="S72" i="11" s="1"/>
  <c r="X71" i="11"/>
  <c r="W71" i="11"/>
  <c r="V71" i="11"/>
  <c r="T71" i="11" s="1"/>
  <c r="U71" i="11"/>
  <c r="S71" i="11" s="1"/>
  <c r="X69" i="11"/>
  <c r="W69" i="11"/>
  <c r="M69" i="11"/>
  <c r="L69" i="11"/>
  <c r="X68" i="11"/>
  <c r="W68" i="11"/>
  <c r="V68" i="11"/>
  <c r="T68" i="11" s="1"/>
  <c r="U68" i="11"/>
  <c r="S68" i="11" s="1"/>
  <c r="X67" i="11"/>
  <c r="W67" i="11"/>
  <c r="V67" i="11"/>
  <c r="T67" i="11" s="1"/>
  <c r="U67" i="11"/>
  <c r="S67" i="11" s="1"/>
  <c r="X66" i="11"/>
  <c r="W66" i="11"/>
  <c r="V66" i="11"/>
  <c r="T66" i="11" s="1"/>
  <c r="U66" i="11"/>
  <c r="S66" i="11" s="1"/>
  <c r="X64" i="11"/>
  <c r="W64" i="11"/>
  <c r="X63" i="11"/>
  <c r="W63" i="11"/>
  <c r="M63" i="11"/>
  <c r="T63" i="11" s="1"/>
  <c r="L63" i="11"/>
  <c r="S63" i="11" s="1"/>
  <c r="X55" i="11"/>
  <c r="W55" i="11"/>
  <c r="M55" i="11"/>
  <c r="T55" i="11" s="1"/>
  <c r="L55" i="11"/>
  <c r="X54" i="11"/>
  <c r="W54" i="11"/>
  <c r="V54" i="11"/>
  <c r="T54" i="11" s="1"/>
  <c r="U54" i="11"/>
  <c r="S54" i="11" s="1"/>
  <c r="X51" i="11"/>
  <c r="W51" i="11"/>
  <c r="V51" i="11"/>
  <c r="T51" i="11" s="1"/>
  <c r="U51" i="11"/>
  <c r="S51" i="11" s="1"/>
  <c r="X49" i="11"/>
  <c r="W49" i="11"/>
  <c r="V49" i="11"/>
  <c r="T49" i="11" s="1"/>
  <c r="U49" i="11"/>
  <c r="S49" i="11" s="1"/>
  <c r="X48" i="11"/>
  <c r="W48" i="11"/>
  <c r="V48" i="11"/>
  <c r="T48" i="11" s="1"/>
  <c r="U48" i="11"/>
  <c r="S48" i="11" s="1"/>
  <c r="X47" i="11"/>
  <c r="W47" i="11"/>
  <c r="M47" i="11"/>
  <c r="L47" i="11"/>
  <c r="X46" i="11"/>
  <c r="W46" i="11"/>
  <c r="V46" i="11"/>
  <c r="T46" i="11" s="1"/>
  <c r="U46" i="11"/>
  <c r="S46" i="11" s="1"/>
  <c r="X45" i="11"/>
  <c r="W45" i="11"/>
  <c r="V45" i="11"/>
  <c r="T45" i="11" s="1"/>
  <c r="U45" i="11"/>
  <c r="S45" i="11" s="1"/>
  <c r="X44" i="11"/>
  <c r="W44" i="11"/>
  <c r="V44" i="11"/>
  <c r="T44" i="11" s="1"/>
  <c r="U44" i="11"/>
  <c r="S44" i="11" s="1"/>
  <c r="X43" i="11"/>
  <c r="W43" i="11"/>
  <c r="V43" i="11"/>
  <c r="T43" i="11" s="1"/>
  <c r="U43" i="11"/>
  <c r="S43" i="11" s="1"/>
  <c r="X42" i="11"/>
  <c r="W42" i="11"/>
  <c r="X41" i="11"/>
  <c r="W41" i="11"/>
  <c r="M41" i="11"/>
  <c r="T41" i="11" s="1"/>
  <c r="L41" i="11"/>
  <c r="X40" i="11"/>
  <c r="W40" i="11"/>
  <c r="V40" i="11"/>
  <c r="T40" i="11" s="1"/>
  <c r="U40" i="11"/>
  <c r="S40" i="11" s="1"/>
  <c r="X39" i="11"/>
  <c r="W39" i="11"/>
  <c r="V39" i="11"/>
  <c r="T39" i="11" s="1"/>
  <c r="U39" i="11"/>
  <c r="S39" i="11" s="1"/>
  <c r="X38" i="11"/>
  <c r="W38" i="11"/>
  <c r="V38" i="11"/>
  <c r="T38" i="11" s="1"/>
  <c r="U38" i="11"/>
  <c r="S38" i="11" s="1"/>
  <c r="X37" i="11"/>
  <c r="W37" i="11"/>
  <c r="V37" i="11"/>
  <c r="T37" i="11" s="1"/>
  <c r="U37" i="11"/>
  <c r="S37" i="11" s="1"/>
  <c r="X36" i="11"/>
  <c r="W36" i="11"/>
  <c r="X35" i="11"/>
  <c r="W35" i="11"/>
  <c r="M35" i="11"/>
  <c r="L35" i="11"/>
  <c r="X34" i="11"/>
  <c r="W34" i="11"/>
  <c r="V34" i="11"/>
  <c r="T34" i="11" s="1"/>
  <c r="U34" i="11"/>
  <c r="S34" i="11" s="1"/>
  <c r="X33" i="11"/>
  <c r="W33" i="11"/>
  <c r="V33" i="11"/>
  <c r="T33" i="11" s="1"/>
  <c r="U33" i="11"/>
  <c r="S33" i="11" s="1"/>
  <c r="X31" i="11"/>
  <c r="W31" i="11"/>
  <c r="V31" i="11"/>
  <c r="T31" i="11" s="1"/>
  <c r="U31" i="11"/>
  <c r="S31" i="11" s="1"/>
  <c r="X30" i="11"/>
  <c r="W30" i="11"/>
  <c r="V30" i="11"/>
  <c r="T30" i="11" s="1"/>
  <c r="U30" i="11"/>
  <c r="S30" i="11" s="1"/>
  <c r="X29" i="11"/>
  <c r="W29" i="11"/>
  <c r="M29" i="11"/>
  <c r="T29" i="11" s="1"/>
  <c r="L29" i="11"/>
  <c r="S29" i="11" s="1"/>
  <c r="X28" i="11"/>
  <c r="W28" i="11"/>
  <c r="V28" i="11"/>
  <c r="T28" i="11" s="1"/>
  <c r="U28" i="11"/>
  <c r="S28" i="11" s="1"/>
  <c r="X27" i="11"/>
  <c r="W27" i="11"/>
  <c r="V27" i="11"/>
  <c r="T27" i="11" s="1"/>
  <c r="U27" i="11"/>
  <c r="S27" i="11" s="1"/>
  <c r="X26" i="11"/>
  <c r="W26" i="11"/>
  <c r="X25" i="11"/>
  <c r="W25" i="11"/>
  <c r="X24" i="11"/>
  <c r="W24" i="11"/>
  <c r="L24" i="11"/>
  <c r="S24" i="11" s="1"/>
  <c r="X23" i="11"/>
  <c r="W23" i="11"/>
  <c r="V23" i="11"/>
  <c r="T23" i="11" s="1"/>
  <c r="U23" i="11"/>
  <c r="S23" i="11" s="1"/>
  <c r="X22" i="11"/>
  <c r="W22" i="11"/>
  <c r="V22" i="11"/>
  <c r="T22" i="11" s="1"/>
  <c r="U22" i="11"/>
  <c r="S22" i="11" s="1"/>
  <c r="X21" i="11"/>
  <c r="W21" i="11"/>
  <c r="V21" i="11"/>
  <c r="T21" i="11" s="1"/>
  <c r="U21" i="11"/>
  <c r="S21" i="11" s="1"/>
  <c r="X20" i="11"/>
  <c r="W20" i="11"/>
  <c r="V20" i="11"/>
  <c r="T20" i="11" s="1"/>
  <c r="U20" i="11"/>
  <c r="S20" i="11" s="1"/>
  <c r="X19" i="11"/>
  <c r="W19" i="11"/>
  <c r="V19" i="11"/>
  <c r="T19" i="11" s="1"/>
  <c r="U19" i="11"/>
  <c r="S19" i="11" s="1"/>
  <c r="X18" i="11"/>
  <c r="W18" i="11"/>
  <c r="M18" i="11"/>
  <c r="L18" i="11"/>
  <c r="X17" i="11"/>
  <c r="W17" i="11"/>
  <c r="V17" i="11"/>
  <c r="T17" i="11" s="1"/>
  <c r="U17" i="11"/>
  <c r="S17" i="11" s="1"/>
  <c r="X16" i="11"/>
  <c r="W16" i="11"/>
  <c r="V16" i="11"/>
  <c r="T16" i="11" s="1"/>
  <c r="U16" i="11"/>
  <c r="S16" i="11" s="1"/>
  <c r="X15" i="11"/>
  <c r="W15" i="11"/>
  <c r="V15" i="11"/>
  <c r="T15" i="11" s="1"/>
  <c r="U15" i="11"/>
  <c r="S15" i="11" s="1"/>
  <c r="X14" i="11"/>
  <c r="W14" i="11"/>
  <c r="V14" i="11"/>
  <c r="T14" i="11" s="1"/>
  <c r="U14" i="11"/>
  <c r="S14" i="11" s="1"/>
  <c r="X13" i="11"/>
  <c r="W13" i="11"/>
  <c r="M12" i="11"/>
  <c r="L12" i="11"/>
  <c r="S12" i="11" s="1"/>
  <c r="U1" i="11"/>
  <c r="M12" i="9"/>
  <c r="L12" i="9"/>
  <c r="F9" i="9"/>
  <c r="D8" i="9" s="1"/>
  <c r="U1" i="9"/>
  <c r="M12" i="6"/>
  <c r="L12" i="6"/>
  <c r="S12" i="6" s="1"/>
  <c r="F9" i="6"/>
  <c r="D8" i="6" s="1"/>
  <c r="U1" i="6"/>
  <c r="M12" i="5"/>
  <c r="L12" i="5"/>
  <c r="S12" i="5" s="1"/>
  <c r="F9" i="5"/>
  <c r="D8" i="5" s="1"/>
  <c r="U1" i="5"/>
  <c r="M12" i="4"/>
  <c r="L12" i="4"/>
  <c r="F9" i="4"/>
  <c r="D8" i="4" s="1"/>
  <c r="U1" i="4"/>
  <c r="D8" i="3"/>
  <c r="U1" i="3"/>
  <c r="X182" i="1"/>
  <c r="W182" i="1"/>
  <c r="V182" i="1"/>
  <c r="T182" i="1" s="1"/>
  <c r="U182" i="1"/>
  <c r="S182" i="1" s="1"/>
  <c r="X181" i="1"/>
  <c r="W181" i="1"/>
  <c r="V181" i="1"/>
  <c r="T181" i="1" s="1"/>
  <c r="U181" i="1"/>
  <c r="S181" i="1" s="1"/>
  <c r="X180" i="1"/>
  <c r="W180" i="1"/>
  <c r="V180" i="1"/>
  <c r="T180" i="1" s="1"/>
  <c r="U180" i="1"/>
  <c r="S180" i="1" s="1"/>
  <c r="X179" i="1"/>
  <c r="W179" i="1"/>
  <c r="V179" i="1"/>
  <c r="T179" i="1" s="1"/>
  <c r="U179" i="1"/>
  <c r="S179" i="1" s="1"/>
  <c r="X178" i="1"/>
  <c r="W178" i="1"/>
  <c r="X177" i="1"/>
  <c r="W177" i="1"/>
  <c r="M177" i="1"/>
  <c r="L177" i="1"/>
  <c r="S177" i="1" s="1"/>
  <c r="X176" i="1"/>
  <c r="W176" i="1"/>
  <c r="V176" i="1"/>
  <c r="T176" i="1" s="1"/>
  <c r="U176" i="1"/>
  <c r="S176" i="1" s="1"/>
  <c r="X175" i="1"/>
  <c r="W175" i="1"/>
  <c r="V175" i="1"/>
  <c r="T175" i="1" s="1"/>
  <c r="U175" i="1"/>
  <c r="S175" i="1" s="1"/>
  <c r="X174" i="1"/>
  <c r="W174" i="1"/>
  <c r="V174" i="1"/>
  <c r="T174" i="1" s="1"/>
  <c r="U174" i="1"/>
  <c r="S174" i="1" s="1"/>
  <c r="X171" i="1"/>
  <c r="W171" i="1"/>
  <c r="M171" i="1"/>
  <c r="T171" i="1" s="1"/>
  <c r="L171" i="1"/>
  <c r="S171" i="1" s="1"/>
  <c r="X170" i="1"/>
  <c r="W170" i="1"/>
  <c r="V170" i="1"/>
  <c r="T170" i="1" s="1"/>
  <c r="U170" i="1"/>
  <c r="S170" i="1" s="1"/>
  <c r="X169" i="1"/>
  <c r="W169" i="1"/>
  <c r="V169" i="1"/>
  <c r="T169" i="1" s="1"/>
  <c r="U169" i="1"/>
  <c r="S169" i="1" s="1"/>
  <c r="X168" i="1"/>
  <c r="W168" i="1"/>
  <c r="V168" i="1"/>
  <c r="T168" i="1" s="1"/>
  <c r="U168" i="1"/>
  <c r="S168" i="1" s="1"/>
  <c r="X165" i="1"/>
  <c r="W165" i="1"/>
  <c r="M165" i="1"/>
  <c r="T165" i="1" s="1"/>
  <c r="L165" i="1"/>
  <c r="S165" i="1" s="1"/>
  <c r="X164" i="1"/>
  <c r="W164" i="1"/>
  <c r="V164" i="1"/>
  <c r="T164" i="1" s="1"/>
  <c r="U164" i="1"/>
  <c r="S164" i="1" s="1"/>
  <c r="X163" i="1"/>
  <c r="W163" i="1"/>
  <c r="V163" i="1"/>
  <c r="T163" i="1" s="1"/>
  <c r="U163" i="1"/>
  <c r="S163" i="1" s="1"/>
  <c r="X162" i="1"/>
  <c r="W162" i="1"/>
  <c r="V162" i="1"/>
  <c r="T162" i="1" s="1"/>
  <c r="U162" i="1"/>
  <c r="S162" i="1" s="1"/>
  <c r="X159" i="1"/>
  <c r="W159" i="1"/>
  <c r="M159" i="1"/>
  <c r="T159" i="1" s="1"/>
  <c r="L159" i="1"/>
  <c r="X158" i="1"/>
  <c r="W158" i="1"/>
  <c r="V158" i="1"/>
  <c r="T158" i="1" s="1"/>
  <c r="U158" i="1"/>
  <c r="S158" i="1" s="1"/>
  <c r="X149" i="1"/>
  <c r="W149" i="1"/>
  <c r="M149" i="1"/>
  <c r="L149" i="1"/>
  <c r="S149" i="1" s="1"/>
  <c r="X148" i="1"/>
  <c r="W148" i="1"/>
  <c r="V148" i="1"/>
  <c r="T148" i="1" s="1"/>
  <c r="U148" i="1"/>
  <c r="S148" i="1" s="1"/>
  <c r="X140" i="1"/>
  <c r="W140" i="1"/>
  <c r="M140" i="1"/>
  <c r="T140" i="1" s="1"/>
  <c r="L140" i="1"/>
  <c r="S140" i="1" s="1"/>
  <c r="X133" i="1"/>
  <c r="W133" i="1"/>
  <c r="V133" i="1"/>
  <c r="T133" i="1" s="1"/>
  <c r="U133" i="1"/>
  <c r="S133" i="1" s="1"/>
  <c r="X132" i="1"/>
  <c r="W132" i="1"/>
  <c r="V132" i="1"/>
  <c r="T132" i="1" s="1"/>
  <c r="U132" i="1"/>
  <c r="S132" i="1" s="1"/>
  <c r="X131" i="1"/>
  <c r="W131" i="1"/>
  <c r="V131" i="1"/>
  <c r="T131" i="1" s="1"/>
  <c r="U131" i="1"/>
  <c r="S131" i="1" s="1"/>
  <c r="X124" i="1"/>
  <c r="W124" i="1"/>
  <c r="M124" i="1"/>
  <c r="T124" i="1" s="1"/>
  <c r="L124" i="1"/>
  <c r="S124" i="1" s="1"/>
  <c r="X123" i="1"/>
  <c r="W123" i="1"/>
  <c r="V123" i="1"/>
  <c r="T123" i="1" s="1"/>
  <c r="U123" i="1"/>
  <c r="S123" i="1" s="1"/>
  <c r="X122" i="1"/>
  <c r="W122" i="1"/>
  <c r="V122" i="1"/>
  <c r="T122" i="1" s="1"/>
  <c r="U122" i="1"/>
  <c r="S122" i="1" s="1"/>
  <c r="X121" i="1"/>
  <c r="W121" i="1"/>
  <c r="V121" i="1"/>
  <c r="T121" i="1" s="1"/>
  <c r="U121" i="1"/>
  <c r="S121" i="1" s="1"/>
  <c r="X120" i="1"/>
  <c r="W120" i="1"/>
  <c r="V120" i="1"/>
  <c r="T120" i="1" s="1"/>
  <c r="U120" i="1"/>
  <c r="S120" i="1" s="1"/>
  <c r="X119" i="1"/>
  <c r="W119" i="1"/>
  <c r="X118" i="1"/>
  <c r="W118" i="1"/>
  <c r="M118" i="1"/>
  <c r="L118" i="1"/>
  <c r="S118" i="1" s="1"/>
  <c r="X117" i="1"/>
  <c r="W117" i="1"/>
  <c r="V117" i="1"/>
  <c r="T117" i="1" s="1"/>
  <c r="U117" i="1"/>
  <c r="S117" i="1" s="1"/>
  <c r="X116" i="1"/>
  <c r="W116" i="1"/>
  <c r="V116" i="1"/>
  <c r="T116" i="1" s="1"/>
  <c r="U116" i="1"/>
  <c r="S116" i="1" s="1"/>
  <c r="X115" i="1"/>
  <c r="W115" i="1"/>
  <c r="V115" i="1"/>
  <c r="T115" i="1" s="1"/>
  <c r="U115" i="1"/>
  <c r="S115" i="1" s="1"/>
  <c r="X114" i="1"/>
  <c r="W114" i="1"/>
  <c r="V114" i="1"/>
  <c r="T114" i="1" s="1"/>
  <c r="U114" i="1"/>
  <c r="S114" i="1" s="1"/>
  <c r="X112" i="1"/>
  <c r="W112" i="1"/>
  <c r="M112" i="1"/>
  <c r="T112" i="1" s="1"/>
  <c r="L112" i="1"/>
  <c r="S112" i="1" s="1"/>
  <c r="X111" i="1"/>
  <c r="W111" i="1"/>
  <c r="V111" i="1"/>
  <c r="T111" i="1" s="1"/>
  <c r="U111" i="1"/>
  <c r="S111" i="1" s="1"/>
  <c r="X110" i="1"/>
  <c r="W110" i="1"/>
  <c r="V110" i="1"/>
  <c r="T110" i="1" s="1"/>
  <c r="U110" i="1"/>
  <c r="S110" i="1" s="1"/>
  <c r="X109" i="1"/>
  <c r="W109" i="1"/>
  <c r="V109" i="1"/>
  <c r="T109" i="1" s="1"/>
  <c r="U109" i="1"/>
  <c r="S109" i="1" s="1"/>
  <c r="X108" i="1"/>
  <c r="W108" i="1"/>
  <c r="V108" i="1"/>
  <c r="T108" i="1" s="1"/>
  <c r="U108" i="1"/>
  <c r="S108" i="1" s="1"/>
  <c r="X106" i="1"/>
  <c r="W106" i="1"/>
  <c r="M106" i="1"/>
  <c r="T106" i="1" s="1"/>
  <c r="L106" i="1"/>
  <c r="S106" i="1" s="1"/>
  <c r="X105" i="1"/>
  <c r="W105" i="1"/>
  <c r="V105" i="1"/>
  <c r="T105" i="1" s="1"/>
  <c r="U105" i="1"/>
  <c r="S105" i="1" s="1"/>
  <c r="X100" i="1"/>
  <c r="W100" i="1"/>
  <c r="M100" i="1"/>
  <c r="T100" i="1" s="1"/>
  <c r="L100" i="1"/>
  <c r="X99" i="1"/>
  <c r="W99" i="1"/>
  <c r="V99" i="1"/>
  <c r="T99" i="1" s="1"/>
  <c r="T95" i="1" s="1"/>
  <c r="U99" i="1"/>
  <c r="S99" i="1" s="1"/>
  <c r="X94" i="1"/>
  <c r="W94" i="1"/>
  <c r="V94" i="1"/>
  <c r="T94" i="1" s="1"/>
  <c r="U94" i="1"/>
  <c r="S94" i="1" s="1"/>
  <c r="X93" i="1"/>
  <c r="W93" i="1"/>
  <c r="V93" i="1"/>
  <c r="T93" i="1" s="1"/>
  <c r="U93" i="1"/>
  <c r="S93" i="1" s="1"/>
  <c r="X89" i="1"/>
  <c r="W89" i="1"/>
  <c r="M89" i="1"/>
  <c r="L89" i="1"/>
  <c r="X88" i="1"/>
  <c r="W88" i="1"/>
  <c r="V88" i="1"/>
  <c r="T88" i="1" s="1"/>
  <c r="U88" i="1"/>
  <c r="S88" i="1" s="1"/>
  <c r="X87" i="1"/>
  <c r="W87" i="1"/>
  <c r="V87" i="1"/>
  <c r="T87" i="1" s="1"/>
  <c r="U87" i="1"/>
  <c r="S87" i="1" s="1"/>
  <c r="X86" i="1"/>
  <c r="W86" i="1"/>
  <c r="V86" i="1"/>
  <c r="T86" i="1" s="1"/>
  <c r="U86" i="1"/>
  <c r="S86" i="1" s="1"/>
  <c r="X85" i="1"/>
  <c r="W85" i="1"/>
  <c r="V85" i="1"/>
  <c r="T85" i="1" s="1"/>
  <c r="U85" i="1"/>
  <c r="S85" i="1" s="1"/>
  <c r="X84" i="1"/>
  <c r="W84" i="1"/>
  <c r="X83" i="1"/>
  <c r="W83" i="1"/>
  <c r="M83" i="1"/>
  <c r="T83" i="1" s="1"/>
  <c r="L83" i="1"/>
  <c r="X82" i="1"/>
  <c r="W82" i="1"/>
  <c r="V82" i="1"/>
  <c r="T82" i="1" s="1"/>
  <c r="U82" i="1"/>
  <c r="S82" i="1" s="1"/>
  <c r="X81" i="1"/>
  <c r="W81" i="1"/>
  <c r="V81" i="1"/>
  <c r="T81" i="1" s="1"/>
  <c r="U81" i="1"/>
  <c r="S81" i="1" s="1"/>
  <c r="X80" i="1"/>
  <c r="W80" i="1"/>
  <c r="V80" i="1"/>
  <c r="T80" i="1" s="1"/>
  <c r="U80" i="1"/>
  <c r="S80" i="1" s="1"/>
  <c r="X79" i="1"/>
  <c r="W79" i="1"/>
  <c r="V79" i="1"/>
  <c r="T79" i="1" s="1"/>
  <c r="U79" i="1"/>
  <c r="S79" i="1" s="1"/>
  <c r="X78" i="1"/>
  <c r="W78" i="1"/>
  <c r="X77" i="1"/>
  <c r="W77" i="1"/>
  <c r="M77" i="1"/>
  <c r="T77" i="1" s="1"/>
  <c r="L77" i="1"/>
  <c r="X76" i="1"/>
  <c r="W76" i="1"/>
  <c r="V76" i="1"/>
  <c r="T76" i="1" s="1"/>
  <c r="U76" i="1"/>
  <c r="S76" i="1" s="1"/>
  <c r="X75" i="1"/>
  <c r="W75" i="1"/>
  <c r="V75" i="1"/>
  <c r="T75" i="1" s="1"/>
  <c r="U75" i="1"/>
  <c r="S75" i="1" s="1"/>
  <c r="X74" i="1"/>
  <c r="W74" i="1"/>
  <c r="V74" i="1"/>
  <c r="T74" i="1" s="1"/>
  <c r="U74" i="1"/>
  <c r="S74" i="1" s="1"/>
  <c r="X73" i="1"/>
  <c r="W73" i="1"/>
  <c r="V73" i="1"/>
  <c r="T73" i="1" s="1"/>
  <c r="U73" i="1"/>
  <c r="S73" i="1" s="1"/>
  <c r="X71" i="1"/>
  <c r="W71" i="1"/>
  <c r="M71" i="1"/>
  <c r="L71" i="1"/>
  <c r="X70" i="1"/>
  <c r="W70" i="1"/>
  <c r="V70" i="1"/>
  <c r="T70" i="1" s="1"/>
  <c r="U70" i="1"/>
  <c r="S70" i="1" s="1"/>
  <c r="X69" i="1"/>
  <c r="W69" i="1"/>
  <c r="V69" i="1"/>
  <c r="T69" i="1" s="1"/>
  <c r="U69" i="1"/>
  <c r="S69" i="1" s="1"/>
  <c r="X68" i="1"/>
  <c r="W68" i="1"/>
  <c r="V68" i="1"/>
  <c r="T68" i="1" s="1"/>
  <c r="U68" i="1"/>
  <c r="S68" i="1" s="1"/>
  <c r="X65" i="1"/>
  <c r="W65" i="1"/>
  <c r="M65" i="1"/>
  <c r="T65" i="1" s="1"/>
  <c r="L65" i="1"/>
  <c r="S65" i="1" s="1"/>
  <c r="X64" i="1"/>
  <c r="W64" i="1"/>
  <c r="V64" i="1"/>
  <c r="T64" i="1" s="1"/>
  <c r="U64" i="1"/>
  <c r="S64" i="1" s="1"/>
  <c r="X57" i="1"/>
  <c r="W57" i="1"/>
  <c r="M57" i="1"/>
  <c r="T57" i="1" s="1"/>
  <c r="L57" i="1"/>
  <c r="X56" i="1"/>
  <c r="W56" i="1"/>
  <c r="V56" i="1"/>
  <c r="T56" i="1" s="1"/>
  <c r="U56" i="1"/>
  <c r="S56" i="1" s="1"/>
  <c r="X55" i="1"/>
  <c r="W55" i="1"/>
  <c r="V55" i="1"/>
  <c r="T55" i="1" s="1"/>
  <c r="U55" i="1"/>
  <c r="S55" i="1" s="1"/>
  <c r="X51" i="1"/>
  <c r="W51" i="1"/>
  <c r="M51" i="1"/>
  <c r="L51" i="1"/>
  <c r="X50" i="1"/>
  <c r="W50" i="1"/>
  <c r="V50" i="1"/>
  <c r="T50" i="1" s="1"/>
  <c r="U50" i="1"/>
  <c r="S50" i="1" s="1"/>
  <c r="X49" i="1"/>
  <c r="W49" i="1"/>
  <c r="V49" i="1"/>
  <c r="T49" i="1" s="1"/>
  <c r="U49" i="1"/>
  <c r="S49" i="1" s="1"/>
  <c r="X45" i="1"/>
  <c r="W45" i="1"/>
  <c r="M45" i="1"/>
  <c r="L45" i="1"/>
  <c r="S45" i="1" s="1"/>
  <c r="X44" i="1"/>
  <c r="W44" i="1"/>
  <c r="V44" i="1"/>
  <c r="T44" i="1" s="1"/>
  <c r="U44" i="1"/>
  <c r="S44" i="1" s="1"/>
  <c r="X43" i="1"/>
  <c r="W43" i="1"/>
  <c r="V43" i="1"/>
  <c r="T43" i="1" s="1"/>
  <c r="U43" i="1"/>
  <c r="S43" i="1" s="1"/>
  <c r="X42" i="1"/>
  <c r="W42" i="1"/>
  <c r="V42" i="1"/>
  <c r="T42" i="1" s="1"/>
  <c r="U42" i="1"/>
  <c r="S42" i="1" s="1"/>
  <c r="X41" i="1"/>
  <c r="W41" i="1"/>
  <c r="V41" i="1"/>
  <c r="T41" i="1" s="1"/>
  <c r="U41" i="1"/>
  <c r="S41" i="1" s="1"/>
  <c r="X40" i="1"/>
  <c r="W40" i="1"/>
  <c r="X39" i="1"/>
  <c r="W39" i="1"/>
  <c r="M39" i="1"/>
  <c r="L39" i="1"/>
  <c r="X38" i="1"/>
  <c r="W38" i="1"/>
  <c r="V38" i="1"/>
  <c r="T38" i="1" s="1"/>
  <c r="U38" i="1"/>
  <c r="S38" i="1" s="1"/>
  <c r="X24" i="1"/>
  <c r="W24" i="1"/>
  <c r="M24" i="1"/>
  <c r="T24" i="1" s="1"/>
  <c r="L24" i="1"/>
  <c r="X23" i="1"/>
  <c r="W23" i="1"/>
  <c r="V23" i="1"/>
  <c r="T23" i="1" s="1"/>
  <c r="U23" i="1"/>
  <c r="S23" i="1" s="1"/>
  <c r="X21" i="1"/>
  <c r="W21" i="1"/>
  <c r="X18" i="1"/>
  <c r="W18" i="1"/>
  <c r="M18" i="1"/>
  <c r="L18" i="1"/>
  <c r="S18" i="1" s="1"/>
  <c r="X17" i="1"/>
  <c r="W17" i="1"/>
  <c r="V17" i="1"/>
  <c r="T17" i="1" s="1"/>
  <c r="U17" i="1"/>
  <c r="S17" i="1" s="1"/>
  <c r="X16" i="1"/>
  <c r="W16" i="1"/>
  <c r="V16" i="1"/>
  <c r="T16" i="1" s="1"/>
  <c r="U16" i="1"/>
  <c r="S16" i="1" s="1"/>
  <c r="M12" i="1"/>
  <c r="L12" i="1"/>
  <c r="D8" i="1"/>
  <c r="U1" i="1"/>
  <c r="B4" i="7"/>
  <c r="A8" i="8"/>
  <c r="A13" i="8" s="1"/>
  <c r="A17" i="8" s="1"/>
  <c r="A21" i="8" s="1"/>
  <c r="A23" i="8" s="1"/>
  <c r="A25" i="8" s="1"/>
  <c r="A27" i="8" s="1"/>
  <c r="A29" i="8" s="1"/>
  <c r="A31" i="8" s="1"/>
  <c r="A32" i="8" s="1"/>
  <c r="A34" i="8" s="1"/>
  <c r="A36" i="8" s="1"/>
  <c r="A38" i="8" s="1"/>
  <c r="A40" i="8" s="1"/>
  <c r="A42" i="8" s="1"/>
  <c r="A44" i="8" s="1"/>
  <c r="A46" i="8" s="1"/>
  <c r="A50" i="8" s="1"/>
  <c r="A52" i="8" s="1"/>
  <c r="A54" i="8" s="1"/>
  <c r="A56" i="8" s="1"/>
  <c r="A58" i="8" s="1"/>
  <c r="A60" i="8" s="1"/>
  <c r="A62" i="8" s="1"/>
  <c r="N18" i="7"/>
  <c r="N20" i="7"/>
  <c r="Q17" i="7"/>
  <c r="Q28" i="7"/>
  <c r="Q23" i="7"/>
  <c r="Q33" i="7"/>
  <c r="L20" i="7"/>
  <c r="N31" i="7"/>
  <c r="N17" i="7"/>
  <c r="Q14" i="7"/>
  <c r="D32" i="7"/>
  <c r="L33" i="7"/>
  <c r="Q26" i="7"/>
  <c r="G32" i="7"/>
  <c r="N15" i="7"/>
  <c r="Q31" i="7"/>
  <c r="Q24" i="7"/>
  <c r="I32" i="7"/>
  <c r="L19" i="7"/>
  <c r="J49" i="18" l="1"/>
  <c r="Y49" i="18" s="1"/>
  <c r="K49" i="18" s="1"/>
  <c r="J73" i="18"/>
  <c r="Y73" i="18" s="1"/>
  <c r="K73" i="18" s="1"/>
  <c r="J100" i="18"/>
  <c r="Y100" i="18" s="1"/>
  <c r="K100" i="18" s="1"/>
  <c r="J67" i="15"/>
  <c r="J75" i="15"/>
  <c r="Y75" i="15" s="1"/>
  <c r="K75" i="15" s="1"/>
  <c r="J147" i="15"/>
  <c r="Y147" i="15" s="1"/>
  <c r="K147" i="15" s="1"/>
  <c r="J28" i="15"/>
  <c r="Y28" i="15" s="1"/>
  <c r="K28" i="15" s="1"/>
  <c r="J113" i="15"/>
  <c r="Y113" i="15" s="1"/>
  <c r="K113" i="15" s="1"/>
  <c r="J81" i="18"/>
  <c r="Y81" i="18" s="1"/>
  <c r="K81" i="18" s="1"/>
  <c r="J65" i="15"/>
  <c r="Y65" i="15" s="1"/>
  <c r="K65" i="15" s="1"/>
  <c r="J29" i="15"/>
  <c r="Y29" i="15" s="1"/>
  <c r="K29" i="15" s="1"/>
  <c r="J120" i="12"/>
  <c r="Y120" i="12" s="1"/>
  <c r="K120" i="12" s="1"/>
  <c r="J174" i="12"/>
  <c r="Y174" i="12" s="1"/>
  <c r="K174" i="12" s="1"/>
  <c r="J118" i="18"/>
  <c r="Y118" i="18" s="1"/>
  <c r="K118" i="18" s="1"/>
  <c r="J132" i="18"/>
  <c r="Y132" i="18" s="1"/>
  <c r="K132" i="18" s="1"/>
  <c r="S38" i="15"/>
  <c r="S35" i="15"/>
  <c r="T38" i="15"/>
  <c r="T35" i="15"/>
  <c r="S138" i="15"/>
  <c r="S135" i="15"/>
  <c r="T138" i="15"/>
  <c r="T135" i="15"/>
  <c r="T18" i="19"/>
  <c r="S84" i="19"/>
  <c r="T84" i="19"/>
  <c r="U98" i="16"/>
  <c r="S98" i="16" s="1"/>
  <c r="U97" i="16"/>
  <c r="S97" i="16" s="1"/>
  <c r="V98" i="16"/>
  <c r="T98" i="16" s="1"/>
  <c r="V97" i="16"/>
  <c r="T97" i="16" s="1"/>
  <c r="V98" i="9"/>
  <c r="T98" i="9" s="1"/>
  <c r="U98" i="9"/>
  <c r="S98" i="9" s="1"/>
  <c r="V97" i="9"/>
  <c r="T97" i="9" s="1"/>
  <c r="U97" i="9"/>
  <c r="S97" i="9" s="1"/>
  <c r="V98" i="3"/>
  <c r="T98" i="3" s="1"/>
  <c r="U98" i="3"/>
  <c r="S98" i="3" s="1"/>
  <c r="V97" i="3"/>
  <c r="T97" i="3" s="1"/>
  <c r="U97" i="3"/>
  <c r="S97" i="3" s="1"/>
  <c r="V98" i="5"/>
  <c r="T98" i="5" s="1"/>
  <c r="U98" i="5"/>
  <c r="S98" i="5" s="1"/>
  <c r="V97" i="5"/>
  <c r="T97" i="5" s="1"/>
  <c r="U97" i="5"/>
  <c r="S97" i="5" s="1"/>
  <c r="V93" i="9"/>
  <c r="T93" i="9" s="1"/>
  <c r="U93" i="9"/>
  <c r="S93" i="9" s="1"/>
  <c r="V92" i="9"/>
  <c r="T92" i="9" s="1"/>
  <c r="U92" i="9"/>
  <c r="S92" i="9" s="1"/>
  <c r="V91" i="9"/>
  <c r="T91" i="9" s="1"/>
  <c r="U91" i="9"/>
  <c r="S91" i="9" s="1"/>
  <c r="V93" i="5"/>
  <c r="T93" i="5" s="1"/>
  <c r="U93" i="5"/>
  <c r="S93" i="5" s="1"/>
  <c r="V92" i="5"/>
  <c r="T92" i="5" s="1"/>
  <c r="U92" i="5"/>
  <c r="S92" i="5" s="1"/>
  <c r="V91" i="5"/>
  <c r="T91" i="5" s="1"/>
  <c r="U91" i="5"/>
  <c r="S91" i="5" s="1"/>
  <c r="V55" i="4"/>
  <c r="T55" i="4" s="1"/>
  <c r="U55" i="4"/>
  <c r="S55" i="4" s="1"/>
  <c r="V54" i="4"/>
  <c r="T54" i="4" s="1"/>
  <c r="U54" i="4"/>
  <c r="S54" i="4" s="1"/>
  <c r="V53" i="4"/>
  <c r="T53" i="4" s="1"/>
  <c r="U53" i="4"/>
  <c r="S53" i="4" s="1"/>
  <c r="V55" i="5"/>
  <c r="T55" i="5" s="1"/>
  <c r="U55" i="5"/>
  <c r="S55" i="5" s="1"/>
  <c r="V54" i="5"/>
  <c r="T54" i="5" s="1"/>
  <c r="U54" i="5"/>
  <c r="S54" i="5" s="1"/>
  <c r="V53" i="5"/>
  <c r="T53" i="5" s="1"/>
  <c r="U53" i="5"/>
  <c r="S53" i="5" s="1"/>
  <c r="V93" i="3"/>
  <c r="T93" i="3" s="1"/>
  <c r="U93" i="3"/>
  <c r="S93" i="3" s="1"/>
  <c r="V92" i="3"/>
  <c r="T92" i="3" s="1"/>
  <c r="U92" i="3"/>
  <c r="S92" i="3" s="1"/>
  <c r="V91" i="3"/>
  <c r="T91" i="3" s="1"/>
  <c r="U91" i="3"/>
  <c r="S91" i="3" s="1"/>
  <c r="V55" i="3"/>
  <c r="T55" i="3" s="1"/>
  <c r="U55" i="3"/>
  <c r="S55" i="3" s="1"/>
  <c r="V54" i="3"/>
  <c r="T54" i="3" s="1"/>
  <c r="U54" i="3"/>
  <c r="S54" i="3" s="1"/>
  <c r="V53" i="3"/>
  <c r="T53" i="3" s="1"/>
  <c r="U53" i="3"/>
  <c r="S53" i="3" s="1"/>
  <c r="V37" i="4"/>
  <c r="T37" i="4" s="1"/>
  <c r="U37" i="4"/>
  <c r="S37" i="4" s="1"/>
  <c r="V36" i="16"/>
  <c r="T36" i="16" s="1"/>
  <c r="U36" i="16"/>
  <c r="S36" i="16" s="1"/>
  <c r="V36" i="9"/>
  <c r="T36" i="9" s="1"/>
  <c r="U36" i="9"/>
  <c r="S36" i="9" s="1"/>
  <c r="V36" i="6"/>
  <c r="T36" i="6" s="1"/>
  <c r="U36" i="6"/>
  <c r="S36" i="6" s="1"/>
  <c r="V37" i="5"/>
  <c r="T37" i="5" s="1"/>
  <c r="U37" i="5"/>
  <c r="S37" i="5" s="1"/>
  <c r="V38" i="3"/>
  <c r="T38" i="3" s="1"/>
  <c r="U38" i="3"/>
  <c r="S38" i="3" s="1"/>
  <c r="B7" i="7"/>
  <c r="C7" i="7"/>
  <c r="D7" i="7"/>
  <c r="E7" i="7"/>
  <c r="F7" i="7"/>
  <c r="G7" i="7"/>
  <c r="H7" i="7"/>
  <c r="I7" i="7"/>
  <c r="J7" i="7"/>
  <c r="K7" i="7"/>
  <c r="L7" i="7"/>
  <c r="M7" i="7"/>
  <c r="N7" i="7"/>
  <c r="O7" i="7"/>
  <c r="P7" i="7"/>
  <c r="Q7" i="7"/>
  <c r="R7" i="7"/>
  <c r="S7" i="7"/>
  <c r="T7" i="7"/>
  <c r="U7" i="7"/>
  <c r="V41" i="4"/>
  <c r="T41" i="4" s="1"/>
  <c r="T40" i="4" s="1"/>
  <c r="U41" i="4"/>
  <c r="S41" i="4" s="1"/>
  <c r="S40" i="4" s="1"/>
  <c r="V21" i="4"/>
  <c r="T21" i="4" s="1"/>
  <c r="U21" i="4"/>
  <c r="S21" i="4" s="1"/>
  <c r="V20" i="4"/>
  <c r="T20" i="4" s="1"/>
  <c r="U20" i="4"/>
  <c r="S20" i="4" s="1"/>
  <c r="V19" i="4"/>
  <c r="T19" i="4" s="1"/>
  <c r="U19" i="4"/>
  <c r="S19" i="4" s="1"/>
  <c r="V65" i="16"/>
  <c r="T65" i="16" s="1"/>
  <c r="U65" i="16"/>
  <c r="S65" i="16" s="1"/>
  <c r="V21" i="16"/>
  <c r="T21" i="16" s="1"/>
  <c r="U21" i="16"/>
  <c r="S21" i="16" s="1"/>
  <c r="V20" i="16"/>
  <c r="T20" i="16" s="1"/>
  <c r="U20" i="16"/>
  <c r="S20" i="16" s="1"/>
  <c r="V19" i="16"/>
  <c r="T19" i="16" s="1"/>
  <c r="U19" i="16"/>
  <c r="S19" i="16" s="1"/>
  <c r="V21" i="9"/>
  <c r="T21" i="9" s="1"/>
  <c r="U21" i="9"/>
  <c r="S21" i="9" s="1"/>
  <c r="V20" i="9"/>
  <c r="T20" i="9" s="1"/>
  <c r="U20" i="9"/>
  <c r="S20" i="9" s="1"/>
  <c r="V19" i="9"/>
  <c r="T19" i="9" s="1"/>
  <c r="U19" i="9"/>
  <c r="S19" i="9" s="1"/>
  <c r="V21" i="6"/>
  <c r="T21" i="6" s="1"/>
  <c r="U21" i="6"/>
  <c r="S21" i="6" s="1"/>
  <c r="V20" i="6"/>
  <c r="T20" i="6" s="1"/>
  <c r="U20" i="6"/>
  <c r="S20" i="6" s="1"/>
  <c r="V19" i="6"/>
  <c r="T19" i="6" s="1"/>
  <c r="U19" i="6"/>
  <c r="S19" i="6" s="1"/>
  <c r="V21" i="3"/>
  <c r="T21" i="3" s="1"/>
  <c r="U21" i="3"/>
  <c r="S21" i="3" s="1"/>
  <c r="V21" i="5"/>
  <c r="T21" i="5" s="1"/>
  <c r="U21" i="5"/>
  <c r="S21" i="5" s="1"/>
  <c r="V20" i="5"/>
  <c r="T20" i="5" s="1"/>
  <c r="U20" i="5"/>
  <c r="S20" i="5" s="1"/>
  <c r="V19" i="5"/>
  <c r="T19" i="5" s="1"/>
  <c r="U19" i="5"/>
  <c r="S19" i="5" s="1"/>
  <c r="V99" i="3"/>
  <c r="T99" i="3" s="1"/>
  <c r="U99" i="3"/>
  <c r="S99" i="3" s="1"/>
  <c r="V15" i="3"/>
  <c r="T15" i="3" s="1"/>
  <c r="U15" i="3"/>
  <c r="S15" i="3" s="1"/>
  <c r="V14" i="3"/>
  <c r="T14" i="3" s="1"/>
  <c r="U14" i="3"/>
  <c r="S14" i="3" s="1"/>
  <c r="V20" i="3"/>
  <c r="T20" i="3" s="1"/>
  <c r="U20" i="3"/>
  <c r="S20" i="3" s="1"/>
  <c r="V19" i="3"/>
  <c r="T19" i="3" s="1"/>
  <c r="U19" i="3"/>
  <c r="S19" i="3" s="1"/>
  <c r="V158" i="3"/>
  <c r="T158" i="3" s="1"/>
  <c r="T150" i="3" s="1"/>
  <c r="U158" i="3"/>
  <c r="S158" i="3" s="1"/>
  <c r="J108" i="1"/>
  <c r="Y108" i="1" s="1"/>
  <c r="K108" i="1" s="1"/>
  <c r="J119" i="1"/>
  <c r="S71" i="6"/>
  <c r="V78" i="6"/>
  <c r="T78" i="6" s="1"/>
  <c r="U78" i="6"/>
  <c r="S78" i="6" s="1"/>
  <c r="S77" i="6" s="1"/>
  <c r="T71" i="6"/>
  <c r="V79" i="5"/>
  <c r="T79" i="5" s="1"/>
  <c r="U79" i="5"/>
  <c r="S79" i="5" s="1"/>
  <c r="S78" i="5" s="1"/>
  <c r="T72" i="5"/>
  <c r="S72" i="5"/>
  <c r="V79" i="9"/>
  <c r="T79" i="9" s="1"/>
  <c r="U79" i="9"/>
  <c r="S79" i="9" s="1"/>
  <c r="S78" i="9" s="1"/>
  <c r="T72" i="9"/>
  <c r="S72" i="9"/>
  <c r="V80" i="4"/>
  <c r="T80" i="4" s="1"/>
  <c r="U80" i="4"/>
  <c r="S80" i="4" s="1"/>
  <c r="S79" i="4" s="1"/>
  <c r="T73" i="4"/>
  <c r="S73" i="4"/>
  <c r="J40" i="11"/>
  <c r="Y40" i="11" s="1"/>
  <c r="K40" i="11" s="1"/>
  <c r="J51" i="11"/>
  <c r="Y51" i="11" s="1"/>
  <c r="K51" i="11" s="1"/>
  <c r="J21" i="11"/>
  <c r="Y21" i="11" s="1"/>
  <c r="K21" i="11" s="1"/>
  <c r="J131" i="11"/>
  <c r="U75" i="16"/>
  <c r="S75" i="16" s="1"/>
  <c r="S74" i="16" s="1"/>
  <c r="V75" i="16"/>
  <c r="T75" i="16" s="1"/>
  <c r="T68" i="16"/>
  <c r="S68" i="16"/>
  <c r="T72" i="3"/>
  <c r="S72" i="3"/>
  <c r="J94" i="12"/>
  <c r="T91" i="4"/>
  <c r="S91" i="4"/>
  <c r="Q84" i="15"/>
  <c r="Q151" i="15"/>
  <c r="J23" i="11"/>
  <c r="Y23" i="11" s="1"/>
  <c r="K23" i="11" s="1"/>
  <c r="J66" i="11"/>
  <c r="Y66" i="11" s="1"/>
  <c r="K66" i="11" s="1"/>
  <c r="J97" i="11"/>
  <c r="Y97" i="11" s="1"/>
  <c r="K97" i="11" s="1"/>
  <c r="J17" i="12"/>
  <c r="Y17" i="12" s="1"/>
  <c r="K17" i="12" s="1"/>
  <c r="Q48" i="12"/>
  <c r="J62" i="12"/>
  <c r="Y62" i="12" s="1"/>
  <c r="K62" i="12" s="1"/>
  <c r="J68" i="12"/>
  <c r="Y68" i="12" s="1"/>
  <c r="K68" i="12" s="1"/>
  <c r="J79" i="12"/>
  <c r="Y79" i="12" s="1"/>
  <c r="K79" i="12" s="1"/>
  <c r="Q99" i="12"/>
  <c r="J108" i="12"/>
  <c r="Y108" i="12" s="1"/>
  <c r="K108" i="12" s="1"/>
  <c r="J132" i="12"/>
  <c r="Y132" i="12" s="1"/>
  <c r="K132" i="12" s="1"/>
  <c r="J97" i="18"/>
  <c r="Y97" i="18" s="1"/>
  <c r="K97" i="18" s="1"/>
  <c r="Q155" i="18"/>
  <c r="J21" i="15"/>
  <c r="Y21" i="15" s="1"/>
  <c r="K21" i="15" s="1"/>
  <c r="J119" i="15"/>
  <c r="Y119" i="15" s="1"/>
  <c r="K119" i="15" s="1"/>
  <c r="Q36" i="12"/>
  <c r="Q77" i="18"/>
  <c r="J14" i="18"/>
  <c r="Y14" i="18" s="1"/>
  <c r="K14" i="18" s="1"/>
  <c r="J28" i="18"/>
  <c r="Y28" i="18" s="1"/>
  <c r="K28" i="18" s="1"/>
  <c r="J54" i="18"/>
  <c r="Y54" i="18" s="1"/>
  <c r="K54" i="18" s="1"/>
  <c r="J70" i="18"/>
  <c r="Y70" i="18" s="1"/>
  <c r="K70" i="18" s="1"/>
  <c r="J82" i="18"/>
  <c r="Y82" i="18" s="1"/>
  <c r="K82" i="18" s="1"/>
  <c r="J13" i="18"/>
  <c r="Y13" i="18" s="1"/>
  <c r="K13" i="18" s="1"/>
  <c r="J53" i="18"/>
  <c r="Y53" i="18" s="1"/>
  <c r="K53" i="18" s="1"/>
  <c r="J111" i="18"/>
  <c r="Y111" i="18" s="1"/>
  <c r="K111" i="18" s="1"/>
  <c r="J121" i="18"/>
  <c r="J135" i="18"/>
  <c r="Y135" i="18" s="1"/>
  <c r="K135" i="18" s="1"/>
  <c r="J159" i="18"/>
  <c r="Y159" i="18" s="1"/>
  <c r="K159" i="18" s="1"/>
  <c r="J164" i="18"/>
  <c r="Y164" i="18" s="1"/>
  <c r="K164" i="18" s="1"/>
  <c r="J19" i="11"/>
  <c r="Y19" i="11" s="1"/>
  <c r="K19" i="11" s="1"/>
  <c r="U79" i="3"/>
  <c r="S79" i="3" s="1"/>
  <c r="S78" i="3" s="1"/>
  <c r="V79" i="3"/>
  <c r="T79" i="3" s="1"/>
  <c r="J138" i="18"/>
  <c r="Y138" i="18" s="1"/>
  <c r="K138" i="18" s="1"/>
  <c r="J87" i="1"/>
  <c r="Y87" i="1" s="1"/>
  <c r="K87" i="1" s="1"/>
  <c r="U40" i="16"/>
  <c r="S40" i="16" s="1"/>
  <c r="S39" i="16" s="1"/>
  <c r="V40" i="16"/>
  <c r="T40" i="16" s="1"/>
  <c r="T39" i="16" s="1"/>
  <c r="J31" i="11"/>
  <c r="Y31" i="11" s="1"/>
  <c r="K31" i="11" s="1"/>
  <c r="Q55" i="11"/>
  <c r="J79" i="11"/>
  <c r="Y79" i="11" s="1"/>
  <c r="K79" i="11" s="1"/>
  <c r="J73" i="11"/>
  <c r="Y73" i="11" s="1"/>
  <c r="K73" i="11" s="1"/>
  <c r="J169" i="11"/>
  <c r="Y169" i="11" s="1"/>
  <c r="K169" i="11" s="1"/>
  <c r="J159" i="11"/>
  <c r="Y159" i="11" s="1"/>
  <c r="K159" i="11" s="1"/>
  <c r="Q69" i="11"/>
  <c r="T69" i="11" s="1"/>
  <c r="J17" i="11"/>
  <c r="Y17" i="11" s="1"/>
  <c r="K17" i="11" s="1"/>
  <c r="J20" i="11"/>
  <c r="Y20" i="11" s="1"/>
  <c r="K20" i="11" s="1"/>
  <c r="J43" i="11"/>
  <c r="Y43" i="11" s="1"/>
  <c r="K43" i="11" s="1"/>
  <c r="J152" i="11"/>
  <c r="Y152" i="11" s="1"/>
  <c r="K152" i="11" s="1"/>
  <c r="U40" i="9"/>
  <c r="S40" i="9" s="1"/>
  <c r="S39" i="9" s="1"/>
  <c r="V40" i="9"/>
  <c r="T40" i="9" s="1"/>
  <c r="T39" i="9" s="1"/>
  <c r="T39" i="6"/>
  <c r="S39" i="6"/>
  <c r="S40" i="5"/>
  <c r="T40" i="5"/>
  <c r="U41" i="3"/>
  <c r="S41" i="3" s="1"/>
  <c r="S40" i="3" s="1"/>
  <c r="U13" i="3"/>
  <c r="S13" i="3" s="1"/>
  <c r="V13" i="3"/>
  <c r="T13" i="3" s="1"/>
  <c r="V41" i="3"/>
  <c r="T41" i="3" s="1"/>
  <c r="T40" i="3" s="1"/>
  <c r="J70" i="1"/>
  <c r="Y70" i="1" s="1"/>
  <c r="K70" i="1" s="1"/>
  <c r="J17" i="1"/>
  <c r="Y17" i="1" s="1"/>
  <c r="K17" i="1" s="1"/>
  <c r="J64" i="1"/>
  <c r="Y64" i="1" s="1"/>
  <c r="K64" i="1" s="1"/>
  <c r="J41" i="1"/>
  <c r="Y41" i="1" s="1"/>
  <c r="K41" i="1" s="1"/>
  <c r="Q149" i="1"/>
  <c r="J94" i="1"/>
  <c r="Y94" i="1" s="1"/>
  <c r="K94" i="1" s="1"/>
  <c r="J179" i="1"/>
  <c r="Y179" i="1" s="1"/>
  <c r="K179" i="1" s="1"/>
  <c r="Q24" i="1"/>
  <c r="J148" i="1"/>
  <c r="Y148" i="1" s="1"/>
  <c r="K148" i="1" s="1"/>
  <c r="J86" i="1"/>
  <c r="Y86" i="1" s="1"/>
  <c r="K86" i="1" s="1"/>
  <c r="Q12" i="1"/>
  <c r="J163" i="1"/>
  <c r="Y163" i="1" s="1"/>
  <c r="K163" i="1" s="1"/>
  <c r="J68" i="1"/>
  <c r="Y68" i="1" s="1"/>
  <c r="K68" i="1" s="1"/>
  <c r="Q51" i="1"/>
  <c r="J176" i="1"/>
  <c r="Y176" i="1" s="1"/>
  <c r="K176" i="1" s="1"/>
  <c r="J79" i="1"/>
  <c r="Y79" i="1" s="1"/>
  <c r="K79" i="1" s="1"/>
  <c r="J132" i="1"/>
  <c r="Y132" i="1" s="1"/>
  <c r="K132" i="1" s="1"/>
  <c r="J158" i="1"/>
  <c r="Y158" i="1" s="1"/>
  <c r="K158" i="1" s="1"/>
  <c r="J162" i="1"/>
  <c r="Y162" i="1" s="1"/>
  <c r="K162" i="1" s="1"/>
  <c r="Q177" i="1"/>
  <c r="Q12" i="4"/>
  <c r="J90" i="11"/>
  <c r="Y90" i="11" s="1"/>
  <c r="K90" i="11" s="1"/>
  <c r="J121" i="11"/>
  <c r="Y121" i="11" s="1"/>
  <c r="K121" i="11" s="1"/>
  <c r="J47" i="12"/>
  <c r="Y47" i="12" s="1"/>
  <c r="K47" i="12" s="1"/>
  <c r="J104" i="12"/>
  <c r="Y104" i="12" s="1"/>
  <c r="K104" i="12" s="1"/>
  <c r="J99" i="18"/>
  <c r="Y99" i="18" s="1"/>
  <c r="K99" i="18" s="1"/>
  <c r="Q119" i="18"/>
  <c r="J23" i="15"/>
  <c r="Y23" i="15" s="1"/>
  <c r="K23" i="15" s="1"/>
  <c r="J25" i="15"/>
  <c r="Y25" i="15" s="1"/>
  <c r="K25" i="15" s="1"/>
  <c r="J34" i="15"/>
  <c r="Y34" i="15" s="1"/>
  <c r="K34" i="15" s="1"/>
  <c r="J92" i="15"/>
  <c r="Y92" i="15" s="1"/>
  <c r="K92" i="15" s="1"/>
  <c r="J112" i="15"/>
  <c r="Y112" i="15" s="1"/>
  <c r="K112" i="15" s="1"/>
  <c r="Q56" i="18"/>
  <c r="J66" i="18"/>
  <c r="J106" i="18"/>
  <c r="Y106" i="18" s="1"/>
  <c r="K106" i="18" s="1"/>
  <c r="J170" i="18"/>
  <c r="Y170" i="18" s="1"/>
  <c r="K170" i="18" s="1"/>
  <c r="J176" i="18"/>
  <c r="Y176" i="18" s="1"/>
  <c r="K176" i="18" s="1"/>
  <c r="J19" i="15"/>
  <c r="J18" i="15" s="1"/>
  <c r="Y18" i="15" s="1"/>
  <c r="K18" i="15" s="1"/>
  <c r="J39" i="15"/>
  <c r="Y39" i="15" s="1"/>
  <c r="K39" i="15" s="1"/>
  <c r="J52" i="15"/>
  <c r="Y52" i="15" s="1"/>
  <c r="K52" i="15" s="1"/>
  <c r="J110" i="15"/>
  <c r="Y110" i="15" s="1"/>
  <c r="K110" i="15" s="1"/>
  <c r="J138" i="15"/>
  <c r="J140" i="15"/>
  <c r="Y140" i="15" s="1"/>
  <c r="K140" i="15" s="1"/>
  <c r="J21" i="1"/>
  <c r="Y21" i="1" s="1"/>
  <c r="K21" i="1" s="1"/>
  <c r="J120" i="1"/>
  <c r="Y120" i="1" s="1"/>
  <c r="K120" i="1" s="1"/>
  <c r="J122" i="1"/>
  <c r="Y122" i="1" s="1"/>
  <c r="K122" i="1" s="1"/>
  <c r="J14" i="11"/>
  <c r="Y14" i="11" s="1"/>
  <c r="K14" i="11" s="1"/>
  <c r="J49" i="11"/>
  <c r="Y49" i="11" s="1"/>
  <c r="K49" i="11" s="1"/>
  <c r="J64" i="11"/>
  <c r="Y64" i="11" s="1"/>
  <c r="K64" i="11" s="1"/>
  <c r="J80" i="11"/>
  <c r="Y80" i="11" s="1"/>
  <c r="K80" i="11" s="1"/>
  <c r="J113" i="11"/>
  <c r="Y113" i="11" s="1"/>
  <c r="K113" i="11" s="1"/>
  <c r="J153" i="11"/>
  <c r="Y153" i="11" s="1"/>
  <c r="K153" i="11" s="1"/>
  <c r="J92" i="12"/>
  <c r="Y92" i="12" s="1"/>
  <c r="K92" i="12" s="1"/>
  <c r="J154" i="12"/>
  <c r="Y154" i="12" s="1"/>
  <c r="K154" i="12" s="1"/>
  <c r="Q95" i="18"/>
  <c r="J17" i="15"/>
  <c r="Y17" i="15" s="1"/>
  <c r="K17" i="15" s="1"/>
  <c r="Q36" i="15"/>
  <c r="U37" i="15" s="1"/>
  <c r="S37" i="15" s="1"/>
  <c r="S36" i="15" s="1"/>
  <c r="J57" i="15"/>
  <c r="Y57" i="15" s="1"/>
  <c r="K57" i="15" s="1"/>
  <c r="J124" i="15"/>
  <c r="Y124" i="15" s="1"/>
  <c r="K124" i="15" s="1"/>
  <c r="J73" i="1"/>
  <c r="Y73" i="1" s="1"/>
  <c r="K73" i="1" s="1"/>
  <c r="J114" i="1"/>
  <c r="Y114" i="1" s="1"/>
  <c r="K114" i="1" s="1"/>
  <c r="Q93" i="11"/>
  <c r="U94" i="11" s="1"/>
  <c r="S94" i="11" s="1"/>
  <c r="J46" i="12"/>
  <c r="Y46" i="12" s="1"/>
  <c r="K46" i="12" s="1"/>
  <c r="J83" i="12"/>
  <c r="Y83" i="12" s="1"/>
  <c r="K83" i="12" s="1"/>
  <c r="J117" i="12"/>
  <c r="Q57" i="1"/>
  <c r="J26" i="11"/>
  <c r="Y26" i="11" s="1"/>
  <c r="K26" i="11" s="1"/>
  <c r="Q29" i="11"/>
  <c r="J37" i="11"/>
  <c r="Y37" i="11" s="1"/>
  <c r="K37" i="11" s="1"/>
  <c r="Q47" i="11"/>
  <c r="J54" i="11"/>
  <c r="Y54" i="11" s="1"/>
  <c r="K54" i="11" s="1"/>
  <c r="J76" i="11"/>
  <c r="Y76" i="11" s="1"/>
  <c r="K76" i="11" s="1"/>
  <c r="J96" i="11"/>
  <c r="Y96" i="11" s="1"/>
  <c r="K96" i="11" s="1"/>
  <c r="J74" i="18"/>
  <c r="Y74" i="18" s="1"/>
  <c r="K74" i="18" s="1"/>
  <c r="J76" i="18"/>
  <c r="Y76" i="18" s="1"/>
  <c r="K76" i="18" s="1"/>
  <c r="J94" i="18"/>
  <c r="Y94" i="18" s="1"/>
  <c r="K94" i="18" s="1"/>
  <c r="J123" i="18"/>
  <c r="Y123" i="18" s="1"/>
  <c r="K123" i="18" s="1"/>
  <c r="J143" i="18"/>
  <c r="Y143" i="18" s="1"/>
  <c r="K143" i="18" s="1"/>
  <c r="J173" i="18"/>
  <c r="Y173" i="18" s="1"/>
  <c r="K173" i="18" s="1"/>
  <c r="J177" i="18"/>
  <c r="Y177" i="18" s="1"/>
  <c r="K177" i="18" s="1"/>
  <c r="J49" i="15"/>
  <c r="Y49" i="15" s="1"/>
  <c r="K49" i="15" s="1"/>
  <c r="J155" i="15"/>
  <c r="Y155" i="15" s="1"/>
  <c r="K155" i="15" s="1"/>
  <c r="J40" i="1"/>
  <c r="Y40" i="1" s="1"/>
  <c r="K40" i="1" s="1"/>
  <c r="J110" i="1"/>
  <c r="Y110" i="1" s="1"/>
  <c r="K110" i="1" s="1"/>
  <c r="J117" i="1"/>
  <c r="Y117" i="1" s="1"/>
  <c r="K117" i="1" s="1"/>
  <c r="J121" i="1"/>
  <c r="Y121" i="1" s="1"/>
  <c r="K121" i="1" s="1"/>
  <c r="Q159" i="1"/>
  <c r="J13" i="11"/>
  <c r="J15" i="11"/>
  <c r="Y15" i="11" s="1"/>
  <c r="K15" i="11" s="1"/>
  <c r="J42" i="11"/>
  <c r="J112" i="11"/>
  <c r="Y112" i="11" s="1"/>
  <c r="K112" i="11" s="1"/>
  <c r="J114" i="11"/>
  <c r="Y114" i="11" s="1"/>
  <c r="K114" i="11" s="1"/>
  <c r="J132" i="11"/>
  <c r="Y132" i="11" s="1"/>
  <c r="K132" i="11" s="1"/>
  <c r="J19" i="12"/>
  <c r="Y19" i="12" s="1"/>
  <c r="K19" i="12" s="1"/>
  <c r="J23" i="12"/>
  <c r="Y23" i="12" s="1"/>
  <c r="K23" i="12" s="1"/>
  <c r="J51" i="12"/>
  <c r="Y51" i="12" s="1"/>
  <c r="K51" i="12" s="1"/>
  <c r="J170" i="12"/>
  <c r="J40" i="18"/>
  <c r="Y40" i="18" s="1"/>
  <c r="K40" i="18" s="1"/>
  <c r="J90" i="18"/>
  <c r="Y90" i="18" s="1"/>
  <c r="K90" i="18" s="1"/>
  <c r="J148" i="15"/>
  <c r="Y148" i="15" s="1"/>
  <c r="K148" i="15" s="1"/>
  <c r="J76" i="1"/>
  <c r="Y76" i="1" s="1"/>
  <c r="K76" i="1" s="1"/>
  <c r="J164" i="1"/>
  <c r="Y164" i="1" s="1"/>
  <c r="K164" i="1" s="1"/>
  <c r="J46" i="11"/>
  <c r="Y46" i="11" s="1"/>
  <c r="K46" i="11" s="1"/>
  <c r="Q87" i="11"/>
  <c r="Q157" i="12"/>
  <c r="S157" i="12"/>
  <c r="J114" i="12"/>
  <c r="Y114" i="12" s="1"/>
  <c r="K114" i="12" s="1"/>
  <c r="J59" i="15"/>
  <c r="Y59" i="15" s="1"/>
  <c r="K59" i="15" s="1"/>
  <c r="Q83" i="1"/>
  <c r="S83" i="1"/>
  <c r="J133" i="1"/>
  <c r="Y133" i="1" s="1"/>
  <c r="K133" i="1" s="1"/>
  <c r="J28" i="11"/>
  <c r="Y28" i="11" s="1"/>
  <c r="K28" i="11" s="1"/>
  <c r="J36" i="11"/>
  <c r="Y36" i="11" s="1"/>
  <c r="K36" i="11" s="1"/>
  <c r="J68" i="11"/>
  <c r="Y68" i="11" s="1"/>
  <c r="K68" i="11" s="1"/>
  <c r="J119" i="11"/>
  <c r="Y119" i="11" s="1"/>
  <c r="K119" i="11" s="1"/>
  <c r="J134" i="11"/>
  <c r="Y134" i="11" s="1"/>
  <c r="K134" i="11" s="1"/>
  <c r="J162" i="11"/>
  <c r="Y162" i="11" s="1"/>
  <c r="K162" i="11" s="1"/>
  <c r="J27" i="12"/>
  <c r="Y27" i="12" s="1"/>
  <c r="K27" i="12" s="1"/>
  <c r="Q88" i="12"/>
  <c r="J90" i="12"/>
  <c r="Y90" i="12" s="1"/>
  <c r="K90" i="12" s="1"/>
  <c r="J119" i="12"/>
  <c r="Y119" i="12" s="1"/>
  <c r="K119" i="12" s="1"/>
  <c r="J130" i="12"/>
  <c r="Y130" i="12" s="1"/>
  <c r="K130" i="12" s="1"/>
  <c r="J43" i="18"/>
  <c r="Y43" i="18" s="1"/>
  <c r="K43" i="18" s="1"/>
  <c r="J93" i="18"/>
  <c r="Y93" i="18" s="1"/>
  <c r="K93" i="18" s="1"/>
  <c r="J98" i="18"/>
  <c r="Y98" i="18" s="1"/>
  <c r="K98" i="18" s="1"/>
  <c r="J117" i="18"/>
  <c r="Y117" i="18" s="1"/>
  <c r="K117" i="18" s="1"/>
  <c r="J136" i="18"/>
  <c r="Y136" i="18" s="1"/>
  <c r="K136" i="18" s="1"/>
  <c r="J38" i="15"/>
  <c r="J41" i="15"/>
  <c r="Y41" i="15" s="1"/>
  <c r="K41" i="15" s="1"/>
  <c r="J46" i="15"/>
  <c r="Y46" i="15" s="1"/>
  <c r="K46" i="15" s="1"/>
  <c r="J51" i="15"/>
  <c r="Y51" i="15" s="1"/>
  <c r="K51" i="15" s="1"/>
  <c r="J125" i="15"/>
  <c r="Y125" i="15" s="1"/>
  <c r="K125" i="15" s="1"/>
  <c r="J85" i="1"/>
  <c r="Y85" i="1" s="1"/>
  <c r="K85" i="1" s="1"/>
  <c r="J123" i="1"/>
  <c r="Y123" i="1" s="1"/>
  <c r="K123" i="1" s="1"/>
  <c r="J131" i="1"/>
  <c r="J182" i="1"/>
  <c r="Y182" i="1" s="1"/>
  <c r="K182" i="1" s="1"/>
  <c r="Q24" i="11"/>
  <c r="J34" i="11"/>
  <c r="Y34" i="11" s="1"/>
  <c r="K34" i="11" s="1"/>
  <c r="J71" i="11"/>
  <c r="Y71" i="11" s="1"/>
  <c r="K71" i="11" s="1"/>
  <c r="J86" i="11"/>
  <c r="Y86" i="11" s="1"/>
  <c r="K86" i="11" s="1"/>
  <c r="J104" i="11"/>
  <c r="Y104" i="11" s="1"/>
  <c r="K104" i="11" s="1"/>
  <c r="J109" i="11"/>
  <c r="Y109" i="11" s="1"/>
  <c r="K109" i="11" s="1"/>
  <c r="J122" i="11"/>
  <c r="Y122" i="11" s="1"/>
  <c r="K122" i="11" s="1"/>
  <c r="J158" i="11"/>
  <c r="Y158" i="11" s="1"/>
  <c r="K158" i="11" s="1"/>
  <c r="J165" i="11"/>
  <c r="Y165" i="11" s="1"/>
  <c r="K165" i="11" s="1"/>
  <c r="J174" i="11"/>
  <c r="Y174" i="11" s="1"/>
  <c r="K174" i="11" s="1"/>
  <c r="J15" i="12"/>
  <c r="Y15" i="12" s="1"/>
  <c r="K15" i="12" s="1"/>
  <c r="J22" i="12"/>
  <c r="Y22" i="12" s="1"/>
  <c r="K22" i="12" s="1"/>
  <c r="J40" i="12"/>
  <c r="Y40" i="12" s="1"/>
  <c r="K40" i="12" s="1"/>
  <c r="J66" i="12"/>
  <c r="Y66" i="12" s="1"/>
  <c r="K66" i="12" s="1"/>
  <c r="Q116" i="12"/>
  <c r="J159" i="12"/>
  <c r="Y159" i="12" s="1"/>
  <c r="K159" i="12" s="1"/>
  <c r="J48" i="18"/>
  <c r="Y48" i="18" s="1"/>
  <c r="K48" i="18" s="1"/>
  <c r="J122" i="18"/>
  <c r="Y122" i="18" s="1"/>
  <c r="K122" i="18" s="1"/>
  <c r="J134" i="18"/>
  <c r="Y134" i="18" s="1"/>
  <c r="K134" i="18" s="1"/>
  <c r="J165" i="18"/>
  <c r="Y165" i="18" s="1"/>
  <c r="K165" i="18" s="1"/>
  <c r="J174" i="18"/>
  <c r="Y174" i="18" s="1"/>
  <c r="K174" i="18" s="1"/>
  <c r="J13" i="15"/>
  <c r="Y13" i="15" s="1"/>
  <c r="K13" i="15" s="1"/>
  <c r="J16" i="15"/>
  <c r="Y16" i="15" s="1"/>
  <c r="K16" i="15" s="1"/>
  <c r="J31" i="15"/>
  <c r="J30" i="15" s="1"/>
  <c r="J44" i="15"/>
  <c r="Y44" i="15" s="1"/>
  <c r="K44" i="15" s="1"/>
  <c r="Q66" i="15"/>
  <c r="J83" i="15"/>
  <c r="Y83" i="15" s="1"/>
  <c r="K83" i="15" s="1"/>
  <c r="J88" i="15"/>
  <c r="Y88" i="15" s="1"/>
  <c r="K88" i="15" s="1"/>
  <c r="J101" i="15"/>
  <c r="Y101" i="15" s="1"/>
  <c r="K101" i="15" s="1"/>
  <c r="J118" i="15"/>
  <c r="Y118" i="15" s="1"/>
  <c r="K118" i="15" s="1"/>
  <c r="J161" i="15"/>
  <c r="Y161" i="15" s="1"/>
  <c r="K161" i="15" s="1"/>
  <c r="J69" i="1"/>
  <c r="Y69" i="1" s="1"/>
  <c r="K69" i="1" s="1"/>
  <c r="Q71" i="1"/>
  <c r="T71" i="1" s="1"/>
  <c r="J82" i="1"/>
  <c r="Y82" i="1" s="1"/>
  <c r="K82" i="1" s="1"/>
  <c r="J105" i="1"/>
  <c r="Y105" i="1" s="1"/>
  <c r="K105" i="1" s="1"/>
  <c r="S159" i="1"/>
  <c r="J115" i="11"/>
  <c r="Y115" i="11" s="1"/>
  <c r="K115" i="11" s="1"/>
  <c r="J85" i="12"/>
  <c r="Y85" i="12" s="1"/>
  <c r="K85" i="12" s="1"/>
  <c r="J115" i="12"/>
  <c r="Y115" i="12" s="1"/>
  <c r="K115" i="12" s="1"/>
  <c r="J162" i="12"/>
  <c r="Y162" i="12" s="1"/>
  <c r="K162" i="12" s="1"/>
  <c r="J173" i="12"/>
  <c r="Y173" i="12" s="1"/>
  <c r="K173" i="12" s="1"/>
  <c r="J27" i="18"/>
  <c r="Y27" i="18" s="1"/>
  <c r="K27" i="18" s="1"/>
  <c r="J94" i="15"/>
  <c r="Y94" i="15" s="1"/>
  <c r="K94" i="15" s="1"/>
  <c r="J144" i="15"/>
  <c r="Y144" i="15" s="1"/>
  <c r="K144" i="15" s="1"/>
  <c r="J154" i="15"/>
  <c r="Y154" i="15" s="1"/>
  <c r="K154" i="15" s="1"/>
  <c r="J129" i="15"/>
  <c r="Y129" i="15" s="1"/>
  <c r="K129" i="15" s="1"/>
  <c r="J162" i="15"/>
  <c r="Y162" i="15" s="1"/>
  <c r="K162" i="15" s="1"/>
  <c r="J42" i="1"/>
  <c r="Y42" i="1" s="1"/>
  <c r="K42" i="1" s="1"/>
  <c r="J44" i="1"/>
  <c r="Y44" i="1" s="1"/>
  <c r="K44" i="1" s="1"/>
  <c r="Q77" i="1"/>
  <c r="V78" i="1" s="1"/>
  <c r="T78" i="1" s="1"/>
  <c r="J80" i="1"/>
  <c r="Y80" i="1" s="1"/>
  <c r="K80" i="1" s="1"/>
  <c r="Q100" i="1"/>
  <c r="J115" i="1"/>
  <c r="Y115" i="1" s="1"/>
  <c r="K115" i="1" s="1"/>
  <c r="J168" i="1"/>
  <c r="Y168" i="1" s="1"/>
  <c r="K168" i="1" s="1"/>
  <c r="J25" i="11"/>
  <c r="Y25" i="11" s="1"/>
  <c r="K25" i="11" s="1"/>
  <c r="J82" i="11"/>
  <c r="J107" i="11"/>
  <c r="Y107" i="11" s="1"/>
  <c r="K107" i="11" s="1"/>
  <c r="J110" i="11"/>
  <c r="Y110" i="11" s="1"/>
  <c r="K110" i="11" s="1"/>
  <c r="J118" i="11"/>
  <c r="J120" i="11"/>
  <c r="Y120" i="11" s="1"/>
  <c r="K120" i="11" s="1"/>
  <c r="Q130" i="11"/>
  <c r="Q143" i="11"/>
  <c r="J173" i="11"/>
  <c r="Y173" i="11" s="1"/>
  <c r="K173" i="11" s="1"/>
  <c r="J67" i="12"/>
  <c r="Y67" i="12" s="1"/>
  <c r="K67" i="12" s="1"/>
  <c r="J91" i="12"/>
  <c r="Y91" i="12" s="1"/>
  <c r="K91" i="12" s="1"/>
  <c r="Q122" i="12"/>
  <c r="J129" i="12"/>
  <c r="J21" i="18"/>
  <c r="Y21" i="18" s="1"/>
  <c r="K21" i="18" s="1"/>
  <c r="J37" i="18"/>
  <c r="Y37" i="18" s="1"/>
  <c r="K37" i="18" s="1"/>
  <c r="J42" i="18"/>
  <c r="Y42" i="18" s="1"/>
  <c r="K42" i="18" s="1"/>
  <c r="J80" i="18"/>
  <c r="Y80" i="18" s="1"/>
  <c r="K80" i="18" s="1"/>
  <c r="J87" i="18"/>
  <c r="Y87" i="18" s="1"/>
  <c r="K87" i="18" s="1"/>
  <c r="J92" i="18"/>
  <c r="Y92" i="18" s="1"/>
  <c r="K92" i="18" s="1"/>
  <c r="Q161" i="18"/>
  <c r="J163" i="18"/>
  <c r="Y163" i="18" s="1"/>
  <c r="K163" i="18" s="1"/>
  <c r="J14" i="15"/>
  <c r="Y14" i="15" s="1"/>
  <c r="K14" i="15" s="1"/>
  <c r="J27" i="15"/>
  <c r="Y27" i="15" s="1"/>
  <c r="K27" i="15" s="1"/>
  <c r="J40" i="15"/>
  <c r="Y40" i="15" s="1"/>
  <c r="K40" i="15" s="1"/>
  <c r="J86" i="15"/>
  <c r="Y86" i="15" s="1"/>
  <c r="K86" i="15" s="1"/>
  <c r="J89" i="15"/>
  <c r="Y89" i="15" s="1"/>
  <c r="K89" i="15" s="1"/>
  <c r="J107" i="15"/>
  <c r="Y107" i="15" s="1"/>
  <c r="K107" i="15" s="1"/>
  <c r="J127" i="15"/>
  <c r="Y127" i="15" s="1"/>
  <c r="K127" i="15" s="1"/>
  <c r="S55" i="11"/>
  <c r="J169" i="1"/>
  <c r="Y169" i="1" s="1"/>
  <c r="K169" i="1" s="1"/>
  <c r="J49" i="1"/>
  <c r="Y49" i="1" s="1"/>
  <c r="K49" i="1" s="1"/>
  <c r="J84" i="1"/>
  <c r="Y84" i="1" s="1"/>
  <c r="K84" i="1" s="1"/>
  <c r="J16" i="11"/>
  <c r="Y16" i="11" s="1"/>
  <c r="K16" i="11" s="1"/>
  <c r="J33" i="11"/>
  <c r="Y33" i="11" s="1"/>
  <c r="K33" i="11" s="1"/>
  <c r="J85" i="11"/>
  <c r="Y85" i="11" s="1"/>
  <c r="K85" i="11" s="1"/>
  <c r="J116" i="11"/>
  <c r="Y116" i="11" s="1"/>
  <c r="K116" i="11" s="1"/>
  <c r="J129" i="11"/>
  <c r="Y129" i="11" s="1"/>
  <c r="K129" i="11" s="1"/>
  <c r="J142" i="11"/>
  <c r="Y142" i="11" s="1"/>
  <c r="K142" i="11" s="1"/>
  <c r="J157" i="11"/>
  <c r="Y157" i="11" s="1"/>
  <c r="K157" i="11" s="1"/>
  <c r="J164" i="11"/>
  <c r="Y164" i="11" s="1"/>
  <c r="K164" i="11" s="1"/>
  <c r="J171" i="11"/>
  <c r="Y171" i="11" s="1"/>
  <c r="K171" i="11" s="1"/>
  <c r="J14" i="12"/>
  <c r="Y14" i="12" s="1"/>
  <c r="K14" i="12" s="1"/>
  <c r="Q64" i="12"/>
  <c r="J74" i="12"/>
  <c r="Y74" i="12" s="1"/>
  <c r="K74" i="12" s="1"/>
  <c r="J96" i="12"/>
  <c r="Y96" i="12" s="1"/>
  <c r="K96" i="12" s="1"/>
  <c r="J98" i="12"/>
  <c r="Y98" i="12" s="1"/>
  <c r="K98" i="12" s="1"/>
  <c r="J155" i="12"/>
  <c r="Y155" i="12" s="1"/>
  <c r="K155" i="12" s="1"/>
  <c r="J161" i="12"/>
  <c r="Y161" i="12" s="1"/>
  <c r="K161" i="12" s="1"/>
  <c r="J112" i="18"/>
  <c r="Y112" i="18" s="1"/>
  <c r="K112" i="18" s="1"/>
  <c r="J114" i="18"/>
  <c r="Y114" i="18" s="1"/>
  <c r="K114" i="18" s="1"/>
  <c r="J124" i="18"/>
  <c r="Y124" i="18" s="1"/>
  <c r="K124" i="18" s="1"/>
  <c r="J160" i="18"/>
  <c r="Y160" i="18" s="1"/>
  <c r="K160" i="18" s="1"/>
  <c r="J171" i="18"/>
  <c r="Y171" i="18" s="1"/>
  <c r="K171" i="18" s="1"/>
  <c r="J20" i="15"/>
  <c r="Y20" i="15" s="1"/>
  <c r="K20" i="15" s="1"/>
  <c r="J32" i="15"/>
  <c r="Y32" i="15" s="1"/>
  <c r="K32" i="15" s="1"/>
  <c r="J43" i="15"/>
  <c r="J79" i="15"/>
  <c r="Y79" i="15" s="1"/>
  <c r="K79" i="15" s="1"/>
  <c r="J82" i="15"/>
  <c r="Y82" i="15" s="1"/>
  <c r="K82" i="15" s="1"/>
  <c r="J95" i="15"/>
  <c r="Y95" i="15" s="1"/>
  <c r="K95" i="15" s="1"/>
  <c r="J115" i="15"/>
  <c r="Y115" i="15" s="1"/>
  <c r="K115" i="15" s="1"/>
  <c r="J117" i="15"/>
  <c r="Y117" i="15" s="1"/>
  <c r="K117" i="15" s="1"/>
  <c r="Q126" i="15"/>
  <c r="J143" i="15"/>
  <c r="Y143" i="15" s="1"/>
  <c r="K143" i="15" s="1"/>
  <c r="J150" i="15"/>
  <c r="Y150" i="15" s="1"/>
  <c r="K150" i="15" s="1"/>
  <c r="J153" i="15"/>
  <c r="Y153" i="15" s="1"/>
  <c r="K153" i="15" s="1"/>
  <c r="Q54" i="12"/>
  <c r="S54" i="12"/>
  <c r="S24" i="1"/>
  <c r="Q165" i="1"/>
  <c r="J175" i="1"/>
  <c r="Y175" i="1" s="1"/>
  <c r="K175" i="1" s="1"/>
  <c r="J39" i="11"/>
  <c r="Y39" i="11" s="1"/>
  <c r="K39" i="11" s="1"/>
  <c r="Q41" i="11"/>
  <c r="J69" i="18"/>
  <c r="Y69" i="18" s="1"/>
  <c r="K69" i="18" s="1"/>
  <c r="J105" i="15"/>
  <c r="Y105" i="15" s="1"/>
  <c r="K105" i="15" s="1"/>
  <c r="J130" i="15"/>
  <c r="Y130" i="15" s="1"/>
  <c r="K130" i="15" s="1"/>
  <c r="J168" i="15"/>
  <c r="Y168" i="15" s="1"/>
  <c r="K168" i="15" s="1"/>
  <c r="Q134" i="12"/>
  <c r="S134" i="12"/>
  <c r="Q24" i="18"/>
  <c r="S24" i="18"/>
  <c r="Q172" i="11"/>
  <c r="S172" i="11"/>
  <c r="Q105" i="12"/>
  <c r="S105" i="12"/>
  <c r="Q101" i="18"/>
  <c r="S101" i="18"/>
  <c r="Y16" i="1"/>
  <c r="Q18" i="1"/>
  <c r="J50" i="1"/>
  <c r="Y50" i="1" s="1"/>
  <c r="K50" i="1" s="1"/>
  <c r="J56" i="1"/>
  <c r="Y56" i="1" s="1"/>
  <c r="K56" i="1" s="1"/>
  <c r="J75" i="1"/>
  <c r="Y75" i="1" s="1"/>
  <c r="K75" i="1" s="1"/>
  <c r="J78" i="1"/>
  <c r="Y78" i="1" s="1"/>
  <c r="K78" i="1" s="1"/>
  <c r="J81" i="1"/>
  <c r="Y81" i="1" s="1"/>
  <c r="K81" i="1" s="1"/>
  <c r="J99" i="1"/>
  <c r="J109" i="1"/>
  <c r="Y109" i="1" s="1"/>
  <c r="K109" i="1" s="1"/>
  <c r="J170" i="1"/>
  <c r="Y170" i="1" s="1"/>
  <c r="K170" i="1" s="1"/>
  <c r="J178" i="1"/>
  <c r="Y178" i="1" s="1"/>
  <c r="K178" i="1" s="1"/>
  <c r="J181" i="1"/>
  <c r="Y181" i="1" s="1"/>
  <c r="K181" i="1" s="1"/>
  <c r="J89" i="11"/>
  <c r="Y89" i="11" s="1"/>
  <c r="K89" i="11" s="1"/>
  <c r="Q128" i="12"/>
  <c r="J16" i="18"/>
  <c r="Y16" i="18" s="1"/>
  <c r="K16" i="18" s="1"/>
  <c r="Q50" i="18"/>
  <c r="J158" i="18"/>
  <c r="Y158" i="18" s="1"/>
  <c r="K158" i="18" s="1"/>
  <c r="J169" i="18"/>
  <c r="Y169" i="18" s="1"/>
  <c r="K169" i="18" s="1"/>
  <c r="J74" i="15"/>
  <c r="Y74" i="15" s="1"/>
  <c r="K74" i="15" s="1"/>
  <c r="J77" i="15"/>
  <c r="Y77" i="15" s="1"/>
  <c r="K77" i="15" s="1"/>
  <c r="J141" i="15"/>
  <c r="Y141" i="15" s="1"/>
  <c r="K141" i="15" s="1"/>
  <c r="J30" i="11"/>
  <c r="J92" i="11"/>
  <c r="Y92" i="11" s="1"/>
  <c r="K92" i="11" s="1"/>
  <c r="J77" i="12"/>
  <c r="Y77" i="12" s="1"/>
  <c r="K77" i="12" s="1"/>
  <c r="J167" i="12"/>
  <c r="Y167" i="12" s="1"/>
  <c r="K167" i="12" s="1"/>
  <c r="S136" i="11"/>
  <c r="Q136" i="11"/>
  <c r="S12" i="1"/>
  <c r="J38" i="1"/>
  <c r="Y38" i="1" s="1"/>
  <c r="K38" i="1" s="1"/>
  <c r="J88" i="1"/>
  <c r="Y88" i="1" s="1"/>
  <c r="K88" i="1" s="1"/>
  <c r="J12" i="6"/>
  <c r="Y12" i="6" s="1"/>
  <c r="K12" i="6" s="1"/>
  <c r="J45" i="11"/>
  <c r="Y45" i="11" s="1"/>
  <c r="K45" i="11" s="1"/>
  <c r="T47" i="11"/>
  <c r="J95" i="11"/>
  <c r="Y95" i="11" s="1"/>
  <c r="K95" i="11" s="1"/>
  <c r="Q166" i="11"/>
  <c r="T50" i="18"/>
  <c r="J110" i="18"/>
  <c r="Y110" i="18" s="1"/>
  <c r="K110" i="18" s="1"/>
  <c r="Y121" i="18"/>
  <c r="K121" i="18" s="1"/>
  <c r="Y67" i="15"/>
  <c r="K67" i="15" s="1"/>
  <c r="Q120" i="15"/>
  <c r="S120" i="15"/>
  <c r="J164" i="15"/>
  <c r="Y164" i="15" s="1"/>
  <c r="K164" i="15" s="1"/>
  <c r="Q82" i="12"/>
  <c r="S82" i="12"/>
  <c r="S100" i="1"/>
  <c r="J23" i="1"/>
  <c r="Y23" i="1" s="1"/>
  <c r="K23" i="1" s="1"/>
  <c r="J43" i="1"/>
  <c r="Y43" i="1" s="1"/>
  <c r="K43" i="1" s="1"/>
  <c r="Q45" i="1"/>
  <c r="S57" i="1"/>
  <c r="J93" i="1"/>
  <c r="Y93" i="1" s="1"/>
  <c r="K93" i="1" s="1"/>
  <c r="Q106" i="1"/>
  <c r="J116" i="1"/>
  <c r="Y116" i="1" s="1"/>
  <c r="K116" i="1" s="1"/>
  <c r="Q118" i="1"/>
  <c r="J174" i="1"/>
  <c r="Y174" i="1" s="1"/>
  <c r="K174" i="1" s="1"/>
  <c r="S12" i="4"/>
  <c r="T18" i="11"/>
  <c r="J78" i="11"/>
  <c r="Y78" i="11" s="1"/>
  <c r="K78" i="11" s="1"/>
  <c r="J176" i="11"/>
  <c r="Y176" i="11" s="1"/>
  <c r="K176" i="11" s="1"/>
  <c r="T36" i="12"/>
  <c r="Q140" i="12"/>
  <c r="J22" i="18"/>
  <c r="Y22" i="18" s="1"/>
  <c r="K22" i="18" s="1"/>
  <c r="J79" i="18"/>
  <c r="Y79" i="18" s="1"/>
  <c r="K79" i="18" s="1"/>
  <c r="J86" i="18"/>
  <c r="Y86" i="18" s="1"/>
  <c r="K86" i="18" s="1"/>
  <c r="Q125" i="18"/>
  <c r="Q29" i="12"/>
  <c r="S29" i="12"/>
  <c r="Q111" i="12"/>
  <c r="S111" i="12"/>
  <c r="Q72" i="15"/>
  <c r="V73" i="15" s="1"/>
  <c r="T73" i="15" s="1"/>
  <c r="J55" i="1"/>
  <c r="Y55" i="1" s="1"/>
  <c r="K55" i="1" s="1"/>
  <c r="J74" i="1"/>
  <c r="Y74" i="1" s="1"/>
  <c r="K74" i="1" s="1"/>
  <c r="J111" i="1"/>
  <c r="Y111" i="1" s="1"/>
  <c r="K111" i="1" s="1"/>
  <c r="Q124" i="1"/>
  <c r="J180" i="1"/>
  <c r="Y180" i="1" s="1"/>
  <c r="K180" i="1" s="1"/>
  <c r="J170" i="11"/>
  <c r="Y170" i="11" s="1"/>
  <c r="K170" i="11" s="1"/>
  <c r="Q12" i="9"/>
  <c r="Q18" i="11"/>
  <c r="J22" i="11"/>
  <c r="Y22" i="11" s="1"/>
  <c r="K22" i="11" s="1"/>
  <c r="J27" i="11"/>
  <c r="Y27" i="11" s="1"/>
  <c r="K27" i="11" s="1"/>
  <c r="J48" i="11"/>
  <c r="J84" i="11"/>
  <c r="Y84" i="11" s="1"/>
  <c r="K84" i="11" s="1"/>
  <c r="J108" i="11"/>
  <c r="Y108" i="11" s="1"/>
  <c r="K108" i="11" s="1"/>
  <c r="J135" i="11"/>
  <c r="Y135" i="11" s="1"/>
  <c r="K135" i="11" s="1"/>
  <c r="J13" i="12"/>
  <c r="J12" i="12" s="1"/>
  <c r="Y12" i="12" s="1"/>
  <c r="K12" i="12" s="1"/>
  <c r="J28" i="12"/>
  <c r="Y28" i="12" s="1"/>
  <c r="K28" i="12" s="1"/>
  <c r="S36" i="12"/>
  <c r="J38" i="12"/>
  <c r="Y38" i="12" s="1"/>
  <c r="K38" i="12" s="1"/>
  <c r="J41" i="12"/>
  <c r="Y41" i="12" s="1"/>
  <c r="K41" i="12" s="1"/>
  <c r="J53" i="12"/>
  <c r="Y53" i="12" s="1"/>
  <c r="K53" i="12" s="1"/>
  <c r="S64" i="12"/>
  <c r="J81" i="12"/>
  <c r="Y81" i="12" s="1"/>
  <c r="K81" i="12" s="1"/>
  <c r="J107" i="12"/>
  <c r="Y107" i="12" s="1"/>
  <c r="K107" i="12" s="1"/>
  <c r="J110" i="12"/>
  <c r="Y110" i="12" s="1"/>
  <c r="K110" i="12" s="1"/>
  <c r="J118" i="12"/>
  <c r="Y118" i="12" s="1"/>
  <c r="K118" i="12" s="1"/>
  <c r="J139" i="12"/>
  <c r="Y139" i="12" s="1"/>
  <c r="K139" i="12" s="1"/>
  <c r="J149" i="12"/>
  <c r="Y149" i="12" s="1"/>
  <c r="K149" i="12" s="1"/>
  <c r="Q151" i="12"/>
  <c r="Q163" i="12"/>
  <c r="Q169" i="12"/>
  <c r="J19" i="18"/>
  <c r="Y19" i="18" s="1"/>
  <c r="K19" i="18" s="1"/>
  <c r="T155" i="18"/>
  <c r="S161" i="18"/>
  <c r="J175" i="18"/>
  <c r="Y175" i="18" s="1"/>
  <c r="K175" i="18" s="1"/>
  <c r="J33" i="15"/>
  <c r="Y33" i="15" s="1"/>
  <c r="K33" i="15" s="1"/>
  <c r="J58" i="15"/>
  <c r="Y58" i="15" s="1"/>
  <c r="K58" i="15" s="1"/>
  <c r="J64" i="15"/>
  <c r="Y64" i="15" s="1"/>
  <c r="K64" i="15" s="1"/>
  <c r="J71" i="15"/>
  <c r="Y71" i="15" s="1"/>
  <c r="K71" i="15" s="1"/>
  <c r="J81" i="15"/>
  <c r="Y81" i="15" s="1"/>
  <c r="K81" i="15" s="1"/>
  <c r="J87" i="15"/>
  <c r="Y87" i="15" s="1"/>
  <c r="K87" i="15" s="1"/>
  <c r="J106" i="15"/>
  <c r="Y106" i="15" s="1"/>
  <c r="K106" i="15" s="1"/>
  <c r="J131" i="15"/>
  <c r="Y131" i="15" s="1"/>
  <c r="K131" i="15" s="1"/>
  <c r="S151" i="15"/>
  <c r="J177" i="11"/>
  <c r="Y177" i="11" s="1"/>
  <c r="K177" i="11" s="1"/>
  <c r="J69" i="12"/>
  <c r="Y69" i="12" s="1"/>
  <c r="K69" i="12" s="1"/>
  <c r="J72" i="12"/>
  <c r="Y72" i="12" s="1"/>
  <c r="K72" i="12" s="1"/>
  <c r="J168" i="12"/>
  <c r="Y168" i="12" s="1"/>
  <c r="K168" i="12" s="1"/>
  <c r="J17" i="18"/>
  <c r="Y17" i="18" s="1"/>
  <c r="K17" i="18" s="1"/>
  <c r="T89" i="18"/>
  <c r="Q144" i="18"/>
  <c r="J45" i="15"/>
  <c r="Y45" i="15" s="1"/>
  <c r="K45" i="15" s="1"/>
  <c r="Q111" i="11"/>
  <c r="J133" i="11"/>
  <c r="Y133" i="11" s="1"/>
  <c r="K133" i="11" s="1"/>
  <c r="J86" i="12"/>
  <c r="Y86" i="12" s="1"/>
  <c r="K86" i="12" s="1"/>
  <c r="J113" i="12"/>
  <c r="Y113" i="12" s="1"/>
  <c r="K113" i="12" s="1"/>
  <c r="J127" i="12"/>
  <c r="Y127" i="12" s="1"/>
  <c r="K127" i="12" s="1"/>
  <c r="J171" i="12"/>
  <c r="Y171" i="12" s="1"/>
  <c r="K171" i="12" s="1"/>
  <c r="T144" i="18"/>
  <c r="Q172" i="18"/>
  <c r="Q90" i="15"/>
  <c r="V91" i="15" s="1"/>
  <c r="T91" i="15" s="1"/>
  <c r="T90" i="15" s="1"/>
  <c r="J116" i="15"/>
  <c r="Y116" i="15" s="1"/>
  <c r="K116" i="15" s="1"/>
  <c r="Q145" i="15"/>
  <c r="S50" i="18"/>
  <c r="Q102" i="15"/>
  <c r="J160" i="15"/>
  <c r="Y160" i="15" s="1"/>
  <c r="K160" i="15" s="1"/>
  <c r="J166" i="15"/>
  <c r="Y166" i="15" s="1"/>
  <c r="K166" i="15" s="1"/>
  <c r="Q12" i="11"/>
  <c r="J38" i="11"/>
  <c r="Y38" i="11" s="1"/>
  <c r="K38" i="11" s="1"/>
  <c r="J44" i="11"/>
  <c r="Y44" i="11" s="1"/>
  <c r="K44" i="11" s="1"/>
  <c r="J77" i="11"/>
  <c r="Y77" i="11" s="1"/>
  <c r="K77" i="11" s="1"/>
  <c r="J91" i="11"/>
  <c r="Y91" i="11" s="1"/>
  <c r="K91" i="11" s="1"/>
  <c r="J94" i="11"/>
  <c r="Y94" i="11" s="1"/>
  <c r="K94" i="11" s="1"/>
  <c r="J98" i="11"/>
  <c r="Y98" i="11" s="1"/>
  <c r="K98" i="11" s="1"/>
  <c r="Q117" i="11"/>
  <c r="J163" i="11"/>
  <c r="Y163" i="11" s="1"/>
  <c r="K163" i="11" s="1"/>
  <c r="J175" i="11"/>
  <c r="Y175" i="11" s="1"/>
  <c r="K175" i="11" s="1"/>
  <c r="J45" i="12"/>
  <c r="Y45" i="12" s="1"/>
  <c r="K45" i="12" s="1"/>
  <c r="J63" i="12"/>
  <c r="Y63" i="12" s="1"/>
  <c r="K63" i="12" s="1"/>
  <c r="J73" i="12"/>
  <c r="Y73" i="12" s="1"/>
  <c r="K73" i="12" s="1"/>
  <c r="J97" i="12"/>
  <c r="Y97" i="12" s="1"/>
  <c r="K97" i="12" s="1"/>
  <c r="J156" i="12"/>
  <c r="Y156" i="12" s="1"/>
  <c r="K156" i="12" s="1"/>
  <c r="J166" i="12"/>
  <c r="Y166" i="12" s="1"/>
  <c r="K166" i="12" s="1"/>
  <c r="J15" i="18"/>
  <c r="Y15" i="18" s="1"/>
  <c r="K15" i="18" s="1"/>
  <c r="Q30" i="18"/>
  <c r="J55" i="18"/>
  <c r="Y55" i="18" s="1"/>
  <c r="K55" i="18" s="1"/>
  <c r="J75" i="18"/>
  <c r="Y75" i="18" s="1"/>
  <c r="K75" i="18" s="1"/>
  <c r="J78" i="18"/>
  <c r="Y78" i="18" s="1"/>
  <c r="K78" i="18" s="1"/>
  <c r="J109" i="18"/>
  <c r="Y109" i="18" s="1"/>
  <c r="K109" i="18" s="1"/>
  <c r="Q18" i="15"/>
  <c r="V19" i="15" s="1"/>
  <c r="T19" i="15" s="1"/>
  <c r="T18" i="15" s="1"/>
  <c r="J37" i="15"/>
  <c r="Q42" i="15"/>
  <c r="J73" i="15"/>
  <c r="J72" i="15" s="1"/>
  <c r="Y72" i="15" s="1"/>
  <c r="K72" i="15" s="1"/>
  <c r="Q96" i="15"/>
  <c r="J111" i="15"/>
  <c r="Y111" i="15" s="1"/>
  <c r="K111" i="15" s="1"/>
  <c r="J20" i="12"/>
  <c r="Y20" i="12" s="1"/>
  <c r="K20" i="12" s="1"/>
  <c r="J84" i="12"/>
  <c r="Y84" i="12" s="1"/>
  <c r="K84" i="12" s="1"/>
  <c r="J87" i="12"/>
  <c r="Y87" i="12" s="1"/>
  <c r="K87" i="12" s="1"/>
  <c r="J89" i="12"/>
  <c r="Y89" i="12" s="1"/>
  <c r="K89" i="12" s="1"/>
  <c r="T93" i="12"/>
  <c r="J109" i="12"/>
  <c r="Y109" i="12" s="1"/>
  <c r="K109" i="12" s="1"/>
  <c r="J135" i="12"/>
  <c r="J63" i="15"/>
  <c r="Y63" i="15" s="1"/>
  <c r="K63" i="15" s="1"/>
  <c r="J70" i="15"/>
  <c r="Y70" i="15" s="1"/>
  <c r="K70" i="15" s="1"/>
  <c r="J80" i="15"/>
  <c r="Y80" i="15" s="1"/>
  <c r="K80" i="15" s="1"/>
  <c r="J167" i="15"/>
  <c r="Y167" i="15" s="1"/>
  <c r="K167" i="15" s="1"/>
  <c r="Y119" i="1"/>
  <c r="K119" i="1" s="1"/>
  <c r="Q39" i="1"/>
  <c r="Q65" i="1"/>
  <c r="Q89" i="1"/>
  <c r="Q112" i="1"/>
  <c r="Q140" i="1"/>
  <c r="Q171" i="1"/>
  <c r="T45" i="1"/>
  <c r="T118" i="1"/>
  <c r="T149" i="1"/>
  <c r="T177" i="1"/>
  <c r="J12" i="5"/>
  <c r="Y12" i="5" s="1"/>
  <c r="K12" i="5" s="1"/>
  <c r="Q12" i="5"/>
  <c r="Q12" i="6"/>
  <c r="S47" i="11"/>
  <c r="Y13" i="11"/>
  <c r="K13" i="11" s="1"/>
  <c r="Y30" i="11"/>
  <c r="K30" i="11" s="1"/>
  <c r="J29" i="11"/>
  <c r="Y29" i="11" s="1"/>
  <c r="K29" i="11" s="1"/>
  <c r="J55" i="11"/>
  <c r="Y55" i="11" s="1"/>
  <c r="K55" i="11" s="1"/>
  <c r="S12" i="9"/>
  <c r="S18" i="11"/>
  <c r="Q35" i="11"/>
  <c r="U36" i="11" s="1"/>
  <c r="S36" i="11" s="1"/>
  <c r="S35" i="11" s="1"/>
  <c r="S41" i="11"/>
  <c r="J74" i="11"/>
  <c r="Y74" i="11" s="1"/>
  <c r="K74" i="11" s="1"/>
  <c r="Y131" i="11"/>
  <c r="K131" i="11" s="1"/>
  <c r="Y42" i="11"/>
  <c r="K42" i="11" s="1"/>
  <c r="J67" i="11"/>
  <c r="Y67" i="11" s="1"/>
  <c r="K67" i="11" s="1"/>
  <c r="Q75" i="11"/>
  <c r="U76" i="11" s="1"/>
  <c r="S76" i="11" s="1"/>
  <c r="S75" i="11" s="1"/>
  <c r="Q63" i="11"/>
  <c r="Q81" i="11"/>
  <c r="Q105" i="11"/>
  <c r="Q160" i="11"/>
  <c r="Q12" i="12"/>
  <c r="Q24" i="12"/>
  <c r="J54" i="12"/>
  <c r="Y54" i="12" s="1"/>
  <c r="K54" i="12" s="1"/>
  <c r="Q76" i="12"/>
  <c r="U77" i="12" s="1"/>
  <c r="S77" i="12" s="1"/>
  <c r="S76" i="12" s="1"/>
  <c r="T76" i="12"/>
  <c r="Q93" i="12"/>
  <c r="S93" i="12"/>
  <c r="Y135" i="12"/>
  <c r="K135" i="12" s="1"/>
  <c r="J134" i="12"/>
  <c r="Y134" i="12" s="1"/>
  <c r="K134" i="12" s="1"/>
  <c r="Q99" i="11"/>
  <c r="Q123" i="11"/>
  <c r="Q154" i="11"/>
  <c r="Q18" i="12"/>
  <c r="Q42" i="12"/>
  <c r="Q70" i="12"/>
  <c r="S70" i="12" s="1"/>
  <c r="J111" i="12"/>
  <c r="Y111" i="12" s="1"/>
  <c r="K111" i="12" s="1"/>
  <c r="J49" i="12"/>
  <c r="Y94" i="12"/>
  <c r="K94" i="12" s="1"/>
  <c r="J157" i="12"/>
  <c r="Y157" i="12" s="1"/>
  <c r="K157" i="12" s="1"/>
  <c r="Y129" i="12"/>
  <c r="K129" i="12" s="1"/>
  <c r="J128" i="12"/>
  <c r="Y128" i="12" s="1"/>
  <c r="K128" i="12" s="1"/>
  <c r="J163" i="12"/>
  <c r="Y163" i="12" s="1"/>
  <c r="K163" i="12" s="1"/>
  <c r="T99" i="12"/>
  <c r="S116" i="12"/>
  <c r="T122" i="12"/>
  <c r="S140" i="12"/>
  <c r="T151" i="12"/>
  <c r="S169" i="12"/>
  <c r="Q12" i="16"/>
  <c r="Y117" i="12"/>
  <c r="K117" i="12" s="1"/>
  <c r="Y170" i="12"/>
  <c r="K170" i="12" s="1"/>
  <c r="Q12" i="18"/>
  <c r="Q18" i="18"/>
  <c r="J41" i="18"/>
  <c r="Y41" i="18" s="1"/>
  <c r="K41" i="18" s="1"/>
  <c r="Q71" i="18"/>
  <c r="S131" i="18"/>
  <c r="Q131" i="18"/>
  <c r="J133" i="18"/>
  <c r="Y133" i="18" s="1"/>
  <c r="K133" i="18" s="1"/>
  <c r="Q38" i="18"/>
  <c r="S56" i="18"/>
  <c r="Y84" i="18"/>
  <c r="K84" i="18" s="1"/>
  <c r="S107" i="18"/>
  <c r="Q107" i="18"/>
  <c r="J29" i="18"/>
  <c r="Y29" i="18" s="1"/>
  <c r="K29" i="18" s="1"/>
  <c r="Q44" i="18"/>
  <c r="J51" i="18"/>
  <c r="J68" i="18"/>
  <c r="Y68" i="18" s="1"/>
  <c r="K68" i="18" s="1"/>
  <c r="S83" i="18"/>
  <c r="Q83" i="18"/>
  <c r="J85" i="18"/>
  <c r="Y85" i="18" s="1"/>
  <c r="K85" i="18" s="1"/>
  <c r="S89" i="18"/>
  <c r="T95" i="18"/>
  <c r="J116" i="18"/>
  <c r="Y116" i="18" s="1"/>
  <c r="K116" i="18" s="1"/>
  <c r="J130" i="18"/>
  <c r="Y130" i="18" s="1"/>
  <c r="K130" i="18" s="1"/>
  <c r="Q89" i="18"/>
  <c r="Q113" i="18"/>
  <c r="Q137" i="18"/>
  <c r="J154" i="18"/>
  <c r="J36" i="15"/>
  <c r="Y36" i="15" s="1"/>
  <c r="K36" i="15" s="1"/>
  <c r="Y37" i="15"/>
  <c r="K37" i="15" s="1"/>
  <c r="Y43" i="15"/>
  <c r="K43" i="15" s="1"/>
  <c r="Q166" i="18"/>
  <c r="J50" i="15"/>
  <c r="Y50" i="15" s="1"/>
  <c r="K50" i="15" s="1"/>
  <c r="Y73" i="15"/>
  <c r="K73" i="15" s="1"/>
  <c r="S78" i="15"/>
  <c r="Q78" i="15"/>
  <c r="T172" i="18"/>
  <c r="Q12" i="15"/>
  <c r="Q24" i="15"/>
  <c r="Q48" i="15"/>
  <c r="Q60" i="15"/>
  <c r="T60" i="15"/>
  <c r="S54" i="15"/>
  <c r="Q54" i="15"/>
  <c r="Y91" i="15"/>
  <c r="K91" i="15" s="1"/>
  <c r="J102" i="15"/>
  <c r="Y102" i="15" s="1"/>
  <c r="K102" i="15" s="1"/>
  <c r="J54" i="15"/>
  <c r="Y54" i="15" s="1"/>
  <c r="K54" i="15" s="1"/>
  <c r="J108" i="15"/>
  <c r="Y108" i="15" s="1"/>
  <c r="K108" i="15" s="1"/>
  <c r="Q108" i="15"/>
  <c r="S114" i="15"/>
  <c r="Q114" i="15"/>
  <c r="J149" i="15"/>
  <c r="Y149" i="15" s="1"/>
  <c r="K149" i="15" s="1"/>
  <c r="J156" i="15"/>
  <c r="Y156" i="15" s="1"/>
  <c r="K156" i="15" s="1"/>
  <c r="S132" i="15"/>
  <c r="Q132" i="15"/>
  <c r="J120" i="15"/>
  <c r="Y120" i="15" s="1"/>
  <c r="K120" i="15" s="1"/>
  <c r="J142" i="15"/>
  <c r="Y142" i="15" s="1"/>
  <c r="K142" i="15" s="1"/>
  <c r="S157" i="15"/>
  <c r="Q157" i="15"/>
  <c r="Q139" i="15"/>
  <c r="V140" i="15" s="1"/>
  <c r="T140" i="15" s="1"/>
  <c r="T139" i="15" s="1"/>
  <c r="Q163" i="15"/>
  <c r="R30" i="7"/>
  <c r="J32" i="7"/>
  <c r="F12" i="7"/>
  <c r="D12" i="7"/>
  <c r="R27" i="7"/>
  <c r="J28" i="7"/>
  <c r="J36" i="7"/>
  <c r="J35" i="7"/>
  <c r="R22" i="7"/>
  <c r="R13" i="7"/>
  <c r="R19" i="7"/>
  <c r="H19" i="7"/>
  <c r="J12" i="7"/>
  <c r="J19" i="7"/>
  <c r="R16" i="7"/>
  <c r="R28" i="7"/>
  <c r="H15" i="7"/>
  <c r="J31" i="7"/>
  <c r="J42" i="15" l="1"/>
  <c r="Y42" i="15" s="1"/>
  <c r="K42" i="15" s="1"/>
  <c r="Y19" i="15"/>
  <c r="K19" i="15" s="1"/>
  <c r="Y38" i="15"/>
  <c r="Y35" i="15"/>
  <c r="Y138" i="15"/>
  <c r="Y135" i="15"/>
  <c r="J12" i="15"/>
  <c r="Y12" i="15" s="1"/>
  <c r="K12" i="15" s="1"/>
  <c r="J163" i="15"/>
  <c r="Y163" i="15" s="1"/>
  <c r="K163" i="15" s="1"/>
  <c r="J47" i="11"/>
  <c r="Y47" i="11" s="1"/>
  <c r="K47" i="11" s="1"/>
  <c r="T96" i="16"/>
  <c r="T96" i="9"/>
  <c r="S90" i="5"/>
  <c r="T90" i="5"/>
  <c r="T96" i="5"/>
  <c r="Y154" i="18"/>
  <c r="K154" i="18" s="1"/>
  <c r="J144" i="18"/>
  <c r="V114" i="18"/>
  <c r="T114" i="18" s="1"/>
  <c r="U114" i="18"/>
  <c r="S114" i="18" s="1"/>
  <c r="V173" i="18"/>
  <c r="T173" i="18" s="1"/>
  <c r="U173" i="18"/>
  <c r="S173" i="18" s="1"/>
  <c r="V120" i="18"/>
  <c r="T120" i="18" s="1"/>
  <c r="U120" i="18"/>
  <c r="S120" i="18" s="1"/>
  <c r="T90" i="9"/>
  <c r="S90" i="9"/>
  <c r="U61" i="15"/>
  <c r="S61" i="15" s="1"/>
  <c r="V61" i="15"/>
  <c r="T61" i="15" s="1"/>
  <c r="U103" i="15"/>
  <c r="S103" i="15" s="1"/>
  <c r="V103" i="15"/>
  <c r="T103" i="15" s="1"/>
  <c r="Y131" i="1"/>
  <c r="K131" i="1" s="1"/>
  <c r="J124" i="1"/>
  <c r="V173" i="11"/>
  <c r="T173" i="11" s="1"/>
  <c r="U173" i="11"/>
  <c r="S173" i="11" s="1"/>
  <c r="V129" i="18"/>
  <c r="T129" i="18" s="1"/>
  <c r="U129" i="18"/>
  <c r="S129" i="18" s="1"/>
  <c r="V46" i="18"/>
  <c r="T46" i="18" s="1"/>
  <c r="U46" i="18"/>
  <c r="S46" i="18" s="1"/>
  <c r="Y135" i="16"/>
  <c r="K135" i="16" s="1"/>
  <c r="Y126" i="16"/>
  <c r="K126" i="16" s="1"/>
  <c r="V13" i="11"/>
  <c r="T13" i="11" s="1"/>
  <c r="T12" i="11" s="1"/>
  <c r="U13" i="11"/>
  <c r="S13" i="11" s="1"/>
  <c r="V127" i="11"/>
  <c r="T127" i="11" s="1"/>
  <c r="U127" i="11"/>
  <c r="S127" i="11" s="1"/>
  <c r="V126" i="12"/>
  <c r="T126" i="12" s="1"/>
  <c r="U126" i="12"/>
  <c r="S126" i="12" s="1"/>
  <c r="V26" i="11"/>
  <c r="T26" i="11" s="1"/>
  <c r="U26" i="11"/>
  <c r="S26" i="11" s="1"/>
  <c r="V25" i="11"/>
  <c r="T25" i="11" s="1"/>
  <c r="T24" i="11" s="1"/>
  <c r="U25" i="11"/>
  <c r="S25" i="11" s="1"/>
  <c r="V34" i="18"/>
  <c r="T34" i="18" s="1"/>
  <c r="U34" i="18"/>
  <c r="S34" i="18" s="1"/>
  <c r="V33" i="12"/>
  <c r="T33" i="12" s="1"/>
  <c r="U33" i="12"/>
  <c r="S33" i="12" s="1"/>
  <c r="U15" i="5"/>
  <c r="S15" i="5" s="1"/>
  <c r="V15" i="5"/>
  <c r="T15" i="5" s="1"/>
  <c r="U35" i="1"/>
  <c r="S35" i="1" s="1"/>
  <c r="V35" i="1"/>
  <c r="T35" i="1" s="1"/>
  <c r="V20" i="18"/>
  <c r="T20" i="18" s="1"/>
  <c r="U20" i="18"/>
  <c r="S20" i="18" s="1"/>
  <c r="V178" i="1"/>
  <c r="T178" i="1" s="1"/>
  <c r="U178" i="1"/>
  <c r="S178" i="1" s="1"/>
  <c r="T12" i="3"/>
  <c r="T18" i="9"/>
  <c r="T18" i="4"/>
  <c r="T18" i="6"/>
  <c r="T18" i="16"/>
  <c r="T96" i="3"/>
  <c r="S90" i="3"/>
  <c r="T90" i="3"/>
  <c r="T18" i="3"/>
  <c r="T18" i="5"/>
  <c r="V84" i="18"/>
  <c r="T84" i="18" s="1"/>
  <c r="U84" i="18"/>
  <c r="S84" i="18" s="1"/>
  <c r="T71" i="18"/>
  <c r="S71" i="18"/>
  <c r="V78" i="18"/>
  <c r="T78" i="18" s="1"/>
  <c r="U78" i="18"/>
  <c r="S78" i="18" s="1"/>
  <c r="S77" i="18" s="1"/>
  <c r="V138" i="18"/>
  <c r="T138" i="18" s="1"/>
  <c r="U138" i="18"/>
  <c r="S138" i="18" s="1"/>
  <c r="V39" i="18"/>
  <c r="T39" i="18" s="1"/>
  <c r="T38" i="18" s="1"/>
  <c r="U39" i="18"/>
  <c r="S39" i="18" s="1"/>
  <c r="S38" i="18" s="1"/>
  <c r="V19" i="18"/>
  <c r="T19" i="18" s="1"/>
  <c r="U19" i="18"/>
  <c r="S19" i="18" s="1"/>
  <c r="V15" i="18"/>
  <c r="T15" i="18" s="1"/>
  <c r="U15" i="18"/>
  <c r="S15" i="18" s="1"/>
  <c r="V14" i="18"/>
  <c r="T14" i="18" s="1"/>
  <c r="U14" i="18"/>
  <c r="S14" i="18" s="1"/>
  <c r="V13" i="18"/>
  <c r="T13" i="18" s="1"/>
  <c r="U13" i="18"/>
  <c r="S13" i="18" s="1"/>
  <c r="V132" i="18"/>
  <c r="T132" i="18" s="1"/>
  <c r="U132" i="18"/>
  <c r="S132" i="18" s="1"/>
  <c r="V19" i="12"/>
  <c r="T19" i="12" s="1"/>
  <c r="T18" i="12" s="1"/>
  <c r="U19" i="12"/>
  <c r="S19" i="12" s="1"/>
  <c r="Y66" i="18"/>
  <c r="K66" i="18" s="1"/>
  <c r="J65" i="18"/>
  <c r="Y65" i="18" s="1"/>
  <c r="K65" i="18" s="1"/>
  <c r="V26" i="18"/>
  <c r="T26" i="18" s="1"/>
  <c r="U26" i="18"/>
  <c r="S26" i="18" s="1"/>
  <c r="V25" i="18"/>
  <c r="T25" i="18" s="1"/>
  <c r="U25" i="18"/>
  <c r="S25" i="18" s="1"/>
  <c r="U15" i="1"/>
  <c r="S15" i="1" s="1"/>
  <c r="V15" i="1"/>
  <c r="T15" i="1" s="1"/>
  <c r="V26" i="12"/>
  <c r="T26" i="12" s="1"/>
  <c r="U26" i="12"/>
  <c r="S26" i="12" s="1"/>
  <c r="V25" i="12"/>
  <c r="T25" i="12" s="1"/>
  <c r="U25" i="12"/>
  <c r="S25" i="12" s="1"/>
  <c r="V13" i="12"/>
  <c r="T13" i="12" s="1"/>
  <c r="T12" i="12" s="1"/>
  <c r="U13" i="12"/>
  <c r="S13" i="12" s="1"/>
  <c r="V106" i="12"/>
  <c r="T106" i="12" s="1"/>
  <c r="U106" i="12"/>
  <c r="S106" i="12" s="1"/>
  <c r="T88" i="12"/>
  <c r="S88" i="12"/>
  <c r="U161" i="11"/>
  <c r="S161" i="11" s="1"/>
  <c r="V161" i="11"/>
  <c r="T161" i="11" s="1"/>
  <c r="V56" i="15"/>
  <c r="T56" i="15" s="1"/>
  <c r="U56" i="15"/>
  <c r="S56" i="15" s="1"/>
  <c r="V55" i="15"/>
  <c r="T55" i="15" s="1"/>
  <c r="U55" i="15"/>
  <c r="S55" i="15" s="1"/>
  <c r="V26" i="15"/>
  <c r="T26" i="15" s="1"/>
  <c r="U26" i="15"/>
  <c r="S26" i="15" s="1"/>
  <c r="V25" i="15"/>
  <c r="T25" i="15" s="1"/>
  <c r="U25" i="15"/>
  <c r="S25" i="15" s="1"/>
  <c r="V140" i="11"/>
  <c r="T140" i="11" s="1"/>
  <c r="U140" i="11"/>
  <c r="S140" i="11" s="1"/>
  <c r="V137" i="11"/>
  <c r="T137" i="11" s="1"/>
  <c r="U137" i="11"/>
  <c r="S137" i="11" s="1"/>
  <c r="V15" i="4"/>
  <c r="T15" i="4" s="1"/>
  <c r="U15" i="4"/>
  <c r="S15" i="4" s="1"/>
  <c r="V14" i="4"/>
  <c r="T14" i="4" s="1"/>
  <c r="U14" i="4"/>
  <c r="S14" i="4" s="1"/>
  <c r="V13" i="4"/>
  <c r="T13" i="4" s="1"/>
  <c r="U13" i="4"/>
  <c r="S13" i="4" s="1"/>
  <c r="V15" i="16"/>
  <c r="T15" i="16" s="1"/>
  <c r="U15" i="16"/>
  <c r="S15" i="16" s="1"/>
  <c r="V14" i="16"/>
  <c r="T14" i="16" s="1"/>
  <c r="U14" i="16"/>
  <c r="S14" i="16" s="1"/>
  <c r="V13" i="16"/>
  <c r="T13" i="16" s="1"/>
  <c r="U13" i="16"/>
  <c r="S13" i="16" s="1"/>
  <c r="V15" i="9"/>
  <c r="T15" i="9" s="1"/>
  <c r="U15" i="9"/>
  <c r="S15" i="9" s="1"/>
  <c r="V14" i="9"/>
  <c r="T14" i="9" s="1"/>
  <c r="U14" i="9"/>
  <c r="S14" i="9" s="1"/>
  <c r="V13" i="9"/>
  <c r="T13" i="9" s="1"/>
  <c r="U13" i="9"/>
  <c r="S13" i="9" s="1"/>
  <c r="V15" i="6"/>
  <c r="T15" i="6" s="1"/>
  <c r="U15" i="6"/>
  <c r="S15" i="6" s="1"/>
  <c r="V14" i="6"/>
  <c r="T14" i="6" s="1"/>
  <c r="U14" i="6"/>
  <c r="S14" i="6" s="1"/>
  <c r="V13" i="6"/>
  <c r="T13" i="6" s="1"/>
  <c r="U13" i="6"/>
  <c r="S13" i="6" s="1"/>
  <c r="V30" i="1"/>
  <c r="T30" i="1" s="1"/>
  <c r="U30" i="1"/>
  <c r="S30" i="1" s="1"/>
  <c r="V29" i="1"/>
  <c r="T29" i="1" s="1"/>
  <c r="U29" i="1"/>
  <c r="S29" i="1" s="1"/>
  <c r="V28" i="1"/>
  <c r="T28" i="1" s="1"/>
  <c r="U28" i="1"/>
  <c r="S28" i="1" s="1"/>
  <c r="V27" i="1"/>
  <c r="T27" i="1" s="1"/>
  <c r="U27" i="1"/>
  <c r="S27" i="1" s="1"/>
  <c r="V26" i="1"/>
  <c r="T26" i="1" s="1"/>
  <c r="U26" i="1"/>
  <c r="S26" i="1" s="1"/>
  <c r="V25" i="1"/>
  <c r="T25" i="1" s="1"/>
  <c r="U25" i="1"/>
  <c r="S25" i="1" s="1"/>
  <c r="V22" i="1"/>
  <c r="T22" i="1" s="1"/>
  <c r="U22" i="1"/>
  <c r="S22" i="1" s="1"/>
  <c r="V21" i="1"/>
  <c r="T21" i="1" s="1"/>
  <c r="U21" i="1"/>
  <c r="S21" i="1" s="1"/>
  <c r="U13" i="5"/>
  <c r="S13" i="5" s="1"/>
  <c r="V13" i="5"/>
  <c r="T13" i="5" s="1"/>
  <c r="U14" i="5"/>
  <c r="S14" i="5" s="1"/>
  <c r="V14" i="5"/>
  <c r="T14" i="5" s="1"/>
  <c r="Y99" i="1"/>
  <c r="K99" i="1" s="1"/>
  <c r="J95" i="1"/>
  <c r="Y95" i="1" s="1"/>
  <c r="K95" i="1" s="1"/>
  <c r="J32" i="1"/>
  <c r="Y32" i="1" s="1"/>
  <c r="K32" i="1" s="1"/>
  <c r="V20" i="1"/>
  <c r="T20" i="1" s="1"/>
  <c r="U20" i="1"/>
  <c r="S20" i="1" s="1"/>
  <c r="V19" i="1"/>
  <c r="T19" i="1" s="1"/>
  <c r="U19" i="1"/>
  <c r="S19" i="1" s="1"/>
  <c r="V14" i="1"/>
  <c r="T14" i="1" s="1"/>
  <c r="U14" i="1"/>
  <c r="S14" i="1" s="1"/>
  <c r="V13" i="1"/>
  <c r="T13" i="1" s="1"/>
  <c r="U13" i="1"/>
  <c r="S13" i="1" s="1"/>
  <c r="U49" i="15"/>
  <c r="S49" i="15" s="1"/>
  <c r="S48" i="15" s="1"/>
  <c r="V49" i="15"/>
  <c r="T49" i="15" s="1"/>
  <c r="T48" i="15" s="1"/>
  <c r="V13" i="15"/>
  <c r="T13" i="15" s="1"/>
  <c r="T12" i="15" s="1"/>
  <c r="U13" i="15"/>
  <c r="S13" i="15" s="1"/>
  <c r="T140" i="12"/>
  <c r="U67" i="15"/>
  <c r="S67" i="15" s="1"/>
  <c r="S66" i="15" s="1"/>
  <c r="V67" i="15"/>
  <c r="T67" i="15" s="1"/>
  <c r="T66" i="15" s="1"/>
  <c r="S87" i="11"/>
  <c r="T87" i="11"/>
  <c r="V49" i="12"/>
  <c r="T49" i="12" s="1"/>
  <c r="T48" i="12" s="1"/>
  <c r="U49" i="12"/>
  <c r="S49" i="12" s="1"/>
  <c r="S48" i="12" s="1"/>
  <c r="S84" i="15"/>
  <c r="T84" i="15"/>
  <c r="U31" i="15"/>
  <c r="S31" i="15" s="1"/>
  <c r="V31" i="15"/>
  <c r="T31" i="15" s="1"/>
  <c r="V135" i="12"/>
  <c r="T135" i="12" s="1"/>
  <c r="U135" i="12"/>
  <c r="S135" i="12" s="1"/>
  <c r="S69" i="11"/>
  <c r="U73" i="15"/>
  <c r="S73" i="15" s="1"/>
  <c r="S72" i="15" s="1"/>
  <c r="T143" i="11"/>
  <c r="V164" i="15"/>
  <c r="T164" i="15" s="1"/>
  <c r="U164" i="15"/>
  <c r="S164" i="15" s="1"/>
  <c r="V79" i="15"/>
  <c r="T79" i="15" s="1"/>
  <c r="U79" i="15"/>
  <c r="S79" i="15" s="1"/>
  <c r="V118" i="11"/>
  <c r="T118" i="11" s="1"/>
  <c r="U118" i="11"/>
  <c r="S118" i="11" s="1"/>
  <c r="U140" i="15"/>
  <c r="S140" i="15" s="1"/>
  <c r="T70" i="12"/>
  <c r="V36" i="11"/>
  <c r="T36" i="11" s="1"/>
  <c r="T35" i="11" s="1"/>
  <c r="V109" i="15"/>
  <c r="T109" i="15" s="1"/>
  <c r="U109" i="15"/>
  <c r="S109" i="15" s="1"/>
  <c r="V117" i="12"/>
  <c r="T117" i="12" s="1"/>
  <c r="U117" i="12"/>
  <c r="S117" i="12" s="1"/>
  <c r="V37" i="15"/>
  <c r="T37" i="15" s="1"/>
  <c r="T36" i="15" s="1"/>
  <c r="V115" i="15"/>
  <c r="T115" i="15" s="1"/>
  <c r="U115" i="15"/>
  <c r="S115" i="15" s="1"/>
  <c r="V127" i="15"/>
  <c r="T127" i="15" s="1"/>
  <c r="U127" i="15"/>
  <c r="S127" i="15" s="1"/>
  <c r="V131" i="11"/>
  <c r="T131" i="11" s="1"/>
  <c r="U131" i="11"/>
  <c r="S131" i="11" s="1"/>
  <c r="V77" i="12"/>
  <c r="T77" i="12" s="1"/>
  <c r="V170" i="12"/>
  <c r="T170" i="12" s="1"/>
  <c r="U170" i="12"/>
  <c r="S170" i="12" s="1"/>
  <c r="V84" i="12"/>
  <c r="T84" i="12" s="1"/>
  <c r="U84" i="12"/>
  <c r="S84" i="12" s="1"/>
  <c r="V42" i="11"/>
  <c r="T42" i="11" s="1"/>
  <c r="U42" i="11"/>
  <c r="S42" i="11" s="1"/>
  <c r="U19" i="15"/>
  <c r="S19" i="15" s="1"/>
  <c r="V76" i="11"/>
  <c r="T76" i="11" s="1"/>
  <c r="V129" i="12"/>
  <c r="T129" i="12" s="1"/>
  <c r="U129" i="12"/>
  <c r="S129" i="12" s="1"/>
  <c r="V43" i="15"/>
  <c r="T43" i="15" s="1"/>
  <c r="U43" i="15"/>
  <c r="S43" i="15" s="1"/>
  <c r="U91" i="15"/>
  <c r="S91" i="15" s="1"/>
  <c r="V94" i="11"/>
  <c r="T94" i="11" s="1"/>
  <c r="T93" i="11" s="1"/>
  <c r="V84" i="1"/>
  <c r="T84" i="1" s="1"/>
  <c r="U84" i="1"/>
  <c r="S84" i="1" s="1"/>
  <c r="U78" i="1"/>
  <c r="S78" i="1" s="1"/>
  <c r="S77" i="1" s="1"/>
  <c r="S71" i="1"/>
  <c r="J111" i="11"/>
  <c r="Y111" i="11" s="1"/>
  <c r="K111" i="11" s="1"/>
  <c r="Y48" i="11"/>
  <c r="K48" i="11" s="1"/>
  <c r="J12" i="11"/>
  <c r="Y12" i="11" s="1"/>
  <c r="K12" i="11" s="1"/>
  <c r="J166" i="11"/>
  <c r="Y166" i="11" s="1"/>
  <c r="K166" i="11" s="1"/>
  <c r="J105" i="12"/>
  <c r="Y105" i="12" s="1"/>
  <c r="K105" i="12" s="1"/>
  <c r="J136" i="11"/>
  <c r="Y136" i="11" s="1"/>
  <c r="K136" i="11" s="1"/>
  <c r="J161" i="18"/>
  <c r="Y161" i="18" s="1"/>
  <c r="K161" i="18" s="1"/>
  <c r="J77" i="18"/>
  <c r="Y77" i="18" s="1"/>
  <c r="K77" i="18" s="1"/>
  <c r="J89" i="18"/>
  <c r="Y89" i="18" s="1"/>
  <c r="K89" i="18" s="1"/>
  <c r="J71" i="1"/>
  <c r="Y71" i="1" s="1"/>
  <c r="K71" i="1" s="1"/>
  <c r="J100" i="1"/>
  <c r="Y100" i="1" s="1"/>
  <c r="K100" i="1" s="1"/>
  <c r="J24" i="1"/>
  <c r="Y24" i="1" s="1"/>
  <c r="K24" i="1" s="1"/>
  <c r="T51" i="16"/>
  <c r="S51" i="16"/>
  <c r="J117" i="11"/>
  <c r="Y117" i="11" s="1"/>
  <c r="K117" i="11" s="1"/>
  <c r="J105" i="11"/>
  <c r="Y105" i="11" s="1"/>
  <c r="K105" i="11" s="1"/>
  <c r="U82" i="11"/>
  <c r="S82" i="11" s="1"/>
  <c r="V82" i="11"/>
  <c r="T82" i="11" s="1"/>
  <c r="J81" i="11"/>
  <c r="Y81" i="11" s="1"/>
  <c r="K81" i="11" s="1"/>
  <c r="U64" i="11"/>
  <c r="S64" i="11" s="1"/>
  <c r="V64" i="11"/>
  <c r="T64" i="11" s="1"/>
  <c r="S51" i="9"/>
  <c r="T51" i="9"/>
  <c r="T52" i="5"/>
  <c r="T51" i="6"/>
  <c r="S51" i="6"/>
  <c r="T52" i="4"/>
  <c r="S52" i="5"/>
  <c r="S52" i="4"/>
  <c r="T52" i="3"/>
  <c r="S52" i="3"/>
  <c r="J65" i="1"/>
  <c r="Y65" i="1" s="1"/>
  <c r="K65" i="1" s="1"/>
  <c r="J57" i="1"/>
  <c r="Y57" i="1" s="1"/>
  <c r="K57" i="1" s="1"/>
  <c r="J89" i="1"/>
  <c r="Y89" i="1" s="1"/>
  <c r="K89" i="1" s="1"/>
  <c r="U119" i="1"/>
  <c r="S119" i="1" s="1"/>
  <c r="V119" i="1"/>
  <c r="T119" i="1" s="1"/>
  <c r="J77" i="1"/>
  <c r="Y77" i="1" s="1"/>
  <c r="K77" i="1" s="1"/>
  <c r="J112" i="1"/>
  <c r="Y112" i="1" s="1"/>
  <c r="K112" i="1" s="1"/>
  <c r="J172" i="18"/>
  <c r="Y172" i="18" s="1"/>
  <c r="K172" i="18" s="1"/>
  <c r="J30" i="18"/>
  <c r="Y30" i="18" s="1"/>
  <c r="K30" i="18" s="1"/>
  <c r="J12" i="9"/>
  <c r="Y12" i="9" s="1"/>
  <c r="K12" i="9" s="1"/>
  <c r="J88" i="12"/>
  <c r="Y88" i="12" s="1"/>
  <c r="K88" i="12" s="1"/>
  <c r="J107" i="18"/>
  <c r="Y107" i="18" s="1"/>
  <c r="K107" i="18" s="1"/>
  <c r="J71" i="18"/>
  <c r="Y71" i="18" s="1"/>
  <c r="K71" i="18" s="1"/>
  <c r="J122" i="12"/>
  <c r="Y122" i="12" s="1"/>
  <c r="K122" i="12" s="1"/>
  <c r="J160" i="11"/>
  <c r="Y160" i="11" s="1"/>
  <c r="K160" i="11" s="1"/>
  <c r="J130" i="11"/>
  <c r="Y130" i="11" s="1"/>
  <c r="K130" i="11" s="1"/>
  <c r="J24" i="11"/>
  <c r="Y24" i="11" s="1"/>
  <c r="K24" i="11" s="1"/>
  <c r="J119" i="18"/>
  <c r="Y119" i="18" s="1"/>
  <c r="K119" i="18" s="1"/>
  <c r="J44" i="18"/>
  <c r="Y44" i="18" s="1"/>
  <c r="K44" i="18" s="1"/>
  <c r="Y30" i="15"/>
  <c r="K30" i="15" s="1"/>
  <c r="Y82" i="11"/>
  <c r="K82" i="11" s="1"/>
  <c r="J114" i="15"/>
  <c r="Y114" i="15" s="1"/>
  <c r="K114" i="15" s="1"/>
  <c r="J84" i="15"/>
  <c r="Y84" i="15" s="1"/>
  <c r="K84" i="15" s="1"/>
  <c r="J131" i="18"/>
  <c r="Y131" i="18" s="1"/>
  <c r="K131" i="18" s="1"/>
  <c r="J143" i="11"/>
  <c r="Y143" i="11" s="1"/>
  <c r="K143" i="11" s="1"/>
  <c r="J24" i="12"/>
  <c r="Y24" i="12" s="1"/>
  <c r="K24" i="12" s="1"/>
  <c r="J39" i="1"/>
  <c r="Y39" i="1" s="1"/>
  <c r="K39" i="1" s="1"/>
  <c r="J166" i="18"/>
  <c r="Y166" i="18" s="1"/>
  <c r="K166" i="18" s="1"/>
  <c r="J90" i="15"/>
  <c r="Y90" i="15" s="1"/>
  <c r="K90" i="15" s="1"/>
  <c r="J99" i="12"/>
  <c r="Y99" i="12" s="1"/>
  <c r="K99" i="12" s="1"/>
  <c r="J171" i="1"/>
  <c r="Y171" i="1" s="1"/>
  <c r="K171" i="1" s="1"/>
  <c r="J45" i="1"/>
  <c r="Y45" i="1" s="1"/>
  <c r="K45" i="1" s="1"/>
  <c r="J159" i="1"/>
  <c r="Y159" i="1" s="1"/>
  <c r="K159" i="1" s="1"/>
  <c r="J140" i="1"/>
  <c r="Y140" i="1" s="1"/>
  <c r="K140" i="1" s="1"/>
  <c r="J118" i="1"/>
  <c r="Y118" i="1" s="1"/>
  <c r="K118" i="1" s="1"/>
  <c r="J12" i="4"/>
  <c r="Y12" i="4" s="1"/>
  <c r="K12" i="4" s="1"/>
  <c r="J145" i="15"/>
  <c r="Y145" i="15" s="1"/>
  <c r="K145" i="15" s="1"/>
  <c r="Y118" i="11"/>
  <c r="K118" i="11" s="1"/>
  <c r="J139" i="15"/>
  <c r="Y139" i="15" s="1"/>
  <c r="K139" i="15" s="1"/>
  <c r="J123" i="11"/>
  <c r="Y123" i="11" s="1"/>
  <c r="K123" i="11" s="1"/>
  <c r="J96" i="15"/>
  <c r="Y96" i="15" s="1"/>
  <c r="K96" i="15" s="1"/>
  <c r="Y31" i="15"/>
  <c r="K31" i="15" s="1"/>
  <c r="J155" i="18"/>
  <c r="Y155" i="18" s="1"/>
  <c r="K155" i="18" s="1"/>
  <c r="J177" i="1"/>
  <c r="Y177" i="1" s="1"/>
  <c r="K177" i="1" s="1"/>
  <c r="J48" i="15"/>
  <c r="Y48" i="15" s="1"/>
  <c r="K48" i="15" s="1"/>
  <c r="J18" i="18"/>
  <c r="Y18" i="18" s="1"/>
  <c r="K18" i="18" s="1"/>
  <c r="J76" i="12"/>
  <c r="Y76" i="12" s="1"/>
  <c r="K76" i="12" s="1"/>
  <c r="J154" i="11"/>
  <c r="Y154" i="11" s="1"/>
  <c r="K154" i="11" s="1"/>
  <c r="J29" i="12"/>
  <c r="Y29" i="12" s="1"/>
  <c r="K29" i="12" s="1"/>
  <c r="J87" i="11"/>
  <c r="Y87" i="11" s="1"/>
  <c r="K87" i="11" s="1"/>
  <c r="J70" i="12"/>
  <c r="Y70" i="12" s="1"/>
  <c r="K70" i="12" s="1"/>
  <c r="J116" i="12"/>
  <c r="Y116" i="12" s="1"/>
  <c r="K116" i="12" s="1"/>
  <c r="J41" i="11"/>
  <c r="Y41" i="11" s="1"/>
  <c r="K41" i="11" s="1"/>
  <c r="J12" i="1"/>
  <c r="Y12" i="1" s="1"/>
  <c r="K12" i="1" s="1"/>
  <c r="J66" i="15"/>
  <c r="Y66" i="15" s="1"/>
  <c r="K66" i="15" s="1"/>
  <c r="J64" i="12"/>
  <c r="Y64" i="12" s="1"/>
  <c r="K64" i="12" s="1"/>
  <c r="Y13" i="12"/>
  <c r="K13" i="12" s="1"/>
  <c r="J35" i="11"/>
  <c r="Y35" i="11" s="1"/>
  <c r="K35" i="11" s="1"/>
  <c r="J165" i="1"/>
  <c r="Y165" i="1" s="1"/>
  <c r="K165" i="1" s="1"/>
  <c r="J169" i="12"/>
  <c r="Y169" i="12" s="1"/>
  <c r="K169" i="12" s="1"/>
  <c r="J93" i="11"/>
  <c r="Y93" i="11" s="1"/>
  <c r="K93" i="11" s="1"/>
  <c r="J51" i="1"/>
  <c r="Y51" i="1" s="1"/>
  <c r="K51" i="1" s="1"/>
  <c r="J126" i="15"/>
  <c r="Y126" i="15" s="1"/>
  <c r="K126" i="15" s="1"/>
  <c r="J82" i="12"/>
  <c r="Y82" i="12" s="1"/>
  <c r="K82" i="12" s="1"/>
  <c r="J137" i="18"/>
  <c r="Y137" i="18" s="1"/>
  <c r="K137" i="18" s="1"/>
  <c r="J151" i="12"/>
  <c r="Y151" i="12" s="1"/>
  <c r="K151" i="12" s="1"/>
  <c r="J106" i="1"/>
  <c r="Y106" i="1" s="1"/>
  <c r="K106" i="1" s="1"/>
  <c r="J101" i="18"/>
  <c r="Y101" i="18" s="1"/>
  <c r="K101" i="18" s="1"/>
  <c r="J140" i="12"/>
  <c r="Y140" i="12" s="1"/>
  <c r="K140" i="12" s="1"/>
  <c r="J93" i="12"/>
  <c r="Y93" i="12" s="1"/>
  <c r="K93" i="12" s="1"/>
  <c r="J18" i="12"/>
  <c r="Y18" i="12" s="1"/>
  <c r="K18" i="12" s="1"/>
  <c r="J36" i="12"/>
  <c r="Y36" i="12" s="1"/>
  <c r="K36" i="12" s="1"/>
  <c r="J18" i="1"/>
  <c r="Y18" i="1" s="1"/>
  <c r="K18" i="1" s="1"/>
  <c r="J95" i="18"/>
  <c r="Y95" i="18" s="1"/>
  <c r="K95" i="18" s="1"/>
  <c r="J60" i="15"/>
  <c r="Y60" i="15" s="1"/>
  <c r="K60" i="15" s="1"/>
  <c r="J24" i="15"/>
  <c r="Y24" i="15" s="1"/>
  <c r="K24" i="15" s="1"/>
  <c r="Y56" i="18"/>
  <c r="K56" i="18" s="1"/>
  <c r="J75" i="11"/>
  <c r="Y75" i="11" s="1"/>
  <c r="K75" i="11" s="1"/>
  <c r="J83" i="1"/>
  <c r="Y83" i="1" s="1"/>
  <c r="K83" i="1" s="1"/>
  <c r="J78" i="15"/>
  <c r="Y78" i="15" s="1"/>
  <c r="K78" i="15" s="1"/>
  <c r="J12" i="18"/>
  <c r="Y12" i="18" s="1"/>
  <c r="K12" i="18" s="1"/>
  <c r="J42" i="12"/>
  <c r="Y42" i="12" s="1"/>
  <c r="K42" i="12" s="1"/>
  <c r="J99" i="11"/>
  <c r="Y99" i="11" s="1"/>
  <c r="K99" i="11" s="1"/>
  <c r="J172" i="11"/>
  <c r="Y172" i="11" s="1"/>
  <c r="K172" i="11" s="1"/>
  <c r="J149" i="1"/>
  <c r="Y149" i="1" s="1"/>
  <c r="K149" i="1" s="1"/>
  <c r="Y124" i="1"/>
  <c r="K124" i="1" s="1"/>
  <c r="J18" i="11"/>
  <c r="Y18" i="11" s="1"/>
  <c r="K18" i="11" s="1"/>
  <c r="J132" i="15"/>
  <c r="Y132" i="15" s="1"/>
  <c r="K132" i="15" s="1"/>
  <c r="J151" i="15"/>
  <c r="Y151" i="15" s="1"/>
  <c r="K151" i="15" s="1"/>
  <c r="J157" i="15"/>
  <c r="Y157" i="15" s="1"/>
  <c r="K157" i="15" s="1"/>
  <c r="J113" i="18"/>
  <c r="Y113" i="18" s="1"/>
  <c r="K113" i="18" s="1"/>
  <c r="Y144" i="18"/>
  <c r="K144" i="18" s="1"/>
  <c r="Y51" i="18"/>
  <c r="K51" i="18" s="1"/>
  <c r="J50" i="18"/>
  <c r="Y50" i="18" s="1"/>
  <c r="K50" i="18" s="1"/>
  <c r="J69" i="11"/>
  <c r="Y69" i="11" s="1"/>
  <c r="K69" i="11" s="1"/>
  <c r="T89" i="1"/>
  <c r="S89" i="1"/>
  <c r="V40" i="1"/>
  <c r="T40" i="1" s="1"/>
  <c r="T39" i="1" s="1"/>
  <c r="U40" i="1"/>
  <c r="S40" i="1" s="1"/>
  <c r="S39" i="1" s="1"/>
  <c r="J125" i="18"/>
  <c r="Y125" i="18" s="1"/>
  <c r="K125" i="18" s="1"/>
  <c r="J38" i="18"/>
  <c r="Y38" i="18" s="1"/>
  <c r="K38" i="18" s="1"/>
  <c r="J24" i="18"/>
  <c r="Y24" i="18" s="1"/>
  <c r="K24" i="18" s="1"/>
  <c r="J83" i="18"/>
  <c r="Y83" i="18" s="1"/>
  <c r="K83" i="18" s="1"/>
  <c r="J12" i="16"/>
  <c r="Y12" i="16" s="1"/>
  <c r="K12" i="16" s="1"/>
  <c r="Y49" i="12"/>
  <c r="K49" i="12" s="1"/>
  <c r="J48" i="12"/>
  <c r="Y48" i="12" s="1"/>
  <c r="K48" i="12" s="1"/>
  <c r="J63" i="11"/>
  <c r="Y63" i="11" s="1"/>
  <c r="K63" i="11" s="1"/>
  <c r="J22" i="7"/>
  <c r="R15" i="7"/>
  <c r="R37" i="7"/>
  <c r="J14" i="7"/>
  <c r="H30" i="7"/>
  <c r="R14" i="7"/>
  <c r="J29" i="7"/>
  <c r="M29" i="7"/>
  <c r="M24" i="7"/>
  <c r="J34" i="7"/>
  <c r="B16" i="7"/>
  <c r="I12" i="7"/>
  <c r="B25" i="7"/>
  <c r="R12" i="7"/>
  <c r="M27" i="7"/>
  <c r="B20" i="7"/>
  <c r="H29" i="7"/>
  <c r="M36" i="7"/>
  <c r="H34" i="7"/>
  <c r="J30" i="7"/>
  <c r="R33" i="7"/>
  <c r="M25" i="7"/>
  <c r="J21" i="7"/>
  <c r="M26" i="7"/>
  <c r="H22" i="7"/>
  <c r="H21" i="7"/>
  <c r="R20" i="7"/>
  <c r="H31" i="7"/>
  <c r="B17" i="7"/>
  <c r="B32" i="7"/>
  <c r="M34" i="7"/>
  <c r="M23" i="7"/>
  <c r="J26" i="7"/>
  <c r="M15" i="7"/>
  <c r="H16" i="7"/>
  <c r="B26" i="7"/>
  <c r="R25" i="7"/>
  <c r="B22" i="7"/>
  <c r="B35" i="7"/>
  <c r="R18" i="7"/>
  <c r="M12" i="7"/>
  <c r="B33" i="7"/>
  <c r="M22" i="7"/>
  <c r="J15" i="7"/>
  <c r="H12" i="7"/>
  <c r="J17" i="7"/>
  <c r="M31" i="7"/>
  <c r="H37" i="7"/>
  <c r="R36" i="7"/>
  <c r="B18" i="7"/>
  <c r="H18" i="7"/>
  <c r="J16" i="7"/>
  <c r="H14" i="7"/>
  <c r="H23" i="7"/>
  <c r="M16" i="7"/>
  <c r="M30" i="7"/>
  <c r="D31" i="7"/>
  <c r="I31" i="7"/>
  <c r="R35" i="7"/>
  <c r="H33" i="7"/>
  <c r="H27" i="7"/>
  <c r="M13" i="7"/>
  <c r="J13" i="7"/>
  <c r="R21" i="7"/>
  <c r="B14" i="7"/>
  <c r="B34" i="7"/>
  <c r="R31" i="7"/>
  <c r="H17" i="7"/>
  <c r="R32" i="7"/>
  <c r="B15" i="7"/>
  <c r="H35" i="7"/>
  <c r="B13" i="7"/>
  <c r="M18" i="7"/>
  <c r="M14" i="7"/>
  <c r="M35" i="7"/>
  <c r="B36" i="7"/>
  <c r="M32" i="7"/>
  <c r="B21" i="7"/>
  <c r="J25" i="7"/>
  <c r="R24" i="7"/>
  <c r="K12" i="7"/>
  <c r="B19" i="7"/>
  <c r="R34" i="7"/>
  <c r="H13" i="7"/>
  <c r="I30" i="7"/>
  <c r="H24" i="7"/>
  <c r="M33" i="7"/>
  <c r="H36" i="7"/>
  <c r="J33" i="7"/>
  <c r="J24" i="7"/>
  <c r="J37" i="7"/>
  <c r="J20" i="7"/>
  <c r="R26" i="7"/>
  <c r="H32" i="7"/>
  <c r="G12" i="7"/>
  <c r="H28" i="7"/>
  <c r="M37" i="7"/>
  <c r="H20" i="7"/>
  <c r="J27" i="7"/>
  <c r="J23" i="7"/>
  <c r="R29" i="7"/>
  <c r="M21" i="7"/>
  <c r="B24" i="7"/>
  <c r="R23" i="7"/>
  <c r="B12" i="7"/>
  <c r="M17" i="7"/>
  <c r="B37" i="7"/>
  <c r="J18" i="7"/>
  <c r="H25" i="7"/>
  <c r="B23" i="7"/>
  <c r="M28" i="7"/>
  <c r="M20" i="7"/>
  <c r="R17" i="7"/>
  <c r="H26" i="7"/>
  <c r="B30" i="7"/>
  <c r="B29" i="7"/>
  <c r="M19" i="7"/>
  <c r="B28" i="7"/>
  <c r="B27" i="7"/>
  <c r="K138" i="15" l="1"/>
  <c r="K135" i="15"/>
  <c r="K38" i="15"/>
  <c r="K35" i="15"/>
  <c r="T18" i="18"/>
  <c r="T12" i="9"/>
  <c r="T12" i="5"/>
  <c r="T12" i="4"/>
  <c r="T12" i="1"/>
  <c r="T18" i="1"/>
  <c r="T12" i="6"/>
  <c r="T12" i="16"/>
  <c r="T12" i="18"/>
  <c r="T51" i="1"/>
  <c r="S51" i="1"/>
  <c r="F9" i="11"/>
  <c r="D8" i="11" s="1"/>
  <c r="Y133" i="6"/>
  <c r="K133" i="6" s="1"/>
  <c r="Y138" i="6"/>
  <c r="K138" i="6" s="1"/>
  <c r="AH133" i="6"/>
  <c r="Y147" i="6"/>
  <c r="K147" i="6" s="1"/>
  <c r="F9" i="24"/>
  <c r="D8" i="24" s="1"/>
  <c r="F33" i="7"/>
  <c r="F32" i="7"/>
  <c r="F3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Marie-Astrid MIQUEL</author>
  </authors>
  <commentList>
    <comment ref="K11" authorId="0" shapeId="0" xr:uid="{00000000-0006-0000-0400-000002000000}">
      <text>
        <r>
          <rPr>
            <b/>
            <sz val="9"/>
            <color indexed="81"/>
            <rFont val="Tahoma"/>
            <family val="2"/>
          </rPr>
          <t>Marie-Astrid MIQUEL:</t>
        </r>
        <r>
          <rPr>
            <sz val="9"/>
            <color indexed="81"/>
            <rFont val="Tahoma"/>
            <family val="2"/>
          </rPr>
          <t xml:space="preserve">
A valider avec vos r</t>
        </r>
        <r>
          <rPr>
            <sz val="9"/>
            <color indexed="81"/>
            <rFont val="Arial"/>
            <family val="2"/>
          </rPr>
          <t>éférents</t>
        </r>
      </text>
    </comment>
    <comment ref="AE11" authorId="0" shapeId="0" xr:uid="{00000000-0006-0000-0400-000004000000}">
      <text>
        <r>
          <rPr>
            <b/>
            <sz val="9"/>
            <color indexed="81"/>
            <rFont val="Tahoma"/>
            <family val="2"/>
          </rPr>
          <t>Marie-Astrid MIQUEL:</t>
        </r>
        <r>
          <rPr>
            <sz val="9"/>
            <color indexed="81"/>
            <rFont val="Tahoma"/>
            <family val="2"/>
          </rPr>
          <t xml:space="preserve">
Compéter par photo, lien, doc… qui permet de vérifier l'éfficacité de  l'action puis ré évaluer</t>
        </r>
      </text>
    </comment>
  </commentList>
</comments>
</file>

<file path=xl/sharedStrings.xml><?xml version="1.0" encoding="utf-8"?>
<sst xmlns="http://schemas.openxmlformats.org/spreadsheetml/2006/main" count="11064" uniqueCount="1343">
  <si>
    <t xml:space="preserve">SOCIÉTÉ : </t>
  </si>
  <si>
    <t>Dinel SAS</t>
  </si>
  <si>
    <t>Fiche de présentation de l'entreprise</t>
  </si>
  <si>
    <t>RAISON SOCIALE</t>
  </si>
  <si>
    <t>SASU Dinel</t>
  </si>
  <si>
    <t>ADRESSE</t>
  </si>
  <si>
    <t>8, avenue de l'Europe</t>
  </si>
  <si>
    <t>CODE POSTAL</t>
  </si>
  <si>
    <t>76220</t>
  </si>
  <si>
    <t xml:space="preserve">VILLE </t>
  </si>
  <si>
    <t xml:space="preserve">Gournay en Bray </t>
  </si>
  <si>
    <t>N° SIRET</t>
  </si>
  <si>
    <t>390 359 545 000 30</t>
  </si>
  <si>
    <t>CODE APE</t>
  </si>
  <si>
    <t>3320 C</t>
  </si>
  <si>
    <t>NOM DU CHEF DU SITE</t>
  </si>
  <si>
    <t>Bruno BIZEUL</t>
  </si>
  <si>
    <t>NOM  DES MEMBRES DU CSE</t>
  </si>
  <si>
    <t>Céline DEMARSEILLE, Lino DE MARTIN, Sophie CHERON, Corinne LANCON</t>
  </si>
  <si>
    <t xml:space="preserve">NOM  DU MEDECIN DU TRAVAIL </t>
  </si>
  <si>
    <t xml:space="preserve">Fiche établie le </t>
  </si>
  <si>
    <t>01/02/2021</t>
  </si>
  <si>
    <t>Réviseur</t>
  </si>
  <si>
    <t xml:space="preserve">Mise à jour </t>
  </si>
  <si>
    <t xml:space="preserve">07/09/2021 =&gt; ajout de la salle de refectoire </t>
  </si>
  <si>
    <t xml:space="preserve">19/04/2022=&gt;Ajout de la ligne Seven </t>
  </si>
  <si>
    <t xml:space="preserve">08/02/2023 =&gt; mise à jour </t>
  </si>
  <si>
    <t>Aurélie ANGREVILLE</t>
  </si>
  <si>
    <t>Occupational Risks Assessment operational support</t>
  </si>
  <si>
    <t>Exposition</t>
  </si>
  <si>
    <t>PPE</t>
  </si>
  <si>
    <t>Risk Level</t>
  </si>
  <si>
    <t>0-Impossible</t>
  </si>
  <si>
    <t>Sans objet</t>
  </si>
  <si>
    <t>5-Intolérable</t>
  </si>
  <si>
    <t>1-Improbable</t>
  </si>
  <si>
    <t>Avec</t>
  </si>
  <si>
    <t>4-Substantiel</t>
  </si>
  <si>
    <t>2-Peut se produire</t>
  </si>
  <si>
    <t>Sans</t>
  </si>
  <si>
    <t>3-Moderé</t>
  </si>
  <si>
    <t>3-Probable</t>
  </si>
  <si>
    <t>2-Tolérable</t>
  </si>
  <si>
    <t>4-Inévitable</t>
  </si>
  <si>
    <t>1-Negligeable</t>
  </si>
  <si>
    <t>Seriousness</t>
  </si>
  <si>
    <t>1-Minimum</t>
  </si>
  <si>
    <t>2-Moderé</t>
  </si>
  <si>
    <t>3-Significatif</t>
  </si>
  <si>
    <t>4-Serieux</t>
  </si>
  <si>
    <r>
      <t xml:space="preserve">Current version </t>
    </r>
    <r>
      <rPr>
        <b/>
        <sz val="8"/>
        <color indexed="22"/>
        <rFont val="Arial"/>
        <family val="2"/>
      </rPr>
      <t>(and latest previous versions)</t>
    </r>
    <r>
      <rPr>
        <b/>
        <sz val="8"/>
        <color indexed="8"/>
        <rFont val="Arial"/>
        <family val="2"/>
      </rPr>
      <t xml:space="preserve">                Preparation                                                             Validation</t>
    </r>
  </si>
  <si>
    <t>5-Catastrophique</t>
  </si>
  <si>
    <t>Version Française</t>
  </si>
  <si>
    <t>Evaluation des risques professionnels - support opérationnel</t>
  </si>
  <si>
    <t>Objectifs</t>
  </si>
  <si>
    <t>Définir le processus d'évaluation des risques, s'inscrivant dans une démarche d'amélioration continue, avec une réelle implication de toutes les parties prenantes.</t>
  </si>
  <si>
    <t>Fournir aux entités un outil pour faire leur évaluation des risques professionnels et la mise à jour de leurs résultats dans leur document de référence.</t>
  </si>
  <si>
    <t>Le but de procéder à une évaluation exhaustive du risque est de permettre à l'employeur d'identifier efficacement et de hiérarchiser les risques et les activités à risque, afin d'alimenter son programme de prévention.</t>
  </si>
  <si>
    <t>Dans le cas ou les exigences de la législation locale sont plus strictes que celles de Schneider Electric la législation locale est appliquée en complément du processus Schneider Electric.</t>
  </si>
  <si>
    <t>Périmètre</t>
  </si>
  <si>
    <t>Toute entité du territoire EMEA sans préjudice des dispositions légales plus strictes applicables dans le pays d'accueil.</t>
  </si>
  <si>
    <r>
      <t>1-</t>
    </r>
    <r>
      <rPr>
        <b/>
        <sz val="7"/>
        <rFont val="Times New Roman"/>
        <family val="1"/>
      </rPr>
      <t xml:space="preserve">   </t>
    </r>
    <r>
      <rPr>
        <b/>
        <sz val="16"/>
        <rFont val="Arial"/>
        <family val="2"/>
      </rPr>
      <t>Définition</t>
    </r>
  </si>
  <si>
    <t>Evaluation des risques professionnels (EvRP)</t>
  </si>
  <si>
    <r>
      <t>Processus systématique d'analyse de l'activité de travail d'une "HWAG", ses risques et contrôles mis en œuvre, afin de déterminer la nature et l'importance des différents risques résultant</t>
    </r>
    <r>
      <rPr>
        <sz val="10"/>
        <color indexed="12"/>
        <rFont val="Arial"/>
        <family val="2"/>
      </rPr>
      <t>. Processus en 3 étapes : préparation, évaluation générique sur le terrain et évaluation terrain specifique.</t>
    </r>
  </si>
  <si>
    <t>Périodicité de l'évaluation des risques professionnels</t>
  </si>
  <si>
    <r>
      <rPr>
        <b/>
        <sz val="10"/>
        <rFont val="Arial"/>
        <family val="2"/>
      </rPr>
      <t>L'évaluation des risques est mise à jour tous les ans</t>
    </r>
    <r>
      <rPr>
        <sz val="10"/>
        <rFont val="Arial"/>
        <family val="2"/>
      </rPr>
      <t xml:space="preserve"> </t>
    </r>
    <r>
      <rPr>
        <sz val="12"/>
        <rFont val="Arial"/>
        <family val="2"/>
      </rPr>
      <t xml:space="preserve">et peut être mise à jour en cas de </t>
    </r>
    <r>
      <rPr>
        <sz val="10"/>
        <rFont val="Arial"/>
        <family val="2"/>
      </rPr>
      <t xml:space="preserve">
nouvel accident de travail, maladie professionnelle ou presque accident
changement dans le processus, l'implantation ou l'activité quand cela impacte le niveau de risque.</t>
    </r>
  </si>
  <si>
    <t xml:space="preserve">Danger : </t>
  </si>
  <si>
    <r>
      <t xml:space="preserve">Source, situation ou acte avec un </t>
    </r>
    <r>
      <rPr>
        <b/>
        <sz val="10"/>
        <rFont val="Arial"/>
        <family val="2"/>
      </rPr>
      <t>potentiel</t>
    </r>
    <r>
      <rPr>
        <sz val="10"/>
        <rFont val="Arial"/>
        <family val="2"/>
      </rPr>
      <t xml:space="preserve"> de préjudice en termes de blessures ou de maladies, ou une combinaison de ces cas. </t>
    </r>
  </si>
  <si>
    <t xml:space="preserve">Risques professionnels : </t>
  </si>
  <si>
    <r>
      <t xml:space="preserve">Combinaison de la </t>
    </r>
    <r>
      <rPr>
        <b/>
        <sz val="10"/>
        <rFont val="Arial"/>
        <family val="2"/>
      </rPr>
      <t xml:space="preserve">probabilité </t>
    </r>
    <r>
      <rPr>
        <sz val="10"/>
        <rFont val="Arial"/>
        <family val="2"/>
      </rPr>
      <t xml:space="preserve">d'exposition au danger (s) et la </t>
    </r>
    <r>
      <rPr>
        <b/>
        <sz val="10"/>
        <rFont val="Arial"/>
        <family val="2"/>
      </rPr>
      <t>gravité</t>
    </r>
    <r>
      <rPr>
        <sz val="10"/>
        <rFont val="Arial"/>
        <family val="2"/>
      </rPr>
      <t xml:space="preserve"> de </t>
    </r>
    <r>
      <rPr>
        <b/>
        <sz val="10"/>
        <rFont val="Arial"/>
        <family val="2"/>
      </rPr>
      <t>blessures</t>
    </r>
    <r>
      <rPr>
        <sz val="10"/>
        <rFont val="Arial"/>
        <family val="2"/>
      </rPr>
      <t xml:space="preserve"> ou </t>
    </r>
    <r>
      <rPr>
        <b/>
        <sz val="10"/>
        <rFont val="Arial"/>
        <family val="2"/>
      </rPr>
      <t>maladies</t>
    </r>
    <r>
      <rPr>
        <sz val="10"/>
        <rFont val="Arial"/>
        <family val="2"/>
      </rPr>
      <t xml:space="preserve"> qui peuvent être causés par l'exposition au cours de l'activité professionnelle</t>
    </r>
    <r>
      <rPr>
        <sz val="10"/>
        <color indexed="12"/>
        <rFont val="Arial"/>
        <family val="2"/>
      </rPr>
      <t>.</t>
    </r>
  </si>
  <si>
    <t>Contact effectif ou potentiel d'un travailleur aux dangers présents dans les tâches ou l'environnement de travail au cours de son activité professionnelle. Le "contact", puis l'exposition, peut être occasionnelle ou chronique / répétitif.</t>
  </si>
  <si>
    <t>Groupe homogène d'activité de travail (HWAG)</t>
  </si>
  <si>
    <t>Groupe de personnes effectuant la même activité dans un environnement similaire alors considérée comme exposée aux mêmes risques (nature et intensité). Un groupe homogène d'activité de travail  peut même consister en un seul employé et peut être revu / mis à jour lors de toute opération d'évaluation des risques.</t>
  </si>
  <si>
    <t>Combien de HWAG avez-vous dans votre entité?</t>
  </si>
  <si>
    <t>Règle de base : calculez le nombre minimum de HWAG en prenant la racine carrée du nombre d'employés.</t>
  </si>
  <si>
    <t>Equipe d'EvRP</t>
  </si>
  <si>
    <r>
      <t xml:space="preserve"> </t>
    </r>
    <r>
      <rPr>
        <b/>
        <sz val="10"/>
        <rFont val="Arial"/>
        <family val="2"/>
      </rPr>
      <t>Une équipe comprend à minima</t>
    </r>
    <r>
      <rPr>
        <sz val="10"/>
        <rFont val="Arial"/>
        <family val="2"/>
      </rPr>
      <t xml:space="preserve"> 
 - le préventeur / Responsable Santé &amp; Sécurité (habituellement le leader de l'évaluation)
 - </t>
    </r>
    <r>
      <rPr>
        <b/>
        <sz val="10"/>
        <rFont val="Arial"/>
        <family val="2"/>
      </rPr>
      <t>au moins un</t>
    </r>
    <r>
      <rPr>
        <sz val="10"/>
        <rFont val="Arial"/>
        <family val="2"/>
      </rPr>
      <t xml:space="preserve"> Manager impliqué dans l'HWAG,
 - </t>
    </r>
    <r>
      <rPr>
        <b/>
        <sz val="10"/>
        <rFont val="Arial"/>
        <family val="2"/>
      </rPr>
      <t>au moins un</t>
    </r>
    <r>
      <rPr>
        <sz val="10"/>
        <rFont val="Arial"/>
        <family val="2"/>
      </rPr>
      <t xml:space="preserve"> opérateur travaillant dans l'unité HWAG : il savent comment le travail est réalisé, 
 - un </t>
    </r>
    <r>
      <rPr>
        <b/>
        <sz val="10"/>
        <rFont val="Arial"/>
        <family val="2"/>
      </rPr>
      <t xml:space="preserve">representant des Méthodes : </t>
    </r>
    <r>
      <rPr>
        <sz val="10"/>
        <rFont val="Arial"/>
        <family val="2"/>
      </rPr>
      <t xml:space="preserve">ils savent comment ils ont conçu les lignes, stations de travail et les instructions de travail, 
 </t>
    </r>
    <r>
      <rPr>
        <b/>
        <sz val="10"/>
        <rFont val="Arial"/>
        <family val="2"/>
      </rPr>
      <t xml:space="preserve">L'équipe peut intégrer </t>
    </r>
    <r>
      <rPr>
        <sz val="10"/>
        <rFont val="Arial"/>
        <family val="2"/>
      </rPr>
      <t>:
 - l'Infirmière et/ou le médecin (s'ils existent) 
 - et les représentants du personnel
 - tout expert compétent.</t>
    </r>
  </si>
  <si>
    <t>Moyens de prévention</t>
  </si>
  <si>
    <r>
      <t xml:space="preserve">L'évaluation du risque détermine le niveau de l'action à mener pour diminuer ce risque ou améliorer le moyen de prévention pour contrôler le danger. </t>
    </r>
    <r>
      <rPr>
        <sz val="10"/>
        <rFont val="Arial"/>
        <family val="2"/>
      </rPr>
      <t>La meilleure prévention est l'élimination du risque, les pires moyens de contrôle sont les instructions de travail et les EPIs. Prenant en considération tous les facteurs, incluant les coûts, notre objectif est de mettre en oeuvre les moyens de prévention les plus élevés.</t>
    </r>
  </si>
  <si>
    <r>
      <t>2-</t>
    </r>
    <r>
      <rPr>
        <b/>
        <sz val="7"/>
        <rFont val="Times New Roman"/>
        <family val="1"/>
      </rPr>
      <t xml:space="preserve">   </t>
    </r>
    <r>
      <rPr>
        <b/>
        <sz val="16"/>
        <rFont val="Arial"/>
        <family val="2"/>
      </rPr>
      <t>Processus d'évaluation des risques professionnels</t>
    </r>
  </si>
  <si>
    <r>
      <t xml:space="preserve">L'évaluation des risques prfessionnels comprend </t>
    </r>
    <r>
      <rPr>
        <b/>
        <sz val="10"/>
        <rFont val="Arial"/>
        <family val="2"/>
      </rPr>
      <t>3 étapes</t>
    </r>
    <r>
      <rPr>
        <sz val="10"/>
        <rFont val="Arial"/>
        <family val="2"/>
      </rPr>
      <t>. L'étape d'évaluation des risques générique sur le terrain est la plus critique et ne doit pas être annulée.</t>
    </r>
  </si>
  <si>
    <r>
      <t>a.</t>
    </r>
    <r>
      <rPr>
        <b/>
        <sz val="7"/>
        <rFont val="Times New Roman"/>
        <family val="1"/>
      </rPr>
      <t xml:space="preserve">      </t>
    </r>
    <r>
      <rPr>
        <b/>
        <sz val="12"/>
        <rFont val="Arial"/>
        <family val="2"/>
      </rPr>
      <t>Preparation de l'EvRP</t>
    </r>
  </si>
  <si>
    <t xml:space="preserve">Qui organise la révision de l'EvRP : </t>
  </si>
  <si>
    <t>Le responsable de l'EvRP envoi une invitation à tous les participants à l'évaluation.</t>
  </si>
  <si>
    <r>
      <rPr>
        <b/>
        <sz val="10"/>
        <color indexed="8"/>
        <rFont val="Arial"/>
        <family val="2"/>
      </rPr>
      <t>Consulte et prépare toute information pertinente</t>
    </r>
    <r>
      <rPr>
        <sz val="10"/>
        <color indexed="8"/>
        <rFont val="Arial"/>
        <family val="2"/>
      </rPr>
      <t xml:space="preserve"> pour évaluer le danger et le niveau de risque en incluant les accidents, presque accidents et maladie professionnelles. Il collectionne aussi les constats d'écarts par rapport aux procédures standards et les non-conformités en ce qui concerne les règles ou les lois.</t>
    </r>
  </si>
  <si>
    <t>Utilisez la liste des dangers existant comme une liste de contrôle pour vous aider à identifier tous les risques dans le "HWAG".</t>
  </si>
  <si>
    <r>
      <rPr>
        <sz val="11"/>
        <color indexed="8"/>
        <rFont val="Arial"/>
        <family val="2"/>
      </rPr>
      <t xml:space="preserve">Avec l'équipe d'audit </t>
    </r>
    <r>
      <rPr>
        <b/>
        <sz val="11"/>
        <color indexed="8"/>
        <rFont val="Arial"/>
        <family val="2"/>
      </rPr>
      <t xml:space="preserve">: mettre à jour l'unité HWAG </t>
    </r>
    <r>
      <rPr>
        <sz val="11"/>
        <color indexed="8"/>
        <rFont val="Arial"/>
        <family val="2"/>
      </rPr>
      <t>en lien avec les informations évaluées, confirmez ou ajustez le périmètre. Partagez les plans d'actions déjà lancés : leur état et la date prévue de réalisation.</t>
    </r>
  </si>
  <si>
    <r>
      <t>b.</t>
    </r>
    <r>
      <rPr>
        <b/>
        <sz val="7"/>
        <rFont val="Times New Roman"/>
        <family val="1"/>
      </rPr>
      <t xml:space="preserve">    </t>
    </r>
    <r>
      <rPr>
        <b/>
        <sz val="12"/>
        <rFont val="Arial"/>
        <family val="2"/>
      </rPr>
      <t>Audit terrain - Evaluation générique</t>
    </r>
  </si>
  <si>
    <r>
      <t xml:space="preserve">L'audit des risques professionnels </t>
    </r>
    <r>
      <rPr>
        <b/>
        <sz val="10"/>
        <rFont val="Arial"/>
        <family val="2"/>
      </rPr>
      <t>evalue l'exposition du travailleur considéré aux dangers identifiés</t>
    </r>
    <r>
      <rPr>
        <sz val="10"/>
        <rFont val="Arial"/>
        <family val="2"/>
      </rPr>
      <t xml:space="preserve"> tenant compte des moyens de prévention en place dans la situation de travail ou pour la tâche réalisée.</t>
    </r>
  </si>
  <si>
    <t>La question à laquelle il faut répondre est :</t>
  </si>
  <si>
    <t>Avec quelle facilité on est en contact avec le danger et quelle est la gravité de l'impact humain potentiel?</t>
  </si>
  <si>
    <t>Ceci est fait en évaluant :</t>
  </si>
  <si>
    <t>- La Fréquence et / ou la durée d'exposition au danger? (voir dans l'annexe "Échelle d'évaluation de la survenue")</t>
  </si>
  <si>
    <t>- La gravité potentielle maximum des dommages corporels résultant de l'exposition au risque? (voir dans l'annexe "Échelle d'évaluation pour la gravité")</t>
  </si>
  <si>
    <t>La note doit prendre en compte les moyens de prévention / contrôles existants, leur efficacité, les comportements des employés, et donc modifier à la hausse ou à la baisse la fréquence ou la gravité.</t>
  </si>
  <si>
    <t>Et le système donnera l'évaluation du niveau de risque en fonction de la matrice donnée dans l'annexe (voir dans l'annexe le "Niveau de risque résultant").</t>
  </si>
  <si>
    <r>
      <t xml:space="preserve">Règle pour l'évaluation du risque résultant, le principe décrit ci-dessous s'applique - sauf si la législation locale l'interdit :
Si vous avez des moyens de prévention qui ne sont que : fournir des EPI, des instructions de travail ou basé sur des audits du management;
   - si la </t>
    </r>
    <r>
      <rPr>
        <b/>
        <sz val="10"/>
        <rFont val="Arial"/>
        <family val="2"/>
      </rPr>
      <t xml:space="preserve">gravité potentielle est  Serieux ou supérieur </t>
    </r>
    <r>
      <rPr>
        <sz val="10"/>
        <rFont val="Arial"/>
        <family val="2"/>
      </rPr>
      <t>:</t>
    </r>
    <r>
      <rPr>
        <sz val="10"/>
        <color rgb="FFC00000"/>
        <rFont val="Arial"/>
        <family val="2"/>
      </rPr>
      <t xml:space="preserve"> le risque résultant ne devrait pas prendre en compte ces contrôles</t>
    </r>
    <r>
      <rPr>
        <sz val="10"/>
        <rFont val="Arial"/>
        <family val="2"/>
      </rPr>
      <t xml:space="preserve">. Le risque résultant ne devrait pas être revu à la baisse, un niveau "Substantiel" reste "Substantiel" et un niveau "Modéré" reste "Modéré".
   - si la </t>
    </r>
    <r>
      <rPr>
        <b/>
        <sz val="10"/>
        <rFont val="Arial"/>
        <family val="2"/>
      </rPr>
      <t>gravité potentielle est "Modérée" ou inférieure</t>
    </r>
    <r>
      <rPr>
        <sz val="10"/>
        <rFont val="Arial"/>
        <family val="2"/>
      </rPr>
      <t xml:space="preserve">, le </t>
    </r>
    <r>
      <rPr>
        <sz val="10"/>
        <color rgb="FFFF0000"/>
        <rFont val="Arial"/>
        <family val="2"/>
      </rPr>
      <t>risque résultant peut être abaissé d'un seul niveau</t>
    </r>
    <r>
      <rPr>
        <sz val="10"/>
        <rFont val="Arial"/>
        <family val="2"/>
      </rPr>
      <t>. Un niveau "Substantiel" pourra être évalué en tant que "Modéré.</t>
    </r>
  </si>
  <si>
    <r>
      <rPr>
        <b/>
        <sz val="10"/>
        <rFont val="Arial"/>
        <family val="2"/>
      </rPr>
      <t>L'équipe valide</t>
    </r>
    <r>
      <rPr>
        <sz val="10"/>
        <rFont val="Arial"/>
        <family val="2"/>
      </rPr>
      <t xml:space="preserve"> l'évaluation des Risques Générique et </t>
    </r>
    <r>
      <rPr>
        <b/>
        <sz val="10"/>
        <rFont val="Arial"/>
        <family val="2"/>
      </rPr>
      <t>est d'accord sur le niveau de risque résultant</t>
    </r>
    <r>
      <rPr>
        <sz val="10"/>
        <rFont val="Arial"/>
        <family val="2"/>
      </rPr>
      <t>. L'équipe peut modifier la cotation proposée afin d'avoir en final une vision partagée du niveau de risque.</t>
    </r>
  </si>
  <si>
    <t>Suite à cette étape, l'équipe peut proposer soit d'effectuer une évaluation spécifique des risques ou proposer des nouvelles actions / moyens de prévention.</t>
  </si>
  <si>
    <t>À titre indicatif, voir la prévention à considérer en lien avec le niveau de risque dans l'annexe (voir dans l'annexe "Mesures pouvant être envisagées suite à l'évaluation des risques")</t>
  </si>
  <si>
    <r>
      <t xml:space="preserve">Notes pour les EPI </t>
    </r>
    <r>
      <rPr>
        <sz val="10"/>
        <rFont val="Arial"/>
        <family val="2"/>
      </rPr>
      <t>: auditez la situation de travail indiquez si vous prenez en compte ou non les EPI. 
Evaluation avec EPI sauf si cela est formellement interdit par la Législation Locale.</t>
    </r>
  </si>
  <si>
    <t xml:space="preserve">Avec EPI : le résultat en terme de gravité ou d'exposition est différent, mais les EPI sont la plus mauvaise réponse en terme de prévention. </t>
  </si>
  <si>
    <t>L'objectif final est de garder en mémoire que la solution de prévention doit être la meilleure possible et nous devons évaluer la situation de travail en questionnant les moyens de prévention en place.</t>
  </si>
  <si>
    <r>
      <t>c.</t>
    </r>
    <r>
      <rPr>
        <b/>
        <sz val="7"/>
        <rFont val="Times New Roman"/>
        <family val="1"/>
      </rPr>
      <t xml:space="preserve">      </t>
    </r>
    <r>
      <rPr>
        <b/>
        <sz val="12"/>
        <rFont val="Arial"/>
        <family val="2"/>
      </rPr>
      <t>Evaluation Spécifique des Risques</t>
    </r>
  </si>
  <si>
    <t>Évaluation des risques spécifique : évaluer le risque en utilisant l'outil dédié, la méthode, les moyens de mesure par une personne compétente (interne ou externe).</t>
  </si>
  <si>
    <t xml:space="preserve">L'évaluation spécifique des risques est déclenchée par :
- le résultat de l'évaluation Générique
 - les exigences de la législation locale ou les exigences de Schneider Electric. </t>
  </si>
  <si>
    <t>La liste des dangers (feuille "Dangers", colonnes E &amp; F) décrit les évaluations spécifiques nécessaires, elle est mise à jour par le Responsable SST du pays ou par le Comité de Pilotage de l'Entité si dans le pays le Responsable SST n'est pas nommé.</t>
  </si>
  <si>
    <t>Integration des résultats de l'évaluation spécifque dans l'EvRP</t>
  </si>
  <si>
    <r>
      <t xml:space="preserve">Le responsable de l'EvRP, </t>
    </r>
    <r>
      <rPr>
        <b/>
        <sz val="10"/>
        <rFont val="Arial"/>
        <family val="2"/>
      </rPr>
      <t>avec l'équipe</t>
    </r>
    <r>
      <rPr>
        <sz val="10"/>
        <rFont val="Arial"/>
        <family val="2"/>
      </rPr>
      <t xml:space="preserve">, mets à jour l'EvRP. En utilisant le résultat des mesures, les rapports et tous les documents fournis concernant le risque évalué, la fréquence ou la gravité peuvent être mis à jour;  </t>
    </r>
    <r>
      <rPr>
        <b/>
        <sz val="10"/>
        <rFont val="Arial"/>
        <family val="2"/>
      </rPr>
      <t>l'équipe valide le "Niveau de Risque Résultant" final</t>
    </r>
    <r>
      <rPr>
        <sz val="10"/>
        <rFont val="Arial"/>
        <family val="2"/>
      </rPr>
      <t>. 
Ils ajoutent un commentaire dans la colonne identifiée "Déclaration sur l'évaluation spécifique" dans le formulaire Excel. 
Ils valident finalement le niveau de risque pour le groupe HWAG et mettent à jour les actions proposées.</t>
    </r>
  </si>
  <si>
    <t>Annexe</t>
  </si>
  <si>
    <r>
      <t>Échelle d'évaluation de la survenue</t>
    </r>
    <r>
      <rPr>
        <sz val="10"/>
        <color indexed="8"/>
        <rFont val="Arial"/>
        <family val="2"/>
      </rPr>
      <t xml:space="preserve"> de l'exposition au risque susceptible de causer une blessure corporelle ou des dommages à la santé :</t>
    </r>
  </si>
  <si>
    <r>
      <t xml:space="preserve">Échelle des fréquences                   Ordre de grandeur de la </t>
    </r>
    <r>
      <rPr>
        <b/>
        <i/>
        <sz val="10"/>
        <color indexed="8"/>
        <rFont val="Arial"/>
        <family val="2"/>
      </rPr>
      <t>durée d'exposition</t>
    </r>
  </si>
  <si>
    <r>
      <t>4- Inévitable</t>
    </r>
    <r>
      <rPr>
        <sz val="10"/>
        <color indexed="8"/>
        <rFont val="Arial"/>
        <family val="2"/>
      </rPr>
      <t xml:space="preserve">                       Fréquence quotidienne et plus élevée ou exposition quasiment permanente en durée</t>
    </r>
  </si>
  <si>
    <r>
      <rPr>
        <b/>
        <sz val="10"/>
        <color rgb="FF000000"/>
        <rFont val="Arial"/>
      </rPr>
      <t>3- Probable</t>
    </r>
    <r>
      <rPr>
        <sz val="10"/>
        <color rgb="FF000000"/>
        <rFont val="Arial"/>
      </rPr>
      <t xml:space="preserve">                        Fréquence hebdomadaire ou exposition à temps partiel mais restant significative</t>
    </r>
  </si>
  <si>
    <r>
      <rPr>
        <b/>
        <sz val="10"/>
        <color rgb="FF000000"/>
        <rFont val="Arial"/>
      </rPr>
      <t>2- Peut se produire</t>
    </r>
    <r>
      <rPr>
        <sz val="10"/>
        <color rgb="FF000000"/>
        <rFont val="Arial"/>
      </rPr>
      <t xml:space="preserve">            Fréquence mensuelle ou durée d'exposition limitée</t>
    </r>
  </si>
  <si>
    <r>
      <rPr>
        <b/>
        <sz val="10"/>
        <color rgb="FF000000"/>
        <rFont val="Arial"/>
      </rPr>
      <t>1- Improbable</t>
    </r>
    <r>
      <rPr>
        <sz val="10"/>
        <color rgb="FF000000"/>
        <rFont val="Arial"/>
      </rPr>
      <t xml:space="preserve">                    Fréquence annuelle et moins ou exposition très limitée, non mesurable</t>
    </r>
  </si>
  <si>
    <r>
      <t>0- Impossible</t>
    </r>
    <r>
      <rPr>
        <sz val="10"/>
        <color indexed="8"/>
        <rFont val="Arial"/>
        <family val="2"/>
      </rPr>
      <t xml:space="preserve">                     Jamais observé ou jamais exposé</t>
    </r>
  </si>
  <si>
    <r>
      <t>Échelle d'évaluation pour la gravité</t>
    </r>
    <r>
      <rPr>
        <sz val="10"/>
        <rFont val="Arial"/>
        <family val="2"/>
      </rPr>
      <t xml:space="preserve"> des blessures corporelles ou des dommages pour la santé</t>
    </r>
  </si>
  <si>
    <t>Niveau de gravité  Types de blessures à prendre en compte (exemples)</t>
  </si>
  <si>
    <r>
      <t xml:space="preserve">5- Catastrophique :  </t>
    </r>
    <r>
      <rPr>
        <sz val="10"/>
        <color indexed="8"/>
        <rFont val="Arial"/>
        <family val="2"/>
      </rPr>
      <t>amputation; fractures majeures; empoisonnement; fractures multiples; blessure mortelle, cancer  en tant que maladie professionnelle; autres maladies réduisant l'espérance de vie; maladies aiguës mortelles.  Incapacité de travail permanente. Décès.</t>
    </r>
  </si>
  <si>
    <r>
      <t xml:space="preserve">4- Serieux :  </t>
    </r>
    <r>
      <rPr>
        <sz val="10"/>
        <color indexed="8"/>
        <rFont val="Arial"/>
        <family val="2"/>
      </rPr>
      <t>Blessure corporelle grave ou maladie professionnelle grave. Incapacité de travail partielle permanente out incapacité de travail totale limitée dans le temps. Impact sur la santé conduisant à une incapacité de travail mineure mais permanente.</t>
    </r>
  </si>
  <si>
    <r>
      <t xml:space="preserve">3- Significatif : </t>
    </r>
    <r>
      <rPr>
        <sz val="10"/>
        <color indexed="8"/>
        <rFont val="Arial"/>
        <family val="2"/>
      </rPr>
      <t>Coupures et plaies; brûlures; commotion cérébrale; entorses graves; fractures mineures; surdité; dermatite; asthme. Impact sur la santé menant à une incapacité temporaire mineur. Incapacité au travail limitée et temporaire. MIR avec  au moins 1 jours perdus.</t>
    </r>
  </si>
  <si>
    <r>
      <t xml:space="preserve">2- Modéré :  </t>
    </r>
    <r>
      <rPr>
        <sz val="10"/>
        <color indexed="8"/>
        <rFont val="Arial"/>
        <family val="2"/>
      </rPr>
      <t>Incidents avec blessures superficielles; traitement médical léger tel que points de suture... Effectué par un professionnel de la santé externe. Pas de restriction au travail. MIR sans jours perdus (DL).</t>
    </r>
  </si>
  <si>
    <r>
      <t xml:space="preserve">1- Minimum : </t>
    </r>
    <r>
      <rPr>
        <sz val="10"/>
        <color indexed="8"/>
        <rFont val="Arial"/>
        <family val="2"/>
      </rPr>
      <t>Incident pratiquement sans blessures; petites coupures et ecchymoses; irritation des yeux par la poussière; inconfort ou gêne temporaire d'une ou plusieurs personnes. Événements bénins ou évités de justesse qui sont enregistrés. Non comptabilisé pour le MIR.</t>
    </r>
  </si>
  <si>
    <t xml:space="preserve">Niveau de risque résultant </t>
  </si>
  <si>
    <r>
      <t xml:space="preserve">L'analyse de risques en termes d'exposition et gravité du dommage potentiel détermine le </t>
    </r>
    <r>
      <rPr>
        <b/>
        <sz val="10"/>
        <rFont val="Arial"/>
        <family val="2"/>
      </rPr>
      <t>niveau de risque résultant</t>
    </r>
    <r>
      <rPr>
        <sz val="10"/>
        <rFont val="Arial"/>
        <family val="2"/>
      </rPr>
      <t xml:space="preserve"> qui lui est associé pour une HWAG enregistré dans le document support :</t>
    </r>
  </si>
  <si>
    <t>* Tolérable: risque réduit au plus bas niveau que l'on peut raisonnablement atteindre (technique, coût, organisation, etc.)</t>
  </si>
  <si>
    <t>Mesures pouvant être envisagées suite à l'évaluation des risques :</t>
  </si>
  <si>
    <t>Niveau de risque      /     Moyens de prévention à considérer</t>
  </si>
  <si>
    <r>
      <t>Intolérable :</t>
    </r>
    <r>
      <rPr>
        <sz val="10"/>
        <color indexed="8"/>
        <rFont val="Arial"/>
        <family val="2"/>
      </rPr>
      <t xml:space="preserve"> Le travail ne peut être poursuivi sans réduire le risque. 
L'équipe doit valider ce niveau "intolérable", ce qui signifie que les opérations doivent être arrêtées immédiatement. En cas de doute, l'équipe doit soit demander une évaluation spécifique ou ré évalue le niveau
</t>
    </r>
  </si>
  <si>
    <r>
      <t xml:space="preserve">Substantiel : </t>
    </r>
    <r>
      <rPr>
        <sz val="10"/>
        <color indexed="8"/>
        <rFont val="Arial"/>
        <family val="2"/>
      </rPr>
      <t>Moyen supplémentaire de prévention pour réduire ce risque doit être mis en place. 
Si cela impacte les opérations en cours, une action urgente est obligatoire.
Au moins, vous pouvez mettre en œuvre des actions telles que la fourniture des EPI, établir de nouvelles normes de travail. Essayez de réduire les risques, dans les délais définis, par des actions de prévention qui assurent que le risque est maintenu à niveau tolérable ou modérée. 
Dans le cas d'un nouveau projet, les opérations ne peuvent démarrer sans réduction de ce risque.</t>
    </r>
  </si>
  <si>
    <r>
      <t xml:space="preserve">Modéré : </t>
    </r>
    <r>
      <rPr>
        <sz val="10"/>
        <color indexed="8"/>
        <rFont val="Arial"/>
        <family val="2"/>
      </rPr>
      <t>Si les moyens de prévention pour évaluer le risque au niveau «modéré» ne sont que EPI et / ou organisationnelles dont l'instruction de travail, vous pouvez mettre en œuvre de meilleures mesures de contrôle. Par exemple moyens de prévention collectifs ou nouveaux moyens technique de prévention.</t>
    </r>
  </si>
  <si>
    <r>
      <t xml:space="preserve">Tolérable : </t>
    </r>
    <r>
      <rPr>
        <sz val="10"/>
        <color indexed="8"/>
        <rFont val="Arial"/>
        <family val="2"/>
      </rPr>
      <t xml:space="preserve">Aucune contrôle supplémentaire du risque est nécessaire. 
Nous pouvons cibler une solution plus économique ou une amélioration sans coût supplémentaire.
La surveillance est nécessaire pour s'assurer que le risque est maintenue sous contrôle, sur le long terme.
</t>
    </r>
  </si>
  <si>
    <r>
      <t>Négligeable :</t>
    </r>
    <r>
      <rPr>
        <sz val="10"/>
        <color indexed="8"/>
        <rFont val="Arial"/>
        <family val="2"/>
      </rPr>
      <t xml:space="preserve"> Aucune action de prévention planifiée, pas d'enregistrement à conserver.
</t>
    </r>
  </si>
  <si>
    <t>How to use and manage the Excel</t>
  </si>
  <si>
    <t>1- Hazard sheet</t>
  </si>
  <si>
    <t xml:space="preserve">    1.1 Update hazard list, sub levels</t>
  </si>
  <si>
    <t>The Entity SERE manager is entitle to update the Hazard list and the additional sub level / explanations.</t>
  </si>
  <si>
    <t xml:space="preserve">    1.2 Update national specific requirement</t>
  </si>
  <si>
    <t>The list of hazards includes the needed specific assessment updated by the Country H&amp;S Manager or by the Entity Steering Committee when the Country H&amp;S Manager does not exist.</t>
  </si>
  <si>
    <t xml:space="preserve">    1.3 Update TMSS requirments</t>
  </si>
  <si>
    <t>The Schneider requirements are updated by the GSC EMEAS SERE Safety team.</t>
  </si>
  <si>
    <t xml:space="preserve">Updationg frequency: every year, the team review the list and propose the new list to the GSC EMEAS SERE Director. </t>
  </si>
  <si>
    <t>The SERE Director validate or ammend the proposed list.</t>
  </si>
  <si>
    <t xml:space="preserve">    1.4 Add a sub-level</t>
  </si>
  <si>
    <t>Select the hazard for wich you want to add a sub-level. Insert a line above the last free line. Example: insert a sub-level for the hazard "2- Manual handing operations (loads)"</t>
  </si>
  <si>
    <t>Right click to get the additional menu: select the action "Insert".</t>
  </si>
  <si>
    <t>A new empty line will be created above the selected line:</t>
  </si>
  <si>
    <t xml:space="preserve">    1.5 Add a hazard</t>
  </si>
  <si>
    <t>The process has 3 steps, you need to do all 3 stzps in the described order:</t>
  </si>
  <si>
    <t xml:space="preserve">             First step: sheet "Hazard"</t>
  </si>
  <si>
    <t>Insert two new line above the last hazard : "26- Other hazards (specify)</t>
  </si>
  <si>
    <t>For our example tha last hazard is the 26 in line 63.</t>
  </si>
  <si>
    <t>Nw we have 2 empty lines: 63 and 64</t>
  </si>
  <si>
    <t xml:space="preserve">Column A, line 63 is now empty: enter the figure 26; change the eixting 26 to 27 </t>
  </si>
  <si>
    <t>(in our example we have the last hazard number = 26; in case you have an other figure just add 1 to the figure)</t>
  </si>
  <si>
    <t>Column B, line 63: enter the hazard name starting with "26- ": example "26- Tutorial JCD"</t>
  </si>
  <si>
    <t>Column B, line 65: update the hazard name "27- Other hazard (specify)"</t>
  </si>
  <si>
    <t xml:space="preserve">             Second step: sheets "HWAG"</t>
  </si>
  <si>
    <t>You have now a "bug" in the HWAG sheets due to te new names of the hazard, see the picture: "ERR" columns L &amp; M and "#N/A" columns U &amp; V</t>
  </si>
  <si>
    <t>To solve this issue you have to update all the HWAG sheets starting with the model. See  chapter 2.3 Add a hazard: second step.</t>
  </si>
  <si>
    <t xml:space="preserve">             Third step: sheets "Synthesis"</t>
  </si>
  <si>
    <t>After updating the "HWAG" sheets, you have to update the "Synthesis" sheet. See chapter 3.1</t>
  </si>
  <si>
    <t>2- HWAG</t>
  </si>
  <si>
    <t xml:space="preserve">    2.1 Add HWAG</t>
  </si>
  <si>
    <t>Select the sheet "HWAG n°x (model), right click (with the mouse) on the sheet label. You have a new menu and you will copy and place the new sheet at the end of the folder.</t>
  </si>
  <si>
    <t>Rename the new sheet, the new name should be "HWAG N°xx" with xx = the last number of the existing HWAG sheet +1. In this case the new HWAG is "HWAG n°9"</t>
  </si>
  <si>
    <t xml:space="preserve">                                                                                                                            Do not forget to update the informations in the cells C2 to C7.</t>
  </si>
  <si>
    <t>To rename and change the of the sheet label, use the right click and the proper action.</t>
  </si>
  <si>
    <t xml:space="preserve">    2.2 Add line under a hazard</t>
  </si>
  <si>
    <t>In each Hazard section you find a semi hidden line at the end of the section. To add a line, you click on this line and insert a line</t>
  </si>
  <si>
    <t>Example: add a line under the Hazard "10- Electromagnetic radiations"</t>
  </si>
  <si>
    <t>Select the line and insert above the selected line a new line:</t>
  </si>
  <si>
    <t>You have a new "empty" line. You have to copy and paste the formulas:</t>
  </si>
  <si>
    <t xml:space="preserve">Select the whole semi hidden line, copy the line. Select the cell A of your nex empty line and paste the formulas.  </t>
  </si>
  <si>
    <t>--&gt; attention do not paste the format.</t>
  </si>
  <si>
    <t xml:space="preserve">    2.3 Add a hazard: second step</t>
  </si>
  <si>
    <t>Select the sheet "HWAG n°x (model)"</t>
  </si>
  <si>
    <t xml:space="preserve">Select the last line correponding to the former last hazard: </t>
  </si>
  <si>
    <t>(include the last line; here line 167)</t>
  </si>
  <si>
    <t>Copy the full lines. Select the cell A162 and "insert and paste" the copied lines:</t>
  </si>
  <si>
    <t>Rename the two cells A162 and A168</t>
  </si>
  <si>
    <t>A162 = "26- Tutorial JCD" in our example</t>
  </si>
  <si>
    <t>A168 = "27- Other hazard (specify)" in our example</t>
  </si>
  <si>
    <t>In addition, the "bug" is solved in the "HWAG" sheet</t>
  </si>
  <si>
    <t>Copy the lines from line 162 to the end and paste these lines in each HWAG sheet: example with HWAG n°1:</t>
  </si>
  <si>
    <t>You have now a "bug" in the synthesis sheet:</t>
  </si>
  <si>
    <t>Start the third step of the process.</t>
  </si>
  <si>
    <t>3- Synthesis</t>
  </si>
  <si>
    <t xml:space="preserve">    3.1 Add a hazard: third step</t>
  </si>
  <si>
    <t>Select the "Synthesis" sheet</t>
  </si>
  <si>
    <t xml:space="preserve">Select the line with the former last hazard, copy the full line. </t>
  </si>
  <si>
    <t>In ur example: select line 36 and copy the line</t>
  </si>
  <si>
    <t>Select the cell in the column A with the last former hazard, insert and paste the copied line.</t>
  </si>
  <si>
    <t>In our example, select cell A36 and paste the line. Rename the two cells A36 and A37: as shown</t>
  </si>
  <si>
    <t>Your Excel is now updated.</t>
  </si>
  <si>
    <t xml:space="preserve">    3.2 Add the new colum for the new HWAG</t>
  </si>
  <si>
    <t xml:space="preserve">Select the "Synthesis" sheet </t>
  </si>
  <si>
    <t>Identify the last HWAG column, select the cells from line 6 to the last line, copy the cells.</t>
  </si>
  <si>
    <t>In our example: select cells "I 6 " to "I 40"</t>
  </si>
  <si>
    <t xml:space="preserve">Paste in cell J 6 </t>
  </si>
  <si>
    <t xml:space="preserve">                                                                       and change the name in cell J 11: </t>
  </si>
  <si>
    <r>
      <t xml:space="preserve">      </t>
    </r>
    <r>
      <rPr>
        <b/>
        <sz val="10"/>
        <color indexed="48"/>
        <rFont val="Arial"/>
        <family val="2"/>
      </rPr>
      <t>Do not forget to update the total number of Employee (cell F 4) you will have an estimation of the number of HWAG you should have (cell K 4).</t>
    </r>
  </si>
  <si>
    <t>4- Enter data</t>
  </si>
  <si>
    <t xml:space="preserve">    4.1 HWAG identity card:</t>
  </si>
  <si>
    <t>The cells C2 to C7 contains informations about the HWAG, the main activity and the assessment (team, leader and date):</t>
  </si>
  <si>
    <t>Do not forget to change the reference of the HWAG and to enter the number of person in the HWAG (here = 10)</t>
  </si>
  <si>
    <t xml:space="preserve">    4.2 Risk description</t>
  </si>
  <si>
    <t>The cells from column A to F enable you to describe the risks: (line 13 to the end)</t>
  </si>
  <si>
    <r>
      <t xml:space="preserve">          </t>
    </r>
    <r>
      <rPr>
        <b/>
        <sz val="10"/>
        <rFont val="Arial"/>
        <family val="2"/>
      </rPr>
      <t>Note</t>
    </r>
    <r>
      <rPr>
        <sz val="10"/>
        <rFont val="Arial"/>
        <family val="2"/>
      </rPr>
      <t xml:space="preserve"> </t>
    </r>
    <r>
      <rPr>
        <i/>
        <sz val="10"/>
        <rFont val="Arial"/>
        <family val="2"/>
      </rPr>
      <t>never enter data in the lines containing the hazard name (example line 12, line 18)</t>
    </r>
  </si>
  <si>
    <t>Do not forget to enter the number of peaple potentially exposed.</t>
  </si>
  <si>
    <t>In case you have a large difference with the number of people in the HWAG, you will have an alert message:</t>
  </si>
  <si>
    <t>(the calculation consider the average of exposed people compare to the total number * 0,85)</t>
  </si>
  <si>
    <t xml:space="preserve">       If the case arise, please consider the HWAG definition. You should split the HWAG to be more homogeneous in term of risk.</t>
  </si>
  <si>
    <t xml:space="preserve">          Important remark: do not forget to validate if you use PPE or not.</t>
  </si>
  <si>
    <t xml:space="preserve">    4.3 General risk assessment </t>
  </si>
  <si>
    <t>Please enter the informations in columns G, H and I</t>
  </si>
  <si>
    <t>G: description of the outcome.</t>
  </si>
  <si>
    <t>H: enter your occurrence evaluation</t>
  </si>
  <si>
    <t>I: enter your seriousness evaluation</t>
  </si>
  <si>
    <t>The next columns J and K are automatically calculated</t>
  </si>
  <si>
    <r>
      <t xml:space="preserve">   </t>
    </r>
    <r>
      <rPr>
        <b/>
        <sz val="10"/>
        <rFont val="Arial"/>
        <family val="2"/>
      </rPr>
      <t>Note</t>
    </r>
    <r>
      <rPr>
        <sz val="10"/>
        <rFont val="Arial"/>
        <family val="2"/>
      </rPr>
      <t xml:space="preserve">: </t>
    </r>
    <r>
      <rPr>
        <i/>
        <sz val="10"/>
        <rFont val="Arial"/>
        <family val="2"/>
      </rPr>
      <t xml:space="preserve">the calculation of each risk level (lines containing the hazard name (example line 12, line 18)) goes automatically to the "Synthesis" </t>
    </r>
    <r>
      <rPr>
        <sz val="10"/>
        <rFont val="Arial"/>
        <family val="2"/>
      </rPr>
      <t>sheet</t>
    </r>
  </si>
  <si>
    <t xml:space="preserve">    4.4 Specific risk assessment </t>
  </si>
  <si>
    <t>Please enter the informations in columns N to R:</t>
  </si>
  <si>
    <t>Do not enter information in columns L and M.</t>
  </si>
  <si>
    <t>Dirived from the Hazard sheet: need for specific evaluation Yes?</t>
  </si>
  <si>
    <t>Finalize your HWAG ORA during the meeting with the Team giving the statement on the specific evaluation (column R).</t>
  </si>
  <si>
    <t>Color code columns L and M</t>
  </si>
  <si>
    <t>Yes and Green :</t>
  </si>
  <si>
    <t xml:space="preserve">        No risk identified for the risk category</t>
  </si>
  <si>
    <t xml:space="preserve">       The last evaluation / measure date is inside the frequency target (example :</t>
  </si>
  <si>
    <t>in our example the frequency is 3 year, the last measure date is Jan 2011.</t>
  </si>
  <si>
    <t>Yes and Red :</t>
  </si>
  <si>
    <t xml:space="preserve">       The last evaluation / measure date is exeed the frequency target (example :</t>
  </si>
  <si>
    <t xml:space="preserve">    4.5 Controls and calculs</t>
  </si>
  <si>
    <t>the last columns S to V are needed to control the need for Specific Risk Assessment and to control if the last measure / assessment match the required frequency.</t>
  </si>
  <si>
    <r>
      <t xml:space="preserve">                             </t>
    </r>
    <r>
      <rPr>
        <b/>
        <i/>
        <u/>
        <sz val="10"/>
        <rFont val="Arial"/>
        <family val="2"/>
      </rPr>
      <t>Never change the formulas in theses cells.</t>
    </r>
  </si>
  <si>
    <t>Ne pas modifier</t>
  </si>
  <si>
    <t>A mettre à jour avant utilisation</t>
  </si>
  <si>
    <t>Peut être mis à jour avant utilisation</t>
  </si>
  <si>
    <t xml:space="preserve">    1.1 Mettre à jour la liste des dangers, sous niveaux</t>
  </si>
  <si>
    <t xml:space="preserve">    1.2 Mettre à jour les exigences spécifiques nationales</t>
  </si>
  <si>
    <r>
      <t>è</t>
    </r>
    <r>
      <rPr>
        <b/>
        <sz val="9"/>
        <color rgb="FF0000FF"/>
        <rFont val="Arial Narrow"/>
        <family val="2"/>
      </rPr>
      <t xml:space="preserve"> </t>
    </r>
    <r>
      <rPr>
        <sz val="9"/>
        <color rgb="FF0000FF"/>
        <rFont val="Arial Narrow"/>
        <family val="2"/>
      </rPr>
      <t>facteurs de risques pouvant, ainsi que certains rythmes de travail, être reconnus comme facteurs de pénibilité au travail (article D4121-5 code du travail) en France.</t>
    </r>
  </si>
  <si>
    <t>Le Responsable SERE de l'entité met à jour cette liste de sous niveaux et d'explications.</t>
  </si>
  <si>
    <t>La liste des dangers décrit les évaluations spécifiques nécessaires, elle est mise à jour par le Responsable SST du pays ou par le Comité de Pilotage de l'Entité si dans le pays le Responsable SST n'est pas nommé.</t>
  </si>
  <si>
    <t>N°</t>
  </si>
  <si>
    <t xml:space="preserve">Facteur de risque
</t>
  </si>
  <si>
    <t xml:space="preserve"> Danger - Risque
(Sous niveau, facteur, ,...)</t>
  </si>
  <si>
    <t>Moyens de prévention en place</t>
  </si>
  <si>
    <t>Exigences légales, mis à jour par le Responsable SST Pays ou local</t>
  </si>
  <si>
    <t>Frequence (année) pour les exigences locales</t>
  </si>
  <si>
    <t>Evaluation spécifique exigées par GSC EMEA SERE Safety</t>
  </si>
  <si>
    <t>Fréquence (année) pour les exigences standards TMSS dans le cas ou il n'y a pas de modification dans l'activité de travail</t>
  </si>
  <si>
    <r>
      <t xml:space="preserve">1- Gestuelle au poste de travail </t>
    </r>
    <r>
      <rPr>
        <sz val="10"/>
        <rFont val="Webdings"/>
        <family val="1"/>
        <charset val="2"/>
      </rPr>
      <t>è</t>
    </r>
  </si>
  <si>
    <t>Distance Non Ergonomique</t>
  </si>
  <si>
    <t>Audit Ergonomique outil  TMSS SPS.</t>
  </si>
  <si>
    <t>Posture inadéquate</t>
  </si>
  <si>
    <r>
      <t xml:space="preserve">2- Manutention manuelle </t>
    </r>
    <r>
      <rPr>
        <sz val="10"/>
        <rFont val="Webdings"/>
        <family val="1"/>
        <charset val="2"/>
      </rPr>
      <t>è</t>
    </r>
  </si>
  <si>
    <t>Poids des charges</t>
  </si>
  <si>
    <t>Répétition de port de charge lourde</t>
  </si>
  <si>
    <t>Risque de chocs aux bras et jambes</t>
  </si>
  <si>
    <t>Risque de coupure liées aux manutentions</t>
  </si>
  <si>
    <t>EPI</t>
  </si>
  <si>
    <t>3- Chutes plain-pied</t>
  </si>
  <si>
    <t>Risque de trébucher sur des objets laissés dans les allées piétonnes</t>
  </si>
  <si>
    <t>Chute dans les allées</t>
  </si>
  <si>
    <t>Surface glissante</t>
  </si>
  <si>
    <t>4- Machines et équipements de travail</t>
  </si>
  <si>
    <t>Risque de coincement / de pincement des mains ou doigts etc.</t>
  </si>
  <si>
    <t>Etranglement à cause des vêtements ou cheveux</t>
  </si>
  <si>
    <t>Instruction SST, vêtements spécifiques</t>
  </si>
  <si>
    <t>Parties mobiles ou en rotation</t>
  </si>
  <si>
    <r>
      <t xml:space="preserve">5- Vibrations bras, corps entier </t>
    </r>
    <r>
      <rPr>
        <sz val="10"/>
        <rFont val="Webdings"/>
        <family val="1"/>
        <charset val="2"/>
      </rPr>
      <t>è</t>
    </r>
  </si>
  <si>
    <t>Mesure de vibration, procédure spécifique
La législation exige des actions en fonction du niveau</t>
  </si>
  <si>
    <t>6- Manutention mécanique</t>
  </si>
  <si>
    <r>
      <t xml:space="preserve">7- Subst. et prépa. dang. (dt CMR) </t>
    </r>
    <r>
      <rPr>
        <sz val="10"/>
        <rFont val="Webdings"/>
        <family val="1"/>
        <charset val="2"/>
      </rPr>
      <t>è</t>
    </r>
  </si>
  <si>
    <t>Mesure d'exposition, procédure spécifique
La législation exige des actions en fonction du niveau</t>
  </si>
  <si>
    <t>Outil recommandé R409 et mesure périodique pour contrôler le respect des valeurs de seuil.</t>
  </si>
  <si>
    <t>8- Agents biologiques (*)</t>
  </si>
  <si>
    <t>9- Electricité (accessible pièces sous tension)</t>
  </si>
  <si>
    <t>10- Rayonnements électromagnétiques</t>
  </si>
  <si>
    <t>Evaluation de l'exposition aux radiations par mesurage ou calcul. Outil : voir la directive Européenne 2004/40/CE.</t>
  </si>
  <si>
    <r>
      <t xml:space="preserve">11- Rayonnements ionisants </t>
    </r>
    <r>
      <rPr>
        <sz val="10"/>
        <rFont val="Symbol"/>
        <family val="1"/>
        <charset val="2"/>
      </rPr>
      <t>abg</t>
    </r>
    <r>
      <rPr>
        <sz val="10"/>
        <rFont val="Arial"/>
        <family val="2"/>
      </rPr>
      <t>X</t>
    </r>
  </si>
  <si>
    <t>12- Autres rayonnants : UV, IR, Laser, T°</t>
  </si>
  <si>
    <r>
      <t xml:space="preserve">13- Ambiance bruit </t>
    </r>
    <r>
      <rPr>
        <sz val="10"/>
        <rFont val="Webdings"/>
        <family val="1"/>
        <charset val="2"/>
      </rPr>
      <t>è</t>
    </r>
  </si>
  <si>
    <r>
      <t>Evaluation de l'exposition par mesurage.</t>
    </r>
    <r>
      <rPr>
        <sz val="10"/>
        <color indexed="10"/>
        <rFont val="Arial"/>
        <family val="2"/>
      </rPr>
      <t xml:space="preserve"> </t>
    </r>
    <r>
      <rPr>
        <sz val="10"/>
        <rFont val="Arial"/>
        <family val="2"/>
      </rPr>
      <t>Outil : voir la directive Européenne 2003/10/CE.</t>
    </r>
    <r>
      <rPr>
        <sz val="10"/>
        <color indexed="10"/>
        <rFont val="Arial"/>
        <family val="2"/>
      </rPr>
      <t xml:space="preserve"> </t>
    </r>
    <r>
      <rPr>
        <sz val="8"/>
        <rFont val="Arial"/>
        <family val="2"/>
      </rPr>
      <t>(Niveaux : Valeur Limite d'Exposition : LEX,8h = 87 dB(A)et ppeak = 140 dB (C) respectivemrnt; Valeur supérieure d'exposition pour action : LEX,8h 85 dB(A) and ppeak = 137 dB (C) respectivemrnt; Valeur inférieure d'exposition pour action : LEX,8h = 80 dB(A) and ppeak = 135 dB (C) respectivemrnt)</t>
    </r>
  </si>
  <si>
    <r>
      <rPr>
        <sz val="10"/>
        <color rgb="FF000000"/>
        <rFont val="Arial"/>
      </rPr>
      <t xml:space="preserve">14- Ambiance poussières / fumées </t>
    </r>
    <r>
      <rPr>
        <sz val="10"/>
        <color rgb="FF000000"/>
        <rFont val="Webdings"/>
      </rPr>
      <t>è</t>
    </r>
  </si>
  <si>
    <r>
      <t xml:space="preserve">15- Ambiance thermique </t>
    </r>
    <r>
      <rPr>
        <sz val="10"/>
        <rFont val="Webdings"/>
        <family val="1"/>
        <charset val="2"/>
      </rPr>
      <t>è</t>
    </r>
  </si>
  <si>
    <t>Surface brûlante</t>
  </si>
  <si>
    <t>16- Ambiance éclairage</t>
  </si>
  <si>
    <t>17- Ecrans de visualisation</t>
  </si>
  <si>
    <t>18- Phases de travail en hauteur</t>
  </si>
  <si>
    <t>Chute d'une personne</t>
  </si>
  <si>
    <t>Chute d'un objet / de matériel.</t>
  </si>
  <si>
    <t>19- Circulation piétonne interne et  externe aux bât.</t>
  </si>
  <si>
    <t>20- Déplacements professionnels</t>
  </si>
  <si>
    <t>21- Contexte incendie explosion</t>
  </si>
  <si>
    <t>22- Risques psychosociaux</t>
  </si>
  <si>
    <t>Situations de conflits(ex. inspection qualité, auditeurs, négotiations…)</t>
  </si>
  <si>
    <t>Oui, ILO Stress prevention at work checkpoints</t>
  </si>
  <si>
    <t>23- Risques liés à l'organisation du travail (équipe)</t>
  </si>
  <si>
    <t>24- Risques associés à l'accessibilité à la zone de travail</t>
  </si>
  <si>
    <t>25- Risque liés à co-activité</t>
  </si>
  <si>
    <t>26- Risque Routier</t>
  </si>
  <si>
    <t>Accident de la route sur les trajets domicile-travail-domicile</t>
  </si>
  <si>
    <t>sensibilisation</t>
  </si>
  <si>
    <t>27 - Risque pandémie COVID</t>
  </si>
  <si>
    <t>Synthèse - Niveau maximum de risque par Groupe homogène d'activité et par type de risque</t>
  </si>
  <si>
    <t>Entité</t>
  </si>
  <si>
    <t>DINEL GOURNAY EN BRAY</t>
  </si>
  <si>
    <t>H&amp;S Manager</t>
  </si>
  <si>
    <t>Date du jour</t>
  </si>
  <si>
    <t>Nombre de personne dans l'entité</t>
  </si>
  <si>
    <t>Nombre minimum de HWAG</t>
  </si>
  <si>
    <t>Date de l'évaluation :</t>
  </si>
  <si>
    <t xml:space="preserve">Date de révision : </t>
  </si>
  <si>
    <t>Groupe Homogène d'Activité</t>
  </si>
  <si>
    <t>Risque</t>
  </si>
  <si>
    <t>Neptune</t>
  </si>
  <si>
    <t>Vintage</t>
  </si>
  <si>
    <t>XUB</t>
  </si>
  <si>
    <t>Seven</t>
  </si>
  <si>
    <t>FUS</t>
  </si>
  <si>
    <t>Métro</t>
  </si>
  <si>
    <t>Zone colle et étuves</t>
  </si>
  <si>
    <t>Fibre</t>
  </si>
  <si>
    <t>Zone pollissage</t>
  </si>
  <si>
    <t>Roller</t>
  </si>
  <si>
    <t>Usinage Roller</t>
  </si>
  <si>
    <t>Maintenance</t>
  </si>
  <si>
    <t>Zone Expédition Magasin</t>
  </si>
  <si>
    <t>Bureau étude</t>
  </si>
  <si>
    <t>Inspection Entrée</t>
  </si>
  <si>
    <t>Administratif</t>
  </si>
  <si>
    <t>Salle de pause</t>
  </si>
  <si>
    <t>Local serveur</t>
  </si>
  <si>
    <t>Parking Accès Batiment</t>
  </si>
  <si>
    <t>Vestiaires Sanitaires</t>
  </si>
  <si>
    <r>
      <rPr>
        <sz val="10"/>
        <color rgb="FF000000"/>
        <rFont val="Arial"/>
      </rPr>
      <t xml:space="preserve">1- Gestuelle au poste de travail </t>
    </r>
    <r>
      <rPr>
        <sz val="10"/>
        <color rgb="FF000000"/>
        <rFont val="Webdings"/>
      </rPr>
      <t>è</t>
    </r>
  </si>
  <si>
    <r>
      <t xml:space="preserve">14- Ambiance poussières / fumées </t>
    </r>
    <r>
      <rPr>
        <sz val="10"/>
        <rFont val="Webdings"/>
        <family val="1"/>
        <charset val="2"/>
      </rPr>
      <t>è</t>
    </r>
  </si>
  <si>
    <t xml:space="preserve">19- Circulation piétonne interne </t>
  </si>
  <si>
    <t>26- Autre danger (préciser)</t>
  </si>
  <si>
    <t>Evaluation des Risques professionnels Santé &amp; Sécurité</t>
  </si>
  <si>
    <t>Référence:</t>
  </si>
  <si>
    <t>HWAG1</t>
  </si>
  <si>
    <t>Description du travail :</t>
  </si>
  <si>
    <t>Ligne de production NEPTUNE</t>
  </si>
  <si>
    <t>Nom des auditeurs :</t>
  </si>
  <si>
    <t>Aurélie ANGREVILLE - Mailys WATTIER</t>
  </si>
  <si>
    <t>27/03/2024</t>
  </si>
  <si>
    <t>Nombre d'employés dans la HWAG</t>
  </si>
  <si>
    <t>Personnes qui ont partcipé à l'évaluation</t>
  </si>
  <si>
    <t>Delphine LEBRUN - Marie DESJARDINS</t>
  </si>
  <si>
    <t>https://www.inrs.fr/demarche/penibilite/ce-qu-il-faut-retenir.html</t>
  </si>
  <si>
    <t>facteur de risque identifié /description de l'exposition au risque</t>
  </si>
  <si>
    <t>Evaluation générique des risques</t>
  </si>
  <si>
    <t>Evaluation Specifique</t>
  </si>
  <si>
    <t>Calculs</t>
  </si>
  <si>
    <t>Plan d'action</t>
  </si>
  <si>
    <t>Nouvelle cotation</t>
  </si>
  <si>
    <t>Facteur de Risque</t>
  </si>
  <si>
    <t>Description de l'activité
Ce qui a le potentiel de causer des dommages humains?
(situation de travail, tâche…)</t>
  </si>
  <si>
    <t>Comment je suis exposé au danger (le risque)
details sur le danger</t>
  </si>
  <si>
    <t>Actions de prévention en vigueur, 
contrôles existants</t>
  </si>
  <si>
    <t>Evaluation des risques avec les EPI utilisés /  portés</t>
  </si>
  <si>
    <t>Nombre de personnes potentiellement exposées</t>
  </si>
  <si>
    <t>Dommages potentiels
Decribe la conséquence la plus probable</t>
  </si>
  <si>
    <t>Fréquence</t>
  </si>
  <si>
    <t>Gravité</t>
  </si>
  <si>
    <t>Calcul</t>
  </si>
  <si>
    <t>Niveau de risque</t>
  </si>
  <si>
    <t>Evaluation Spécifique demandée par la législation / realisée</t>
  </si>
  <si>
    <t>Evaluation Spécifique demandée par TMSS / realisée</t>
  </si>
  <si>
    <t>Outil d'évaluation</t>
  </si>
  <si>
    <t>Mesure ou resultats</t>
  </si>
  <si>
    <t>Référence du document d'évaluation</t>
  </si>
  <si>
    <t>Date</t>
  </si>
  <si>
    <t>Commentaire sur l'évaluation spécifique</t>
  </si>
  <si>
    <t>test1</t>
  </si>
  <si>
    <t>test2</t>
  </si>
  <si>
    <t>Specific legal assessment frequency</t>
  </si>
  <si>
    <t>Specific TMSS assessment frequency</t>
  </si>
  <si>
    <t>occurrence</t>
  </si>
  <si>
    <t>seriousness</t>
  </si>
  <si>
    <t>Axe d'amléioration</t>
  </si>
  <si>
    <t>Lien hypertexte</t>
  </si>
  <si>
    <t xml:space="preserve">Actions à mettre en place </t>
  </si>
  <si>
    <t>Délai de fin</t>
  </si>
  <si>
    <t>Resp.</t>
  </si>
  <si>
    <t>Vérification de l'efficacité action prise - date, commentaires, vérificateur</t>
  </si>
  <si>
    <t>Mauvaise posture</t>
  </si>
  <si>
    <t>Assemblage manuel</t>
  </si>
  <si>
    <t>Prises de Bacs ou de pièces : Mouvement des membres supérieurs et du tronc 
Risque ergonomique</t>
  </si>
  <si>
    <t>Kaizen fait avec les opératrices (2021)
Bilan Ergonomique (2024)</t>
  </si>
  <si>
    <t>TMS
Maladie Professionelle</t>
  </si>
  <si>
    <t>Poste assis</t>
  </si>
  <si>
    <t>Mono tache
Risque ergonomique</t>
  </si>
  <si>
    <t>Fauteuil réglable : hauteur, dossier et profondeur
Reposes pied
Bilan Ergonomique (2024)</t>
  </si>
  <si>
    <t>TMS 
Maladie Professionnelle</t>
  </si>
  <si>
    <t>Modifier 2 postes pour Position en Assis debout</t>
  </si>
  <si>
    <t>Présence de postes assis ou debout</t>
  </si>
  <si>
    <t>Formation polyvalence
Turnover (toutes les 2 heures)
Bilan Ergonomique (2024)</t>
  </si>
  <si>
    <t>Développer la polyvalence</t>
  </si>
  <si>
    <t>Répétitivité</t>
  </si>
  <si>
    <t>Assemblage répété de petites pièces</t>
  </si>
  <si>
    <t>Répétition des mêmes gestes 
Risque ergonomique</t>
  </si>
  <si>
    <t xml:space="preserve">Formation Polyvalence
Kaizen (2021)
Turnover (toutes les 2 heures)
Bilan Ergonomique (2024)
Lunettes (sur-lunettes à disposition), Lunettes de sécurité </t>
  </si>
  <si>
    <t>Privilégier les manipulations ergonomiques avec si possible zones d'atteinte de confort
Formation action Prévention des Risques liés à l'Activité Physique à envisager</t>
  </si>
  <si>
    <t>https://www.inrs.fr/media.html?refINRS=ED%206387</t>
  </si>
  <si>
    <t>Retravaille de produits</t>
  </si>
  <si>
    <t xml:space="preserve">Démontage des pièces </t>
  </si>
  <si>
    <t>Utilisation d'outils pour démonter les pièces
Risque de projection et/ou coupure</t>
  </si>
  <si>
    <t>Formation Polyvalence
Kaizen (2021)
Turnover (toutes les 2 heures)
Objet coupant interdit 
Lunettes (sur-lunettes à disposition), Lunettes de sécurité 
Bilan Ergonomique (2024)</t>
  </si>
  <si>
    <t xml:space="preserve">Coupure
Blessures des yeux </t>
  </si>
  <si>
    <t>Mauvaise position</t>
  </si>
  <si>
    <t>Ramassage de pièces au sol</t>
  </si>
  <si>
    <t>En ramassant les pièces métallique tombées au sol
Risque de blessures musculaires</t>
  </si>
  <si>
    <t>Aimant téléscopique 
Bilan Ergonomique (2024)</t>
  </si>
  <si>
    <t>TMS</t>
  </si>
  <si>
    <t>Travail de précision</t>
  </si>
  <si>
    <t>Assemblage manuel de très petits composants</t>
  </si>
  <si>
    <t>Rigueur et concentration intensives
Risque de fatigue visuelle</t>
  </si>
  <si>
    <t xml:space="preserve">Loupe </t>
  </si>
  <si>
    <t>Maux de tête
Diminution des facultés visuelle</t>
  </si>
  <si>
    <t>Déplacement</t>
  </si>
  <si>
    <t>Déplacement hors ligne de production</t>
  </si>
  <si>
    <t>Lors des pauses
Risque de chute</t>
  </si>
  <si>
    <t>Pas de dénivellation
Plain-pied
Chaussures ou sabot de sécurité ESD
5S
Bubak
Livret d'accueil</t>
  </si>
  <si>
    <t>Blessures Corporelles
TMS</t>
  </si>
  <si>
    <t xml:space="preserve">Marquage au sol à réfectionner </t>
  </si>
  <si>
    <t>Déplacement dans le U de production</t>
  </si>
  <si>
    <t>Lors des rotations interne dans le U de production
Risque de chute</t>
  </si>
  <si>
    <t>Pour contrôler les pièces
Risque de chute</t>
  </si>
  <si>
    <t>Pas de dénivellation
Plain-pied
Déplacement limité à la ligne 
5S
Bubak
Livret d'accueil
Chaussures ou sabot de sécurité ESD</t>
  </si>
  <si>
    <t>Déplacement hors du U de production</t>
  </si>
  <si>
    <t>Pour remplir les flacons de produits chimiques
Risque de chute, d'exposition aux produits chimiques</t>
  </si>
  <si>
    <t>Déplacement limité de la ligne aux armoires chimiques
Pas de dénivellation
Plain-pied
1 seule personne de dépêcher pour fluidifier les flux
5S
Bubak
Livret d'accueil
Chaussures ou sabot de sécurité ESD
Gants
Lunettes (sur-lunettes à disposition), Lunettes de sécurité</t>
  </si>
  <si>
    <t>Blessures Corporelles
TMS
Irritation, somnolence, vertiges, maladie professionnelle</t>
  </si>
  <si>
    <t>Pour prendre les pièces à assembler
Risque de chute</t>
  </si>
  <si>
    <t>Kanban
Pas de dénivellation
Plain-pied
5S
Bubak
Livret d'accueil
Chaussures ou sabot de sécurité ESD</t>
  </si>
  <si>
    <t>Pour aller chercher des pièces en zone magasin
Risque de chute</t>
  </si>
  <si>
    <t>Kanban
Mise A Disposition des Composants (Rotation toute les 2 heures)
Pas de dénivellation
Plain-pied
5S
Bubak
Livret d'accueil
Chaussures ou sabot de sécurité ESD</t>
  </si>
  <si>
    <t>Assemblage</t>
  </si>
  <si>
    <t>Outils manuels</t>
  </si>
  <si>
    <t>Utilisation d'outils pointus, coupants, chaud 
Risque de projections, de coupures ou brûlures</t>
  </si>
  <si>
    <t>Formation au poste de travail
Lunettes (sur-lunettes à disposition), Lunettes de sécurité
Bilan Ergonomique (2024)
Pinces retient fil</t>
  </si>
  <si>
    <t>Coupures
Piqures 
Brûlures
Blessures aux yeux
TMS</t>
  </si>
  <si>
    <t>Outils mécaniques</t>
  </si>
  <si>
    <t>Utilisation d'outils pointus, coupants, chaud 
Risque de projections, coupures, brûlures, entrainement...</t>
  </si>
  <si>
    <t>Coupures
Piqures 
Brûlures
Blessures aux yeux
TMS
Risque d'entraînement</t>
  </si>
  <si>
    <t>Maintenir la mise en conformité machine</t>
  </si>
  <si>
    <t>Section de câbles et/ou pates de composants
Risque de projection</t>
  </si>
  <si>
    <t>Pince coupante retient fil
Lunettes (sur-lunettes à disposition), Lunettes de sécurité
Chaussures ou sabot de sécurité ESD</t>
  </si>
  <si>
    <t>Blessures des yeux
Intrusion d'un résidu de pates de composant ou de fil dans une chaussure</t>
  </si>
  <si>
    <t>Chaussures fermées englobant la totalité du pieds</t>
  </si>
  <si>
    <t xml:space="preserve">Assemblage </t>
  </si>
  <si>
    <t>Souflette</t>
  </si>
  <si>
    <t>Nettoyage des pièces,  mise en suspension des poussières 
Risque de projection</t>
  </si>
  <si>
    <t>Aspiration au poste
Lunettes (sur-lunettes à disposition), Lunettes de sécurité
Aspirateur avec brossette et lingettes 
Interdiction d'utiliser la souflette hors process fabrication
Souflette bridée
Bilan Ergonomique (2024)</t>
  </si>
  <si>
    <t>Maladie professionnelle
Blessures aux yeux
Emphysème cutané</t>
  </si>
  <si>
    <t>https://www.sante-travail-saint-malo.org/app/download/8884389886/D%C3%A9pliant+-+Garages+-+Carosserie+%26+Peinture+%5BEd.09.2017%5D.scr.pdf?t=1518530835#:~:text=Le%20bruit%20g%C3%A9n%C3%A9r%C3%A9%20peut%20atteindre,de%20mastic...).</t>
  </si>
  <si>
    <t>Conformité de l'outils
Risque de projections, coupures, brûlures, entrainement...</t>
  </si>
  <si>
    <t>Maintenance préventive
GMAO
Carters
Contrôles réglementaires externe
Bilan Ergonomique (2024)</t>
  </si>
  <si>
    <t>SO</t>
  </si>
  <si>
    <t>Assemblage / posture</t>
  </si>
  <si>
    <t>Manipulation d'outils mécaniques</t>
  </si>
  <si>
    <t>Utilisation d'outils mécaniques 
Risque de poids outils important</t>
  </si>
  <si>
    <t>Alléger les outillages
Bilan Ergonomique (2024)</t>
  </si>
  <si>
    <t>Assemblage / Fonctionnalité</t>
  </si>
  <si>
    <t>Utilisation d'outils mécaniques 
Risque d'outils défectueux</t>
  </si>
  <si>
    <t>Maintenance Préventive
GMAO
Bilan Ergonomique (2024)</t>
  </si>
  <si>
    <t>TMS
Blessures corporelles</t>
  </si>
  <si>
    <t>Contrôles réglementaires externe
Bilan Ergonomique (2024)</t>
  </si>
  <si>
    <t>Utilisation de produits chimiques</t>
  </si>
  <si>
    <t xml:space="preserve">Utilisation de colle, durcisseur primaire d'accrochage… </t>
  </si>
  <si>
    <t>Collage de différentes pièces
Risque de contact</t>
  </si>
  <si>
    <t>Irritation, somnolence, vertiges, maladie professionnelle, perturbateur endocriniens, infertilité, malformations foetales</t>
  </si>
  <si>
    <t xml:space="preserve">Former le personnel
Mise en place du logiciel SEIRICH pour :
Réaliser l'évaluation du risque chimique (FDS, quantité…)
Réaliser l'évaluation des risques d'explosion en lien avec votre activité  (DRPCE)(Articles R4227-42 à R4227-54
Travailler sur les substitutions des produits CMR 
</t>
  </si>
  <si>
    <t>https://www.inrs.fr/publications/outils/seirich.html</t>
  </si>
  <si>
    <t>Remplissage des burettes</t>
  </si>
  <si>
    <t>Transvasement des produits dans les burettes à coté de l'armoire de stockage ou sur ligne
Risque de déversement accidentel, contact</t>
  </si>
  <si>
    <t xml:space="preserve">Mise en place du logiciel SEIRICH pour :
Réaliser l'évaluation du risque chimique (FDS, quantité…)
Réaliser l'évaluation des risques d'explosion en lien avec votre activité  (DRPCE)(Articles R4227-42 à R4227-54
Travailler sur les substitutions des produits CMR </t>
  </si>
  <si>
    <t>Déchets</t>
  </si>
  <si>
    <t>Jeter les déchets souillés</t>
  </si>
  <si>
    <t>Vider les contenants dans la poubelle déchets souillés 
Risque de contact</t>
  </si>
  <si>
    <t>Open space</t>
  </si>
  <si>
    <t>Travail en équipe</t>
  </si>
  <si>
    <t>Proximité des salariés sur la ligne
Risque de contamination virale</t>
  </si>
  <si>
    <t>Prévention accueil sécurité</t>
  </si>
  <si>
    <t>Contamination virale</t>
  </si>
  <si>
    <t>Vérification par la Référente de la présence des EPI sur ligne</t>
  </si>
  <si>
    <t>Salariés informent la présence, ou non, de symptômes
Risque de contamination virale</t>
  </si>
  <si>
    <t>Safety first 
Gemba Safety Walk</t>
  </si>
  <si>
    <t>Communication</t>
  </si>
  <si>
    <t>Rappel des règles sanitaires
Risque de contamination virale</t>
  </si>
  <si>
    <t>Information: affichage, réunion</t>
  </si>
  <si>
    <t>Process</t>
  </si>
  <si>
    <t>Nettoyage désinfection des postes de travail après chaque équipe</t>
  </si>
  <si>
    <t>Mise à disposition de masques chirurgicaux et gel hydroalcoolique</t>
  </si>
  <si>
    <t>Livret d'Accueil
Protocole Gestes Barrières</t>
  </si>
  <si>
    <t>Contrôle fonctionnel</t>
  </si>
  <si>
    <t xml:space="preserve">test  des pièces (24v) avec un multimètre </t>
  </si>
  <si>
    <t>Pièces sous tensions pour contrôles fonctionnels
Risque d'électrisaion</t>
  </si>
  <si>
    <t>Formation des contrôles fonctionnels à poste par le Bureau d'Etude
Vérification des câbles
Habilitation électrique (&lt; 3 ans)
Bracelet ESD
Chaussures ESD
Formation SST
Contrôle réglementaire électrique</t>
  </si>
  <si>
    <t>Electrisation</t>
  </si>
  <si>
    <t>Mise sous tension électrique des outils</t>
  </si>
  <si>
    <t>Manipulation des outils et/ou moyens
Risque de sur tension</t>
  </si>
  <si>
    <t>Inspection réglementaire externe annuelle
Installations électriques réalisées par un prestataire (électricien)</t>
  </si>
  <si>
    <t>Brûlures
Blessures corporelles
Electrisation</t>
  </si>
  <si>
    <t>Présence de matériel informatique
WIFI</t>
  </si>
  <si>
    <t>Matériel CE</t>
  </si>
  <si>
    <t>Maux de tête
Maladies cérébrales</t>
  </si>
  <si>
    <t xml:space="preserve">Unités aspirantes au poste de travail </t>
  </si>
  <si>
    <t>Unités aspirantes bruyante
Risque de maux de têtes et/ou auditif</t>
  </si>
  <si>
    <t>Bouchons d'oreilles réutilisables (sédentaires)  Bouchons d'oreilles jetables à disposition (intérimaires)
Unités aspirantes (Fiche technique : 48 dB max)
Evaluation du bruit par Bureau Veritas (2022)</t>
  </si>
  <si>
    <t>Fatigue auditive, Maladies Professionnelles
Maux de tête</t>
  </si>
  <si>
    <t>Ajout de système d'aspiration à poste pour diminuer les puissances de débits</t>
  </si>
  <si>
    <t xml:space="preserve">Outils mécaniques : souflette, perceuse... </t>
  </si>
  <si>
    <t>Bruyants
Risque de maux de têtes et/ou auditif</t>
  </si>
  <si>
    <t>Bouchons d'oreilles réutilisables (sédentaires)  Bouchons d'oreilles jetables à disposition (intérimaires) 
Evaluation du bruit par Bureau Veritas (2022)</t>
  </si>
  <si>
    <t>Machine ultrasons</t>
  </si>
  <si>
    <t>Soudeuse à ultrasons (fréquences aiguës)
Risque de maux de têtes et/ou auditif</t>
  </si>
  <si>
    <t>Lésions auditives, Maladies Professionnelles
Maux de tête</t>
  </si>
  <si>
    <t>Nouveau Contrôle du Bruit en milieux de travail prévu second semestre 2024</t>
  </si>
  <si>
    <t>Soudure</t>
  </si>
  <si>
    <t>Braser les fils sur les cartes</t>
  </si>
  <si>
    <t>Dégagement de fumée liée au métal en fusion
Risque d'inhalation de fumées</t>
  </si>
  <si>
    <t xml:space="preserve">Aspiration au poste / Etain sans plomb
Révision des débits d'aspiration
Sensibiliser les opératrices à la bonne utilisation des aspirations </t>
  </si>
  <si>
    <t>Maladies respiratoires</t>
  </si>
  <si>
    <t>Couper des fils électriques</t>
  </si>
  <si>
    <t>Poussières de fil 
Risque d'inhalation des poussières</t>
  </si>
  <si>
    <t>Aspiration au poste / Etain sans plomb
Révision des débits d'aspiration
Sensibiliser les opératrices à la bonne utilisation des aspirations</t>
  </si>
  <si>
    <t>Limage</t>
  </si>
  <si>
    <t>Réalisation des fourches</t>
  </si>
  <si>
    <t>Dégagement de la poussière liée au métal 
Risque d'inhalation des poussières</t>
  </si>
  <si>
    <t>Températures hivernales</t>
  </si>
  <si>
    <t>Chauffage de l'atelier par des radiateurs électriques</t>
  </si>
  <si>
    <t>Température ambiante faible
Risque de maladie</t>
  </si>
  <si>
    <t>Thermostat géré par le service maintenance</t>
  </si>
  <si>
    <t>Fièvre
Maladie</t>
  </si>
  <si>
    <t xml:space="preserve">Etude déperditions énergétiques </t>
  </si>
  <si>
    <t>Températures estivales</t>
  </si>
  <si>
    <t>Travail sans climatisation</t>
  </si>
  <si>
    <t>Température ambiante élevée
Risque de déshydratation</t>
  </si>
  <si>
    <t>Ventilateurs 
Fontaine à eau
Formation SST</t>
  </si>
  <si>
    <t>Malaise
Vertige
Vomissement</t>
  </si>
  <si>
    <t>Températures supérieures aux préconisations du code du travail
Risque de déshydratation</t>
  </si>
  <si>
    <t>Pause chaleur</t>
  </si>
  <si>
    <t>Adaptation des horaires de travail</t>
  </si>
  <si>
    <t>Lumière naturelle insuffisante</t>
  </si>
  <si>
    <t>Travail de précision d'assemblage de cartes</t>
  </si>
  <si>
    <t>Travail minutieux qui demande une attention particulière
Risque en cas de coupure d'électricité</t>
  </si>
  <si>
    <t xml:space="preserve">Lumière naturelle complémentée par lumière artificielle (plafond et lumière au poste) </t>
  </si>
  <si>
    <t>Fatigue visuelle et baisse de l'accuité visuelle</t>
  </si>
  <si>
    <t>Réaliser des mesures à l'aide d'un luxmetre, se réferer au code du travail Articles R4223-1 à R4223-12 ainsi: La norme de base en matière d’éclairage et d’ergonomie visuelle est la norme
NF X 35-103 « Ergonomie – Principes d’ergonomie visuelle applicables à l’éclairage des lieux de travail ». Norme européenne : NF EN 12464 « Éclairagisme
– Éclairage des lieux de travail. Partie 1 : Lieux de travail intérieur ».
En complément, la norme NF EN 62471
« Sécurité photobiologique des lampes et des appareils utilisant des lampes » permet de classer les lampes suivant leur dangerosité.</t>
  </si>
  <si>
    <t>https://www.inrs.fr/media.html?refINRS=ED%2085</t>
  </si>
  <si>
    <t>Instructions à poste</t>
  </si>
  <si>
    <t>Suivi des instructions à poste digitalisé</t>
  </si>
  <si>
    <t>Utilisation de VKS pour suivre les instructions à poste</t>
  </si>
  <si>
    <t>Ecran sur bras articulé tridimensionnel 
Formation à poste 
Dispositif controlé par un ergonome (2024)</t>
  </si>
  <si>
    <t>Stress
Anxiété
Fatigue visuelle</t>
  </si>
  <si>
    <t xml:space="preserve">Déplacement hors de la ligne de production </t>
  </si>
  <si>
    <t>Risque de chute, 
Risque de choc avec du mobilier / matériel</t>
  </si>
  <si>
    <t>Plain pied
5S
Bubak
Livret d'Accueil Sécurité
Chaussures ou sabot de sécurité ESD</t>
  </si>
  <si>
    <t>TMS 
Hémoragies
Blessures corporelles</t>
  </si>
  <si>
    <t xml:space="preserve"> Marquage au sol à réfectionner </t>
  </si>
  <si>
    <t>Pour aller prendre des pièces manquantes
Risque de chute, 
Risque de choc avec du mobilier / matériel</t>
  </si>
  <si>
    <t>Plain pied
5S
Bubak
Livret d'Accueil Sécurité
Mise A Disposition des Composants (toutes les 2 heures)
Chaussures ou sabot de sécurité ESD
Kanban</t>
  </si>
  <si>
    <t>Marquage au sol à réfectionner</t>
  </si>
  <si>
    <t>Pour contrôler les pièces 
Risque de chute, 
Risque de collision avec du mobilier / matériel / personnel</t>
  </si>
  <si>
    <t>Déplacement limité à la ligne 
Plain pied
5S
Bubak
Livret d'Accueil Sécurité
Chaussures ou sabot de sécurité ESD</t>
  </si>
  <si>
    <t>Pour remplir les flacons de produits chimiques 
Risque de chute, d'exposition aux produits chimiques
Risque de collision avec du mobilier / matériel / personnel</t>
  </si>
  <si>
    <t>Déplacement limité de la ligne aux armoires chimiques.
1 seule personne de dépêcher pour fluidifier les flux 
Chaussures ou sabot de sécurité ESD</t>
  </si>
  <si>
    <t>TMS 
Hémoragies
Blessures corporelles
Brûlures
Irritation, somnolence, vertiges, maladie professionnelle, perturbateur endocriniens, infertilité, malformations foetales</t>
  </si>
  <si>
    <t>Pour prendre les pièces à assembler au magasin
Risque de chute, 
Risque de choc avec du mobilier / matériel / personnel</t>
  </si>
  <si>
    <t>Kanban
Plain pied
5S
Bubak
Livret d'Accueil Sécurité
Mise A Disposition des Composants (toutes les 2 heures)
Chaussures ou sabot de sécurité ESD</t>
  </si>
  <si>
    <t xml:space="preserve">Evacuation </t>
  </si>
  <si>
    <t>Evacuation en cas d'incendie 
Risque de brûlure,
Risque de chute, 
Risque de choc avec du mobilier / matériel / personnel</t>
  </si>
  <si>
    <t>Plan Evacuation
Chargé d’évacuation
Plan d’intervention
Livret d'accueil
Exercices d'évacuations
Equipiers de premières interventions
Chaussures ou sabot de sécurité ESD</t>
  </si>
  <si>
    <t>TMS 
Hémoragies
Blessures corporelles
Brûlures</t>
  </si>
  <si>
    <t>Allées principales</t>
  </si>
  <si>
    <t>Croiser des collègues, prestataires et/ou visiteurs
Risque de se heurter</t>
  </si>
  <si>
    <t>Plan Evacuation
Chargé d’évacuation
Plan d’intervention
Livret d'accueil</t>
  </si>
  <si>
    <t>Hémathomes</t>
  </si>
  <si>
    <t>Utilisation fer à souder</t>
  </si>
  <si>
    <t xml:space="preserve">Chaleur du fer à souder
Risque d'incendie </t>
  </si>
  <si>
    <t>Eteindre à chaque fin de poste 
Vérification de la coupure électrique par la réferente
Système support fer avec extinction automatique</t>
  </si>
  <si>
    <t>Brûlures
Blessures corporelles</t>
  </si>
  <si>
    <t>Manipulation des outils
Risque de sur tension</t>
  </si>
  <si>
    <t>Assemblage / Produits chimiques</t>
  </si>
  <si>
    <t>Produits inflammables dans des burettes (petit volume à préciser) au poste de travail et dans une caissette en bout de ligne</t>
  </si>
  <si>
    <t>Produit inflammable près d'une source de chaleur 
Risque d'incendie</t>
  </si>
  <si>
    <t>Produits rangés dans une zone définie à poste
Déchets jetés dans une poubelle déchets souillés</t>
  </si>
  <si>
    <t>Stockage de produits chimiques</t>
  </si>
  <si>
    <t>Présence de produits inflammable
Risque d'incendie</t>
  </si>
  <si>
    <t xml:space="preserve">Stockage dans 2 armoires dédiées coupe feu </t>
  </si>
  <si>
    <t>https://www.inrs.fr/risques/chimiques/stockage-produits-chimiques.html</t>
  </si>
  <si>
    <t>Départ de feu : Intervention</t>
  </si>
  <si>
    <t>Intervention
Risque d'incendie</t>
  </si>
  <si>
    <t>Extincteurs et formation SSI et EPI d'une partie du personnel
Formation SST</t>
  </si>
  <si>
    <t>Marquage au sol à réfectionner
"Ne rien mettre ici" aux exctincteurs</t>
  </si>
  <si>
    <t>Départ de feu : Evacuation</t>
  </si>
  <si>
    <t>Evacuation
Risque d'incendie</t>
  </si>
  <si>
    <t>Consignes de sécurité incendie
Exercices d'évacuations
Plan d'évacuation
Plan d'intervention
Point de rassemblement exterieur
Livret d'Accueil
Détecteurs de fumées
Formation SST</t>
  </si>
  <si>
    <t>Présence de câbles électriques et matériel informatique</t>
  </si>
  <si>
    <t>Sur tension
Risque d'explosion</t>
  </si>
  <si>
    <t>Consignes de sécurité incendie
Plan d'évacuation
Point de rassemblement exterieur
Formation SST</t>
  </si>
  <si>
    <t>Posture managériale</t>
  </si>
  <si>
    <t>Gestion du personnel : Communication
Risque de conflits, démotivation</t>
  </si>
  <si>
    <t>Enquête collaborateur</t>
  </si>
  <si>
    <t>Stress, fatigue, irritabilité, angoisses, burn out, dépresion, arrêts maladies</t>
  </si>
  <si>
    <t>Gestion du personnel : Management
Risque de conflits, démotivation</t>
  </si>
  <si>
    <t>Entretiens annuels</t>
  </si>
  <si>
    <t>Changement d'organisation interne</t>
  </si>
  <si>
    <t>Changement régulier du personnel
Risque de conflits, démotivation</t>
  </si>
  <si>
    <t>Accord APC
Délai de prévenance</t>
  </si>
  <si>
    <t>Communiquer sur les mouvements de personnel, anticiper les changements suffisament tôt afin de préparer aux mieux les équipes.</t>
  </si>
  <si>
    <t xml:space="preserve">Intégration de personnel intérimaire fréquent
Risque de conflits internes, familiaux, démotivation </t>
  </si>
  <si>
    <t>Formation polyvalence</t>
  </si>
  <si>
    <t>Changement régulier des horaires de travail
Risque de conflits internes, familiaux, démotivation</t>
  </si>
  <si>
    <t>Polyvalence 
Risque de conflits internes, familiaux, démotivation</t>
  </si>
  <si>
    <t>Formation polyvalence 
Présence régulière au poste</t>
  </si>
  <si>
    <t>Groupe TMSS YAGEO</t>
  </si>
  <si>
    <t>Changement d'organisation TMSS YAGEO</t>
  </si>
  <si>
    <t>Changement de politiques groupe
Risque de conflits internes, familiaux, démotivation</t>
  </si>
  <si>
    <t>Communication mensuelle</t>
  </si>
  <si>
    <r>
      <rPr>
        <sz val="10"/>
        <color rgb="FF000000"/>
        <rFont val="Arial"/>
      </rPr>
      <t>Travail posté une semaine du matin / une semaine de l'après-midi / journée</t>
    </r>
    <r>
      <rPr>
        <sz val="10"/>
        <color rgb="FFFF0000"/>
        <rFont val="Arial"/>
      </rPr>
      <t xml:space="preserve"> </t>
    </r>
    <r>
      <rPr>
        <sz val="10"/>
        <color rgb="FF000000"/>
        <rFont val="Arial"/>
      </rPr>
      <t>/ nuit / samedi</t>
    </r>
  </si>
  <si>
    <t>Perturbation du Rythme métabolique
Risque de conflits internes, familiaux, démotivation</t>
  </si>
  <si>
    <t>https://www.inrs.fr/actualites/Travail-de-nuit-et-travail-poste-decouvrez-offre-inrs.html</t>
  </si>
  <si>
    <t>Sous effectivité</t>
  </si>
  <si>
    <t>Sur menage
Risque de conflits, démotivation</t>
  </si>
  <si>
    <t>Formation polyvalence
Ajustement de la charge de travail</t>
  </si>
  <si>
    <t>Mauvais rangement</t>
  </si>
  <si>
    <t>Déplacement dans le site</t>
  </si>
  <si>
    <t xml:space="preserve">Trébuchement dans des cartons, ou autres, dans les allées
Risque de chute </t>
  </si>
  <si>
    <t>5S
Chaussures ou sabot de sécurité ESD
BUBAK 
Livret d'accueil</t>
  </si>
  <si>
    <t>Marquage au sol</t>
  </si>
  <si>
    <t>Manque de composant</t>
  </si>
  <si>
    <t>Besoin en composant
Risque de chute</t>
  </si>
  <si>
    <t>Mise A Disposition des Composants (toutes les 2 heures)</t>
  </si>
  <si>
    <t>Lors de l'entretien des locaux</t>
  </si>
  <si>
    <t>Présence des prestataires pendant l'activité
Risque de co-activités</t>
  </si>
  <si>
    <t>Plan de prévention
Information en réunion AIC 1 et AIC 2
Livret d'accueil réalisé à l'Entreprise Extérieure</t>
  </si>
  <si>
    <t>TMS, Stress, fatigue, irritabilité, angoisses, burn out, dépresion, arrêts maladies</t>
  </si>
  <si>
    <t>Lors des maintenances, réparations,
mise en place des nouvelles lignes, de nouveaux matériels</t>
  </si>
  <si>
    <t>HWAG4</t>
  </si>
  <si>
    <t>Activités principales</t>
  </si>
  <si>
    <t>Sophie CHERON</t>
  </si>
  <si>
    <t>Fauteuil réglable : hauteur, dossier et profondeur
Reposes pied
Assis debout
Bilan Ergonomique (2024)</t>
  </si>
  <si>
    <t>https://www.inrs.fr/media.html?refINRS=ED%2078</t>
  </si>
  <si>
    <t>Formation polyvalence
Turnover (toutes les 2 heures)
Assis debout
Bilan Ergonomique (2024)</t>
  </si>
  <si>
    <t>Formation au poste de travail
Lunettes (sur-lunettes à disposition), Lunettes de sécurité
Bilan Ergonomique (2024)</t>
  </si>
  <si>
    <t>Aspiration au poste
Souflettes bridées
Lunettes (sur-lunettes à disposition), Lunettes de sécurité
Souflette bridée
Aspirateur avec brossette et lingettes 
Interdiction d'utiliser la souflette hors process fabrication
Bilan Ergonomique (2024)</t>
  </si>
  <si>
    <t>Lunettes (sur-lunettes à disposition), Lunettes de sécurité
Chaussures ou sabot de sécurité ESD</t>
  </si>
  <si>
    <t>Perceuse</t>
  </si>
  <si>
    <t>Pour percer et réaliser les fourches
Risque de projections, coupures, brûlures, entrainement...</t>
  </si>
  <si>
    <t>Support pour pièces
Bilan Ergonomique (2024)</t>
  </si>
  <si>
    <t xml:space="preserve">TMS </t>
  </si>
  <si>
    <t xml:space="preserve">Utilisation d'outils mécaniques
Risque de poids outils important </t>
  </si>
  <si>
    <t>Pièces sous tensions pour contrôles fonctionnels
Risque d'électrisation</t>
  </si>
  <si>
    <t>Assemblage de Fourches</t>
  </si>
  <si>
    <t>Revue du process plan de charge</t>
  </si>
  <si>
    <t>HWAG5</t>
  </si>
  <si>
    <t>Isabelle LESCORNET - Sophie CHERON</t>
  </si>
  <si>
    <t>Kaizen fait avec les opératrices (2021)
Etude Ergonomique (2024)</t>
  </si>
  <si>
    <t>Fauteuil réglable : hauteur, dossier et profondeur
Reposes pied
Assis debout
Etude Ergonomique (2024)</t>
  </si>
  <si>
    <t>Aspiration au poste
Lunettes (sur-lunettes à disposition), Lunettes de sécurité
Souflette bridée
Aspirateur avec brossette et lingettes 
Interdiction d'utiliser la souflette hors process fabrication
Bilan Ergonomique (2024)</t>
  </si>
  <si>
    <t>Pour percer des pièces
Risque de projections, coupures, brûlures, entrainement...</t>
  </si>
  <si>
    <t>HWAG13</t>
  </si>
  <si>
    <t>Gisèle BECQUET</t>
  </si>
  <si>
    <t>Reposes pied
Assis debout
Bilan Ergonomique (2024)</t>
  </si>
  <si>
    <t>Insoller la colle</t>
  </si>
  <si>
    <t>Utilisation du four à UV</t>
  </si>
  <si>
    <t>Lunettes (sur-lunettes à disposition), Lunettes de sécurité</t>
  </si>
  <si>
    <t>Brulures</t>
  </si>
  <si>
    <t>HWAG6</t>
  </si>
  <si>
    <t>13/05/2022</t>
  </si>
  <si>
    <t>Pour percer les boîtiers
Risque de projections, coupures, brûlures, entrainement...</t>
  </si>
  <si>
    <t xml:space="preserve">Contrôle des pièces </t>
  </si>
  <si>
    <t xml:space="preserve">Utilisation du diélectrique pour contrôler les pièces </t>
  </si>
  <si>
    <t>Chaussures ESD
Formation SST</t>
  </si>
  <si>
    <t>Eléctrisation</t>
  </si>
  <si>
    <t>HWAG3</t>
  </si>
  <si>
    <t>14/05/2022</t>
  </si>
  <si>
    <t xml:space="preserve">Marine HOUDEVILLE </t>
  </si>
  <si>
    <t>HWAG7</t>
  </si>
  <si>
    <t>Sophie CHERON - Marine HOUDEVILLE</t>
  </si>
  <si>
    <t>Collage des pièces</t>
  </si>
  <si>
    <t>Poste colle : Postures de travail contraignante
Risque ergonomique</t>
  </si>
  <si>
    <t>Fauteuil réglable en hauteur</t>
  </si>
  <si>
    <t>TMS
Maladies professionelles</t>
  </si>
  <si>
    <t xml:space="preserve">Utilisation de la presse </t>
  </si>
  <si>
    <t>Déplacement de la presse et changement du gabarit
Presse lourde
Risque ergonomique</t>
  </si>
  <si>
    <t>Turn over (toutes les 2 heures)
Allégement des outils</t>
  </si>
  <si>
    <t xml:space="preserve">
TMS
Maladies professionelles</t>
  </si>
  <si>
    <t>Déplacement dans le local</t>
  </si>
  <si>
    <t xml:space="preserve">Passage étroit, encombré
Risque de chute 
Risque de collision avec du matériel / mobilier / personnel
</t>
  </si>
  <si>
    <t>Elargir les zones de passage =&gt; Kaizen en cours 
Chaussures ou sabot de sécurité ESD
5S
Bubak
Livret d'accueil</t>
  </si>
  <si>
    <t>Blessures corporelles</t>
  </si>
  <si>
    <t>Déplacement des lignes au local</t>
  </si>
  <si>
    <t>Risque de chute 
Risque de collision avec du matériel / mobilier / personnel</t>
  </si>
  <si>
    <t>Chaussures ou sabot de sécurité ESD
5S
Bubak
Livret d'accueil</t>
  </si>
  <si>
    <t>Etuve "Climat"</t>
  </si>
  <si>
    <t>les opératrices sortent les pièces "chaudes" une par une de l'etuve 
Risque de brûlure</t>
  </si>
  <si>
    <t>Pictogrammes sur l'étuve (température basse et risque de brûlure) 
Pictogramme gants
Gants</t>
  </si>
  <si>
    <t>Brûlures</t>
  </si>
  <si>
    <t xml:space="preserve">Déplacement de la presse </t>
  </si>
  <si>
    <t xml:space="preserve">Collage de pièces </t>
  </si>
  <si>
    <t>risque de projection 
Inhalation de vapeurs toxiques</t>
  </si>
  <si>
    <t xml:space="preserve">Hotte aspirante
Film souple de protection
Lunettes (sur-lunettes à disposition), Lunettes de sécurité
Masques 
Cederroth, produit pour nettoyer les yeux </t>
  </si>
  <si>
    <t>Irritation, somnolence, vertiges,
Maladies repiratoires
Brûlures
Maladies professionnelles 
Perturbateurs endocriniens
infertilité, malformations foetales</t>
  </si>
  <si>
    <t xml:space="preserve">Former le personnel
Mise en place du logiciel SEIRICH pour :
Réaliser l'évaluation du risque chimique (FDS, quantité…)
Réaliser l'évaluation des risques d'explosion en lien avec votre activité  (DRPCE)(Articles R4227-42 à R4227-54
Travailler sur les substitutions des produits CMR </t>
  </si>
  <si>
    <t xml:space="preserve">Manipulation avec des gants vinyle
Cederroth, produit pour nettoyer les yeux </t>
  </si>
  <si>
    <t xml:space="preserve">Pictogramme interdit aux femmes enceintes
Pictogramme port du masque
Pictogramme surLunettes (sur-lunettes à disposition), Lunettes de sécurité
Cederroth, produit pour nettoyer les yeux </t>
  </si>
  <si>
    <t>Mise en place du mélangeur dans un tuyau de petit diamètre</t>
  </si>
  <si>
    <t>risque de projection</t>
  </si>
  <si>
    <t xml:space="preserve">Lunettes (sur-lunettes à disposition), Lunettes de sécurité
Cederroth, produit pour nettoyer les yeux </t>
  </si>
  <si>
    <t xml:space="preserve">Proximité des salariés dans le local
Risque de contamination virale </t>
  </si>
  <si>
    <t xml:space="preserve">Utilisation des mêmes machines 
Rique de contamination virale </t>
  </si>
  <si>
    <t>Port de gants 
Gel hydroalcoolique</t>
  </si>
  <si>
    <t>Proximité des salariés dans le local
Risque de contamination virale</t>
  </si>
  <si>
    <t>Mis à disposition de masques chirurgicaux et gel hydroalcoolique</t>
  </si>
  <si>
    <t>Protocole Gestes Barrières</t>
  </si>
  <si>
    <t>Armoire électrique</t>
  </si>
  <si>
    <t xml:space="preserve">Mise sur tension ou hors tension </t>
  </si>
  <si>
    <t xml:space="preserve">Risque d'électrisation </t>
  </si>
  <si>
    <t xml:space="preserve">armoire fermée à clé et pictogramme de danger
Affiche des gestes de premiers secours </t>
  </si>
  <si>
    <t>Rooter WIFI
Risque de présences d'ondes</t>
  </si>
  <si>
    <t>Collage UV</t>
  </si>
  <si>
    <t>Mise en place des pièces dans la machine</t>
  </si>
  <si>
    <t>Exposition aux UV</t>
  </si>
  <si>
    <t>fonctionnement de la machine asservie à la ventilation. Carters de sécurité avec capteur + Lunettes (sur-lunettes à disposition), Lunettes de sécurité (consignes) + Gants à disposition</t>
  </si>
  <si>
    <t>Effets cutanés / effets ophtalmiques</t>
  </si>
  <si>
    <t>Bouchons d'oreilles réutilisables (sédentaires)  Bouchons d'oreilles jetables à disposition (intérimaires) 
Unités aspirantes (Fiche technique : 48 dB max)
Evaluation du bruit par Bureau Veritas (2022)</t>
  </si>
  <si>
    <t xml:space="preserve">Travail de précision d'assemblage </t>
  </si>
  <si>
    <t xml:space="preserve">Programmation </t>
  </si>
  <si>
    <t>Ecran de programmation étuve
Risque de fatigue visuelle</t>
  </si>
  <si>
    <t>Bilan ergonomique (2024)
Faible exposition</t>
  </si>
  <si>
    <t>Stress
Anxiété 
Maux de tête
Déficit visuel</t>
  </si>
  <si>
    <t>Revoir l'organisation du matériel</t>
  </si>
  <si>
    <t>Risque de chute, 
Risque de choc avec du mobilier / matériel / personnel</t>
  </si>
  <si>
    <t>Déplacement hors du local</t>
  </si>
  <si>
    <t>Pour aller chercher les pièces à coller
Risque de chute,
Risque de collision avec du mobilier / matériel / personnel</t>
  </si>
  <si>
    <t>Plan Evacuation
Chargé d’évacuation
Plan d’intervention
Livret d'accueil
Exercices d'évacuations
Equipiers de premières interventions
Chaussures ou sabot de sécurité ESD
Formation SST</t>
  </si>
  <si>
    <t xml:space="preserve">Stockage dans 2 armoires dédiées coupe feu 
Stockage dans un frigo
Fiche de suivi des produits chimiques
Affiche "Incompatibilité chimique au stockage" </t>
  </si>
  <si>
    <t>Utilisation de produits inflammables</t>
  </si>
  <si>
    <t xml:space="preserve">
Risque d'incendie</t>
  </si>
  <si>
    <t xml:space="preserve">Passage étroit 
Risque de chute </t>
  </si>
  <si>
    <t>5S
Chaussures ou sabot de sécurité ESD
BUBAK 
Livret d'accueil
Kaizen en cours</t>
  </si>
  <si>
    <t>HWAG8</t>
  </si>
  <si>
    <t>16/05/2022</t>
  </si>
  <si>
    <t>Fabienne MARIETTE</t>
  </si>
  <si>
    <t xml:space="preserve">Prises de Bacs ou de pièces : Mouvement des membres supérieurs et du tronc </t>
  </si>
  <si>
    <t>Mono tache</t>
  </si>
  <si>
    <t>Modifier 1 poste pour Position en Assis debout</t>
  </si>
  <si>
    <t xml:space="preserve">Répétition des mêmes gestes </t>
  </si>
  <si>
    <t>Section de câbles et/ou gaines
Risque de projection</t>
  </si>
  <si>
    <t xml:space="preserve">Couper les fibres </t>
  </si>
  <si>
    <t>Dégagement de fumée 
Risque d'innalation de fumée</t>
  </si>
  <si>
    <t xml:space="preserve">Aspiration au poste / Etain sans plomb
Revision des débits d'aspiration
Sensibilier les opératrices à la bonne utilisation des aspiratrices </t>
  </si>
  <si>
    <t>Ajout de système d'aspiration a poste</t>
  </si>
  <si>
    <t>Souder de l'étain sur les cartes</t>
  </si>
  <si>
    <t>Poussières de fll 
Risque d'inhalation des poussières</t>
  </si>
  <si>
    <t>Souder les fils sur les cartes</t>
  </si>
  <si>
    <t>stress, angoisses</t>
  </si>
  <si>
    <t>HWAG14</t>
  </si>
  <si>
    <t>17/05/2022</t>
  </si>
  <si>
    <t xml:space="preserve">Préparation des fibres </t>
  </si>
  <si>
    <t>Poste assis debout</t>
  </si>
  <si>
    <t xml:space="preserve">Tabouret réglable en hauteur </t>
  </si>
  <si>
    <t xml:space="preserve">SIège ergonomique </t>
  </si>
  <si>
    <t>Montage des fibres</t>
  </si>
  <si>
    <t>Répétition des mêmes gestes</t>
  </si>
  <si>
    <t>Port de fibres de la ligne au local</t>
  </si>
  <si>
    <t xml:space="preserve">port de fibres longues en grande quantité </t>
  </si>
  <si>
    <t xml:space="preserve">Déplacement </t>
  </si>
  <si>
    <t>Déplacement de la ligne au local</t>
  </si>
  <si>
    <t>Utilisation d'outils pointus, coupants
Risque de projections, de coupures</t>
  </si>
  <si>
    <t>Formation au poste de travail
Lunettes (sur-lunettes ou visière à disposition), Lunettes de sécurité (sur-Lunettes (sur-lunettes ou visière à disposition), Lunettes de sécurité à disposition), Lunettes (sur-lunettes ou visière à disposition), Lunettes de sécurité de sécurité
Bilan Ergonomique (2024)</t>
  </si>
  <si>
    <t>Blessures corporelles
Piqures 
Blessures aux yeux
TMS</t>
  </si>
  <si>
    <t>Utilisation d'outils pointus, coupants
Risque de projections, coupures, brûlures, entrainement...</t>
  </si>
  <si>
    <t>Blessures corporelles
Piqures 
Brûlures
Blessures aux yeux
TMS
Risque d'entraînement</t>
  </si>
  <si>
    <t>Blessures corporelles
Piqures 
Brûlures
Blessures aux yeux
TMS</t>
  </si>
  <si>
    <t>Pince coupante retient fil
Lunettes (sur-lunettes ou visière à disposition), Lunettes de sécurité (sur-Lunettes (sur-lunettes ou visière à disposition), Lunettes de sécurité à disposition), Lunettes (sur-lunettes ou visière à disposition), Lunettes de sécurité de sécurité
Chaussures ou sabot de sécurité ESD</t>
  </si>
  <si>
    <t xml:space="preserve">
Risque de projections, coupures, brûlures, entrainement...</t>
  </si>
  <si>
    <t>Support pour pièces
Bilan Ergonomique (2024)
Carters</t>
  </si>
  <si>
    <t>TMS 
Blessure aux yeux
Blessures corporelles
Brûlures</t>
  </si>
  <si>
    <t xml:space="preserve">Utilisation de machines </t>
  </si>
  <si>
    <t xml:space="preserve">Machines bruyantes
Risque de maux de tête et/ou auditif </t>
  </si>
  <si>
    <t>Bouchons d'oreilles 
Fiche de sécurité à poste
Pictogramme bouchons d'oreilles</t>
  </si>
  <si>
    <t>Dégagement de la poussière des fibres 
Risque d'inhalation de poussières</t>
  </si>
  <si>
    <t xml:space="preserve">Aspiration au poste 
Eau de la meule qui retient la poussière </t>
  </si>
  <si>
    <t>Utilisation des étuves</t>
  </si>
  <si>
    <t>Oublie de mettre en place la hotte sur l'etuve
Risque d'inhalation de fumées</t>
  </si>
  <si>
    <t>Vérification à chaque utilisation</t>
  </si>
  <si>
    <t>maux divers, malaise</t>
  </si>
  <si>
    <t>Ventilateurs 
Fontaine à eau</t>
  </si>
  <si>
    <t>Revoir l'organisation du local</t>
  </si>
  <si>
    <t>Pour emmener les fibres
Risque de chute,
Risque de collision avec du mobilier / matériel / personnel</t>
  </si>
  <si>
    <t>Utilisation des etuves</t>
  </si>
  <si>
    <t xml:space="preserve">Oublie de mettre en place la hotte sur l'etuve
</t>
  </si>
  <si>
    <t>HWAG2</t>
  </si>
  <si>
    <t>Houdeville Marine</t>
  </si>
  <si>
    <t>Formation au poste de travail
Lunettes (sur-lunettes à disposition), Lunettes de sécurité
Bilan Ergonomique (2024)
Pince retient fil</t>
  </si>
  <si>
    <t>Formation au poste de travail
Visseuse à rappel automatique
Lunettes (sur-lunettes à disposition), Lunettes de sécurité 
Présence de carters si besoin
Bilan Ergonomique (2024)
Bras de réaction au couple
Pince retient fil</t>
  </si>
  <si>
    <t>Pour percer les tubes
Risque de projections, coupures, brûlures, entrainement...</t>
  </si>
  <si>
    <t xml:space="preserve">Vérifier le suivi des formations et habilitations </t>
  </si>
  <si>
    <t>Usinage</t>
  </si>
  <si>
    <t>HWAG9</t>
  </si>
  <si>
    <t>Sébastien HENNIN</t>
  </si>
  <si>
    <t>Préparation des profilés</t>
  </si>
  <si>
    <t>Poste assis ou debout.</t>
  </si>
  <si>
    <t>Fauteuil réglable : hauteur, dossier et profondeur</t>
  </si>
  <si>
    <t>Chaise assis debout</t>
  </si>
  <si>
    <t>Déplacement des profilés</t>
  </si>
  <si>
    <t xml:space="preserve">Rotation du dos lors de la prise des profilés </t>
  </si>
  <si>
    <t xml:space="preserve">Port des profilés dans des caisses en bois </t>
  </si>
  <si>
    <t xml:space="preserve">Port de charge lourde 4 à 5 fois/jours </t>
  </si>
  <si>
    <t>Charriot</t>
  </si>
  <si>
    <t>TMS
Lombalgie</t>
  </si>
  <si>
    <t>Organiser l'espace pour facilité l'utilisation du charriot</t>
  </si>
  <si>
    <t>Manipulation des profilés coupants et ébavurage avec outils à main</t>
  </si>
  <si>
    <t>Risque de coupure</t>
  </si>
  <si>
    <t>gants anti coupure</t>
  </si>
  <si>
    <t>Déplacement du local à la ligne Roller pour emmener profilés
Risque de chutes / collision avec le mobilier, matériel et personnel</t>
  </si>
  <si>
    <t>Sol plat
Chaussures de sécurité
5S
Bubak
Livret d'accueil</t>
  </si>
  <si>
    <t>Blessures corporelles
TMS</t>
  </si>
  <si>
    <t xml:space="preserve">Passage étroit
Risque de chute / collision </t>
  </si>
  <si>
    <t>Banc de coupe</t>
  </si>
  <si>
    <t>Utilisation de la machine pour couper les barres de 3m</t>
  </si>
  <si>
    <t>Carters de sécurité 
Gants anti-coupure
Lunettes (sur-lunettes ou visière à disposition), Lunettes de sécurité</t>
  </si>
  <si>
    <t xml:space="preserve">Blessures corporelles
</t>
  </si>
  <si>
    <t>Perçage des rollers</t>
  </si>
  <si>
    <t>Utilisation de la perceuse semi automatique des rollers
Risque de projection
Risque de coupûres</t>
  </si>
  <si>
    <t>Barrières immatérielles
Action à double commande
Lunettes (sur-lunettes ou visière à disposition), Lunettes de sécurité
Gants anti-coupure
Carter de sécurité
Hotte Aspirante</t>
  </si>
  <si>
    <t xml:space="preserve">Blessures corporelles
Brûlure par projection de copeaux chaud
</t>
  </si>
  <si>
    <t>Distribution de l'air par le compresseur hydraulique</t>
  </si>
  <si>
    <t>Gêne olfactive 
Risque d'inconfort de travail</t>
  </si>
  <si>
    <t>Entretien et changement de l'huile par un prestataire
GMAO
Maintenance périodique</t>
  </si>
  <si>
    <t>Malaise</t>
  </si>
  <si>
    <t>Pour percer les rollers
Risque de projections, coupures, brûlures, entrainement...</t>
  </si>
  <si>
    <t>Lunettes (sur-lunettes ou visière à disposition), Lunettes de sécurité
Gants anti-coupure</t>
  </si>
  <si>
    <t>TMS 
Blessures corporelles</t>
  </si>
  <si>
    <t>Maintenance Préventive
GMAO
Contrôles réglementaires externe
Bilan Ergonomique (2024)</t>
  </si>
  <si>
    <t>Section et/ou perçage de tubes
Risque de projection</t>
  </si>
  <si>
    <t>Lunettes (sur-lunettes ou visière à disposition), Lunettes de sécurité
Chaussures ou sabot de sécurité ESD</t>
  </si>
  <si>
    <t>Casque auditif
Fiche de sécurité à poste
Pictogramme casque</t>
  </si>
  <si>
    <t>Casque auditif
Evaluation du bruit par Bureau Veritas (2022)</t>
  </si>
  <si>
    <t>Lors de la coupe des tubes</t>
  </si>
  <si>
    <t>Risque de projection de copeaux métallique pouvant être chaud
Risque d'inhalation de poussieres</t>
  </si>
  <si>
    <t>Aspiration à la source
Lunettes (sur-lunettes ou visière à disposition), Lunettes de sécurité
Masques chirurgicaux ou FFP2 à disposition</t>
  </si>
  <si>
    <t>Maladies respiratoires
Brûlures par la projection des copeaux</t>
  </si>
  <si>
    <t>Lors du perçage des tubes</t>
  </si>
  <si>
    <t>Hotte aspirante avec carter
Lunettes (sur-lunettes ou visière à disposition), Lunettes de sécurité
Masques chirurgicaux ou FFP2 à disposition</t>
  </si>
  <si>
    <t>Nettoyage</t>
  </si>
  <si>
    <t>Phase de nettoyage du poste</t>
  </si>
  <si>
    <t>Utilisation balayette et aspirateur
Risque d'inhalation de poussieres</t>
  </si>
  <si>
    <t>Lunettes (sur-lunettes ou visière à disposition), Lunettes de sécurité
Masques chirurgicaux ou FFP2 à disposition</t>
  </si>
  <si>
    <t>Vidange des bacs de récupération de copeaux métaliques</t>
  </si>
  <si>
    <t>Manutention du bac dans la benne
Risque d'inhalation de poussieres</t>
  </si>
  <si>
    <t>Lunettes (sur-lunettes ou visière à disposition), Lunettes de sécurité
Lunettes (sur-lunettes ou visière à disposition), Lunettes de sécurité
Masques chirurgicaux ou FFP2 à disposition</t>
  </si>
  <si>
    <t>Travail de précision d'usinage</t>
  </si>
  <si>
    <t>Pour emmener les rolles
Risque de chute,
Risque de collision avec du mobilier / matériel / personnel</t>
  </si>
  <si>
    <t>Travail seul</t>
  </si>
  <si>
    <t>Risque d'isolement 
Risque de démotivation</t>
  </si>
  <si>
    <t>Formation polyvalence pour possibilité de travailler sur d'autres secteurs
Turnover (toutes les 2 heures)</t>
  </si>
  <si>
    <t xml:space="preserve">Stress
</t>
  </si>
  <si>
    <t>Travail de journée uniquement mais étant amené à travailler avec des personnes travaillant en équipe</t>
  </si>
  <si>
    <t>Perturbation du Rythme métabolique des collègues
Organisation de travail à adapter aux équipes
Risque de conflits internes, démotivation</t>
  </si>
  <si>
    <t>Organisation variable en fonction des besoins de productions</t>
  </si>
  <si>
    <t>Sur menage car travail seul
Risque de conflits, démotivation</t>
  </si>
  <si>
    <t>Formation polyvalence
Ajustement de la charge de travail
Possibilité de demander un soutien ligne Roller</t>
  </si>
  <si>
    <t>HWAG10</t>
  </si>
  <si>
    <t>BOURAM Khaled, BOURGEOIS Patrice, BIGOT Joël</t>
  </si>
  <si>
    <t>Maintenance sur les machines</t>
  </si>
  <si>
    <t>Mauvaises postures lors des interventions
Risque d'inconfort de travail</t>
  </si>
  <si>
    <t>Formation Geste et Posture</t>
  </si>
  <si>
    <t>Travaille en hauteur</t>
  </si>
  <si>
    <t xml:space="preserve">Risque de chute </t>
  </si>
  <si>
    <t>Echelle de sécurité</t>
  </si>
  <si>
    <t>Mauvaises posture au poste de travail</t>
  </si>
  <si>
    <t>Création de pièces, découpe de tôles, réparation carter…</t>
  </si>
  <si>
    <t>manutention d'outils à mains 
Risque de coupure, brûlures, projection</t>
  </si>
  <si>
    <t>Gants anti-coupures
Lunettes (sur-lunettes ou visière à disposition), Lunettes de sécurité</t>
  </si>
  <si>
    <t>Travail d'Assemblage</t>
  </si>
  <si>
    <t xml:space="preserve">Déplacement du local aux lignes </t>
  </si>
  <si>
    <t xml:space="preserve">Formation au poste de travail
Lunettes (sur-lunettes ou visière à disposition), Lunettes de sécurité
</t>
  </si>
  <si>
    <t>Formation au poste de travail
Pictogramme Lunettes 
Lunettes (sur-lunettes ou visière à disposition), Lunettes de sécurité
Pictogramme casque
Consigne au poste de travail + Fiche de sécurité à poste
Présence de carters</t>
  </si>
  <si>
    <t>Lunettes (sur-lunettes ou visière à disposition), Lunettes de sécurité
Aspirateur avec brossette et lingettes 
Interdiction d'utiliser la souflette hors process fabrication</t>
  </si>
  <si>
    <t>Utilisation du matériel informatique</t>
  </si>
  <si>
    <t>Utilisation intensive d'ordinateurs
Risque visuel
Risque Ergonomique</t>
  </si>
  <si>
    <t>Fauteuil réglable : hauteur, dossier et profondeur
Alternance du travail sur écran avec d'autres tâches / travail discontinue
Formations  aux différents logiciels
Luminosité de l'écran réglable</t>
  </si>
  <si>
    <t>TMS
Maux de tête
Fatigue visuelle
Déficit visuel</t>
  </si>
  <si>
    <t xml:space="preserve">Pour réaliser des pièces 
Risque d'exposition aux vibrations </t>
  </si>
  <si>
    <t>Support pour pièces</t>
  </si>
  <si>
    <t>Nettoyage des pièces</t>
  </si>
  <si>
    <t>Projection</t>
  </si>
  <si>
    <t>Sensibiliser les intervenants au risque chimique</t>
  </si>
  <si>
    <t>Transvasement des produits dans les burettes 
Risque de déversement accidentel, contact</t>
  </si>
  <si>
    <t xml:space="preserve">Proximité des salariés 
Risque de contamination virale </t>
  </si>
  <si>
    <t>Proximité des salariés 
Risque de contamination virale</t>
  </si>
  <si>
    <t>Intervention sur les équipements</t>
  </si>
  <si>
    <t>Equipements sous tension</t>
  </si>
  <si>
    <t>Bon de consignation (formation et procédure)
Habilitation Electrique</t>
  </si>
  <si>
    <t>Electrisation 
Electrocution</t>
  </si>
  <si>
    <t>Interventions en atelier</t>
  </si>
  <si>
    <t>Proximité des machines</t>
  </si>
  <si>
    <t>Bouchons d'oreilles réutilisables (sédentaires) 
Bouchons d'oreilles jetables à disposition (intérimaires)
Evaluation du bruit par Bureau Veritas (2022)</t>
  </si>
  <si>
    <t>Bouchons d'oreilles réutilisables (sédentaires) 
Bouchons d'oreilles jetables à disposition (intérimaires)
Evaluation du bruit par Bureau Veritas (2022)
Fiche de sécurité à poste
Pictogramme casque</t>
  </si>
  <si>
    <t>Dégagement de poussière
Risque d'inhalation de poussières</t>
  </si>
  <si>
    <t>Maintenance sur machines</t>
  </si>
  <si>
    <t>maladie professionnelle</t>
  </si>
  <si>
    <t>Vidange des aspirations</t>
  </si>
  <si>
    <t>Lumière naturelle complémentée par lumière artificielle (plafond et lumière au poste) 
Lampe portable</t>
  </si>
  <si>
    <t>Enregistrement des données sur GMAO</t>
  </si>
  <si>
    <t>Exposition aux écrans 
Risque de fatigue visuelle</t>
  </si>
  <si>
    <t xml:space="preserve">Formation 
Luminosité de l'écran réglable </t>
  </si>
  <si>
    <t>Stress
Baisse de l'acuité visuelle</t>
  </si>
  <si>
    <t>Risque de chute</t>
  </si>
  <si>
    <t xml:space="preserve">Echelle de sécurité </t>
  </si>
  <si>
    <t>Pour intervenir sur les lignes de production
Risque de chute,
Risque de collision avec du mobilier / matériel / personnel</t>
  </si>
  <si>
    <t>Utilisation d'un vehicule</t>
  </si>
  <si>
    <t>Dangers routiers
Risque d'accidents</t>
  </si>
  <si>
    <t>Permis B</t>
  </si>
  <si>
    <t>Sensibilisation aux Risques Routiers</t>
  </si>
  <si>
    <t>Produits chimiques</t>
  </si>
  <si>
    <t xml:space="preserve">Utilisation de produits chimique </t>
  </si>
  <si>
    <t xml:space="preserve">Lors du nettoyage de pièces </t>
  </si>
  <si>
    <t>Brûlure 
Blessures corporelles</t>
  </si>
  <si>
    <t>Machines</t>
  </si>
  <si>
    <t>Utilisation de machines pour réaliser les pièces</t>
  </si>
  <si>
    <t>Echauffement des machines 
Risque de dégagement d'étincelles</t>
  </si>
  <si>
    <t>Intervention maintenance</t>
  </si>
  <si>
    <t>Changement régulier des horaires de travail des équipes production
Risque de conflits internes, familiaux, démotivation</t>
  </si>
  <si>
    <t>Formation polyvalence
Ajustement de la charge de travail
Possibilité de demander un soutien aux Méthodes et/ou BE</t>
  </si>
  <si>
    <t>HWAG11</t>
  </si>
  <si>
    <t>Zone Expédition-Magasin</t>
  </si>
  <si>
    <t>MOREL Laurent</t>
  </si>
  <si>
    <t>Réception / Expédition</t>
  </si>
  <si>
    <t>Utilisation des chariots</t>
  </si>
  <si>
    <t>Efforts important pour pousser des chariots</t>
  </si>
  <si>
    <t>Formation geste et posture
Equipements d’assistance de manutention
Transpalette</t>
  </si>
  <si>
    <t xml:space="preserve">Manutention manuelle de cartons </t>
  </si>
  <si>
    <t>Risque de chute
Risque d'écrasement</t>
  </si>
  <si>
    <t>Maintenance préventive
GMAO
Contrôles réglementaires externe
Formation CACES et autorisation de conduite
Formation geste et postures 
Fenwick
Chaussures ou sabot de sécurité ESD</t>
  </si>
  <si>
    <t>Port de charges lourdes lors du déchargement</t>
  </si>
  <si>
    <t>Répétition du port de charges</t>
  </si>
  <si>
    <t>Fenwick
Chariot électrique 
Formation CACES
Formation gestes et postures</t>
  </si>
  <si>
    <t>Etudier la Remise en place de la table élévatrice</t>
  </si>
  <si>
    <t>Déplacement dans le magasin</t>
  </si>
  <si>
    <t>Passage étroit encombré
Risque de chute 
Risque de collision avec du matériel / mobilier / personnel</t>
  </si>
  <si>
    <t>Déplacement hors du magasin</t>
  </si>
  <si>
    <t>Déplacement entre le magasin  et l'extérieur pour réceptionner ou expédier les commandes</t>
  </si>
  <si>
    <t>Utilisation d'outils pointus, coupants
Risque de coupures</t>
  </si>
  <si>
    <t>Formation au poste de travail
Lunettes (sur-lunettes à disposition), Lunettes de sécurité</t>
  </si>
  <si>
    <t>Blessures corporelles
Piqures 
TMS</t>
  </si>
  <si>
    <t>Utilisation de la cercleuse
Risque de coupures</t>
  </si>
  <si>
    <t>Formation au poste de travail
Gants anti-coupures
Lunettes (sur-lunettes à disposition), Lunettes de sécurité
Consigne au poste de travail + Fiche de sécurité à poste</t>
  </si>
  <si>
    <t>Conformité de l'outils
Risque de coupures</t>
  </si>
  <si>
    <t>Maintenance préventive
GMAO
Contrôles réglementaires externe
Bilan Ergonomique (2024)</t>
  </si>
  <si>
    <t>Section de flans de cartes mères
Risque de projection</t>
  </si>
  <si>
    <t>Déplacement avec engins mécaniques</t>
  </si>
  <si>
    <t>Vibrations lors du déplacement avec le fenwick
Risque de vibrations</t>
  </si>
  <si>
    <t>Formation  CACES</t>
  </si>
  <si>
    <t>Vibrations transmises à l’ensemble du corps. Ce qu'il faut retenir - Risques - INRS</t>
  </si>
  <si>
    <t>Chariot élevateur électrique</t>
  </si>
  <si>
    <t>Manipulation de colis
Risque de chute de colis</t>
  </si>
  <si>
    <t>Formation CACES et autorisation de conduite</t>
  </si>
  <si>
    <t>Renversement écrasement</t>
  </si>
  <si>
    <t>Rangement des produits dans les armoires
Risque d'exposition</t>
  </si>
  <si>
    <t>Stocker dans 2 armoires pour produits chimiques
Bacs de rétension
Gants</t>
  </si>
  <si>
    <t>Déplacement dans l'atelier</t>
  </si>
  <si>
    <t>Vérification par le Responsable de la présence des EPI</t>
  </si>
  <si>
    <t xml:space="preserve">Chargement du chariot </t>
  </si>
  <si>
    <t>Maintenance préventive
GMAO
Contrôles réglementaires externe</t>
  </si>
  <si>
    <t>Lors de l'arrivée des transporteurs</t>
  </si>
  <si>
    <t xml:space="preserve">Bruit des véhicules
Risque de fatigue auditive </t>
  </si>
  <si>
    <t>Vitesse réduite à 10 km/h
Porte entre le magasin et l'extérieur
Bouchons d'oreilles réutilisables (sédentaires)  Bouchons d'oreilles jetables à disposition (intérimaires) 
Evaluation du bruit par Bureau Veritas (2022)</t>
  </si>
  <si>
    <t xml:space="preserve">Baisse de l'acuité auditive </t>
  </si>
  <si>
    <t>Utilisations des outils et / ou moyens</t>
  </si>
  <si>
    <t>Porte ouverte lors des chargements ou réceptions</t>
  </si>
  <si>
    <t>Poussières environnementales venant de l'extérieur
Risque d'allergies</t>
  </si>
  <si>
    <t>Portes fermées dès que possible</t>
  </si>
  <si>
    <t>Choc Anaphylactique
Crise d'asthme</t>
  </si>
  <si>
    <t>Réception ou Expéditions des commandes</t>
  </si>
  <si>
    <t>Sort de l'atelier pour réception des livraisons
Risque de maladie</t>
  </si>
  <si>
    <t xml:space="preserve">Gilet chauffant 
Zone fermée par une porte </t>
  </si>
  <si>
    <t>Inconfort, maux divers</t>
  </si>
  <si>
    <t xml:space="preserve">Rangement des cartons </t>
  </si>
  <si>
    <t>Mauvaise visibilité
Risque de chute</t>
  </si>
  <si>
    <t xml:space="preserve">Lumière naturelle complémentée par lumière artificielle </t>
  </si>
  <si>
    <t>Fatigue visuelle et baisse de l'accuité visuelle
Blessures corporelles</t>
  </si>
  <si>
    <t xml:space="preserve">Travail sur ordinateur </t>
  </si>
  <si>
    <t>Risque de fatigue visuelle</t>
  </si>
  <si>
    <t>Enregistrement des livraisons, des expéditions, gestion de stock</t>
  </si>
  <si>
    <t>Exposition aux écrans
Risque de fatigue visuelle</t>
  </si>
  <si>
    <t>Formation au poste
Luminosité réglable</t>
  </si>
  <si>
    <t>Baisse d'acuité visuelle
Stress</t>
  </si>
  <si>
    <t>Plein pied
5S
Bubak
Livret d'Accueil Sécurité
Chaussures ou sabot de sécurité ESD</t>
  </si>
  <si>
    <t>Pour réceptionner les livraisons
Risque de chute</t>
  </si>
  <si>
    <t>Présence de produits inflammable à coté de cartons
Risque d'incendie</t>
  </si>
  <si>
    <t>Réaliser l'évaluation du risque chimique, supprimer les contenants non utilisés et vérifier la compatibilité des produits entre eux</t>
  </si>
  <si>
    <t>Armoire informatique
Consignes de sécurité incendie
Plan d'évacuation
Point de rassemblement exterieur
Formation SST</t>
  </si>
  <si>
    <t>Présence de câbles électriques</t>
  </si>
  <si>
    <t>Sur tension 
Risque d'incendie</t>
  </si>
  <si>
    <t>Formation polyvalence
Ajustement de la charge de travail
Possibilité de demander un soutien logistique</t>
  </si>
  <si>
    <t>Lors des maintenances, réparations,
mise en place de nouveaux matériels</t>
  </si>
  <si>
    <t>HWAG15</t>
  </si>
  <si>
    <t>Bureau d'étude</t>
  </si>
  <si>
    <t>DUFOUR Sébastien</t>
  </si>
  <si>
    <t>Ergonomie du poste</t>
  </si>
  <si>
    <t>Position assise au poste de travail
Mono tache
Risque ergonomique</t>
  </si>
  <si>
    <t>Fauteuil réglable : hauteur, dossier et profondeur
Alternance du travail sur écran avec d'autres tâches / travail discontinue
Formations  aux différents logiciels
Luminosité de l'écran réglable
Ecran réglable en hauteur</t>
  </si>
  <si>
    <t xml:space="preserve">Informer et sensibiliser sur les bonnes pratiques à adopter.
Mettre en place des souris ergonomique,  des tapis des souris repose poignet, repose pied
Vous pouvez solliciter la médecine du travail pour une étude de poste  </t>
  </si>
  <si>
    <r>
      <t xml:space="preserve">Cf. doc INRS sur le travail sur écran
http://www.inrs.fr/risques/travail-ecran/prevention-risques.html / </t>
    </r>
    <r>
      <rPr>
        <b/>
        <sz val="10"/>
        <color rgb="FF7030A0"/>
        <rFont val="Arial"/>
        <family val="2"/>
      </rPr>
      <t>Outil questionnaire GABO</t>
    </r>
  </si>
  <si>
    <t>Impression de documents</t>
  </si>
  <si>
    <t>Mise en place de papier dans l'imprimante
Risque ergonomique
Risque ergonomique</t>
  </si>
  <si>
    <t>Rammettes de feuilles de faible volume</t>
  </si>
  <si>
    <t>Essais avec des composants sous tension</t>
  </si>
  <si>
    <t>Mise sous tension
Risque d'électrisation</t>
  </si>
  <si>
    <t>Habilitations électrique (2022)
Chaussures ou sabot de sécurité ESD
Blouses ESD
Lunettes (sur-lunettes à disposition), Lunettes de sécurité
Formation SST
Défibrilateur DAE
Contrôle réglementaire électrique
Contrôle réglementaire DAE</t>
  </si>
  <si>
    <t>Brûlure
Arrêt Cardio Respiratoire</t>
  </si>
  <si>
    <t>Déplacement hors Bureau d'Etude</t>
  </si>
  <si>
    <t>Déplacement dans le Bureau d'Etude</t>
  </si>
  <si>
    <t>Pour l'utilisation des appareils de mesures et de conceptions
Risque de chute</t>
  </si>
  <si>
    <t>Mise A Disposition des Composants lors de Réception Magasin
Pas de dénivellation
Plain-pied
5S
Bubak
Livret d'accueil
Chaussures ou sabot de sécurité ESD</t>
  </si>
  <si>
    <t>Fauteuil réglable : hauteur, dossier et profondeur
Alternance du travail sur écran avec d'autres tâches / travail discontinue
Formations  aux différents logiciels
Luminosité de l'écran réglable
Ecran réglable en hauteur
Support d'ordinateur portable
Stores filtrants aux fenêtres</t>
  </si>
  <si>
    <t>Création de Prototype / Outils manuels</t>
  </si>
  <si>
    <t>Equiper la ligne de pinces retient fil</t>
  </si>
  <si>
    <t>Création de Prototype / Outils mécaniques</t>
  </si>
  <si>
    <t>Création de Prototype / Souflette</t>
  </si>
  <si>
    <t>Aspiration au poste
Souflettes bridées
Lunettes (sur-lunettes à disposition), Lunettes de sécurité
Aspirateur avec brossette et lingettes 
Interdiction d'utiliser la souflette hors process fabrication
Bilan Ergonomique (2024)</t>
  </si>
  <si>
    <t>Création de Prototype / Perceuse</t>
  </si>
  <si>
    <t>Pour percer et réaliser des pièces
Risque de projections, coupures, brûlures, entrainement...</t>
  </si>
  <si>
    <t xml:space="preserve">Support pour pièces
</t>
  </si>
  <si>
    <t>Création de Prototype / Manipulation d'outils mécaniques</t>
  </si>
  <si>
    <t>Création de Prototype / Utilisation de colle, durcisseur primaire d'accrochage… 
Certains produits identifiés, notamment CMR</t>
  </si>
  <si>
    <t>Création de Prototype / Remplissage des burettes</t>
  </si>
  <si>
    <t>Création de Prototype / Jeter les déchets souillés</t>
  </si>
  <si>
    <t xml:space="preserve">Safety first </t>
  </si>
  <si>
    <t>Prototype</t>
  </si>
  <si>
    <t>Labo CEM</t>
  </si>
  <si>
    <t>Essais prototype
Risque neurologique</t>
  </si>
  <si>
    <t>Accès limité</t>
  </si>
  <si>
    <t>Matériel CE
Accès limité</t>
  </si>
  <si>
    <t>Labo Optique</t>
  </si>
  <si>
    <t>Essais prototype
Risque neurologique
Risque visuel</t>
  </si>
  <si>
    <t>Maux de tête
Maladies cérébrales
Perte visuelle</t>
  </si>
  <si>
    <t>Co-activité
Risque de bruit</t>
  </si>
  <si>
    <t>Bouchons d'oreilles réutilisables (sédentaires)  Bouchons d'oreilles jetables à disposition (intérimaires) 
Casque audio
Bulles
Evaluation du bruit par Bureau Veritas (2022)</t>
  </si>
  <si>
    <t>Travail climatisation</t>
  </si>
  <si>
    <t>Lumière artificielle parfois insuffisante</t>
  </si>
  <si>
    <t>Allumer la lumière</t>
  </si>
  <si>
    <t>Présence de lumière naturelle et artificielle
Risque de chute</t>
  </si>
  <si>
    <t>Lumière artificielle
Contrôle réglementaire électrique
Installation électrique par une entreprise extérieure
Maintenance currative
Stores filtrant aux fenêtres</t>
  </si>
  <si>
    <t>TMS
Blessures corporelles
Fatigue visuelle</t>
  </si>
  <si>
    <t>Position assise au poste de travail
Risque ergonomique
Risque visuel</t>
  </si>
  <si>
    <t>Fauteuil réglable : hauteur, dossier et profondeur
Alternance du travail sur écran avec d'autres tâches / travail discontinue
Formations  aux différents logiciels
Luminosité de l'écran réglable
Ecran réglable en hauteur
Support d'ordinateur portable
Stores filtrant aux fenêtres</t>
  </si>
  <si>
    <t>TMS
Fatigue visuelle</t>
  </si>
  <si>
    <t>Management en distanciel</t>
  </si>
  <si>
    <t>Considération arbitraire
Risque RPS</t>
  </si>
  <si>
    <t>Stress
Anxiété
Burn out</t>
  </si>
  <si>
    <t>HWAG16</t>
  </si>
  <si>
    <t>Inspection d'Entrée</t>
  </si>
  <si>
    <t>Corinne BOLMIN</t>
  </si>
  <si>
    <t>Dommages potentiels
Decrire la conséquence la plus probable</t>
  </si>
  <si>
    <t>Position assise au poste de travail
Risque ergonomique</t>
  </si>
  <si>
    <t>Fauteuil réglable : hauteur, dossier et profondeur
Alternance du travail sur écran avec d'autres tâches / travail discontinue
Formations  aux différents logiciels
Luminosité de l'écran réglable
Ecran réglable en hauteur
Support d'ordinateur portable</t>
  </si>
  <si>
    <t>Transfert de cartons</t>
  </si>
  <si>
    <t>Port de cartons
Risque ergonomique</t>
  </si>
  <si>
    <t>Documentation</t>
  </si>
  <si>
    <t>Mise en place de papier dans l'imprimante
Risque ergonomique</t>
  </si>
  <si>
    <t>Contrôle</t>
  </si>
  <si>
    <t>Utilisation des moyens de contrôle</t>
  </si>
  <si>
    <t>Déplacer un moyen
Risque ergonomique</t>
  </si>
  <si>
    <t>Moyens de contrôles difficilement déplaçable à demeure sur paillasse</t>
  </si>
  <si>
    <t>Récupérer Référence à contrôler</t>
  </si>
  <si>
    <t>Déplacer les références à contrôler de la zone magasin vers l'Inspection d'Entrée
Risque de le faire tomber</t>
  </si>
  <si>
    <t>TMS
Blessures Corporelles</t>
  </si>
  <si>
    <t>Contrôle de très petits composants</t>
  </si>
  <si>
    <t>Loupe binocculaire
Pieds à coulisse digital
Micromètre
Comparateur digital</t>
  </si>
  <si>
    <t>Déplacement hors Zone Administrative</t>
  </si>
  <si>
    <t>Interactions hors services administratifs, Visiteurs
Risque de chute</t>
  </si>
  <si>
    <t>Déplacement dans la Zone Administrative</t>
  </si>
  <si>
    <t>Interactions entre services administratifs, Visiteurs
Risque de chute</t>
  </si>
  <si>
    <t>Pas de dénivellation
Plain-pied
5S
Bubak
Livret d'accueil</t>
  </si>
  <si>
    <t>Fauteuil réglable : hauteur, dossier et profondeur
Alternance du travail sur écran avec d'autres tâches / travail discontinue
Formations  aux différents logiciels
Luminosité de l'écran réglable
Ecran réglable en hauteur
Stores filtrants aux fenêtres</t>
  </si>
  <si>
    <t>Moyens de mesures</t>
  </si>
  <si>
    <t>Utilisations de moyens de mesures semi-automatiques
Risque de fatigue visuelle</t>
  </si>
  <si>
    <t>Local entre la zone Expédition Magasin et Maintence</t>
  </si>
  <si>
    <t>Utilisation d'un vehicule pour aller chez un fournisseur et/ou prestataire</t>
  </si>
  <si>
    <t>Sensibilisation aux Dangers Routiers</t>
  </si>
  <si>
    <t>Mettre en place des moyens de communication</t>
  </si>
  <si>
    <t>Formation polyvalence
Ajustement de la charge de travail
Possibilité de demander un soutien Bureau d'étude</t>
  </si>
  <si>
    <t>Polyvalence Inspection d'Entrée vs Production</t>
  </si>
  <si>
    <t>Charge mentale
Flexibilité, Adaptation et Autonomie importante
Risque de surmenage</t>
  </si>
  <si>
    <t>HWAG12</t>
  </si>
  <si>
    <t>Adminsitratives: utiisation PC, travaux bureautiques, téléphone</t>
  </si>
  <si>
    <t>FRESSER-MONDHER Claudine</t>
  </si>
  <si>
    <t>Utilisation du matériel bureautique</t>
  </si>
  <si>
    <t>Découpe de papier, Plastification
Risque de coupure
Risque de brûlure</t>
  </si>
  <si>
    <t>Massicot avec protection anti pince doigt
Plastifieuse certifiée CE
Formation SST</t>
  </si>
  <si>
    <t>Coupure
Brûlure</t>
  </si>
  <si>
    <t>Manipulation des moyens
Risque de sur tension</t>
  </si>
  <si>
    <t>Installations électriques réalisées par un prestataire (électricien)</t>
  </si>
  <si>
    <t xml:space="preserve">Accueil téléphonique </t>
  </si>
  <si>
    <t>Personnes énervées
Risque agressions verbales</t>
  </si>
  <si>
    <t>Formation accompagnement au management</t>
  </si>
  <si>
    <t>Fatigue, épuisement, stress, maladies</t>
  </si>
  <si>
    <t>Formation Gestion des conflits</t>
  </si>
  <si>
    <t>Pour vous aider un lien via l'ANACT:https://www.anact.fr/decouvrez-notre-nouveau-guide-10-questions-sur-la-prevention-des-risques-psychosociaux-rps</t>
  </si>
  <si>
    <t>Accueil physique</t>
  </si>
  <si>
    <t>Personnes énervées
Risque agressions verbales et/ou physiques</t>
  </si>
  <si>
    <t xml:space="preserve">Stress, anxiété </t>
  </si>
  <si>
    <t>Travail en open space</t>
  </si>
  <si>
    <t>Bruit
Risque de stress</t>
  </si>
  <si>
    <t>Nombre de personnes limité par bureau
Possibilité de s'isoler en salle de réunion
Mise en place de casque audio</t>
  </si>
  <si>
    <t>Manque de concentration, stress</t>
  </si>
  <si>
    <t xml:space="preserve">Trébuchement 
Risque de chute </t>
  </si>
  <si>
    <t>5S
BUBAK 
Livret d'accueil</t>
  </si>
  <si>
    <t>Lors de la sollicitation des salariés</t>
  </si>
  <si>
    <t xml:space="preserve">Risque de co-activité </t>
  </si>
  <si>
    <t xml:space="preserve">Processus escalade </t>
  </si>
  <si>
    <t>stress</t>
  </si>
  <si>
    <t>HWAG17</t>
  </si>
  <si>
    <t>Temps de repos</t>
  </si>
  <si>
    <t>Fontaine à eau
Evier</t>
  </si>
  <si>
    <t>Eau chaude</t>
  </si>
  <si>
    <t>Prendre de l'eau chaude pour laver, infusion...
Risque de déversement sur la peau</t>
  </si>
  <si>
    <t>SST</t>
  </si>
  <si>
    <t>Brûlure</t>
  </si>
  <si>
    <t>Déplacement à la fontaine à eau et/ou à l'évier</t>
  </si>
  <si>
    <t>Présence d'eau au sol 
Risque de glissade
Risque de chute</t>
  </si>
  <si>
    <t>Essuyer le surplus d'eau 
Pas de dénivellation
Plain-pied
Bubak
Panneau signalétique sol glissant</t>
  </si>
  <si>
    <t>Pièce d'eau</t>
  </si>
  <si>
    <t>Légionnelle</t>
  </si>
  <si>
    <t>Cette bactérie peut coloniser les installations d'eau (Température de l'eau entre 25 et 45 °C )
Risque de contaminations</t>
  </si>
  <si>
    <t xml:space="preserve">Conception par une entreprise extérieure
Circulation de l'eau quotidienne
Maintenance currative
Entretien et Désinfection quotidien des installations par une entreprise extérieures </t>
  </si>
  <si>
    <t xml:space="preserve">Fièvre
Maladies Bactériennes </t>
  </si>
  <si>
    <t>Hygiène</t>
  </si>
  <si>
    <t>Bactérie
Risque de contaminations</t>
  </si>
  <si>
    <t xml:space="preserve">Entretien et Désinfection quotidien des installations par une entreprise extérieures </t>
  </si>
  <si>
    <t>Pièce d'eau
Pas toujours suffisement de lumière naturelle</t>
  </si>
  <si>
    <t>Interrupteur électrique
Risque d'électrisation</t>
  </si>
  <si>
    <t>Installation par une entreprise extérieure
Contrôle réglementaire électrique
Défibrilateur DAE
Contrôles Réglementaires du DAE
Formation SST</t>
  </si>
  <si>
    <t>Arrêt Cardio-Respiratoire</t>
  </si>
  <si>
    <t>Mise sous tension électrique des installations</t>
  </si>
  <si>
    <t>Présence de micro-ondes, réfrigérateurs...
Risque de sur tension</t>
  </si>
  <si>
    <t>Contrôle Réglementaire électrique
Installations électriques réalisées par une entreprise extérieure
Maintenance Currative
Formation de SST</t>
  </si>
  <si>
    <t>Micro-ondes</t>
  </si>
  <si>
    <t>Faire chauffer un plat
Risque de diffusion d'ondes</t>
  </si>
  <si>
    <t>Micro-ondes homologués CE</t>
  </si>
  <si>
    <t>Espace collectif</t>
  </si>
  <si>
    <t>Pause en équipe</t>
  </si>
  <si>
    <t>Présence multisectorielle simultanée
Risque de bruit</t>
  </si>
  <si>
    <t>Evaluation du bruit par Bureau Veritas (2022)</t>
  </si>
  <si>
    <t>Fatigue auditive
Maux de tête</t>
  </si>
  <si>
    <t>Communication sur le savoir vivre ensemble</t>
  </si>
  <si>
    <t>Climatisation réversible</t>
  </si>
  <si>
    <t>Thermostat géré par le service maintenance
Climatisation réversible
Entretien préventif
GMAO</t>
  </si>
  <si>
    <t>Température ambiante élevée
Hyperthermie
Risque de déshydratation</t>
  </si>
  <si>
    <t>Ventilateurs 
Fontaine à eau
Climatisation réversible
Entretien préventif
GMAO
Formation SST</t>
  </si>
  <si>
    <t>Lumière artificielle
Contrôle réglementaire électrique
Installation électrique par une entreprise extérieure
Maintenance currative</t>
  </si>
  <si>
    <t>Diffusion sur grand écran</t>
  </si>
  <si>
    <t>Communication via grand écran
Risque d'altération visuelle</t>
  </si>
  <si>
    <t>Recul important des usagers
Usage ponctuel</t>
  </si>
  <si>
    <t>Fatigue visuelle
Maux de tête</t>
  </si>
  <si>
    <t>Déplacement dans la salle de pause</t>
  </si>
  <si>
    <t>Plain pied
5S
Bubak
Livret d'Accueil Sécurité</t>
  </si>
  <si>
    <t xml:space="preserve">Plan Evacuation
Chargé d’évacuation
Plan d’intervention
Livret d'accueil
Exercices d'évacuations
Equipiers de premières interventions
</t>
  </si>
  <si>
    <t>Pause pluridisciplinaire</t>
  </si>
  <si>
    <t>Pluridisciplinarité
Risque d'absence au droit à la déconnexion</t>
  </si>
  <si>
    <t>Stress, Anxiété, Burn out, Dépression</t>
  </si>
  <si>
    <t>Accord APC
Délai de prévenance
Sallon détente</t>
  </si>
  <si>
    <t>Horaire simultanée multisectorielle
Risque de bousculade</t>
  </si>
  <si>
    <t>Travail en journée, 2/8 et possibililité de 3/8
Pauses différées</t>
  </si>
  <si>
    <t>Stress, Anxiété
Hémathome</t>
  </si>
  <si>
    <t>Présence des prestataires pendant la pause
Risque de co-activités</t>
  </si>
  <si>
    <t>so</t>
  </si>
  <si>
    <t>HWAG18</t>
  </si>
  <si>
    <t xml:space="preserve">Local Serveur </t>
  </si>
  <si>
    <t>BOURAM Khaled</t>
  </si>
  <si>
    <t>Pièce exigüe</t>
  </si>
  <si>
    <t>Vérification du serveur</t>
  </si>
  <si>
    <t>Espace étroit
Risque de mouvements inapropriés</t>
  </si>
  <si>
    <t>Accès limité
Formation SST</t>
  </si>
  <si>
    <t xml:space="preserve">TMS
</t>
  </si>
  <si>
    <t>Espace étroit
Risque de chutes</t>
  </si>
  <si>
    <t>TMS
Blessures corporelles
Hémoragies</t>
  </si>
  <si>
    <t>Avoir des câbles électriques vétustes
Risque d'électrisation</t>
  </si>
  <si>
    <t>Contrôle préventif
Armoire informatique
Défibrilateur DAE
Contrôle réglementaire du DAE
Formation SST
Contrôle réglementaire électrique</t>
  </si>
  <si>
    <t xml:space="preserve">Brûlure
Arrêt Cardio Respiratoire
</t>
  </si>
  <si>
    <t>Sur tension
Risque d'incendie</t>
  </si>
  <si>
    <t>Contrôle préventif
Armoire informatique
Extincteurs
Contrôle préventif des extincteurs
Formation EPI, SST
Contrôle réglementaire électrique</t>
  </si>
  <si>
    <t>Accès limité
Matériel CE</t>
  </si>
  <si>
    <t>Bruit émis de façon continue par le serveur</t>
  </si>
  <si>
    <t>Présence d'une ventilation bruyante
Risque auditif</t>
  </si>
  <si>
    <t>Bouchons d'oreilles</t>
  </si>
  <si>
    <t>Fatigue auditive</t>
  </si>
  <si>
    <t>Ambiance chaude</t>
  </si>
  <si>
    <t>Hyperthermie
Risque de déshydratation
Risque de coup de chaleur</t>
  </si>
  <si>
    <t>Climatisation
Maintenance Préventive
Contrôle Réglementaire
Fontaine à eau
Formation SST</t>
  </si>
  <si>
    <t>Pour maintenir un vrai confort thermique dans ce local, il convient donc de maintenir une température stable entre 19°C et 24°C, un taux d’humidité compris entre 30% et 60% et d’installer un système de ventilation efficace. </t>
  </si>
  <si>
    <t>Travail de précision qui demande une attention particulière
Risque en cas de coupure d'électricité</t>
  </si>
  <si>
    <t>Lumière artificielle</t>
  </si>
  <si>
    <t>Fatigue visuelle
Baisse de l'accuité visuelle</t>
  </si>
  <si>
    <t>Lors des maintenances, 
mise en place de nouveaux matériels</t>
  </si>
  <si>
    <t>HWAG19</t>
  </si>
  <si>
    <t>Parking</t>
  </si>
  <si>
    <t>Réception et/ou Expédition</t>
  </si>
  <si>
    <t>Manutention manuelle des transpalettes pour  réception et/ou expédition</t>
  </si>
  <si>
    <t>Activité logistique en extérieure
Risque de colision avec piétons ou véhicules de salariés</t>
  </si>
  <si>
    <t>Chariot élévateur électrique contrôlé semestriellement
Formation CACES et autorisation de conduite
Marquage au sol
Code de circulation routière
Zone interdite aux piétons</t>
  </si>
  <si>
    <t>Chute
Ecrasement
Blessures corporelles</t>
  </si>
  <si>
    <t xml:space="preserve">
Déplacement du véhicule au bâtiment</t>
  </si>
  <si>
    <t>Trébuchement, Glissade...
Risque de Chute de plain pied</t>
  </si>
  <si>
    <t>Marquage au sol d'allées piétonnes
Eclairage des lieux de circulation</t>
  </si>
  <si>
    <t>Blessures corporelles
TMS
Hémoragies</t>
  </si>
  <si>
    <t>Conditions climatiques</t>
  </si>
  <si>
    <t>Sol glissant avec neige et/ou verglas
Risque de chute</t>
  </si>
  <si>
    <t xml:space="preserve">Sel de déneigement
Pelle de déneigement
Gants </t>
  </si>
  <si>
    <t>Portail automatique</t>
  </si>
  <si>
    <t>Accès au site</t>
  </si>
  <si>
    <t>Défaut moteur
Panne électrique
Risque de ne pas pouvoir circuler librement</t>
  </si>
  <si>
    <t>Procédure en cas de panne électrique
Maintenance préventive
Contrôle Réglementaire</t>
  </si>
  <si>
    <t>Absentéisme
Stress
Anxiété</t>
  </si>
  <si>
    <t>Définir un process pour l'accès de secours lors du travail en équipe et que le portail est fermé</t>
  </si>
  <si>
    <t>Bornes de recharges</t>
  </si>
  <si>
    <t>Bornes de recharges voitures et vélos</t>
  </si>
  <si>
    <t>Défaut bornes
Panne électrique
Risque de pannes batteries
Risque d'électrisation</t>
  </si>
  <si>
    <t>Maintenance préventive
Contrôle Réglementaire
Formations SST
Défibrilateur DAE</t>
  </si>
  <si>
    <t>Stress
Anxiété
Arrêt Cardio Respiratoire</t>
  </si>
  <si>
    <t>Circulation</t>
  </si>
  <si>
    <t>Déplacement de véhicules</t>
  </si>
  <si>
    <t>Vitesse 
Risque de bruit</t>
  </si>
  <si>
    <t>Vitesse réduite
Panneaux de circulation routière</t>
  </si>
  <si>
    <t>Espaces verts</t>
  </si>
  <si>
    <t>Biodiversité</t>
  </si>
  <si>
    <t>Faune et Flore
Risque d'allergies</t>
  </si>
  <si>
    <t>Détermination de zones : Prairie et  Tonte</t>
  </si>
  <si>
    <t>Faune
Risque de piqûres d'insectes</t>
  </si>
  <si>
    <t>Démengeaison
Choc Anaphylactique</t>
  </si>
  <si>
    <t>Extérieur</t>
  </si>
  <si>
    <t>Température estivale</t>
  </si>
  <si>
    <t>Fontaine à eau
Formation SST</t>
  </si>
  <si>
    <t>Température hivernale</t>
  </si>
  <si>
    <t>Communication prévention</t>
  </si>
  <si>
    <t>Amplitude horaire d'ouverture du site</t>
  </si>
  <si>
    <t>Eclairage extérieur</t>
  </si>
  <si>
    <t>Ne pas voir ou ne pas être vu
Risque de chute
Risque de collision</t>
  </si>
  <si>
    <t>Maintenance des éclairages
Vitesse réduite
Stationnement en marche arrière</t>
  </si>
  <si>
    <t>TMS
Blessures corporelles
Stress
Anxiété</t>
  </si>
  <si>
    <t>Déplacement sur le parking</t>
  </si>
  <si>
    <t>Circulation de véhicules
Risque de collision
Risque de chute</t>
  </si>
  <si>
    <t>Panneaux de circulation
Allée piétonne
Eclairage du parking
Accueil sécurité
Règles de circulation
Zone interdite aux piétons
Stationnement en marche arrière</t>
  </si>
  <si>
    <t>Compostage des déchets de la salle de pause</t>
  </si>
  <si>
    <t>Nuisibles
Risque de chute</t>
  </si>
  <si>
    <t>Allée piétonne
Eclairage du parking
Entreprise extérieure pour dératisation</t>
  </si>
  <si>
    <t>Véhicules motorisés</t>
  </si>
  <si>
    <t>Transport sur site avec véhicule motorisé</t>
  </si>
  <si>
    <t>Véhicule motorisé
Risque de surchauffe
Risque d'incendie</t>
  </si>
  <si>
    <t>Extincteur
Formation d'Equipiers de Premières Interventions</t>
  </si>
  <si>
    <t>Electricité extérieure</t>
  </si>
  <si>
    <t>Câbles électriques enterrés
Consignes de sécurité incendie
Plan d'évacuation
Point de rassemblement exterieur
Formation SST</t>
  </si>
  <si>
    <t>Travail d'équipe</t>
  </si>
  <si>
    <t>Portail</t>
  </si>
  <si>
    <t>Ouverture et Fermeture automatique
Risque de ne pas pouvoir circuler librement</t>
  </si>
  <si>
    <t>Liste des lignes téléphoniques des membres du CODIR pour ouverture à distance</t>
  </si>
  <si>
    <t>Stress
Anxiété</t>
  </si>
  <si>
    <t>Circulation de personnes et/ou de véhicules
Risque de collision
Risque de circulation hors zone autorisé</t>
  </si>
  <si>
    <t>Panneaux de circulation
Allée piétonne
Eclairage du parking
Accueil sécurité
Règles de circulation
Zone interdite aux piétons</t>
  </si>
  <si>
    <t>Lors du tri des déchets</t>
  </si>
  <si>
    <t>Présence des prestataires
Risque de co-activités</t>
  </si>
  <si>
    <t>Plan de prévention
Livret d'accueil réalisé à l'Entreprise Extérieure</t>
  </si>
  <si>
    <t>Lors de l'entretien  extérieur des locaux</t>
  </si>
  <si>
    <t>HWAG20</t>
  </si>
  <si>
    <t>Objets au sol</t>
  </si>
  <si>
    <t>Effectifs personnels posés</t>
  </si>
  <si>
    <t>Déplacement dans le vestiaire
Risque de trébucher, se cogner</t>
  </si>
  <si>
    <t>5S
Vestiaires individuels</t>
  </si>
  <si>
    <t>Sanitaires / Pièces d'eau</t>
  </si>
  <si>
    <t>Liquide au sol</t>
  </si>
  <si>
    <t>Déplacement dans les sanitaires
Risque de glissade, de chute</t>
  </si>
  <si>
    <t>Panneau signalétique
Maintenance curative
Bubak
Nettoyage des locaux par une entreprise extérieure</t>
  </si>
  <si>
    <t>Conception par une entreprise extérieure
Circulation de l'eau quotidienne
Maintenance currative
Entretien et Désinfection quotidien des installations par une entreprise extérieures 
Désinfectant pour abattant toilettes</t>
  </si>
  <si>
    <t>Entretien et Désinfection quotidien des installations par une entreprise extérieures 
Désinfectant pour abattant toilettes</t>
  </si>
  <si>
    <t>Sanitaires / Pièces d'eau
Pas toujours de lumière naturelle</t>
  </si>
  <si>
    <t>Détecteur de présence
Défibrilateur DAE
Contrôles Réglementaires du DAE
Contrôle réglementaire électrique</t>
  </si>
  <si>
    <t>Prise de poste avec horaires simultanés</t>
  </si>
  <si>
    <t>Présence aux vestiaires</t>
  </si>
  <si>
    <t>Ambiance thermique parfois faible
Risque de maladie</t>
  </si>
  <si>
    <t>Chauffages avec Thermostat</t>
  </si>
  <si>
    <t>Fièvre
Maladies</t>
  </si>
  <si>
    <t>Présence aux sanitaires</t>
  </si>
  <si>
    <t>Ambiance thermique parfois faible
Risque de maladie
Risque de gelées des canalisations</t>
  </si>
  <si>
    <t>Chauffages avec Thermostat
Isolation de la plomberie</t>
  </si>
  <si>
    <t>Sanitaires
Pas toujours de lumière naturelle</t>
  </si>
  <si>
    <t>Interrupteur électrique
Risque de chute</t>
  </si>
  <si>
    <t>Détecteur de présence
Maintenance currative</t>
  </si>
  <si>
    <t>Extincteurs et formation SSI et EPI d'une partie du personnel</t>
  </si>
  <si>
    <t>Consignes de sécurité incendie
Exercices d'évacuations
Plan d'évacuation
Plan d'intervention
Point de rassemblement exterieur
Livret d'Accueil
Détecteurs de fumées</t>
  </si>
  <si>
    <t>Prises de poste</t>
  </si>
  <si>
    <t>Travail en journée, 2/8 et possibililité de 3/8
Prises de poste différées</t>
  </si>
  <si>
    <t>HWAGx</t>
  </si>
  <si>
    <t>Membres de l'équipe</t>
  </si>
  <si>
    <t>Date de révision :</t>
  </si>
  <si>
    <t>nombre de personnes potentiellement exposées</t>
  </si>
  <si>
    <t>19- Circulation piétonne interne</t>
  </si>
  <si>
    <t>Posture non adaptée</t>
  </si>
  <si>
    <t xml:space="preserve">Posture non adaptée </t>
  </si>
  <si>
    <t>Rangement inapproprié</t>
  </si>
  <si>
    <t>Réaliser des mesures à l'aide d'un luxmètre, se réferer au code du travail Articles R4223-1 à R4223-12 ainsi: La norme de base en matière d’éclairage et d’ergonomie visuelle est la norme
NF X 35-103 « Ergonomie – Principes d’ergonomie visuelle applicables à l’éclairage des lieux de travail ». Norme européenne : NF EN 12464 « Éclairagisme
– Éclairage des lieux de travail. Partie 1 : Lieux de travail intérieur ».
En complément, la norme NF EN 62471
« Sécurité photobiologique des lampes et des appareils utilisant des lampes » permet de classer les lampes suivant leur dangerosité.</t>
  </si>
  <si>
    <t xml:space="preserve">Rappeler les règles d'utilisation de la souflette (et les afficher)
Expliquer les risques 
Contrôler la règle de port de Lunettes (sur-lunettes à disposition) 
</t>
  </si>
  <si>
    <t xml:space="preserve">Rappeler les règles d'utilisation de la souflette (et les afficher)
Expliquer les risques 
Contrôler la règle de port de Lunettes (sur-lunettes à disposition) </t>
  </si>
  <si>
    <t>Formation au poste de travail
Visseuse à rappel automatique
Lunettes (sur-lunettes à disposition), Lunettes de sécurité / visières de protection
Consigne au poste de travail + Fiche de sécurité à poste
Présence de carters si besoin
Bilan Ergonomique (2024)</t>
  </si>
  <si>
    <t>Utilisation du matériel informatique
Router WIFI
Risque de présences d'ondes</t>
  </si>
  <si>
    <t>Router WIFI
Risque de présences d'ondes</t>
  </si>
  <si>
    <t>Sensibilation aux RPS
Règlement Intérieur</t>
  </si>
  <si>
    <t>Consignes en distanciel face aux consignes du site
Risque RPS</t>
  </si>
  <si>
    <t>Réunions distancielles
Communication mensuelle avec manager
Visite du Manager sur site</t>
  </si>
  <si>
    <t>Réunions distancielles
Visite du Manager sur site
Règlement Intérieur</t>
  </si>
  <si>
    <t xml:space="preserve">Pictogrammes sur les flacons + date d'ouverture et de péremption notée sur le flacon
Pictogramme Lunettes (sur-lunettes à disposition), Lunettes de sécurité
Pictogramme Gants 
Pictogramme Masque Recommandé
Pictogramme Interdit aux femmes enceintes
Bac de rétention
Cederroth, produit pour nettoyer les yeux </t>
  </si>
  <si>
    <t>Poubelle identifiée (avec couvercle) 
Pictogramme Lunettes (sur-lunettes à disposition), Lunettes de sécurité
Pictogramme Gants 
Pictogramme Masque Recommandé
Pictogramme Interdit aux femmes enceintes
Bouchon fermé pour flacon à usage unique</t>
  </si>
  <si>
    <t>Local zone colle dédiée
Pictogrammes sur les flacons 
Aspiration au poste
Pictogramme Lunettes 
Lunettes (sur-lunettes à disposition), Lunettes de sécurité 
Pictogramme Gants
Pictogramme Masque Recommandé
Pictogramme Interdit aux femmes enceintes
Date d'ouverture et de péremption notée sur flacon
Sensibiliser le personnel à la bonne utilisation de l'aspiration.
Sensibiliser le personnel à la bonne pratique avec des produits chimiques</t>
  </si>
  <si>
    <t>Pictogrammes sur les flacons + date d'ouverture et de péremption notée sur le flacon
Pictogramme Lunettes
Lunettes (sur-lunettes à disposition), Lunettes de sécurité
Pictogramme Gants 
Pictogramme Masque Recommandé
Pictogramme Interdit aux femmes enceintes
Bac de rétention</t>
  </si>
  <si>
    <t>Poubelle identifiée (avec couvercle) 
Pictogramme Lunettes
Lunettes (sur-lunettes à disposition), Lunettes de sécurité
Pictogramme Gants 
Pictogramme Masque Recommandé
Pictogramme Interdit aux femmes enceintes
Contenant avec Bouchon fermé</t>
  </si>
  <si>
    <t>Local zone colle dédiée
Pictogrammes sur les flacons 
Aspiration au poste
Pictogramme Lunettes 
Lunettes (sur-lunettes à disposition), Lunettes de sécurité 
Pictogramme Gants
Pictogramme Masque Recommandé
Pictogramme Interdit aux femmes enceintes
Date d'ouverture et de péremption notée sur flacon
Sensibilisation le personnel à la bonne utilisation de l'aspiration.
Sensibilisation le personnel à la bonne pratique avec des produits chimiques</t>
  </si>
  <si>
    <t>Pictogrammes sur les flacons + date d'ouverture et de péremption notée sur le flacon
Pictogramme Lunettes
Lunettes (sur-lunettes à disposition), Lunettes de sécurité
Pictogramme Gants 
Pictogramme Masque Recommandé
Pictogramme Interdit aux femmes enceintes
Bac de rétention
Sensibilisation le personnel à la bonne pratique avec des produits chimiques</t>
  </si>
  <si>
    <t>Poubelle identifiée (avec couvercle) 
Pictogramme Lunettes
Lunettes (sur-lunettes à disposition), Lunettes de sécurité
Pictogramme Gants 
Pictogramme Masque Recommandé
Pictogramme Interdit aux femmes enceintes
Contenant avec Bouchon fermé
Traitement par une entreprise spécialisée</t>
  </si>
  <si>
    <t>Local zone colle dédiée
Pictogrammes sur les flacons 
Aspiration au poste
Pictogramme Lunettes (sur-lunettes à disposition), Lunettes de sécurité 
Pictogramme Gants
Pictogramme Masque Recommandé
Pictogramme Interdit aux femmes enceintes
Date d'ouverture et de péremption notée sur flacon
Sensibiliser le personnel à la bonne utilisation de l'aspiration.
Sensibiliser le personnel à la bonne pratique avec des produits chimiques</t>
  </si>
  <si>
    <t>Pictogrammes sur les flacons + date d'ouverture et de péremption notée sur le flacon
Pictogramme Lunettes (sur-lunettes à disposition), Lunettes de sécurité
Pictogramme Gants 
Pictogramme Masque Recommandé
Pictogramme Interdit aux femmes enceintes
Bac de rétention</t>
  </si>
  <si>
    <t>Etiquetage des contenants
Pictogrammes sur les flacons + date d'ouverture et de péremption notée sur le flacon
Pictogramme Lunettes 
Lunettes (sur-lunettes ou visière à disposition), Lunettes de sécurité
Pictogramme Gants 
Pictogramme Masque Recommandé</t>
  </si>
  <si>
    <t>Etiquetage des contenants
Pictogrammes sur les flacons + date d'ouverture et de péremption notée sur le flacon
Pictogramme Lunettes 
Lunettes (sur-lunettes ou visière à disposition), Lunettes de sécurité
Pictogramme Gants 
Pictogramme Masque Recommandé
Bac de rétention</t>
  </si>
  <si>
    <t>Changement du conditionnement des déchets sur la machine UV</t>
  </si>
  <si>
    <t>04/06/2024 =&gt; mise à jour</t>
  </si>
  <si>
    <t>04/06/2024          Mise à jour version TMSS                  Maylis WATTIER                                                 Aurélie ANGREVILLE
                                                                                               Stagiaire QHSE                                                   Responsable QHSE</t>
  </si>
  <si>
    <t>Mar 19  2015      Procedure renamed                            Jean-Claude Dutkiewicz                                  Vincent Guillaume
                                                                                               EMEA - SERE  Safety Engineer                         EMEA - SERE Safety Director</t>
  </si>
  <si>
    <t>Mar 08  2015      Severity rules updated                       Jean-Claude Dutkiewicz                                  Vincent Guillaume
                                                                                               EMEA - SERE  Safety Engineer                         EMEA - SERE Safety Director</t>
  </si>
  <si>
    <t>Dec 12  2014      Global ORA process in Annex2         Jean-Claude Dutkiewicz                                   Vincent Guillaume
                                                                                               EMEA - SERE  Safety Engineer                         EMEA - SERE Safety Director</t>
  </si>
  <si>
    <t>05 sept. 2014    Mise à jour Excel                                  Jean-Claude Dutkiewicz                                   Vincent Guillaume
                                                                                               EMEA - SERE  Safety Engineer                         EMEA - SERE Safety Director</t>
  </si>
  <si>
    <t>March 26 2014  Start                                                        Jean-Claude Dutkiewicz                                   Vincent Guillaume
                                                                                               EMEA - SERE  Safety Engineer                         EMEA - SERE Safety Director</t>
  </si>
  <si>
    <r>
      <t xml:space="preserve">EMEA Safety Directive OSH09     </t>
    </r>
    <r>
      <rPr>
        <b/>
        <sz val="10"/>
        <color rgb="FF0070C0"/>
        <rFont val="Arial"/>
        <family val="2"/>
      </rPr>
      <t xml:space="preserve">      </t>
    </r>
  </si>
  <si>
    <t>Dr VIMONT Marion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</si>
</sst>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 #,##0.00\ [$€]_-;_-* &quot;-&quot;??\ [$€]_-;_-@_-"/>
    <numFmt numFmtId="165" formatCode="yyyy\-mm\-dd;@"/>
    <numFmt numFmtId="166" formatCode="m/d/yyyy;@"/>
    <numFmt numFmtId="167" formatCode="dd/mm/yy;@"/>
  </numFmts>
  <fonts count="72">
    <font>
      <sz val="10"/>
      <name val="Arial"/>
    </font>
    <font>
      <sz val="10"/>
      <name val="Arial"/>
      <family val="2"/>
    </font>
    <font>
      <b/>
      <sz val="10"/>
      <color indexed="9"/>
      <name val="Arial"/>
      <family val="2"/>
    </font>
    <font>
      <b/>
      <sz val="10"/>
      <name val="Arial"/>
      <family val="2"/>
    </font>
    <font>
      <sz val="8"/>
      <name val="Arial"/>
      <family val="2"/>
    </font>
    <font>
      <b/>
      <sz val="12"/>
      <color indexed="23"/>
      <name val="Arial"/>
      <family val="2"/>
    </font>
    <font>
      <sz val="10"/>
      <color indexed="8"/>
      <name val="Arial"/>
      <family val="2"/>
    </font>
    <font>
      <b/>
      <sz val="10"/>
      <color indexed="8"/>
      <name val="Arial"/>
      <family val="2"/>
    </font>
    <font>
      <b/>
      <sz val="10"/>
      <color indexed="8"/>
      <name val="Arial Narrow"/>
      <family val="2"/>
    </font>
    <font>
      <b/>
      <sz val="12"/>
      <name val="Arial"/>
      <family val="2"/>
    </font>
    <font>
      <sz val="14"/>
      <name val="Arial"/>
      <family val="2"/>
    </font>
    <font>
      <b/>
      <sz val="26"/>
      <color indexed="22"/>
      <name val="Arial"/>
      <family val="2"/>
    </font>
    <font>
      <b/>
      <sz val="10"/>
      <color indexed="12"/>
      <name val="Arial"/>
      <family val="2"/>
    </font>
    <font>
      <sz val="10"/>
      <name val="Symbol"/>
      <family val="1"/>
      <charset val="2"/>
    </font>
    <font>
      <sz val="10"/>
      <color indexed="12"/>
      <name val="Arial"/>
      <family val="2"/>
    </font>
    <font>
      <sz val="10"/>
      <color indexed="42"/>
      <name val="Arial"/>
      <family val="2"/>
    </font>
    <font>
      <sz val="10"/>
      <color indexed="9"/>
      <name val="Arial"/>
      <family val="2"/>
    </font>
    <font>
      <b/>
      <i/>
      <sz val="10"/>
      <color indexed="8"/>
      <name val="Arial"/>
      <family val="2"/>
    </font>
    <font>
      <b/>
      <sz val="11"/>
      <color indexed="8"/>
      <name val="Arial"/>
      <family val="2"/>
    </font>
    <font>
      <b/>
      <sz val="14"/>
      <name val="Arial"/>
      <family val="2"/>
    </font>
    <font>
      <sz val="10"/>
      <color indexed="10"/>
      <name val="Arial"/>
      <family val="2"/>
    </font>
    <font>
      <sz val="12"/>
      <name val="Arial"/>
      <family val="2"/>
    </font>
    <font>
      <b/>
      <sz val="8"/>
      <color indexed="8"/>
      <name val="Arial"/>
      <family val="2"/>
    </font>
    <font>
      <b/>
      <sz val="8"/>
      <color indexed="22"/>
      <name val="Arial"/>
      <family val="2"/>
    </font>
    <font>
      <i/>
      <sz val="10"/>
      <name val="Arial"/>
      <family val="2"/>
    </font>
    <font>
      <i/>
      <sz val="10"/>
      <color indexed="8"/>
      <name val="Arial"/>
      <family val="2"/>
    </font>
    <font>
      <b/>
      <sz val="20"/>
      <color indexed="25"/>
      <name val="Arial"/>
      <family val="2"/>
    </font>
    <font>
      <b/>
      <sz val="16"/>
      <name val="Arial"/>
      <family val="2"/>
    </font>
    <font>
      <b/>
      <sz val="7"/>
      <name val="Times New Roman"/>
      <family val="1"/>
    </font>
    <font>
      <b/>
      <i/>
      <sz val="10"/>
      <name val="Arial"/>
      <family val="2"/>
    </font>
    <font>
      <b/>
      <sz val="8"/>
      <color indexed="12"/>
      <name val="Arial"/>
      <family val="2"/>
    </font>
    <font>
      <i/>
      <sz val="10"/>
      <color indexed="48"/>
      <name val="Arial"/>
      <family val="2"/>
    </font>
    <font>
      <b/>
      <i/>
      <u/>
      <sz val="10"/>
      <name val="Arial"/>
      <family val="2"/>
    </font>
    <font>
      <sz val="10"/>
      <color indexed="48"/>
      <name val="Arial"/>
      <family val="2"/>
    </font>
    <font>
      <b/>
      <sz val="10"/>
      <color indexed="48"/>
      <name val="Arial"/>
      <family val="2"/>
    </font>
    <font>
      <sz val="8"/>
      <name val="Arial Narrow"/>
      <family val="2"/>
    </font>
    <font>
      <u/>
      <sz val="10"/>
      <name val="Arial"/>
      <family val="2"/>
    </font>
    <font>
      <sz val="10"/>
      <color theme="6" tint="0.59996337778862885"/>
      <name val="Arial"/>
      <family val="2"/>
    </font>
    <font>
      <sz val="11"/>
      <color indexed="8"/>
      <name val="Arial"/>
      <family val="2"/>
    </font>
    <font>
      <sz val="10"/>
      <color rgb="FFC00000"/>
      <name val="Arial"/>
      <family val="2"/>
    </font>
    <font>
      <sz val="10"/>
      <color rgb="FFFF0000"/>
      <name val="Arial"/>
      <family val="2"/>
    </font>
    <font>
      <i/>
      <sz val="9"/>
      <name val="Arial"/>
      <family val="2"/>
    </font>
    <font>
      <sz val="10"/>
      <name val="Webdings"/>
      <family val="1"/>
      <charset val="2"/>
    </font>
    <font>
      <b/>
      <sz val="9"/>
      <color rgb="FF0000FF"/>
      <name val="Webdings"/>
      <family val="1"/>
      <charset val="2"/>
    </font>
    <font>
      <b/>
      <sz val="9"/>
      <color rgb="FF0000FF"/>
      <name val="Arial Narrow"/>
      <family val="2"/>
    </font>
    <font>
      <sz val="9"/>
      <color rgb="FF0000FF"/>
      <name val="Arial Narrow"/>
      <family val="2"/>
    </font>
    <font>
      <u/>
      <sz val="8.5"/>
      <color theme="10"/>
      <name val="Arial"/>
      <family val="2"/>
    </font>
    <font>
      <sz val="14"/>
      <color rgb="FF4A5E81"/>
      <name val="Arial"/>
      <family val="2"/>
    </font>
    <font>
      <sz val="8"/>
      <color theme="1"/>
      <name val="Arial"/>
      <family val="2"/>
    </font>
    <font>
      <b/>
      <sz val="10"/>
      <color rgb="FFFF0000"/>
      <name val="Arial"/>
      <family val="2"/>
    </font>
    <font>
      <b/>
      <sz val="26"/>
      <color rgb="FFFF0000"/>
      <name val="Arial"/>
      <family val="2"/>
    </font>
    <font>
      <sz val="9"/>
      <color indexed="81"/>
      <name val="Tahoma"/>
      <family val="2"/>
    </font>
    <font>
      <b/>
      <sz val="9"/>
      <color indexed="81"/>
      <name val="Tahoma"/>
      <family val="2"/>
    </font>
    <font>
      <sz val="9"/>
      <color indexed="81"/>
      <name val="Arial"/>
      <family val="2"/>
    </font>
    <font>
      <b/>
      <sz val="20"/>
      <name val="Arial"/>
      <family val="2"/>
    </font>
    <font>
      <b/>
      <sz val="18"/>
      <color indexed="12"/>
      <name val="Arial"/>
      <family val="2"/>
    </font>
    <font>
      <b/>
      <sz val="12"/>
      <name val="Calibri"/>
      <family val="2"/>
    </font>
    <font>
      <b/>
      <sz val="11"/>
      <name val="Arial"/>
      <family val="2"/>
    </font>
    <font>
      <b/>
      <sz val="22"/>
      <color indexed="22"/>
      <name val="Arial"/>
      <family val="2"/>
    </font>
    <font>
      <b/>
      <sz val="10"/>
      <color rgb="FF7030A0"/>
      <name val="Arial"/>
      <family val="2"/>
    </font>
    <font>
      <sz val="11"/>
      <color rgb="FF000000"/>
      <name val="Aptos Narrow"/>
      <charset val="1"/>
    </font>
    <font>
      <sz val="10"/>
      <color rgb="FF000000"/>
      <name val="Arial"/>
    </font>
    <font>
      <sz val="10"/>
      <color rgb="FF000000"/>
      <name val="Webdings"/>
    </font>
    <font>
      <sz val="10"/>
      <color rgb="FF000000"/>
      <name val="Arial"/>
      <family val="2"/>
    </font>
    <font>
      <sz val="10"/>
      <color rgb="FFFF0000"/>
      <name val="Arial"/>
    </font>
    <font>
      <b/>
      <sz val="10"/>
      <color rgb="FF000000"/>
      <name val="Arial"/>
    </font>
    <font>
      <u/>
      <sz val="10"/>
      <color theme="10"/>
      <name val="Arial"/>
    </font>
    <font>
      <sz val="10"/>
      <color rgb="FF000000"/>
      <name val="Arial"/>
      <charset val="1"/>
    </font>
    <font>
      <sz val="11"/>
      <color rgb="FF242424"/>
      <name val="Aptos Narrow"/>
      <charset val="1"/>
    </font>
    <font>
      <sz val="10"/>
      <color rgb="FF303130"/>
      <name val="Arial"/>
      <family val="2"/>
    </font>
    <font>
      <b/>
      <sz val="26"/>
      <color rgb="FF0070C0"/>
      <name val="Arial"/>
      <family val="2"/>
    </font>
    <font>
      <b/>
      <sz val="10"/>
      <color rgb="FF0070C0"/>
      <name val="Arial"/>
      <family val="2"/>
    </font>
  </fonts>
  <fills count="39">
    <fill>
      <patternFill patternType="none"/>
    </fill>
    <fill>
      <patternFill patternType="gray125"/>
    </fill>
    <fill>
      <patternFill patternType="solid">
        <fgColor indexed="57"/>
        <bgColor indexed="64"/>
      </patternFill>
    </fill>
    <fill>
      <patternFill patternType="solid">
        <fgColor indexed="42"/>
        <bgColor indexed="64"/>
      </patternFill>
    </fill>
    <fill>
      <patternFill patternType="solid">
        <fgColor indexed="52"/>
        <bgColor indexed="64"/>
      </patternFill>
    </fill>
    <fill>
      <patternFill patternType="solid">
        <fgColor indexed="43"/>
        <bgColor indexed="64"/>
      </patternFill>
    </fill>
    <fill>
      <patternFill patternType="solid">
        <fgColor indexed="13"/>
        <bgColor indexed="64"/>
      </patternFill>
    </fill>
    <fill>
      <patternFill patternType="solid">
        <fgColor indexed="11"/>
        <bgColor indexed="64"/>
      </patternFill>
    </fill>
    <fill>
      <patternFill patternType="solid">
        <fgColor indexed="15"/>
        <bgColor indexed="64"/>
      </patternFill>
    </fill>
    <fill>
      <patternFill patternType="solid">
        <fgColor indexed="41"/>
        <bgColor indexed="64"/>
      </patternFill>
    </fill>
    <fill>
      <patternFill patternType="solid">
        <fgColor indexed="44"/>
        <bgColor indexed="64"/>
      </patternFill>
    </fill>
    <fill>
      <patternFill patternType="solid">
        <fgColor indexed="14"/>
        <bgColor indexed="64"/>
      </patternFill>
    </fill>
    <fill>
      <patternFill patternType="solid">
        <fgColor indexed="51"/>
        <bgColor indexed="64"/>
      </patternFill>
    </fill>
    <fill>
      <patternFill patternType="solid">
        <fgColor indexed="10"/>
        <bgColor indexed="64"/>
      </patternFill>
    </fill>
    <fill>
      <patternFill patternType="solid">
        <fgColor indexed="22"/>
        <bgColor indexed="64"/>
      </patternFill>
    </fill>
    <fill>
      <patternFill patternType="lightDown">
        <bgColor indexed="41"/>
      </patternFill>
    </fill>
    <fill>
      <patternFill patternType="lightDown">
        <bgColor indexed="42"/>
      </patternFill>
    </fill>
    <fill>
      <patternFill patternType="lightDown"/>
    </fill>
    <fill>
      <patternFill patternType="gray125">
        <fgColor indexed="52"/>
        <bgColor indexed="52"/>
      </patternFill>
    </fill>
    <fill>
      <patternFill patternType="gray0625">
        <fgColor indexed="51"/>
        <bgColor indexed="51"/>
      </patternFill>
    </fill>
    <fill>
      <patternFill patternType="gray0625"/>
    </fill>
    <fill>
      <patternFill patternType="solid">
        <fgColor rgb="FFCCFF66"/>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00FF00"/>
        <bgColor indexed="64"/>
      </patternFill>
    </fill>
    <fill>
      <patternFill patternType="solid">
        <fgColor rgb="FFCCFF99"/>
        <bgColor indexed="64"/>
      </patternFill>
    </fill>
    <fill>
      <patternFill patternType="solid">
        <fgColor theme="3" tint="0.39997558519241921"/>
        <bgColor indexed="64"/>
      </patternFill>
    </fill>
    <fill>
      <patternFill patternType="solid">
        <fgColor theme="3" tint="0.59999389629810485"/>
        <bgColor indexed="64"/>
      </patternFill>
    </fill>
    <fill>
      <patternFill patternType="lightDown">
        <bgColor rgb="FF92D050"/>
      </patternFill>
    </fill>
    <fill>
      <patternFill patternType="solid">
        <fgColor rgb="FFFF99CC"/>
        <bgColor indexed="64"/>
      </patternFill>
    </fill>
    <fill>
      <patternFill patternType="solid">
        <fgColor rgb="FF0070C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rgb="FFFFFFFF"/>
        <bgColor indexed="64"/>
      </patternFill>
    </fill>
    <fill>
      <patternFill patternType="solid">
        <fgColor rgb="FFCCFFCC"/>
        <bgColor indexed="64"/>
      </patternFill>
    </fill>
    <fill>
      <patternFill patternType="solid">
        <fgColor rgb="FF99CCFF"/>
        <bgColor indexed="64"/>
      </patternFill>
    </fill>
    <fill>
      <patternFill patternType="solid">
        <fgColor rgb="FFCCFFFF"/>
        <bgColor indexed="64"/>
      </patternFill>
    </fill>
  </fills>
  <borders count="136">
    <border>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auto="1"/>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indexed="64"/>
      </left>
      <right/>
      <top/>
      <bottom style="thin">
        <color rgb="FF000000"/>
      </bottom>
      <diagonal/>
    </border>
    <border>
      <left style="medium">
        <color rgb="FF000000"/>
      </left>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rgb="FF000000"/>
      </top>
      <bottom style="thin">
        <color rgb="FF000000"/>
      </bottom>
      <diagonal/>
    </border>
    <border>
      <left style="thin">
        <color indexed="64"/>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medium">
        <color rgb="FF000000"/>
      </right>
      <top style="medium">
        <color indexed="64"/>
      </top>
      <bottom style="medium">
        <color rgb="FF000000"/>
      </bottom>
      <diagonal/>
    </border>
    <border>
      <left/>
      <right/>
      <top style="thin">
        <color indexed="64"/>
      </top>
      <bottom style="thin">
        <color rgb="FF000000"/>
      </bottom>
      <diagonal/>
    </border>
    <border>
      <left style="medium">
        <color rgb="FF000000"/>
      </left>
      <right style="thin">
        <color indexed="64"/>
      </right>
      <top style="medium">
        <color rgb="FF000000"/>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indexed="64"/>
      </top>
      <bottom style="thin">
        <color rgb="FF000000"/>
      </bottom>
      <diagonal/>
    </border>
    <border>
      <left style="thin">
        <color indexed="64"/>
      </left>
      <right style="medium">
        <color rgb="FF000000"/>
      </right>
      <top style="thin">
        <color indexed="64"/>
      </top>
      <bottom style="thin">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style="medium">
        <color rgb="FF000000"/>
      </bottom>
      <diagonal/>
    </border>
    <border>
      <left style="medium">
        <color indexed="64"/>
      </left>
      <right style="thin">
        <color rgb="FF000000"/>
      </right>
      <top style="thin">
        <color indexed="64"/>
      </top>
      <bottom style="thin">
        <color indexed="64"/>
      </bottom>
      <diagonal/>
    </border>
    <border>
      <left/>
      <right style="thin">
        <color indexed="64"/>
      </right>
      <top style="medium">
        <color rgb="FF000000"/>
      </top>
      <bottom/>
      <diagonal/>
    </border>
    <border>
      <left style="thin">
        <color indexed="64"/>
      </left>
      <right/>
      <top style="medium">
        <color rgb="FF000000"/>
      </top>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right style="thin">
        <color indexed="64"/>
      </right>
      <top/>
      <bottom/>
      <diagonal/>
    </border>
    <border>
      <left style="thin">
        <color indexed="64"/>
      </left>
      <right style="medium">
        <color rgb="FF000000"/>
      </right>
      <top/>
      <bottom/>
      <diagonal/>
    </border>
    <border>
      <left style="medium">
        <color rgb="FF000000"/>
      </left>
      <right style="thin">
        <color indexed="64"/>
      </right>
      <top style="medium">
        <color rgb="FF000000"/>
      </top>
      <bottom style="thin">
        <color rgb="FF000000"/>
      </bottom>
      <diagonal/>
    </border>
    <border>
      <left style="thin">
        <color indexed="64"/>
      </left>
      <right style="thin">
        <color indexed="64"/>
      </right>
      <top style="medium">
        <color rgb="FF000000"/>
      </top>
      <bottom style="thin">
        <color rgb="FF000000"/>
      </bottom>
      <diagonal/>
    </border>
    <border>
      <left style="thin">
        <color indexed="64"/>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rgb="FF000000"/>
      </left>
      <right style="thin">
        <color rgb="FF000000"/>
      </right>
      <top/>
      <bottom style="medium">
        <color rgb="FF000000"/>
      </bottom>
      <diagonal/>
    </border>
    <border>
      <left style="thin">
        <color indexed="64"/>
      </left>
      <right style="medium">
        <color indexed="64"/>
      </right>
      <top/>
      <bottom/>
      <diagonal/>
    </border>
    <border>
      <left style="medium">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rgb="FF000000"/>
      </bottom>
      <diagonal/>
    </border>
    <border>
      <left style="medium">
        <color rgb="FF000000"/>
      </left>
      <right style="thin">
        <color indexed="64"/>
      </right>
      <top style="thin">
        <color indexed="64"/>
      </top>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s>
  <cellStyleXfs count="4">
    <xf numFmtId="0" fontId="0" fillId="0" borderId="0"/>
    <xf numFmtId="164" fontId="1" fillId="0" borderId="0" applyFont="0" applyFill="0" applyBorder="0" applyAlignment="0" applyProtection="0"/>
    <xf numFmtId="0" fontId="46" fillId="0" borderId="0" applyNumberFormat="0" applyFill="0" applyBorder="0" applyAlignment="0" applyProtection="0">
      <alignment vertical="top"/>
      <protection locked="0"/>
    </xf>
    <xf numFmtId="0" fontId="66" fillId="0" borderId="0" applyNumberFormat="0" applyFill="0" applyBorder="0" applyAlignment="0" applyProtection="0"/>
  </cellStyleXfs>
  <cellXfs count="910">
    <xf numFmtId="0" fontId="0" fillId="0" borderId="0" xfId="0"/>
    <xf numFmtId="0" fontId="2" fillId="2" borderId="1" xfId="0" applyFont="1" applyFill="1" applyBorder="1" applyAlignment="1">
      <alignment vertical="center"/>
    </xf>
    <xf numFmtId="0" fontId="2" fillId="2" borderId="2" xfId="0" applyFont="1" applyFill="1" applyBorder="1" applyAlignment="1">
      <alignment vertical="center"/>
    </xf>
    <xf numFmtId="0" fontId="0" fillId="0" borderId="0" xfId="0" applyAlignment="1">
      <alignment horizontal="center" vertical="center" wrapText="1"/>
    </xf>
    <xf numFmtId="0" fontId="0" fillId="0" borderId="3" xfId="0" applyBorder="1" applyAlignment="1">
      <alignment vertical="top" wrapText="1"/>
    </xf>
    <xf numFmtId="0" fontId="0" fillId="0" borderId="4" xfId="0" applyBorder="1" applyAlignment="1">
      <alignment vertical="top" wrapText="1"/>
    </xf>
    <xf numFmtId="0" fontId="0" fillId="3" borderId="3" xfId="0" applyFill="1" applyBorder="1"/>
    <xf numFmtId="0" fontId="0" fillId="0" borderId="5" xfId="0" applyBorder="1" applyAlignment="1">
      <alignment horizontal="center" vertical="center" wrapText="1"/>
    </xf>
    <xf numFmtId="0" fontId="0" fillId="0" borderId="3" xfId="0" applyBorder="1" applyAlignment="1">
      <alignment horizontal="center" vertical="center" wrapText="1"/>
    </xf>
    <xf numFmtId="0" fontId="6" fillId="0" borderId="0" xfId="0" applyFont="1"/>
    <xf numFmtId="0" fontId="6" fillId="0" borderId="6" xfId="0" applyFont="1" applyBorder="1" applyAlignment="1">
      <alignment vertical="top" wrapText="1"/>
    </xf>
    <xf numFmtId="0" fontId="7" fillId="4" borderId="7" xfId="0" applyFont="1" applyFill="1" applyBorder="1" applyAlignment="1">
      <alignment vertical="top" wrapText="1"/>
    </xf>
    <xf numFmtId="0" fontId="0" fillId="0" borderId="3" xfId="0" applyBorder="1"/>
    <xf numFmtId="0" fontId="0" fillId="3" borderId="3" xfId="0" applyFill="1" applyBorder="1" applyAlignment="1">
      <alignment horizontal="center"/>
    </xf>
    <xf numFmtId="0" fontId="0" fillId="0" borderId="10" xfId="0"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2" xfId="0" applyFill="1" applyBorder="1" applyAlignment="1">
      <alignment horizontal="center" vertical="center" textRotation="90" wrapText="1"/>
    </xf>
    <xf numFmtId="0" fontId="9" fillId="6" borderId="0" xfId="0" applyFont="1" applyFill="1"/>
    <xf numFmtId="0" fontId="0" fillId="3" borderId="3" xfId="0" applyFill="1" applyBorder="1" applyAlignment="1">
      <alignment wrapText="1"/>
    </xf>
    <xf numFmtId="0" fontId="2" fillId="2" borderId="0" xfId="0" applyFont="1" applyFill="1" applyAlignment="1">
      <alignment vertical="center"/>
    </xf>
    <xf numFmtId="0" fontId="0" fillId="3" borderId="4" xfId="0" applyFill="1" applyBorder="1"/>
    <xf numFmtId="0" fontId="0" fillId="3" borderId="5" xfId="0" applyFill="1" applyBorder="1"/>
    <xf numFmtId="0" fontId="0" fillId="3" borderId="10" xfId="0" applyFill="1" applyBorder="1" applyAlignment="1">
      <alignment horizontal="center" vertical="center" wrapText="1"/>
    </xf>
    <xf numFmtId="0" fontId="3" fillId="0" borderId="4" xfId="0" applyFont="1" applyBorder="1" applyAlignment="1">
      <alignment vertical="center" wrapText="1"/>
    </xf>
    <xf numFmtId="0" fontId="0" fillId="3" borderId="13" xfId="0" applyFill="1" applyBorder="1" applyAlignment="1">
      <alignment horizontal="center" vertical="center" wrapText="1"/>
    </xf>
    <xf numFmtId="0" fontId="0" fillId="0" borderId="13" xfId="0" applyBorder="1" applyAlignment="1">
      <alignment horizontal="center" vertical="center" wrapText="1"/>
    </xf>
    <xf numFmtId="0" fontId="0" fillId="5" borderId="14"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6" xfId="0" applyFill="1" applyBorder="1" applyAlignment="1">
      <alignment horizontal="center" vertical="center" wrapText="1"/>
    </xf>
    <xf numFmtId="0" fontId="0" fillId="3" borderId="17" xfId="0" applyFill="1" applyBorder="1"/>
    <xf numFmtId="0" fontId="0" fillId="0" borderId="17" xfId="0" applyBorder="1" applyAlignment="1">
      <alignment vertical="top" wrapText="1"/>
    </xf>
    <xf numFmtId="0" fontId="0" fillId="5" borderId="18" xfId="0" applyFill="1" applyBorder="1" applyAlignment="1">
      <alignment horizontal="center" vertical="center" wrapText="1"/>
    </xf>
    <xf numFmtId="0" fontId="0" fillId="3" borderId="19" xfId="0" applyFill="1" applyBorder="1" applyAlignment="1">
      <alignment horizontal="center" vertical="center" wrapText="1"/>
    </xf>
    <xf numFmtId="0" fontId="0" fillId="0" borderId="19" xfId="0" applyBorder="1" applyAlignment="1">
      <alignment horizontal="center" vertical="center" wrapText="1"/>
    </xf>
    <xf numFmtId="0" fontId="0" fillId="6" borderId="3" xfId="0" applyFill="1" applyBorder="1" applyAlignment="1">
      <alignment horizontal="center"/>
    </xf>
    <xf numFmtId="0" fontId="8" fillId="10" borderId="3" xfId="0" applyFont="1" applyFill="1" applyBorder="1" applyAlignment="1">
      <alignment vertical="top" wrapText="1"/>
    </xf>
    <xf numFmtId="0" fontId="3" fillId="5" borderId="3" xfId="0" applyFont="1" applyFill="1" applyBorder="1" applyAlignment="1">
      <alignment horizontal="center" vertical="center" wrapText="1"/>
    </xf>
    <xf numFmtId="0" fontId="6" fillId="0" borderId="3" xfId="0" applyFont="1" applyBorder="1" applyAlignment="1">
      <alignment horizontal="left" vertical="center" wrapText="1"/>
    </xf>
    <xf numFmtId="0" fontId="0" fillId="0" borderId="3" xfId="0" applyBorder="1" applyAlignment="1">
      <alignment horizontal="center"/>
    </xf>
    <xf numFmtId="0" fontId="0" fillId="0" borderId="3" xfId="0" applyBorder="1" applyAlignment="1">
      <alignment wrapText="1"/>
    </xf>
    <xf numFmtId="0" fontId="0" fillId="0" borderId="23" xfId="0" applyBorder="1" applyAlignment="1">
      <alignment vertical="top" wrapText="1"/>
    </xf>
    <xf numFmtId="0" fontId="0" fillId="3" borderId="5" xfId="0" applyFill="1" applyBorder="1" applyAlignment="1">
      <alignment horizontal="center" vertical="center" wrapText="1"/>
    </xf>
    <xf numFmtId="0" fontId="0" fillId="5" borderId="24" xfId="0" applyFill="1" applyBorder="1" applyAlignment="1">
      <alignment horizontal="center" vertical="center" wrapText="1"/>
    </xf>
    <xf numFmtId="0" fontId="14" fillId="11" borderId="3" xfId="0" applyFont="1" applyFill="1" applyBorder="1" applyAlignment="1">
      <alignment horizontal="left" vertical="center" wrapText="1"/>
    </xf>
    <xf numFmtId="0" fontId="0" fillId="5" borderId="25" xfId="0" applyFill="1" applyBorder="1" applyAlignment="1">
      <alignment horizontal="center" vertical="center" textRotation="90" wrapText="1"/>
    </xf>
    <xf numFmtId="0" fontId="15" fillId="3" borderId="13" xfId="0" applyFont="1" applyFill="1" applyBorder="1" applyAlignment="1">
      <alignment horizontal="center" vertical="center" wrapText="1"/>
    </xf>
    <xf numFmtId="0" fontId="0" fillId="0" borderId="0" xfId="0" applyAlignment="1">
      <alignment horizontal="center"/>
    </xf>
    <xf numFmtId="0" fontId="7" fillId="13" borderId="7" xfId="0" applyFont="1" applyFill="1" applyBorder="1" applyAlignment="1">
      <alignment vertical="top" wrapText="1"/>
    </xf>
    <xf numFmtId="14" fontId="0" fillId="0" borderId="0" xfId="0" applyNumberFormat="1"/>
    <xf numFmtId="0" fontId="9" fillId="0" borderId="0" xfId="0" applyFont="1"/>
    <xf numFmtId="0" fontId="9" fillId="6" borderId="0" xfId="0" applyFont="1" applyFill="1" applyAlignment="1">
      <alignment horizontal="center"/>
    </xf>
    <xf numFmtId="0" fontId="3" fillId="5" borderId="22" xfId="0" applyFont="1" applyFill="1" applyBorder="1" applyAlignment="1">
      <alignment horizontal="center" vertical="center" wrapText="1"/>
    </xf>
    <xf numFmtId="0" fontId="0" fillId="0" borderId="3" xfId="0" applyBorder="1" applyAlignment="1">
      <alignment horizontal="center" wrapText="1"/>
    </xf>
    <xf numFmtId="0" fontId="20" fillId="0" borderId="3" xfId="0" applyFont="1" applyBorder="1"/>
    <xf numFmtId="0" fontId="20" fillId="0" borderId="3" xfId="0" applyFont="1" applyBorder="1" applyAlignment="1">
      <alignment wrapText="1"/>
    </xf>
    <xf numFmtId="14" fontId="0" fillId="0" borderId="13" xfId="0" applyNumberFormat="1" applyBorder="1" applyAlignment="1">
      <alignment horizontal="center" vertical="center" wrapText="1"/>
    </xf>
    <xf numFmtId="0" fontId="0" fillId="9" borderId="3" xfId="0" applyFill="1" applyBorder="1" applyAlignment="1">
      <alignment vertical="top" wrapText="1"/>
    </xf>
    <xf numFmtId="0" fontId="0" fillId="9" borderId="4" xfId="0" applyFill="1" applyBorder="1" applyAlignment="1">
      <alignment vertical="top" wrapText="1"/>
    </xf>
    <xf numFmtId="0" fontId="0" fillId="9" borderId="17" xfId="0" applyFill="1" applyBorder="1" applyAlignment="1">
      <alignment vertical="top" wrapText="1"/>
    </xf>
    <xf numFmtId="0" fontId="0" fillId="9" borderId="5" xfId="0" applyFill="1" applyBorder="1" applyAlignment="1">
      <alignment horizontal="center" vertical="center" wrapText="1"/>
    </xf>
    <xf numFmtId="0" fontId="0" fillId="9" borderId="3"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13" xfId="0" applyFill="1" applyBorder="1" applyAlignment="1">
      <alignment horizontal="center" vertical="center" wrapText="1"/>
    </xf>
    <xf numFmtId="14" fontId="0" fillId="9" borderId="13" xfId="0" applyNumberFormat="1" applyFill="1" applyBorder="1" applyAlignment="1">
      <alignment horizontal="center" vertical="center" wrapText="1"/>
    </xf>
    <xf numFmtId="0" fontId="0" fillId="9" borderId="19" xfId="0" applyFill="1" applyBorder="1" applyAlignment="1">
      <alignment horizontal="center" vertical="center" wrapText="1"/>
    </xf>
    <xf numFmtId="0" fontId="0" fillId="15" borderId="3" xfId="0" applyFill="1" applyBorder="1" applyAlignment="1">
      <alignment vertical="top" wrapText="1"/>
    </xf>
    <xf numFmtId="0" fontId="0" fillId="16" borderId="30" xfId="0" applyFill="1" applyBorder="1" applyAlignment="1">
      <alignment horizontal="center" vertical="center" textRotation="90" wrapText="1"/>
    </xf>
    <xf numFmtId="0" fontId="0" fillId="0" borderId="0" xfId="0" quotePrefix="1"/>
    <xf numFmtId="0" fontId="3" fillId="0" borderId="0" xfId="0" applyFont="1"/>
    <xf numFmtId="0" fontId="0" fillId="9" borderId="23" xfId="0" applyFill="1" applyBorder="1" applyAlignment="1">
      <alignment vertical="top" wrapText="1"/>
    </xf>
    <xf numFmtId="0" fontId="0" fillId="9" borderId="31" xfId="0" applyFill="1" applyBorder="1" applyAlignment="1">
      <alignment vertical="top" wrapText="1"/>
    </xf>
    <xf numFmtId="0" fontId="0" fillId="9" borderId="32" xfId="0" applyFill="1" applyBorder="1" applyAlignment="1">
      <alignment horizontal="center" vertical="center" wrapText="1"/>
    </xf>
    <xf numFmtId="0" fontId="0" fillId="9" borderId="33" xfId="0" applyFill="1" applyBorder="1" applyAlignment="1">
      <alignment horizontal="center" vertical="center" wrapText="1"/>
    </xf>
    <xf numFmtId="14" fontId="0" fillId="9" borderId="33" xfId="0" applyNumberFormat="1" applyFill="1" applyBorder="1" applyAlignment="1">
      <alignment horizontal="center" vertical="center" wrapText="1"/>
    </xf>
    <xf numFmtId="0" fontId="0" fillId="9" borderId="34" xfId="0" applyFill="1" applyBorder="1" applyAlignment="1">
      <alignment horizontal="center" vertical="center" wrapText="1"/>
    </xf>
    <xf numFmtId="0" fontId="0" fillId="0" borderId="20" xfId="0" applyBorder="1" applyAlignment="1">
      <alignment horizontal="center"/>
    </xf>
    <xf numFmtId="0" fontId="11" fillId="0" borderId="4" xfId="0" applyFont="1" applyBorder="1" applyAlignment="1" applyProtection="1">
      <alignment vertical="center"/>
      <protection locked="0"/>
    </xf>
    <xf numFmtId="0" fontId="11" fillId="0" borderId="13" xfId="0" applyFont="1" applyBorder="1" applyAlignment="1" applyProtection="1">
      <alignment vertical="center"/>
      <protection locked="0"/>
    </xf>
    <xf numFmtId="0" fontId="11" fillId="0" borderId="26" xfId="0" applyFont="1" applyBorder="1" applyAlignment="1" applyProtection="1">
      <alignment vertical="center"/>
      <protection locked="0"/>
    </xf>
    <xf numFmtId="0" fontId="0" fillId="0" borderId="0" xfId="0" applyProtection="1">
      <protection locked="0"/>
    </xf>
    <xf numFmtId="0" fontId="3" fillId="0" borderId="4" xfId="0" applyFont="1" applyBorder="1" applyAlignment="1" applyProtection="1">
      <alignment vertical="center"/>
      <protection locked="0"/>
    </xf>
    <xf numFmtId="0" fontId="12" fillId="0" borderId="0" xfId="0" applyFont="1" applyAlignment="1" applyProtection="1">
      <alignment horizontal="left" vertical="center" wrapText="1"/>
      <protection locked="0"/>
    </xf>
    <xf numFmtId="0" fontId="3" fillId="0" borderId="4" xfId="0" applyFont="1" applyBorder="1" applyAlignment="1" applyProtection="1">
      <alignment vertical="center" wrapText="1"/>
      <protection locked="0"/>
    </xf>
    <xf numFmtId="0" fontId="12" fillId="0" borderId="4" xfId="0" applyFont="1" applyBorder="1" applyAlignment="1" applyProtection="1">
      <alignment horizontal="left" vertical="center"/>
      <protection locked="0"/>
    </xf>
    <xf numFmtId="0" fontId="12" fillId="0" borderId="13"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14" fontId="12" fillId="0" borderId="3"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3" fillId="0" borderId="0" xfId="0" applyFont="1" applyAlignment="1" applyProtection="1">
      <alignment vertical="center"/>
      <protection locked="0"/>
    </xf>
    <xf numFmtId="0" fontId="0" fillId="3" borderId="0" xfId="0" applyFill="1" applyProtection="1">
      <protection locked="0"/>
    </xf>
    <xf numFmtId="0" fontId="16" fillId="0" borderId="0" xfId="0" applyFont="1"/>
    <xf numFmtId="14" fontId="16" fillId="17" borderId="0" xfId="0" applyNumberFormat="1" applyFont="1" applyFill="1"/>
    <xf numFmtId="0" fontId="1" fillId="0" borderId="3" xfId="0" applyFont="1" applyBorder="1"/>
    <xf numFmtId="0" fontId="0" fillId="0" borderId="0" xfId="0" applyAlignment="1">
      <alignment vertical="top" wrapText="1"/>
    </xf>
    <xf numFmtId="0" fontId="6" fillId="0" borderId="0" xfId="0" applyFont="1" applyAlignment="1">
      <alignment vertical="top" wrapText="1"/>
    </xf>
    <xf numFmtId="0" fontId="22" fillId="0" borderId="13" xfId="0" applyFont="1" applyBorder="1" applyAlignment="1">
      <alignment vertical="top" wrapText="1"/>
    </xf>
    <xf numFmtId="0" fontId="7" fillId="13" borderId="38" xfId="0" applyFont="1" applyFill="1" applyBorder="1" applyAlignment="1">
      <alignment vertical="top" wrapText="1"/>
    </xf>
    <xf numFmtId="0" fontId="7" fillId="12" borderId="7" xfId="0" applyFont="1" applyFill="1" applyBorder="1" applyAlignment="1">
      <alignment vertical="top" wrapText="1"/>
    </xf>
    <xf numFmtId="0" fontId="0" fillId="0" borderId="0" xfId="0" applyAlignment="1">
      <alignment wrapText="1"/>
    </xf>
    <xf numFmtId="0" fontId="25" fillId="0" borderId="0" xfId="0" applyFont="1" applyAlignment="1">
      <alignment wrapText="1"/>
    </xf>
    <xf numFmtId="0" fontId="6" fillId="0" borderId="0" xfId="0" applyFont="1" applyAlignment="1">
      <alignment wrapText="1"/>
    </xf>
    <xf numFmtId="0" fontId="26" fillId="0" borderId="0" xfId="0" applyFont="1" applyAlignment="1">
      <alignment wrapText="1"/>
    </xf>
    <xf numFmtId="0" fontId="5" fillId="0" borderId="0" xfId="0" applyFont="1" applyAlignment="1">
      <alignment wrapText="1"/>
    </xf>
    <xf numFmtId="0" fontId="27" fillId="0" borderId="0" xfId="0" applyFont="1" applyAlignment="1">
      <alignment horizontal="left" wrapText="1"/>
    </xf>
    <xf numFmtId="0" fontId="9" fillId="0" borderId="0" xfId="0" applyFont="1" applyAlignment="1">
      <alignment horizontal="left" wrapText="1"/>
    </xf>
    <xf numFmtId="0" fontId="3" fillId="0" borderId="0" xfId="0" applyFont="1" applyAlignment="1">
      <alignment wrapText="1"/>
    </xf>
    <xf numFmtId="0" fontId="7" fillId="0" borderId="0" xfId="0" applyFont="1" applyAlignment="1">
      <alignment wrapText="1"/>
    </xf>
    <xf numFmtId="0" fontId="0" fillId="0" borderId="0" xfId="0" applyAlignment="1">
      <alignment vertical="top"/>
    </xf>
    <xf numFmtId="0" fontId="26" fillId="0" borderId="0" xfId="0" applyFont="1" applyAlignment="1">
      <alignment vertical="top" wrapText="1"/>
    </xf>
    <xf numFmtId="0" fontId="30" fillId="0" borderId="13" xfId="0" applyFont="1" applyBorder="1" applyAlignment="1">
      <alignment vertical="top" wrapText="1"/>
    </xf>
    <xf numFmtId="0" fontId="25" fillId="0" borderId="6" xfId="0" applyFont="1" applyBorder="1" applyAlignment="1">
      <alignment vertical="top" wrapText="1"/>
    </xf>
    <xf numFmtId="0" fontId="6" fillId="0" borderId="6" xfId="0" applyFont="1" applyBorder="1" applyAlignment="1">
      <alignment horizontal="left" vertical="top" wrapText="1"/>
    </xf>
    <xf numFmtId="0" fontId="7" fillId="5" borderId="7" xfId="0" applyFont="1" applyFill="1" applyBorder="1" applyAlignment="1">
      <alignment horizontal="left" vertical="top" wrapText="1"/>
    </xf>
    <xf numFmtId="0" fontId="7" fillId="13" borderId="16" xfId="0" applyFont="1" applyFill="1" applyBorder="1" applyAlignment="1">
      <alignment horizontal="left" vertical="top" wrapText="1"/>
    </xf>
    <xf numFmtId="0" fontId="7" fillId="18" borderId="16" xfId="0" applyFont="1" applyFill="1" applyBorder="1" applyAlignment="1">
      <alignment horizontal="left" vertical="top" wrapText="1"/>
    </xf>
    <xf numFmtId="0" fontId="7" fillId="19" borderId="16" xfId="0" applyFont="1" applyFill="1" applyBorder="1" applyAlignment="1">
      <alignment horizontal="left" vertical="top" wrapText="1"/>
    </xf>
    <xf numFmtId="0" fontId="7" fillId="6" borderId="6" xfId="0" applyFont="1" applyFill="1" applyBorder="1" applyAlignment="1">
      <alignment horizontal="left" vertical="top" wrapText="1"/>
    </xf>
    <xf numFmtId="0" fontId="6" fillId="0" borderId="0" xfId="0" quotePrefix="1" applyFont="1" applyAlignment="1">
      <alignment wrapText="1"/>
    </xf>
    <xf numFmtId="0" fontId="29" fillId="0" borderId="0" xfId="0" applyFont="1"/>
    <xf numFmtId="0" fontId="24" fillId="0" borderId="0" xfId="0" applyFont="1"/>
    <xf numFmtId="0" fontId="31" fillId="0" borderId="0" xfId="0" applyFont="1"/>
    <xf numFmtId="0" fontId="0" fillId="0" borderId="0" xfId="0" applyAlignment="1">
      <alignment horizontal="right"/>
    </xf>
    <xf numFmtId="0" fontId="0" fillId="5" borderId="0" xfId="0" applyFill="1"/>
    <xf numFmtId="0" fontId="0" fillId="20" borderId="5" xfId="0" applyFill="1" applyBorder="1" applyAlignment="1">
      <alignment horizontal="center" vertical="center" wrapText="1"/>
    </xf>
    <xf numFmtId="0" fontId="0" fillId="20" borderId="13" xfId="0" applyFill="1" applyBorder="1" applyAlignment="1">
      <alignment horizontal="center" vertical="center" wrapText="1"/>
    </xf>
    <xf numFmtId="0" fontId="33" fillId="0" borderId="0" xfId="0" applyFont="1"/>
    <xf numFmtId="0" fontId="35" fillId="0" borderId="4" xfId="0" applyFont="1" applyBorder="1" applyAlignment="1">
      <alignment vertical="top" wrapText="1"/>
    </xf>
    <xf numFmtId="0" fontId="0" fillId="6" borderId="0" xfId="0" applyFill="1"/>
    <xf numFmtId="0" fontId="36" fillId="0" borderId="0" xfId="0" applyFont="1" applyAlignment="1">
      <alignment wrapText="1"/>
    </xf>
    <xf numFmtId="14" fontId="37" fillId="3" borderId="13" xfId="0" applyNumberFormat="1" applyFont="1" applyFill="1" applyBorder="1" applyAlignment="1">
      <alignment horizontal="center" vertical="center" wrapText="1"/>
    </xf>
    <xf numFmtId="0" fontId="0" fillId="0" borderId="26" xfId="0" applyBorder="1"/>
    <xf numFmtId="0" fontId="7" fillId="21" borderId="7" xfId="0" applyFont="1" applyFill="1" applyBorder="1" applyAlignment="1">
      <alignment vertical="top" wrapText="1"/>
    </xf>
    <xf numFmtId="0" fontId="7" fillId="22" borderId="7" xfId="0" applyFont="1" applyFill="1" applyBorder="1" applyAlignment="1">
      <alignment vertical="top" wrapText="1"/>
    </xf>
    <xf numFmtId="0" fontId="7" fillId="22" borderId="6" xfId="0" applyFont="1" applyFill="1" applyBorder="1" applyAlignment="1">
      <alignment vertical="top" wrapText="1"/>
    </xf>
    <xf numFmtId="0" fontId="0" fillId="23" borderId="0" xfId="0" applyFill="1"/>
    <xf numFmtId="0" fontId="1" fillId="0" borderId="0" xfId="0" applyFont="1" applyAlignment="1">
      <alignment wrapText="1"/>
    </xf>
    <xf numFmtId="0" fontId="18" fillId="0" borderId="0" xfId="0" applyFont="1" applyAlignment="1">
      <alignment horizontal="left" wrapText="1"/>
    </xf>
    <xf numFmtId="0" fontId="1" fillId="0" borderId="3" xfId="0" applyFont="1" applyBorder="1" applyAlignment="1">
      <alignment vertical="top" wrapText="1"/>
    </xf>
    <xf numFmtId="0" fontId="1" fillId="0" borderId="0" xfId="0" applyFont="1" applyAlignment="1">
      <alignment horizontal="left" wrapText="1"/>
    </xf>
    <xf numFmtId="0" fontId="1" fillId="0" borderId="0" xfId="0" applyFont="1" applyAlignment="1">
      <alignment vertical="top" wrapText="1"/>
    </xf>
    <xf numFmtId="0" fontId="3" fillId="0" borderId="0" xfId="0" applyFont="1" applyAlignment="1">
      <alignment vertical="center" wrapText="1"/>
    </xf>
    <xf numFmtId="0" fontId="1" fillId="3" borderId="3" xfId="0" applyFont="1" applyFill="1" applyBorder="1" applyAlignment="1">
      <alignment wrapText="1"/>
    </xf>
    <xf numFmtId="0" fontId="1" fillId="10" borderId="20" xfId="0" applyFont="1" applyFill="1" applyBorder="1" applyAlignment="1">
      <alignment vertical="center" wrapText="1"/>
    </xf>
    <xf numFmtId="0" fontId="1" fillId="3" borderId="3" xfId="0" applyFont="1" applyFill="1" applyBorder="1"/>
    <xf numFmtId="0" fontId="14" fillId="11" borderId="3" xfId="0" applyFont="1" applyFill="1" applyBorder="1"/>
    <xf numFmtId="0" fontId="1" fillId="7" borderId="3" xfId="0" applyFont="1" applyFill="1" applyBorder="1" applyAlignment="1">
      <alignment horizontal="center" vertical="center" wrapText="1"/>
    </xf>
    <xf numFmtId="0" fontId="1" fillId="6" borderId="0" xfId="0" applyFont="1" applyFill="1"/>
    <xf numFmtId="0" fontId="1" fillId="5" borderId="0" xfId="0" applyFont="1" applyFill="1"/>
    <xf numFmtId="0" fontId="1" fillId="23" borderId="0" xfId="0" applyFont="1" applyFill="1"/>
    <xf numFmtId="0" fontId="1" fillId="0" borderId="3" xfId="0" applyFont="1" applyBorder="1" applyAlignment="1">
      <alignment wrapText="1"/>
    </xf>
    <xf numFmtId="0" fontId="1" fillId="5" borderId="8" xfId="0" applyFont="1" applyFill="1" applyBorder="1" applyAlignment="1">
      <alignment horizontal="center" vertical="center" wrapText="1"/>
    </xf>
    <xf numFmtId="0" fontId="11" fillId="0" borderId="13" xfId="0" applyFont="1" applyBorder="1" applyAlignment="1">
      <alignment vertical="center"/>
    </xf>
    <xf numFmtId="0" fontId="0" fillId="16" borderId="18" xfId="0" applyFill="1" applyBorder="1" applyAlignment="1">
      <alignment horizontal="center" vertical="center" textRotation="90" wrapText="1"/>
    </xf>
    <xf numFmtId="0" fontId="0" fillId="16" borderId="28" xfId="0" applyFill="1" applyBorder="1" applyAlignment="1">
      <alignment horizontal="center" vertical="center" wrapText="1"/>
    </xf>
    <xf numFmtId="0" fontId="0" fillId="16" borderId="29" xfId="0" applyFill="1" applyBorder="1" applyAlignment="1">
      <alignment horizontal="center" vertical="center" wrapText="1"/>
    </xf>
    <xf numFmtId="0" fontId="0" fillId="16" borderId="25" xfId="0" applyFill="1" applyBorder="1" applyAlignment="1">
      <alignment horizontal="center" vertical="center" textRotation="90" wrapText="1"/>
    </xf>
    <xf numFmtId="0" fontId="0" fillId="16" borderId="42" xfId="0" applyFill="1" applyBorder="1" applyAlignment="1">
      <alignment horizontal="center" vertical="center" textRotation="90" wrapText="1"/>
    </xf>
    <xf numFmtId="0" fontId="0" fillId="14" borderId="0" xfId="0" applyFill="1" applyAlignment="1">
      <alignment horizontal="center" vertical="center" wrapText="1"/>
    </xf>
    <xf numFmtId="0" fontId="0" fillId="14" borderId="35" xfId="0" applyFill="1" applyBorder="1" applyAlignment="1">
      <alignment horizontal="center" vertical="center" wrapText="1"/>
    </xf>
    <xf numFmtId="0" fontId="0" fillId="0" borderId="43" xfId="0" applyBorder="1" applyAlignment="1">
      <alignment horizontal="center" vertical="center" wrapText="1"/>
    </xf>
    <xf numFmtId="0" fontId="0" fillId="0" borderId="35" xfId="0" applyBorder="1" applyAlignment="1">
      <alignment horizontal="center" vertical="center" wrapText="1"/>
    </xf>
    <xf numFmtId="0" fontId="0" fillId="9" borderId="0" xfId="0" applyFill="1" applyAlignment="1">
      <alignment horizontal="center" vertical="center" wrapText="1"/>
    </xf>
    <xf numFmtId="0" fontId="0" fillId="9" borderId="35"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44" xfId="0" applyBorder="1" applyAlignment="1">
      <alignment horizontal="center" vertical="center" wrapText="1"/>
    </xf>
    <xf numFmtId="0" fontId="21" fillId="24" borderId="0" xfId="0" applyFont="1" applyFill="1" applyAlignment="1">
      <alignment horizontal="center" vertical="center" wrapText="1"/>
    </xf>
    <xf numFmtId="0" fontId="21" fillId="22" borderId="0" xfId="0" applyFont="1" applyFill="1" applyAlignment="1">
      <alignment horizontal="center" vertical="center" wrapText="1"/>
    </xf>
    <xf numFmtId="0" fontId="1" fillId="26" borderId="0" xfId="0" applyFont="1" applyFill="1" applyAlignment="1">
      <alignment wrapText="1"/>
    </xf>
    <xf numFmtId="0" fontId="41" fillId="0" borderId="0" xfId="0" applyFont="1" applyAlignment="1">
      <alignment vertical="top" wrapText="1"/>
    </xf>
    <xf numFmtId="0" fontId="43" fillId="0" borderId="0" xfId="0" applyFont="1" applyAlignment="1">
      <alignment wrapText="1"/>
    </xf>
    <xf numFmtId="0" fontId="1" fillId="10" borderId="20" xfId="0" applyFont="1" applyFill="1" applyBorder="1" applyAlignment="1">
      <alignment horizontal="left" vertical="center" wrapText="1"/>
    </xf>
    <xf numFmtId="0" fontId="1" fillId="0" borderId="13" xfId="0" applyFont="1" applyBorder="1" applyAlignment="1">
      <alignment horizontal="center" vertical="center" wrapText="1"/>
    </xf>
    <xf numFmtId="0" fontId="1" fillId="0" borderId="3"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46" fillId="0" borderId="3" xfId="2" applyBorder="1" applyAlignment="1" applyProtection="1">
      <alignment horizontal="center" vertical="center" wrapText="1"/>
      <protection locked="0"/>
    </xf>
    <xf numFmtId="44" fontId="46" fillId="0" borderId="3" xfId="2" applyNumberFormat="1" applyBorder="1" applyAlignment="1" applyProtection="1">
      <alignment horizontal="center" vertical="center" wrapText="1"/>
      <protection locked="0"/>
    </xf>
    <xf numFmtId="0" fontId="0" fillId="0" borderId="3" xfId="0" applyBorder="1" applyProtection="1">
      <protection locked="0"/>
    </xf>
    <xf numFmtId="0" fontId="1" fillId="27" borderId="3" xfId="0" applyFont="1" applyFill="1" applyBorder="1" applyAlignment="1" applyProtection="1">
      <alignment horizontal="center" vertical="center" wrapText="1"/>
      <protection locked="0"/>
    </xf>
    <xf numFmtId="0" fontId="4" fillId="27" borderId="3" xfId="0" applyFont="1" applyFill="1" applyBorder="1" applyAlignment="1">
      <alignment horizontal="center" vertical="center" wrapText="1"/>
    </xf>
    <xf numFmtId="49" fontId="4" fillId="27" borderId="3" xfId="0" applyNumberFormat="1" applyFont="1" applyFill="1" applyBorder="1" applyAlignment="1">
      <alignment horizontal="center" vertical="center" wrapText="1"/>
    </xf>
    <xf numFmtId="0" fontId="3" fillId="0" borderId="5" xfId="0" applyFont="1" applyBorder="1" applyAlignment="1">
      <alignment vertical="center" wrapText="1"/>
    </xf>
    <xf numFmtId="14" fontId="12" fillId="0" borderId="10" xfId="0" applyNumberFormat="1" applyFont="1" applyBorder="1" applyAlignment="1" applyProtection="1">
      <alignment horizontal="center" vertical="center" wrapText="1"/>
      <protection locked="0"/>
    </xf>
    <xf numFmtId="0" fontId="11" fillId="0" borderId="48" xfId="0" applyFont="1" applyBorder="1" applyAlignment="1" applyProtection="1">
      <alignment vertical="center"/>
      <protection locked="0"/>
    </xf>
    <xf numFmtId="14" fontId="12" fillId="0" borderId="47" xfId="0" applyNumberFormat="1" applyFont="1" applyBorder="1" applyAlignment="1" applyProtection="1">
      <alignment horizontal="center" vertical="center" wrapText="1"/>
      <protection locked="0"/>
    </xf>
    <xf numFmtId="0" fontId="1" fillId="22" borderId="3" xfId="0" applyFont="1" applyFill="1" applyBorder="1" applyAlignment="1">
      <alignment horizontal="center" vertical="center" wrapText="1"/>
    </xf>
    <xf numFmtId="0" fontId="0" fillId="22" borderId="3" xfId="0" applyFill="1" applyBorder="1" applyAlignment="1">
      <alignment horizontal="center" vertical="center" wrapText="1"/>
    </xf>
    <xf numFmtId="0" fontId="0" fillId="29" borderId="3" xfId="0" applyFill="1" applyBorder="1" applyAlignment="1">
      <alignment horizontal="center" vertical="center" textRotation="90" wrapText="1"/>
    </xf>
    <xf numFmtId="0" fontId="0" fillId="0" borderId="3" xfId="0" applyBorder="1" applyAlignment="1" applyProtection="1">
      <alignment vertical="top" wrapText="1"/>
      <protection locked="0"/>
    </xf>
    <xf numFmtId="1" fontId="12" fillId="30" borderId="10" xfId="0" applyNumberFormat="1" applyFont="1" applyFill="1" applyBorder="1" applyAlignment="1" applyProtection="1">
      <alignment horizontal="center" vertical="center"/>
      <protection locked="0"/>
    </xf>
    <xf numFmtId="0" fontId="1" fillId="5" borderId="16" xfId="0" applyFont="1" applyFill="1" applyBorder="1" applyAlignment="1">
      <alignment horizontal="center" vertical="center" wrapText="1"/>
    </xf>
    <xf numFmtId="49" fontId="4" fillId="27" borderId="4" xfId="0" applyNumberFormat="1" applyFont="1" applyFill="1" applyBorder="1" applyAlignment="1">
      <alignment horizontal="center" vertical="center" wrapText="1"/>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5" xfId="0" applyBorder="1" applyProtection="1">
      <protection locked="0"/>
    </xf>
    <xf numFmtId="0" fontId="0" fillId="0" borderId="10" xfId="0" applyBorder="1" applyProtection="1">
      <protection locked="0"/>
    </xf>
    <xf numFmtId="0" fontId="0" fillId="0" borderId="10" xfId="0" applyBorder="1"/>
    <xf numFmtId="0" fontId="0" fillId="0" borderId="5" xfId="0" applyBorder="1"/>
    <xf numFmtId="0" fontId="0" fillId="0" borderId="32" xfId="0" applyBorder="1"/>
    <xf numFmtId="0" fontId="1" fillId="27" borderId="32" xfId="0" applyFont="1" applyFill="1" applyBorder="1" applyAlignment="1" applyProtection="1">
      <alignment horizontal="center" vertical="center" wrapText="1"/>
      <protection locked="0"/>
    </xf>
    <xf numFmtId="0" fontId="1" fillId="27" borderId="49" xfId="0" applyFont="1" applyFill="1" applyBorder="1" applyAlignment="1" applyProtection="1">
      <alignment horizontal="center" vertical="center" wrapText="1"/>
      <protection locked="0"/>
    </xf>
    <xf numFmtId="0" fontId="4" fillId="27" borderId="49" xfId="0" applyFont="1" applyFill="1" applyBorder="1" applyAlignment="1">
      <alignment horizontal="center" vertical="center" wrapText="1"/>
    </xf>
    <xf numFmtId="49" fontId="4" fillId="27" borderId="49" xfId="0" applyNumberFormat="1" applyFont="1" applyFill="1" applyBorder="1" applyAlignment="1">
      <alignment horizontal="center" vertical="center" wrapText="1"/>
    </xf>
    <xf numFmtId="0" fontId="4" fillId="22" borderId="32" xfId="0" applyFont="1" applyFill="1" applyBorder="1" applyAlignment="1">
      <alignment horizontal="center" vertical="center" wrapText="1"/>
    </xf>
    <xf numFmtId="0" fontId="0" fillId="3" borderId="3" xfId="0" applyFill="1" applyBorder="1" applyAlignment="1">
      <alignment horizontal="center" vertical="center" wrapText="1"/>
    </xf>
    <xf numFmtId="0" fontId="1" fillId="27" borderId="5"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0" fillId="0" borderId="5" xfId="0" applyBorder="1" applyAlignment="1" applyProtection="1">
      <alignment wrapText="1"/>
      <protection locked="0"/>
    </xf>
    <xf numFmtId="0" fontId="0" fillId="3" borderId="26" xfId="0" applyFill="1" applyBorder="1" applyAlignment="1">
      <alignment horizontal="center" vertical="center" wrapText="1"/>
    </xf>
    <xf numFmtId="0" fontId="0" fillId="0" borderId="26" xfId="0" applyBorder="1" applyAlignment="1" applyProtection="1">
      <alignment horizontal="center" vertical="center" wrapText="1"/>
      <protection locked="0"/>
    </xf>
    <xf numFmtId="0" fontId="0" fillId="0" borderId="26" xfId="0" applyBorder="1" applyProtection="1">
      <protection locked="0"/>
    </xf>
    <xf numFmtId="0" fontId="0" fillId="0" borderId="49" xfId="0" applyBorder="1"/>
    <xf numFmtId="0" fontId="0" fillId="0" borderId="47" xfId="0" applyBorder="1"/>
    <xf numFmtId="0" fontId="46" fillId="0" borderId="3" xfId="2" applyBorder="1" applyAlignment="1" applyProtection="1">
      <alignment vertical="center"/>
      <protection locked="0"/>
    </xf>
    <xf numFmtId="0" fontId="1" fillId="0" borderId="3" xfId="0" applyFont="1" applyBorder="1" applyAlignment="1" applyProtection="1">
      <alignment vertical="center" wrapText="1"/>
      <protection locked="0"/>
    </xf>
    <xf numFmtId="0" fontId="0" fillId="0" borderId="0" xfId="0" applyAlignment="1" applyProtection="1">
      <alignment vertical="center" wrapText="1"/>
      <protection locked="0"/>
    </xf>
    <xf numFmtId="0" fontId="0" fillId="0" borderId="3" xfId="0" applyBorder="1" applyAlignment="1" applyProtection="1">
      <alignment vertical="center" wrapText="1"/>
      <protection locked="0"/>
    </xf>
    <xf numFmtId="0" fontId="0" fillId="0" borderId="3" xfId="0" applyBorder="1" applyAlignment="1">
      <alignment vertical="center" wrapText="1"/>
    </xf>
    <xf numFmtId="0" fontId="0" fillId="0" borderId="0" xfId="0" applyAlignment="1">
      <alignment vertical="center" wrapText="1"/>
    </xf>
    <xf numFmtId="0" fontId="15" fillId="3" borderId="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4" xfId="0" applyFont="1" applyFill="1" applyBorder="1" applyAlignment="1">
      <alignment horizontal="center" vertical="center" wrapText="1"/>
    </xf>
    <xf numFmtId="49" fontId="4" fillId="27" borderId="47" xfId="0" applyNumberFormat="1" applyFont="1" applyFill="1" applyBorder="1" applyAlignment="1">
      <alignment horizontal="center" vertical="center" wrapText="1"/>
    </xf>
    <xf numFmtId="0" fontId="1" fillId="22" borderId="49" xfId="0" applyFont="1" applyFill="1" applyBorder="1" applyAlignment="1">
      <alignment horizontal="center" vertical="center" wrapText="1"/>
    </xf>
    <xf numFmtId="0" fontId="0" fillId="22" borderId="49" xfId="0" applyFill="1" applyBorder="1" applyAlignment="1">
      <alignment horizontal="center" vertical="center" wrapText="1"/>
    </xf>
    <xf numFmtId="0" fontId="0" fillId="29" borderId="49" xfId="0" applyFill="1" applyBorder="1" applyAlignment="1">
      <alignment horizontal="center" vertical="center" textRotation="90" wrapText="1"/>
    </xf>
    <xf numFmtId="0" fontId="0" fillId="22" borderId="47" xfId="0" applyFill="1" applyBorder="1" applyAlignment="1">
      <alignment horizontal="center" vertical="center" textRotation="90" wrapText="1"/>
    </xf>
    <xf numFmtId="0" fontId="0" fillId="0" borderId="5" xfId="0" applyBorder="1" applyAlignment="1" applyProtection="1">
      <alignment vertical="top" wrapText="1"/>
      <protection locked="0"/>
    </xf>
    <xf numFmtId="0" fontId="0" fillId="31" borderId="50" xfId="0" applyFill="1" applyBorder="1" applyAlignment="1" applyProtection="1">
      <alignment horizontal="center" vertical="center" wrapText="1"/>
      <protection locked="0"/>
    </xf>
    <xf numFmtId="0" fontId="0" fillId="31" borderId="22" xfId="0" applyFill="1" applyBorder="1" applyAlignment="1" applyProtection="1">
      <alignment horizontal="center" vertical="center" wrapText="1"/>
      <protection locked="0"/>
    </xf>
    <xf numFmtId="0" fontId="0" fillId="31" borderId="51" xfId="0" applyFill="1" applyBorder="1" applyAlignment="1" applyProtection="1">
      <alignment horizontal="center" vertical="center" wrapText="1"/>
      <protection locked="0"/>
    </xf>
    <xf numFmtId="0" fontId="1" fillId="0" borderId="0" xfId="0" applyFont="1"/>
    <xf numFmtId="0" fontId="1" fillId="10" borderId="21" xfId="0" applyFont="1" applyFill="1" applyBorder="1" applyAlignment="1">
      <alignment vertical="center" wrapText="1"/>
    </xf>
    <xf numFmtId="0" fontId="1" fillId="10" borderId="22" xfId="0" applyFont="1" applyFill="1" applyBorder="1" applyAlignment="1">
      <alignment vertical="center" wrapText="1"/>
    </xf>
    <xf numFmtId="0" fontId="14" fillId="0" borderId="3" xfId="0" applyFont="1" applyBorder="1"/>
    <xf numFmtId="0" fontId="1" fillId="10" borderId="37" xfId="0" applyFont="1" applyFill="1" applyBorder="1" applyAlignment="1">
      <alignment vertical="center" wrapText="1"/>
    </xf>
    <xf numFmtId="0" fontId="1" fillId="10" borderId="36" xfId="0" applyFont="1" applyFill="1" applyBorder="1" applyAlignment="1">
      <alignment vertical="center" wrapText="1"/>
    </xf>
    <xf numFmtId="0" fontId="1" fillId="10" borderId="36" xfId="0" applyFont="1" applyFill="1" applyBorder="1" applyAlignment="1">
      <alignment horizontal="left" vertical="center" wrapText="1"/>
    </xf>
    <xf numFmtId="0" fontId="1" fillId="10" borderId="4" xfId="0" applyFont="1" applyFill="1" applyBorder="1" applyAlignment="1">
      <alignment horizontal="left" vertical="center" wrapText="1"/>
    </xf>
    <xf numFmtId="0" fontId="1" fillId="10" borderId="4" xfId="0" applyFont="1" applyFill="1" applyBorder="1" applyAlignment="1">
      <alignment vertical="center" wrapText="1"/>
    </xf>
    <xf numFmtId="0" fontId="1" fillId="9" borderId="3" xfId="0" applyFont="1" applyFill="1" applyBorder="1" applyAlignment="1">
      <alignment vertical="top" wrapText="1"/>
    </xf>
    <xf numFmtId="0" fontId="21" fillId="25" borderId="0" xfId="0" applyFont="1" applyFill="1" applyAlignment="1">
      <alignment horizontal="center" vertical="center" wrapText="1"/>
    </xf>
    <xf numFmtId="0" fontId="3" fillId="26" borderId="0" xfId="0" applyFont="1" applyFill="1" applyAlignment="1">
      <alignment wrapText="1"/>
    </xf>
    <xf numFmtId="0" fontId="12" fillId="0" borderId="4"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9" fillId="32" borderId="4" xfId="0" applyFont="1" applyFill="1" applyBorder="1" applyAlignment="1" applyProtection="1">
      <alignment vertical="center" wrapText="1"/>
      <protection hidden="1"/>
    </xf>
    <xf numFmtId="0" fontId="21" fillId="32" borderId="3" xfId="0" applyFont="1" applyFill="1" applyBorder="1" applyAlignment="1" applyProtection="1">
      <alignment vertical="center" wrapText="1"/>
      <protection locked="0"/>
    </xf>
    <xf numFmtId="0" fontId="21" fillId="32" borderId="3" xfId="0" quotePrefix="1" applyFont="1" applyFill="1" applyBorder="1" applyAlignment="1" applyProtection="1">
      <alignment vertical="center" wrapText="1"/>
      <protection locked="0"/>
    </xf>
    <xf numFmtId="3" fontId="21" fillId="32" borderId="3" xfId="0" quotePrefix="1" applyNumberFormat="1" applyFont="1" applyFill="1" applyBorder="1" applyAlignment="1" applyProtection="1">
      <alignment vertical="center" wrapText="1"/>
      <protection locked="0"/>
    </xf>
    <xf numFmtId="0" fontId="56" fillId="32" borderId="3" xfId="0" applyFont="1" applyFill="1" applyBorder="1" applyAlignment="1">
      <alignment horizontal="left" vertical="center"/>
    </xf>
    <xf numFmtId="0" fontId="1" fillId="11" borderId="3" xfId="0" applyFont="1" applyFill="1" applyBorder="1" applyAlignment="1">
      <alignment wrapText="1"/>
    </xf>
    <xf numFmtId="0" fontId="1" fillId="0" borderId="3" xfId="0" applyFont="1" applyBorder="1" applyAlignment="1">
      <alignment horizontal="center" vertical="center" wrapText="1"/>
    </xf>
    <xf numFmtId="0" fontId="1" fillId="0" borderId="17" xfId="0" applyFont="1" applyBorder="1" applyAlignment="1">
      <alignment horizontal="center" vertical="center" wrapText="1"/>
    </xf>
    <xf numFmtId="0" fontId="1" fillId="3" borderId="13" xfId="0"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pplyProtection="1">
      <alignment vertical="center"/>
      <protection locked="0"/>
    </xf>
    <xf numFmtId="0" fontId="1" fillId="0" borderId="3" xfId="0" applyFont="1" applyBorder="1" applyAlignment="1">
      <alignment horizontal="left" vertical="center" wrapText="1"/>
    </xf>
    <xf numFmtId="0" fontId="0" fillId="0" borderId="3" xfId="0" applyBorder="1" applyAlignment="1">
      <alignment horizontal="left" vertical="center" wrapText="1"/>
    </xf>
    <xf numFmtId="0" fontId="1" fillId="0" borderId="5" xfId="0" applyFont="1" applyBorder="1" applyAlignment="1" applyProtection="1">
      <alignment vertical="center" wrapText="1"/>
      <protection locked="0"/>
    </xf>
    <xf numFmtId="0" fontId="0" fillId="0" borderId="5" xfId="0" applyBorder="1" applyAlignment="1" applyProtection="1">
      <alignment vertical="center" wrapText="1"/>
      <protection locked="0"/>
    </xf>
    <xf numFmtId="0" fontId="1" fillId="0" borderId="10" xfId="0"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35" fillId="0" borderId="4" xfId="0" applyFont="1" applyBorder="1" applyAlignment="1">
      <alignment horizontal="center" vertical="center" wrapText="1"/>
    </xf>
    <xf numFmtId="0" fontId="1" fillId="0" borderId="4" xfId="0" applyFont="1" applyBorder="1" applyAlignment="1">
      <alignment horizontal="center" vertical="center" wrapText="1"/>
    </xf>
    <xf numFmtId="0" fontId="0" fillId="3" borderId="3" xfId="0" applyFill="1" applyBorder="1" applyAlignment="1">
      <alignment horizontal="left" vertical="center"/>
    </xf>
    <xf numFmtId="0" fontId="46" fillId="0" borderId="3" xfId="2" applyFill="1" applyBorder="1" applyAlignment="1" applyProtection="1">
      <alignment vertical="center"/>
      <protection locked="0"/>
    </xf>
    <xf numFmtId="0" fontId="0" fillId="0" borderId="3" xfId="0" applyBorder="1" applyAlignment="1" applyProtection="1">
      <alignment vertical="center"/>
      <protection locked="0"/>
    </xf>
    <xf numFmtId="0" fontId="1" fillId="0" borderId="3" xfId="0" applyFont="1" applyBorder="1" applyAlignment="1" applyProtection="1">
      <alignment vertical="center"/>
      <protection locked="0"/>
    </xf>
    <xf numFmtId="0" fontId="1" fillId="0" borderId="0" xfId="0" applyFont="1" applyAlignment="1" applyProtection="1">
      <alignment horizontal="center" vertical="center"/>
      <protection locked="0"/>
    </xf>
    <xf numFmtId="0" fontId="46" fillId="0" borderId="3" xfId="2" applyBorder="1" applyAlignment="1" applyProtection="1">
      <alignment vertical="center" wrapText="1"/>
      <protection locked="0"/>
    </xf>
    <xf numFmtId="0" fontId="0" fillId="34" borderId="3" xfId="0" applyFill="1" applyBorder="1" applyAlignment="1" applyProtection="1">
      <alignment horizontal="center" vertical="center" wrapText="1"/>
      <protection locked="0"/>
    </xf>
    <xf numFmtId="0" fontId="1" fillId="34" borderId="3" xfId="0" applyFont="1" applyFill="1" applyBorder="1" applyAlignment="1" applyProtection="1">
      <alignment horizontal="center" vertical="center" wrapText="1"/>
      <protection locked="0"/>
    </xf>
    <xf numFmtId="0" fontId="0" fillId="0" borderId="5" xfId="0" applyBorder="1" applyAlignment="1" applyProtection="1">
      <alignment vertical="center"/>
      <protection locked="0"/>
    </xf>
    <xf numFmtId="0" fontId="1" fillId="0" borderId="0" xfId="0" applyFont="1" applyAlignment="1">
      <alignment vertical="center" wrapText="1"/>
    </xf>
    <xf numFmtId="0" fontId="1" fillId="0" borderId="17" xfId="0" applyFont="1" applyBorder="1" applyAlignment="1">
      <alignment vertical="center" wrapText="1"/>
    </xf>
    <xf numFmtId="0" fontId="1" fillId="0" borderId="5" xfId="0" applyFont="1" applyBorder="1" applyAlignment="1">
      <alignment horizontal="center" vertical="center" wrapText="1"/>
    </xf>
    <xf numFmtId="0" fontId="46" fillId="0" borderId="3" xfId="2" applyFill="1" applyBorder="1" applyAlignment="1" applyProtection="1">
      <alignment vertical="center" wrapText="1"/>
      <protection locked="0"/>
    </xf>
    <xf numFmtId="0" fontId="1" fillId="3" borderId="4" xfId="0" applyFont="1" applyFill="1" applyBorder="1" applyAlignment="1">
      <alignment horizontal="center" vertical="center"/>
    </xf>
    <xf numFmtId="0" fontId="1" fillId="9" borderId="4" xfId="0" applyFont="1" applyFill="1" applyBorder="1" applyAlignment="1">
      <alignment horizontal="center" vertical="center" wrapText="1"/>
    </xf>
    <xf numFmtId="0" fontId="0" fillId="0" borderId="4" xfId="0" applyBorder="1" applyAlignment="1">
      <alignment horizontal="center" vertical="center" wrapText="1"/>
    </xf>
    <xf numFmtId="0" fontId="1" fillId="0" borderId="0" xfId="0" applyFont="1" applyAlignment="1" applyProtection="1">
      <alignment vertical="center" wrapText="1"/>
      <protection locked="0"/>
    </xf>
    <xf numFmtId="0" fontId="63" fillId="10" borderId="20" xfId="0" applyFont="1" applyFill="1" applyBorder="1" applyAlignment="1">
      <alignment vertical="center" wrapText="1"/>
    </xf>
    <xf numFmtId="0" fontId="1" fillId="3" borderId="3" xfId="0" applyFont="1" applyFill="1" applyBorder="1" applyAlignment="1">
      <alignment vertical="top" wrapText="1"/>
    </xf>
    <xf numFmtId="0" fontId="11" fillId="0" borderId="13"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 fillId="2" borderId="0" xfId="0" applyFont="1" applyFill="1" applyAlignment="1">
      <alignment horizontal="center" vertical="center"/>
    </xf>
    <xf numFmtId="0" fontId="0" fillId="3" borderId="4" xfId="0" applyFill="1" applyBorder="1" applyAlignment="1">
      <alignment horizontal="center" vertical="center"/>
    </xf>
    <xf numFmtId="0" fontId="0" fillId="9" borderId="4" xfId="0" applyFill="1" applyBorder="1" applyAlignment="1">
      <alignment horizontal="center" vertical="center" wrapText="1"/>
    </xf>
    <xf numFmtId="0" fontId="50" fillId="0" borderId="13" xfId="0"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0" borderId="0" xfId="0" applyFont="1" applyAlignment="1">
      <alignment horizontal="center" vertical="center"/>
    </xf>
    <xf numFmtId="0" fontId="40" fillId="3" borderId="4" xfId="0" applyFont="1" applyFill="1" applyBorder="1" applyAlignment="1">
      <alignment horizontal="center" vertical="center"/>
    </xf>
    <xf numFmtId="0" fontId="40" fillId="0" borderId="4" xfId="0" applyFont="1" applyBorder="1" applyAlignment="1">
      <alignment horizontal="center" vertical="center" wrapText="1"/>
    </xf>
    <xf numFmtId="0" fontId="40" fillId="9" borderId="4" xfId="0" applyFont="1" applyFill="1" applyBorder="1" applyAlignment="1">
      <alignment horizontal="center" vertical="center" wrapText="1"/>
    </xf>
    <xf numFmtId="0" fontId="63" fillId="0" borderId="4" xfId="0" applyFont="1" applyBorder="1" applyAlignment="1">
      <alignment horizontal="center" vertical="center" wrapText="1"/>
    </xf>
    <xf numFmtId="0" fontId="11" fillId="0" borderId="48" xfId="0" applyFont="1" applyBorder="1" applyAlignment="1" applyProtection="1">
      <alignment horizontal="center" vertical="center"/>
      <protection locked="0"/>
    </xf>
    <xf numFmtId="0" fontId="2" fillId="2" borderId="2" xfId="0" applyFont="1" applyFill="1" applyBorder="1" applyAlignment="1">
      <alignment horizontal="center" vertical="center"/>
    </xf>
    <xf numFmtId="0" fontId="65" fillId="12" borderId="16" xfId="0" applyFont="1" applyFill="1" applyBorder="1" applyAlignment="1">
      <alignment vertical="top" wrapText="1"/>
    </xf>
    <xf numFmtId="0" fontId="65" fillId="4" borderId="16" xfId="0" applyFont="1" applyFill="1" applyBorder="1" applyAlignment="1">
      <alignment vertical="top" wrapText="1"/>
    </xf>
    <xf numFmtId="0" fontId="65" fillId="21" borderId="6" xfId="0" applyFont="1" applyFill="1" applyBorder="1" applyAlignment="1">
      <alignment vertical="top" wrapText="1"/>
    </xf>
    <xf numFmtId="0" fontId="1" fillId="9" borderId="3" xfId="0" applyFont="1" applyFill="1" applyBorder="1" applyAlignment="1">
      <alignment horizontal="center" vertical="center" wrapText="1"/>
    </xf>
    <xf numFmtId="0" fontId="0" fillId="0" borderId="3" xfId="0" applyBorder="1" applyAlignment="1">
      <alignment horizontal="center" vertical="center"/>
    </xf>
    <xf numFmtId="0" fontId="61" fillId="0" borderId="10" xfId="0" applyFont="1" applyBorder="1" applyAlignment="1">
      <alignment horizontal="center" vertical="center" wrapText="1"/>
    </xf>
    <xf numFmtId="0" fontId="61" fillId="0" borderId="3" xfId="0" applyFont="1" applyBorder="1" applyAlignment="1">
      <alignment horizontal="center" vertical="center" wrapText="1"/>
    </xf>
    <xf numFmtId="0" fontId="1" fillId="0" borderId="3" xfId="0" applyFont="1" applyBorder="1" applyAlignment="1">
      <alignment vertical="center" wrapText="1"/>
    </xf>
    <xf numFmtId="0" fontId="0" fillId="0" borderId="17" xfId="0" applyBorder="1" applyAlignment="1">
      <alignment vertical="center" wrapText="1"/>
    </xf>
    <xf numFmtId="0" fontId="1" fillId="0" borderId="5" xfId="0" applyFont="1" applyBorder="1" applyAlignment="1">
      <alignment vertical="center" wrapText="1"/>
    </xf>
    <xf numFmtId="0" fontId="0" fillId="0" borderId="26" xfId="0" applyBorder="1" applyAlignment="1" applyProtection="1">
      <alignment vertical="center" wrapText="1"/>
      <protection locked="0"/>
    </xf>
    <xf numFmtId="0" fontId="0" fillId="0" borderId="26" xfId="0" applyBorder="1" applyAlignment="1">
      <alignment horizontal="center" vertical="center" wrapText="1"/>
    </xf>
    <xf numFmtId="0" fontId="0" fillId="0" borderId="0" xfId="0" applyAlignment="1" applyProtection="1">
      <alignment vertical="center"/>
      <protection locked="0"/>
    </xf>
    <xf numFmtId="0" fontId="0" fillId="27" borderId="32" xfId="0" applyFill="1" applyBorder="1" applyAlignment="1" applyProtection="1">
      <alignment horizontal="center" vertical="center" wrapText="1"/>
      <protection locked="0"/>
    </xf>
    <xf numFmtId="0" fontId="0" fillId="27" borderId="49" xfId="0" applyFill="1" applyBorder="1" applyAlignment="1" applyProtection="1">
      <alignment horizontal="center" vertical="center" wrapText="1"/>
      <protection locked="0"/>
    </xf>
    <xf numFmtId="0" fontId="60" fillId="0" borderId="0" xfId="0" applyFont="1" applyAlignment="1">
      <alignment horizontal="center" vertical="center" wrapText="1"/>
    </xf>
    <xf numFmtId="0" fontId="0" fillId="0" borderId="0" xfId="0" applyAlignment="1">
      <alignment horizontal="center" vertical="center"/>
    </xf>
    <xf numFmtId="0" fontId="16" fillId="0" borderId="0" xfId="0" applyFont="1" applyAlignment="1">
      <alignment horizontal="center" vertical="center"/>
    </xf>
    <xf numFmtId="0" fontId="0" fillId="0" borderId="17" xfId="0" applyBorder="1" applyAlignment="1">
      <alignment horizontal="center" vertical="center" wrapText="1"/>
    </xf>
    <xf numFmtId="0" fontId="63" fillId="0" borderId="3" xfId="0" applyFont="1" applyBorder="1" applyAlignment="1">
      <alignment horizontal="center" vertical="center" wrapText="1"/>
    </xf>
    <xf numFmtId="0" fontId="60" fillId="0" borderId="62" xfId="0" applyFont="1" applyBorder="1" applyAlignment="1">
      <alignment horizontal="center" vertical="center" wrapText="1"/>
    </xf>
    <xf numFmtId="0" fontId="0" fillId="0" borderId="63" xfId="0" applyBorder="1" applyAlignment="1">
      <alignment horizontal="center" vertical="center" wrapText="1"/>
    </xf>
    <xf numFmtId="0" fontId="35" fillId="0" borderId="13" xfId="0" applyFont="1" applyBorder="1" applyAlignment="1">
      <alignment horizontal="center" vertical="center" wrapText="1"/>
    </xf>
    <xf numFmtId="0" fontId="0" fillId="0" borderId="3" xfId="0" applyBorder="1" applyAlignment="1">
      <alignment vertical="center"/>
    </xf>
    <xf numFmtId="0" fontId="0" fillId="0" borderId="5" xfId="0" applyBorder="1" applyAlignment="1">
      <alignment vertical="center" wrapText="1"/>
    </xf>
    <xf numFmtId="0" fontId="0" fillId="0" borderId="10" xfId="0" applyBorder="1" applyAlignment="1">
      <alignment vertical="center" wrapText="1"/>
    </xf>
    <xf numFmtId="0" fontId="0" fillId="20" borderId="5" xfId="0" applyFill="1" applyBorder="1" applyAlignment="1">
      <alignment vertical="center" wrapText="1"/>
    </xf>
    <xf numFmtId="0" fontId="0" fillId="20" borderId="13" xfId="0" applyFill="1" applyBorder="1" applyAlignment="1">
      <alignment vertical="center" wrapText="1"/>
    </xf>
    <xf numFmtId="0" fontId="0" fillId="0" borderId="13" xfId="0" applyBorder="1" applyAlignment="1">
      <alignment vertical="center" wrapText="1"/>
    </xf>
    <xf numFmtId="14" fontId="0" fillId="0" borderId="13" xfId="0" applyNumberFormat="1" applyBorder="1" applyAlignment="1">
      <alignment vertical="center" wrapText="1"/>
    </xf>
    <xf numFmtId="0" fontId="0" fillId="0" borderId="19" xfId="0" applyBorder="1" applyAlignment="1">
      <alignment vertical="center" wrapText="1"/>
    </xf>
    <xf numFmtId="0" fontId="0" fillId="0" borderId="35" xfId="0" applyBorder="1" applyAlignment="1">
      <alignment vertical="center" wrapText="1"/>
    </xf>
    <xf numFmtId="0" fontId="0" fillId="0" borderId="43" xfId="0" applyBorder="1" applyAlignment="1">
      <alignment vertical="center" wrapText="1"/>
    </xf>
    <xf numFmtId="0" fontId="0" fillId="0" borderId="0" xfId="0" applyAlignment="1">
      <alignment horizontal="left" vertical="center" wrapText="1"/>
    </xf>
    <xf numFmtId="0" fontId="1" fillId="0" borderId="22" xfId="0" applyFont="1" applyBorder="1" applyAlignment="1">
      <alignment horizontal="center" vertical="center" wrapText="1"/>
    </xf>
    <xf numFmtId="0" fontId="0" fillId="0" borderId="0" xfId="0" applyAlignment="1" applyProtection="1">
      <alignment horizontal="left" vertical="center" wrapText="1"/>
      <protection locked="0"/>
    </xf>
    <xf numFmtId="0" fontId="0" fillId="0" borderId="0" xfId="0" applyAlignment="1">
      <alignment vertical="center"/>
    </xf>
    <xf numFmtId="0" fontId="3" fillId="6" borderId="0" xfId="0" applyFont="1" applyFill="1"/>
    <xf numFmtId="0" fontId="9" fillId="0" borderId="0" xfId="0" applyFont="1" applyAlignment="1">
      <alignment vertical="center"/>
    </xf>
    <xf numFmtId="0" fontId="9" fillId="0" borderId="0" xfId="0" applyFont="1" applyAlignment="1">
      <alignment horizontal="right" vertical="center"/>
    </xf>
    <xf numFmtId="0" fontId="43" fillId="0" borderId="0" xfId="0" applyFont="1" applyAlignment="1">
      <alignment vertical="center"/>
    </xf>
    <xf numFmtId="0" fontId="1" fillId="0" borderId="0" xfId="0" applyFont="1" applyAlignment="1">
      <alignment horizontal="right" vertical="center"/>
    </xf>
    <xf numFmtId="14" fontId="0" fillId="0" borderId="6" xfId="0" applyNumberFormat="1" applyBorder="1" applyAlignment="1">
      <alignment vertical="center"/>
    </xf>
    <xf numFmtId="0" fontId="21" fillId="0" borderId="6" xfId="0" applyFont="1" applyBorder="1" applyAlignment="1">
      <alignment horizontal="center" vertical="center"/>
    </xf>
    <xf numFmtId="0" fontId="0" fillId="0" borderId="0" xfId="0" applyAlignment="1">
      <alignment horizontal="right" vertical="center"/>
    </xf>
    <xf numFmtId="0" fontId="10" fillId="0" borderId="6" xfId="0" applyFont="1" applyBorder="1" applyAlignment="1">
      <alignment horizontal="center" vertical="center"/>
    </xf>
    <xf numFmtId="14" fontId="0" fillId="0" borderId="0" xfId="0" applyNumberFormat="1" applyAlignment="1">
      <alignment vertical="center"/>
    </xf>
    <xf numFmtId="0" fontId="21" fillId="0" borderId="0" xfId="0" applyFont="1" applyAlignment="1">
      <alignment horizontal="center" vertical="center"/>
    </xf>
    <xf numFmtId="0" fontId="10" fillId="0" borderId="0" xfId="0" applyFont="1" applyAlignment="1">
      <alignment horizontal="center" vertical="center"/>
    </xf>
    <xf numFmtId="0" fontId="1" fillId="8" borderId="4" xfId="0" applyFont="1" applyFill="1" applyBorder="1" applyAlignment="1">
      <alignment vertical="center"/>
    </xf>
    <xf numFmtId="0" fontId="1" fillId="8" borderId="13" xfId="0" applyFont="1" applyFill="1" applyBorder="1" applyAlignment="1">
      <alignment vertical="center"/>
    </xf>
    <xf numFmtId="0" fontId="1" fillId="3" borderId="3" xfId="0" applyFont="1" applyFill="1" applyBorder="1" applyAlignment="1">
      <alignment horizontal="left" vertical="center" wrapText="1"/>
    </xf>
    <xf numFmtId="0" fontId="0" fillId="36" borderId="3" xfId="0" applyFill="1" applyBorder="1"/>
    <xf numFmtId="0" fontId="0" fillId="36" borderId="10" xfId="0" applyFill="1" applyBorder="1" applyAlignment="1">
      <alignment horizontal="center" vertical="center" wrapText="1"/>
    </xf>
    <xf numFmtId="0" fontId="0" fillId="36" borderId="5" xfId="0" applyFill="1" applyBorder="1" applyAlignment="1">
      <alignment horizontal="center" vertical="center" wrapText="1"/>
    </xf>
    <xf numFmtId="0" fontId="0" fillId="36" borderId="13" xfId="0" applyFill="1" applyBorder="1" applyAlignment="1">
      <alignment horizontal="center" vertical="center" wrapText="1"/>
    </xf>
    <xf numFmtId="0" fontId="15" fillId="36" borderId="13" xfId="0" applyFont="1" applyFill="1" applyBorder="1" applyAlignment="1">
      <alignment horizontal="center" vertical="center" wrapText="1"/>
    </xf>
    <xf numFmtId="14" fontId="37" fillId="36" borderId="13" xfId="0" applyNumberFormat="1" applyFont="1" applyFill="1" applyBorder="1" applyAlignment="1">
      <alignment horizontal="center" vertical="center" wrapText="1"/>
    </xf>
    <xf numFmtId="0" fontId="0" fillId="36" borderId="19" xfId="0" applyFill="1" applyBorder="1" applyAlignment="1">
      <alignment horizontal="center" vertical="center" wrapText="1"/>
    </xf>
    <xf numFmtId="0" fontId="0" fillId="36" borderId="0" xfId="0" applyFill="1" applyAlignment="1">
      <alignment horizontal="center" vertical="center" wrapText="1"/>
    </xf>
    <xf numFmtId="0" fontId="0" fillId="36" borderId="35" xfId="0" applyFill="1" applyBorder="1" applyAlignment="1">
      <alignment horizontal="center" vertical="center" wrapText="1"/>
    </xf>
    <xf numFmtId="0" fontId="0" fillId="36" borderId="43" xfId="0" applyFill="1" applyBorder="1" applyAlignment="1">
      <alignment horizontal="center" vertical="center" wrapText="1"/>
    </xf>
    <xf numFmtId="0" fontId="0" fillId="36" borderId="3" xfId="0" applyFill="1" applyBorder="1" applyAlignment="1" applyProtection="1">
      <alignment horizontal="center" vertical="center" wrapText="1"/>
      <protection locked="0"/>
    </xf>
    <xf numFmtId="0" fontId="0" fillId="36" borderId="0" xfId="0" applyFill="1" applyAlignment="1" applyProtection="1">
      <alignment horizontal="center" vertical="center" wrapText="1"/>
      <protection locked="0"/>
    </xf>
    <xf numFmtId="0" fontId="0" fillId="36" borderId="5" xfId="0" applyFill="1" applyBorder="1" applyAlignment="1" applyProtection="1">
      <alignment horizontal="center" vertical="center" wrapText="1"/>
      <protection locked="0"/>
    </xf>
    <xf numFmtId="0" fontId="0" fillId="36" borderId="4" xfId="0" applyFill="1" applyBorder="1" applyAlignment="1" applyProtection="1">
      <alignment horizontal="center" vertical="center" wrapText="1"/>
      <protection locked="0"/>
    </xf>
    <xf numFmtId="0" fontId="0" fillId="36" borderId="10" xfId="0" applyFill="1" applyBorder="1" applyAlignment="1" applyProtection="1">
      <alignment horizontal="center" vertical="center" wrapText="1"/>
      <protection locked="0"/>
    </xf>
    <xf numFmtId="0" fontId="0" fillId="36" borderId="4" xfId="0" applyFill="1" applyBorder="1" applyAlignment="1">
      <alignment horizontal="center" vertical="center"/>
    </xf>
    <xf numFmtId="0" fontId="1" fillId="36" borderId="4" xfId="0" applyFont="1" applyFill="1" applyBorder="1" applyAlignment="1">
      <alignment horizontal="center" vertical="center"/>
    </xf>
    <xf numFmtId="0" fontId="0" fillId="36" borderId="3" xfId="0" applyFill="1" applyBorder="1" applyAlignment="1">
      <alignment horizontal="center" vertical="center" wrapText="1"/>
    </xf>
    <xf numFmtId="0" fontId="0" fillId="36" borderId="26" xfId="0" applyFill="1" applyBorder="1" applyAlignment="1">
      <alignment horizontal="center" vertical="center" wrapText="1"/>
    </xf>
    <xf numFmtId="0" fontId="0" fillId="36" borderId="50" xfId="0" applyFill="1" applyBorder="1" applyAlignment="1" applyProtection="1">
      <alignment horizontal="center" vertical="center" wrapText="1"/>
      <protection locked="0"/>
    </xf>
    <xf numFmtId="0" fontId="0" fillId="36" borderId="22" xfId="0" applyFill="1" applyBorder="1" applyAlignment="1" applyProtection="1">
      <alignment horizontal="center" vertical="center" wrapText="1"/>
      <protection locked="0"/>
    </xf>
    <xf numFmtId="0" fontId="0" fillId="36" borderId="51" xfId="0" applyFill="1" applyBorder="1" applyAlignment="1" applyProtection="1">
      <alignment horizontal="center" vertical="center" wrapText="1"/>
      <protection locked="0"/>
    </xf>
    <xf numFmtId="0" fontId="60" fillId="0" borderId="0" xfId="0" applyFont="1" applyAlignment="1">
      <alignment horizontal="center" vertical="center"/>
    </xf>
    <xf numFmtId="14" fontId="0" fillId="0" borderId="3" xfId="0" applyNumberFormat="1" applyBorder="1" applyAlignment="1">
      <alignment horizontal="center" vertical="center" wrapText="1"/>
    </xf>
    <xf numFmtId="0" fontId="0" fillId="0" borderId="4" xfId="0" applyBorder="1" applyAlignment="1" applyProtection="1">
      <alignment vertical="center"/>
      <protection locked="0"/>
    </xf>
    <xf numFmtId="0" fontId="0" fillId="0" borderId="26" xfId="0" applyBorder="1" applyAlignment="1" applyProtection="1">
      <alignment vertical="center"/>
      <protection locked="0"/>
    </xf>
    <xf numFmtId="0" fontId="1" fillId="0" borderId="62" xfId="0" applyFont="1" applyBorder="1" applyAlignment="1" applyProtection="1">
      <alignment vertical="center" wrapText="1"/>
      <protection locked="0"/>
    </xf>
    <xf numFmtId="0" fontId="0" fillId="3" borderId="17" xfId="0" applyFill="1" applyBorder="1" applyAlignment="1">
      <alignment vertical="center"/>
    </xf>
    <xf numFmtId="0" fontId="0" fillId="9" borderId="17" xfId="0" applyFill="1" applyBorder="1" applyAlignment="1">
      <alignment vertical="center" wrapText="1"/>
    </xf>
    <xf numFmtId="0" fontId="0" fillId="0" borderId="23" xfId="0" applyBorder="1" applyAlignment="1">
      <alignment vertical="center" wrapText="1"/>
    </xf>
    <xf numFmtId="0" fontId="0" fillId="9" borderId="23" xfId="0" applyFill="1" applyBorder="1" applyAlignment="1">
      <alignment vertical="center" wrapText="1"/>
    </xf>
    <xf numFmtId="0" fontId="0" fillId="9" borderId="31" xfId="0" applyFill="1" applyBorder="1" applyAlignment="1">
      <alignment vertical="center" wrapText="1"/>
    </xf>
    <xf numFmtId="14" fontId="16" fillId="17" borderId="0" xfId="0" applyNumberFormat="1" applyFont="1" applyFill="1" applyAlignment="1">
      <alignment vertical="center"/>
    </xf>
    <xf numFmtId="0" fontId="1" fillId="0" borderId="0" xfId="0" applyFont="1" applyAlignment="1" applyProtection="1">
      <alignment vertical="center"/>
      <protection locked="0"/>
    </xf>
    <xf numFmtId="0" fontId="0" fillId="3" borderId="3" xfId="0" applyFill="1" applyBorder="1" applyAlignment="1">
      <alignment vertical="center"/>
    </xf>
    <xf numFmtId="0" fontId="0" fillId="3" borderId="5" xfId="0" applyFill="1" applyBorder="1" applyAlignment="1">
      <alignment vertical="center"/>
    </xf>
    <xf numFmtId="0" fontId="0" fillId="3" borderId="3" xfId="0" applyFill="1" applyBorder="1" applyAlignment="1">
      <alignment horizontal="center" vertical="center"/>
    </xf>
    <xf numFmtId="0" fontId="0" fillId="3" borderId="0" xfId="0" applyFill="1" applyAlignment="1" applyProtection="1">
      <alignment vertical="center"/>
      <protection locked="0"/>
    </xf>
    <xf numFmtId="0" fontId="0" fillId="9" borderId="3" xfId="0" applyFill="1" applyBorder="1" applyAlignment="1">
      <alignment vertical="center" wrapText="1"/>
    </xf>
    <xf numFmtId="0" fontId="1" fillId="9" borderId="3" xfId="0" applyFont="1" applyFill="1" applyBorder="1" applyAlignment="1">
      <alignment vertical="center" wrapText="1"/>
    </xf>
    <xf numFmtId="0" fontId="47" fillId="0" borderId="5" xfId="0" applyFont="1" applyBorder="1" applyAlignment="1">
      <alignment vertical="center" wrapText="1"/>
    </xf>
    <xf numFmtId="0" fontId="3" fillId="0" borderId="0" xfId="0" applyFont="1" applyAlignment="1">
      <alignment horizontal="center" vertical="center"/>
    </xf>
    <xf numFmtId="0" fontId="1" fillId="0" borderId="64" xfId="0" applyFont="1" applyBorder="1" applyAlignment="1" applyProtection="1">
      <alignment horizontal="center" vertical="center"/>
      <protection locked="0"/>
    </xf>
    <xf numFmtId="0" fontId="0" fillId="36" borderId="3" xfId="0" applyFill="1" applyBorder="1" applyAlignment="1">
      <alignment horizontal="center" vertical="center"/>
    </xf>
    <xf numFmtId="0" fontId="0" fillId="5" borderId="37" xfId="0" applyFill="1" applyBorder="1" applyAlignment="1">
      <alignment horizontal="center" vertical="center" wrapText="1"/>
    </xf>
    <xf numFmtId="0" fontId="1" fillId="36" borderId="3" xfId="0" applyFont="1" applyFill="1" applyBorder="1" applyAlignment="1">
      <alignment horizontal="center" vertical="center"/>
    </xf>
    <xf numFmtId="0" fontId="11" fillId="0" borderId="4" xfId="0" applyFont="1" applyBorder="1" applyAlignment="1" applyProtection="1">
      <alignment horizontal="left" vertical="center"/>
      <protection locked="0"/>
    </xf>
    <xf numFmtId="0" fontId="2" fillId="2" borderId="1" xfId="0" applyFont="1" applyFill="1" applyBorder="1" applyAlignment="1">
      <alignment horizontal="left" vertical="center"/>
    </xf>
    <xf numFmtId="0" fontId="1" fillId="36" borderId="3" xfId="0" applyFont="1" applyFill="1" applyBorder="1" applyAlignment="1">
      <alignment horizontal="left" vertical="center"/>
    </xf>
    <xf numFmtId="0" fontId="0" fillId="0" borderId="3" xfId="0" applyBorder="1" applyAlignment="1">
      <alignment horizontal="left" vertical="center"/>
    </xf>
    <xf numFmtId="0" fontId="0" fillId="15" borderId="3" xfId="0" applyFill="1" applyBorder="1" applyAlignment="1">
      <alignment horizontal="left" vertical="center" wrapText="1"/>
    </xf>
    <xf numFmtId="0" fontId="0" fillId="0" borderId="0" xfId="0" applyAlignment="1">
      <alignment horizontal="left" vertical="center"/>
    </xf>
    <xf numFmtId="0" fontId="0" fillId="36" borderId="20" xfId="0" applyFill="1" applyBorder="1" applyAlignment="1">
      <alignment horizontal="center" vertical="center"/>
    </xf>
    <xf numFmtId="0" fontId="40" fillId="0" borderId="3" xfId="0" applyFont="1" applyBorder="1" applyAlignment="1">
      <alignment horizontal="center" vertical="center" wrapText="1"/>
    </xf>
    <xf numFmtId="0" fontId="1" fillId="0" borderId="0" xfId="0" applyFont="1" applyAlignment="1">
      <alignment horizontal="center" vertical="center" wrapText="1"/>
    </xf>
    <xf numFmtId="0" fontId="0" fillId="36" borderId="3" xfId="0" applyFill="1" applyBorder="1" applyAlignment="1">
      <alignment horizontal="left" vertical="center"/>
    </xf>
    <xf numFmtId="0" fontId="2" fillId="2" borderId="65" xfId="0" applyFont="1" applyFill="1" applyBorder="1" applyAlignment="1">
      <alignment horizontal="center" vertical="center"/>
    </xf>
    <xf numFmtId="0" fontId="0" fillId="36" borderId="5" xfId="0" applyFill="1" applyBorder="1" applyAlignment="1">
      <alignment horizontal="center" vertical="center"/>
    </xf>
    <xf numFmtId="0" fontId="11" fillId="0" borderId="26" xfId="0" applyFont="1" applyBorder="1" applyAlignment="1" applyProtection="1">
      <alignment horizontal="center" vertical="center"/>
      <protection locked="0"/>
    </xf>
    <xf numFmtId="0" fontId="11" fillId="0" borderId="13" xfId="0" applyFont="1" applyBorder="1" applyAlignment="1">
      <alignment horizontal="center" vertical="center"/>
    </xf>
    <xf numFmtId="14" fontId="16" fillId="17" borderId="0" xfId="0" applyNumberFormat="1" applyFont="1" applyFill="1" applyAlignment="1">
      <alignment horizontal="center" vertical="center"/>
    </xf>
    <xf numFmtId="14" fontId="0" fillId="0" borderId="0" xfId="0" applyNumberFormat="1" applyAlignment="1">
      <alignment horizontal="center" vertical="center"/>
    </xf>
    <xf numFmtId="0" fontId="0" fillId="0" borderId="5"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46" fillId="0" borderId="3" xfId="2" applyFill="1" applyBorder="1" applyAlignment="1" applyProtection="1">
      <alignment horizontal="center" vertical="center" wrapText="1"/>
      <protection locked="0"/>
    </xf>
    <xf numFmtId="0" fontId="46" fillId="0" borderId="3" xfId="2" applyBorder="1" applyAlignment="1" applyProtection="1">
      <alignment horizontal="center" vertical="center"/>
      <protection locked="0"/>
    </xf>
    <xf numFmtId="0" fontId="0" fillId="0" borderId="10" xfId="0" applyBorder="1" applyAlignment="1">
      <alignment horizontal="center" vertical="center"/>
    </xf>
    <xf numFmtId="0" fontId="1" fillId="0" borderId="10" xfId="0" applyFont="1" applyBorder="1" applyAlignment="1">
      <alignment horizontal="center" vertical="center"/>
    </xf>
    <xf numFmtId="0" fontId="0" fillId="0" borderId="5" xfId="0" applyBorder="1" applyAlignment="1">
      <alignment horizontal="center" vertical="center"/>
    </xf>
    <xf numFmtId="0" fontId="0" fillId="0" borderId="32" xfId="0" applyBorder="1" applyAlignment="1">
      <alignment horizontal="center" vertical="center"/>
    </xf>
    <xf numFmtId="0" fontId="0" fillId="0" borderId="49" xfId="0" applyBorder="1" applyAlignment="1">
      <alignment horizontal="center" vertical="center"/>
    </xf>
    <xf numFmtId="0" fontId="0" fillId="0" borderId="47" xfId="0" applyBorder="1" applyAlignment="1">
      <alignment horizontal="center" vertical="center"/>
    </xf>
    <xf numFmtId="0" fontId="67" fillId="0" borderId="0" xfId="0" applyFont="1" applyAlignment="1">
      <alignment horizontal="center" vertical="center" wrapText="1"/>
    </xf>
    <xf numFmtId="0" fontId="0" fillId="0" borderId="62" xfId="0" applyBorder="1" applyAlignment="1" applyProtection="1">
      <alignment horizontal="center" vertical="center" wrapText="1"/>
      <protection locked="0"/>
    </xf>
    <xf numFmtId="0" fontId="46" fillId="0" borderId="3" xfId="2" applyFill="1" applyBorder="1" applyAlignment="1" applyProtection="1">
      <alignment horizontal="center" vertical="center"/>
      <protection locked="0"/>
    </xf>
    <xf numFmtId="0" fontId="0" fillId="34" borderId="3" xfId="0" applyFill="1" applyBorder="1" applyAlignment="1" applyProtection="1">
      <alignment horizontal="center" vertical="center"/>
      <protection locked="0"/>
    </xf>
    <xf numFmtId="0" fontId="0" fillId="34" borderId="10" xfId="0" applyFill="1" applyBorder="1" applyAlignment="1" applyProtection="1">
      <alignment horizontal="center" vertical="center"/>
      <protection locked="0"/>
    </xf>
    <xf numFmtId="0" fontId="1" fillId="34" borderId="3" xfId="0" applyFont="1" applyFill="1" applyBorder="1" applyAlignment="1" applyProtection="1">
      <alignment horizontal="center" vertical="center"/>
      <protection locked="0"/>
    </xf>
    <xf numFmtId="0" fontId="0" fillId="0" borderId="4" xfId="0" applyBorder="1" applyAlignment="1">
      <alignment horizontal="center" vertical="center"/>
    </xf>
    <xf numFmtId="0" fontId="0" fillId="0" borderId="53" xfId="0" applyBorder="1" applyAlignment="1">
      <alignment horizontal="center" vertical="center"/>
    </xf>
    <xf numFmtId="0" fontId="1" fillId="36" borderId="3" xfId="0" applyFont="1" applyFill="1" applyBorder="1" applyAlignment="1">
      <alignment horizontal="left" vertical="center" wrapText="1"/>
    </xf>
    <xf numFmtId="0" fontId="0" fillId="36" borderId="3" xfId="0" applyFill="1" applyBorder="1" applyAlignment="1">
      <alignment horizontal="left" vertical="center" wrapText="1"/>
    </xf>
    <xf numFmtId="0" fontId="1" fillId="0" borderId="0" xfId="0" applyFont="1" applyAlignment="1" applyProtection="1">
      <alignment horizontal="center" vertical="center" wrapText="1"/>
      <protection locked="0"/>
    </xf>
    <xf numFmtId="0" fontId="1" fillId="36" borderId="5" xfId="0" applyFont="1" applyFill="1" applyBorder="1" applyAlignment="1">
      <alignment horizontal="center" vertical="center"/>
    </xf>
    <xf numFmtId="0" fontId="66" fillId="0" borderId="0" xfId="3" applyAlignment="1">
      <alignment horizontal="center" vertical="center" wrapText="1"/>
    </xf>
    <xf numFmtId="0" fontId="0" fillId="36" borderId="5" xfId="0" applyFill="1" applyBorder="1" applyAlignment="1" applyProtection="1">
      <alignment horizontal="center" vertical="center"/>
      <protection locked="0"/>
    </xf>
    <xf numFmtId="0" fontId="0" fillId="36" borderId="3" xfId="0" applyFill="1" applyBorder="1" applyAlignment="1" applyProtection="1">
      <alignment horizontal="center" vertical="center"/>
      <protection locked="0"/>
    </xf>
    <xf numFmtId="0" fontId="0" fillId="36" borderId="10" xfId="0" applyFill="1" applyBorder="1" applyAlignment="1" applyProtection="1">
      <alignment horizontal="center" vertical="center"/>
      <protection locked="0"/>
    </xf>
    <xf numFmtId="0" fontId="3" fillId="0" borderId="5" xfId="0" applyFont="1" applyBorder="1" applyAlignment="1">
      <alignment horizontal="center" vertical="center" wrapText="1"/>
    </xf>
    <xf numFmtId="0" fontId="0" fillId="0" borderId="26" xfId="0" applyBorder="1" applyAlignment="1">
      <alignment vertical="center" wrapText="1"/>
    </xf>
    <xf numFmtId="0" fontId="63" fillId="36" borderId="3" xfId="0" applyFont="1" applyFill="1" applyBorder="1" applyAlignment="1">
      <alignment horizontal="left" vertical="center"/>
    </xf>
    <xf numFmtId="0" fontId="1" fillId="0" borderId="0" xfId="0" applyFont="1" applyAlignment="1">
      <alignment horizontal="center" vertical="center"/>
    </xf>
    <xf numFmtId="0" fontId="61" fillId="0" borderId="5" xfId="0" applyFont="1" applyBorder="1" applyAlignment="1" applyProtection="1">
      <alignment horizontal="center" vertical="center" wrapText="1"/>
      <protection locked="0"/>
    </xf>
    <xf numFmtId="0" fontId="0" fillId="36" borderId="10" xfId="0" applyFill="1" applyBorder="1" applyAlignment="1">
      <alignment horizontal="center" vertical="center"/>
    </xf>
    <xf numFmtId="0" fontId="0" fillId="3" borderId="5" xfId="0" applyFill="1" applyBorder="1" applyAlignment="1">
      <alignment horizontal="center" vertical="center"/>
    </xf>
    <xf numFmtId="0" fontId="1" fillId="5" borderId="37" xfId="0" applyFont="1" applyFill="1" applyBorder="1" applyAlignment="1">
      <alignment horizontal="center" vertical="center" wrapText="1"/>
    </xf>
    <xf numFmtId="14" fontId="0" fillId="0" borderId="0" xfId="0" applyNumberFormat="1" applyAlignment="1" applyProtection="1">
      <alignment horizontal="center" vertical="center"/>
      <protection locked="0"/>
    </xf>
    <xf numFmtId="0" fontId="0" fillId="3" borderId="17" xfId="0" applyFill="1" applyBorder="1" applyAlignment="1">
      <alignment horizontal="center" vertical="center"/>
    </xf>
    <xf numFmtId="0" fontId="0" fillId="9" borderId="17" xfId="0" applyFill="1" applyBorder="1" applyAlignment="1">
      <alignment horizontal="center" vertical="center" wrapText="1"/>
    </xf>
    <xf numFmtId="0" fontId="0" fillId="0" borderId="23" xfId="0" applyBorder="1" applyAlignment="1">
      <alignment horizontal="center" vertical="center" wrapText="1"/>
    </xf>
    <xf numFmtId="0" fontId="0" fillId="9" borderId="23" xfId="0" applyFill="1" applyBorder="1" applyAlignment="1">
      <alignment horizontal="center" vertical="center" wrapText="1"/>
    </xf>
    <xf numFmtId="0" fontId="0" fillId="9" borderId="31" xfId="0" applyFill="1" applyBorder="1" applyAlignment="1">
      <alignment horizontal="center" vertical="center" wrapText="1"/>
    </xf>
    <xf numFmtId="0" fontId="0" fillId="3" borderId="36" xfId="0" applyFill="1" applyBorder="1" applyAlignment="1">
      <alignment horizontal="center" vertical="center"/>
    </xf>
    <xf numFmtId="0" fontId="0" fillId="5" borderId="66" xfId="0" applyFill="1" applyBorder="1" applyAlignment="1">
      <alignment horizontal="center" vertical="center" wrapText="1"/>
    </xf>
    <xf numFmtId="0" fontId="0" fillId="36" borderId="17" xfId="0" applyFill="1" applyBorder="1" applyAlignment="1">
      <alignment horizontal="center" vertical="center"/>
    </xf>
    <xf numFmtId="0" fontId="3" fillId="0" borderId="67" xfId="0" applyFont="1" applyBorder="1" applyAlignment="1" applyProtection="1">
      <alignment horizontal="center" vertical="center"/>
      <protection locked="0"/>
    </xf>
    <xf numFmtId="0" fontId="3" fillId="0" borderId="69" xfId="0" applyFont="1" applyBorder="1" applyAlignment="1" applyProtection="1">
      <alignment horizontal="center" vertical="center" wrapText="1"/>
      <protection locked="0"/>
    </xf>
    <xf numFmtId="0" fontId="3" fillId="0" borderId="69" xfId="0" applyFont="1" applyBorder="1" applyAlignment="1" applyProtection="1">
      <alignment horizontal="center" vertical="center"/>
      <protection locked="0"/>
    </xf>
    <xf numFmtId="0" fontId="3" fillId="0" borderId="69" xfId="0" applyFont="1" applyBorder="1" applyAlignment="1">
      <alignment horizontal="center" vertical="center" wrapText="1"/>
    </xf>
    <xf numFmtId="14" fontId="12" fillId="0" borderId="70" xfId="0" applyNumberFormat="1" applyFont="1" applyBorder="1" applyAlignment="1" applyProtection="1">
      <alignment horizontal="center" vertical="center" wrapText="1"/>
      <protection locked="0"/>
    </xf>
    <xf numFmtId="0" fontId="3" fillId="0" borderId="71" xfId="0" applyFont="1" applyBorder="1" applyAlignment="1">
      <alignment vertical="center" wrapText="1"/>
    </xf>
    <xf numFmtId="1" fontId="12" fillId="30" borderId="70" xfId="0" applyNumberFormat="1" applyFont="1" applyFill="1" applyBorder="1" applyAlignment="1" applyProtection="1">
      <alignment horizontal="center" vertical="center"/>
      <protection locked="0"/>
    </xf>
    <xf numFmtId="166" fontId="12" fillId="0" borderId="70" xfId="0" applyNumberFormat="1" applyFont="1" applyBorder="1" applyAlignment="1" applyProtection="1">
      <alignment horizontal="center" vertical="center" wrapText="1"/>
      <protection locked="0"/>
    </xf>
    <xf numFmtId="0" fontId="3" fillId="0" borderId="71" xfId="0" applyFont="1" applyBorder="1" applyAlignment="1" applyProtection="1">
      <alignment vertical="center" wrapText="1"/>
      <protection locked="0"/>
    </xf>
    <xf numFmtId="0" fontId="11" fillId="0" borderId="82" xfId="0" applyFont="1" applyBorder="1" applyAlignment="1" applyProtection="1">
      <alignment vertical="center"/>
      <protection locked="0"/>
    </xf>
    <xf numFmtId="0" fontId="3" fillId="0" borderId="83" xfId="0" applyFont="1" applyBorder="1" applyAlignment="1" applyProtection="1">
      <alignment vertical="center"/>
      <protection locked="0"/>
    </xf>
    <xf numFmtId="0" fontId="3" fillId="0" borderId="71" xfId="0" applyFont="1" applyBorder="1" applyAlignment="1" applyProtection="1">
      <alignment vertical="center"/>
      <protection locked="0"/>
    </xf>
    <xf numFmtId="1" fontId="12" fillId="0" borderId="73" xfId="0" applyNumberFormat="1" applyFont="1" applyBorder="1" applyAlignment="1" applyProtection="1">
      <alignment horizontal="center" vertical="center"/>
      <protection locked="0"/>
    </xf>
    <xf numFmtId="167" fontId="12" fillId="0" borderId="70" xfId="0" applyNumberFormat="1" applyFont="1" applyBorder="1" applyAlignment="1" applyProtection="1">
      <alignment horizontal="center" vertical="center" wrapText="1"/>
      <protection locked="0"/>
    </xf>
    <xf numFmtId="0" fontId="3" fillId="0" borderId="80" xfId="0" applyFont="1" applyBorder="1" applyAlignment="1" applyProtection="1">
      <alignment vertical="center" wrapText="1"/>
      <protection locked="0"/>
    </xf>
    <xf numFmtId="165" fontId="12" fillId="0" borderId="70" xfId="0" applyNumberFormat="1" applyFont="1" applyBorder="1" applyAlignment="1" applyProtection="1">
      <alignment horizontal="center" vertical="center" wrapText="1"/>
      <protection locked="0"/>
    </xf>
    <xf numFmtId="14" fontId="12" fillId="0" borderId="0" xfId="0" applyNumberFormat="1" applyFont="1" applyAlignment="1" applyProtection="1">
      <alignment horizontal="center" vertical="center" wrapText="1"/>
      <protection locked="0"/>
    </xf>
    <xf numFmtId="167" fontId="12" fillId="0" borderId="0" xfId="0" applyNumberFormat="1" applyFont="1" applyAlignment="1" applyProtection="1">
      <alignment horizontal="center" vertical="center" wrapText="1"/>
      <protection locked="0"/>
    </xf>
    <xf numFmtId="1" fontId="12" fillId="0" borderId="0" xfId="0" applyNumberFormat="1" applyFont="1" applyAlignment="1" applyProtection="1">
      <alignment horizontal="center" vertical="center"/>
      <protection locked="0"/>
    </xf>
    <xf numFmtId="0" fontId="12" fillId="0" borderId="85" xfId="0" applyFont="1" applyBorder="1" applyAlignment="1" applyProtection="1">
      <alignment horizontal="center" vertical="center" wrapText="1"/>
      <protection locked="0"/>
    </xf>
    <xf numFmtId="0" fontId="12" fillId="0" borderId="87" xfId="0" applyFont="1" applyBorder="1" applyAlignment="1" applyProtection="1">
      <alignment horizontal="center" vertical="center" wrapText="1"/>
      <protection locked="0"/>
    </xf>
    <xf numFmtId="0" fontId="12" fillId="0" borderId="87" xfId="0" applyFont="1" applyBorder="1" applyAlignment="1" applyProtection="1">
      <alignment horizontal="center" vertical="center"/>
      <protection locked="0"/>
    </xf>
    <xf numFmtId="14" fontId="12" fillId="0" borderId="87" xfId="0" applyNumberFormat="1" applyFont="1" applyBorder="1" applyAlignment="1" applyProtection="1">
      <alignment horizontal="center" vertical="center" wrapText="1"/>
      <protection locked="0"/>
    </xf>
    <xf numFmtId="167" fontId="12" fillId="0" borderId="87" xfId="0" applyNumberFormat="1" applyFont="1" applyBorder="1" applyAlignment="1" applyProtection="1">
      <alignment horizontal="center" vertical="center" wrapText="1"/>
      <protection locked="0"/>
    </xf>
    <xf numFmtId="1" fontId="12" fillId="30" borderId="87" xfId="0" applyNumberFormat="1" applyFont="1" applyFill="1" applyBorder="1" applyAlignment="1" applyProtection="1">
      <alignment horizontal="center" vertical="center"/>
      <protection locked="0"/>
    </xf>
    <xf numFmtId="0" fontId="12" fillId="0" borderId="89" xfId="0" applyFont="1" applyBorder="1" applyAlignment="1" applyProtection="1">
      <alignment horizontal="center" vertical="center"/>
      <protection locked="0"/>
    </xf>
    <xf numFmtId="0" fontId="3" fillId="0" borderId="84" xfId="0" applyFont="1" applyBorder="1" applyAlignment="1" applyProtection="1">
      <alignment horizontal="center" vertical="center"/>
      <protection locked="0"/>
    </xf>
    <xf numFmtId="0" fontId="3" fillId="0" borderId="86" xfId="0" applyFont="1" applyBorder="1" applyAlignment="1" applyProtection="1">
      <alignment horizontal="center" vertical="center" wrapText="1"/>
      <protection locked="0"/>
    </xf>
    <xf numFmtId="0" fontId="3" fillId="0" borderId="86" xfId="0" applyFont="1" applyBorder="1" applyAlignment="1" applyProtection="1">
      <alignment horizontal="center" vertical="center"/>
      <protection locked="0"/>
    </xf>
    <xf numFmtId="0" fontId="3" fillId="0" borderId="86" xfId="0" applyFont="1" applyBorder="1" applyAlignment="1">
      <alignment horizontal="center" vertical="center" wrapText="1"/>
    </xf>
    <xf numFmtId="0" fontId="3" fillId="0" borderId="88" xfId="0" applyFont="1" applyBorder="1" applyAlignment="1" applyProtection="1">
      <alignment horizontal="center" vertical="center" wrapText="1"/>
      <protection locked="0"/>
    </xf>
    <xf numFmtId="0" fontId="1" fillId="0" borderId="89" xfId="0" applyFont="1" applyBorder="1" applyAlignment="1" applyProtection="1">
      <alignment horizontal="center" vertical="center"/>
      <protection locked="0"/>
    </xf>
    <xf numFmtId="0" fontId="12" fillId="0" borderId="89" xfId="0" applyFont="1" applyBorder="1" applyAlignment="1" applyProtection="1">
      <alignment horizontal="center" vertical="center" wrapText="1"/>
      <protection locked="0"/>
    </xf>
    <xf numFmtId="1" fontId="12" fillId="0" borderId="89" xfId="0" applyNumberFormat="1" applyFont="1" applyBorder="1" applyAlignment="1" applyProtection="1">
      <alignment horizontal="center" vertical="center"/>
      <protection locked="0"/>
    </xf>
    <xf numFmtId="0" fontId="12" fillId="0" borderId="68" xfId="0" applyFont="1" applyBorder="1" applyAlignment="1" applyProtection="1">
      <alignment horizontal="center" vertical="center" wrapText="1"/>
      <protection locked="0"/>
    </xf>
    <xf numFmtId="0" fontId="12" fillId="0" borderId="70" xfId="0" applyFont="1" applyBorder="1" applyAlignment="1" applyProtection="1">
      <alignment horizontal="center" vertical="center" wrapText="1"/>
      <protection locked="0"/>
    </xf>
    <xf numFmtId="0" fontId="12" fillId="0" borderId="70" xfId="0" applyFont="1" applyBorder="1" applyAlignment="1" applyProtection="1">
      <alignment horizontal="center" vertical="center"/>
      <protection locked="0"/>
    </xf>
    <xf numFmtId="0" fontId="3" fillId="0" borderId="71" xfId="0" applyFont="1" applyBorder="1" applyAlignment="1">
      <alignment horizontal="center" vertical="center" wrapText="1"/>
    </xf>
    <xf numFmtId="0" fontId="58" fillId="0" borderId="4" xfId="0" applyFont="1" applyBorder="1" applyAlignment="1" applyProtection="1">
      <alignment horizontal="left" vertical="center"/>
      <protection locked="0"/>
    </xf>
    <xf numFmtId="14" fontId="12" fillId="0" borderId="89" xfId="0" applyNumberFormat="1"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locked="0"/>
    </xf>
    <xf numFmtId="1" fontId="12" fillId="30" borderId="91" xfId="0" applyNumberFormat="1" applyFont="1" applyFill="1" applyBorder="1" applyAlignment="1" applyProtection="1">
      <alignment horizontal="center" vertical="center"/>
      <protection locked="0"/>
    </xf>
    <xf numFmtId="14" fontId="12" fillId="0" borderId="73" xfId="0" applyNumberFormat="1" applyFont="1" applyBorder="1" applyAlignment="1" applyProtection="1">
      <alignment horizontal="center" vertical="center" wrapText="1"/>
      <protection locked="0"/>
    </xf>
    <xf numFmtId="0" fontId="1" fillId="0" borderId="3" xfId="0" applyFont="1" applyBorder="1" applyAlignment="1">
      <alignment horizontal="left" vertical="center"/>
    </xf>
    <xf numFmtId="0" fontId="43" fillId="0" borderId="0" xfId="0" applyFont="1" applyAlignment="1">
      <alignment horizontal="left" vertical="center" wrapText="1"/>
    </xf>
    <xf numFmtId="0" fontId="3" fillId="0" borderId="74" xfId="0" applyFont="1" applyBorder="1" applyAlignment="1" applyProtection="1">
      <alignment horizontal="center" vertical="center"/>
      <protection locked="0"/>
    </xf>
    <xf numFmtId="0" fontId="3" fillId="0" borderId="76" xfId="0" applyFont="1" applyBorder="1" applyAlignment="1" applyProtection="1">
      <alignment horizontal="center" vertical="center" wrapText="1"/>
      <protection locked="0"/>
    </xf>
    <xf numFmtId="0" fontId="3" fillId="0" borderId="78" xfId="0" applyFont="1" applyBorder="1" applyAlignment="1" applyProtection="1">
      <alignment horizontal="center" vertical="center"/>
      <protection locked="0"/>
    </xf>
    <xf numFmtId="0" fontId="3" fillId="0" borderId="71" xfId="0" applyFont="1" applyBorder="1" applyAlignment="1" applyProtection="1">
      <alignment horizontal="center" vertical="center" wrapText="1"/>
      <protection locked="0"/>
    </xf>
    <xf numFmtId="0" fontId="3" fillId="0" borderId="80" xfId="0" applyFont="1" applyBorder="1" applyAlignment="1" applyProtection="1">
      <alignment horizontal="center" vertical="center" wrapText="1"/>
      <protection locked="0"/>
    </xf>
    <xf numFmtId="0" fontId="49" fillId="2" borderId="65" xfId="0" applyFont="1" applyFill="1" applyBorder="1" applyAlignment="1">
      <alignment horizontal="center" vertical="center"/>
    </xf>
    <xf numFmtId="0" fontId="3" fillId="0" borderId="0" xfId="0" applyFont="1" applyAlignment="1" applyProtection="1">
      <alignment horizontal="center" vertical="center"/>
      <protection locked="0"/>
    </xf>
    <xf numFmtId="0" fontId="0" fillId="36" borderId="0" xfId="0" applyFill="1" applyAlignment="1" applyProtection="1">
      <alignment horizontal="center" vertical="center"/>
      <protection locked="0"/>
    </xf>
    <xf numFmtId="0" fontId="0" fillId="36" borderId="26" xfId="0" applyFill="1" applyBorder="1" applyAlignment="1">
      <alignment horizontal="center" vertical="center"/>
    </xf>
    <xf numFmtId="0" fontId="46" fillId="0" borderId="3" xfId="3" applyFont="1" applyBorder="1" applyAlignment="1" applyProtection="1">
      <alignment horizontal="center" vertical="center"/>
      <protection locked="0"/>
    </xf>
    <xf numFmtId="0" fontId="68" fillId="0" borderId="0" xfId="0" applyFont="1" applyAlignment="1">
      <alignment horizontal="center" vertical="center"/>
    </xf>
    <xf numFmtId="0" fontId="0" fillId="0" borderId="43" xfId="0" applyBorder="1" applyAlignment="1" applyProtection="1">
      <alignment horizontal="center" vertical="center"/>
      <protection locked="0"/>
    </xf>
    <xf numFmtId="0" fontId="1" fillId="3" borderId="3" xfId="0" applyFont="1" applyFill="1" applyBorder="1" applyAlignment="1">
      <alignment horizontal="left" vertical="center"/>
    </xf>
    <xf numFmtId="0" fontId="0" fillId="3" borderId="3" xfId="0" applyFill="1" applyBorder="1" applyAlignment="1">
      <alignment horizontal="left" vertical="center" wrapText="1"/>
    </xf>
    <xf numFmtId="0" fontId="0" fillId="3" borderId="0" xfId="0" applyFill="1" applyAlignment="1" applyProtection="1">
      <alignment horizontal="center" vertical="center"/>
      <protection locked="0"/>
    </xf>
    <xf numFmtId="0" fontId="12" fillId="0" borderId="7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3" fillId="0" borderId="90" xfId="0" applyFont="1" applyBorder="1" applyAlignment="1" applyProtection="1">
      <alignment horizontal="center" vertical="center" wrapText="1"/>
      <protection locked="0"/>
    </xf>
    <xf numFmtId="0" fontId="3" fillId="0" borderId="92" xfId="0" applyFont="1" applyBorder="1" applyAlignment="1" applyProtection="1">
      <alignment horizontal="center" vertical="center" wrapText="1"/>
      <protection locked="0"/>
    </xf>
    <xf numFmtId="0" fontId="12" fillId="0" borderId="93" xfId="0" applyFont="1" applyBorder="1" applyAlignment="1" applyProtection="1">
      <alignment horizontal="center" vertical="center"/>
      <protection locked="0"/>
    </xf>
    <xf numFmtId="0" fontId="1" fillId="0" borderId="62" xfId="0" applyFont="1" applyBorder="1" applyAlignment="1" applyProtection="1">
      <alignment horizontal="center" vertical="center" wrapText="1"/>
      <protection locked="0"/>
    </xf>
    <xf numFmtId="0" fontId="0" fillId="21" borderId="26" xfId="0" applyFill="1" applyBorder="1" applyAlignment="1">
      <alignment horizontal="center" vertical="center"/>
    </xf>
    <xf numFmtId="0" fontId="0" fillId="21" borderId="3" xfId="0" applyFill="1" applyBorder="1" applyAlignment="1">
      <alignment horizontal="center" vertical="center"/>
    </xf>
    <xf numFmtId="0" fontId="0" fillId="31" borderId="0" xfId="0" applyFill="1" applyAlignment="1" applyProtection="1">
      <alignment horizontal="center" vertical="center"/>
      <protection locked="0"/>
    </xf>
    <xf numFmtId="0" fontId="0" fillId="16" borderId="18" xfId="0" applyFill="1" applyBorder="1" applyAlignment="1">
      <alignment vertical="center" textRotation="90" wrapText="1"/>
    </xf>
    <xf numFmtId="0" fontId="12" fillId="0" borderId="0" xfId="0" applyFont="1" applyAlignment="1" applyProtection="1">
      <alignment vertical="center" wrapText="1"/>
      <protection locked="0"/>
    </xf>
    <xf numFmtId="0" fontId="12" fillId="0" borderId="0" xfId="0" applyFont="1" applyAlignment="1" applyProtection="1">
      <alignment vertical="center"/>
      <protection locked="0"/>
    </xf>
    <xf numFmtId="0" fontId="0" fillId="9" borderId="5" xfId="0" applyFill="1" applyBorder="1" applyAlignment="1">
      <alignment vertical="center" wrapText="1"/>
    </xf>
    <xf numFmtId="0" fontId="0" fillId="9" borderId="10" xfId="0" applyFill="1" applyBorder="1" applyAlignment="1">
      <alignment vertical="center" wrapText="1"/>
    </xf>
    <xf numFmtId="0" fontId="0" fillId="9" borderId="13" xfId="0" applyFill="1" applyBorder="1" applyAlignment="1">
      <alignment vertical="center" wrapText="1"/>
    </xf>
    <xf numFmtId="14" fontId="0" fillId="9" borderId="13" xfId="0" applyNumberFormat="1" applyFill="1" applyBorder="1" applyAlignment="1">
      <alignment vertical="center" wrapText="1"/>
    </xf>
    <xf numFmtId="0" fontId="0" fillId="9" borderId="19" xfId="0" applyFill="1" applyBorder="1" applyAlignment="1">
      <alignment vertical="center" wrapText="1"/>
    </xf>
    <xf numFmtId="0" fontId="0" fillId="9" borderId="0" xfId="0" applyFill="1" applyAlignment="1">
      <alignment vertical="center" wrapText="1"/>
    </xf>
    <xf numFmtId="0" fontId="0" fillId="9" borderId="35" xfId="0" applyFill="1" applyBorder="1" applyAlignment="1">
      <alignment vertical="center" wrapText="1"/>
    </xf>
    <xf numFmtId="0" fontId="0" fillId="0" borderId="62" xfId="0" applyBorder="1" applyAlignment="1" applyProtection="1">
      <alignment vertical="center" wrapText="1"/>
      <protection locked="0"/>
    </xf>
    <xf numFmtId="0" fontId="0" fillId="9" borderId="32" xfId="0" applyFill="1" applyBorder="1" applyAlignment="1">
      <alignment vertical="center" wrapText="1"/>
    </xf>
    <xf numFmtId="0" fontId="0" fillId="9" borderId="33" xfId="0" applyFill="1" applyBorder="1" applyAlignment="1">
      <alignment vertical="center" wrapText="1"/>
    </xf>
    <xf numFmtId="14" fontId="0" fillId="9" borderId="33" xfId="0" applyNumberFormat="1" applyFill="1" applyBorder="1" applyAlignment="1">
      <alignment vertical="center" wrapText="1"/>
    </xf>
    <xf numFmtId="0" fontId="0" fillId="9" borderId="34" xfId="0" applyFill="1"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1" fillId="36" borderId="26" xfId="0" applyFont="1" applyFill="1" applyBorder="1" applyAlignment="1">
      <alignment horizontal="center" vertical="center"/>
    </xf>
    <xf numFmtId="0" fontId="40" fillId="0" borderId="17" xfId="0" applyFont="1" applyBorder="1" applyAlignment="1">
      <alignment horizontal="center" vertical="center" wrapText="1"/>
    </xf>
    <xf numFmtId="0" fontId="1" fillId="0" borderId="26" xfId="0" applyFont="1" applyBorder="1" applyAlignment="1">
      <alignment horizontal="center" vertical="center" wrapText="1"/>
    </xf>
    <xf numFmtId="0" fontId="0" fillId="0" borderId="4" xfId="0" applyBorder="1" applyAlignment="1">
      <alignment vertical="center"/>
    </xf>
    <xf numFmtId="0" fontId="3" fillId="0" borderId="83" xfId="0" applyFont="1" applyBorder="1" applyAlignment="1" applyProtection="1">
      <alignment horizontal="center" vertical="center"/>
      <protection locked="0"/>
    </xf>
    <xf numFmtId="0" fontId="3" fillId="0" borderId="71" xfId="0" applyFont="1" applyBorder="1" applyAlignment="1" applyProtection="1">
      <alignment horizontal="center" vertical="center"/>
      <protection locked="0"/>
    </xf>
    <xf numFmtId="0" fontId="47" fillId="0" borderId="5" xfId="0" applyFont="1" applyBorder="1" applyAlignment="1">
      <alignment horizontal="center" vertical="center" wrapText="1"/>
    </xf>
    <xf numFmtId="0" fontId="0" fillId="0" borderId="32" xfId="0" applyBorder="1" applyAlignment="1">
      <alignment horizontal="center" vertical="center" wrapText="1"/>
    </xf>
    <xf numFmtId="0" fontId="12" fillId="0" borderId="68" xfId="0" applyFont="1" applyBorder="1" applyAlignment="1" applyProtection="1">
      <alignment vertical="center" wrapText="1"/>
      <protection locked="0"/>
    </xf>
    <xf numFmtId="0" fontId="12" fillId="0" borderId="70" xfId="0" applyFont="1" applyBorder="1" applyAlignment="1" applyProtection="1">
      <alignment vertical="center" wrapText="1"/>
      <protection locked="0"/>
    </xf>
    <xf numFmtId="0" fontId="12" fillId="0" borderId="70" xfId="0" applyFont="1" applyBorder="1" applyAlignment="1" applyProtection="1">
      <alignment vertical="center"/>
      <protection locked="0"/>
    </xf>
    <xf numFmtId="14" fontId="12" fillId="0" borderId="70" xfId="0" applyNumberFormat="1" applyFont="1" applyBorder="1" applyAlignment="1" applyProtection="1">
      <alignment vertical="center" wrapText="1"/>
      <protection locked="0"/>
    </xf>
    <xf numFmtId="1" fontId="12" fillId="30" borderId="70" xfId="0" applyNumberFormat="1" applyFont="1" applyFill="1" applyBorder="1" applyAlignment="1" applyProtection="1">
      <alignment vertical="center"/>
      <protection locked="0"/>
    </xf>
    <xf numFmtId="1" fontId="12" fillId="0" borderId="73" xfId="0" applyNumberFormat="1" applyFont="1" applyBorder="1" applyAlignment="1" applyProtection="1">
      <alignment vertical="center"/>
      <protection locked="0"/>
    </xf>
    <xf numFmtId="0" fontId="0" fillId="3" borderId="10" xfId="0" applyFill="1" applyBorder="1" applyAlignment="1">
      <alignment vertical="center" wrapText="1"/>
    </xf>
    <xf numFmtId="0" fontId="0" fillId="3" borderId="5" xfId="0" applyFill="1" applyBorder="1" applyAlignment="1">
      <alignment vertical="center" wrapText="1"/>
    </xf>
    <xf numFmtId="0" fontId="0" fillId="3" borderId="13" xfId="0" applyFill="1" applyBorder="1" applyAlignment="1">
      <alignment vertical="center" wrapText="1"/>
    </xf>
    <xf numFmtId="0" fontId="15" fillId="3" borderId="13" xfId="0" applyFont="1" applyFill="1" applyBorder="1" applyAlignment="1">
      <alignment vertical="center" wrapText="1"/>
    </xf>
    <xf numFmtId="14" fontId="37" fillId="3" borderId="13" xfId="0" applyNumberFormat="1" applyFont="1" applyFill="1" applyBorder="1" applyAlignment="1">
      <alignment vertical="center" wrapText="1"/>
    </xf>
    <xf numFmtId="0" fontId="0" fillId="3" borderId="19" xfId="0" applyFill="1" applyBorder="1" applyAlignment="1">
      <alignment vertical="center" wrapText="1"/>
    </xf>
    <xf numFmtId="0" fontId="0" fillId="14" borderId="0" xfId="0" applyFill="1" applyAlignment="1">
      <alignment vertical="center" wrapText="1"/>
    </xf>
    <xf numFmtId="0" fontId="0" fillId="14" borderId="35" xfId="0" applyFill="1" applyBorder="1" applyAlignment="1">
      <alignment vertical="center" wrapText="1"/>
    </xf>
    <xf numFmtId="0" fontId="0" fillId="0" borderId="4" xfId="0" applyBorder="1" applyAlignment="1" applyProtection="1">
      <alignment vertical="center" wrapText="1"/>
      <protection locked="0"/>
    </xf>
    <xf numFmtId="0" fontId="15" fillId="3" borderId="5" xfId="0" applyFont="1" applyFill="1" applyBorder="1" applyAlignment="1">
      <alignment vertical="center" wrapText="1"/>
    </xf>
    <xf numFmtId="0" fontId="15" fillId="3" borderId="3" xfId="0" applyFont="1" applyFill="1" applyBorder="1" applyAlignment="1">
      <alignment vertical="center" wrapText="1"/>
    </xf>
    <xf numFmtId="0" fontId="15" fillId="3" borderId="4" xfId="0" applyFont="1" applyFill="1" applyBorder="1" applyAlignment="1">
      <alignment vertical="center" wrapText="1"/>
    </xf>
    <xf numFmtId="44" fontId="46" fillId="0" borderId="3" xfId="2" applyNumberFormat="1" applyBorder="1" applyAlignment="1" applyProtection="1">
      <alignment vertical="center" wrapText="1"/>
      <protection locked="0"/>
    </xf>
    <xf numFmtId="0" fontId="61" fillId="0" borderId="3" xfId="0" applyFont="1" applyBorder="1" applyAlignment="1">
      <alignment vertical="center" wrapText="1"/>
    </xf>
    <xf numFmtId="0" fontId="61" fillId="0" borderId="10" xfId="0" applyFont="1" applyBorder="1" applyAlignment="1">
      <alignment vertical="center" wrapText="1"/>
    </xf>
    <xf numFmtId="0" fontId="0" fillId="33" borderId="10" xfId="0" applyFill="1" applyBorder="1" applyAlignment="1">
      <alignment vertical="center" wrapText="1"/>
    </xf>
    <xf numFmtId="0" fontId="1" fillId="0" borderId="13" xfId="0" applyFont="1" applyBorder="1" applyAlignment="1">
      <alignment vertical="center" wrapText="1"/>
    </xf>
    <xf numFmtId="0" fontId="0" fillId="0" borderId="44" xfId="0" applyBorder="1" applyAlignment="1">
      <alignment vertical="center" wrapText="1"/>
    </xf>
    <xf numFmtId="0" fontId="0" fillId="0" borderId="26" xfId="0" applyBorder="1" applyAlignment="1">
      <alignment horizontal="center" vertical="center"/>
    </xf>
    <xf numFmtId="0" fontId="11" fillId="0" borderId="45" xfId="0" applyFont="1" applyBorder="1" applyAlignment="1">
      <alignment horizontal="center" vertical="center"/>
    </xf>
    <xf numFmtId="0" fontId="0" fillId="0" borderId="43" xfId="0" applyBorder="1" applyAlignment="1">
      <alignment horizontal="center" vertical="center"/>
    </xf>
    <xf numFmtId="0" fontId="46" fillId="0" borderId="0" xfId="2" applyFill="1" applyAlignment="1" applyProtection="1">
      <alignment horizontal="center" vertical="center" wrapText="1"/>
    </xf>
    <xf numFmtId="0" fontId="67" fillId="35" borderId="0" xfId="0" applyFont="1" applyFill="1" applyAlignment="1">
      <alignment horizontal="center" vertical="center" wrapText="1"/>
    </xf>
    <xf numFmtId="0" fontId="68" fillId="0" borderId="0" xfId="0" applyFont="1" applyAlignment="1">
      <alignment horizontal="center" vertical="center" wrapText="1"/>
    </xf>
    <xf numFmtId="0" fontId="67" fillId="35" borderId="62" xfId="0" applyFont="1" applyFill="1" applyBorder="1" applyAlignment="1">
      <alignment horizontal="center" vertical="center" wrapText="1"/>
    </xf>
    <xf numFmtId="0" fontId="67" fillId="35" borderId="0" xfId="0" applyFont="1" applyFill="1" applyAlignment="1">
      <alignment horizontal="center" vertical="center"/>
    </xf>
    <xf numFmtId="0" fontId="3" fillId="0" borderId="28" xfId="0" applyFont="1" applyBorder="1" applyAlignment="1" applyProtection="1">
      <alignment horizontal="center" vertical="center"/>
      <protection locked="0"/>
    </xf>
    <xf numFmtId="0" fontId="12" fillId="0" borderId="18"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3" fillId="0" borderId="32" xfId="0" applyFont="1" applyBorder="1" applyAlignment="1" applyProtection="1">
      <alignment horizontal="center" vertical="center" wrapText="1"/>
      <protection locked="0"/>
    </xf>
    <xf numFmtId="0" fontId="3" fillId="0" borderId="72" xfId="0" applyFont="1" applyBorder="1" applyAlignment="1" applyProtection="1">
      <alignment horizontal="center" vertical="center" wrapText="1"/>
      <protection locked="0"/>
    </xf>
    <xf numFmtId="0" fontId="46" fillId="0" borderId="0" xfId="2" applyAlignment="1" applyProtection="1">
      <alignment horizontal="center" vertical="center"/>
      <protection locked="0"/>
    </xf>
    <xf numFmtId="0" fontId="40" fillId="36" borderId="4" xfId="0" applyFont="1" applyFill="1" applyBorder="1" applyAlignment="1">
      <alignment horizontal="center" vertical="center"/>
    </xf>
    <xf numFmtId="0" fontId="12" fillId="0" borderId="75" xfId="0" applyFont="1" applyBorder="1" applyAlignment="1" applyProtection="1">
      <alignment horizontal="center" vertical="center" wrapText="1"/>
      <protection locked="0"/>
    </xf>
    <xf numFmtId="0" fontId="12" fillId="0" borderId="77" xfId="0" applyFont="1" applyBorder="1" applyAlignment="1" applyProtection="1">
      <alignment horizontal="center" vertical="center" wrapText="1"/>
      <protection locked="0"/>
    </xf>
    <xf numFmtId="0" fontId="12" fillId="0" borderId="79" xfId="0" applyFont="1" applyBorder="1" applyAlignment="1" applyProtection="1">
      <alignment horizontal="center" vertical="center"/>
      <protection locked="0"/>
    </xf>
    <xf numFmtId="0" fontId="12" fillId="0" borderId="81" xfId="0" applyFont="1" applyBorder="1" applyAlignment="1" applyProtection="1">
      <alignment horizontal="center" vertical="center"/>
      <protection locked="0"/>
    </xf>
    <xf numFmtId="0" fontId="63" fillId="3" borderId="3" xfId="0" applyFont="1" applyFill="1" applyBorder="1" applyAlignment="1">
      <alignment horizontal="left" vertical="center" wrapText="1"/>
    </xf>
    <xf numFmtId="0" fontId="63" fillId="36" borderId="3" xfId="0" applyFont="1" applyFill="1" applyBorder="1" applyAlignment="1">
      <alignment horizontal="left" vertical="center" wrapText="1"/>
    </xf>
    <xf numFmtId="0" fontId="0" fillId="36" borderId="20" xfId="0" applyFill="1" applyBorder="1" applyAlignment="1">
      <alignment horizontal="left" vertical="center"/>
    </xf>
    <xf numFmtId="0" fontId="48" fillId="0" borderId="64" xfId="0" applyFont="1" applyBorder="1" applyAlignment="1">
      <alignment horizontal="left" vertical="center" wrapText="1"/>
    </xf>
    <xf numFmtId="0" fontId="0" fillId="15" borderId="22" xfId="0" applyFill="1" applyBorder="1" applyAlignment="1">
      <alignment horizontal="left" vertical="center" wrapText="1"/>
    </xf>
    <xf numFmtId="0" fontId="1" fillId="0" borderId="0" xfId="0" applyFont="1" applyAlignment="1" applyProtection="1">
      <alignment horizontal="left" vertical="center"/>
      <protection locked="0"/>
    </xf>
    <xf numFmtId="0" fontId="0" fillId="36" borderId="4" xfId="0" applyFill="1" applyBorder="1" applyAlignment="1" applyProtection="1">
      <alignment horizontal="center" vertical="center"/>
      <protection locked="0"/>
    </xf>
    <xf numFmtId="0" fontId="0" fillId="36" borderId="19" xfId="0" applyFill="1" applyBorder="1" applyAlignment="1">
      <alignment vertical="center" wrapText="1"/>
    </xf>
    <xf numFmtId="0" fontId="0" fillId="36" borderId="5" xfId="0" applyFill="1" applyBorder="1" applyAlignment="1">
      <alignment vertical="center" wrapText="1"/>
    </xf>
    <xf numFmtId="0" fontId="0" fillId="36" borderId="0" xfId="0" applyFill="1" applyAlignment="1">
      <alignment vertical="center" wrapText="1"/>
    </xf>
    <xf numFmtId="0" fontId="0" fillId="36" borderId="35" xfId="0" applyFill="1" applyBorder="1" applyAlignment="1">
      <alignment vertical="center" wrapText="1"/>
    </xf>
    <xf numFmtId="0" fontId="0" fillId="36" borderId="43" xfId="0" applyFill="1" applyBorder="1" applyAlignment="1">
      <alignment vertical="center" wrapText="1"/>
    </xf>
    <xf numFmtId="0" fontId="0" fillId="36" borderId="5" xfId="0" applyFill="1" applyBorder="1" applyAlignment="1" applyProtection="1">
      <alignment vertical="center" wrapText="1"/>
      <protection locked="0"/>
    </xf>
    <xf numFmtId="0" fontId="0" fillId="36" borderId="3" xfId="0" applyFill="1" applyBorder="1" applyAlignment="1" applyProtection="1">
      <alignment vertical="center"/>
      <protection locked="0"/>
    </xf>
    <xf numFmtId="0" fontId="0" fillId="36" borderId="4" xfId="0" applyFill="1" applyBorder="1" applyAlignment="1" applyProtection="1">
      <alignment vertical="center"/>
      <protection locked="0"/>
    </xf>
    <xf numFmtId="0" fontId="0" fillId="36" borderId="43" xfId="0" applyFill="1" applyBorder="1" applyAlignment="1" applyProtection="1">
      <alignment horizontal="center" vertical="center" wrapText="1"/>
      <protection locked="0"/>
    </xf>
    <xf numFmtId="0" fontId="0" fillId="36" borderId="26" xfId="0" applyFill="1" applyBorder="1" applyAlignment="1" applyProtection="1">
      <alignment horizontal="center" vertical="center"/>
      <protection locked="0"/>
    </xf>
    <xf numFmtId="0" fontId="0" fillId="0" borderId="20" xfId="0" applyBorder="1" applyAlignment="1">
      <alignment horizontal="center" vertical="center"/>
    </xf>
    <xf numFmtId="0" fontId="0" fillId="36" borderId="46" xfId="0" applyFill="1" applyBorder="1" applyAlignment="1" applyProtection="1">
      <alignment horizontal="center" vertical="center" wrapText="1"/>
      <protection locked="0"/>
    </xf>
    <xf numFmtId="0" fontId="0" fillId="36" borderId="26" xfId="0" applyFill="1" applyBorder="1" applyAlignment="1" applyProtection="1">
      <alignment horizontal="center" vertical="center" wrapText="1"/>
      <protection locked="0"/>
    </xf>
    <xf numFmtId="14" fontId="0" fillId="36" borderId="3" xfId="0" applyNumberFormat="1" applyFill="1" applyBorder="1" applyAlignment="1" applyProtection="1">
      <alignment horizontal="center" vertical="center"/>
      <protection locked="0"/>
    </xf>
    <xf numFmtId="0" fontId="0" fillId="37" borderId="5" xfId="0" applyFill="1" applyBorder="1" applyAlignment="1">
      <alignment horizontal="center" vertical="center" wrapText="1"/>
    </xf>
    <xf numFmtId="0" fontId="0" fillId="37" borderId="3" xfId="0" applyFill="1" applyBorder="1" applyAlignment="1">
      <alignment horizontal="center" vertical="center" wrapText="1"/>
    </xf>
    <xf numFmtId="0" fontId="0" fillId="37" borderId="26" xfId="0" applyFill="1" applyBorder="1" applyAlignment="1">
      <alignment horizontal="center" vertical="center" wrapText="1"/>
    </xf>
    <xf numFmtId="0" fontId="0" fillId="38" borderId="5" xfId="0" applyFill="1" applyBorder="1" applyAlignment="1">
      <alignment horizontal="center" vertical="center" wrapText="1"/>
    </xf>
    <xf numFmtId="0" fontId="0" fillId="38" borderId="3" xfId="0" applyFill="1" applyBorder="1" applyAlignment="1">
      <alignment horizontal="center" vertical="center" wrapText="1"/>
    </xf>
    <xf numFmtId="0" fontId="0" fillId="38" borderId="26" xfId="0" applyFill="1" applyBorder="1" applyAlignment="1">
      <alignment horizontal="center" vertical="center" wrapText="1"/>
    </xf>
    <xf numFmtId="0" fontId="0" fillId="38" borderId="5" xfId="0" applyFill="1" applyBorder="1" applyAlignment="1" applyProtection="1">
      <alignment horizontal="center" vertical="center" wrapText="1"/>
      <protection locked="0"/>
    </xf>
    <xf numFmtId="0" fontId="0" fillId="38" borderId="3" xfId="0" applyFill="1" applyBorder="1" applyAlignment="1" applyProtection="1">
      <alignment horizontal="center" vertical="center"/>
      <protection locked="0"/>
    </xf>
    <xf numFmtId="0" fontId="0" fillId="38" borderId="32" xfId="0" applyFill="1" applyBorder="1" applyAlignment="1">
      <alignment horizontal="center" vertical="center" wrapText="1"/>
    </xf>
    <xf numFmtId="0" fontId="0" fillId="38" borderId="49" xfId="0" applyFill="1" applyBorder="1" applyAlignment="1">
      <alignment horizontal="center" vertical="center" wrapText="1"/>
    </xf>
    <xf numFmtId="0" fontId="1" fillId="0" borderId="94" xfId="0" applyFont="1" applyBorder="1" applyAlignment="1" applyProtection="1">
      <alignment horizontal="center" vertical="center" wrapText="1"/>
      <protection locked="0"/>
    </xf>
    <xf numFmtId="0" fontId="63" fillId="0" borderId="94" xfId="2" applyFont="1" applyBorder="1" applyAlignment="1" applyProtection="1">
      <alignment horizontal="center" vertical="center" wrapText="1"/>
      <protection locked="0"/>
    </xf>
    <xf numFmtId="0" fontId="46" fillId="0" borderId="26" xfId="2" applyBorder="1" applyAlignment="1" applyProtection="1">
      <alignment horizontal="center" vertical="center" wrapText="1"/>
      <protection locked="0"/>
    </xf>
    <xf numFmtId="0" fontId="63" fillId="0" borderId="94" xfId="3" applyFont="1" applyBorder="1" applyAlignment="1" applyProtection="1">
      <alignment horizontal="center" vertical="center" wrapText="1"/>
      <protection locked="0"/>
    </xf>
    <xf numFmtId="0" fontId="46" fillId="0" borderId="26" xfId="3" applyFont="1" applyBorder="1" applyAlignment="1" applyProtection="1">
      <alignment horizontal="center" vertical="center" wrapText="1"/>
      <protection locked="0"/>
    </xf>
    <xf numFmtId="0" fontId="0" fillId="0" borderId="64" xfId="0" applyBorder="1" applyAlignment="1">
      <alignment horizontal="center" vertical="center"/>
    </xf>
    <xf numFmtId="0" fontId="0" fillId="9" borderId="26" xfId="0" applyFill="1" applyBorder="1" applyAlignment="1">
      <alignment horizontal="center" vertical="center" wrapText="1"/>
    </xf>
    <xf numFmtId="0" fontId="0" fillId="3" borderId="26" xfId="0" applyFill="1" applyBorder="1" applyAlignment="1">
      <alignment horizontal="center" vertical="center"/>
    </xf>
    <xf numFmtId="0" fontId="0" fillId="36" borderId="86" xfId="0" applyFill="1" applyBorder="1" applyAlignment="1" applyProtection="1">
      <alignment horizontal="center" vertical="center" wrapText="1"/>
      <protection locked="0"/>
    </xf>
    <xf numFmtId="0" fontId="0" fillId="36" borderId="70" xfId="0" applyFill="1" applyBorder="1" applyAlignment="1">
      <alignment horizontal="center" vertical="center" wrapText="1"/>
    </xf>
    <xf numFmtId="0" fontId="0" fillId="0" borderId="86" xfId="0" applyBorder="1" applyAlignment="1" applyProtection="1">
      <alignment horizontal="center" vertical="center" wrapText="1"/>
      <protection locked="0"/>
    </xf>
    <xf numFmtId="0" fontId="1" fillId="0" borderId="70" xfId="0" applyFont="1"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0" xfId="0" applyBorder="1" applyAlignment="1">
      <alignment horizontal="center" vertical="center" wrapText="1"/>
    </xf>
    <xf numFmtId="0" fontId="0" fillId="9" borderId="70" xfId="0" applyFill="1" applyBorder="1" applyAlignment="1">
      <alignment horizontal="center" vertical="center" wrapText="1"/>
    </xf>
    <xf numFmtId="0" fontId="0" fillId="0" borderId="86" xfId="0"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1" fillId="0" borderId="70" xfId="0" applyFont="1" applyBorder="1" applyAlignment="1" applyProtection="1">
      <alignment horizontal="center" vertical="center"/>
      <protection locked="0"/>
    </xf>
    <xf numFmtId="0" fontId="1" fillId="0" borderId="70" xfId="0" applyFont="1" applyBorder="1" applyAlignment="1">
      <alignment horizontal="center" vertical="center" wrapText="1"/>
    </xf>
    <xf numFmtId="0" fontId="0" fillId="3" borderId="70" xfId="0" applyFill="1" applyBorder="1" applyAlignment="1">
      <alignment horizontal="center" vertical="center" wrapText="1"/>
    </xf>
    <xf numFmtId="0" fontId="0" fillId="36" borderId="70" xfId="0" applyFill="1" applyBorder="1" applyAlignment="1" applyProtection="1">
      <alignment horizontal="center" vertical="center" wrapText="1"/>
      <protection locked="0"/>
    </xf>
    <xf numFmtId="0" fontId="1" fillId="0" borderId="70" xfId="0" applyFont="1" applyBorder="1" applyAlignment="1">
      <alignment horizontal="center" vertical="center"/>
    </xf>
    <xf numFmtId="0" fontId="0" fillId="0" borderId="70" xfId="0" applyBorder="1" applyAlignment="1">
      <alignment horizontal="center" vertical="center"/>
    </xf>
    <xf numFmtId="0" fontId="0" fillId="0" borderId="86" xfId="0" applyBorder="1" applyAlignment="1">
      <alignment horizontal="center" vertical="center"/>
    </xf>
    <xf numFmtId="0" fontId="0" fillId="0" borderId="88" xfId="0" applyBorder="1" applyAlignment="1">
      <alignment horizontal="center" vertical="center"/>
    </xf>
    <xf numFmtId="0" fontId="0" fillId="0" borderId="97" xfId="0" applyBorder="1" applyAlignment="1">
      <alignment horizontal="center" vertical="center" wrapText="1"/>
    </xf>
    <xf numFmtId="0" fontId="0" fillId="0" borderId="98" xfId="0" applyBorder="1" applyAlignment="1">
      <alignment horizontal="center" vertical="center" wrapText="1"/>
    </xf>
    <xf numFmtId="0" fontId="0" fillId="0" borderId="73" xfId="0" applyBorder="1" applyAlignment="1">
      <alignment horizontal="center" vertical="center" wrapText="1"/>
    </xf>
    <xf numFmtId="49" fontId="4" fillId="27" borderId="99" xfId="0" applyNumberFormat="1" applyFont="1" applyFill="1" applyBorder="1" applyAlignment="1">
      <alignment horizontal="center" vertical="center" wrapText="1"/>
    </xf>
    <xf numFmtId="0" fontId="0" fillId="36" borderId="99" xfId="0" applyFill="1" applyBorder="1" applyAlignment="1" applyProtection="1">
      <alignment horizontal="center" vertical="center" wrapText="1"/>
      <protection locked="0"/>
    </xf>
    <xf numFmtId="0" fontId="0" fillId="0" borderId="99" xfId="0" applyBorder="1" applyAlignment="1" applyProtection="1">
      <alignment horizontal="center" vertical="center" wrapText="1"/>
      <protection locked="0"/>
    </xf>
    <xf numFmtId="0" fontId="0" fillId="0" borderId="99" xfId="0" applyBorder="1" applyAlignment="1" applyProtection="1">
      <alignment horizontal="center" vertical="center"/>
      <protection locked="0"/>
    </xf>
    <xf numFmtId="0" fontId="0" fillId="0" borderId="99" xfId="0" applyBorder="1" applyAlignment="1">
      <alignment horizontal="center" vertical="center"/>
    </xf>
    <xf numFmtId="0" fontId="0" fillId="0" borderId="100" xfId="0" applyBorder="1" applyAlignment="1">
      <alignment horizontal="center" vertical="center"/>
    </xf>
    <xf numFmtId="0" fontId="0" fillId="9" borderId="46" xfId="0" applyFill="1" applyBorder="1" applyAlignment="1">
      <alignment horizontal="center" vertical="center" wrapText="1"/>
    </xf>
    <xf numFmtId="0" fontId="0" fillId="9" borderId="22" xfId="0" applyFill="1" applyBorder="1" applyAlignment="1">
      <alignment horizontal="center" vertical="center" wrapText="1"/>
    </xf>
    <xf numFmtId="0" fontId="0" fillId="9" borderId="51" xfId="0" applyFill="1" applyBorder="1" applyAlignment="1">
      <alignment horizontal="center" vertical="center" wrapText="1"/>
    </xf>
    <xf numFmtId="0" fontId="0" fillId="3" borderId="4" xfId="0" applyFill="1" applyBorder="1" applyAlignment="1">
      <alignment horizontal="center" vertical="center" wrapText="1"/>
    </xf>
    <xf numFmtId="0" fontId="0" fillId="36" borderId="4" xfId="0" applyFill="1" applyBorder="1" applyAlignment="1">
      <alignment horizontal="center" vertical="center" wrapText="1"/>
    </xf>
    <xf numFmtId="0" fontId="0" fillId="38" borderId="53" xfId="0" applyFill="1" applyBorder="1" applyAlignment="1">
      <alignment horizontal="center" vertical="center" wrapText="1"/>
    </xf>
    <xf numFmtId="0" fontId="1" fillId="22" borderId="26" xfId="0" applyFont="1" applyFill="1" applyBorder="1" applyAlignment="1">
      <alignment horizontal="center" vertical="center" wrapText="1"/>
    </xf>
    <xf numFmtId="0" fontId="4" fillId="22" borderId="86" xfId="0" applyFont="1" applyFill="1" applyBorder="1" applyAlignment="1">
      <alignment horizontal="center" vertical="center" wrapText="1"/>
    </xf>
    <xf numFmtId="0" fontId="0" fillId="22" borderId="70" xfId="0" applyFill="1" applyBorder="1" applyAlignment="1">
      <alignment horizontal="center" vertical="center" textRotation="90" wrapText="1"/>
    </xf>
    <xf numFmtId="0" fontId="0" fillId="3" borderId="86" xfId="0" applyFill="1" applyBorder="1" applyAlignment="1">
      <alignment horizontal="center" vertical="center" wrapText="1"/>
    </xf>
    <xf numFmtId="0" fontId="0" fillId="36" borderId="86" xfId="0" applyFill="1" applyBorder="1" applyAlignment="1">
      <alignment horizontal="center" vertical="center" wrapText="1"/>
    </xf>
    <xf numFmtId="0" fontId="0" fillId="38" borderId="88" xfId="0" applyFill="1" applyBorder="1" applyAlignment="1">
      <alignment horizontal="center" vertical="center" wrapText="1"/>
    </xf>
    <xf numFmtId="0" fontId="0" fillId="38" borderId="97" xfId="0" applyFill="1" applyBorder="1" applyAlignment="1">
      <alignment horizontal="center" vertical="center" wrapText="1"/>
    </xf>
    <xf numFmtId="0" fontId="0" fillId="38" borderId="98" xfId="0" applyFill="1" applyBorder="1" applyAlignment="1">
      <alignment horizontal="center" vertical="center" wrapText="1"/>
    </xf>
    <xf numFmtId="0" fontId="0" fillId="38" borderId="73" xfId="0" applyFill="1" applyBorder="1" applyAlignment="1">
      <alignment horizontal="center" vertical="center" wrapText="1"/>
    </xf>
    <xf numFmtId="0" fontId="0" fillId="3" borderId="99" xfId="0" applyFill="1" applyBorder="1" applyAlignment="1">
      <alignment horizontal="center" vertical="center" wrapText="1"/>
    </xf>
    <xf numFmtId="0" fontId="0" fillId="36" borderId="99" xfId="0" applyFill="1" applyBorder="1" applyAlignment="1">
      <alignment horizontal="center" vertical="center" wrapText="1"/>
    </xf>
    <xf numFmtId="0" fontId="0" fillId="38" borderId="99" xfId="0" applyFill="1" applyBorder="1" applyAlignment="1">
      <alignment horizontal="center" vertical="center" wrapText="1"/>
    </xf>
    <xf numFmtId="0" fontId="0" fillId="38" borderId="103" xfId="0" applyFill="1" applyBorder="1" applyAlignment="1">
      <alignment horizontal="center" vertical="center" wrapText="1"/>
    </xf>
    <xf numFmtId="0" fontId="0" fillId="0" borderId="104" xfId="0" applyBorder="1" applyAlignment="1">
      <alignment horizontal="center" vertical="center"/>
    </xf>
    <xf numFmtId="0" fontId="1" fillId="27" borderId="22" xfId="0" applyFont="1" applyFill="1" applyBorder="1" applyAlignment="1" applyProtection="1">
      <alignment horizontal="center" vertical="center" wrapText="1"/>
      <protection locked="0"/>
    </xf>
    <xf numFmtId="0" fontId="4" fillId="27" borderId="22" xfId="0" applyFont="1" applyFill="1" applyBorder="1" applyAlignment="1">
      <alignment horizontal="center" vertical="center" wrapText="1"/>
    </xf>
    <xf numFmtId="49" fontId="4" fillId="27" borderId="36" xfId="0" applyNumberFormat="1" applyFont="1" applyFill="1" applyBorder="1" applyAlignment="1">
      <alignment horizontal="center" vertical="center" wrapText="1"/>
    </xf>
    <xf numFmtId="49" fontId="4" fillId="27" borderId="105" xfId="0" applyNumberFormat="1" applyFont="1" applyFill="1" applyBorder="1" applyAlignment="1">
      <alignment horizontal="center" vertical="center" wrapText="1"/>
    </xf>
    <xf numFmtId="0" fontId="4" fillId="22" borderId="106" xfId="0" applyFont="1" applyFill="1" applyBorder="1" applyAlignment="1">
      <alignment horizontal="center" vertical="center" wrapText="1"/>
    </xf>
    <xf numFmtId="0" fontId="1" fillId="22" borderId="107" xfId="0" applyFont="1" applyFill="1" applyBorder="1" applyAlignment="1">
      <alignment horizontal="center" vertical="center" wrapText="1"/>
    </xf>
    <xf numFmtId="0" fontId="0" fillId="22" borderId="21" xfId="0" applyFill="1" applyBorder="1" applyAlignment="1">
      <alignment horizontal="center" vertical="center" wrapText="1"/>
    </xf>
    <xf numFmtId="0" fontId="0" fillId="29" borderId="37" xfId="0" applyFill="1" applyBorder="1" applyAlignment="1">
      <alignment horizontal="center" vertical="center" textRotation="90" wrapText="1"/>
    </xf>
    <xf numFmtId="0" fontId="0" fillId="22" borderId="108" xfId="0" applyFill="1" applyBorder="1" applyAlignment="1">
      <alignment horizontal="center" vertical="center" textRotation="90" wrapText="1"/>
    </xf>
    <xf numFmtId="0" fontId="1" fillId="27" borderId="50" xfId="0" applyFont="1" applyFill="1" applyBorder="1" applyAlignment="1" applyProtection="1">
      <alignment horizontal="center" vertical="center" wrapText="1"/>
      <protection locked="0"/>
    </xf>
    <xf numFmtId="0" fontId="0" fillId="38" borderId="4" xfId="0" applyFill="1" applyBorder="1" applyAlignment="1">
      <alignment horizontal="center" vertical="center" wrapText="1"/>
    </xf>
    <xf numFmtId="0" fontId="0" fillId="38" borderId="4" xfId="0" applyFill="1" applyBorder="1" applyAlignment="1" applyProtection="1">
      <alignment horizontal="center" vertical="center"/>
      <protection locked="0"/>
    </xf>
    <xf numFmtId="0" fontId="0" fillId="36" borderId="86" xfId="0" applyFill="1" applyBorder="1" applyAlignment="1" applyProtection="1">
      <alignment horizontal="center" vertical="center"/>
      <protection locked="0"/>
    </xf>
    <xf numFmtId="0" fontId="0" fillId="36" borderId="70" xfId="0" applyFill="1" applyBorder="1" applyAlignment="1" applyProtection="1">
      <alignment horizontal="center" vertical="center"/>
      <protection locked="0"/>
    </xf>
    <xf numFmtId="0" fontId="0" fillId="38" borderId="86" xfId="0" applyFill="1" applyBorder="1" applyAlignment="1">
      <alignment horizontal="center" vertical="center" wrapText="1"/>
    </xf>
    <xf numFmtId="0" fontId="0" fillId="38" borderId="70" xfId="0" applyFill="1" applyBorder="1" applyAlignment="1">
      <alignment horizontal="center" vertical="center" wrapText="1"/>
    </xf>
    <xf numFmtId="0" fontId="0" fillId="38" borderId="86" xfId="0" applyFill="1" applyBorder="1" applyAlignment="1" applyProtection="1">
      <alignment horizontal="center" vertical="center"/>
      <protection locked="0"/>
    </xf>
    <xf numFmtId="0" fontId="0" fillId="38" borderId="70" xfId="0" applyFill="1" applyBorder="1" applyAlignment="1" applyProtection="1">
      <alignment horizontal="center" vertical="center"/>
      <protection locked="0"/>
    </xf>
    <xf numFmtId="0" fontId="0" fillId="38" borderId="70" xfId="0" applyFill="1" applyBorder="1" applyAlignment="1">
      <alignment horizontal="center" vertical="center"/>
    </xf>
    <xf numFmtId="0" fontId="0" fillId="36" borderId="99" xfId="0" applyFill="1" applyBorder="1" applyAlignment="1" applyProtection="1">
      <alignment horizontal="center" vertical="center"/>
      <protection locked="0"/>
    </xf>
    <xf numFmtId="0" fontId="0" fillId="38" borderId="99" xfId="0" applyFill="1" applyBorder="1" applyAlignment="1" applyProtection="1">
      <alignment horizontal="center" vertical="center"/>
      <protection locked="0"/>
    </xf>
    <xf numFmtId="0" fontId="0" fillId="37" borderId="4" xfId="0" applyFill="1" applyBorder="1" applyAlignment="1">
      <alignment horizontal="center" vertical="center" wrapText="1"/>
    </xf>
    <xf numFmtId="0" fontId="0" fillId="37" borderId="86" xfId="0" applyFill="1" applyBorder="1" applyAlignment="1">
      <alignment horizontal="center" vertical="center" wrapText="1"/>
    </xf>
    <xf numFmtId="0" fontId="0" fillId="37" borderId="70" xfId="0" applyFill="1" applyBorder="1" applyAlignment="1">
      <alignment horizontal="center" vertical="center" wrapText="1"/>
    </xf>
    <xf numFmtId="0" fontId="0" fillId="37" borderId="99" xfId="0"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86" xfId="0" applyFont="1" applyFill="1" applyBorder="1" applyAlignment="1">
      <alignment horizontal="center" vertical="center" wrapText="1"/>
    </xf>
    <xf numFmtId="0" fontId="15" fillId="3" borderId="70" xfId="0" applyFont="1" applyFill="1" applyBorder="1" applyAlignment="1">
      <alignment horizontal="center" vertical="center" wrapText="1"/>
    </xf>
    <xf numFmtId="0" fontId="0" fillId="9" borderId="97" xfId="0" applyFill="1" applyBorder="1" applyAlignment="1">
      <alignment horizontal="center" vertical="center" wrapText="1"/>
    </xf>
    <xf numFmtId="0" fontId="0" fillId="9" borderId="98" xfId="0" applyFill="1" applyBorder="1" applyAlignment="1">
      <alignment horizontal="center" vertical="center" wrapText="1"/>
    </xf>
    <xf numFmtId="0" fontId="0" fillId="0" borderId="73" xfId="0" applyBorder="1" applyAlignment="1" applyProtection="1">
      <alignment horizontal="center" vertical="center"/>
      <protection locked="0"/>
    </xf>
    <xf numFmtId="0" fontId="15" fillId="3" borderId="99" xfId="0" applyFont="1" applyFill="1" applyBorder="1" applyAlignment="1">
      <alignment horizontal="center" vertical="center" wrapText="1"/>
    </xf>
    <xf numFmtId="0" fontId="0" fillId="0" borderId="103" xfId="0" applyBorder="1" applyAlignment="1">
      <alignment horizontal="center" vertical="center"/>
    </xf>
    <xf numFmtId="0" fontId="0" fillId="38" borderId="49" xfId="0" applyFill="1" applyBorder="1" applyAlignment="1">
      <alignment horizontal="center" vertical="center"/>
    </xf>
    <xf numFmtId="49" fontId="4" fillId="27" borderId="53" xfId="0" applyNumberFormat="1" applyFont="1" applyFill="1" applyBorder="1" applyAlignment="1">
      <alignment horizontal="center" vertical="center" wrapText="1"/>
    </xf>
    <xf numFmtId="0" fontId="0" fillId="36" borderId="36" xfId="0" applyFill="1" applyBorder="1" applyAlignment="1" applyProtection="1">
      <alignment horizontal="center" vertical="center" wrapText="1"/>
      <protection locked="0"/>
    </xf>
    <xf numFmtId="0" fontId="0" fillId="38" borderId="53" xfId="0" applyFill="1" applyBorder="1" applyAlignment="1">
      <alignment horizontal="center" vertical="center"/>
    </xf>
    <xf numFmtId="0" fontId="0" fillId="36" borderId="102" xfId="0" applyFill="1" applyBorder="1" applyAlignment="1" applyProtection="1">
      <alignment horizontal="center" vertical="center" wrapText="1"/>
      <protection locked="0"/>
    </xf>
    <xf numFmtId="0" fontId="0" fillId="36" borderId="68" xfId="0" applyFill="1" applyBorder="1" applyAlignment="1" applyProtection="1">
      <alignment horizontal="center" vertical="center" wrapText="1"/>
      <protection locked="0"/>
    </xf>
    <xf numFmtId="0" fontId="0" fillId="36" borderId="86" xfId="0" applyFill="1" applyBorder="1" applyAlignment="1">
      <alignment horizontal="center" vertical="center"/>
    </xf>
    <xf numFmtId="0" fontId="0" fillId="38" borderId="88" xfId="0" applyFill="1" applyBorder="1" applyAlignment="1">
      <alignment horizontal="center" vertical="center"/>
    </xf>
    <xf numFmtId="0" fontId="0" fillId="38" borderId="73" xfId="0" applyFill="1" applyBorder="1" applyAlignment="1" applyProtection="1">
      <alignment horizontal="center" vertical="center"/>
      <protection locked="0"/>
    </xf>
    <xf numFmtId="0" fontId="0" fillId="36" borderId="99" xfId="0" applyFill="1" applyBorder="1" applyAlignment="1">
      <alignment horizontal="center" vertical="center"/>
    </xf>
    <xf numFmtId="0" fontId="0" fillId="38" borderId="103" xfId="0" applyFill="1" applyBorder="1" applyAlignment="1">
      <alignment horizontal="center" vertical="center"/>
    </xf>
    <xf numFmtId="0" fontId="0" fillId="22" borderId="20" xfId="0" applyFill="1" applyBorder="1" applyAlignment="1">
      <alignment horizontal="center" vertical="center" wrapText="1"/>
    </xf>
    <xf numFmtId="0" fontId="0" fillId="29" borderId="20" xfId="0" applyFill="1" applyBorder="1" applyAlignment="1">
      <alignment horizontal="center" vertical="center" textRotation="90" wrapText="1"/>
    </xf>
    <xf numFmtId="0" fontId="0" fillId="22" borderId="115" xfId="0" applyFill="1" applyBorder="1" applyAlignment="1">
      <alignment horizontal="center" vertical="center" textRotation="90" wrapText="1"/>
    </xf>
    <xf numFmtId="0" fontId="0" fillId="36" borderId="105" xfId="0" applyFill="1" applyBorder="1" applyAlignment="1" applyProtection="1">
      <alignment horizontal="center" vertical="center" wrapText="1"/>
      <protection locked="0"/>
    </xf>
    <xf numFmtId="0" fontId="4" fillId="22" borderId="88" xfId="0" applyFont="1" applyFill="1" applyBorder="1" applyAlignment="1">
      <alignment horizontal="center" vertical="center" wrapText="1"/>
    </xf>
    <xf numFmtId="0" fontId="1" fillId="22" borderId="97" xfId="0" applyFont="1" applyFill="1" applyBorder="1" applyAlignment="1">
      <alignment horizontal="center" vertical="center" wrapText="1"/>
    </xf>
    <xf numFmtId="0" fontId="0" fillId="22" borderId="98" xfId="0" applyFill="1" applyBorder="1" applyAlignment="1">
      <alignment horizontal="center" vertical="center" wrapText="1"/>
    </xf>
    <xf numFmtId="0" fontId="0" fillId="29" borderId="98" xfId="0" applyFill="1" applyBorder="1" applyAlignment="1">
      <alignment horizontal="center" vertical="center" textRotation="90" wrapText="1"/>
    </xf>
    <xf numFmtId="0" fontId="0" fillId="22" borderId="73" xfId="0" applyFill="1" applyBorder="1" applyAlignment="1">
      <alignment horizontal="center" vertical="center" textRotation="90" wrapText="1"/>
    </xf>
    <xf numFmtId="49" fontId="4" fillId="27" borderId="103" xfId="0" applyNumberFormat="1" applyFont="1" applyFill="1" applyBorder="1" applyAlignment="1">
      <alignment horizontal="center" vertical="center" wrapText="1"/>
    </xf>
    <xf numFmtId="0" fontId="0" fillId="36" borderId="106" xfId="0" applyFill="1" applyBorder="1" applyAlignment="1" applyProtection="1">
      <alignment horizontal="center" vertical="center" wrapText="1"/>
      <protection locked="0"/>
    </xf>
    <xf numFmtId="0" fontId="0" fillId="36" borderId="79" xfId="0" applyFill="1" applyBorder="1" applyAlignment="1" applyProtection="1">
      <alignment horizontal="center" vertical="center" wrapText="1"/>
      <protection locked="0"/>
    </xf>
    <xf numFmtId="0" fontId="0" fillId="0" borderId="116" xfId="0" applyBorder="1" applyAlignment="1">
      <alignment horizontal="center" vertical="center"/>
    </xf>
    <xf numFmtId="0" fontId="0" fillId="0" borderId="115" xfId="0" applyBorder="1" applyAlignment="1">
      <alignment horizontal="center" vertical="center"/>
    </xf>
    <xf numFmtId="0" fontId="0" fillId="36" borderId="117" xfId="0" applyFill="1" applyBorder="1" applyAlignment="1" applyProtection="1">
      <alignment horizontal="center" vertical="center" wrapText="1"/>
      <protection locked="0"/>
    </xf>
    <xf numFmtId="0" fontId="0" fillId="36" borderId="118" xfId="0" applyFill="1" applyBorder="1" applyAlignment="1" applyProtection="1">
      <alignment horizontal="center" vertical="center" wrapText="1"/>
      <protection locked="0"/>
    </xf>
    <xf numFmtId="0" fontId="0" fillId="36" borderId="119" xfId="0" applyFill="1" applyBorder="1" applyAlignment="1" applyProtection="1">
      <alignment horizontal="center" vertical="center" wrapText="1"/>
      <protection locked="0"/>
    </xf>
    <xf numFmtId="0" fontId="0" fillId="36" borderId="70" xfId="0" applyFill="1" applyBorder="1" applyAlignment="1">
      <alignment horizontal="center" vertical="center"/>
    </xf>
    <xf numFmtId="0" fontId="4" fillId="22" borderId="116" xfId="0" applyFont="1" applyFill="1" applyBorder="1" applyAlignment="1">
      <alignment horizontal="center" vertical="center" wrapText="1"/>
    </xf>
    <xf numFmtId="0" fontId="0" fillId="36" borderId="120" xfId="0" applyFill="1" applyBorder="1" applyAlignment="1" applyProtection="1">
      <alignment horizontal="center" vertical="center" wrapText="1"/>
      <protection locked="0"/>
    </xf>
    <xf numFmtId="0" fontId="4" fillId="22" borderId="124" xfId="0" applyFont="1" applyFill="1" applyBorder="1" applyAlignment="1">
      <alignment horizontal="center" vertical="center" wrapText="1"/>
    </xf>
    <xf numFmtId="0" fontId="0" fillId="22" borderId="125" xfId="0" applyFill="1" applyBorder="1" applyAlignment="1">
      <alignment horizontal="center" vertical="center" textRotation="90" wrapText="1"/>
    </xf>
    <xf numFmtId="0" fontId="1" fillId="0" borderId="26" xfId="0" applyFont="1" applyBorder="1" applyAlignment="1" applyProtection="1">
      <alignment horizontal="center" vertical="center" wrapText="1"/>
      <protection locked="0"/>
    </xf>
    <xf numFmtId="0" fontId="0" fillId="0" borderId="119" xfId="0" applyBorder="1" applyAlignment="1" applyProtection="1">
      <alignment horizontal="center" vertical="center"/>
      <protection locked="0"/>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73" xfId="0" applyBorder="1" applyAlignment="1">
      <alignment horizontal="center" vertical="center"/>
    </xf>
    <xf numFmtId="0" fontId="2" fillId="2" borderId="1" xfId="0" applyFont="1" applyFill="1" applyBorder="1" applyAlignment="1">
      <alignment horizontal="center" vertical="center"/>
    </xf>
    <xf numFmtId="0" fontId="63" fillId="5" borderId="37"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25" xfId="0" applyFill="1" applyBorder="1" applyAlignment="1">
      <alignment horizontal="center" vertical="center" wrapText="1"/>
    </xf>
    <xf numFmtId="0" fontId="1" fillId="0" borderId="94" xfId="0" applyFont="1" applyBorder="1" applyAlignment="1" applyProtection="1">
      <alignment vertical="center" wrapText="1"/>
      <protection locked="0"/>
    </xf>
    <xf numFmtId="0" fontId="63" fillId="0" borderId="94" xfId="2" applyFont="1" applyBorder="1" applyAlignment="1" applyProtection="1">
      <alignment vertical="center" wrapText="1"/>
      <protection locked="0"/>
    </xf>
    <xf numFmtId="0" fontId="46" fillId="0" borderId="26" xfId="2" applyBorder="1" applyAlignment="1" applyProtection="1">
      <alignment vertical="center" wrapText="1"/>
      <protection locked="0"/>
    </xf>
    <xf numFmtId="0" fontId="0" fillId="9" borderId="26" xfId="0" applyFill="1" applyBorder="1" applyAlignment="1">
      <alignment vertical="center" wrapText="1"/>
    </xf>
    <xf numFmtId="0" fontId="15" fillId="3" borderId="26" xfId="0" applyFont="1" applyFill="1" applyBorder="1" applyAlignment="1">
      <alignment vertical="center" wrapText="1"/>
    </xf>
    <xf numFmtId="0" fontId="0" fillId="3" borderId="26" xfId="0" applyFill="1" applyBorder="1" applyAlignment="1">
      <alignment vertical="center"/>
    </xf>
    <xf numFmtId="0" fontId="1" fillId="0" borderId="26" xfId="0" applyFont="1" applyBorder="1" applyAlignment="1">
      <alignment vertical="center" wrapText="1"/>
    </xf>
    <xf numFmtId="0" fontId="0" fillId="0" borderId="126" xfId="0" applyBorder="1" applyAlignment="1">
      <alignment vertical="center" wrapText="1"/>
    </xf>
    <xf numFmtId="0" fontId="0" fillId="0" borderId="127" xfId="0" applyBorder="1" applyAlignment="1">
      <alignment vertical="center"/>
    </xf>
    <xf numFmtId="0" fontId="0" fillId="0" borderId="128" xfId="0" applyBorder="1" applyAlignment="1">
      <alignment vertical="center"/>
    </xf>
    <xf numFmtId="0" fontId="0" fillId="0" borderId="129" xfId="0" applyBorder="1" applyAlignment="1">
      <alignment vertical="center"/>
    </xf>
    <xf numFmtId="0" fontId="0" fillId="0" borderId="130" xfId="0" applyBorder="1" applyAlignment="1">
      <alignment vertical="center"/>
    </xf>
    <xf numFmtId="0" fontId="0" fillId="0" borderId="131" xfId="0" applyBorder="1" applyAlignment="1">
      <alignment vertical="center"/>
    </xf>
    <xf numFmtId="0" fontId="0" fillId="0" borderId="86" xfId="0" applyBorder="1" applyAlignment="1" applyProtection="1">
      <alignment vertical="center" wrapText="1"/>
      <protection locked="0"/>
    </xf>
    <xf numFmtId="0" fontId="0" fillId="0" borderId="70" xfId="0" applyBorder="1" applyAlignment="1" applyProtection="1">
      <alignment vertical="center" wrapText="1"/>
      <protection locked="0"/>
    </xf>
    <xf numFmtId="0" fontId="1" fillId="0" borderId="70" xfId="0" applyFont="1" applyBorder="1" applyAlignment="1" applyProtection="1">
      <alignment vertical="center" wrapText="1"/>
      <protection locked="0"/>
    </xf>
    <xf numFmtId="0" fontId="15" fillId="3" borderId="86" xfId="0" applyFont="1" applyFill="1" applyBorder="1" applyAlignment="1">
      <alignment vertical="center" wrapText="1"/>
    </xf>
    <xf numFmtId="0" fontId="15" fillId="3" borderId="70" xfId="0" applyFont="1" applyFill="1" applyBorder="1" applyAlignment="1">
      <alignment vertical="center" wrapText="1"/>
    </xf>
    <xf numFmtId="0" fontId="0" fillId="0" borderId="86" xfId="0" applyBorder="1" applyAlignment="1" applyProtection="1">
      <alignment vertical="center"/>
      <protection locked="0"/>
    </xf>
    <xf numFmtId="0" fontId="0" fillId="0" borderId="70" xfId="0" applyBorder="1" applyAlignment="1" applyProtection="1">
      <alignment vertical="center"/>
      <protection locked="0"/>
    </xf>
    <xf numFmtId="0" fontId="1" fillId="0" borderId="70" xfId="0" applyFont="1" applyBorder="1" applyAlignment="1" applyProtection="1">
      <alignment vertical="center"/>
      <protection locked="0"/>
    </xf>
    <xf numFmtId="0" fontId="0" fillId="0" borderId="70" xfId="0" applyBorder="1" applyAlignment="1">
      <alignment vertical="center" wrapText="1"/>
    </xf>
    <xf numFmtId="0" fontId="0" fillId="36" borderId="86" xfId="0" applyFill="1" applyBorder="1" applyAlignment="1" applyProtection="1">
      <alignment vertical="center"/>
      <protection locked="0"/>
    </xf>
    <xf numFmtId="0" fontId="1" fillId="0" borderId="70" xfId="0" applyFont="1" applyBorder="1" applyAlignment="1">
      <alignment vertical="center" wrapText="1"/>
    </xf>
    <xf numFmtId="0" fontId="1" fillId="0" borderId="70" xfId="0" applyFont="1" applyBorder="1" applyAlignment="1">
      <alignment vertical="center"/>
    </xf>
    <xf numFmtId="0" fontId="0" fillId="0" borderId="70" xfId="0" applyBorder="1" applyAlignment="1">
      <alignment vertical="center"/>
    </xf>
    <xf numFmtId="0" fontId="0" fillId="0" borderId="86" xfId="0" applyBorder="1" applyAlignment="1">
      <alignment vertical="center"/>
    </xf>
    <xf numFmtId="0" fontId="0" fillId="0" borderId="88" xfId="0" applyBorder="1" applyAlignment="1">
      <alignment vertical="center"/>
    </xf>
    <xf numFmtId="0" fontId="0" fillId="0" borderId="97" xfId="0" applyBorder="1" applyAlignment="1">
      <alignment vertical="center"/>
    </xf>
    <xf numFmtId="0" fontId="0" fillId="0" borderId="98" xfId="0" applyBorder="1" applyAlignment="1">
      <alignment vertical="center"/>
    </xf>
    <xf numFmtId="0" fontId="0" fillId="0" borderId="73" xfId="0" applyBorder="1" applyAlignment="1">
      <alignment vertical="center"/>
    </xf>
    <xf numFmtId="0" fontId="0" fillId="0" borderId="99" xfId="0" applyBorder="1" applyAlignment="1" applyProtection="1">
      <alignment vertical="center" wrapText="1"/>
      <protection locked="0"/>
    </xf>
    <xf numFmtId="0" fontId="15" fillId="3" borderId="99" xfId="0" applyFont="1" applyFill="1" applyBorder="1" applyAlignment="1">
      <alignment vertical="center" wrapText="1"/>
    </xf>
    <xf numFmtId="0" fontId="0" fillId="0" borderId="99" xfId="0" applyBorder="1" applyAlignment="1" applyProtection="1">
      <alignment vertical="center"/>
      <protection locked="0"/>
    </xf>
    <xf numFmtId="0" fontId="0" fillId="36" borderId="99" xfId="0" applyFill="1" applyBorder="1" applyAlignment="1" applyProtection="1">
      <alignment vertical="center"/>
      <protection locked="0"/>
    </xf>
    <xf numFmtId="0" fontId="0" fillId="0" borderId="99" xfId="0" applyBorder="1" applyAlignment="1">
      <alignment vertical="center"/>
    </xf>
    <xf numFmtId="0" fontId="0" fillId="0" borderId="104" xfId="0" applyBorder="1" applyAlignment="1">
      <alignment vertical="center"/>
    </xf>
    <xf numFmtId="0" fontId="0" fillId="0" borderId="103" xfId="0" applyBorder="1" applyAlignment="1">
      <alignment vertical="center"/>
    </xf>
    <xf numFmtId="0" fontId="1" fillId="27" borderId="80" xfId="0" applyFont="1" applyFill="1" applyBorder="1" applyAlignment="1" applyProtection="1">
      <alignment horizontal="center" vertical="center" wrapText="1"/>
      <protection locked="0"/>
    </xf>
    <xf numFmtId="0" fontId="1" fillId="27" borderId="98" xfId="0" applyFont="1" applyFill="1" applyBorder="1" applyAlignment="1" applyProtection="1">
      <alignment horizontal="center" vertical="center" wrapText="1"/>
      <protection locked="0"/>
    </xf>
    <xf numFmtId="0" fontId="4" fillId="27" borderId="98" xfId="0" applyFont="1" applyFill="1" applyBorder="1" applyAlignment="1">
      <alignment horizontal="center" vertical="center" wrapText="1"/>
    </xf>
    <xf numFmtId="49" fontId="4" fillId="27" borderId="132" xfId="0" applyNumberFormat="1" applyFont="1" applyFill="1" applyBorder="1" applyAlignment="1">
      <alignment horizontal="center" vertical="center" wrapText="1"/>
    </xf>
    <xf numFmtId="0" fontId="0" fillId="34" borderId="26" xfId="0" applyFill="1" applyBorder="1" applyAlignment="1" applyProtection="1">
      <alignment horizontal="center" vertical="center" wrapText="1"/>
      <protection locked="0"/>
    </xf>
    <xf numFmtId="0" fontId="1" fillId="34" borderId="26" xfId="0" applyFont="1" applyFill="1" applyBorder="1" applyAlignment="1" applyProtection="1">
      <alignment horizontal="center" vertical="center"/>
      <protection locked="0"/>
    </xf>
    <xf numFmtId="49" fontId="4" fillId="27" borderId="15" xfId="0" applyNumberFormat="1" applyFont="1" applyFill="1" applyBorder="1" applyAlignment="1">
      <alignment horizontal="center" vertical="center" wrapText="1"/>
    </xf>
    <xf numFmtId="0" fontId="0" fillId="0" borderId="131" xfId="0" applyBorder="1" applyAlignment="1">
      <alignment horizontal="center" vertical="center"/>
    </xf>
    <xf numFmtId="0" fontId="4" fillId="22" borderId="133" xfId="0" applyFont="1" applyFill="1" applyBorder="1" applyAlignment="1">
      <alignment horizontal="center" vertical="center" wrapText="1"/>
    </xf>
    <xf numFmtId="0" fontId="0" fillId="34" borderId="70" xfId="0" applyFill="1" applyBorder="1" applyAlignment="1" applyProtection="1">
      <alignment horizontal="center" vertical="center" wrapText="1"/>
      <protection locked="0"/>
    </xf>
    <xf numFmtId="0" fontId="0" fillId="34" borderId="70" xfId="0" applyFill="1" applyBorder="1" applyAlignment="1" applyProtection="1">
      <alignment horizontal="center" vertical="center"/>
      <protection locked="0"/>
    </xf>
    <xf numFmtId="0" fontId="1" fillId="34" borderId="70" xfId="0" applyFont="1" applyFill="1" applyBorder="1" applyAlignment="1" applyProtection="1">
      <alignment horizontal="center" vertical="center"/>
      <protection locked="0"/>
    </xf>
    <xf numFmtId="0" fontId="1" fillId="34" borderId="26" xfId="0" applyFont="1" applyFill="1" applyBorder="1" applyAlignment="1" applyProtection="1">
      <alignment horizontal="center" vertical="center" wrapText="1"/>
      <protection locked="0"/>
    </xf>
    <xf numFmtId="0" fontId="0" fillId="36" borderId="101" xfId="0" applyFill="1" applyBorder="1" applyAlignment="1" applyProtection="1">
      <alignment horizontal="center" vertical="center" wrapText="1"/>
      <protection locked="0"/>
    </xf>
    <xf numFmtId="0" fontId="1" fillId="34" borderId="70" xfId="0" applyFont="1" applyFill="1" applyBorder="1" applyAlignment="1" applyProtection="1">
      <alignment horizontal="center" vertical="center" wrapText="1"/>
      <protection locked="0"/>
    </xf>
    <xf numFmtId="0" fontId="1" fillId="36" borderId="86" xfId="0" applyFont="1" applyFill="1" applyBorder="1" applyAlignment="1">
      <alignment horizontal="center" vertical="center"/>
    </xf>
    <xf numFmtId="0" fontId="1" fillId="36" borderId="70" xfId="0" applyFont="1" applyFill="1" applyBorder="1" applyAlignment="1">
      <alignment horizontal="center" vertical="center"/>
    </xf>
    <xf numFmtId="0" fontId="0" fillId="36" borderId="37" xfId="0" applyFill="1" applyBorder="1" applyAlignment="1" applyProtection="1">
      <alignment horizontal="center" vertical="center" wrapText="1"/>
      <protection locked="0"/>
    </xf>
    <xf numFmtId="0" fontId="1" fillId="36" borderId="99" xfId="0" applyFont="1" applyFill="1" applyBorder="1" applyAlignment="1">
      <alignment horizontal="center" vertical="center"/>
    </xf>
    <xf numFmtId="0" fontId="1" fillId="22" borderId="20" xfId="0" applyFont="1" applyFill="1" applyBorder="1" applyAlignment="1">
      <alignment horizontal="center" vertical="center" wrapText="1"/>
    </xf>
    <xf numFmtId="0" fontId="0" fillId="0" borderId="94" xfId="0"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71" xfId="0" applyBorder="1" applyAlignment="1">
      <alignment horizontal="center" vertical="center"/>
    </xf>
    <xf numFmtId="0" fontId="0" fillId="0" borderId="80" xfId="0" applyBorder="1" applyAlignment="1">
      <alignment horizontal="center" vertical="center"/>
    </xf>
    <xf numFmtId="0" fontId="0" fillId="0" borderId="93" xfId="0" applyBorder="1" applyAlignment="1">
      <alignment horizontal="center" vertical="center"/>
    </xf>
    <xf numFmtId="0" fontId="9" fillId="0" borderId="64" xfId="0" applyFont="1" applyBorder="1" applyAlignment="1">
      <alignment vertical="center" wrapText="1"/>
    </xf>
    <xf numFmtId="49" fontId="3" fillId="0" borderId="64" xfId="0" applyNumberFormat="1" applyFont="1" applyBorder="1" applyAlignment="1" applyProtection="1">
      <alignment horizontal="center" vertical="center"/>
      <protection hidden="1"/>
    </xf>
    <xf numFmtId="0" fontId="0" fillId="0" borderId="64" xfId="0" applyBorder="1"/>
    <xf numFmtId="14" fontId="0" fillId="0" borderId="64" xfId="0" applyNumberFormat="1" applyBorder="1" applyAlignment="1">
      <alignment horizontal="left"/>
    </xf>
    <xf numFmtId="0" fontId="69" fillId="0" borderId="43" xfId="0" applyFont="1" applyBorder="1" applyAlignment="1">
      <alignment horizontal="center" vertical="center" wrapText="1"/>
    </xf>
    <xf numFmtId="0" fontId="70" fillId="0" borderId="0" xfId="0" applyFont="1"/>
    <xf numFmtId="0" fontId="19" fillId="0" borderId="0" xfId="0" applyFont="1" applyAlignment="1">
      <alignment horizontal="center" vertical="center"/>
    </xf>
    <xf numFmtId="0" fontId="19" fillId="0" borderId="54" xfId="0" applyFont="1" applyBorder="1" applyAlignment="1">
      <alignment horizontal="center" vertical="center"/>
    </xf>
    <xf numFmtId="0" fontId="0" fillId="0" borderId="0" xfId="0" applyAlignment="1"/>
    <xf numFmtId="0" fontId="0" fillId="0" borderId="54" xfId="0" applyBorder="1" applyAlignment="1"/>
    <xf numFmtId="0" fontId="54" fillId="0" borderId="55" xfId="0" applyFont="1" applyBorder="1" applyAlignment="1" applyProtection="1">
      <alignment horizontal="center" vertical="center" wrapText="1"/>
      <protection locked="0"/>
    </xf>
    <xf numFmtId="0" fontId="54" fillId="0" borderId="56" xfId="0" applyFont="1" applyBorder="1" applyAlignment="1" applyProtection="1">
      <alignment horizontal="center" vertical="center" wrapText="1"/>
      <protection locked="0"/>
    </xf>
    <xf numFmtId="0" fontId="54" fillId="0" borderId="57" xfId="0" applyFont="1" applyBorder="1" applyAlignment="1" applyProtection="1">
      <alignment horizontal="center" vertical="center" wrapText="1"/>
      <protection locked="0"/>
    </xf>
    <xf numFmtId="0" fontId="54" fillId="0" borderId="58" xfId="0" applyFont="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0" borderId="60"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5" fillId="0" borderId="0" xfId="0" applyFont="1" applyAlignment="1">
      <alignment horizontal="center"/>
    </xf>
    <xf numFmtId="0" fontId="57" fillId="0" borderId="64" xfId="0" applyFont="1" applyBorder="1" applyAlignment="1">
      <alignment horizontal="left" vertical="center"/>
    </xf>
    <xf numFmtId="0" fontId="21" fillId="25" borderId="0" xfId="0" applyFont="1" applyFill="1" applyAlignment="1">
      <alignment horizontal="center" vertical="center" wrapText="1"/>
    </xf>
    <xf numFmtId="0" fontId="3" fillId="26" borderId="0" xfId="0" applyFont="1" applyFill="1" applyAlignment="1">
      <alignment wrapText="1"/>
    </xf>
    <xf numFmtId="0" fontId="1" fillId="26" borderId="39" xfId="0" applyFont="1" applyFill="1" applyBorder="1" applyAlignment="1">
      <alignment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 fillId="0" borderId="0" xfId="0" applyFont="1" applyAlignment="1">
      <alignment horizontal="right" vertical="center"/>
    </xf>
    <xf numFmtId="0" fontId="0" fillId="0" borderId="0" xfId="0" applyAlignment="1">
      <alignment horizontal="right" vertical="center"/>
    </xf>
    <xf numFmtId="0" fontId="0" fillId="0" borderId="35" xfId="0" applyBorder="1" applyAlignment="1">
      <alignment horizontal="right" vertical="center"/>
    </xf>
    <xf numFmtId="0" fontId="19" fillId="6" borderId="27" xfId="0" applyFont="1" applyFill="1" applyBorder="1" applyAlignment="1">
      <alignment horizontal="center"/>
    </xf>
    <xf numFmtId="0" fontId="19" fillId="6" borderId="40" xfId="0" applyFont="1" applyFill="1" applyBorder="1" applyAlignment="1">
      <alignment horizontal="center"/>
    </xf>
    <xf numFmtId="0" fontId="19" fillId="6" borderId="41" xfId="0" applyFont="1" applyFill="1" applyBorder="1" applyAlignment="1">
      <alignment horizont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9" fillId="0" borderId="41" xfId="0" applyFont="1" applyBorder="1" applyAlignment="1">
      <alignment horizontal="center" vertical="center"/>
    </xf>
    <xf numFmtId="0" fontId="3" fillId="0" borderId="0" xfId="0" applyFont="1" applyAlignment="1">
      <alignment horizontal="center" vertical="center"/>
    </xf>
    <xf numFmtId="0" fontId="2" fillId="16" borderId="1" xfId="0" applyFont="1" applyFill="1" applyBorder="1" applyAlignment="1">
      <alignment horizontal="center" vertical="center"/>
    </xf>
    <xf numFmtId="0" fontId="2" fillId="16" borderId="2" xfId="0" applyFont="1" applyFill="1" applyBorder="1" applyAlignment="1">
      <alignment horizontal="center" vertical="center"/>
    </xf>
    <xf numFmtId="0" fontId="3" fillId="28" borderId="112" xfId="0" applyFont="1" applyFill="1" applyBorder="1" applyAlignment="1" applyProtection="1">
      <alignment horizontal="center" vertical="center" wrapText="1"/>
      <protection locked="0"/>
    </xf>
    <xf numFmtId="0" fontId="3" fillId="28" borderId="113" xfId="0" applyFont="1" applyFill="1" applyBorder="1" applyAlignment="1" applyProtection="1">
      <alignment horizontal="center" vertical="center" wrapText="1"/>
      <protection locked="0"/>
    </xf>
    <xf numFmtId="0" fontId="3" fillId="21" borderId="112" xfId="0" applyFont="1" applyFill="1" applyBorder="1" applyAlignment="1" applyProtection="1">
      <alignment horizontal="center" vertical="center"/>
      <protection locked="0"/>
    </xf>
    <xf numFmtId="0" fontId="3" fillId="21" borderId="113" xfId="0" applyFont="1" applyFill="1" applyBorder="1" applyAlignment="1" applyProtection="1">
      <alignment horizontal="center" vertical="center"/>
      <protection locked="0"/>
    </xf>
    <xf numFmtId="0" fontId="3" fillId="21" borderId="114" xfId="0" applyFont="1" applyFill="1" applyBorder="1" applyAlignment="1" applyProtection="1">
      <alignment horizontal="center" vertical="center"/>
      <protection locked="0"/>
    </xf>
    <xf numFmtId="0" fontId="2" fillId="2" borderId="27"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3" fillId="28" borderId="109" xfId="0" applyFont="1" applyFill="1" applyBorder="1" applyAlignment="1" applyProtection="1">
      <alignment horizontal="center" vertical="center" wrapText="1"/>
      <protection locked="0"/>
    </xf>
    <xf numFmtId="0" fontId="3" fillId="28" borderId="110" xfId="0" applyFont="1" applyFill="1" applyBorder="1" applyAlignment="1" applyProtection="1">
      <alignment horizontal="center" vertical="center" wrapText="1"/>
      <protection locked="0"/>
    </xf>
    <xf numFmtId="0" fontId="3" fillId="28" borderId="111" xfId="0" applyFont="1" applyFill="1" applyBorder="1" applyAlignment="1" applyProtection="1">
      <alignment horizontal="center" vertical="center" wrapText="1"/>
      <protection locked="0"/>
    </xf>
    <xf numFmtId="0" fontId="3" fillId="21" borderId="95" xfId="0" applyFont="1" applyFill="1" applyBorder="1" applyAlignment="1" applyProtection="1">
      <alignment horizontal="center" vertical="center"/>
      <protection locked="0"/>
    </xf>
    <xf numFmtId="0" fontId="3" fillId="21" borderId="102" xfId="0" applyFont="1" applyFill="1" applyBorder="1" applyAlignment="1" applyProtection="1">
      <alignment horizontal="center" vertical="center"/>
      <protection locked="0"/>
    </xf>
    <xf numFmtId="0" fontId="3" fillId="21" borderId="68" xfId="0" applyFont="1" applyFill="1" applyBorder="1" applyAlignment="1" applyProtection="1">
      <alignment horizontal="center" vertical="center"/>
      <protection locked="0"/>
    </xf>
    <xf numFmtId="0" fontId="3" fillId="28" borderId="28" xfId="0" applyFont="1" applyFill="1" applyBorder="1" applyAlignment="1" applyProtection="1">
      <alignment horizontal="center" vertical="center" wrapText="1"/>
      <protection locked="0"/>
    </xf>
    <xf numFmtId="0" fontId="3" fillId="28" borderId="14" xfId="0" applyFont="1" applyFill="1" applyBorder="1" applyAlignment="1" applyProtection="1">
      <alignment horizontal="center" vertical="center" wrapText="1"/>
      <protection locked="0"/>
    </xf>
    <xf numFmtId="0" fontId="3" fillId="28" borderId="30" xfId="0" applyFont="1" applyFill="1" applyBorder="1" applyAlignment="1" applyProtection="1">
      <alignment horizontal="center" vertical="center" wrapText="1"/>
      <protection locked="0"/>
    </xf>
    <xf numFmtId="0" fontId="3" fillId="21" borderId="101" xfId="0" applyFont="1" applyFill="1" applyBorder="1" applyAlignment="1" applyProtection="1">
      <alignment horizontal="center" vertical="center"/>
      <protection locked="0"/>
    </xf>
    <xf numFmtId="0" fontId="3" fillId="21" borderId="25" xfId="0" applyFont="1" applyFill="1" applyBorder="1" applyAlignment="1" applyProtection="1">
      <alignment horizontal="center" vertical="center"/>
      <protection locked="0"/>
    </xf>
    <xf numFmtId="0" fontId="3" fillId="21" borderId="52" xfId="0" applyFont="1" applyFill="1" applyBorder="1" applyAlignment="1" applyProtection="1">
      <alignment horizontal="center" vertical="center"/>
      <protection locked="0"/>
    </xf>
    <xf numFmtId="0" fontId="3" fillId="21" borderId="29" xfId="0" applyFont="1" applyFill="1" applyBorder="1" applyAlignment="1" applyProtection="1">
      <alignment horizontal="center" vertical="center"/>
      <protection locked="0"/>
    </xf>
    <xf numFmtId="0" fontId="3" fillId="28" borderId="18" xfId="0" applyFont="1" applyFill="1" applyBorder="1" applyAlignment="1" applyProtection="1">
      <alignment horizontal="center" vertical="center" wrapText="1"/>
      <protection locked="0"/>
    </xf>
    <xf numFmtId="0" fontId="3" fillId="28" borderId="25" xfId="0" applyFont="1" applyFill="1" applyBorder="1" applyAlignment="1" applyProtection="1">
      <alignment horizontal="center" vertical="center" wrapText="1"/>
      <protection locked="0"/>
    </xf>
    <xf numFmtId="0" fontId="3" fillId="28" borderId="52" xfId="0" applyFont="1" applyFill="1" applyBorder="1" applyAlignment="1" applyProtection="1">
      <alignment horizontal="center" vertical="center" wrapText="1"/>
      <protection locked="0"/>
    </xf>
    <xf numFmtId="0" fontId="3" fillId="28" borderId="29" xfId="0" applyFont="1" applyFill="1" applyBorder="1" applyAlignment="1" applyProtection="1">
      <alignment horizontal="center" vertical="center" wrapText="1"/>
      <protection locked="0"/>
    </xf>
    <xf numFmtId="0" fontId="3" fillId="21" borderId="121" xfId="0" applyFont="1" applyFill="1" applyBorder="1" applyAlignment="1" applyProtection="1">
      <alignment horizontal="center" vertical="center"/>
      <protection locked="0"/>
    </xf>
    <xf numFmtId="0" fontId="3" fillId="21" borderId="122" xfId="0" applyFont="1" applyFill="1" applyBorder="1" applyAlignment="1" applyProtection="1">
      <alignment horizontal="center" vertical="center"/>
      <protection locked="0"/>
    </xf>
    <xf numFmtId="0" fontId="3" fillId="21" borderId="123" xfId="0" applyFont="1" applyFill="1" applyBorder="1" applyAlignment="1" applyProtection="1">
      <alignment horizontal="center" vertical="center"/>
      <protection locked="0"/>
    </xf>
    <xf numFmtId="0" fontId="3" fillId="28" borderId="3" xfId="0" applyFont="1" applyFill="1" applyBorder="1" applyAlignment="1" applyProtection="1">
      <alignment horizontal="center" vertical="center" wrapText="1"/>
      <protection locked="0"/>
    </xf>
    <xf numFmtId="0" fontId="3" fillId="28" borderId="15" xfId="0" applyFont="1" applyFill="1" applyBorder="1" applyAlignment="1" applyProtection="1">
      <alignment horizontal="center" vertical="center" wrapText="1"/>
      <protection locked="0"/>
    </xf>
    <xf numFmtId="0" fontId="3" fillId="0" borderId="0" xfId="0" applyFont="1" applyAlignment="1">
      <alignment vertical="center"/>
    </xf>
    <xf numFmtId="0" fontId="3" fillId="28" borderId="83" xfId="0" applyFont="1" applyFill="1" applyBorder="1" applyAlignment="1" applyProtection="1">
      <alignment horizontal="center" vertical="center" wrapText="1"/>
      <protection locked="0"/>
    </xf>
    <xf numFmtId="0" fontId="3" fillId="28" borderId="102" xfId="0" applyFont="1" applyFill="1" applyBorder="1" applyAlignment="1" applyProtection="1">
      <alignment horizontal="center" vertical="center" wrapText="1"/>
      <protection locked="0"/>
    </xf>
    <xf numFmtId="0" fontId="3" fillId="28" borderId="96" xfId="0" applyFont="1" applyFill="1" applyBorder="1" applyAlignment="1" applyProtection="1">
      <alignment horizontal="center" vertical="center" wrapText="1"/>
      <protection locked="0"/>
    </xf>
    <xf numFmtId="0" fontId="3" fillId="21" borderId="67" xfId="0" applyFont="1" applyFill="1" applyBorder="1" applyAlignment="1" applyProtection="1">
      <alignment horizontal="center" vertical="center"/>
      <protection locked="0"/>
    </xf>
    <xf numFmtId="0" fontId="3" fillId="21" borderId="134" xfId="0" applyFont="1" applyFill="1" applyBorder="1" applyAlignment="1" applyProtection="1">
      <alignment horizontal="center" vertical="center"/>
      <protection locked="0"/>
    </xf>
    <xf numFmtId="0" fontId="3" fillId="21" borderId="135" xfId="0" applyFont="1" applyFill="1" applyBorder="1" applyAlignment="1" applyProtection="1">
      <alignment horizontal="center" vertical="center"/>
      <protection locked="0"/>
    </xf>
    <xf numFmtId="0" fontId="3" fillId="28" borderId="24" xfId="0" applyFont="1" applyFill="1" applyBorder="1" applyAlignment="1" applyProtection="1">
      <alignment horizontal="center" vertical="center" wrapText="1"/>
      <protection locked="0"/>
    </xf>
    <xf numFmtId="0" fontId="3" fillId="21" borderId="28" xfId="0" applyFont="1" applyFill="1" applyBorder="1" applyAlignment="1" applyProtection="1">
      <alignment horizontal="center" vertical="center"/>
      <protection locked="0"/>
    </xf>
    <xf numFmtId="0" fontId="3" fillId="21" borderId="14" xfId="0" applyFont="1" applyFill="1" applyBorder="1" applyAlignment="1" applyProtection="1">
      <alignment horizontal="center" vertical="center"/>
      <protection locked="0"/>
    </xf>
    <xf numFmtId="0" fontId="3" fillId="21" borderId="18" xfId="0" applyFont="1" applyFill="1" applyBorder="1" applyAlignment="1" applyProtection="1">
      <alignment horizontal="center" vertical="center"/>
      <protection locked="0"/>
    </xf>
    <xf numFmtId="0" fontId="3" fillId="0" borderId="0" xfId="0" applyFont="1" applyAlignment="1">
      <alignment horizontal="center"/>
    </xf>
  </cellXfs>
  <cellStyles count="4">
    <cellStyle name="Euro" xfId="1" xr:uid="{00000000-0005-0000-0000-000000000000}"/>
    <cellStyle name="Hyperlink" xfId="3" xr:uid="{00000000-000B-0000-0000-000008000000}"/>
    <cellStyle name="Lien hypertexte" xfId="2" builtinId="8"/>
    <cellStyle name="Normal" xfId="0" builtinId="0"/>
  </cellStyles>
  <dxfs count="10028">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3"/>
        </patternFill>
      </fill>
    </dxf>
    <dxf>
      <fill>
        <patternFill>
          <bgColor indexed="53"/>
        </patternFill>
      </fill>
    </dxf>
    <dxf>
      <fill>
        <patternFill>
          <bgColor indexed="10"/>
        </patternFill>
      </fill>
    </dxf>
    <dxf>
      <fill>
        <patternFill>
          <bgColor indexed="10"/>
        </patternFill>
      </fill>
    </dxf>
    <dxf>
      <fill>
        <patternFill>
          <bgColor indexed="13"/>
        </patternFill>
      </fill>
    </dxf>
    <dxf>
      <fill>
        <patternFill>
          <bgColor rgb="FFFF9900"/>
        </patternFill>
      </fill>
    </dxf>
    <dxf>
      <fill>
        <patternFill>
          <bgColor indexed="10"/>
        </patternFill>
      </fill>
    </dxf>
    <dxf>
      <fill>
        <patternFill>
          <bgColor rgb="FFFFCC00"/>
        </patternFill>
      </fill>
    </dxf>
  </dxfs>
  <tableStyles count="0" defaultTableStyle="TableStyleMedium9" defaultPivotStyle="PivotStyleLight16"/>
  <colors>
    <mruColors>
      <color rgb="FFCCFFCC"/>
      <color rgb="FFCCFFFF"/>
      <color rgb="FF99CCFF"/>
      <color rgb="FFFF99CC"/>
      <color rgb="FFCC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7.jpeg"/></Relationships>
</file>

<file path=xl/drawings/drawing1.xml><?xml version="1.0" encoding="utf-8"?>
<xdr:wsDr xmlns:xdr="http://schemas.openxmlformats.org/drawingml/2006/spreadsheetDrawing" xmlns:a="http://schemas.openxmlformats.org/drawingml/2006/main">
  <xdr:twoCellAnchor>
    <xdr:from>
      <xdr:col>0</xdr:col>
      <xdr:colOff>28575</xdr:colOff>
      <xdr:row>46</xdr:row>
      <xdr:rowOff>0</xdr:rowOff>
    </xdr:from>
    <xdr:to>
      <xdr:col>0</xdr:col>
      <xdr:colOff>6248400</xdr:colOff>
      <xdr:row>46</xdr:row>
      <xdr:rowOff>0</xdr:rowOff>
    </xdr:to>
    <xdr:sp macro="" textlink="">
      <xdr:nvSpPr>
        <xdr:cNvPr id="6" name="Line 25">
          <a:extLst>
            <a:ext uri="{FF2B5EF4-FFF2-40B4-BE49-F238E27FC236}">
              <a16:creationId xmlns:a16="http://schemas.microsoft.com/office/drawing/2014/main" id="{00000000-0008-0000-0000-000006000000}"/>
            </a:ext>
          </a:extLst>
        </xdr:cNvPr>
        <xdr:cNvSpPr>
          <a:spLocks noChangeShapeType="1"/>
        </xdr:cNvSpPr>
      </xdr:nvSpPr>
      <xdr:spPr bwMode="auto">
        <a:xfrm>
          <a:off x="28575" y="13014614"/>
          <a:ext cx="6219825" cy="0"/>
        </a:xfrm>
        <a:prstGeom prst="line">
          <a:avLst/>
        </a:prstGeom>
        <a:noFill/>
        <a:ln w="9525">
          <a:solidFill>
            <a:srgbClr val="B10043"/>
          </a:solidFill>
          <a:round/>
          <a:headEnd/>
          <a:tailEnd/>
        </a:ln>
      </xdr:spPr>
    </xdr:sp>
    <xdr:clientData/>
  </xdr:twoCellAnchor>
  <xdr:twoCellAnchor>
    <xdr:from>
      <xdr:col>0</xdr:col>
      <xdr:colOff>28575</xdr:colOff>
      <xdr:row>72</xdr:row>
      <xdr:rowOff>0</xdr:rowOff>
    </xdr:from>
    <xdr:to>
      <xdr:col>0</xdr:col>
      <xdr:colOff>6315075</xdr:colOff>
      <xdr:row>72</xdr:row>
      <xdr:rowOff>0</xdr:rowOff>
    </xdr:to>
    <xdr:sp macro="" textlink="">
      <xdr:nvSpPr>
        <xdr:cNvPr id="7" name="Line 12">
          <a:extLst>
            <a:ext uri="{FF2B5EF4-FFF2-40B4-BE49-F238E27FC236}">
              <a16:creationId xmlns:a16="http://schemas.microsoft.com/office/drawing/2014/main" id="{00000000-0008-0000-0000-000007000000}"/>
            </a:ext>
          </a:extLst>
        </xdr:cNvPr>
        <xdr:cNvSpPr>
          <a:spLocks noChangeShapeType="1"/>
        </xdr:cNvSpPr>
      </xdr:nvSpPr>
      <xdr:spPr bwMode="auto">
        <a:xfrm>
          <a:off x="28575" y="20799136"/>
          <a:ext cx="6286500" cy="0"/>
        </a:xfrm>
        <a:prstGeom prst="line">
          <a:avLst/>
        </a:prstGeom>
        <a:noFill/>
        <a:ln w="9525">
          <a:solidFill>
            <a:srgbClr val="B10043"/>
          </a:solidFill>
          <a:round/>
          <a:headEnd/>
          <a:tailEnd/>
        </a:ln>
      </xdr:spPr>
    </xdr:sp>
    <xdr:clientData/>
  </xdr:twoCellAnchor>
  <xdr:twoCellAnchor editAs="oneCell">
    <xdr:from>
      <xdr:col>0</xdr:col>
      <xdr:colOff>60614</xdr:colOff>
      <xdr:row>134</xdr:row>
      <xdr:rowOff>34636</xdr:rowOff>
    </xdr:from>
    <xdr:to>
      <xdr:col>0</xdr:col>
      <xdr:colOff>6924097</xdr:colOff>
      <xdr:row>134</xdr:row>
      <xdr:rowOff>3742154</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614" y="35909250"/>
          <a:ext cx="6866658" cy="3710693"/>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0</xdr:col>
      <xdr:colOff>1664352</xdr:colOff>
      <xdr:row>0</xdr:row>
      <xdr:rowOff>493819</xdr:rowOff>
    </xdr:to>
    <xdr:pic>
      <xdr:nvPicPr>
        <xdr:cNvPr id="3" name="Image 2">
          <a:extLst>
            <a:ext uri="{FF2B5EF4-FFF2-40B4-BE49-F238E27FC236}">
              <a16:creationId xmlns:a16="http://schemas.microsoft.com/office/drawing/2014/main" id="{E8AC63C9-9FCA-B832-CF8E-6610C01622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64352" cy="493819"/>
        </a:xfrm>
        <a:prstGeom prst="rect">
          <a:avLst/>
        </a:prstGeom>
      </xdr:spPr>
    </xdr:pic>
    <xdr:clientData/>
  </xdr:twoCellAnchor>
  <xdr:twoCellAnchor editAs="oneCell">
    <xdr:from>
      <xdr:col>0</xdr:col>
      <xdr:colOff>5820246</xdr:colOff>
      <xdr:row>0</xdr:row>
      <xdr:rowOff>38100</xdr:rowOff>
    </xdr:from>
    <xdr:to>
      <xdr:col>0</xdr:col>
      <xdr:colOff>7372414</xdr:colOff>
      <xdr:row>0</xdr:row>
      <xdr:rowOff>463568</xdr:rowOff>
    </xdr:to>
    <xdr:pic>
      <xdr:nvPicPr>
        <xdr:cNvPr id="5" name="Image 4">
          <a:extLst>
            <a:ext uri="{FF2B5EF4-FFF2-40B4-BE49-F238E27FC236}">
              <a16:creationId xmlns:a16="http://schemas.microsoft.com/office/drawing/2014/main" id="{36FE1117-B808-1F78-2908-0BD0EEFEA84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20246" y="38100"/>
          <a:ext cx="1552168" cy="425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514350</xdr:colOff>
      <xdr:row>0</xdr:row>
      <xdr:rowOff>381000</xdr:rowOff>
    </xdr:to>
    <xdr:sp macro="" textlink="">
      <xdr:nvSpPr>
        <xdr:cNvPr id="21" name="Text Box 3">
          <a:extLst>
            <a:ext uri="{FF2B5EF4-FFF2-40B4-BE49-F238E27FC236}">
              <a16:creationId xmlns:a16="http://schemas.microsoft.com/office/drawing/2014/main" id="{00000000-0008-0000-0A00-000015000000}"/>
            </a:ext>
          </a:extLst>
        </xdr:cNvPr>
        <xdr:cNvSpPr txBox="1">
          <a:spLocks noChangeAspect="1" noChangeArrowheads="1"/>
        </xdr:cNvSpPr>
      </xdr:nvSpPr>
      <xdr:spPr bwMode="auto">
        <a:xfrm>
          <a:off x="15144750" y="38100"/>
          <a:ext cx="597217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104775</xdr:colOff>
      <xdr:row>0</xdr:row>
      <xdr:rowOff>381000</xdr:rowOff>
    </xdr:to>
    <xdr:sp macro="" textlink="">
      <xdr:nvSpPr>
        <xdr:cNvPr id="27" name="Text Box 3">
          <a:extLst>
            <a:ext uri="{FF2B5EF4-FFF2-40B4-BE49-F238E27FC236}">
              <a16:creationId xmlns:a16="http://schemas.microsoft.com/office/drawing/2014/main" id="{00000000-0008-0000-0B00-00001B000000}"/>
            </a:ext>
          </a:extLst>
        </xdr:cNvPr>
        <xdr:cNvSpPr txBox="1">
          <a:spLocks noChangeAspect="1" noChangeArrowheads="1"/>
        </xdr:cNvSpPr>
      </xdr:nvSpPr>
      <xdr:spPr bwMode="auto">
        <a:xfrm>
          <a:off x="15144750" y="38100"/>
          <a:ext cx="556260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771525</xdr:colOff>
      <xdr:row>0</xdr:row>
      <xdr:rowOff>381000</xdr:rowOff>
    </xdr:to>
    <xdr:sp macro="" textlink="">
      <xdr:nvSpPr>
        <xdr:cNvPr id="24" name="Text Box 3">
          <a:extLst>
            <a:ext uri="{FF2B5EF4-FFF2-40B4-BE49-F238E27FC236}">
              <a16:creationId xmlns:a16="http://schemas.microsoft.com/office/drawing/2014/main" id="{00000000-0008-0000-1100-000018000000}"/>
            </a:ext>
          </a:extLst>
        </xdr:cNvPr>
        <xdr:cNvSpPr txBox="1">
          <a:spLocks noChangeAspect="1" noChangeArrowheads="1"/>
        </xdr:cNvSpPr>
      </xdr:nvSpPr>
      <xdr:spPr bwMode="auto">
        <a:xfrm>
          <a:off x="15144750" y="38100"/>
          <a:ext cx="622935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485775</xdr:colOff>
      <xdr:row>0</xdr:row>
      <xdr:rowOff>381000</xdr:rowOff>
    </xdr:to>
    <xdr:sp macro="" textlink="">
      <xdr:nvSpPr>
        <xdr:cNvPr id="9" name="Text Box 3">
          <a:extLst>
            <a:ext uri="{FF2B5EF4-FFF2-40B4-BE49-F238E27FC236}">
              <a16:creationId xmlns:a16="http://schemas.microsoft.com/office/drawing/2014/main" id="{00000000-0008-0000-0600-000009000000}"/>
            </a:ext>
          </a:extLst>
        </xdr:cNvPr>
        <xdr:cNvSpPr txBox="1">
          <a:spLocks noChangeAspect="1" noChangeArrowheads="1"/>
        </xdr:cNvSpPr>
      </xdr:nvSpPr>
      <xdr:spPr bwMode="auto">
        <a:xfrm>
          <a:off x="15144750" y="38100"/>
          <a:ext cx="594360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657225</xdr:colOff>
      <xdr:row>0</xdr:row>
      <xdr:rowOff>381000</xdr:rowOff>
    </xdr:to>
    <xdr:sp macro="" textlink="">
      <xdr:nvSpPr>
        <xdr:cNvPr id="2" name="Text Box 3">
          <a:extLst>
            <a:ext uri="{FF2B5EF4-FFF2-40B4-BE49-F238E27FC236}">
              <a16:creationId xmlns:a16="http://schemas.microsoft.com/office/drawing/2014/main" id="{00000000-0008-0000-0C00-000002000000}"/>
            </a:ext>
          </a:extLst>
        </xdr:cNvPr>
        <xdr:cNvSpPr txBox="1">
          <a:spLocks noChangeAspect="1" noChangeArrowheads="1"/>
        </xdr:cNvSpPr>
      </xdr:nvSpPr>
      <xdr:spPr bwMode="auto">
        <a:xfrm>
          <a:off x="15144750" y="38100"/>
          <a:ext cx="611505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647700</xdr:colOff>
      <xdr:row>0</xdr:row>
      <xdr:rowOff>381000</xdr:rowOff>
    </xdr:to>
    <xdr:sp macro="" textlink="">
      <xdr:nvSpPr>
        <xdr:cNvPr id="30" name="Text Box 3">
          <a:extLst>
            <a:ext uri="{FF2B5EF4-FFF2-40B4-BE49-F238E27FC236}">
              <a16:creationId xmlns:a16="http://schemas.microsoft.com/office/drawing/2014/main" id="{00000000-0008-0000-0D00-00001E000000}"/>
            </a:ext>
          </a:extLst>
        </xdr:cNvPr>
        <xdr:cNvSpPr txBox="1">
          <a:spLocks noChangeAspect="1" noChangeArrowheads="1"/>
        </xdr:cNvSpPr>
      </xdr:nvSpPr>
      <xdr:spPr bwMode="auto">
        <a:xfrm>
          <a:off x="15144750" y="38100"/>
          <a:ext cx="610552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15</xdr:col>
      <xdr:colOff>533400</xdr:colOff>
      <xdr:row>0</xdr:row>
      <xdr:rowOff>381000</xdr:rowOff>
    </xdr:to>
    <xdr:sp macro="" textlink="">
      <xdr:nvSpPr>
        <xdr:cNvPr id="2" name="Text Box 3">
          <a:extLst>
            <a:ext uri="{FF2B5EF4-FFF2-40B4-BE49-F238E27FC236}">
              <a16:creationId xmlns:a16="http://schemas.microsoft.com/office/drawing/2014/main" id="{00000000-0008-0000-0E00-000002000000}"/>
            </a:ext>
          </a:extLst>
        </xdr:cNvPr>
        <xdr:cNvSpPr txBox="1">
          <a:spLocks noChangeAspect="1" noChangeArrowheads="1"/>
        </xdr:cNvSpPr>
      </xdr:nvSpPr>
      <xdr:spPr bwMode="auto">
        <a:xfrm>
          <a:off x="15144750" y="38100"/>
          <a:ext cx="429577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16</xdr:col>
      <xdr:colOff>228600</xdr:colOff>
      <xdr:row>0</xdr:row>
      <xdr:rowOff>381000</xdr:rowOff>
    </xdr:to>
    <xdr:sp macro="" textlink="">
      <xdr:nvSpPr>
        <xdr:cNvPr id="2" name="Text Box 3">
          <a:extLst>
            <a:ext uri="{FF2B5EF4-FFF2-40B4-BE49-F238E27FC236}">
              <a16:creationId xmlns:a16="http://schemas.microsoft.com/office/drawing/2014/main" id="{00000000-0008-0000-1000-000002000000}"/>
            </a:ext>
          </a:extLst>
        </xdr:cNvPr>
        <xdr:cNvSpPr txBox="1">
          <a:spLocks noChangeAspect="1" noChangeArrowheads="1"/>
        </xdr:cNvSpPr>
      </xdr:nvSpPr>
      <xdr:spPr bwMode="auto">
        <a:xfrm>
          <a:off x="15144750" y="38100"/>
          <a:ext cx="483870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762000</xdr:colOff>
      <xdr:row>0</xdr:row>
      <xdr:rowOff>381000</xdr:rowOff>
    </xdr:to>
    <xdr:sp macro="" textlink="">
      <xdr:nvSpPr>
        <xdr:cNvPr id="2" name="Text Box 3">
          <a:extLst>
            <a:ext uri="{FF2B5EF4-FFF2-40B4-BE49-F238E27FC236}">
              <a16:creationId xmlns:a16="http://schemas.microsoft.com/office/drawing/2014/main" id="{7273E01D-2331-4560-ADF2-DCFC694CC560}"/>
            </a:ext>
          </a:extLst>
        </xdr:cNvPr>
        <xdr:cNvSpPr txBox="1">
          <a:spLocks noChangeAspect="1" noChangeArrowheads="1"/>
        </xdr:cNvSpPr>
      </xdr:nvSpPr>
      <xdr:spPr bwMode="auto">
        <a:xfrm>
          <a:off x="15144750" y="38100"/>
          <a:ext cx="621982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16</xdr:col>
      <xdr:colOff>238125</xdr:colOff>
      <xdr:row>0</xdr:row>
      <xdr:rowOff>381000</xdr:rowOff>
    </xdr:to>
    <xdr:sp macro="" textlink="">
      <xdr:nvSpPr>
        <xdr:cNvPr id="2" name="Text Box 3">
          <a:extLst>
            <a:ext uri="{FF2B5EF4-FFF2-40B4-BE49-F238E27FC236}">
              <a16:creationId xmlns:a16="http://schemas.microsoft.com/office/drawing/2014/main" id="{00000000-0008-0000-0F00-000002000000}"/>
            </a:ext>
          </a:extLst>
        </xdr:cNvPr>
        <xdr:cNvSpPr txBox="1">
          <a:spLocks noChangeAspect="1" noChangeArrowheads="1"/>
        </xdr:cNvSpPr>
      </xdr:nvSpPr>
      <xdr:spPr bwMode="auto">
        <a:xfrm>
          <a:off x="15144750" y="38100"/>
          <a:ext cx="484822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609600</xdr:colOff>
      <xdr:row>114</xdr:row>
      <xdr:rowOff>38100</xdr:rowOff>
    </xdr:from>
    <xdr:to>
      <xdr:col>0</xdr:col>
      <xdr:colOff>6934200</xdr:colOff>
      <xdr:row>119</xdr:row>
      <xdr:rowOff>66675</xdr:rowOff>
    </xdr:to>
    <xdr:pic>
      <xdr:nvPicPr>
        <xdr:cNvPr id="10233" name="Picture 2">
          <a:extLst>
            <a:ext uri="{FF2B5EF4-FFF2-40B4-BE49-F238E27FC236}">
              <a16:creationId xmlns:a16="http://schemas.microsoft.com/office/drawing/2014/main" id="{00000000-0008-0000-0100-0000F927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18669000"/>
          <a:ext cx="6324600" cy="838200"/>
        </a:xfrm>
        <a:prstGeom prst="rect">
          <a:avLst/>
        </a:prstGeom>
        <a:noFill/>
        <a:ln w="1">
          <a:noFill/>
          <a:miter lim="800000"/>
          <a:headEnd/>
          <a:tailEnd/>
        </a:ln>
      </xdr:spPr>
    </xdr:pic>
    <xdr:clientData/>
  </xdr:twoCellAnchor>
  <xdr:twoCellAnchor editAs="oneCell">
    <xdr:from>
      <xdr:col>0</xdr:col>
      <xdr:colOff>0</xdr:colOff>
      <xdr:row>120</xdr:row>
      <xdr:rowOff>0</xdr:rowOff>
    </xdr:from>
    <xdr:to>
      <xdr:col>0</xdr:col>
      <xdr:colOff>9420225</xdr:colOff>
      <xdr:row>121</xdr:row>
      <xdr:rowOff>85725</xdr:rowOff>
    </xdr:to>
    <xdr:pic>
      <xdr:nvPicPr>
        <xdr:cNvPr id="10234" name="Picture 3">
          <a:extLst>
            <a:ext uri="{FF2B5EF4-FFF2-40B4-BE49-F238E27FC236}">
              <a16:creationId xmlns:a16="http://schemas.microsoft.com/office/drawing/2014/main" id="{00000000-0008-0000-0100-0000FA27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9602450"/>
          <a:ext cx="9420225" cy="247650"/>
        </a:xfrm>
        <a:prstGeom prst="rect">
          <a:avLst/>
        </a:prstGeom>
        <a:noFill/>
        <a:ln w="1">
          <a:noFill/>
          <a:miter lim="800000"/>
          <a:headEnd/>
          <a:tailEnd/>
        </a:ln>
      </xdr:spPr>
    </xdr:pic>
    <xdr:clientData/>
  </xdr:twoCellAnchor>
  <xdr:twoCellAnchor editAs="oneCell">
    <xdr:from>
      <xdr:col>0</xdr:col>
      <xdr:colOff>0</xdr:colOff>
      <xdr:row>122</xdr:row>
      <xdr:rowOff>152400</xdr:rowOff>
    </xdr:from>
    <xdr:to>
      <xdr:col>0</xdr:col>
      <xdr:colOff>9429750</xdr:colOff>
      <xdr:row>126</xdr:row>
      <xdr:rowOff>0</xdr:rowOff>
    </xdr:to>
    <xdr:pic>
      <xdr:nvPicPr>
        <xdr:cNvPr id="10235" name="Picture 4">
          <a:extLst>
            <a:ext uri="{FF2B5EF4-FFF2-40B4-BE49-F238E27FC236}">
              <a16:creationId xmlns:a16="http://schemas.microsoft.com/office/drawing/2014/main" id="{00000000-0008-0000-0100-0000FB27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20078700"/>
          <a:ext cx="9429750" cy="533400"/>
        </a:xfrm>
        <a:prstGeom prst="rect">
          <a:avLst/>
        </a:prstGeom>
        <a:noFill/>
        <a:ln w="1">
          <a:noFill/>
          <a:miter lim="800000"/>
          <a:headEnd/>
          <a:tailEnd/>
        </a:ln>
      </xdr:spPr>
    </xdr:pic>
    <xdr:clientData/>
  </xdr:twoCellAnchor>
  <xdr:twoCellAnchor editAs="oneCell">
    <xdr:from>
      <xdr:col>0</xdr:col>
      <xdr:colOff>819150</xdr:colOff>
      <xdr:row>72</xdr:row>
      <xdr:rowOff>19050</xdr:rowOff>
    </xdr:from>
    <xdr:to>
      <xdr:col>0</xdr:col>
      <xdr:colOff>3209925</xdr:colOff>
      <xdr:row>82</xdr:row>
      <xdr:rowOff>123825</xdr:rowOff>
    </xdr:to>
    <xdr:pic>
      <xdr:nvPicPr>
        <xdr:cNvPr id="10236" name="Picture 5">
          <a:extLst>
            <a:ext uri="{FF2B5EF4-FFF2-40B4-BE49-F238E27FC236}">
              <a16:creationId xmlns:a16="http://schemas.microsoft.com/office/drawing/2014/main" id="{00000000-0008-0000-0100-0000FC27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19150" y="11753850"/>
          <a:ext cx="2390775" cy="1819275"/>
        </a:xfrm>
        <a:prstGeom prst="rect">
          <a:avLst/>
        </a:prstGeom>
        <a:noFill/>
        <a:ln w="1">
          <a:noFill/>
          <a:miter lim="800000"/>
          <a:headEnd/>
          <a:tailEnd/>
        </a:ln>
      </xdr:spPr>
    </xdr:pic>
    <xdr:clientData/>
  </xdr:twoCellAnchor>
  <xdr:twoCellAnchor editAs="oneCell">
    <xdr:from>
      <xdr:col>0</xdr:col>
      <xdr:colOff>123825</xdr:colOff>
      <xdr:row>17</xdr:row>
      <xdr:rowOff>79375</xdr:rowOff>
    </xdr:from>
    <xdr:to>
      <xdr:col>0</xdr:col>
      <xdr:colOff>8458200</xdr:colOff>
      <xdr:row>25</xdr:row>
      <xdr:rowOff>15875</xdr:rowOff>
    </xdr:to>
    <xdr:pic>
      <xdr:nvPicPr>
        <xdr:cNvPr id="10237" name="Picture 6">
          <a:extLst>
            <a:ext uri="{FF2B5EF4-FFF2-40B4-BE49-F238E27FC236}">
              <a16:creationId xmlns:a16="http://schemas.microsoft.com/office/drawing/2014/main" id="{00000000-0008-0000-0100-0000FD27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3825" y="3000375"/>
          <a:ext cx="8334375" cy="1206500"/>
        </a:xfrm>
        <a:prstGeom prst="rect">
          <a:avLst/>
        </a:prstGeom>
        <a:noFill/>
        <a:ln w="1">
          <a:noFill/>
          <a:miter lim="800000"/>
          <a:headEnd/>
          <a:tailEnd/>
        </a:ln>
      </xdr:spPr>
    </xdr:pic>
    <xdr:clientData/>
  </xdr:twoCellAnchor>
  <xdr:twoCellAnchor editAs="oneCell">
    <xdr:from>
      <xdr:col>0</xdr:col>
      <xdr:colOff>66675</xdr:colOff>
      <xdr:row>27</xdr:row>
      <xdr:rowOff>28575</xdr:rowOff>
    </xdr:from>
    <xdr:to>
      <xdr:col>0</xdr:col>
      <xdr:colOff>7991475</xdr:colOff>
      <xdr:row>36</xdr:row>
      <xdr:rowOff>0</xdr:rowOff>
    </xdr:to>
    <xdr:pic>
      <xdr:nvPicPr>
        <xdr:cNvPr id="10238" name="Picture 7">
          <a:extLst>
            <a:ext uri="{FF2B5EF4-FFF2-40B4-BE49-F238E27FC236}">
              <a16:creationId xmlns:a16="http://schemas.microsoft.com/office/drawing/2014/main" id="{00000000-0008-0000-0100-0000FE27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5" y="4438650"/>
          <a:ext cx="7924800" cy="1419225"/>
        </a:xfrm>
        <a:prstGeom prst="rect">
          <a:avLst/>
        </a:prstGeom>
        <a:noFill/>
        <a:ln w="1">
          <a:noFill/>
          <a:miter lim="800000"/>
          <a:headEnd/>
          <a:tailEnd/>
        </a:ln>
      </xdr:spPr>
    </xdr:pic>
    <xdr:clientData/>
  </xdr:twoCellAnchor>
  <xdr:twoCellAnchor editAs="oneCell">
    <xdr:from>
      <xdr:col>0</xdr:col>
      <xdr:colOff>0</xdr:colOff>
      <xdr:row>41</xdr:row>
      <xdr:rowOff>38100</xdr:rowOff>
    </xdr:from>
    <xdr:to>
      <xdr:col>0</xdr:col>
      <xdr:colOff>5534025</xdr:colOff>
      <xdr:row>45</xdr:row>
      <xdr:rowOff>133350</xdr:rowOff>
    </xdr:to>
    <xdr:pic>
      <xdr:nvPicPr>
        <xdr:cNvPr id="10239" name="Picture 8">
          <a:extLst>
            <a:ext uri="{FF2B5EF4-FFF2-40B4-BE49-F238E27FC236}">
              <a16:creationId xmlns:a16="http://schemas.microsoft.com/office/drawing/2014/main" id="{00000000-0008-0000-0100-0000FF27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6715125"/>
          <a:ext cx="5534025" cy="742950"/>
        </a:xfrm>
        <a:prstGeom prst="rect">
          <a:avLst/>
        </a:prstGeom>
        <a:noFill/>
        <a:ln w="1">
          <a:noFill/>
          <a:miter lim="800000"/>
          <a:headEnd/>
          <a:tailEnd/>
        </a:ln>
      </xdr:spPr>
    </xdr:pic>
    <xdr:clientData/>
  </xdr:twoCellAnchor>
  <xdr:twoCellAnchor editAs="oneCell">
    <xdr:from>
      <xdr:col>0</xdr:col>
      <xdr:colOff>6010275</xdr:colOff>
      <xdr:row>41</xdr:row>
      <xdr:rowOff>19050</xdr:rowOff>
    </xdr:from>
    <xdr:to>
      <xdr:col>0</xdr:col>
      <xdr:colOff>8820150</xdr:colOff>
      <xdr:row>45</xdr:row>
      <xdr:rowOff>142875</xdr:rowOff>
    </xdr:to>
    <xdr:pic>
      <xdr:nvPicPr>
        <xdr:cNvPr id="18432" name="Picture 9">
          <a:extLst>
            <a:ext uri="{FF2B5EF4-FFF2-40B4-BE49-F238E27FC236}">
              <a16:creationId xmlns:a16="http://schemas.microsoft.com/office/drawing/2014/main" id="{00000000-0008-0000-0100-00000048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010275" y="6696075"/>
          <a:ext cx="2809875" cy="771525"/>
        </a:xfrm>
        <a:prstGeom prst="rect">
          <a:avLst/>
        </a:prstGeom>
        <a:noFill/>
        <a:ln w="1">
          <a:noFill/>
          <a:miter lim="800000"/>
          <a:headEnd/>
          <a:tailEnd/>
        </a:ln>
      </xdr:spPr>
    </xdr:pic>
    <xdr:clientData/>
  </xdr:twoCellAnchor>
  <xdr:twoCellAnchor editAs="oneCell">
    <xdr:from>
      <xdr:col>0</xdr:col>
      <xdr:colOff>4981575</xdr:colOff>
      <xdr:row>50</xdr:row>
      <xdr:rowOff>47625</xdr:rowOff>
    </xdr:from>
    <xdr:to>
      <xdr:col>0</xdr:col>
      <xdr:colOff>7896225</xdr:colOff>
      <xdr:row>54</xdr:row>
      <xdr:rowOff>66675</xdr:rowOff>
    </xdr:to>
    <xdr:pic>
      <xdr:nvPicPr>
        <xdr:cNvPr id="18433" name="Picture 10">
          <a:extLst>
            <a:ext uri="{FF2B5EF4-FFF2-40B4-BE49-F238E27FC236}">
              <a16:creationId xmlns:a16="http://schemas.microsoft.com/office/drawing/2014/main" id="{00000000-0008-0000-0100-00000148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981575" y="8181975"/>
          <a:ext cx="2914650" cy="666750"/>
        </a:xfrm>
        <a:prstGeom prst="rect">
          <a:avLst/>
        </a:prstGeom>
        <a:noFill/>
        <a:ln w="1">
          <a:noFill/>
          <a:miter lim="800000"/>
          <a:headEnd/>
          <a:tailEnd/>
        </a:ln>
      </xdr:spPr>
    </xdr:pic>
    <xdr:clientData/>
  </xdr:twoCellAnchor>
  <xdr:twoCellAnchor editAs="oneCell">
    <xdr:from>
      <xdr:col>0</xdr:col>
      <xdr:colOff>0</xdr:colOff>
      <xdr:row>57</xdr:row>
      <xdr:rowOff>85725</xdr:rowOff>
    </xdr:from>
    <xdr:to>
      <xdr:col>0</xdr:col>
      <xdr:colOff>6800850</xdr:colOff>
      <xdr:row>63</xdr:row>
      <xdr:rowOff>76200</xdr:rowOff>
    </xdr:to>
    <xdr:pic>
      <xdr:nvPicPr>
        <xdr:cNvPr id="18434" name="Picture 11">
          <a:extLst>
            <a:ext uri="{FF2B5EF4-FFF2-40B4-BE49-F238E27FC236}">
              <a16:creationId xmlns:a16="http://schemas.microsoft.com/office/drawing/2014/main" id="{00000000-0008-0000-0100-0000024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0" y="9353550"/>
          <a:ext cx="6800850" cy="962025"/>
        </a:xfrm>
        <a:prstGeom prst="rect">
          <a:avLst/>
        </a:prstGeom>
        <a:noFill/>
        <a:ln w="1">
          <a:noFill/>
          <a:miter lim="800000"/>
          <a:headEnd/>
          <a:tailEnd/>
        </a:ln>
      </xdr:spPr>
    </xdr:pic>
    <xdr:clientData/>
  </xdr:twoCellAnchor>
  <xdr:twoCellAnchor editAs="oneCell">
    <xdr:from>
      <xdr:col>0</xdr:col>
      <xdr:colOff>6962775</xdr:colOff>
      <xdr:row>57</xdr:row>
      <xdr:rowOff>123825</xdr:rowOff>
    </xdr:from>
    <xdr:to>
      <xdr:col>0</xdr:col>
      <xdr:colOff>8686800</xdr:colOff>
      <xdr:row>62</xdr:row>
      <xdr:rowOff>0</xdr:rowOff>
    </xdr:to>
    <xdr:pic>
      <xdr:nvPicPr>
        <xdr:cNvPr id="18435" name="Picture 12">
          <a:extLst>
            <a:ext uri="{FF2B5EF4-FFF2-40B4-BE49-F238E27FC236}">
              <a16:creationId xmlns:a16="http://schemas.microsoft.com/office/drawing/2014/main" id="{00000000-0008-0000-0100-00000348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962775" y="9391650"/>
          <a:ext cx="1724025" cy="685800"/>
        </a:xfrm>
        <a:prstGeom prst="rect">
          <a:avLst/>
        </a:prstGeom>
        <a:noFill/>
        <a:ln w="1">
          <a:noFill/>
          <a:miter lim="800000"/>
          <a:headEnd/>
          <a:tailEnd/>
        </a:ln>
      </xdr:spPr>
    </xdr:pic>
    <xdr:clientData/>
  </xdr:twoCellAnchor>
  <xdr:twoCellAnchor editAs="oneCell">
    <xdr:from>
      <xdr:col>0</xdr:col>
      <xdr:colOff>3533775</xdr:colOff>
      <xdr:row>131</xdr:row>
      <xdr:rowOff>123825</xdr:rowOff>
    </xdr:from>
    <xdr:to>
      <xdr:col>0</xdr:col>
      <xdr:colOff>9001125</xdr:colOff>
      <xdr:row>136</xdr:row>
      <xdr:rowOff>114300</xdr:rowOff>
    </xdr:to>
    <xdr:pic>
      <xdr:nvPicPr>
        <xdr:cNvPr id="18436" name="Picture 13">
          <a:extLst>
            <a:ext uri="{FF2B5EF4-FFF2-40B4-BE49-F238E27FC236}">
              <a16:creationId xmlns:a16="http://schemas.microsoft.com/office/drawing/2014/main" id="{00000000-0008-0000-0100-00000448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533775" y="21555075"/>
          <a:ext cx="5467350" cy="800100"/>
        </a:xfrm>
        <a:prstGeom prst="rect">
          <a:avLst/>
        </a:prstGeom>
        <a:noFill/>
        <a:ln w="1">
          <a:noFill/>
          <a:miter lim="800000"/>
          <a:headEnd/>
          <a:tailEnd/>
        </a:ln>
      </xdr:spPr>
    </xdr:pic>
    <xdr:clientData/>
  </xdr:twoCellAnchor>
  <xdr:twoCellAnchor editAs="oneCell">
    <xdr:from>
      <xdr:col>0</xdr:col>
      <xdr:colOff>2952750</xdr:colOff>
      <xdr:row>138</xdr:row>
      <xdr:rowOff>28575</xdr:rowOff>
    </xdr:from>
    <xdr:to>
      <xdr:col>0</xdr:col>
      <xdr:colOff>5181600</xdr:colOff>
      <xdr:row>147</xdr:row>
      <xdr:rowOff>133350</xdr:rowOff>
    </xdr:to>
    <xdr:pic>
      <xdr:nvPicPr>
        <xdr:cNvPr id="18437" name="Picture 14">
          <a:extLst>
            <a:ext uri="{FF2B5EF4-FFF2-40B4-BE49-F238E27FC236}">
              <a16:creationId xmlns:a16="http://schemas.microsoft.com/office/drawing/2014/main" id="{00000000-0008-0000-0100-00000548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952750" y="22593300"/>
          <a:ext cx="2228850" cy="1562100"/>
        </a:xfrm>
        <a:prstGeom prst="rect">
          <a:avLst/>
        </a:prstGeom>
        <a:noFill/>
        <a:ln w="1">
          <a:noFill/>
          <a:miter lim="800000"/>
          <a:headEnd/>
          <a:tailEnd/>
        </a:ln>
      </xdr:spPr>
    </xdr:pic>
    <xdr:clientData/>
  </xdr:twoCellAnchor>
  <xdr:twoCellAnchor editAs="oneCell">
    <xdr:from>
      <xdr:col>0</xdr:col>
      <xdr:colOff>5295900</xdr:colOff>
      <xdr:row>138</xdr:row>
      <xdr:rowOff>114300</xdr:rowOff>
    </xdr:from>
    <xdr:to>
      <xdr:col>0</xdr:col>
      <xdr:colOff>9448800</xdr:colOff>
      <xdr:row>146</xdr:row>
      <xdr:rowOff>142875</xdr:rowOff>
    </xdr:to>
    <xdr:pic>
      <xdr:nvPicPr>
        <xdr:cNvPr id="18438" name="Picture 15">
          <a:extLst>
            <a:ext uri="{FF2B5EF4-FFF2-40B4-BE49-F238E27FC236}">
              <a16:creationId xmlns:a16="http://schemas.microsoft.com/office/drawing/2014/main" id="{00000000-0008-0000-0100-00000648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95900" y="22679025"/>
          <a:ext cx="4152900" cy="1323975"/>
        </a:xfrm>
        <a:prstGeom prst="rect">
          <a:avLst/>
        </a:prstGeom>
        <a:noFill/>
        <a:ln w="1">
          <a:noFill/>
          <a:miter lim="800000"/>
          <a:headEnd/>
          <a:tailEnd/>
        </a:ln>
      </xdr:spPr>
    </xdr:pic>
    <xdr:clientData/>
  </xdr:twoCellAnchor>
  <xdr:twoCellAnchor editAs="oneCell">
    <xdr:from>
      <xdr:col>0</xdr:col>
      <xdr:colOff>400050</xdr:colOff>
      <xdr:row>149</xdr:row>
      <xdr:rowOff>19050</xdr:rowOff>
    </xdr:from>
    <xdr:to>
      <xdr:col>0</xdr:col>
      <xdr:colOff>7372350</xdr:colOff>
      <xdr:row>159</xdr:row>
      <xdr:rowOff>66675</xdr:rowOff>
    </xdr:to>
    <xdr:pic>
      <xdr:nvPicPr>
        <xdr:cNvPr id="18439" name="Picture 16">
          <a:extLst>
            <a:ext uri="{FF2B5EF4-FFF2-40B4-BE49-F238E27FC236}">
              <a16:creationId xmlns:a16="http://schemas.microsoft.com/office/drawing/2014/main" id="{00000000-0008-0000-0100-00000748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00050" y="24364950"/>
          <a:ext cx="6972300" cy="1666875"/>
        </a:xfrm>
        <a:prstGeom prst="rect">
          <a:avLst/>
        </a:prstGeom>
        <a:noFill/>
        <a:ln w="1">
          <a:noFill/>
          <a:miter lim="800000"/>
          <a:headEnd/>
          <a:tailEnd/>
        </a:ln>
      </xdr:spPr>
    </xdr:pic>
    <xdr:clientData/>
  </xdr:twoCellAnchor>
  <xdr:twoCellAnchor editAs="oneCell">
    <xdr:from>
      <xdr:col>0</xdr:col>
      <xdr:colOff>2914650</xdr:colOff>
      <xdr:row>160</xdr:row>
      <xdr:rowOff>28575</xdr:rowOff>
    </xdr:from>
    <xdr:to>
      <xdr:col>0</xdr:col>
      <xdr:colOff>5676900</xdr:colOff>
      <xdr:row>162</xdr:row>
      <xdr:rowOff>114300</xdr:rowOff>
    </xdr:to>
    <xdr:pic>
      <xdr:nvPicPr>
        <xdr:cNvPr id="18440" name="Picture 17">
          <a:extLst>
            <a:ext uri="{FF2B5EF4-FFF2-40B4-BE49-F238E27FC236}">
              <a16:creationId xmlns:a16="http://schemas.microsoft.com/office/drawing/2014/main" id="{00000000-0008-0000-0100-00000848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914650" y="26155650"/>
          <a:ext cx="2762250" cy="409575"/>
        </a:xfrm>
        <a:prstGeom prst="rect">
          <a:avLst/>
        </a:prstGeom>
        <a:noFill/>
        <a:ln w="1">
          <a:noFill/>
          <a:miter lim="800000"/>
          <a:headEnd/>
          <a:tailEnd/>
        </a:ln>
      </xdr:spPr>
    </xdr:pic>
    <xdr:clientData/>
  </xdr:twoCellAnchor>
  <xdr:twoCellAnchor editAs="oneCell">
    <xdr:from>
      <xdr:col>0</xdr:col>
      <xdr:colOff>3571875</xdr:colOff>
      <xdr:row>166</xdr:row>
      <xdr:rowOff>114300</xdr:rowOff>
    </xdr:from>
    <xdr:to>
      <xdr:col>0</xdr:col>
      <xdr:colOff>6486525</xdr:colOff>
      <xdr:row>170</xdr:row>
      <xdr:rowOff>38100</xdr:rowOff>
    </xdr:to>
    <xdr:pic>
      <xdr:nvPicPr>
        <xdr:cNvPr id="18441" name="Picture 18">
          <a:extLst>
            <a:ext uri="{FF2B5EF4-FFF2-40B4-BE49-F238E27FC236}">
              <a16:creationId xmlns:a16="http://schemas.microsoft.com/office/drawing/2014/main" id="{00000000-0008-0000-0100-0000094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571875" y="27251025"/>
          <a:ext cx="2914650" cy="571500"/>
        </a:xfrm>
        <a:prstGeom prst="rect">
          <a:avLst/>
        </a:prstGeom>
        <a:noFill/>
        <a:ln w="1">
          <a:noFill/>
          <a:miter lim="800000"/>
          <a:headEnd/>
          <a:tailEnd/>
        </a:ln>
      </xdr:spPr>
    </xdr:pic>
    <xdr:clientData/>
  </xdr:twoCellAnchor>
  <xdr:twoCellAnchor editAs="oneCell">
    <xdr:from>
      <xdr:col>0</xdr:col>
      <xdr:colOff>5553075</xdr:colOff>
      <xdr:row>171</xdr:row>
      <xdr:rowOff>123825</xdr:rowOff>
    </xdr:from>
    <xdr:to>
      <xdr:col>0</xdr:col>
      <xdr:colOff>8401050</xdr:colOff>
      <xdr:row>176</xdr:row>
      <xdr:rowOff>47625</xdr:rowOff>
    </xdr:to>
    <xdr:pic>
      <xdr:nvPicPr>
        <xdr:cNvPr id="18442" name="Picture 19">
          <a:extLst>
            <a:ext uri="{FF2B5EF4-FFF2-40B4-BE49-F238E27FC236}">
              <a16:creationId xmlns:a16="http://schemas.microsoft.com/office/drawing/2014/main" id="{00000000-0008-0000-0100-00000A4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553075" y="28070175"/>
          <a:ext cx="2847975" cy="733425"/>
        </a:xfrm>
        <a:prstGeom prst="rect">
          <a:avLst/>
        </a:prstGeom>
        <a:noFill/>
        <a:ln w="1">
          <a:noFill/>
          <a:miter lim="800000"/>
          <a:headEnd/>
          <a:tailEnd/>
        </a:ln>
      </xdr:spPr>
    </xdr:pic>
    <xdr:clientData/>
  </xdr:twoCellAnchor>
  <xdr:twoCellAnchor>
    <xdr:from>
      <xdr:col>0</xdr:col>
      <xdr:colOff>4743450</xdr:colOff>
      <xdr:row>143</xdr:row>
      <xdr:rowOff>95250</xdr:rowOff>
    </xdr:from>
    <xdr:to>
      <xdr:col>0</xdr:col>
      <xdr:colOff>5610225</xdr:colOff>
      <xdr:row>143</xdr:row>
      <xdr:rowOff>95250</xdr:rowOff>
    </xdr:to>
    <xdr:sp macro="" textlink="">
      <xdr:nvSpPr>
        <xdr:cNvPr id="18443" name="Line 20">
          <a:extLst>
            <a:ext uri="{FF2B5EF4-FFF2-40B4-BE49-F238E27FC236}">
              <a16:creationId xmlns:a16="http://schemas.microsoft.com/office/drawing/2014/main" id="{00000000-0008-0000-0100-00000B480000}"/>
            </a:ext>
          </a:extLst>
        </xdr:cNvPr>
        <xdr:cNvSpPr>
          <a:spLocks noChangeShapeType="1"/>
        </xdr:cNvSpPr>
      </xdr:nvSpPr>
      <xdr:spPr bwMode="auto">
        <a:xfrm>
          <a:off x="4743450" y="23469600"/>
          <a:ext cx="866775" cy="0"/>
        </a:xfrm>
        <a:prstGeom prst="line">
          <a:avLst/>
        </a:prstGeom>
        <a:noFill/>
        <a:ln w="44450">
          <a:solidFill>
            <a:srgbClr val="000000"/>
          </a:solidFill>
          <a:round/>
          <a:headEnd/>
          <a:tailEnd type="triangle" w="lg" len="lg"/>
        </a:ln>
      </xdr:spPr>
    </xdr:sp>
    <xdr:clientData/>
  </xdr:twoCellAnchor>
  <xdr:twoCellAnchor editAs="oneCell">
    <xdr:from>
      <xdr:col>0</xdr:col>
      <xdr:colOff>2581275</xdr:colOff>
      <xdr:row>182</xdr:row>
      <xdr:rowOff>28575</xdr:rowOff>
    </xdr:from>
    <xdr:to>
      <xdr:col>0</xdr:col>
      <xdr:colOff>9115425</xdr:colOff>
      <xdr:row>209</xdr:row>
      <xdr:rowOff>85725</xdr:rowOff>
    </xdr:to>
    <xdr:pic>
      <xdr:nvPicPr>
        <xdr:cNvPr id="18444" name="Picture 22">
          <a:extLst>
            <a:ext uri="{FF2B5EF4-FFF2-40B4-BE49-F238E27FC236}">
              <a16:creationId xmlns:a16="http://schemas.microsoft.com/office/drawing/2014/main" id="{00000000-0008-0000-0100-00000C4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581275" y="29756100"/>
          <a:ext cx="6534150" cy="4429125"/>
        </a:xfrm>
        <a:prstGeom prst="rect">
          <a:avLst/>
        </a:prstGeom>
        <a:noFill/>
        <a:ln w="1">
          <a:noFill/>
          <a:miter lim="800000"/>
          <a:headEnd/>
          <a:tailEnd/>
        </a:ln>
      </xdr:spPr>
    </xdr:pic>
    <xdr:clientData/>
  </xdr:twoCellAnchor>
  <xdr:twoCellAnchor editAs="oneCell">
    <xdr:from>
      <xdr:col>0</xdr:col>
      <xdr:colOff>19050</xdr:colOff>
      <xdr:row>85</xdr:row>
      <xdr:rowOff>28575</xdr:rowOff>
    </xdr:from>
    <xdr:to>
      <xdr:col>0</xdr:col>
      <xdr:colOff>4581525</xdr:colOff>
      <xdr:row>106</xdr:row>
      <xdr:rowOff>76200</xdr:rowOff>
    </xdr:to>
    <xdr:pic>
      <xdr:nvPicPr>
        <xdr:cNvPr id="18445" name="Picture 23">
          <a:extLst>
            <a:ext uri="{FF2B5EF4-FFF2-40B4-BE49-F238E27FC236}">
              <a16:creationId xmlns:a16="http://schemas.microsoft.com/office/drawing/2014/main" id="{00000000-0008-0000-0100-00000D48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9050" y="13963650"/>
          <a:ext cx="4562475" cy="3448050"/>
        </a:xfrm>
        <a:prstGeom prst="rect">
          <a:avLst/>
        </a:prstGeom>
        <a:noFill/>
        <a:ln w="1">
          <a:noFill/>
          <a:miter lim="800000"/>
          <a:headEnd/>
          <a:tailEnd/>
        </a:ln>
      </xdr:spPr>
    </xdr:pic>
    <xdr:clientData/>
  </xdr:twoCellAnchor>
  <xdr:twoCellAnchor editAs="oneCell">
    <xdr:from>
      <xdr:col>0</xdr:col>
      <xdr:colOff>4762500</xdr:colOff>
      <xdr:row>85</xdr:row>
      <xdr:rowOff>28575</xdr:rowOff>
    </xdr:from>
    <xdr:to>
      <xdr:col>0</xdr:col>
      <xdr:colOff>9315450</xdr:colOff>
      <xdr:row>106</xdr:row>
      <xdr:rowOff>104775</xdr:rowOff>
    </xdr:to>
    <xdr:pic>
      <xdr:nvPicPr>
        <xdr:cNvPr id="18446" name="Picture 24">
          <a:extLst>
            <a:ext uri="{FF2B5EF4-FFF2-40B4-BE49-F238E27FC236}">
              <a16:creationId xmlns:a16="http://schemas.microsoft.com/office/drawing/2014/main" id="{00000000-0008-0000-0100-00000E48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4762500" y="13963650"/>
          <a:ext cx="4552950" cy="3476625"/>
        </a:xfrm>
        <a:prstGeom prst="rect">
          <a:avLst/>
        </a:prstGeom>
        <a:noFill/>
        <a:ln w="1">
          <a:noFill/>
          <a:miter lim="800000"/>
          <a:headEnd/>
          <a:tailEnd/>
        </a:ln>
      </xdr:spPr>
    </xdr:pic>
    <xdr:clientData/>
  </xdr:twoCellAnchor>
  <xdr:twoCellAnchor>
    <xdr:from>
      <xdr:col>0</xdr:col>
      <xdr:colOff>4248150</xdr:colOff>
      <xdr:row>93</xdr:row>
      <xdr:rowOff>133350</xdr:rowOff>
    </xdr:from>
    <xdr:to>
      <xdr:col>0</xdr:col>
      <xdr:colOff>5114925</xdr:colOff>
      <xdr:row>93</xdr:row>
      <xdr:rowOff>133350</xdr:rowOff>
    </xdr:to>
    <xdr:sp macro="" textlink="">
      <xdr:nvSpPr>
        <xdr:cNvPr id="18447" name="Line 25">
          <a:extLst>
            <a:ext uri="{FF2B5EF4-FFF2-40B4-BE49-F238E27FC236}">
              <a16:creationId xmlns:a16="http://schemas.microsoft.com/office/drawing/2014/main" id="{00000000-0008-0000-0100-00000F480000}"/>
            </a:ext>
          </a:extLst>
        </xdr:cNvPr>
        <xdr:cNvSpPr>
          <a:spLocks noChangeShapeType="1"/>
        </xdr:cNvSpPr>
      </xdr:nvSpPr>
      <xdr:spPr bwMode="auto">
        <a:xfrm>
          <a:off x="4248150" y="15363825"/>
          <a:ext cx="866775" cy="0"/>
        </a:xfrm>
        <a:prstGeom prst="line">
          <a:avLst/>
        </a:prstGeom>
        <a:noFill/>
        <a:ln w="44450">
          <a:solidFill>
            <a:srgbClr val="000000"/>
          </a:solidFill>
          <a:round/>
          <a:headEnd/>
          <a:tailEnd type="triangle" w="lg" len="lg"/>
        </a:ln>
      </xdr:spPr>
    </xdr:sp>
    <xdr:clientData/>
  </xdr:twoCellAnchor>
  <xdr:twoCellAnchor>
    <xdr:from>
      <xdr:col>0</xdr:col>
      <xdr:colOff>7067550</xdr:colOff>
      <xdr:row>91</xdr:row>
      <xdr:rowOff>9525</xdr:rowOff>
    </xdr:from>
    <xdr:to>
      <xdr:col>0</xdr:col>
      <xdr:colOff>7296150</xdr:colOff>
      <xdr:row>107</xdr:row>
      <xdr:rowOff>0</xdr:rowOff>
    </xdr:to>
    <xdr:sp macro="" textlink="">
      <xdr:nvSpPr>
        <xdr:cNvPr id="18448" name="Line 26">
          <a:extLst>
            <a:ext uri="{FF2B5EF4-FFF2-40B4-BE49-F238E27FC236}">
              <a16:creationId xmlns:a16="http://schemas.microsoft.com/office/drawing/2014/main" id="{00000000-0008-0000-0100-000010480000}"/>
            </a:ext>
          </a:extLst>
        </xdr:cNvPr>
        <xdr:cNvSpPr>
          <a:spLocks noChangeShapeType="1"/>
        </xdr:cNvSpPr>
      </xdr:nvSpPr>
      <xdr:spPr bwMode="auto">
        <a:xfrm flipV="1">
          <a:off x="7067550" y="14916150"/>
          <a:ext cx="228600" cy="2581275"/>
        </a:xfrm>
        <a:prstGeom prst="line">
          <a:avLst/>
        </a:prstGeom>
        <a:noFill/>
        <a:ln w="9525">
          <a:solidFill>
            <a:srgbClr val="000000"/>
          </a:solidFill>
          <a:round/>
          <a:headEnd/>
          <a:tailEnd type="triangle" w="med" len="med"/>
        </a:ln>
      </xdr:spPr>
    </xdr:sp>
    <xdr:clientData/>
  </xdr:twoCellAnchor>
  <xdr:twoCellAnchor editAs="oneCell">
    <xdr:from>
      <xdr:col>0</xdr:col>
      <xdr:colOff>1085850</xdr:colOff>
      <xdr:row>209</xdr:row>
      <xdr:rowOff>152400</xdr:rowOff>
    </xdr:from>
    <xdr:to>
      <xdr:col>0</xdr:col>
      <xdr:colOff>2543175</xdr:colOff>
      <xdr:row>227</xdr:row>
      <xdr:rowOff>114300</xdr:rowOff>
    </xdr:to>
    <xdr:pic>
      <xdr:nvPicPr>
        <xdr:cNvPr id="18449" name="Picture 27">
          <a:extLst>
            <a:ext uri="{FF2B5EF4-FFF2-40B4-BE49-F238E27FC236}">
              <a16:creationId xmlns:a16="http://schemas.microsoft.com/office/drawing/2014/main" id="{00000000-0008-0000-0100-00001148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085850" y="34251900"/>
          <a:ext cx="1457325" cy="2876550"/>
        </a:xfrm>
        <a:prstGeom prst="rect">
          <a:avLst/>
        </a:prstGeom>
        <a:noFill/>
        <a:ln w="1">
          <a:noFill/>
          <a:miter lim="800000"/>
          <a:headEnd/>
          <a:tailEnd/>
        </a:ln>
      </xdr:spPr>
    </xdr:pic>
    <xdr:clientData/>
  </xdr:twoCellAnchor>
  <xdr:twoCellAnchor editAs="oneCell">
    <xdr:from>
      <xdr:col>0</xdr:col>
      <xdr:colOff>4924425</xdr:colOff>
      <xdr:row>210</xdr:row>
      <xdr:rowOff>57150</xdr:rowOff>
    </xdr:from>
    <xdr:to>
      <xdr:col>0</xdr:col>
      <xdr:colOff>9477375</xdr:colOff>
      <xdr:row>228</xdr:row>
      <xdr:rowOff>28575</xdr:rowOff>
    </xdr:to>
    <xdr:pic>
      <xdr:nvPicPr>
        <xdr:cNvPr id="18450" name="Picture 28">
          <a:extLst>
            <a:ext uri="{FF2B5EF4-FFF2-40B4-BE49-F238E27FC236}">
              <a16:creationId xmlns:a16="http://schemas.microsoft.com/office/drawing/2014/main" id="{00000000-0008-0000-0100-00001248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4924425" y="34318575"/>
          <a:ext cx="4552950" cy="2886075"/>
        </a:xfrm>
        <a:prstGeom prst="rect">
          <a:avLst/>
        </a:prstGeom>
        <a:noFill/>
        <a:ln w="1">
          <a:noFill/>
          <a:miter lim="800000"/>
          <a:headEnd/>
          <a:tailEnd/>
        </a:ln>
      </xdr:spPr>
    </xdr:pic>
    <xdr:clientData/>
  </xdr:twoCellAnchor>
  <xdr:twoCellAnchor>
    <xdr:from>
      <xdr:col>0</xdr:col>
      <xdr:colOff>4829175</xdr:colOff>
      <xdr:row>218</xdr:row>
      <xdr:rowOff>57150</xdr:rowOff>
    </xdr:from>
    <xdr:to>
      <xdr:col>0</xdr:col>
      <xdr:colOff>8782050</xdr:colOff>
      <xdr:row>223</xdr:row>
      <xdr:rowOff>47625</xdr:rowOff>
    </xdr:to>
    <xdr:sp macro="" textlink="">
      <xdr:nvSpPr>
        <xdr:cNvPr id="18451" name="Line 29">
          <a:extLst>
            <a:ext uri="{FF2B5EF4-FFF2-40B4-BE49-F238E27FC236}">
              <a16:creationId xmlns:a16="http://schemas.microsoft.com/office/drawing/2014/main" id="{00000000-0008-0000-0100-000013480000}"/>
            </a:ext>
          </a:extLst>
        </xdr:cNvPr>
        <xdr:cNvSpPr>
          <a:spLocks noChangeShapeType="1"/>
        </xdr:cNvSpPr>
      </xdr:nvSpPr>
      <xdr:spPr bwMode="auto">
        <a:xfrm>
          <a:off x="4829175" y="35613975"/>
          <a:ext cx="3952875" cy="800100"/>
        </a:xfrm>
        <a:prstGeom prst="line">
          <a:avLst/>
        </a:prstGeom>
        <a:noFill/>
        <a:ln w="9525">
          <a:solidFill>
            <a:srgbClr val="000000"/>
          </a:solidFill>
          <a:round/>
          <a:headEnd/>
          <a:tailEnd type="triangle" w="med" len="med"/>
        </a:ln>
      </xdr:spPr>
    </xdr:sp>
    <xdr:clientData/>
  </xdr:twoCellAnchor>
  <xdr:twoCellAnchor editAs="oneCell">
    <xdr:from>
      <xdr:col>0</xdr:col>
      <xdr:colOff>0</xdr:colOff>
      <xdr:row>234</xdr:row>
      <xdr:rowOff>28575</xdr:rowOff>
    </xdr:from>
    <xdr:to>
      <xdr:col>0</xdr:col>
      <xdr:colOff>8677275</xdr:colOff>
      <xdr:row>245</xdr:row>
      <xdr:rowOff>47625</xdr:rowOff>
    </xdr:to>
    <xdr:pic>
      <xdr:nvPicPr>
        <xdr:cNvPr id="18452" name="Picture 30">
          <a:extLst>
            <a:ext uri="{FF2B5EF4-FFF2-40B4-BE49-F238E27FC236}">
              <a16:creationId xmlns:a16="http://schemas.microsoft.com/office/drawing/2014/main" id="{00000000-0008-0000-0100-00001448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0" y="38214300"/>
          <a:ext cx="8677275" cy="1800225"/>
        </a:xfrm>
        <a:prstGeom prst="rect">
          <a:avLst/>
        </a:prstGeom>
        <a:noFill/>
        <a:ln w="1">
          <a:noFill/>
          <a:miter lim="800000"/>
          <a:headEnd/>
          <a:tailEnd/>
        </a:ln>
      </xdr:spPr>
    </xdr:pic>
    <xdr:clientData/>
  </xdr:twoCellAnchor>
  <xdr:twoCellAnchor editAs="oneCell">
    <xdr:from>
      <xdr:col>0</xdr:col>
      <xdr:colOff>1466850</xdr:colOff>
      <xdr:row>249</xdr:row>
      <xdr:rowOff>28575</xdr:rowOff>
    </xdr:from>
    <xdr:to>
      <xdr:col>0</xdr:col>
      <xdr:colOff>9353550</xdr:colOff>
      <xdr:row>277</xdr:row>
      <xdr:rowOff>0</xdr:rowOff>
    </xdr:to>
    <xdr:pic>
      <xdr:nvPicPr>
        <xdr:cNvPr id="18453" name="Picture 31">
          <a:extLst>
            <a:ext uri="{FF2B5EF4-FFF2-40B4-BE49-F238E27FC236}">
              <a16:creationId xmlns:a16="http://schemas.microsoft.com/office/drawing/2014/main" id="{00000000-0008-0000-0100-00001548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1466850" y="40643175"/>
          <a:ext cx="7886700" cy="4505325"/>
        </a:xfrm>
        <a:prstGeom prst="rect">
          <a:avLst/>
        </a:prstGeom>
        <a:noFill/>
        <a:ln w="1">
          <a:noFill/>
          <a:miter lim="800000"/>
          <a:headEnd/>
          <a:tailEnd/>
        </a:ln>
      </xdr:spPr>
    </xdr:pic>
    <xdr:clientData/>
  </xdr:twoCellAnchor>
  <xdr:twoCellAnchor editAs="oneCell">
    <xdr:from>
      <xdr:col>0</xdr:col>
      <xdr:colOff>5953125</xdr:colOff>
      <xdr:row>278</xdr:row>
      <xdr:rowOff>85725</xdr:rowOff>
    </xdr:from>
    <xdr:to>
      <xdr:col>0</xdr:col>
      <xdr:colOff>9496425</xdr:colOff>
      <xdr:row>280</xdr:row>
      <xdr:rowOff>95250</xdr:rowOff>
    </xdr:to>
    <xdr:pic>
      <xdr:nvPicPr>
        <xdr:cNvPr id="18454" name="Picture 32">
          <a:extLst>
            <a:ext uri="{FF2B5EF4-FFF2-40B4-BE49-F238E27FC236}">
              <a16:creationId xmlns:a16="http://schemas.microsoft.com/office/drawing/2014/main" id="{00000000-0008-0000-0100-00001648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5953125" y="45396150"/>
          <a:ext cx="3543300" cy="333375"/>
        </a:xfrm>
        <a:prstGeom prst="rect">
          <a:avLst/>
        </a:prstGeom>
        <a:noFill/>
        <a:ln w="1">
          <a:noFill/>
          <a:miter lim="800000"/>
          <a:headEnd/>
          <a:tailEnd/>
        </a:ln>
      </xdr:spPr>
    </xdr:pic>
    <xdr:clientData/>
  </xdr:twoCellAnchor>
  <xdr:twoCellAnchor editAs="oneCell">
    <xdr:from>
      <xdr:col>0</xdr:col>
      <xdr:colOff>3076575</xdr:colOff>
      <xdr:row>282</xdr:row>
      <xdr:rowOff>123825</xdr:rowOff>
    </xdr:from>
    <xdr:to>
      <xdr:col>0</xdr:col>
      <xdr:colOff>5753100</xdr:colOff>
      <xdr:row>305</xdr:row>
      <xdr:rowOff>101600</xdr:rowOff>
    </xdr:to>
    <xdr:pic>
      <xdr:nvPicPr>
        <xdr:cNvPr id="18455" name="Picture 33">
          <a:extLst>
            <a:ext uri="{FF2B5EF4-FFF2-40B4-BE49-F238E27FC236}">
              <a16:creationId xmlns:a16="http://schemas.microsoft.com/office/drawing/2014/main" id="{00000000-0008-0000-0100-00001748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076575" y="45900975"/>
          <a:ext cx="2676525" cy="3641725"/>
        </a:xfrm>
        <a:prstGeom prst="rect">
          <a:avLst/>
        </a:prstGeom>
        <a:noFill/>
        <a:ln w="1">
          <a:noFill/>
          <a:miter lim="800000"/>
          <a:headEnd/>
          <a:tailEnd/>
        </a:ln>
      </xdr:spPr>
    </xdr:pic>
    <xdr:clientData/>
  </xdr:twoCellAnchor>
  <xdr:twoCellAnchor editAs="oneCell">
    <xdr:from>
      <xdr:col>0</xdr:col>
      <xdr:colOff>6410325</xdr:colOff>
      <xdr:row>294</xdr:row>
      <xdr:rowOff>0</xdr:rowOff>
    </xdr:from>
    <xdr:to>
      <xdr:col>0</xdr:col>
      <xdr:colOff>9505950</xdr:colOff>
      <xdr:row>305</xdr:row>
      <xdr:rowOff>66675</xdr:rowOff>
    </xdr:to>
    <xdr:pic>
      <xdr:nvPicPr>
        <xdr:cNvPr id="18456" name="Picture 35">
          <a:extLst>
            <a:ext uri="{FF2B5EF4-FFF2-40B4-BE49-F238E27FC236}">
              <a16:creationId xmlns:a16="http://schemas.microsoft.com/office/drawing/2014/main" id="{00000000-0008-0000-0100-00001848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6410325" y="47901225"/>
          <a:ext cx="3095625" cy="1847850"/>
        </a:xfrm>
        <a:prstGeom prst="rect">
          <a:avLst/>
        </a:prstGeom>
        <a:noFill/>
        <a:ln w="1">
          <a:noFill/>
          <a:miter lim="800000"/>
          <a:headEnd/>
          <a:tailEnd/>
        </a:ln>
      </xdr:spPr>
    </xdr:pic>
    <xdr:clientData/>
  </xdr:twoCellAnchor>
  <xdr:twoCellAnchor>
    <xdr:from>
      <xdr:col>0</xdr:col>
      <xdr:colOff>4829175</xdr:colOff>
      <xdr:row>303</xdr:row>
      <xdr:rowOff>57150</xdr:rowOff>
    </xdr:from>
    <xdr:to>
      <xdr:col>0</xdr:col>
      <xdr:colOff>7772400</xdr:colOff>
      <xdr:row>304</xdr:row>
      <xdr:rowOff>9525</xdr:rowOff>
    </xdr:to>
    <xdr:sp macro="" textlink="">
      <xdr:nvSpPr>
        <xdr:cNvPr id="18457" name="Line 36">
          <a:extLst>
            <a:ext uri="{FF2B5EF4-FFF2-40B4-BE49-F238E27FC236}">
              <a16:creationId xmlns:a16="http://schemas.microsoft.com/office/drawing/2014/main" id="{00000000-0008-0000-0100-000019480000}"/>
            </a:ext>
          </a:extLst>
        </xdr:cNvPr>
        <xdr:cNvSpPr>
          <a:spLocks noChangeShapeType="1"/>
        </xdr:cNvSpPr>
      </xdr:nvSpPr>
      <xdr:spPr bwMode="auto">
        <a:xfrm>
          <a:off x="4829175" y="49415700"/>
          <a:ext cx="2943225" cy="114300"/>
        </a:xfrm>
        <a:prstGeom prst="line">
          <a:avLst/>
        </a:prstGeom>
        <a:noFill/>
        <a:ln w="9525">
          <a:solidFill>
            <a:srgbClr val="000000"/>
          </a:solidFill>
          <a:round/>
          <a:headEnd/>
          <a:tailEnd type="triangle" w="med" len="med"/>
        </a:ln>
      </xdr:spPr>
    </xdr:sp>
    <xdr:clientData/>
  </xdr:twoCellAnchor>
  <xdr:twoCellAnchor editAs="oneCell">
    <xdr:from>
      <xdr:col>0</xdr:col>
      <xdr:colOff>4419600</xdr:colOff>
      <xdr:row>309</xdr:row>
      <xdr:rowOff>95250</xdr:rowOff>
    </xdr:from>
    <xdr:to>
      <xdr:col>0</xdr:col>
      <xdr:colOff>7239000</xdr:colOff>
      <xdr:row>324</xdr:row>
      <xdr:rowOff>142875</xdr:rowOff>
    </xdr:to>
    <xdr:pic>
      <xdr:nvPicPr>
        <xdr:cNvPr id="18458" name="Picture 37">
          <a:extLst>
            <a:ext uri="{FF2B5EF4-FFF2-40B4-BE49-F238E27FC236}">
              <a16:creationId xmlns:a16="http://schemas.microsoft.com/office/drawing/2014/main" id="{00000000-0008-0000-0100-00001A48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4419600" y="50425350"/>
          <a:ext cx="2819400" cy="2476500"/>
        </a:xfrm>
        <a:prstGeom prst="rect">
          <a:avLst/>
        </a:prstGeom>
        <a:noFill/>
        <a:ln w="1">
          <a:noFill/>
          <a:miter lim="800000"/>
          <a:headEnd/>
          <a:tailEnd/>
        </a:ln>
      </xdr:spPr>
    </xdr:pic>
    <xdr:clientData/>
  </xdr:twoCellAnchor>
  <xdr:twoCellAnchor>
    <xdr:from>
      <xdr:col>0</xdr:col>
      <xdr:colOff>6829425</xdr:colOff>
      <xdr:row>303</xdr:row>
      <xdr:rowOff>95250</xdr:rowOff>
    </xdr:from>
    <xdr:to>
      <xdr:col>0</xdr:col>
      <xdr:colOff>8839200</xdr:colOff>
      <xdr:row>322</xdr:row>
      <xdr:rowOff>152400</xdr:rowOff>
    </xdr:to>
    <xdr:sp macro="" textlink="">
      <xdr:nvSpPr>
        <xdr:cNvPr id="18459" name="Line 38">
          <a:extLst>
            <a:ext uri="{FF2B5EF4-FFF2-40B4-BE49-F238E27FC236}">
              <a16:creationId xmlns:a16="http://schemas.microsoft.com/office/drawing/2014/main" id="{00000000-0008-0000-0100-00001B480000}"/>
            </a:ext>
          </a:extLst>
        </xdr:cNvPr>
        <xdr:cNvSpPr>
          <a:spLocks noChangeShapeType="1"/>
        </xdr:cNvSpPr>
      </xdr:nvSpPr>
      <xdr:spPr bwMode="auto">
        <a:xfrm flipH="1">
          <a:off x="6829425" y="49453800"/>
          <a:ext cx="2009775" cy="3133725"/>
        </a:xfrm>
        <a:prstGeom prst="line">
          <a:avLst/>
        </a:prstGeom>
        <a:noFill/>
        <a:ln w="9525">
          <a:solidFill>
            <a:srgbClr val="000000"/>
          </a:solidFill>
          <a:round/>
          <a:headEnd/>
          <a:tailEnd type="triangle" w="med" len="med"/>
        </a:ln>
      </xdr:spPr>
    </xdr:sp>
    <xdr:clientData/>
  </xdr:twoCellAnchor>
  <xdr:twoCellAnchor editAs="oneCell">
    <xdr:from>
      <xdr:col>0</xdr:col>
      <xdr:colOff>3762375</xdr:colOff>
      <xdr:row>327</xdr:row>
      <xdr:rowOff>19050</xdr:rowOff>
    </xdr:from>
    <xdr:to>
      <xdr:col>0</xdr:col>
      <xdr:colOff>9439275</xdr:colOff>
      <xdr:row>356</xdr:row>
      <xdr:rowOff>95250</xdr:rowOff>
    </xdr:to>
    <xdr:pic>
      <xdr:nvPicPr>
        <xdr:cNvPr id="18460" name="Picture 40">
          <a:extLst>
            <a:ext uri="{FF2B5EF4-FFF2-40B4-BE49-F238E27FC236}">
              <a16:creationId xmlns:a16="http://schemas.microsoft.com/office/drawing/2014/main" id="{00000000-0008-0000-0100-00001C48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762375" y="53263800"/>
          <a:ext cx="5676900" cy="4772025"/>
        </a:xfrm>
        <a:prstGeom prst="rect">
          <a:avLst/>
        </a:prstGeom>
        <a:noFill/>
        <a:ln w="1">
          <a:noFill/>
          <a:miter lim="800000"/>
          <a:headEnd/>
          <a:tailEnd/>
        </a:ln>
      </xdr:spPr>
    </xdr:pic>
    <xdr:clientData/>
  </xdr:twoCellAnchor>
  <xdr:twoCellAnchor>
    <xdr:from>
      <xdr:col>0</xdr:col>
      <xdr:colOff>3590925</xdr:colOff>
      <xdr:row>336</xdr:row>
      <xdr:rowOff>95250</xdr:rowOff>
    </xdr:from>
    <xdr:to>
      <xdr:col>0</xdr:col>
      <xdr:colOff>4619625</xdr:colOff>
      <xdr:row>339</xdr:row>
      <xdr:rowOff>76200</xdr:rowOff>
    </xdr:to>
    <xdr:sp macro="" textlink="">
      <xdr:nvSpPr>
        <xdr:cNvPr id="18461" name="Line 41">
          <a:extLst>
            <a:ext uri="{FF2B5EF4-FFF2-40B4-BE49-F238E27FC236}">
              <a16:creationId xmlns:a16="http://schemas.microsoft.com/office/drawing/2014/main" id="{00000000-0008-0000-0100-00001D480000}"/>
            </a:ext>
          </a:extLst>
        </xdr:cNvPr>
        <xdr:cNvSpPr>
          <a:spLocks noChangeShapeType="1"/>
        </xdr:cNvSpPr>
      </xdr:nvSpPr>
      <xdr:spPr bwMode="auto">
        <a:xfrm flipV="1">
          <a:off x="3590925" y="54797325"/>
          <a:ext cx="1028700" cy="466725"/>
        </a:xfrm>
        <a:prstGeom prst="line">
          <a:avLst/>
        </a:prstGeom>
        <a:noFill/>
        <a:ln w="9525">
          <a:solidFill>
            <a:srgbClr val="000000"/>
          </a:solidFill>
          <a:round/>
          <a:headEnd/>
          <a:tailEnd type="triangle" w="med" len="med"/>
        </a:ln>
      </xdr:spPr>
    </xdr:sp>
    <xdr:clientData/>
  </xdr:twoCellAnchor>
  <xdr:twoCellAnchor>
    <xdr:from>
      <xdr:col>0</xdr:col>
      <xdr:colOff>3590925</xdr:colOff>
      <xdr:row>339</xdr:row>
      <xdr:rowOff>123825</xdr:rowOff>
    </xdr:from>
    <xdr:to>
      <xdr:col>0</xdr:col>
      <xdr:colOff>4714875</xdr:colOff>
      <xdr:row>354</xdr:row>
      <xdr:rowOff>76200</xdr:rowOff>
    </xdr:to>
    <xdr:sp macro="" textlink="">
      <xdr:nvSpPr>
        <xdr:cNvPr id="18462" name="Line 42">
          <a:extLst>
            <a:ext uri="{FF2B5EF4-FFF2-40B4-BE49-F238E27FC236}">
              <a16:creationId xmlns:a16="http://schemas.microsoft.com/office/drawing/2014/main" id="{00000000-0008-0000-0100-00001E480000}"/>
            </a:ext>
          </a:extLst>
        </xdr:cNvPr>
        <xdr:cNvSpPr>
          <a:spLocks noChangeShapeType="1"/>
        </xdr:cNvSpPr>
      </xdr:nvSpPr>
      <xdr:spPr bwMode="auto">
        <a:xfrm>
          <a:off x="3590925" y="55311675"/>
          <a:ext cx="1123950" cy="2381250"/>
        </a:xfrm>
        <a:prstGeom prst="line">
          <a:avLst/>
        </a:prstGeom>
        <a:noFill/>
        <a:ln w="9525">
          <a:solidFill>
            <a:srgbClr val="000000"/>
          </a:solidFill>
          <a:round/>
          <a:headEnd/>
          <a:tailEnd type="triangle" w="med" len="med"/>
        </a:ln>
      </xdr:spPr>
    </xdr:sp>
    <xdr:clientData/>
  </xdr:twoCellAnchor>
  <xdr:twoCellAnchor>
    <xdr:from>
      <xdr:col>0</xdr:col>
      <xdr:colOff>3514725</xdr:colOff>
      <xdr:row>339</xdr:row>
      <xdr:rowOff>142875</xdr:rowOff>
    </xdr:from>
    <xdr:to>
      <xdr:col>0</xdr:col>
      <xdr:colOff>4238625</xdr:colOff>
      <xdr:row>354</xdr:row>
      <xdr:rowOff>57150</xdr:rowOff>
    </xdr:to>
    <xdr:sp macro="" textlink="">
      <xdr:nvSpPr>
        <xdr:cNvPr id="18463" name="Line 43">
          <a:extLst>
            <a:ext uri="{FF2B5EF4-FFF2-40B4-BE49-F238E27FC236}">
              <a16:creationId xmlns:a16="http://schemas.microsoft.com/office/drawing/2014/main" id="{00000000-0008-0000-0100-00001F480000}"/>
            </a:ext>
          </a:extLst>
        </xdr:cNvPr>
        <xdr:cNvSpPr>
          <a:spLocks noChangeShapeType="1"/>
        </xdr:cNvSpPr>
      </xdr:nvSpPr>
      <xdr:spPr bwMode="auto">
        <a:xfrm>
          <a:off x="3514725" y="55330725"/>
          <a:ext cx="723900" cy="2343150"/>
        </a:xfrm>
        <a:prstGeom prst="line">
          <a:avLst/>
        </a:prstGeom>
        <a:noFill/>
        <a:ln w="9525">
          <a:solidFill>
            <a:srgbClr val="000000"/>
          </a:solidFill>
          <a:round/>
          <a:headEnd/>
          <a:tailEnd type="triangle" w="med" len="med"/>
        </a:ln>
      </xdr:spPr>
    </xdr:sp>
    <xdr:clientData/>
  </xdr:twoCellAnchor>
  <xdr:twoCellAnchor editAs="oneCell">
    <xdr:from>
      <xdr:col>0</xdr:col>
      <xdr:colOff>4724400</xdr:colOff>
      <xdr:row>361</xdr:row>
      <xdr:rowOff>142875</xdr:rowOff>
    </xdr:from>
    <xdr:to>
      <xdr:col>0</xdr:col>
      <xdr:colOff>9534525</xdr:colOff>
      <xdr:row>371</xdr:row>
      <xdr:rowOff>28575</xdr:rowOff>
    </xdr:to>
    <xdr:pic>
      <xdr:nvPicPr>
        <xdr:cNvPr id="18464" name="Picture 44">
          <a:extLst>
            <a:ext uri="{FF2B5EF4-FFF2-40B4-BE49-F238E27FC236}">
              <a16:creationId xmlns:a16="http://schemas.microsoft.com/office/drawing/2014/main" id="{00000000-0008-0000-0100-00002048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4724400" y="58893075"/>
          <a:ext cx="4810125" cy="1504950"/>
        </a:xfrm>
        <a:prstGeom prst="rect">
          <a:avLst/>
        </a:prstGeom>
        <a:noFill/>
        <a:ln w="1">
          <a:noFill/>
          <a:miter lim="800000"/>
          <a:headEnd/>
          <a:tailEnd/>
        </a:ln>
      </xdr:spPr>
    </xdr:pic>
    <xdr:clientData/>
  </xdr:twoCellAnchor>
  <xdr:twoCellAnchor editAs="oneCell">
    <xdr:from>
      <xdr:col>0</xdr:col>
      <xdr:colOff>4629150</xdr:colOff>
      <xdr:row>373</xdr:row>
      <xdr:rowOff>19050</xdr:rowOff>
    </xdr:from>
    <xdr:to>
      <xdr:col>0</xdr:col>
      <xdr:colOff>9448800</xdr:colOff>
      <xdr:row>382</xdr:row>
      <xdr:rowOff>95250</xdr:rowOff>
    </xdr:to>
    <xdr:pic>
      <xdr:nvPicPr>
        <xdr:cNvPr id="18465" name="Picture 45">
          <a:extLst>
            <a:ext uri="{FF2B5EF4-FFF2-40B4-BE49-F238E27FC236}">
              <a16:creationId xmlns:a16="http://schemas.microsoft.com/office/drawing/2014/main" id="{00000000-0008-0000-0100-00002148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4629150" y="60712350"/>
          <a:ext cx="4819650" cy="1533525"/>
        </a:xfrm>
        <a:prstGeom prst="rect">
          <a:avLst/>
        </a:prstGeom>
        <a:noFill/>
        <a:ln w="1">
          <a:noFill/>
          <a:miter lim="800000"/>
          <a:headEnd/>
          <a:tailEnd/>
        </a:ln>
      </xdr:spPr>
    </xdr:pic>
    <xdr:clientData/>
  </xdr:twoCellAnchor>
  <xdr:twoCellAnchor editAs="oneCell">
    <xdr:from>
      <xdr:col>0</xdr:col>
      <xdr:colOff>4400550</xdr:colOff>
      <xdr:row>386</xdr:row>
      <xdr:rowOff>0</xdr:rowOff>
    </xdr:from>
    <xdr:to>
      <xdr:col>0</xdr:col>
      <xdr:colOff>6819900</xdr:colOff>
      <xdr:row>410</xdr:row>
      <xdr:rowOff>47625</xdr:rowOff>
    </xdr:to>
    <xdr:pic>
      <xdr:nvPicPr>
        <xdr:cNvPr id="18466" name="Picture 46">
          <a:extLst>
            <a:ext uri="{FF2B5EF4-FFF2-40B4-BE49-F238E27FC236}">
              <a16:creationId xmlns:a16="http://schemas.microsoft.com/office/drawing/2014/main" id="{00000000-0008-0000-0100-00002248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4400550" y="62798325"/>
          <a:ext cx="2419350" cy="3933825"/>
        </a:xfrm>
        <a:prstGeom prst="rect">
          <a:avLst/>
        </a:prstGeom>
        <a:noFill/>
        <a:ln w="1">
          <a:noFill/>
          <a:miter lim="800000"/>
          <a:headEnd/>
          <a:tailEnd/>
        </a:ln>
      </xdr:spPr>
    </xdr:pic>
    <xdr:clientData/>
  </xdr:twoCellAnchor>
  <xdr:twoCellAnchor>
    <xdr:from>
      <xdr:col>0</xdr:col>
      <xdr:colOff>3924300</xdr:colOff>
      <xdr:row>216</xdr:row>
      <xdr:rowOff>114300</xdr:rowOff>
    </xdr:from>
    <xdr:to>
      <xdr:col>0</xdr:col>
      <xdr:colOff>7343775</xdr:colOff>
      <xdr:row>229</xdr:row>
      <xdr:rowOff>0</xdr:rowOff>
    </xdr:to>
    <xdr:sp macro="" textlink="">
      <xdr:nvSpPr>
        <xdr:cNvPr id="18467" name="Line 47">
          <a:extLst>
            <a:ext uri="{FF2B5EF4-FFF2-40B4-BE49-F238E27FC236}">
              <a16:creationId xmlns:a16="http://schemas.microsoft.com/office/drawing/2014/main" id="{00000000-0008-0000-0100-000023480000}"/>
            </a:ext>
          </a:extLst>
        </xdr:cNvPr>
        <xdr:cNvSpPr>
          <a:spLocks noChangeShapeType="1"/>
        </xdr:cNvSpPr>
      </xdr:nvSpPr>
      <xdr:spPr bwMode="auto">
        <a:xfrm flipV="1">
          <a:off x="3924300" y="35347275"/>
          <a:ext cx="3419475" cy="1990725"/>
        </a:xfrm>
        <a:prstGeom prst="line">
          <a:avLst/>
        </a:prstGeom>
        <a:noFill/>
        <a:ln w="9525">
          <a:solidFill>
            <a:srgbClr val="000000"/>
          </a:solidFill>
          <a:round/>
          <a:headEnd/>
          <a:tailEnd type="triangle" w="med" len="med"/>
        </a:ln>
      </xdr:spPr>
    </xdr:sp>
    <xdr:clientData/>
  </xdr:twoCellAnchor>
  <xdr:twoCellAnchor>
    <xdr:from>
      <xdr:col>0</xdr:col>
      <xdr:colOff>8620125</xdr:colOff>
      <xdr:row>216</xdr:row>
      <xdr:rowOff>142875</xdr:rowOff>
    </xdr:from>
    <xdr:to>
      <xdr:col>0</xdr:col>
      <xdr:colOff>9172575</xdr:colOff>
      <xdr:row>228</xdr:row>
      <xdr:rowOff>152400</xdr:rowOff>
    </xdr:to>
    <xdr:sp macro="" textlink="">
      <xdr:nvSpPr>
        <xdr:cNvPr id="18468" name="Line 48">
          <a:extLst>
            <a:ext uri="{FF2B5EF4-FFF2-40B4-BE49-F238E27FC236}">
              <a16:creationId xmlns:a16="http://schemas.microsoft.com/office/drawing/2014/main" id="{00000000-0008-0000-0100-000024480000}"/>
            </a:ext>
          </a:extLst>
        </xdr:cNvPr>
        <xdr:cNvSpPr>
          <a:spLocks noChangeShapeType="1"/>
        </xdr:cNvSpPr>
      </xdr:nvSpPr>
      <xdr:spPr bwMode="auto">
        <a:xfrm flipV="1">
          <a:off x="8620125" y="35375850"/>
          <a:ext cx="552450" cy="1952625"/>
        </a:xfrm>
        <a:prstGeom prst="line">
          <a:avLst/>
        </a:prstGeom>
        <a:noFill/>
        <a:ln w="9525">
          <a:solidFill>
            <a:srgbClr val="000000"/>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15</xdr:col>
      <xdr:colOff>371475</xdr:colOff>
      <xdr:row>0</xdr:row>
      <xdr:rowOff>381000</xdr:rowOff>
    </xdr:to>
    <xdr:sp macro="" textlink="">
      <xdr:nvSpPr>
        <xdr:cNvPr id="29" name="Text Box 3">
          <a:extLst>
            <a:ext uri="{FF2B5EF4-FFF2-40B4-BE49-F238E27FC236}">
              <a16:creationId xmlns:a16="http://schemas.microsoft.com/office/drawing/2014/main" id="{00000000-0008-0000-1200-00001D000000}"/>
            </a:ext>
          </a:extLst>
        </xdr:cNvPr>
        <xdr:cNvSpPr txBox="1">
          <a:spLocks noChangeAspect="1" noChangeArrowheads="1"/>
        </xdr:cNvSpPr>
      </xdr:nvSpPr>
      <xdr:spPr bwMode="auto">
        <a:xfrm>
          <a:off x="15144750" y="38100"/>
          <a:ext cx="413385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14</xdr:col>
      <xdr:colOff>1019175</xdr:colOff>
      <xdr:row>0</xdr:row>
      <xdr:rowOff>381000</xdr:rowOff>
    </xdr:to>
    <xdr:sp macro="" textlink="">
      <xdr:nvSpPr>
        <xdr:cNvPr id="2" name="Text Box 3">
          <a:extLst>
            <a:ext uri="{FF2B5EF4-FFF2-40B4-BE49-F238E27FC236}">
              <a16:creationId xmlns:a16="http://schemas.microsoft.com/office/drawing/2014/main" id="{A258753F-3B9B-4DE8-A011-FEF98B22AA84}"/>
            </a:ext>
          </a:extLst>
        </xdr:cNvPr>
        <xdr:cNvSpPr txBox="1">
          <a:spLocks noChangeAspect="1" noChangeArrowheads="1"/>
        </xdr:cNvSpPr>
      </xdr:nvSpPr>
      <xdr:spPr bwMode="auto">
        <a:xfrm>
          <a:off x="15144750" y="38100"/>
          <a:ext cx="414337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1038225</xdr:colOff>
      <xdr:row>0</xdr:row>
      <xdr:rowOff>76200</xdr:rowOff>
    </xdr:from>
    <xdr:to>
      <xdr:col>13</xdr:col>
      <xdr:colOff>666750</xdr:colOff>
      <xdr:row>0</xdr:row>
      <xdr:rowOff>419100</xdr:rowOff>
    </xdr:to>
    <xdr:sp macro="" textlink="">
      <xdr:nvSpPr>
        <xdr:cNvPr id="2" name="Text Box 3">
          <a:extLst>
            <a:ext uri="{FF2B5EF4-FFF2-40B4-BE49-F238E27FC236}">
              <a16:creationId xmlns:a16="http://schemas.microsoft.com/office/drawing/2014/main" id="{3F7065AD-D2BB-41E8-8175-BBF778757009}"/>
            </a:ext>
          </a:extLst>
        </xdr:cNvPr>
        <xdr:cNvSpPr txBox="1">
          <a:spLocks noChangeAspect="1" noChangeArrowheads="1"/>
        </xdr:cNvSpPr>
      </xdr:nvSpPr>
      <xdr:spPr bwMode="auto">
        <a:xfrm>
          <a:off x="15106650" y="76200"/>
          <a:ext cx="277177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9525</xdr:colOff>
      <xdr:row>0</xdr:row>
      <xdr:rowOff>57150</xdr:rowOff>
    </xdr:from>
    <xdr:to>
      <xdr:col>14</xdr:col>
      <xdr:colOff>142875</xdr:colOff>
      <xdr:row>0</xdr:row>
      <xdr:rowOff>400050</xdr:rowOff>
    </xdr:to>
    <xdr:sp macro="" textlink="">
      <xdr:nvSpPr>
        <xdr:cNvPr id="2" name="Text Box 3">
          <a:extLst>
            <a:ext uri="{FF2B5EF4-FFF2-40B4-BE49-F238E27FC236}">
              <a16:creationId xmlns:a16="http://schemas.microsoft.com/office/drawing/2014/main" id="{B86A36E9-9A1D-43DE-8A7F-2AF283BE33E5}"/>
            </a:ext>
          </a:extLst>
        </xdr:cNvPr>
        <xdr:cNvSpPr txBox="1">
          <a:spLocks noChangeAspect="1" noChangeArrowheads="1"/>
        </xdr:cNvSpPr>
      </xdr:nvSpPr>
      <xdr:spPr bwMode="auto">
        <a:xfrm>
          <a:off x="15125700" y="57150"/>
          <a:ext cx="336232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12</xdr:col>
      <xdr:colOff>561975</xdr:colOff>
      <xdr:row>0</xdr:row>
      <xdr:rowOff>381000</xdr:rowOff>
    </xdr:to>
    <xdr:sp macro="" textlink="">
      <xdr:nvSpPr>
        <xdr:cNvPr id="2" name="Text Box 3">
          <a:extLst>
            <a:ext uri="{FF2B5EF4-FFF2-40B4-BE49-F238E27FC236}">
              <a16:creationId xmlns:a16="http://schemas.microsoft.com/office/drawing/2014/main" id="{1FB3B818-E87D-4EFC-AA01-F198687D3E9D}"/>
            </a:ext>
          </a:extLst>
        </xdr:cNvPr>
        <xdr:cNvSpPr txBox="1">
          <a:spLocks noChangeAspect="1" noChangeArrowheads="1"/>
        </xdr:cNvSpPr>
      </xdr:nvSpPr>
      <xdr:spPr bwMode="auto">
        <a:xfrm>
          <a:off x="10931525" y="38100"/>
          <a:ext cx="338455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85725</xdr:rowOff>
    </xdr:from>
    <xdr:to>
      <xdr:col>1</xdr:col>
      <xdr:colOff>0</xdr:colOff>
      <xdr:row>1</xdr:row>
      <xdr:rowOff>438150</xdr:rowOff>
    </xdr:to>
    <xdr:pic>
      <xdr:nvPicPr>
        <xdr:cNvPr id="5145" name="Picture 1" descr="Schneider Electric logo 2008 high">
          <a:extLst>
            <a:ext uri="{FF2B5EF4-FFF2-40B4-BE49-F238E27FC236}">
              <a16:creationId xmlns:a16="http://schemas.microsoft.com/office/drawing/2014/main" id="{00000000-0008-0000-0200-000019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66700" y="85725"/>
          <a:ext cx="0" cy="352425"/>
        </a:xfrm>
        <a:prstGeom prst="rect">
          <a:avLst/>
        </a:prstGeom>
        <a:noFill/>
        <a:ln w="9525">
          <a:noFill/>
          <a:miter lim="800000"/>
          <a:headEnd/>
          <a:tailEnd/>
        </a:ln>
      </xdr:spPr>
    </xdr:pic>
    <xdr:clientData/>
  </xdr:twoCellAnchor>
  <xdr:twoCellAnchor>
    <xdr:from>
      <xdr:col>1</xdr:col>
      <xdr:colOff>0</xdr:colOff>
      <xdr:row>1</xdr:row>
      <xdr:rowOff>85725</xdr:rowOff>
    </xdr:from>
    <xdr:to>
      <xdr:col>1</xdr:col>
      <xdr:colOff>0</xdr:colOff>
      <xdr:row>1</xdr:row>
      <xdr:rowOff>438150</xdr:rowOff>
    </xdr:to>
    <xdr:pic>
      <xdr:nvPicPr>
        <xdr:cNvPr id="3" name="Picture 1" descr="Schneider Electric logo 2008 high">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66700" y="619125"/>
          <a:ext cx="0" cy="238125"/>
        </a:xfrm>
        <a:prstGeom prst="rect">
          <a:avLst/>
        </a:prstGeom>
        <a:noFill/>
        <a:ln w="9525">
          <a:noFill/>
          <a:miter lim="800000"/>
          <a:headEnd/>
          <a:tailEnd/>
        </a:ln>
      </xdr:spPr>
    </xdr:pic>
    <xdr:clientData/>
  </xdr:twoCellAnchor>
  <xdr:twoCellAnchor>
    <xdr:from>
      <xdr:col>1</xdr:col>
      <xdr:colOff>0</xdr:colOff>
      <xdr:row>0</xdr:row>
      <xdr:rowOff>85725</xdr:rowOff>
    </xdr:from>
    <xdr:to>
      <xdr:col>1</xdr:col>
      <xdr:colOff>0</xdr:colOff>
      <xdr:row>0</xdr:row>
      <xdr:rowOff>438150</xdr:rowOff>
    </xdr:to>
    <xdr:pic>
      <xdr:nvPicPr>
        <xdr:cNvPr id="4" name="Picture 1" descr="Schneider Electric logo 2008 high">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66700" y="85725"/>
          <a:ext cx="0" cy="3524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152400</xdr:colOff>
      <xdr:row>0</xdr:row>
      <xdr:rowOff>381000</xdr:rowOff>
    </xdr:to>
    <xdr:sp macro="" textlink="">
      <xdr:nvSpPr>
        <xdr:cNvPr id="3" name="Text Box 3">
          <a:extLst>
            <a:ext uri="{FF2B5EF4-FFF2-40B4-BE49-F238E27FC236}">
              <a16:creationId xmlns:a16="http://schemas.microsoft.com/office/drawing/2014/main" id="{00000000-0008-0000-0400-000003000000}"/>
            </a:ext>
          </a:extLst>
        </xdr:cNvPr>
        <xdr:cNvSpPr txBox="1">
          <a:spLocks noChangeAspect="1" noChangeArrowheads="1"/>
        </xdr:cNvSpPr>
      </xdr:nvSpPr>
      <xdr:spPr bwMode="auto">
        <a:xfrm>
          <a:off x="15144750" y="38100"/>
          <a:ext cx="561022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257175</xdr:colOff>
      <xdr:row>0</xdr:row>
      <xdr:rowOff>381000</xdr:rowOff>
    </xdr:to>
    <xdr:sp macro="" textlink="">
      <xdr:nvSpPr>
        <xdr:cNvPr id="6" name="Text Box 3">
          <a:extLst>
            <a:ext uri="{FF2B5EF4-FFF2-40B4-BE49-F238E27FC236}">
              <a16:creationId xmlns:a16="http://schemas.microsoft.com/office/drawing/2014/main" id="{00000000-0008-0000-0500-000006000000}"/>
            </a:ext>
          </a:extLst>
        </xdr:cNvPr>
        <xdr:cNvSpPr txBox="1">
          <a:spLocks noChangeAspect="1" noChangeArrowheads="1"/>
        </xdr:cNvSpPr>
      </xdr:nvSpPr>
      <xdr:spPr bwMode="auto">
        <a:xfrm>
          <a:off x="15144750" y="38100"/>
          <a:ext cx="571500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523875</xdr:colOff>
      <xdr:row>0</xdr:row>
      <xdr:rowOff>381000</xdr:rowOff>
    </xdr:to>
    <xdr:sp macro="" textlink="">
      <xdr:nvSpPr>
        <xdr:cNvPr id="12" name="Text Box 3">
          <a:extLst>
            <a:ext uri="{FF2B5EF4-FFF2-40B4-BE49-F238E27FC236}">
              <a16:creationId xmlns:a16="http://schemas.microsoft.com/office/drawing/2014/main" id="{00000000-0008-0000-0700-00000C000000}"/>
            </a:ext>
          </a:extLst>
        </xdr:cNvPr>
        <xdr:cNvSpPr txBox="1">
          <a:spLocks noChangeAspect="1" noChangeArrowheads="1"/>
        </xdr:cNvSpPr>
      </xdr:nvSpPr>
      <xdr:spPr bwMode="auto">
        <a:xfrm>
          <a:off x="15144750" y="38100"/>
          <a:ext cx="598170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628650</xdr:colOff>
      <xdr:row>0</xdr:row>
      <xdr:rowOff>381000</xdr:rowOff>
    </xdr:to>
    <xdr:sp macro="" textlink="">
      <xdr:nvSpPr>
        <xdr:cNvPr id="2" name="Text Box 3">
          <a:extLst>
            <a:ext uri="{FF2B5EF4-FFF2-40B4-BE49-F238E27FC236}">
              <a16:creationId xmlns:a16="http://schemas.microsoft.com/office/drawing/2014/main" id="{1A87A79F-DB3C-4756-AD85-2A8DA8CE4E2D}"/>
            </a:ext>
          </a:extLst>
        </xdr:cNvPr>
        <xdr:cNvSpPr txBox="1">
          <a:spLocks noChangeAspect="1" noChangeArrowheads="1"/>
        </xdr:cNvSpPr>
      </xdr:nvSpPr>
      <xdr:spPr bwMode="auto">
        <a:xfrm>
          <a:off x="15144750" y="38100"/>
          <a:ext cx="6086475"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219075</xdr:colOff>
      <xdr:row>0</xdr:row>
      <xdr:rowOff>381000</xdr:rowOff>
    </xdr:to>
    <xdr:sp macro="" textlink="">
      <xdr:nvSpPr>
        <xdr:cNvPr id="15" name="Text Box 3">
          <a:extLst>
            <a:ext uri="{FF2B5EF4-FFF2-40B4-BE49-F238E27FC236}">
              <a16:creationId xmlns:a16="http://schemas.microsoft.com/office/drawing/2014/main" id="{00000000-0008-0000-0800-00000F000000}"/>
            </a:ext>
          </a:extLst>
        </xdr:cNvPr>
        <xdr:cNvSpPr txBox="1">
          <a:spLocks noChangeAspect="1" noChangeArrowheads="1"/>
        </xdr:cNvSpPr>
      </xdr:nvSpPr>
      <xdr:spPr bwMode="auto">
        <a:xfrm>
          <a:off x="15144750" y="38100"/>
          <a:ext cx="567690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17</xdr:col>
      <xdr:colOff>390525</xdr:colOff>
      <xdr:row>0</xdr:row>
      <xdr:rowOff>381000</xdr:rowOff>
    </xdr:to>
    <xdr:sp macro="" textlink="">
      <xdr:nvSpPr>
        <xdr:cNvPr id="18" name="Text Box 3">
          <a:extLst>
            <a:ext uri="{FF2B5EF4-FFF2-40B4-BE49-F238E27FC236}">
              <a16:creationId xmlns:a16="http://schemas.microsoft.com/office/drawing/2014/main" id="{00000000-0008-0000-0900-000012000000}"/>
            </a:ext>
          </a:extLst>
        </xdr:cNvPr>
        <xdr:cNvSpPr txBox="1">
          <a:spLocks noChangeAspect="1" noChangeArrowheads="1"/>
        </xdr:cNvSpPr>
      </xdr:nvSpPr>
      <xdr:spPr bwMode="auto">
        <a:xfrm>
          <a:off x="15144750" y="38100"/>
          <a:ext cx="5848350" cy="342900"/>
        </a:xfrm>
        <a:prstGeom prst="rect">
          <a:avLst/>
        </a:prstGeom>
        <a:noFill/>
        <a:ln w="9525">
          <a:noFill/>
          <a:miter lim="800000"/>
          <a:headEnd/>
          <a:tailEnd/>
        </a:ln>
      </xdr:spPr>
      <xdr:txBody>
        <a:bodyPr vertOverflow="clip" wrap="square" lIns="0" tIns="0" rIns="0" bIns="0" anchor="ctr" upright="1"/>
        <a:lstStyle/>
        <a:p>
          <a:pPr algn="l" rtl="0">
            <a:defRPr sz="1000"/>
          </a:pPr>
          <a:r>
            <a:rPr lang="fr-FR" sz="2400" b="1" i="0" u="none" strike="noStrike" baseline="0">
              <a:solidFill>
                <a:srgbClr val="0000FF"/>
              </a:solidFill>
              <a:latin typeface="Arial"/>
              <a:cs typeface="Arial"/>
            </a:rPr>
            <a:t>Santé &amp; Sécurité</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sante-travail-saint-malo.org/app/download/8884389886/D%C3%A9pliant+-+Garages+-+Carosserie+%26+Peinture+%5BEd.09.2017%5D.scr.pdf?t=1518530835"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inrs.fr/publications/outils/seirich.html" TargetMode="External"/><Relationship Id="rId2" Type="http://schemas.openxmlformats.org/officeDocument/2006/relationships/hyperlink" Target="https://www.inrs.fr/media.html?refINRS=ED%206387" TargetMode="External"/><Relationship Id="rId1" Type="http://schemas.openxmlformats.org/officeDocument/2006/relationships/hyperlink" Target="https://www.inrs.fr/media.html?refINRS=ED%2079" TargetMode="External"/><Relationship Id="rId6" Type="http://schemas.openxmlformats.org/officeDocument/2006/relationships/hyperlink" Target="https://www.inrs.fr/publications/outils/seirich.html" TargetMode="External"/><Relationship Id="rId11" Type="http://schemas.openxmlformats.org/officeDocument/2006/relationships/drawing" Target="../drawings/drawing8.xml"/><Relationship Id="rId5" Type="http://schemas.openxmlformats.org/officeDocument/2006/relationships/hyperlink" Target="https://www.inrs.fr/risques/chimiques/stockage-produits-chimiques.html" TargetMode="External"/><Relationship Id="rId10" Type="http://schemas.openxmlformats.org/officeDocument/2006/relationships/printerSettings" Target="../printerSettings/printerSettings10.bin"/><Relationship Id="rId4" Type="http://schemas.openxmlformats.org/officeDocument/2006/relationships/hyperlink" Target="https://www.inrs.fr/media.html?refINRS=ED%2085" TargetMode="External"/><Relationship Id="rId9" Type="http://schemas.openxmlformats.org/officeDocument/2006/relationships/hyperlink" Target="https://www.inrs.fr/actualites/Travail-de-nuit-et-travail-poste-decouvrez-offre-inrs.html"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sante-travail-saint-malo.org/app/download/8884389886/D%C3%A9pliant+-+Garages+-+Carosserie+%26+Peinture+%5BEd.09.2017%5D.scr.pdf?t=1518530835"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inrs.fr/publications/outils/seirich.html" TargetMode="External"/><Relationship Id="rId2" Type="http://schemas.openxmlformats.org/officeDocument/2006/relationships/hyperlink" Target="https://www.inrs.fr/media.html?refINRS=ED%206387" TargetMode="External"/><Relationship Id="rId1" Type="http://schemas.openxmlformats.org/officeDocument/2006/relationships/hyperlink" Target="https://www.inrs.fr/media.html?refINRS=ED%2079" TargetMode="External"/><Relationship Id="rId6" Type="http://schemas.openxmlformats.org/officeDocument/2006/relationships/hyperlink" Target="https://www.inrs.fr/publications/outils/seirich.html" TargetMode="External"/><Relationship Id="rId11" Type="http://schemas.openxmlformats.org/officeDocument/2006/relationships/drawing" Target="../drawings/drawing9.xml"/><Relationship Id="rId5" Type="http://schemas.openxmlformats.org/officeDocument/2006/relationships/hyperlink" Target="https://www.inrs.fr/risques/chimiques/stockage-produits-chimiques.html" TargetMode="External"/><Relationship Id="rId10" Type="http://schemas.openxmlformats.org/officeDocument/2006/relationships/printerSettings" Target="../printerSettings/printerSettings11.bin"/><Relationship Id="rId4" Type="http://schemas.openxmlformats.org/officeDocument/2006/relationships/hyperlink" Target="https://www.inrs.fr/media.html?refINRS=ED%2085" TargetMode="External"/><Relationship Id="rId9" Type="http://schemas.openxmlformats.org/officeDocument/2006/relationships/hyperlink" Target="https://www.inrs.fr/actualites/Travail-de-nuit-et-travail-poste-decouvrez-offre-inrs.html" TargetMode="Externa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printerSettings" Target="../printerSettings/printerSettings12.bin"/><Relationship Id="rId2" Type="http://schemas.openxmlformats.org/officeDocument/2006/relationships/hyperlink" Target="https://www.inrs.fr/media.html?refINRS=ED%2085" TargetMode="External"/><Relationship Id="rId1" Type="http://schemas.openxmlformats.org/officeDocument/2006/relationships/hyperlink" Target="https://www.inrs.fr/risques/chimiques/stockage-produits-chimiques.html" TargetMode="External"/><Relationship Id="rId6" Type="http://schemas.openxmlformats.org/officeDocument/2006/relationships/hyperlink" Target="https://www.inrs.fr/publications/outils/seirich.html" TargetMode="External"/><Relationship Id="rId5" Type="http://schemas.openxmlformats.org/officeDocument/2006/relationships/hyperlink" Target="https://www.inrs.fr/actualites/Travail-de-nuit-et-travail-poste-decouvrez-offre-inrs.html" TargetMode="External"/><Relationship Id="rId4" Type="http://schemas.openxmlformats.org/officeDocument/2006/relationships/hyperlink" Target="https://www.inrs.fr/publications/outils/seirich.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sante-travail-saint-malo.org/app/download/8884389886/D%C3%A9pliant+-+Garages+-+Carosserie+%26+Peinture+%5BEd.09.2017%5D.scr.pdf?t=1518530835"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inrs.fr/publications/outils/seirich.html" TargetMode="External"/><Relationship Id="rId2" Type="http://schemas.openxmlformats.org/officeDocument/2006/relationships/hyperlink" Target="https://www.inrs.fr/media.html?refINRS=ED%206387" TargetMode="External"/><Relationship Id="rId1" Type="http://schemas.openxmlformats.org/officeDocument/2006/relationships/hyperlink" Target="https://www.inrs.fr/media.html?refINRS=ED%2079" TargetMode="External"/><Relationship Id="rId6" Type="http://schemas.openxmlformats.org/officeDocument/2006/relationships/hyperlink" Target="https://www.inrs.fr/publications/outils/seirich.html" TargetMode="External"/><Relationship Id="rId11" Type="http://schemas.openxmlformats.org/officeDocument/2006/relationships/drawing" Target="../drawings/drawing11.xml"/><Relationship Id="rId5" Type="http://schemas.openxmlformats.org/officeDocument/2006/relationships/hyperlink" Target="https://www.inrs.fr/risques/chimiques/stockage-produits-chimiques.html" TargetMode="External"/><Relationship Id="rId10" Type="http://schemas.openxmlformats.org/officeDocument/2006/relationships/printerSettings" Target="../printerSettings/printerSettings13.bin"/><Relationship Id="rId4" Type="http://schemas.openxmlformats.org/officeDocument/2006/relationships/hyperlink" Target="https://www.inrs.fr/media.html?refINRS=ED%2085" TargetMode="External"/><Relationship Id="rId9" Type="http://schemas.openxmlformats.org/officeDocument/2006/relationships/hyperlink" Target="https://www.inrs.fr/actualites/Travail-de-nuit-et-travail-poste-decouvrez-offre-inr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sante-travail-saint-malo.org/app/download/8884389886/D%C3%A9pliant+-+Garages+-+Carosserie+%26+Peinture+%5BEd.09.2017%5D.scr.pdf?t=1518530835" TargetMode="External"/><Relationship Id="rId2" Type="http://schemas.openxmlformats.org/officeDocument/2006/relationships/hyperlink" Target="https://www.inrs.fr/actualites/Travail-de-nuit-et-travail-poste-decouvrez-offre-inrs.html" TargetMode="External"/><Relationship Id="rId1" Type="http://schemas.openxmlformats.org/officeDocument/2006/relationships/hyperlink" Target="https://www.inrs.fr/media.html?refINRS=ED%2085" TargetMode="Externa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nrs.fr/publications/outils/seirich.html"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inrs.fr/publications/outils/seirich.html" TargetMode="External"/><Relationship Id="rId2" Type="http://schemas.openxmlformats.org/officeDocument/2006/relationships/hyperlink" Target="https://www.inrs.fr/media.html?refINRS=ED%206387" TargetMode="External"/><Relationship Id="rId1" Type="http://schemas.openxmlformats.org/officeDocument/2006/relationships/hyperlink" Target="https://www.inrs.fr/media.html?refINRS=ED%2079" TargetMode="External"/><Relationship Id="rId6" Type="http://schemas.openxmlformats.org/officeDocument/2006/relationships/hyperlink" Target="https://www.inrs.fr/actualites/Travail-de-nuit-et-travail-poste-decouvrez-offre-inrs.html" TargetMode="External"/><Relationship Id="rId11" Type="http://schemas.openxmlformats.org/officeDocument/2006/relationships/drawing" Target="../drawings/drawing13.xml"/><Relationship Id="rId5" Type="http://schemas.openxmlformats.org/officeDocument/2006/relationships/hyperlink" Target="https://www.inrs.fr/risques/chimiques/stockage-produits-chimiques.html" TargetMode="External"/><Relationship Id="rId10" Type="http://schemas.openxmlformats.org/officeDocument/2006/relationships/printerSettings" Target="../printerSettings/printerSettings15.bin"/><Relationship Id="rId4" Type="http://schemas.openxmlformats.org/officeDocument/2006/relationships/hyperlink" Target="https://www.inrs.fr/media.html?refINRS=ED%2085" TargetMode="External"/><Relationship Id="rId9" Type="http://schemas.openxmlformats.org/officeDocument/2006/relationships/hyperlink" Target="https://www.sante-travail-saint-malo.org/app/download/8884389886/D%C3%A9pliant+-+Garages+-+Carosserie+%26+Peinture+%5BEd.09.2017%5D.scr.pdf?t=1518530835"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rs.fr/actualites/Travail-de-nuit-et-travail-poste-decouvrez-offre-inrs.html" TargetMode="External"/><Relationship Id="rId2" Type="http://schemas.openxmlformats.org/officeDocument/2006/relationships/hyperlink" Target="https://www.sante-travail-saint-malo.org/app/download/8884389886/D%C3%A9pliant+-+Garages+-+Carosserie+%26+Peinture+%5BEd.09.2017%5D.scr.pdf?t=1518530835" TargetMode="External"/><Relationship Id="rId1" Type="http://schemas.openxmlformats.org/officeDocument/2006/relationships/hyperlink" Target="https://www.inrs.fr/media.html?refINRS=ED%2085" TargetMode="External"/><Relationship Id="rId5" Type="http://schemas.openxmlformats.org/officeDocument/2006/relationships/drawing" Target="../drawings/drawing14.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inrs.fr/publications/outils/seirich.html" TargetMode="External"/><Relationship Id="rId2" Type="http://schemas.openxmlformats.org/officeDocument/2006/relationships/hyperlink" Target="https://www.sante-travail-saint-malo.org/app/download/8884389886/D%C3%A9pliant+-+Garages+-+Carosserie+%26+Peinture+%5BEd.09.2017%5D.scr.pdf?t=1518530835" TargetMode="External"/><Relationship Id="rId1" Type="http://schemas.openxmlformats.org/officeDocument/2006/relationships/hyperlink" Target="https://www.inrs.fr/media.html?refINRS=ED%2085" TargetMode="External"/><Relationship Id="rId6" Type="http://schemas.openxmlformats.org/officeDocument/2006/relationships/drawing" Target="../drawings/drawing15.xml"/><Relationship Id="rId5" Type="http://schemas.openxmlformats.org/officeDocument/2006/relationships/printerSettings" Target="../printerSettings/printerSettings17.bin"/><Relationship Id="rId4" Type="http://schemas.openxmlformats.org/officeDocument/2006/relationships/hyperlink" Target="https://www.inrs.fr/actualites/Travail-de-nuit-et-travail-poste-decouvrez-offre-inrs.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inrs.fr/media.html?refINRS=ED%2085" TargetMode="External"/><Relationship Id="rId2" Type="http://schemas.openxmlformats.org/officeDocument/2006/relationships/hyperlink" Target="https://www.inrs.fr/risques/chimiques/stockage-produits-chimiques.html" TargetMode="External"/><Relationship Id="rId1" Type="http://schemas.openxmlformats.org/officeDocument/2006/relationships/hyperlink" Target="https://www.inrs.fr/risques/vibration-corps-entier/ce-qu-il-faut-retenir.html" TargetMode="External"/><Relationship Id="rId6" Type="http://schemas.openxmlformats.org/officeDocument/2006/relationships/drawing" Target="../drawings/drawing16.xml"/><Relationship Id="rId5" Type="http://schemas.openxmlformats.org/officeDocument/2006/relationships/printerSettings" Target="../printerSettings/printerSettings18.bin"/><Relationship Id="rId4" Type="http://schemas.openxmlformats.org/officeDocument/2006/relationships/hyperlink" Target="https://www.inrs.fr/publications/outils/seirich.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sante-travail-saint-malo.org/app/download/8884389886/D%C3%A9pliant+-+Garages+-+Carosserie+%26+Peinture+%5BEd.09.2017%5D.scr.pdf?t=1518530835" TargetMode="External"/><Relationship Id="rId2" Type="http://schemas.openxmlformats.org/officeDocument/2006/relationships/hyperlink" Target="https://www.inrs.fr/publications/outils/seirich.html" TargetMode="External"/><Relationship Id="rId1" Type="http://schemas.openxmlformats.org/officeDocument/2006/relationships/hyperlink" Target="https://www.inrs.fr/publications/outils/seirich.html" TargetMode="External"/><Relationship Id="rId6" Type="http://schemas.openxmlformats.org/officeDocument/2006/relationships/drawing" Target="../drawings/drawing17.xml"/><Relationship Id="rId5" Type="http://schemas.openxmlformats.org/officeDocument/2006/relationships/printerSettings" Target="../printerSettings/printerSettings19.bin"/><Relationship Id="rId4" Type="http://schemas.openxmlformats.org/officeDocument/2006/relationships/hyperlink" Target="https://www.inrs.fr/actualites/Travail-de-nuit-et-travail-poste-decouvrez-offre-inr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inrs.fr/actualites/Travail-de-nuit-et-travail-poste-decouvrez-offre-inrs.html"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inrs.fr/actualites/Travail-de-nuit-et-travail-poste-decouvrez-offre-inrs.htm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inrs.fr/media.html?refINRS=ED%2085"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inrs.fr/risques/chimiques/stockage-produits-chimiques.html" TargetMode="External"/><Relationship Id="rId13" Type="http://schemas.openxmlformats.org/officeDocument/2006/relationships/comments" Target="../comments1.xm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inrs.fr/media.html?refINRS=ED%2085" TargetMode="External"/><Relationship Id="rId12" Type="http://schemas.openxmlformats.org/officeDocument/2006/relationships/vmlDrawing" Target="../drawings/vmlDrawing1.vml"/><Relationship Id="rId2" Type="http://schemas.openxmlformats.org/officeDocument/2006/relationships/hyperlink" Target="https://www.inrs.fr/media.html?refINRS=ED%206387" TargetMode="External"/><Relationship Id="rId1" Type="http://schemas.openxmlformats.org/officeDocument/2006/relationships/hyperlink" Target="https://www.inrs.fr/demarche/penibilite/ce-qu-il-faut-retenir.html" TargetMode="External"/><Relationship Id="rId6" Type="http://schemas.openxmlformats.org/officeDocument/2006/relationships/hyperlink" Target="https://www.sante-travail-saint-malo.org/app/download/8884389886/D%C3%A9pliant+-+Garages+-+Carosserie+%26+Peinture+%5BEd.09.2017%5D.scr.pdf?t=1518530835" TargetMode="External"/><Relationship Id="rId11" Type="http://schemas.openxmlformats.org/officeDocument/2006/relationships/drawing" Target="../drawings/drawing4.xml"/><Relationship Id="rId5" Type="http://schemas.openxmlformats.org/officeDocument/2006/relationships/hyperlink" Target="https://www.inrs.fr/publications/outils/seirich.html" TargetMode="External"/><Relationship Id="rId10" Type="http://schemas.openxmlformats.org/officeDocument/2006/relationships/printerSettings" Target="../printerSettings/printerSettings6.bin"/><Relationship Id="rId4" Type="http://schemas.openxmlformats.org/officeDocument/2006/relationships/hyperlink" Target="https://www.inrs.fr/publications/outils/seirich.html" TargetMode="External"/><Relationship Id="rId9" Type="http://schemas.openxmlformats.org/officeDocument/2006/relationships/hyperlink" Target="https://www.inrs.fr/actualites/Travail-de-nuit-et-travail-poste-decouvrez-offre-inrs.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inrs.fr/publications/outils/seirich.html"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inrs.fr/publications/outils/seirich.html" TargetMode="External"/><Relationship Id="rId2" Type="http://schemas.openxmlformats.org/officeDocument/2006/relationships/hyperlink" Target="https://www.inrs.fr/actualites/Travail-de-nuit-et-travail-poste-decouvrez-offre-inrs.html" TargetMode="External"/><Relationship Id="rId1" Type="http://schemas.openxmlformats.org/officeDocument/2006/relationships/hyperlink" Target="https://www.inrs.fr/media.html?refINRS=ED%206387" TargetMode="External"/><Relationship Id="rId6" Type="http://schemas.openxmlformats.org/officeDocument/2006/relationships/hyperlink" Target="https://www.inrs.fr/media.html?refINRS=ED%2079" TargetMode="External"/><Relationship Id="rId11" Type="http://schemas.openxmlformats.org/officeDocument/2006/relationships/drawing" Target="../drawings/drawing5.xml"/><Relationship Id="rId5" Type="http://schemas.openxmlformats.org/officeDocument/2006/relationships/hyperlink" Target="https://www.inrs.fr/risques/chimiques/stockage-produits-chimiques.html" TargetMode="External"/><Relationship Id="rId10" Type="http://schemas.openxmlformats.org/officeDocument/2006/relationships/printerSettings" Target="../printerSettings/printerSettings7.bin"/><Relationship Id="rId4" Type="http://schemas.openxmlformats.org/officeDocument/2006/relationships/hyperlink" Target="https://www.inrs.fr/media.html?refINRS=ED%2085" TargetMode="External"/><Relationship Id="rId9" Type="http://schemas.openxmlformats.org/officeDocument/2006/relationships/hyperlink" Target="https://www.sante-travail-saint-malo.org/app/download/8884389886/D%C3%A9pliant+-+Garages+-+Carosserie+%26+Peinture+%5BEd.09.2017%5D.scr.pdf?t=1518530835"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inrs.fr/actualites/Travail-de-nuit-et-travail-poste-decouvrez-offre-inrs.html"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sante-travail-saint-malo.org/app/download/8884389886/D%C3%A9pliant+-+Garages+-+Carosserie+%26+Peinture+%5BEd.09.2017%5D.scr.pdf?t=1518530835" TargetMode="External"/><Relationship Id="rId2" Type="http://schemas.openxmlformats.org/officeDocument/2006/relationships/hyperlink" Target="https://www.inrs.fr/media.html?refINRS=ED%206387" TargetMode="External"/><Relationship Id="rId1" Type="http://schemas.openxmlformats.org/officeDocument/2006/relationships/hyperlink" Target="https://www.inrs.fr/media.html?refINRS=ED%2079" TargetMode="External"/><Relationship Id="rId6" Type="http://schemas.openxmlformats.org/officeDocument/2006/relationships/hyperlink" Target="https://www.inrs.fr/publications/outils/seirich.html" TargetMode="External"/><Relationship Id="rId11" Type="http://schemas.openxmlformats.org/officeDocument/2006/relationships/drawing" Target="../drawings/drawing6.xml"/><Relationship Id="rId5" Type="http://schemas.openxmlformats.org/officeDocument/2006/relationships/hyperlink" Target="https://www.inrs.fr/publications/outils/seirich.html" TargetMode="External"/><Relationship Id="rId10" Type="http://schemas.openxmlformats.org/officeDocument/2006/relationships/printerSettings" Target="../printerSettings/printerSettings8.bin"/><Relationship Id="rId4" Type="http://schemas.openxmlformats.org/officeDocument/2006/relationships/hyperlink" Target="https://www.inrs.fr/media.html?refINRS=ED%2085" TargetMode="External"/><Relationship Id="rId9" Type="http://schemas.openxmlformats.org/officeDocument/2006/relationships/hyperlink" Target="https://www.inrs.fr/risques/chimiques/stockage-produits-chimiques.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nrs.fr/actualites/Travail-de-nuit-et-travail-poste-decouvrez-offre-inrs.html" TargetMode="External"/><Relationship Id="rId3" Type="http://schemas.openxmlformats.org/officeDocument/2006/relationships/hyperlink" Target="https://www.sante-travail-saint-malo.org/app/download/8884389886/D%C3%A9pliant+-+Garages+-+Carosserie+%26+Peinture+%5BEd.09.2017%5D.scr.pdf?t=1518530835" TargetMode="External"/><Relationship Id="rId7" Type="http://schemas.openxmlformats.org/officeDocument/2006/relationships/hyperlink" Target="https://www.sante-travail-saint-malo.org/app/download/8884389886/D%C3%A9pliant+-+Garages+-+Carosserie+%26+Peinture+%5BEd.09.2017%5D.scr.pdf?t=1518530835" TargetMode="External"/><Relationship Id="rId2" Type="http://schemas.openxmlformats.org/officeDocument/2006/relationships/hyperlink" Target="https://www.inrs.fr/media.html?refINRS=ED%2085" TargetMode="External"/><Relationship Id="rId1" Type="http://schemas.openxmlformats.org/officeDocument/2006/relationships/hyperlink" Target="https://www.inrs.fr/media.html?refINRS=ED%206387" TargetMode="External"/><Relationship Id="rId6" Type="http://schemas.openxmlformats.org/officeDocument/2006/relationships/hyperlink" Target="https://www.inrs.fr/publications/outils/seirich.html" TargetMode="External"/><Relationship Id="rId11" Type="http://schemas.openxmlformats.org/officeDocument/2006/relationships/drawing" Target="../drawings/drawing7.xml"/><Relationship Id="rId5" Type="http://schemas.openxmlformats.org/officeDocument/2006/relationships/hyperlink" Target="https://www.inrs.fr/publications/outils/seirich.html" TargetMode="External"/><Relationship Id="rId10" Type="http://schemas.openxmlformats.org/officeDocument/2006/relationships/printerSettings" Target="../printerSettings/printerSettings9.bin"/><Relationship Id="rId4" Type="http://schemas.openxmlformats.org/officeDocument/2006/relationships/hyperlink" Target="https://www.inrs.fr/media.html?refINRS=ED%2079" TargetMode="External"/><Relationship Id="rId9" Type="http://schemas.openxmlformats.org/officeDocument/2006/relationships/hyperlink" Target="https://www.inrs.fr/risques/chimiques/stockage-produits-chimiqu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670EF-46FB-404F-B933-34CD3E79C597}">
  <sheetPr codeName="Feuil2">
    <tabColor rgb="FFFFFF00"/>
  </sheetPr>
  <dimension ref="A2:G30"/>
  <sheetViews>
    <sheetView tabSelected="1" workbookViewId="0">
      <selection activeCell="A2" sqref="A2"/>
    </sheetView>
  </sheetViews>
  <sheetFormatPr baseColWidth="10" defaultColWidth="11.42578125" defaultRowHeight="12.75"/>
  <cols>
    <col min="1" max="1" width="32.7109375" customWidth="1"/>
    <col min="2" max="2" width="39.7109375" customWidth="1"/>
    <col min="3" max="3" width="31.85546875" customWidth="1"/>
  </cols>
  <sheetData>
    <row r="2" spans="1:7" ht="13.5" thickBot="1"/>
    <row r="3" spans="1:7" ht="13.5" thickTop="1">
      <c r="A3" s="835" t="s">
        <v>0</v>
      </c>
      <c r="B3" s="836"/>
      <c r="C3" s="839" t="s">
        <v>1</v>
      </c>
      <c r="D3" s="840"/>
      <c r="E3" s="840"/>
      <c r="F3" s="840"/>
      <c r="G3" s="841"/>
    </row>
    <row r="4" spans="1:7">
      <c r="A4" s="837"/>
      <c r="B4" s="838"/>
      <c r="C4" s="842"/>
      <c r="D4" s="843"/>
      <c r="E4" s="843"/>
      <c r="F4" s="843"/>
      <c r="G4" s="844"/>
    </row>
    <row r="5" spans="1:7">
      <c r="A5" s="837"/>
      <c r="B5" s="838"/>
      <c r="C5" s="842"/>
      <c r="D5" s="843"/>
      <c r="E5" s="843"/>
      <c r="F5" s="843"/>
      <c r="G5" s="844"/>
    </row>
    <row r="6" spans="1:7" ht="13.5" thickBot="1">
      <c r="A6" s="837"/>
      <c r="B6" s="838"/>
      <c r="C6" s="845"/>
      <c r="D6" s="846"/>
      <c r="E6" s="846"/>
      <c r="F6" s="846"/>
      <c r="G6" s="847"/>
    </row>
    <row r="7" spans="1:7" ht="13.5" thickTop="1"/>
    <row r="10" spans="1:7" ht="23.25">
      <c r="A10" s="848" t="s">
        <v>2</v>
      </c>
      <c r="B10" s="848"/>
    </row>
    <row r="12" spans="1:7" ht="15.75">
      <c r="A12" s="249" t="s">
        <v>3</v>
      </c>
      <c r="B12" s="250" t="s">
        <v>4</v>
      </c>
    </row>
    <row r="13" spans="1:7" ht="15.75">
      <c r="A13" s="249" t="s">
        <v>5</v>
      </c>
      <c r="B13" s="250" t="s">
        <v>6</v>
      </c>
    </row>
    <row r="14" spans="1:7" ht="15.75">
      <c r="A14" s="249" t="s">
        <v>7</v>
      </c>
      <c r="B14" s="251" t="s">
        <v>8</v>
      </c>
    </row>
    <row r="15" spans="1:7" ht="15.75">
      <c r="A15" s="249" t="s">
        <v>9</v>
      </c>
      <c r="B15" s="250" t="s">
        <v>10</v>
      </c>
    </row>
    <row r="16" spans="1:7" ht="15.75">
      <c r="A16" s="249" t="s">
        <v>11</v>
      </c>
      <c r="B16" s="252" t="s">
        <v>12</v>
      </c>
    </row>
    <row r="17" spans="1:3" ht="15.75">
      <c r="A17" s="249" t="s">
        <v>13</v>
      </c>
      <c r="B17" s="250" t="s">
        <v>14</v>
      </c>
    </row>
    <row r="18" spans="1:3" ht="15.75">
      <c r="A18" s="249" t="s">
        <v>15</v>
      </c>
      <c r="B18" s="250" t="s">
        <v>16</v>
      </c>
    </row>
    <row r="19" spans="1:3" ht="45">
      <c r="A19" s="249" t="s">
        <v>17</v>
      </c>
      <c r="B19" s="250" t="s">
        <v>18</v>
      </c>
    </row>
    <row r="20" spans="1:3" ht="31.5">
      <c r="A20" s="249" t="s">
        <v>19</v>
      </c>
      <c r="B20" s="253" t="s">
        <v>1342</v>
      </c>
    </row>
    <row r="23" spans="1:3" ht="15.75">
      <c r="A23" s="829" t="s">
        <v>20</v>
      </c>
      <c r="B23" s="830" t="s">
        <v>21</v>
      </c>
      <c r="C23" s="641" t="s">
        <v>22</v>
      </c>
    </row>
    <row r="24" spans="1:3">
      <c r="A24" s="849" t="s">
        <v>23</v>
      </c>
      <c r="B24" s="831" t="s">
        <v>24</v>
      </c>
      <c r="C24" s="641"/>
    </row>
    <row r="25" spans="1:3">
      <c r="A25" s="849"/>
      <c r="B25" s="831" t="s">
        <v>25</v>
      </c>
      <c r="C25" s="641"/>
    </row>
    <row r="26" spans="1:3">
      <c r="A26" s="849"/>
      <c r="B26" s="831" t="s">
        <v>26</v>
      </c>
      <c r="C26" s="641"/>
    </row>
    <row r="27" spans="1:3">
      <c r="A27" s="849"/>
      <c r="B27" s="832" t="s">
        <v>1334</v>
      </c>
      <c r="C27" s="641" t="s">
        <v>27</v>
      </c>
    </row>
    <row r="28" spans="1:3">
      <c r="A28" s="849"/>
      <c r="B28" s="831"/>
      <c r="C28" s="641"/>
    </row>
    <row r="29" spans="1:3">
      <c r="A29" s="849"/>
      <c r="B29" s="831"/>
      <c r="C29" s="641"/>
    </row>
    <row r="30" spans="1:3">
      <c r="A30" s="849"/>
      <c r="B30" s="831"/>
      <c r="C30" s="641"/>
    </row>
  </sheetData>
  <mergeCells count="4">
    <mergeCell ref="A3:B6"/>
    <mergeCell ref="C3:G6"/>
    <mergeCell ref="A10:B10"/>
    <mergeCell ref="A24:A3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1">
    <tabColor rgb="FFFF0000"/>
    <pageSetUpPr fitToPage="1"/>
  </sheetPr>
  <dimension ref="A1:GY181"/>
  <sheetViews>
    <sheetView topLeftCell="A10" zoomScale="90" zoomScaleNormal="90" workbookViewId="0">
      <selection activeCell="Z12" sqref="Z12"/>
    </sheetView>
  </sheetViews>
  <sheetFormatPr baseColWidth="10" defaultColWidth="11.42578125" defaultRowHeight="12.75" customHeight="1"/>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6.28515625" style="290" customWidth="1"/>
    <col min="11" max="11" width="15.7109375" style="90" customWidth="1"/>
    <col min="12" max="13" width="9.85546875" style="90" customWidth="1"/>
    <col min="14" max="18" width="12.7109375" style="90" customWidth="1"/>
    <col min="19" max="19" width="10.5703125" style="3" customWidth="1"/>
    <col min="20" max="20" width="9.140625" style="3" customWidth="1"/>
    <col min="21" max="22" width="11.42578125" style="319" customWidth="1"/>
    <col min="23" max="23" width="5.140625" style="319" customWidth="1"/>
    <col min="24" max="24" width="5" style="319" customWidth="1"/>
    <col min="25" max="25" width="11.42578125" style="319" customWidth="1"/>
    <col min="26" max="27" width="45.7109375" style="290" customWidth="1"/>
    <col min="28" max="35" width="12.7109375" style="290" customWidth="1"/>
    <col min="36" max="16384" width="11.42578125" style="290"/>
  </cols>
  <sheetData>
    <row r="1" spans="1:207" ht="33.75">
      <c r="A1" s="401" t="s">
        <v>342</v>
      </c>
      <c r="B1" s="301"/>
      <c r="C1" s="301"/>
      <c r="D1" s="526"/>
      <c r="E1" s="526"/>
      <c r="F1" s="526"/>
      <c r="G1" s="526"/>
      <c r="H1" s="287"/>
      <c r="I1" s="287"/>
      <c r="J1" s="287"/>
      <c r="K1" s="287"/>
      <c r="L1" s="287"/>
      <c r="M1" s="287"/>
      <c r="N1" s="287"/>
      <c r="O1" s="287"/>
      <c r="P1" s="287"/>
      <c r="Q1" s="287"/>
      <c r="R1" s="413"/>
      <c r="S1" s="414"/>
      <c r="T1" s="414"/>
      <c r="U1" s="415">
        <f ca="1">TODAY()</f>
        <v>45455</v>
      </c>
      <c r="V1" s="155"/>
      <c r="W1" s="155"/>
      <c r="X1" s="155"/>
      <c r="Y1" s="155"/>
    </row>
    <row r="2" spans="1:207">
      <c r="B2" s="555" t="s">
        <v>343</v>
      </c>
      <c r="C2" s="499" t="s">
        <v>675</v>
      </c>
      <c r="D2" s="288"/>
      <c r="E2" s="288"/>
      <c r="K2" s="290"/>
      <c r="L2" s="290"/>
      <c r="M2" s="290"/>
      <c r="N2" s="290"/>
      <c r="O2" s="290"/>
      <c r="P2" s="290"/>
      <c r="Q2" s="290"/>
      <c r="R2" s="290"/>
      <c r="S2" s="319"/>
      <c r="T2" s="319"/>
      <c r="V2" s="416"/>
    </row>
    <row r="3" spans="1:207">
      <c r="B3" s="513" t="s">
        <v>345</v>
      </c>
      <c r="C3" s="500" t="s">
        <v>646</v>
      </c>
      <c r="D3" s="288"/>
      <c r="E3" s="288"/>
      <c r="K3" s="290"/>
      <c r="L3" s="290"/>
      <c r="M3" s="290"/>
      <c r="N3" s="290"/>
      <c r="O3" s="290"/>
      <c r="P3" s="290"/>
      <c r="Q3" s="290"/>
      <c r="R3" s="290"/>
      <c r="S3" s="319"/>
      <c r="T3" s="319"/>
    </row>
    <row r="4" spans="1:207">
      <c r="B4" s="556" t="s">
        <v>347</v>
      </c>
      <c r="C4" s="501" t="s">
        <v>348</v>
      </c>
      <c r="D4" s="289"/>
      <c r="E4" s="289"/>
      <c r="K4" s="290"/>
      <c r="L4" s="290"/>
      <c r="M4" s="290"/>
      <c r="N4" s="290"/>
      <c r="O4" s="290"/>
      <c r="P4" s="290"/>
      <c r="Q4" s="290"/>
      <c r="R4" s="290"/>
      <c r="S4" s="319"/>
      <c r="T4" s="319"/>
    </row>
    <row r="5" spans="1:207">
      <c r="B5" s="502" t="s">
        <v>314</v>
      </c>
      <c r="C5" s="478" t="s">
        <v>676</v>
      </c>
      <c r="K5" s="290"/>
      <c r="L5" s="290"/>
      <c r="M5" s="290"/>
      <c r="N5" s="290"/>
      <c r="O5" s="290"/>
      <c r="P5" s="290"/>
      <c r="Q5" s="290"/>
      <c r="R5" s="290"/>
      <c r="S5" s="319"/>
      <c r="T5" s="319"/>
    </row>
    <row r="6" spans="1:207">
      <c r="B6" s="502" t="s">
        <v>315</v>
      </c>
      <c r="C6" s="478">
        <v>45378</v>
      </c>
      <c r="K6" s="290"/>
      <c r="L6" s="290"/>
      <c r="M6" s="290"/>
      <c r="N6" s="290"/>
      <c r="O6" s="290"/>
      <c r="P6" s="290"/>
      <c r="Q6" s="290"/>
      <c r="R6" s="290"/>
      <c r="S6" s="319"/>
      <c r="T6" s="319"/>
    </row>
    <row r="7" spans="1:207">
      <c r="A7" s="610"/>
      <c r="B7" s="513" t="s">
        <v>350</v>
      </c>
      <c r="C7" s="471">
        <f>IF(ISERROR(AVERAGE(F12:F181)),C7,AVERAGE(F12:F181))</f>
        <v>6</v>
      </c>
      <c r="K7" s="290"/>
      <c r="L7" s="290"/>
      <c r="M7" s="290"/>
      <c r="N7" s="290"/>
      <c r="O7" s="290"/>
      <c r="P7" s="290"/>
      <c r="Q7" s="290"/>
      <c r="R7" s="290"/>
      <c r="S7" s="319"/>
      <c r="T7" s="319"/>
    </row>
    <row r="8" spans="1:207">
      <c r="B8" s="514" t="s">
        <v>351</v>
      </c>
      <c r="C8" s="477" t="s">
        <v>669</v>
      </c>
      <c r="D8" s="865" t="str">
        <f>IF((F9&lt;=0.85*C7),"Alert: please reconsider your HWAG definition","")</f>
        <v/>
      </c>
      <c r="E8" s="865"/>
      <c r="F8" s="865"/>
      <c r="G8" s="865"/>
    </row>
    <row r="9" spans="1:207">
      <c r="F9" s="320">
        <f>IF(ISERROR(AVERAGE(F12:F169)),C7,AVERAGE(F12:F169))</f>
        <v>6</v>
      </c>
    </row>
    <row r="10" spans="1:207" s="516" customFormat="1" ht="17.25" customHeight="1">
      <c r="A10" s="402" t="s">
        <v>354</v>
      </c>
      <c r="B10" s="302"/>
      <c r="C10" s="302"/>
      <c r="D10" s="302"/>
      <c r="E10" s="291"/>
      <c r="F10" s="29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4"/>
      <c r="AE10" s="885" t="s">
        <v>359</v>
      </c>
      <c r="AF10" s="880"/>
      <c r="AG10" s="880"/>
      <c r="AH10" s="880"/>
      <c r="AI10" s="881"/>
    </row>
    <row r="11" spans="1:207" s="90" customFormat="1" ht="90" customHeight="1">
      <c r="A11" s="15" t="s">
        <v>360</v>
      </c>
      <c r="B11" s="16" t="s">
        <v>361</v>
      </c>
      <c r="C11" s="16" t="s">
        <v>362</v>
      </c>
      <c r="D11" s="17" t="s">
        <v>363</v>
      </c>
      <c r="E11" s="28" t="s">
        <v>364</v>
      </c>
      <c r="F11" s="28"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9" t="s">
        <v>384</v>
      </c>
      <c r="AA11" s="181" t="s">
        <v>385</v>
      </c>
      <c r="AB11" s="182" t="s">
        <v>386</v>
      </c>
      <c r="AC11" s="194" t="s">
        <v>387</v>
      </c>
      <c r="AD11" s="664" t="s">
        <v>388</v>
      </c>
      <c r="AE11" s="677" t="s">
        <v>389</v>
      </c>
      <c r="AF11" s="676" t="s">
        <v>367</v>
      </c>
      <c r="AG11" s="189" t="s">
        <v>368</v>
      </c>
      <c r="AH11" s="190" t="s">
        <v>369</v>
      </c>
      <c r="AI11" s="678" t="s">
        <v>370</v>
      </c>
    </row>
    <row r="12" spans="1:207" s="524" customFormat="1" ht="14.25">
      <c r="A12" s="522" t="s">
        <v>253</v>
      </c>
      <c r="B12" s="391"/>
      <c r="C12" s="391"/>
      <c r="D12" s="391"/>
      <c r="E12" s="292"/>
      <c r="F12" s="292"/>
      <c r="G12" s="457"/>
      <c r="H12" s="454"/>
      <c r="I12" s="391"/>
      <c r="J12" s="391">
        <f>IF(SUM(J13:J17)=0,"",MAX(J13:J17))</f>
        <v>36</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196"/>
      <c r="AA12" s="177"/>
      <c r="AB12" s="177"/>
      <c r="AC12" s="195"/>
      <c r="AD12" s="666"/>
      <c r="AE12" s="646"/>
      <c r="AF12" s="213"/>
      <c r="AG12" s="177"/>
      <c r="AH12" s="177"/>
      <c r="AI12" s="648"/>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38.25">
      <c r="A13" s="508" t="s">
        <v>1308</v>
      </c>
      <c r="B13" s="255" t="s">
        <v>391</v>
      </c>
      <c r="C13" s="255" t="s">
        <v>392</v>
      </c>
      <c r="D13" s="255" t="s">
        <v>393</v>
      </c>
      <c r="E13" s="266" t="s">
        <v>33</v>
      </c>
      <c r="F13" s="267">
        <v>6</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5"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63.75">
      <c r="A14" s="404" t="s">
        <v>1308</v>
      </c>
      <c r="B14" s="255" t="s">
        <v>395</v>
      </c>
      <c r="C14" s="255" t="s">
        <v>396</v>
      </c>
      <c r="D14" s="255" t="s">
        <v>648</v>
      </c>
      <c r="E14" s="266" t="s">
        <v>36</v>
      </c>
      <c r="F14" s="267">
        <v>6</v>
      </c>
      <c r="G14" s="256" t="s">
        <v>398</v>
      </c>
      <c r="H14" s="7" t="s">
        <v>38</v>
      </c>
      <c r="I14" s="8" t="s">
        <v>48</v>
      </c>
      <c r="J14" s="8">
        <f t="shared" ref="J14:J15" si="1">IF(ISERROR(W14*X14),"",W14*X14)</f>
        <v>32</v>
      </c>
      <c r="K14" s="24" t="str">
        <f>IF(ISERROR(VLOOKUP(Y14,'Directive OSH09 (FR)'!$T$6:$U$10,2,FALSE)),"",VLOOKUP(Y14,'Directive OSH09 (FR)'!$T$6:$U$10,2,FALSE))</f>
        <v>3-Moderé</v>
      </c>
      <c r="L14" s="126"/>
      <c r="M14" s="127"/>
      <c r="N14" s="27"/>
      <c r="O14" s="27"/>
      <c r="P14" s="27"/>
      <c r="Q14" s="57"/>
      <c r="R14" s="35"/>
      <c r="S14" s="7">
        <f t="shared" ca="1" si="0"/>
        <v>1</v>
      </c>
      <c r="T14" s="35">
        <f t="shared" ca="1" si="0"/>
        <v>1</v>
      </c>
      <c r="U14" s="3">
        <f ca="1">IF(A14="",0,IF(Q$12="",1,IF(Q$12+$U$12*365&lt;$U$1,1,0)))</f>
        <v>1</v>
      </c>
      <c r="V14" s="163">
        <f ca="1">IF(A14="",0,IF(Q$12="",1,IF(Q$12+$V$12*365&lt;$U$1,1,0)))</f>
        <v>1</v>
      </c>
      <c r="W14" s="162">
        <f>IF(ISERROR(VLOOKUP(H14,'Directive OSH09 (FR)'!$O$6:$P$10,2,FALSE)),"",VLOOKUP(H14,'Directive OSH09 (FR)'!$O$6:$P$10,2,FALSE))</f>
        <v>4</v>
      </c>
      <c r="X14" s="3">
        <f>IF(ISERROR(VLOOKUP(I14,'Directive OSH09 (FR)'!$O$13:$P$17,2,FALSE)),"",VLOOKUP(I14,'Directive OSH09 (FR)'!$O$13:$P$17,2,FALSE))</f>
        <v>8</v>
      </c>
      <c r="Y14" s="3">
        <f t="shared" ref="Y14:Y15" si="2">IF(J14="","",IF(J14&gt;=161,5,IF(J14&gt;=65,4,IF(J14&gt;=20,3,IF(J14&gt;=9,2,1)))))</f>
        <v>3</v>
      </c>
      <c r="Z14" s="636" t="s">
        <v>399</v>
      </c>
      <c r="AA14" s="638" t="s">
        <v>649</v>
      </c>
      <c r="AB14" s="177"/>
      <c r="AC14" s="195"/>
      <c r="AD14" s="666"/>
      <c r="AE14" s="646"/>
      <c r="AF14" s="314"/>
      <c r="AG14" s="8"/>
      <c r="AH14" s="8">
        <f>IF(ISERROR(AU14*AV14),"",AU14*AV14)</f>
        <v>0</v>
      </c>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51">
      <c r="A15" s="404" t="s">
        <v>1308</v>
      </c>
      <c r="B15" s="8" t="s">
        <v>400</v>
      </c>
      <c r="C15" s="255" t="s">
        <v>396</v>
      </c>
      <c r="D15" s="255" t="s">
        <v>650</v>
      </c>
      <c r="E15" s="266" t="s">
        <v>36</v>
      </c>
      <c r="F15" s="267">
        <v>6</v>
      </c>
      <c r="G15" s="256" t="s">
        <v>398</v>
      </c>
      <c r="H15" s="7" t="s">
        <v>38</v>
      </c>
      <c r="I15" s="8" t="s">
        <v>47</v>
      </c>
      <c r="J15" s="8">
        <f t="shared" si="1"/>
        <v>16</v>
      </c>
      <c r="K15" s="24" t="str">
        <f>IF(ISERROR(VLOOKUP(Y15,'Directive OSH09 (FR)'!$T$6:$U$10,2,FALSE)),"",VLOOKUP(Y15,'Directive OSH09 (FR)'!$T$6:$U$10,2,FALSE))</f>
        <v>2-Tolérable</v>
      </c>
      <c r="L15" s="126"/>
      <c r="M15" s="127"/>
      <c r="N15" s="27"/>
      <c r="O15" s="27"/>
      <c r="P15" s="27"/>
      <c r="Q15" s="57"/>
      <c r="R15" s="35"/>
      <c r="S15" s="7">
        <f t="shared" ca="1" si="0"/>
        <v>1</v>
      </c>
      <c r="T15" s="35">
        <f t="shared" ca="1" si="0"/>
        <v>1</v>
      </c>
      <c r="U15" s="3">
        <f ca="1">IF(A15="",0,IF(Q$12="",1,IF(Q$12+$U$12*365&lt;$U$1,1,0)))</f>
        <v>1</v>
      </c>
      <c r="V15" s="163">
        <f ca="1">IF(A15="",0,IF(Q$12="",1,IF(Q$12+$V$12*365&lt;$U$1,1,0)))</f>
        <v>1</v>
      </c>
      <c r="W15" s="162">
        <f>IF(ISERROR(VLOOKUP(H15,'Directive OSH09 (FR)'!$O$6:$P$10,2,FALSE)),"",VLOOKUP(H15,'Directive OSH09 (FR)'!$O$6:$P$10,2,FALSE))</f>
        <v>4</v>
      </c>
      <c r="X15" s="3">
        <f>IF(ISERROR(VLOOKUP(I15,'Directive OSH09 (FR)'!$O$13:$P$17,2,FALSE)),"",VLOOKUP(I15,'Directive OSH09 (FR)'!$O$13:$P$17,2,FALSE))</f>
        <v>4</v>
      </c>
      <c r="Y15" s="3">
        <f t="shared" si="2"/>
        <v>2</v>
      </c>
      <c r="Z15" s="637" t="s">
        <v>402</v>
      </c>
      <c r="AA15" s="638"/>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408"/>
      <c r="D16" s="408"/>
      <c r="E16" s="266"/>
      <c r="F16" s="267"/>
      <c r="G16" s="321"/>
      <c r="H16" s="7"/>
      <c r="I16" s="8"/>
      <c r="J16" s="8"/>
      <c r="K16" s="14"/>
      <c r="L16" s="126"/>
      <c r="M16" s="127"/>
      <c r="N16" s="27"/>
      <c r="O16" s="27"/>
      <c r="P16" s="27"/>
      <c r="Q16" s="57"/>
      <c r="R16" s="35"/>
      <c r="S16" s="7">
        <f t="shared" ref="S16:T17" si="3">U16</f>
        <v>0</v>
      </c>
      <c r="T16" s="35">
        <f t="shared" si="3"/>
        <v>0</v>
      </c>
      <c r="U16" s="3">
        <f>IF(A16="",0,IF(Q$12="",1,IF(Q$12+$U$12*365&lt;$U$1,1,0)))</f>
        <v>0</v>
      </c>
      <c r="V16" s="163">
        <f>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ref="Y16:Y17" si="4">IF(J16="","",IF(J16&gt;=161,5,IF(J16&gt;=65,4,IF(J16&gt;=20,3,IF(J16&gt;=9,2,1)))))</f>
        <v/>
      </c>
      <c r="Z16" s="196"/>
      <c r="AA16" s="177"/>
      <c r="AB16" s="177"/>
      <c r="AC16" s="195"/>
      <c r="AD16" s="666"/>
      <c r="AE16" s="646"/>
      <c r="AF16" s="314"/>
      <c r="AG16" s="8"/>
      <c r="AH16" s="8"/>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ref="J17" si="5">IF(ISERROR(W17*X17),"",W17*X17)</f>
        <v/>
      </c>
      <c r="K17" s="63" t="str">
        <f>IF(ISERROR(VLOOKUP(Y17,'Directive OSH09 (FR)'!$T$6:$U$10,2,FALSE)),"",VLOOKUP(Y17,'Directive OSH09 (FR)'!$T$6:$U$10,2,FALSE))</f>
        <v/>
      </c>
      <c r="L17" s="61"/>
      <c r="M17" s="64"/>
      <c r="N17" s="64"/>
      <c r="O17" s="64"/>
      <c r="P17" s="64"/>
      <c r="Q17" s="65"/>
      <c r="R17" s="66"/>
      <c r="S17" s="61">
        <f t="shared" si="3"/>
        <v>0</v>
      </c>
      <c r="T17" s="66">
        <f t="shared" si="3"/>
        <v>0</v>
      </c>
      <c r="U17" s="164">
        <f>IF(A17="",0,IF(Q$12="",1,IF(Q$12+$U$12*365&lt;$U$1,1,0)))</f>
        <v>0</v>
      </c>
      <c r="V17" s="165">
        <f>IF(A17="",0,IF(Q$12="",1,IF(Q$12+$V$12*365&lt;$U$1,1,0)))</f>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95"/>
      <c r="AD17" s="666"/>
      <c r="AE17" s="646"/>
      <c r="AF17" s="642"/>
      <c r="AG17" s="62"/>
      <c r="AH17" s="62">
        <f t="shared" ref="AH17" si="6">IF(ISERROR(AU17*AV17),"",AU17*AV17)</f>
        <v>0</v>
      </c>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81"/>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367"/>
      <c r="AA18" s="365"/>
      <c r="AB18" s="365"/>
      <c r="AC18" s="368"/>
      <c r="AD18" s="665"/>
      <c r="AE18" s="644"/>
      <c r="AF18" s="643"/>
      <c r="AG18" s="391"/>
      <c r="AH18" s="391" t="str">
        <f>IF(SUM(AH19:AH23)=0,"",MAX(AH19:AH23))</f>
        <v/>
      </c>
      <c r="AI18" s="648"/>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6.5">
      <c r="A19" s="261" t="s">
        <v>403</v>
      </c>
      <c r="B19" s="255" t="s">
        <v>404</v>
      </c>
      <c r="C19" s="255" t="s">
        <v>405</v>
      </c>
      <c r="D19" s="255" t="s">
        <v>406</v>
      </c>
      <c r="E19" s="266" t="s">
        <v>33</v>
      </c>
      <c r="F19" s="267">
        <v>6</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1" ca="1" si="7">U19</f>
        <v>1</v>
      </c>
      <c r="T19" s="35">
        <f t="shared" ca="1" si="7"/>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6</v>
      </c>
      <c r="G20" s="256" t="s">
        <v>413</v>
      </c>
      <c r="H20" s="7" t="s">
        <v>38</v>
      </c>
      <c r="I20" s="8" t="s">
        <v>47</v>
      </c>
      <c r="J20" s="8">
        <f t="shared" ref="J20:J21" si="8">IF(ISERROR(W20*X20),"",W20*X20)</f>
        <v>16</v>
      </c>
      <c r="K20" s="14" t="str">
        <f>IF(ISERROR(VLOOKUP(Y20,'Directive OSH09 (FR)'!$T$6:$U$10,2,FALSE)),"",VLOOKUP(Y20,'Directive OSH09 (FR)'!$T$6:$U$10,2,FALSE))</f>
        <v>2-Tolérable</v>
      </c>
      <c r="L20" s="126"/>
      <c r="M20" s="127"/>
      <c r="N20" s="27"/>
      <c r="O20" s="27"/>
      <c r="P20" s="27"/>
      <c r="Q20" s="57"/>
      <c r="R20" s="35"/>
      <c r="S20" s="7">
        <f t="shared" ca="1" si="7"/>
        <v>1</v>
      </c>
      <c r="T20" s="35">
        <f t="shared" ca="1" si="7"/>
        <v>1</v>
      </c>
      <c r="U20" s="3">
        <f ca="1">IF(A20="",0,IF(Q$18="",1,IF(Q$18+$U$18*365&lt;$U$1,1,0)))</f>
        <v>1</v>
      </c>
      <c r="V20" s="163">
        <f ca="1">IF(A20="",0,IF(Q$18="",1,IF(Q$18+$V$18*365&lt;$U$1,1,0)))</f>
        <v>1</v>
      </c>
      <c r="W20" s="162">
        <f>IF(ISERROR(VLOOKUP(H20,'Directive OSH09 (FR)'!$O$6:$P$10,2,FALSE)),"",VLOOKUP(H20,'Directive OSH09 (FR)'!$O$6:$P$10,2,FALSE))</f>
        <v>4</v>
      </c>
      <c r="X20" s="3">
        <f>IF(ISERROR(VLOOKUP(I20,'Directive OSH09 (FR)'!$O$13:$P$17,2,FALSE)),"",VLOOKUP(I20,'Directive OSH09 (FR)'!$O$13:$P$17,2,FALSE))</f>
        <v>4</v>
      </c>
      <c r="Y20" s="3">
        <f t="shared" ref="Y20:Y21" si="9">IF(J20="","",IF(J20&gt;=161,5,IF(J20&gt;=65,4,IF(J20&gt;=20,3,IF(J20&gt;=9,2,1)))))</f>
        <v>2</v>
      </c>
      <c r="Z20" s="196"/>
      <c r="AA20" s="418"/>
      <c r="AB20" s="418"/>
      <c r="AC20" s="420"/>
      <c r="AD20" s="667"/>
      <c r="AE20" s="651"/>
      <c r="AF20" s="314"/>
      <c r="AG20" s="8"/>
      <c r="AH20" s="8">
        <f t="shared" ref="AH20:AH21" si="10">IF(ISERROR(AU20*AV20),"",AU20*AV20)</f>
        <v>0</v>
      </c>
      <c r="AI20" s="652"/>
    </row>
    <row r="21" spans="1:207" ht="38.25">
      <c r="A21" s="261" t="s">
        <v>419</v>
      </c>
      <c r="B21" s="8" t="s">
        <v>420</v>
      </c>
      <c r="C21" s="255" t="s">
        <v>421</v>
      </c>
      <c r="D21" s="255" t="s">
        <v>422</v>
      </c>
      <c r="E21" s="266" t="s">
        <v>36</v>
      </c>
      <c r="F21" s="267">
        <v>6</v>
      </c>
      <c r="G21" s="321" t="s">
        <v>423</v>
      </c>
      <c r="H21" s="7" t="s">
        <v>35</v>
      </c>
      <c r="I21" s="8" t="s">
        <v>47</v>
      </c>
      <c r="J21" s="8">
        <f t="shared" si="8"/>
        <v>8</v>
      </c>
      <c r="K21" s="14" t="str">
        <f>IF(ISERROR(VLOOKUP(Y21,'Directive OSH09 (FR)'!$T$6:$U$10,2,FALSE)),"",VLOOKUP(Y21,'Directive OSH09 (FR)'!$T$6:$U$10,2,FALSE))</f>
        <v>1-Negligeable</v>
      </c>
      <c r="L21" s="126"/>
      <c r="M21" s="127"/>
      <c r="N21" s="27"/>
      <c r="O21" s="27"/>
      <c r="P21" s="27"/>
      <c r="Q21" s="57"/>
      <c r="R21" s="35"/>
      <c r="S21" s="7">
        <f t="shared" ca="1" si="7"/>
        <v>1</v>
      </c>
      <c r="T21" s="35">
        <f t="shared" ca="1" si="7"/>
        <v>1</v>
      </c>
      <c r="U21" s="3">
        <f ca="1">IF(A21="",0,IF(Q$18="",1,IF(Q$18+$U$18*365&lt;$U$1,1,0)))</f>
        <v>1</v>
      </c>
      <c r="V21" s="163">
        <f ca="1">IF(A21="",0,IF(Q$18="",1,IF(Q$18+$V$18*365&lt;$U$1,1,0)))</f>
        <v>1</v>
      </c>
      <c r="W21" s="162">
        <f>IF(ISERROR(VLOOKUP(H21,'Directive OSH09 (FR)'!$O$6:$P$10,2,FALSE)),"",VLOOKUP(H21,'Directive OSH09 (FR)'!$O$6:$P$10,2,FALSE))</f>
        <v>2</v>
      </c>
      <c r="X21" s="3">
        <f>IF(ISERROR(VLOOKUP(I21,'Directive OSH09 (FR)'!$O$13:$P$17,2,FALSE)),"",VLOOKUP(I21,'Directive OSH09 (FR)'!$O$13:$P$17,2,FALSE))</f>
        <v>4</v>
      </c>
      <c r="Y21" s="3">
        <f t="shared" si="9"/>
        <v>1</v>
      </c>
      <c r="Z21" s="196"/>
      <c r="AA21" s="418"/>
      <c r="AB21" s="418"/>
      <c r="AC21" s="420"/>
      <c r="AD21" s="667"/>
      <c r="AE21" s="651"/>
      <c r="AF21" s="314"/>
      <c r="AG21" s="8"/>
      <c r="AH21" s="8">
        <f t="shared" si="10"/>
        <v>0</v>
      </c>
      <c r="AI21" s="653"/>
    </row>
    <row r="22" spans="1:207">
      <c r="A22" s="261"/>
      <c r="B22" s="255"/>
      <c r="C22" s="255"/>
      <c r="D22" s="255"/>
      <c r="E22" s="266"/>
      <c r="F22" s="283"/>
      <c r="G22" s="256"/>
      <c r="H22" s="7"/>
      <c r="I22" s="8"/>
      <c r="J22" s="8"/>
      <c r="K22" s="14"/>
      <c r="L22" s="126"/>
      <c r="M22" s="127"/>
      <c r="N22" s="27"/>
      <c r="O22" s="27"/>
      <c r="P22" s="27"/>
      <c r="Q22" s="57"/>
      <c r="R22" s="35"/>
      <c r="S22" s="7"/>
      <c r="T22" s="35"/>
      <c r="U22" s="3"/>
      <c r="V22" s="163"/>
      <c r="W22" s="162"/>
      <c r="X22" s="3"/>
      <c r="Y22" s="3"/>
      <c r="Z22" s="213"/>
      <c r="AA22" s="418"/>
      <c r="AB22" s="418"/>
      <c r="AC22" s="420"/>
      <c r="AD22" s="667"/>
      <c r="AE22" s="651"/>
      <c r="AF22" s="314"/>
      <c r="AG22" s="8"/>
      <c r="AH22" s="8"/>
      <c r="AI22" s="649"/>
    </row>
    <row r="23" spans="1:207" ht="5.25" customHeight="1">
      <c r="A23" s="405"/>
      <c r="B23" s="62"/>
      <c r="C23" s="62"/>
      <c r="D23" s="62"/>
      <c r="E23" s="293"/>
      <c r="F23" s="282"/>
      <c r="G23" s="458"/>
      <c r="H23" s="61"/>
      <c r="I23" s="62"/>
      <c r="J23" s="62" t="str">
        <f t="shared" ref="J23" si="11">IF(ISERROR(W23*X23),"",W23*X23)</f>
        <v/>
      </c>
      <c r="K23" s="63" t="str">
        <f>IF(ISERROR(VLOOKUP(Y23,'Directive OSH09 (FR)'!$T$6:$U$10,2,FALSE)),"",VLOOKUP(Y23,'Directive OSH09 (FR)'!$T$6:$U$10,2,FALSE))</f>
        <v/>
      </c>
      <c r="L23" s="61"/>
      <c r="M23" s="64"/>
      <c r="N23" s="64"/>
      <c r="O23" s="64"/>
      <c r="P23" s="64"/>
      <c r="Q23" s="65"/>
      <c r="R23" s="66"/>
      <c r="S23" s="61">
        <f t="shared" ref="S23:T23" si="12">U23</f>
        <v>0</v>
      </c>
      <c r="T23" s="66">
        <f t="shared" si="12"/>
        <v>0</v>
      </c>
      <c r="U23" s="164">
        <f>IF(A23="",0,IF(Q$18="",1,IF(Q$18+$U$18*365&lt;$U$1,1,0)))</f>
        <v>0</v>
      </c>
      <c r="V23" s="165">
        <f>IF(A23="",0,IF(Q$18="",1,IF(Q$18+$V$18*365&lt;$U$1,1,0)))</f>
        <v>0</v>
      </c>
      <c r="W23" s="162" t="str">
        <f>IF(ISERROR(VLOOKUP(H23,'Directive OSH09 (FR)'!$O$6:$P$10,2,FALSE)),"",VLOOKUP(H23,'Directive OSH09 (FR)'!$O$6:$P$10,2,FALSE))</f>
        <v/>
      </c>
      <c r="X23" s="3" t="str">
        <f>IF(ISERROR(VLOOKUP(I23,'Directive OSH09 (FR)'!$O$13:$P$17,2,FALSE)),"",VLOOKUP(I23,'Directive OSH09 (FR)'!$O$13:$P$17,2,FALSE))</f>
        <v/>
      </c>
      <c r="Y23" s="3" t="str">
        <f t="shared" ref="Y23" si="13">IF(J23="","",IF(J23&gt;=161,5,IF(J23&gt;=65,4,IF(J23&gt;=20,3,IF(J23&gt;=9,2,1)))))</f>
        <v/>
      </c>
      <c r="Z23" s="196"/>
      <c r="AA23" s="418"/>
      <c r="AB23" s="418"/>
      <c r="AC23" s="420"/>
      <c r="AD23" s="667"/>
      <c r="AE23" s="651"/>
      <c r="AF23" s="642"/>
      <c r="AG23" s="62"/>
      <c r="AH23" s="62">
        <f t="shared" ref="AH23" si="14">IF(ISERROR(AU23*AV23),"",AU23*AV23)</f>
        <v>0</v>
      </c>
      <c r="AI23" s="652"/>
    </row>
    <row r="24" spans="1:207">
      <c r="A24" s="268" t="s">
        <v>263</v>
      </c>
      <c r="B24" s="391"/>
      <c r="C24" s="391"/>
      <c r="D24" s="391"/>
      <c r="E24" s="292"/>
      <c r="F24" s="281"/>
      <c r="G24" s="457"/>
      <c r="H24" s="454"/>
      <c r="I24" s="391"/>
      <c r="J24" s="391">
        <f>IF(SUM(J25:J31)=0,"",MAX(J25:J31))</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IF(OR(L24="Yes",M24="Yes"),MAX(Q25:Q31),"")</f>
        <v/>
      </c>
      <c r="R24" s="34"/>
      <c r="S24" s="43">
        <f>IF(L24="Yes",IF(SUM(S25:S31)=0,0,1),2)</f>
        <v>2</v>
      </c>
      <c r="T24" s="34">
        <f>IF(M24="Yes",IF(SUM(T25:T31)=0,0,1),2)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1</v>
      </c>
      <c r="Z24" s="367"/>
      <c r="AA24" s="446"/>
      <c r="AB24" s="446"/>
      <c r="AC24" s="611"/>
      <c r="AD24" s="709"/>
      <c r="AE24" s="702"/>
      <c r="AF24" s="643"/>
      <c r="AG24" s="391"/>
      <c r="AH24" s="391" t="str">
        <f>IF(SUM(AH25:AH31)=0,"",MAX(AH25:AH31))</f>
        <v/>
      </c>
      <c r="AI24" s="652"/>
    </row>
    <row r="25" spans="1:207" ht="76.5">
      <c r="A25" s="261" t="s">
        <v>424</v>
      </c>
      <c r="B25" s="255" t="s">
        <v>425</v>
      </c>
      <c r="C25" s="255" t="s">
        <v>426</v>
      </c>
      <c r="D25" s="255" t="s">
        <v>427</v>
      </c>
      <c r="E25" s="266" t="s">
        <v>36</v>
      </c>
      <c r="F25" s="267">
        <v>6</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0" si="15">U25</f>
        <v>1</v>
      </c>
      <c r="T25" s="35">
        <f t="shared" si="15"/>
        <v>1</v>
      </c>
      <c r="U25" s="3">
        <f t="shared" ref="U25:U31" si="16">IF(A25="",0,IF(Q$24="",1,IF(Q$24+$U$24*365&lt;$U$1,1,0)))</f>
        <v>1</v>
      </c>
      <c r="V25" s="163">
        <f t="shared" ref="V25:V31" si="17">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6</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15"/>
        <v>1</v>
      </c>
      <c r="T26" s="35">
        <f t="shared" si="15"/>
        <v>1</v>
      </c>
      <c r="U26" s="3">
        <f t="shared" si="16"/>
        <v>1</v>
      </c>
      <c r="V26" s="163">
        <f t="shared" si="17"/>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111.75" customHeight="1">
      <c r="A27" s="261" t="s">
        <v>424</v>
      </c>
      <c r="B27" s="8" t="s">
        <v>430</v>
      </c>
      <c r="C27" s="255" t="s">
        <v>432</v>
      </c>
      <c r="D27" s="255" t="s">
        <v>433</v>
      </c>
      <c r="E27" s="266" t="s">
        <v>36</v>
      </c>
      <c r="F27" s="267">
        <v>6</v>
      </c>
      <c r="G27" s="256" t="s">
        <v>428</v>
      </c>
      <c r="H27" s="7" t="s">
        <v>38</v>
      </c>
      <c r="I27" s="8" t="s">
        <v>46</v>
      </c>
      <c r="J27" s="8">
        <f t="shared" ref="J27:J30" si="18">IF(ISERROR(W27*X27),"",W27*X27)</f>
        <v>4</v>
      </c>
      <c r="K27" s="14" t="str">
        <f>IF(ISERROR(VLOOKUP(Y27,'Directive OSH09 (FR)'!$T$6:$U$10,2,FALSE)),"",VLOOKUP(Y27,'Directive OSH09 (FR)'!$T$6:$U$10,2,FALSE))</f>
        <v>1-Negligeable</v>
      </c>
      <c r="L27" s="126"/>
      <c r="M27" s="127"/>
      <c r="N27" s="27"/>
      <c r="O27" s="27"/>
      <c r="P27" s="27"/>
      <c r="Q27" s="57"/>
      <c r="R27" s="35"/>
      <c r="S27" s="7">
        <f t="shared" si="15"/>
        <v>1</v>
      </c>
      <c r="T27" s="35">
        <f t="shared" si="15"/>
        <v>1</v>
      </c>
      <c r="U27" s="3">
        <f t="shared" si="16"/>
        <v>1</v>
      </c>
      <c r="V27" s="163">
        <f t="shared" si="17"/>
        <v>1</v>
      </c>
      <c r="W27" s="162">
        <f>IF(ISERROR(VLOOKUP(H27,'Directive OSH09 (FR)'!$O$6:$P$10,2,FALSE)),"",VLOOKUP(H27,'Directive OSH09 (FR)'!$O$6:$P$10,2,FALSE))</f>
        <v>4</v>
      </c>
      <c r="X27" s="3">
        <f>IF(ISERROR(VLOOKUP(I27,'Directive OSH09 (FR)'!$O$13:$P$17,2,FALSE)),"",VLOOKUP(I27,'Directive OSH09 (FR)'!$O$13:$P$17,2,FALSE))</f>
        <v>1</v>
      </c>
      <c r="Y27" s="3">
        <f t="shared" ref="Y27:Y30" si="19">IF(J27="","",IF(J27&gt;=161,5,IF(J27&gt;=65,4,IF(J27&gt;=20,3,IF(J27&gt;=9,2,1)))))</f>
        <v>1</v>
      </c>
      <c r="Z27" s="210" t="s">
        <v>429</v>
      </c>
      <c r="AA27" s="418"/>
      <c r="AB27" s="418"/>
      <c r="AC27" s="420"/>
      <c r="AD27" s="667"/>
      <c r="AE27" s="651"/>
      <c r="AF27" s="314"/>
      <c r="AG27" s="8"/>
      <c r="AH27" s="8">
        <f>IF(ISERROR(AU27*AV27),"",AU27*AV27)</f>
        <v>0</v>
      </c>
      <c r="AI27" s="652"/>
    </row>
    <row r="28" spans="1:207" ht="204" customHeight="1">
      <c r="A28" s="261" t="s">
        <v>424</v>
      </c>
      <c r="B28" s="8" t="s">
        <v>434</v>
      </c>
      <c r="C28" s="255" t="s">
        <v>435</v>
      </c>
      <c r="D28" s="255" t="s">
        <v>436</v>
      </c>
      <c r="E28" s="266" t="s">
        <v>36</v>
      </c>
      <c r="F28" s="267">
        <v>6</v>
      </c>
      <c r="G28" s="256" t="s">
        <v>437</v>
      </c>
      <c r="H28" s="7" t="s">
        <v>35</v>
      </c>
      <c r="I28" s="8" t="s">
        <v>47</v>
      </c>
      <c r="J28" s="8">
        <f t="shared" si="18"/>
        <v>8</v>
      </c>
      <c r="K28" s="14" t="str">
        <f>IF(ISERROR(VLOOKUP(Y28,'Directive OSH09 (FR)'!$T$6:$U$10,2,FALSE)),"",VLOOKUP(Y28,'Directive OSH09 (FR)'!$T$6:$U$10,2,FALSE))</f>
        <v>1-Negligeable</v>
      </c>
      <c r="L28" s="126"/>
      <c r="M28" s="127"/>
      <c r="N28" s="27"/>
      <c r="O28" s="27"/>
      <c r="P28" s="27"/>
      <c r="Q28" s="57"/>
      <c r="R28" s="35"/>
      <c r="S28" s="7">
        <f t="shared" si="15"/>
        <v>1</v>
      </c>
      <c r="T28" s="35">
        <f t="shared" si="15"/>
        <v>1</v>
      </c>
      <c r="U28" s="3">
        <f t="shared" si="16"/>
        <v>1</v>
      </c>
      <c r="V28" s="163">
        <f t="shared" si="17"/>
        <v>1</v>
      </c>
      <c r="W28" s="162">
        <f>IF(ISERROR(VLOOKUP(H28,'Directive OSH09 (FR)'!$O$6:$P$10,2,FALSE)),"",VLOOKUP(H28,'Directive OSH09 (FR)'!$O$6:$P$10,2,FALSE))</f>
        <v>2</v>
      </c>
      <c r="X28" s="3">
        <f>IF(ISERROR(VLOOKUP(I28,'Directive OSH09 (FR)'!$O$13:$P$17,2,FALSE)),"",VLOOKUP(I28,'Directive OSH09 (FR)'!$O$13:$P$17,2,FALSE))</f>
        <v>4</v>
      </c>
      <c r="Y28" s="3">
        <f t="shared" si="19"/>
        <v>1</v>
      </c>
      <c r="Z28" s="210" t="s">
        <v>429</v>
      </c>
      <c r="AA28" s="418"/>
      <c r="AB28" s="418"/>
      <c r="AC28" s="420"/>
      <c r="AD28" s="667"/>
      <c r="AE28" s="651"/>
      <c r="AF28" s="314"/>
      <c r="AG28" s="8"/>
      <c r="AH28" s="8">
        <f>IF(ISERROR(AU28*AV28),"",AU28*AV28)</f>
        <v>0</v>
      </c>
      <c r="AI28" s="652"/>
    </row>
    <row r="29" spans="1:207" ht="99" customHeight="1">
      <c r="A29" s="261" t="s">
        <v>424</v>
      </c>
      <c r="B29" s="8" t="s">
        <v>430</v>
      </c>
      <c r="C29" s="255" t="s">
        <v>438</v>
      </c>
      <c r="D29" s="255" t="s">
        <v>439</v>
      </c>
      <c r="E29" s="266" t="s">
        <v>36</v>
      </c>
      <c r="F29" s="267">
        <v>6</v>
      </c>
      <c r="G29" s="256" t="s">
        <v>428</v>
      </c>
      <c r="H29" s="7" t="s">
        <v>38</v>
      </c>
      <c r="I29" s="8" t="s">
        <v>46</v>
      </c>
      <c r="J29" s="309">
        <f t="shared" si="18"/>
        <v>4</v>
      </c>
      <c r="K29" s="308" t="str">
        <f>IF(ISERROR(VLOOKUP(Y29,'Directive OSH09 (FR)'!$T$6:$U$10,2,FALSE)),"",VLOOKUP(Y29,'Directive OSH09 (FR)'!$T$6:$U$10,2,FALSE))</f>
        <v>1-Negligeable</v>
      </c>
      <c r="L29" s="126"/>
      <c r="M29" s="127"/>
      <c r="N29" s="27"/>
      <c r="O29" s="27"/>
      <c r="P29" s="27"/>
      <c r="Q29" s="57"/>
      <c r="R29" s="35"/>
      <c r="S29" s="7">
        <f t="shared" si="15"/>
        <v>1</v>
      </c>
      <c r="T29" s="35">
        <f t="shared" si="15"/>
        <v>1</v>
      </c>
      <c r="U29" s="3">
        <f t="shared" si="16"/>
        <v>1</v>
      </c>
      <c r="V29" s="163">
        <f t="shared" si="17"/>
        <v>1</v>
      </c>
      <c r="W29" s="162">
        <f>IF(ISERROR(VLOOKUP(H29,'Directive OSH09 (FR)'!$O$6:$P$10,2,FALSE)),"",VLOOKUP(H29,'Directive OSH09 (FR)'!$O$6:$P$10,2,FALSE))</f>
        <v>4</v>
      </c>
      <c r="X29" s="3">
        <f>IF(ISERROR(VLOOKUP(I29,'Directive OSH09 (FR)'!$O$13:$P$17,2,FALSE)),"",VLOOKUP(I29,'Directive OSH09 (FR)'!$O$13:$P$17,2,FALSE))</f>
        <v>1</v>
      </c>
      <c r="Y29" s="3">
        <f t="shared" si="19"/>
        <v>1</v>
      </c>
      <c r="Z29" s="210" t="s">
        <v>429</v>
      </c>
      <c r="AA29" s="418"/>
      <c r="AB29" s="418"/>
      <c r="AC29" s="420"/>
      <c r="AD29" s="667"/>
      <c r="AE29" s="651"/>
      <c r="AF29" s="314"/>
      <c r="AG29" s="8"/>
      <c r="AH29" s="8">
        <f t="shared" ref="AH29:AH30" si="20">IF(ISERROR(AU29*AV29),"",AU29*AV29)</f>
        <v>0</v>
      </c>
      <c r="AI29" s="652"/>
    </row>
    <row r="30" spans="1:207" ht="114.75">
      <c r="A30" s="261" t="s">
        <v>424</v>
      </c>
      <c r="B30" s="8" t="s">
        <v>434</v>
      </c>
      <c r="C30" s="255" t="s">
        <v>440</v>
      </c>
      <c r="D30" s="255" t="s">
        <v>441</v>
      </c>
      <c r="E30" s="266" t="s">
        <v>36</v>
      </c>
      <c r="F30" s="267">
        <v>6</v>
      </c>
      <c r="G30" s="256" t="s">
        <v>428</v>
      </c>
      <c r="H30" s="7" t="s">
        <v>35</v>
      </c>
      <c r="I30" s="8" t="s">
        <v>46</v>
      </c>
      <c r="J30" s="309">
        <f t="shared" si="18"/>
        <v>2</v>
      </c>
      <c r="K30" s="308" t="str">
        <f>IF(ISERROR(VLOOKUP(Y30,'Directive OSH09 (FR)'!$T$6:$U$10,2,FALSE)),"",VLOOKUP(Y30,'Directive OSH09 (FR)'!$T$6:$U$10,2,FALSE))</f>
        <v>1-Negligeable</v>
      </c>
      <c r="L30" s="126"/>
      <c r="M30" s="127"/>
      <c r="N30" s="27"/>
      <c r="O30" s="27"/>
      <c r="P30" s="27"/>
      <c r="Q30" s="57"/>
      <c r="R30" s="35"/>
      <c r="S30" s="7">
        <f t="shared" si="15"/>
        <v>1</v>
      </c>
      <c r="T30" s="35">
        <f t="shared" si="15"/>
        <v>1</v>
      </c>
      <c r="U30" s="3">
        <f t="shared" si="16"/>
        <v>1</v>
      </c>
      <c r="V30" s="163">
        <f t="shared" si="17"/>
        <v>1</v>
      </c>
      <c r="W30" s="162">
        <f>IF(ISERROR(VLOOKUP(H30,'Directive OSH09 (FR)'!$O$6:$P$10,2,FALSE)),"",VLOOKUP(H30,'Directive OSH09 (FR)'!$O$6:$P$10,2,FALSE))</f>
        <v>2</v>
      </c>
      <c r="X30" s="3">
        <f>IF(ISERROR(VLOOKUP(I30,'Directive OSH09 (FR)'!$O$13:$P$17,2,FALSE)),"",VLOOKUP(I30,'Directive OSH09 (FR)'!$O$13:$P$17,2,FALSE))</f>
        <v>1</v>
      </c>
      <c r="Y30" s="3">
        <f t="shared" si="19"/>
        <v>1</v>
      </c>
      <c r="Z30" s="210" t="s">
        <v>429</v>
      </c>
      <c r="AA30" s="418"/>
      <c r="AB30" s="418"/>
      <c r="AC30" s="420"/>
      <c r="AD30" s="667"/>
      <c r="AE30" s="651"/>
      <c r="AF30" s="314"/>
      <c r="AG30" s="8"/>
      <c r="AH30" s="8">
        <f t="shared" si="20"/>
        <v>0</v>
      </c>
      <c r="AI30" s="652"/>
    </row>
    <row r="31" spans="1:207" ht="14.45" customHeight="1">
      <c r="A31" s="405"/>
      <c r="B31" s="62"/>
      <c r="C31" s="62"/>
      <c r="D31" s="62"/>
      <c r="E31" s="293"/>
      <c r="F31" s="282"/>
      <c r="G31" s="458"/>
      <c r="H31" s="61"/>
      <c r="I31" s="62"/>
      <c r="J31" s="62" t="str">
        <f t="shared" ref="J31" si="21">IF(ISERROR(W31*X31),"",W31*X31)</f>
        <v/>
      </c>
      <c r="K31" s="63" t="str">
        <f>IF(ISERROR(VLOOKUP(Y31,'Directive OSH09 (FR)'!$T$6:$U$10,2,FALSE)),"",VLOOKUP(Y31,'Directive OSH09 (FR)'!$T$6:$U$10,2,FALSE))</f>
        <v/>
      </c>
      <c r="L31" s="61"/>
      <c r="M31" s="64"/>
      <c r="N31" s="64"/>
      <c r="O31" s="64"/>
      <c r="P31" s="64"/>
      <c r="Q31" s="65"/>
      <c r="R31" s="66"/>
      <c r="S31" s="61">
        <f t="shared" ref="S31:T31" si="22">U31</f>
        <v>0</v>
      </c>
      <c r="T31" s="66">
        <f t="shared" si="22"/>
        <v>0</v>
      </c>
      <c r="U31" s="164">
        <f t="shared" si="16"/>
        <v>0</v>
      </c>
      <c r="V31" s="165">
        <f t="shared" si="17"/>
        <v>0</v>
      </c>
      <c r="W31" s="162" t="str">
        <f>IF(ISERROR(VLOOKUP(H31,'Directive OSH09 (FR)'!$O$6:$P$10,2,FALSE)),"",VLOOKUP(H31,'Directive OSH09 (FR)'!$O$6:$P$10,2,FALSE))</f>
        <v/>
      </c>
      <c r="X31" s="3" t="str">
        <f>IF(ISERROR(VLOOKUP(I31,'Directive OSH09 (FR)'!$O$13:$P$17,2,FALSE)),"",VLOOKUP(I31,'Directive OSH09 (FR)'!$O$13:$P$17,2,FALSE))</f>
        <v/>
      </c>
      <c r="Y31" s="3" t="str">
        <f t="shared" ref="Y31" si="23">IF(J31="","",IF(J31&gt;=161,5,IF(J31&gt;=65,4,IF(J31&gt;=20,3,IF(J31&gt;=9,2,1)))))</f>
        <v/>
      </c>
      <c r="Z31" s="196"/>
      <c r="AA31" s="418"/>
      <c r="AB31" s="418"/>
      <c r="AC31" s="420"/>
      <c r="AD31" s="667"/>
      <c r="AE31" s="651"/>
      <c r="AF31" s="642"/>
      <c r="AG31" s="62"/>
      <c r="AH31" s="62">
        <f t="shared" ref="AH31" si="24">IF(ISERROR(AU31*AV31),"",AU31*AV31)</f>
        <v>0</v>
      </c>
      <c r="AI31" s="652"/>
    </row>
    <row r="32" spans="1:207" ht="14.45" customHeight="1">
      <c r="A32" s="522" t="s">
        <v>267</v>
      </c>
      <c r="B32" s="391"/>
      <c r="C32" s="391"/>
      <c r="D32" s="391"/>
      <c r="E32" s="292"/>
      <c r="F32" s="281"/>
      <c r="G32" s="457"/>
      <c r="H32" s="454"/>
      <c r="I32" s="391"/>
      <c r="J32" s="391">
        <f>IF(SUM(J33:J38)=0,"",MAX(J33:J38))</f>
        <v>32</v>
      </c>
      <c r="K32" s="24" t="str">
        <f>IF(ISERROR(VLOOKUP(Y32,'Directive OSH09 (FR)'!$T$6:$U$10,2,FALSE)),"",VLOOKUP(Y32,'Directive OSH09 (FR)'!$T$6:$U$10,2,FALSE))</f>
        <v>3-Moderé</v>
      </c>
      <c r="L32" s="43" t="str">
        <f>IF(ISERROR(VLOOKUP($A32,Dangers!$B$4:$G$1001,4,FALSE)),"ERR",IF(ISBLANK(VLOOKUP($A32,Dangers!$B$4:$G$1001,4,FALSE)),"","Yes"))</f>
        <v/>
      </c>
      <c r="M32" s="26" t="str">
        <f>IF(ISERROR(VLOOKUP($A32,Dangers!$B$4:$G$1001,6,FALSE)),"ERR",IF(ISBLANK((VLOOKUP($A32,Dangers!$B$4:$G$1001,6,FALSE))),"","Yes"))</f>
        <v/>
      </c>
      <c r="N32" s="26"/>
      <c r="O32" s="26"/>
      <c r="P32" s="26"/>
      <c r="Q32" s="132" t="str">
        <f>IF(OR(L32="Yes",M32="Yes"),MAX(Q33:Q38),"")</f>
        <v/>
      </c>
      <c r="R32" s="34"/>
      <c r="S32" s="43">
        <f>IF(L32="Yes",IF(SUM(S33:S38)=0,0,1),2)</f>
        <v>2</v>
      </c>
      <c r="T32" s="34">
        <f>IF(M32="Yes",IF(SUM(T33:T38)=0,0,1),2)</f>
        <v>2</v>
      </c>
      <c r="U32" s="160">
        <v>0</v>
      </c>
      <c r="V32" s="161">
        <v>0</v>
      </c>
      <c r="W32" s="162" t="str">
        <f>IF(ISERROR(VLOOKUP(H32,'Directive OSH09 (FR)'!$O$6:$P$10,2,FALSE)),"",VLOOKUP(H32,'Directive OSH09 (FR)'!$O$6:$P$10,2,FALSE))</f>
        <v/>
      </c>
      <c r="X32" s="3" t="str">
        <f>IF(ISERROR(VLOOKUP(I32,'Directive OSH09 (FR)'!$O$13:$P$17,2,FALSE)),"",VLOOKUP(I32,'Directive OSH09 (FR)'!$O$13:$P$17,2,FALSE))</f>
        <v/>
      </c>
      <c r="Y32" s="3">
        <f>IF(J32="","",IF(J32&gt;=161,5,IF(J32&gt;=65,4,IF(J32&gt;=20,3,IF(J32&gt;=9,2,1)))))</f>
        <v>3</v>
      </c>
      <c r="Z32" s="367"/>
      <c r="AA32" s="446"/>
      <c r="AB32" s="446"/>
      <c r="AC32" s="611"/>
      <c r="AD32" s="709"/>
      <c r="AE32" s="702"/>
      <c r="AF32" s="643"/>
      <c r="AG32" s="391"/>
      <c r="AH32" s="391" t="str">
        <f>IF(SUM(AH33:AH38)=0,"",MAX(AH33:AH38))</f>
        <v/>
      </c>
      <c r="AI32" s="652"/>
    </row>
    <row r="33" spans="1:35" ht="73.5" customHeight="1">
      <c r="A33" s="261" t="s">
        <v>442</v>
      </c>
      <c r="B33" s="255" t="s">
        <v>443</v>
      </c>
      <c r="C33" s="255" t="s">
        <v>444</v>
      </c>
      <c r="D33" s="255" t="s">
        <v>651</v>
      </c>
      <c r="E33" s="266" t="s">
        <v>36</v>
      </c>
      <c r="F33" s="267">
        <v>6</v>
      </c>
      <c r="G33" s="256" t="s">
        <v>446</v>
      </c>
      <c r="H33" s="7" t="s">
        <v>38</v>
      </c>
      <c r="I33" s="8" t="s">
        <v>47</v>
      </c>
      <c r="J33" s="8">
        <f>IF(ISERROR(W33*X33),"",W33*X33)</f>
        <v>16</v>
      </c>
      <c r="K33" s="14" t="str">
        <f>IF(ISERROR(VLOOKUP(Y33,'Directive OSH09 (FR)'!$T$6:$U$10,2,FALSE)),"",VLOOKUP(Y33,'Directive OSH09 (FR)'!$T$6:$U$10,2,FALSE))</f>
        <v>2-Tolérable</v>
      </c>
      <c r="L33" s="126"/>
      <c r="M33" s="127"/>
      <c r="N33" s="27"/>
      <c r="O33" s="27"/>
      <c r="P33" s="27"/>
      <c r="Q33" s="57"/>
      <c r="R33" s="35"/>
      <c r="S33" s="7">
        <f t="shared" ref="S33:T36" si="25">U33</f>
        <v>1</v>
      </c>
      <c r="T33" s="35">
        <f t="shared" si="25"/>
        <v>1</v>
      </c>
      <c r="U33" s="3">
        <f>IF(A33="",0,IF(Q$32="",1,IF(Q$32+$U$32*365&lt;$U$1,1,0)))</f>
        <v>1</v>
      </c>
      <c r="V33" s="163">
        <f>IF(A33="",0,IF(Q$32="",1,IF(Q$32+$V$32*365&lt;$U$1,1,0)))</f>
        <v>1</v>
      </c>
      <c r="W33" s="162">
        <f>IF(ISERROR(VLOOKUP(H33,'Directive OSH09 (FR)'!$O$6:$P$10,2,FALSE)),"",VLOOKUP(H33,'Directive OSH09 (FR)'!$O$6:$P$10,2,FALSE))</f>
        <v>4</v>
      </c>
      <c r="X33" s="3">
        <f>IF(ISERROR(VLOOKUP(I33,'Directive OSH09 (FR)'!$O$13:$P$17,2,FALSE)),"",VLOOKUP(I33,'Directive OSH09 (FR)'!$O$13:$P$17,2,FALSE))</f>
        <v>4</v>
      </c>
      <c r="Y33" s="3">
        <f>IF(J33="","",IF(J33&gt;=161,5,IF(J33&gt;=65,4,IF(J33&gt;=20,3,IF(J33&gt;=9,2,1)))))</f>
        <v>2</v>
      </c>
      <c r="Z33" s="196"/>
      <c r="AA33" s="434"/>
      <c r="AB33" s="176"/>
      <c r="AC33" s="420"/>
      <c r="AD33" s="667"/>
      <c r="AE33" s="651"/>
      <c r="AF33" s="314"/>
      <c r="AG33" s="8"/>
      <c r="AH33" s="8"/>
      <c r="AI33" s="654"/>
    </row>
    <row r="34" spans="1:35" ht="192" customHeight="1">
      <c r="A34" s="261" t="s">
        <v>442</v>
      </c>
      <c r="B34" s="255" t="s">
        <v>447</v>
      </c>
      <c r="C34" s="255" t="s">
        <v>448</v>
      </c>
      <c r="D34" s="255" t="s">
        <v>1314</v>
      </c>
      <c r="E34" s="266" t="s">
        <v>36</v>
      </c>
      <c r="F34" s="267">
        <v>6</v>
      </c>
      <c r="G34" s="256" t="s">
        <v>449</v>
      </c>
      <c r="H34" s="7" t="s">
        <v>38</v>
      </c>
      <c r="I34" s="8" t="s">
        <v>48</v>
      </c>
      <c r="J34" s="8">
        <f>IF(ISERROR(W34*X34),"",W34*X34)</f>
        <v>32</v>
      </c>
      <c r="K34" s="14" t="str">
        <f>IF(ISERROR(VLOOKUP(Y34,'Directive OSH09 (FR)'!$T$6:$U$10,2,FALSE)),"",VLOOKUP(Y34,'Directive OSH09 (FR)'!$T$6:$U$10,2,FALSE))</f>
        <v>3-Moderé</v>
      </c>
      <c r="L34" s="126"/>
      <c r="M34" s="127"/>
      <c r="N34" s="27"/>
      <c r="O34" s="27"/>
      <c r="P34" s="27"/>
      <c r="Q34" s="57"/>
      <c r="R34" s="35"/>
      <c r="S34" s="7">
        <f>U34</f>
        <v>1</v>
      </c>
      <c r="T34" s="35">
        <f>V34</f>
        <v>1</v>
      </c>
      <c r="U34" s="3">
        <f>IF(A34="",0,IF(Q$32="",1,IF(Q$32+$U$32*365&lt;$U$1,1,0)))</f>
        <v>1</v>
      </c>
      <c r="V34" s="163">
        <f>IF(A34="",0,IF(Q$32="",1,IF(Q$32+$V$32*365&lt;$U$1,1,0)))</f>
        <v>1</v>
      </c>
      <c r="W34" s="162">
        <f>IF(ISERROR(VLOOKUP(H34,'Directive OSH09 (FR)'!$O$6:$P$10,2,FALSE)),"",VLOOKUP(H34,'Directive OSH09 (FR)'!$O$6:$P$10,2,FALSE))</f>
        <v>4</v>
      </c>
      <c r="X34" s="3">
        <f>IF(ISERROR(VLOOKUP(I34,'Directive OSH09 (FR)'!$O$13:$P$17,2,FALSE)),"",VLOOKUP(I34,'Directive OSH09 (FR)'!$O$13:$P$17,2,FALSE))</f>
        <v>8</v>
      </c>
      <c r="Y34" s="3">
        <f>IF(J34="","",IF(J34&gt;=161,5,IF(J34&gt;=65,4,IF(J34&gt;=20,3,IF(J34&gt;=9,2,1)))))</f>
        <v>3</v>
      </c>
      <c r="Z34" s="196" t="s">
        <v>450</v>
      </c>
      <c r="AA34" s="434"/>
      <c r="AB34" s="176"/>
      <c r="AC34" s="420"/>
      <c r="AD34" s="667"/>
      <c r="AE34" s="651"/>
      <c r="AF34" s="314"/>
      <c r="AG34" s="8"/>
      <c r="AH34" s="8"/>
      <c r="AI34" s="654"/>
    </row>
    <row r="35" spans="1:35" ht="102">
      <c r="A35" s="261" t="s">
        <v>455</v>
      </c>
      <c r="B35" s="255" t="s">
        <v>456</v>
      </c>
      <c r="C35" s="255" t="s">
        <v>457</v>
      </c>
      <c r="D35" s="255" t="s">
        <v>666</v>
      </c>
      <c r="E35" s="266" t="s">
        <v>36</v>
      </c>
      <c r="F35" s="267">
        <v>6</v>
      </c>
      <c r="G35" s="256" t="s">
        <v>459</v>
      </c>
      <c r="H35" s="7" t="s">
        <v>38</v>
      </c>
      <c r="I35" s="8" t="s">
        <v>46</v>
      </c>
      <c r="J35" s="8">
        <f t="shared" ref="J35:J36" si="26">IF(ISERROR(W35*X35),"",W35*X35)</f>
        <v>4</v>
      </c>
      <c r="K35" s="14" t="str">
        <f>IF(ISERROR(VLOOKUP(Y35,'Directive OSH09 (FR)'!$T$6:$U$10,2,FALSE)),"",VLOOKUP(Y35,'Directive OSH09 (FR)'!$T$6:$U$10,2,FALSE))</f>
        <v>1-Negligeable</v>
      </c>
      <c r="L35" s="126"/>
      <c r="M35" s="127"/>
      <c r="N35" s="27"/>
      <c r="O35" s="27"/>
      <c r="P35" s="27"/>
      <c r="Q35" s="57"/>
      <c r="R35" s="35"/>
      <c r="S35" s="7">
        <f t="shared" si="25"/>
        <v>1</v>
      </c>
      <c r="T35" s="35">
        <f t="shared" si="25"/>
        <v>1</v>
      </c>
      <c r="U35" s="3">
        <f>IF(A35="",0,IF(Q$32="",1,IF(Q$32+$U$32*365&lt;$U$1,1,0)))</f>
        <v>1</v>
      </c>
      <c r="V35" s="163">
        <f>IF(A35="",0,IF(Q$32="",1,IF(Q$32+$V$32*365&lt;$U$1,1,0)))</f>
        <v>1</v>
      </c>
      <c r="W35" s="162">
        <f>IF(ISERROR(VLOOKUP(H35,'Directive OSH09 (FR)'!$O$6:$P$10,2,FALSE)),"",VLOOKUP(H35,'Directive OSH09 (FR)'!$O$6:$P$10,2,FALSE))</f>
        <v>4</v>
      </c>
      <c r="X35" s="3">
        <f>IF(ISERROR(VLOOKUP(I35,'Directive OSH09 (FR)'!$O$13:$P$17,2,FALSE)),"",VLOOKUP(I35,'Directive OSH09 (FR)'!$O$13:$P$17,2,FALSE))</f>
        <v>1</v>
      </c>
      <c r="Y35" s="3">
        <f t="shared" ref="Y35:Y36" si="27">IF(J35="","",IF(J35&gt;=161,5,IF(J35&gt;=65,4,IF(J35&gt;=20,3,IF(J35&gt;=9,2,1)))))</f>
        <v>1</v>
      </c>
      <c r="Z35" s="196" t="s">
        <v>1313</v>
      </c>
      <c r="AA35" s="178" t="s">
        <v>460</v>
      </c>
      <c r="AB35" s="418"/>
      <c r="AC35" s="420"/>
      <c r="AD35" s="667"/>
      <c r="AE35" s="651"/>
      <c r="AF35" s="314"/>
      <c r="AG35" s="8"/>
      <c r="AH35" s="8"/>
      <c r="AI35" s="654"/>
    </row>
    <row r="36" spans="1:35" ht="51">
      <c r="A36" s="261" t="s">
        <v>442</v>
      </c>
      <c r="B36" s="255" t="s">
        <v>443</v>
      </c>
      <c r="C36" s="255" t="s">
        <v>451</v>
      </c>
      <c r="D36" s="255" t="s">
        <v>452</v>
      </c>
      <c r="E36" s="266" t="s">
        <v>36</v>
      </c>
      <c r="F36" s="267">
        <v>6</v>
      </c>
      <c r="G36" s="256" t="s">
        <v>453</v>
      </c>
      <c r="H36" s="7" t="s">
        <v>38</v>
      </c>
      <c r="I36" s="8" t="s">
        <v>47</v>
      </c>
      <c r="J36" s="8">
        <f t="shared" si="26"/>
        <v>16</v>
      </c>
      <c r="K36" s="14" t="str">
        <f>IF(ISERROR(VLOOKUP(Y36,'Directive OSH09 (FR)'!$T$6:$U$10,2,FALSE)),"",VLOOKUP(Y36,'Directive OSH09 (FR)'!$T$6:$U$10,2,FALSE))</f>
        <v>2-Tolérable</v>
      </c>
      <c r="L36" s="126"/>
      <c r="M36" s="127"/>
      <c r="N36" s="27"/>
      <c r="O36" s="27"/>
      <c r="P36" s="27"/>
      <c r="Q36" s="57"/>
      <c r="R36" s="35"/>
      <c r="S36" s="7">
        <f t="shared" ca="1" si="25"/>
        <v>1</v>
      </c>
      <c r="T36" s="35">
        <f t="shared" ca="1" si="25"/>
        <v>1</v>
      </c>
      <c r="U36" s="3">
        <f t="shared" ref="U36" ca="1" si="28">IF(A36="",0,IF(Q$18="",1,IF(Q$18+$U$18*365&lt;$U$1,1,0)))</f>
        <v>1</v>
      </c>
      <c r="V36" s="163">
        <f t="shared" ref="V36" ca="1" si="29">IF(A36="",0,IF(Q$18="",1,IF(Q$18+$V$18*365&lt;$U$1,1,0)))</f>
        <v>1</v>
      </c>
      <c r="W36" s="162">
        <f>IF(ISERROR(VLOOKUP(H36,'Directive OSH09 (FR)'!$O$6:$P$10,2,FALSE)),"",VLOOKUP(H36,'Directive OSH09 (FR)'!$O$6:$P$10,2,FALSE))</f>
        <v>4</v>
      </c>
      <c r="X36" s="3">
        <f>IF(ISERROR(VLOOKUP(I36,'Directive OSH09 (FR)'!$O$13:$P$17,2,FALSE)),"",VLOOKUP(I36,'Directive OSH09 (FR)'!$O$13:$P$17,2,FALSE))</f>
        <v>4</v>
      </c>
      <c r="Y36" s="3">
        <f t="shared" si="27"/>
        <v>2</v>
      </c>
      <c r="Z36" s="213" t="s">
        <v>454</v>
      </c>
      <c r="AA36" s="418"/>
      <c r="AB36" s="418"/>
      <c r="AC36" s="420"/>
      <c r="AD36" s="667"/>
      <c r="AE36" s="651"/>
      <c r="AF36" s="314"/>
      <c r="AG36" s="8"/>
      <c r="AH36" s="8"/>
      <c r="AI36" s="649"/>
    </row>
    <row r="37" spans="1:35" ht="63.75">
      <c r="A37" s="261" t="s">
        <v>455</v>
      </c>
      <c r="B37" s="255" t="s">
        <v>447</v>
      </c>
      <c r="C37" s="255" t="s">
        <v>461</v>
      </c>
      <c r="D37" s="255" t="s">
        <v>462</v>
      </c>
      <c r="E37" s="266" t="s">
        <v>36</v>
      </c>
      <c r="F37" s="267">
        <v>6</v>
      </c>
      <c r="G37" s="256" t="s">
        <v>446</v>
      </c>
      <c r="H37" s="7" t="s">
        <v>35</v>
      </c>
      <c r="I37" s="8" t="s">
        <v>48</v>
      </c>
      <c r="J37" s="8">
        <f>IF(ISERROR(W37*X37),"",W37*X37)</f>
        <v>16</v>
      </c>
      <c r="K37" s="14" t="str">
        <f>IF(ISERROR(VLOOKUP(Y37,'Directive OSH09 (FR)'!$T$6:$U$10,2,FALSE)),"",VLOOKUP(Y37,'Directive OSH09 (FR)'!$T$6:$U$10,2,FALSE))</f>
        <v>2-Tolérable</v>
      </c>
      <c r="L37" s="126"/>
      <c r="M37" s="127"/>
      <c r="N37" s="27"/>
      <c r="O37" s="27"/>
      <c r="P37" s="27"/>
      <c r="Q37" s="57"/>
      <c r="R37" s="35"/>
      <c r="S37" s="7">
        <f>U37</f>
        <v>1</v>
      </c>
      <c r="T37" s="35">
        <f>V37</f>
        <v>1</v>
      </c>
      <c r="U37" s="3">
        <f>IF(A37="",0,IF(Q$32="",1,IF(Q$32+$U$32*365&lt;$U$1,1,0)))</f>
        <v>1</v>
      </c>
      <c r="V37" s="163">
        <f>IF(A37="",0,IF(Q$32="",1,IF(Q$32+$V$32*365&lt;$U$1,1,0)))</f>
        <v>1</v>
      </c>
      <c r="W37" s="162">
        <f>IF(ISERROR(VLOOKUP(H37,'Directive OSH09 (FR)'!$O$6:$P$10,2,FALSE)),"",VLOOKUP(H37,'Directive OSH09 (FR)'!$O$6:$P$10,2,FALSE))</f>
        <v>2</v>
      </c>
      <c r="X37" s="3">
        <f>IF(ISERROR(VLOOKUP(I37,'Directive OSH09 (FR)'!$O$13:$P$17,2,FALSE)),"",VLOOKUP(I37,'Directive OSH09 (FR)'!$O$13:$P$17,2,FALSE))</f>
        <v>8</v>
      </c>
      <c r="Y37" s="3">
        <f>IF(J37="","",IF(J37&gt;=161,5,IF(J37&gt;=65,4,IF(J37&gt;=20,3,IF(J37&gt;=9,2,1)))))</f>
        <v>2</v>
      </c>
      <c r="Z37" s="210" t="s">
        <v>450</v>
      </c>
      <c r="AA37" s="418"/>
      <c r="AB37" s="418"/>
      <c r="AC37" s="420"/>
      <c r="AD37" s="667"/>
      <c r="AE37" s="651"/>
      <c r="AF37" s="553"/>
      <c r="AG37" s="8"/>
      <c r="AH37" s="8">
        <f t="shared" ref="AH37" si="30">IF(ISERROR(AU37*AV37),"",AU37*AV37)</f>
        <v>0</v>
      </c>
      <c r="AI37" s="653"/>
    </row>
    <row r="38" spans="1:35" ht="5.25" customHeight="1">
      <c r="A38" s="405"/>
      <c r="B38" s="62"/>
      <c r="C38" s="62"/>
      <c r="D38" s="62"/>
      <c r="E38" s="293"/>
      <c r="F38" s="282"/>
      <c r="G38" s="458"/>
      <c r="H38" s="61"/>
      <c r="I38" s="62"/>
      <c r="J38" s="62" t="str">
        <f t="shared" ref="J38" si="31">IF(ISERROR(W38*X38),"",W38*X38)</f>
        <v/>
      </c>
      <c r="K38" s="63" t="str">
        <f>IF(ISERROR(VLOOKUP(Y38,'Directive OSH09 (FR)'!$T$6:$U$10,2,FALSE)),"",VLOOKUP(Y38,'Directive OSH09 (FR)'!$T$6:$U$10,2,FALSE))</f>
        <v/>
      </c>
      <c r="L38" s="61"/>
      <c r="M38" s="64"/>
      <c r="N38" s="64"/>
      <c r="O38" s="64"/>
      <c r="P38" s="64"/>
      <c r="Q38" s="65"/>
      <c r="R38" s="66"/>
      <c r="S38" s="61">
        <f t="shared" ref="S38:T38" si="32">U38</f>
        <v>0</v>
      </c>
      <c r="T38" s="66">
        <f t="shared" si="32"/>
        <v>0</v>
      </c>
      <c r="U38" s="164">
        <f>IF(A38="",0,IF(Q$32="",1,IF(Q$32+$U$32*365&lt;$U$1,1,0)))</f>
        <v>0</v>
      </c>
      <c r="V38" s="165">
        <f>IF(A38="",0,IF(Q$32="",1,IF(Q$32+$V$32*365&lt;$U$1,1,0)))</f>
        <v>0</v>
      </c>
      <c r="W38" s="162" t="str">
        <f>IF(ISERROR(VLOOKUP(H38,'Directive OSH09 (FR)'!$O$6:$P$10,2,FALSE)),"",VLOOKUP(H38,'Directive OSH09 (FR)'!$O$6:$P$10,2,FALSE))</f>
        <v/>
      </c>
      <c r="X38" s="3" t="str">
        <f>IF(ISERROR(VLOOKUP(I38,'Directive OSH09 (FR)'!$O$13:$P$17,2,FALSE)),"",VLOOKUP(I38,'Directive OSH09 (FR)'!$O$13:$P$17,2,FALSE))</f>
        <v/>
      </c>
      <c r="Y38" s="3" t="str">
        <f t="shared" ref="Y38" si="33">IF(J38="","",IF(J38&gt;=161,5,IF(J38&gt;=65,4,IF(J38&gt;=20,3,IF(J38&gt;=9,2,1)))))</f>
        <v/>
      </c>
      <c r="Z38" s="196"/>
      <c r="AA38" s="418"/>
      <c r="AB38" s="418"/>
      <c r="AC38" s="420"/>
      <c r="AD38" s="667"/>
      <c r="AE38" s="651"/>
      <c r="AF38" s="642"/>
      <c r="AG38" s="62"/>
      <c r="AH38" s="62">
        <f t="shared" ref="AH38" si="34">IF(ISERROR(AU38*AV38),"",AU38*AV38)</f>
        <v>0</v>
      </c>
      <c r="AI38" s="652"/>
    </row>
    <row r="39" spans="1:35" ht="14.25">
      <c r="A39" s="354" t="s">
        <v>272</v>
      </c>
      <c r="B39" s="391"/>
      <c r="C39" s="391"/>
      <c r="D39" s="391"/>
      <c r="E39" s="292"/>
      <c r="F39" s="281"/>
      <c r="G39" s="457"/>
      <c r="H39" s="454"/>
      <c r="I39" s="391"/>
      <c r="J39" s="391">
        <f>IF(SUM(J40:J44)=0,"",MAX(J40:J44))</f>
        <v>8</v>
      </c>
      <c r="K39" s="24" t="str">
        <f>IF(ISERROR(VLOOKUP(Y39,'Directive OSH09 (FR)'!$T$6:$U$10,2,FALSE)),"",VLOOKUP(Y39,'Directive OSH09 (FR)'!$T$6:$U$10,2,FALSE))</f>
        <v>1-Negligeable</v>
      </c>
      <c r="L39" s="43" t="str">
        <f>IF(ISERROR(VLOOKUP($A39,Dangers!$B$4:$G$1001,4,FALSE)),"ERR",IF(ISBLANK(VLOOKUP($A39,Dangers!$B$4:$G$1001,4,FALSE)),"","Yes"))</f>
        <v>Yes</v>
      </c>
      <c r="M39" s="26" t="str">
        <f>IF(ISERROR(VLOOKUP($A39,Dangers!$B$4:$G$1001,6,FALSE)),"ERR",IF(ISBLANK((VLOOKUP($A39,Dangers!$B$4:$G$1001,6,FALSE))),"","Yes"))</f>
        <v>Yes</v>
      </c>
      <c r="N39" s="26"/>
      <c r="O39" s="26"/>
      <c r="P39" s="26"/>
      <c r="Q39" s="132">
        <f>IF(OR(L39="Yes",M39="Yes"),MAX(Q40:Q44),"")</f>
        <v>0</v>
      </c>
      <c r="R39" s="34"/>
      <c r="S39" s="43">
        <f>IF(L39="Yes",IF(SUM(S40:S44)=0,0,1),2)</f>
        <v>1</v>
      </c>
      <c r="T39" s="34">
        <f>IF(M39="Yes",IF(SUM(T40:T44)=0,0,1),2)</f>
        <v>1</v>
      </c>
      <c r="U39" s="160">
        <v>3</v>
      </c>
      <c r="V39" s="161">
        <v>5</v>
      </c>
      <c r="W39" s="162" t="str">
        <f>IF(ISERROR(VLOOKUP(H39,'Directive OSH09 (FR)'!$O$6:$P$10,2,FALSE)),"",VLOOKUP(H39,'Directive OSH09 (FR)'!$O$6:$P$10,2,FALSE))</f>
        <v/>
      </c>
      <c r="X39" s="3" t="str">
        <f>IF(ISERROR(VLOOKUP(I39,'Directive OSH09 (FR)'!$O$13:$P$17,2,FALSE)),"",VLOOKUP(I39,'Directive OSH09 (FR)'!$O$13:$P$17,2,FALSE))</f>
        <v/>
      </c>
      <c r="Y39" s="3">
        <f>IF(J39="","",IF(J39&gt;=161,5,IF(J39&gt;=65,4,IF(J39&gt;=20,3,IF(J39&gt;=9,2,1)))))</f>
        <v>1</v>
      </c>
      <c r="Z39" s="367"/>
      <c r="AA39" s="625"/>
      <c r="AB39" s="625"/>
      <c r="AC39" s="611"/>
      <c r="AD39" s="709"/>
      <c r="AE39" s="702"/>
      <c r="AF39" s="643"/>
      <c r="AG39" s="391"/>
      <c r="AH39" s="391" t="str">
        <f>IF(SUM(AH40:AH44)=0,"",MAX(AH40:AH44))</f>
        <v/>
      </c>
      <c r="AI39" s="652"/>
    </row>
    <row r="40" spans="1:35" ht="38.25">
      <c r="A40" s="260" t="s">
        <v>442</v>
      </c>
      <c r="B40" s="255" t="s">
        <v>654</v>
      </c>
      <c r="C40" s="255" t="s">
        <v>677</v>
      </c>
      <c r="D40" s="255" t="s">
        <v>656</v>
      </c>
      <c r="E40" s="266" t="s">
        <v>39</v>
      </c>
      <c r="F40" s="267">
        <v>6</v>
      </c>
      <c r="G40" s="256" t="s">
        <v>657</v>
      </c>
      <c r="H40" s="7" t="s">
        <v>35</v>
      </c>
      <c r="I40" s="8" t="s">
        <v>47</v>
      </c>
      <c r="J40" s="8">
        <f>IF(ISERROR(W40*X40),"",W40*X40)</f>
        <v>8</v>
      </c>
      <c r="K40" s="14" t="str">
        <f>IF(ISERROR(VLOOKUP(Y40,'Directive OSH09 (FR)'!$T$6:$U$10,2,FALSE)),"",VLOOKUP(Y40,'Directive OSH09 (FR)'!$T$6:$U$10,2,FALSE))</f>
        <v>1-Negligeable</v>
      </c>
      <c r="L40" s="126"/>
      <c r="M40" s="127"/>
      <c r="N40" s="27"/>
      <c r="O40" s="27"/>
      <c r="P40" s="27"/>
      <c r="Q40" s="57"/>
      <c r="R40" s="35"/>
      <c r="S40" s="7">
        <f t="shared" ref="S40:T40" si="35">U40</f>
        <v>1</v>
      </c>
      <c r="T40" s="35">
        <f t="shared" si="35"/>
        <v>1</v>
      </c>
      <c r="U40" s="3">
        <f>IF(A40="",0,IF(Q$40="",1,IF(Q$40+$U$40*365&lt;$U$1,1,0)))</f>
        <v>1</v>
      </c>
      <c r="V40" s="163">
        <f>IF(A40="",0,IF(Q$40="",1,IF(Q$40+$V$40*365&lt;$U$1,1,0)))</f>
        <v>1</v>
      </c>
      <c r="W40" s="162">
        <f>IF(ISERROR(VLOOKUP(H40,'Directive OSH09 (FR)'!$O$6:$P$10,2,FALSE)),"",VLOOKUP(H40,'Directive OSH09 (FR)'!$O$6:$P$10,2,FALSE))</f>
        <v>2</v>
      </c>
      <c r="X40" s="3">
        <f>IF(ISERROR(VLOOKUP(I40,'Directive OSH09 (FR)'!$O$13:$P$17,2,FALSE)),"",VLOOKUP(I40,'Directive OSH09 (FR)'!$O$13:$P$17,2,FALSE))</f>
        <v>4</v>
      </c>
      <c r="Y40" s="3">
        <f>IF(J40="","",IF(J40&gt;=161,5,IF(J40&gt;=65,4,IF(J40&gt;=20,3,IF(J40&gt;=9,2,1)))))</f>
        <v>1</v>
      </c>
      <c r="Z40" s="196" t="s">
        <v>450</v>
      </c>
      <c r="AA40" s="422"/>
      <c r="AB40" s="418"/>
      <c r="AC40" s="420"/>
      <c r="AD40" s="667"/>
      <c r="AE40" s="651"/>
      <c r="AF40" s="314"/>
      <c r="AG40" s="8"/>
      <c r="AH40" s="8">
        <f>IF(ISERROR(AU40*AV40),"",AU40*AV40)</f>
        <v>0</v>
      </c>
      <c r="AI40" s="652"/>
    </row>
    <row r="41" spans="1:35">
      <c r="A41" s="261"/>
      <c r="B41" s="8"/>
      <c r="C41" s="255"/>
      <c r="D41" s="8"/>
      <c r="E41" s="266"/>
      <c r="F41" s="267"/>
      <c r="G41" s="321"/>
      <c r="H41" s="7"/>
      <c r="I41" s="8"/>
      <c r="J41" s="8" t="str">
        <f t="shared" ref="J41:J44" si="36">IF(ISERROR(W41*X41),"",W41*X41)</f>
        <v/>
      </c>
      <c r="K41" s="14" t="str">
        <f>IF(ISERROR(VLOOKUP(Y41,'Directive OSH09 (FR)'!$T$6:$U$10,2,FALSE)),"",VLOOKUP(Y41,'Directive OSH09 (FR)'!$T$6:$U$10,2,FALSE))</f>
        <v/>
      </c>
      <c r="L41" s="126"/>
      <c r="M41" s="127"/>
      <c r="N41" s="27"/>
      <c r="O41" s="27"/>
      <c r="P41" s="27"/>
      <c r="Q41" s="57"/>
      <c r="R41" s="35"/>
      <c r="S41" s="7">
        <f t="shared" ref="S41:T44" si="37">U41</f>
        <v>0</v>
      </c>
      <c r="T41" s="35">
        <f t="shared" si="37"/>
        <v>0</v>
      </c>
      <c r="U41" s="3">
        <f>IF(A41="",0,IF(Q$39="",1,IF(Q$39+$U$39*365&lt;$U$1,1,0)))</f>
        <v>0</v>
      </c>
      <c r="V41" s="163">
        <f>IF(A41="",0,IF(Q$39="",1,IF(Q$39+$V$39*365&lt;$U$1,1,0)))</f>
        <v>0</v>
      </c>
      <c r="W41" s="162" t="str">
        <f>IF(ISERROR(VLOOKUP(H41,'Directive OSH09 (FR)'!$O$6:$P$10,2,FALSE)),"",VLOOKUP(H41,'Directive OSH09 (FR)'!$O$6:$P$10,2,FALSE))</f>
        <v/>
      </c>
      <c r="X41" s="3" t="str">
        <f>IF(ISERROR(VLOOKUP(I41,'Directive OSH09 (FR)'!$O$13:$P$17,2,FALSE)),"",VLOOKUP(I41,'Directive OSH09 (FR)'!$O$13:$P$17,2,FALSE))</f>
        <v/>
      </c>
      <c r="Y41" s="3" t="str">
        <f t="shared" ref="Y41:Y44" si="38">IF(J41="","",IF(J41&gt;=161,5,IF(J41&gt;=65,4,IF(J41&gt;=20,3,IF(J41&gt;=9,2,1)))))</f>
        <v/>
      </c>
      <c r="Z41" s="196"/>
      <c r="AA41" s="418"/>
      <c r="AB41" s="418"/>
      <c r="AC41" s="420"/>
      <c r="AD41" s="667"/>
      <c r="AE41" s="651"/>
      <c r="AF41" s="314"/>
      <c r="AG41" s="8"/>
      <c r="AH41" s="8">
        <f t="shared" ref="AH41:AH44" si="39">IF(ISERROR(AU41*AV41),"",AU41*AV41)</f>
        <v>0</v>
      </c>
      <c r="AI41" s="652"/>
    </row>
    <row r="42" spans="1:35">
      <c r="A42" s="261"/>
      <c r="B42" s="8"/>
      <c r="C42" s="255"/>
      <c r="D42" s="8"/>
      <c r="E42" s="266"/>
      <c r="F42" s="267"/>
      <c r="G42" s="321"/>
      <c r="H42" s="7"/>
      <c r="I42" s="8"/>
      <c r="J42" s="8" t="str">
        <f t="shared" si="36"/>
        <v/>
      </c>
      <c r="K42" s="14" t="str">
        <f>IF(ISERROR(VLOOKUP(Y42,'Directive OSH09 (FR)'!$T$6:$U$10,2,FALSE)),"",VLOOKUP(Y42,'Directive OSH09 (FR)'!$T$6:$U$10,2,FALSE))</f>
        <v/>
      </c>
      <c r="L42" s="126"/>
      <c r="M42" s="127"/>
      <c r="N42" s="27"/>
      <c r="O42" s="27"/>
      <c r="P42" s="27"/>
      <c r="Q42" s="57"/>
      <c r="R42" s="35"/>
      <c r="S42" s="7">
        <f t="shared" si="37"/>
        <v>0</v>
      </c>
      <c r="T42" s="35">
        <f t="shared" si="37"/>
        <v>0</v>
      </c>
      <c r="U42" s="3">
        <f>IF(A42="",0,IF(Q$39="",1,IF(Q$39+$U$39*365&lt;$U$1,1,0)))</f>
        <v>0</v>
      </c>
      <c r="V42" s="163">
        <f>IF(A42="",0,IF(Q$39="",1,IF(Q$39+$V$39*365&lt;$U$1,1,0)))</f>
        <v>0</v>
      </c>
      <c r="W42" s="162" t="str">
        <f>IF(ISERROR(VLOOKUP(H42,'Directive OSH09 (FR)'!$O$6:$P$10,2,FALSE)),"",VLOOKUP(H42,'Directive OSH09 (FR)'!$O$6:$P$10,2,FALSE))</f>
        <v/>
      </c>
      <c r="X42" s="3" t="str">
        <f>IF(ISERROR(VLOOKUP(I42,'Directive OSH09 (FR)'!$O$13:$P$17,2,FALSE)),"",VLOOKUP(I42,'Directive OSH09 (FR)'!$O$13:$P$17,2,FALSE))</f>
        <v/>
      </c>
      <c r="Y42" s="3" t="str">
        <f t="shared" si="38"/>
        <v/>
      </c>
      <c r="Z42" s="196"/>
      <c r="AA42" s="418"/>
      <c r="AB42" s="418"/>
      <c r="AC42" s="420"/>
      <c r="AD42" s="667"/>
      <c r="AE42" s="651"/>
      <c r="AF42" s="314"/>
      <c r="AG42" s="8"/>
      <c r="AH42" s="8">
        <f t="shared" si="39"/>
        <v>0</v>
      </c>
      <c r="AI42" s="652"/>
    </row>
    <row r="43" spans="1:35">
      <c r="A43" s="261"/>
      <c r="B43" s="8"/>
      <c r="C43" s="255"/>
      <c r="D43" s="8"/>
      <c r="E43" s="266"/>
      <c r="F43" s="267"/>
      <c r="G43" s="321"/>
      <c r="H43" s="7"/>
      <c r="I43" s="8"/>
      <c r="J43" s="8" t="str">
        <f t="shared" si="36"/>
        <v/>
      </c>
      <c r="K43" s="14" t="str">
        <f>IF(ISERROR(VLOOKUP(Y43,'Directive OSH09 (FR)'!$T$6:$U$10,2,FALSE)),"",VLOOKUP(Y43,'Directive OSH09 (FR)'!$T$6:$U$10,2,FALSE))</f>
        <v/>
      </c>
      <c r="L43" s="126"/>
      <c r="M43" s="127"/>
      <c r="N43" s="27"/>
      <c r="O43" s="27"/>
      <c r="P43" s="27"/>
      <c r="Q43" s="57"/>
      <c r="R43" s="35"/>
      <c r="S43" s="7">
        <f t="shared" si="37"/>
        <v>0</v>
      </c>
      <c r="T43" s="35">
        <f t="shared" si="37"/>
        <v>0</v>
      </c>
      <c r="U43" s="3">
        <f>IF(A43="",0,IF(Q$39="",1,IF(Q$39+$U$39*365&lt;$U$1,1,0)))</f>
        <v>0</v>
      </c>
      <c r="V43" s="163">
        <f>IF(A43="",0,IF(Q$39="",1,IF(Q$39+$V$39*365&lt;$U$1,1,0)))</f>
        <v>0</v>
      </c>
      <c r="W43" s="162" t="str">
        <f>IF(ISERROR(VLOOKUP(H43,'Directive OSH09 (FR)'!$O$6:$P$10,2,FALSE)),"",VLOOKUP(H43,'Directive OSH09 (FR)'!$O$6:$P$10,2,FALSE))</f>
        <v/>
      </c>
      <c r="X43" s="3" t="str">
        <f>IF(ISERROR(VLOOKUP(I43,'Directive OSH09 (FR)'!$O$13:$P$17,2,FALSE)),"",VLOOKUP(I43,'Directive OSH09 (FR)'!$O$13:$P$17,2,FALSE))</f>
        <v/>
      </c>
      <c r="Y43" s="3" t="str">
        <f t="shared" si="38"/>
        <v/>
      </c>
      <c r="Z43" s="196"/>
      <c r="AA43" s="418"/>
      <c r="AB43" s="418"/>
      <c r="AC43" s="420"/>
      <c r="AD43" s="667"/>
      <c r="AE43" s="651"/>
      <c r="AF43" s="314"/>
      <c r="AG43" s="8"/>
      <c r="AH43" s="8">
        <f t="shared" si="39"/>
        <v>0</v>
      </c>
      <c r="AI43" s="652"/>
    </row>
    <row r="44" spans="1:35" ht="5.25" customHeight="1">
      <c r="A44" s="405"/>
      <c r="B44" s="62"/>
      <c r="C44" s="306"/>
      <c r="D44" s="62"/>
      <c r="E44" s="293"/>
      <c r="F44" s="282"/>
      <c r="G44" s="458"/>
      <c r="H44" s="61"/>
      <c r="I44" s="62"/>
      <c r="J44" s="62" t="str">
        <f t="shared" si="36"/>
        <v/>
      </c>
      <c r="K44" s="63" t="str">
        <f>IF(ISERROR(VLOOKUP(Y44,'Directive OSH09 (FR)'!$T$6:$U$10,2,FALSE)),"",VLOOKUP(Y44,'Directive OSH09 (FR)'!$T$6:$U$10,2,FALSE))</f>
        <v/>
      </c>
      <c r="L44" s="61"/>
      <c r="M44" s="64"/>
      <c r="N44" s="64"/>
      <c r="O44" s="64"/>
      <c r="P44" s="64"/>
      <c r="Q44" s="65"/>
      <c r="R44" s="66"/>
      <c r="S44" s="61">
        <f t="shared" si="37"/>
        <v>0</v>
      </c>
      <c r="T44" s="66">
        <f t="shared" si="37"/>
        <v>0</v>
      </c>
      <c r="U44" s="164">
        <f>IF(A44="",0,IF(Q$39="",1,IF(Q$39+$U$39*365&lt;$U$1,1,0)))</f>
        <v>0</v>
      </c>
      <c r="V44" s="165">
        <f>IF(A44="",0,IF(Q$39="",1,IF(Q$39+$V$39*365&lt;$U$1,1,0)))</f>
        <v>0</v>
      </c>
      <c r="W44" s="162" t="str">
        <f>IF(ISERROR(VLOOKUP(H44,'Directive OSH09 (FR)'!$O$6:$P$10,2,FALSE)),"",VLOOKUP(H44,'Directive OSH09 (FR)'!$O$6:$P$10,2,FALSE))</f>
        <v/>
      </c>
      <c r="X44" s="3" t="str">
        <f>IF(ISERROR(VLOOKUP(I44,'Directive OSH09 (FR)'!$O$13:$P$17,2,FALSE)),"",VLOOKUP(I44,'Directive OSH09 (FR)'!$O$13:$P$17,2,FALSE))</f>
        <v/>
      </c>
      <c r="Y44" s="3" t="str">
        <f t="shared" si="38"/>
        <v/>
      </c>
      <c r="Z44" s="196"/>
      <c r="AA44" s="418"/>
      <c r="AB44" s="418"/>
      <c r="AC44" s="420"/>
      <c r="AD44" s="667"/>
      <c r="AE44" s="651"/>
      <c r="AF44" s="642"/>
      <c r="AG44" s="62"/>
      <c r="AH44" s="62">
        <f t="shared" si="39"/>
        <v>0</v>
      </c>
      <c r="AI44" s="652"/>
    </row>
    <row r="45" spans="1:35">
      <c r="A45" s="268" t="s">
        <v>274</v>
      </c>
      <c r="B45" s="391"/>
      <c r="C45" s="391"/>
      <c r="D45" s="391"/>
      <c r="E45" s="292"/>
      <c r="F45" s="281"/>
      <c r="G45" s="457"/>
      <c r="H45" s="454"/>
      <c r="I45" s="391"/>
      <c r="J45" s="391">
        <f>IF(SUM(J46:J50)=0,"",MAX(J46:J50))</f>
        <v>16</v>
      </c>
      <c r="K45" s="24" t="str">
        <f>IF(ISERROR(VLOOKUP(Y45,'Directive OSH09 (FR)'!$T$6:$U$10,2,FALSE)),"",VLOOKUP(Y45,'Directive OSH09 (FR)'!$T$6:$U$10,2,FALSE))</f>
        <v>2-Tolérable</v>
      </c>
      <c r="L45" s="43" t="str">
        <f>IF(ISERROR(VLOOKUP($A45,Dangers!$B$4:$G$1001,4,FALSE)),"ERR",IF(ISBLANK(VLOOKUP($A45,Dangers!$B$4:$G$1001,4,FALSE)),"","Yes"))</f>
        <v/>
      </c>
      <c r="M45" s="26" t="str">
        <f>IF(ISERROR(VLOOKUP($A45,Dangers!$B$4:$G$1001,6,FALSE)),"ERR",IF(ISBLANK((VLOOKUP($A45,Dangers!$B$4:$G$1001,6,FALSE))),"","Yes"))</f>
        <v/>
      </c>
      <c r="N45" s="26"/>
      <c r="O45" s="26"/>
      <c r="P45" s="26"/>
      <c r="Q45" s="132" t="str">
        <f>IF(OR(L45="Yes",M45="Yes"),MAX(Q46:Q50),"")</f>
        <v/>
      </c>
      <c r="R45" s="34"/>
      <c r="S45" s="43">
        <f>IF(L45="Yes",IF(SUM(S46:S50)=0,0,1),2)</f>
        <v>2</v>
      </c>
      <c r="T45" s="34">
        <f>IF(M45="Yes",IF(SUM(T46:T50)=0,0,1),2)</f>
        <v>2</v>
      </c>
      <c r="U45" s="160">
        <v>0</v>
      </c>
      <c r="V45" s="161">
        <v>0</v>
      </c>
      <c r="W45" s="162" t="str">
        <f>IF(ISERROR(VLOOKUP(H45,'Directive OSH09 (FR)'!$O$6:$P$10,2,FALSE)),"",VLOOKUP(H45,'Directive OSH09 (FR)'!$O$6:$P$10,2,FALSE))</f>
        <v/>
      </c>
      <c r="X45" s="3" t="str">
        <f>IF(ISERROR(VLOOKUP(I45,'Directive OSH09 (FR)'!$O$13:$P$17,2,FALSE)),"",VLOOKUP(I45,'Directive OSH09 (FR)'!$O$13:$P$17,2,FALSE))</f>
        <v/>
      </c>
      <c r="Y45" s="3">
        <f>IF(J45="","",IF(J45&gt;=161,5,IF(J45&gt;=65,4,IF(J45&gt;=20,3,IF(J45&gt;=9,2,1)))))</f>
        <v>2</v>
      </c>
      <c r="Z45" s="367"/>
      <c r="AA45" s="446"/>
      <c r="AB45" s="446"/>
      <c r="AC45" s="611"/>
      <c r="AD45" s="709"/>
      <c r="AE45" s="702"/>
      <c r="AF45" s="643"/>
      <c r="AG45" s="391"/>
      <c r="AH45" s="391" t="str">
        <f>IF(SUM(AH46:AH50)=0,"",MAX(AH46:AH50))</f>
        <v/>
      </c>
      <c r="AI45" s="652"/>
    </row>
    <row r="46" spans="1:35" ht="25.5">
      <c r="A46" s="260" t="s">
        <v>464</v>
      </c>
      <c r="B46" s="8" t="s">
        <v>465</v>
      </c>
      <c r="C46" s="8" t="s">
        <v>466</v>
      </c>
      <c r="D46" s="8" t="s">
        <v>467</v>
      </c>
      <c r="E46" s="266" t="s">
        <v>39</v>
      </c>
      <c r="F46" s="267">
        <v>6</v>
      </c>
      <c r="G46" s="256" t="s">
        <v>418</v>
      </c>
      <c r="H46" s="7" t="s">
        <v>38</v>
      </c>
      <c r="I46" s="8" t="s">
        <v>47</v>
      </c>
      <c r="J46" s="8">
        <f>IF(ISERROR(W46*X46),"",W46*X46)</f>
        <v>16</v>
      </c>
      <c r="K46" s="14" t="str">
        <f>IF(ISERROR(VLOOKUP(Y46,'Directive OSH09 (FR)'!$T$6:$U$10,2,FALSE)),"",VLOOKUP(Y46,'Directive OSH09 (FR)'!$T$6:$U$10,2,FALSE))</f>
        <v>2-Tolérable</v>
      </c>
      <c r="L46" s="126"/>
      <c r="M46" s="127"/>
      <c r="N46" s="27"/>
      <c r="O46" s="27"/>
      <c r="P46" s="27"/>
      <c r="Q46" s="57"/>
      <c r="R46" s="35"/>
      <c r="S46" s="7">
        <f t="shared" ref="S46:T48" si="40">U46</f>
        <v>1</v>
      </c>
      <c r="T46" s="35">
        <f t="shared" si="40"/>
        <v>1</v>
      </c>
      <c r="U46" s="3">
        <f>IF(A46="",0,IF(Q$46="",1,IF(Q$46+$U$46*365&lt;$U$1,1,0)))</f>
        <v>1</v>
      </c>
      <c r="V46" s="163">
        <f>IF(A46="",0,IF(Q$46="",1,IF(Q$46+$V$46*365&lt;$U$1,1,0)))</f>
        <v>1</v>
      </c>
      <c r="W46" s="162">
        <f>IF(ISERROR(VLOOKUP(H46,'Directive OSH09 (FR)'!$O$6:$P$10,2,FALSE)),"",VLOOKUP(H46,'Directive OSH09 (FR)'!$O$6:$P$10,2,FALSE))</f>
        <v>4</v>
      </c>
      <c r="X46" s="3">
        <f>IF(ISERROR(VLOOKUP(I46,'Directive OSH09 (FR)'!$O$13:$P$17,2,FALSE)),"",VLOOKUP(I46,'Directive OSH09 (FR)'!$O$13:$P$17,2,FALSE))</f>
        <v>4</v>
      </c>
      <c r="Y46" s="3">
        <f>IF(J46="","",IF(J46&gt;=161,5,IF(J46&gt;=65,4,IF(J46&gt;=20,3,IF(J46&gt;=9,2,1)))))</f>
        <v>2</v>
      </c>
      <c r="Z46" s="196" t="s">
        <v>450</v>
      </c>
      <c r="AA46" s="418"/>
      <c r="AB46" s="418"/>
      <c r="AC46" s="420"/>
      <c r="AD46" s="667"/>
      <c r="AE46" s="651"/>
      <c r="AF46" s="314"/>
      <c r="AG46" s="8"/>
      <c r="AH46" s="8">
        <f>IF(ISERROR(AU46*AV46),"",AU46*AV46)</f>
        <v>0</v>
      </c>
      <c r="AI46" s="652"/>
    </row>
    <row r="47" spans="1:35" ht="38.25">
      <c r="A47" s="261" t="s">
        <v>468</v>
      </c>
      <c r="B47" s="8" t="s">
        <v>465</v>
      </c>
      <c r="C47" s="8" t="s">
        <v>469</v>
      </c>
      <c r="D47" s="8" t="s">
        <v>470</v>
      </c>
      <c r="E47" s="266" t="s">
        <v>39</v>
      </c>
      <c r="F47" s="267">
        <v>6</v>
      </c>
      <c r="G47" s="321" t="s">
        <v>471</v>
      </c>
      <c r="H47" s="7" t="s">
        <v>35</v>
      </c>
      <c r="I47" s="8" t="s">
        <v>48</v>
      </c>
      <c r="J47" s="8">
        <f t="shared" ref="J47:J48" si="41">IF(ISERROR(W47*X47),"",W47*X47)</f>
        <v>16</v>
      </c>
      <c r="K47" s="14" t="str">
        <f>IF(ISERROR(VLOOKUP(Y47,'Directive OSH09 (FR)'!$T$6:$U$10,2,FALSE)),"",VLOOKUP(Y47,'Directive OSH09 (FR)'!$T$6:$U$10,2,FALSE))</f>
        <v>2-Tolérable</v>
      </c>
      <c r="L47" s="126"/>
      <c r="M47" s="127"/>
      <c r="N47" s="27"/>
      <c r="O47" s="27"/>
      <c r="P47" s="27"/>
      <c r="Q47" s="57"/>
      <c r="R47" s="35"/>
      <c r="S47" s="7">
        <f t="shared" si="40"/>
        <v>1</v>
      </c>
      <c r="T47" s="35">
        <f t="shared" si="40"/>
        <v>1</v>
      </c>
      <c r="U47" s="3">
        <f>IF(A47="",0,IF(Q$46="",1,IF(Q$46+$U$46*365&lt;$U$1,1,0)))</f>
        <v>1</v>
      </c>
      <c r="V47" s="163">
        <f>IF(A47="",0,IF(Q$46="",1,IF(Q$46+$V$46*365&lt;$U$1,1,0)))</f>
        <v>1</v>
      </c>
      <c r="W47" s="162">
        <f>IF(ISERROR(VLOOKUP(H47,'Directive OSH09 (FR)'!$O$6:$P$10,2,FALSE)),"",VLOOKUP(H47,'Directive OSH09 (FR)'!$O$6:$P$10,2,FALSE))</f>
        <v>2</v>
      </c>
      <c r="X47" s="3">
        <f>IF(ISERROR(VLOOKUP(I47,'Directive OSH09 (FR)'!$O$13:$P$17,2,FALSE)),"",VLOOKUP(I47,'Directive OSH09 (FR)'!$O$13:$P$17,2,FALSE))</f>
        <v>8</v>
      </c>
      <c r="Y47" s="3">
        <f t="shared" ref="Y47:Y48" si="42">IF(J47="","",IF(J47&gt;=161,5,IF(J47&gt;=65,4,IF(J47&gt;=20,3,IF(J47&gt;=9,2,1)))))</f>
        <v>2</v>
      </c>
      <c r="Z47" s="196" t="s">
        <v>450</v>
      </c>
      <c r="AA47" s="418"/>
      <c r="AB47" s="418"/>
      <c r="AC47" s="420"/>
      <c r="AD47" s="667"/>
      <c r="AE47" s="651"/>
      <c r="AF47" s="314"/>
      <c r="AG47" s="8"/>
      <c r="AH47" s="8">
        <f t="shared" ref="AH47:AH48" si="43">IF(ISERROR(AU47*AV47),"",AU47*AV47)</f>
        <v>0</v>
      </c>
      <c r="AI47" s="652"/>
    </row>
    <row r="48" spans="1:35" ht="25.5">
      <c r="A48" s="261" t="s">
        <v>468</v>
      </c>
      <c r="B48" s="8" t="s">
        <v>465</v>
      </c>
      <c r="C48" s="8" t="s">
        <v>469</v>
      </c>
      <c r="D48" s="8" t="s">
        <v>472</v>
      </c>
      <c r="E48" s="266" t="s">
        <v>39</v>
      </c>
      <c r="F48" s="267">
        <v>6</v>
      </c>
      <c r="G48" s="321" t="s">
        <v>471</v>
      </c>
      <c r="H48" s="7" t="s">
        <v>35</v>
      </c>
      <c r="I48" s="8" t="s">
        <v>47</v>
      </c>
      <c r="J48" s="8">
        <f t="shared" si="41"/>
        <v>8</v>
      </c>
      <c r="K48" s="14" t="str">
        <f>IF(ISERROR(VLOOKUP(Y48,'Directive OSH09 (FR)'!$T$6:$U$10,2,FALSE)),"",VLOOKUP(Y48,'Directive OSH09 (FR)'!$T$6:$U$10,2,FALSE))</f>
        <v>1-Negligeable</v>
      </c>
      <c r="L48" s="126"/>
      <c r="M48" s="127"/>
      <c r="N48" s="27"/>
      <c r="O48" s="27"/>
      <c r="P48" s="27"/>
      <c r="Q48" s="57"/>
      <c r="R48" s="35"/>
      <c r="S48" s="7">
        <f t="shared" si="40"/>
        <v>1</v>
      </c>
      <c r="T48" s="35">
        <f t="shared" si="40"/>
        <v>1</v>
      </c>
      <c r="U48" s="3">
        <f>IF(A48="",0,IF(Q$46="",1,IF(Q$46+$U$46*365&lt;$U$1,1,0)))</f>
        <v>1</v>
      </c>
      <c r="V48" s="163">
        <f>IF(A48="",0,IF(Q$46="",1,IF(Q$46+$V$46*365&lt;$U$1,1,0)))</f>
        <v>1</v>
      </c>
      <c r="W48" s="162">
        <f>IF(ISERROR(VLOOKUP(H48,'Directive OSH09 (FR)'!$O$6:$P$10,2,FALSE)),"",VLOOKUP(H48,'Directive OSH09 (FR)'!$O$6:$P$10,2,FALSE))</f>
        <v>2</v>
      </c>
      <c r="X48" s="3">
        <f>IF(ISERROR(VLOOKUP(I48,'Directive OSH09 (FR)'!$O$13:$P$17,2,FALSE)),"",VLOOKUP(I48,'Directive OSH09 (FR)'!$O$13:$P$17,2,FALSE))</f>
        <v>4</v>
      </c>
      <c r="Y48" s="3">
        <f t="shared" si="42"/>
        <v>1</v>
      </c>
      <c r="Z48" s="196" t="s">
        <v>450</v>
      </c>
      <c r="AA48" s="418"/>
      <c r="AB48" s="418"/>
      <c r="AC48" s="420"/>
      <c r="AD48" s="667"/>
      <c r="AE48" s="651"/>
      <c r="AF48" s="314"/>
      <c r="AG48" s="8"/>
      <c r="AH48" s="8">
        <f t="shared" si="43"/>
        <v>0</v>
      </c>
      <c r="AI48" s="652"/>
    </row>
    <row r="49" spans="1:35">
      <c r="A49" s="261"/>
      <c r="B49" s="8"/>
      <c r="C49" s="8"/>
      <c r="D49" s="8"/>
      <c r="E49" s="266"/>
      <c r="F49" s="267"/>
      <c r="G49" s="321"/>
      <c r="H49" s="7"/>
      <c r="I49" s="8"/>
      <c r="J49" s="8" t="str">
        <f t="shared" ref="J49:J50" si="44">IF(ISERROR(W49*X49),"",W49*X49)</f>
        <v/>
      </c>
      <c r="K49" s="14" t="str">
        <f>IF(ISERROR(VLOOKUP(Y49,'Directive OSH09 (FR)'!$T$6:$U$10,2,FALSE)),"",VLOOKUP(Y49,'Directive OSH09 (FR)'!$T$6:$U$10,2,FALSE))</f>
        <v/>
      </c>
      <c r="L49" s="126"/>
      <c r="M49" s="127"/>
      <c r="N49" s="27"/>
      <c r="O49" s="27"/>
      <c r="P49" s="27"/>
      <c r="Q49" s="57"/>
      <c r="R49" s="35"/>
      <c r="S49" s="7">
        <f t="shared" ref="S49:T50" si="45">U49</f>
        <v>0</v>
      </c>
      <c r="T49" s="35">
        <f t="shared" si="45"/>
        <v>0</v>
      </c>
      <c r="U49" s="3">
        <f>IF(A49="",0,IF(Q$45="",1,IF(Q$45+$U$45*365&lt;$U$1,1,0)))</f>
        <v>0</v>
      </c>
      <c r="V49" s="163">
        <f>IF(A49="",0,IF(Q$45="",1,IF(Q$45+$V$45*365&lt;$U$1,1,0)))</f>
        <v>0</v>
      </c>
      <c r="W49" s="162" t="str">
        <f>IF(ISERROR(VLOOKUP(H49,'Directive OSH09 (FR)'!$O$6:$P$10,2,FALSE)),"",VLOOKUP(H49,'Directive OSH09 (FR)'!$O$6:$P$10,2,FALSE))</f>
        <v/>
      </c>
      <c r="X49" s="3" t="str">
        <f>IF(ISERROR(VLOOKUP(I49,'Directive OSH09 (FR)'!$O$13:$P$17,2,FALSE)),"",VLOOKUP(I49,'Directive OSH09 (FR)'!$O$13:$P$17,2,FALSE))</f>
        <v/>
      </c>
      <c r="Y49" s="3" t="str">
        <f t="shared" ref="Y49:Y50" si="46">IF(J49="","",IF(J49&gt;=161,5,IF(J49&gt;=65,4,IF(J49&gt;=20,3,IF(J49&gt;=9,2,1)))))</f>
        <v/>
      </c>
      <c r="Z49" s="196"/>
      <c r="AA49" s="418"/>
      <c r="AB49" s="418"/>
      <c r="AC49" s="420"/>
      <c r="AD49" s="667"/>
      <c r="AE49" s="651"/>
      <c r="AF49" s="314"/>
      <c r="AG49" s="8"/>
      <c r="AH49" s="8">
        <f t="shared" ref="AH49:AH50" si="47">IF(ISERROR(AU49*AV49),"",AU49*AV49)</f>
        <v>0</v>
      </c>
      <c r="AI49" s="652"/>
    </row>
    <row r="50" spans="1:35" ht="5.25" customHeight="1">
      <c r="A50" s="405"/>
      <c r="B50" s="62"/>
      <c r="C50" s="62"/>
      <c r="D50" s="62"/>
      <c r="E50" s="293"/>
      <c r="F50" s="282"/>
      <c r="G50" s="458"/>
      <c r="H50" s="61"/>
      <c r="I50" s="62"/>
      <c r="J50" s="62" t="str">
        <f t="shared" si="44"/>
        <v/>
      </c>
      <c r="K50" s="63" t="str">
        <f>IF(ISERROR(VLOOKUP(Y50,'Directive OSH09 (FR)'!$T$6:$U$10,2,FALSE)),"",VLOOKUP(Y50,'Directive OSH09 (FR)'!$T$6:$U$10,2,FALSE))</f>
        <v/>
      </c>
      <c r="L50" s="61"/>
      <c r="M50" s="64"/>
      <c r="N50" s="64"/>
      <c r="O50" s="64"/>
      <c r="P50" s="64"/>
      <c r="Q50" s="65"/>
      <c r="R50" s="66"/>
      <c r="S50" s="61">
        <f t="shared" si="45"/>
        <v>0</v>
      </c>
      <c r="T50" s="66">
        <f t="shared" si="45"/>
        <v>0</v>
      </c>
      <c r="U50" s="164">
        <f>IF(A50="",0,IF(Q$45="",1,IF(Q$45+$U$45*365&lt;$U$1,1,0)))</f>
        <v>0</v>
      </c>
      <c r="V50" s="165">
        <f>IF(A50="",0,IF(Q$45="",1,IF(Q$45+$V$45*365&lt;$U$1,1,0)))</f>
        <v>0</v>
      </c>
      <c r="W50" s="162" t="str">
        <f>IF(ISERROR(VLOOKUP(H50,'Directive OSH09 (FR)'!$O$6:$P$10,2,FALSE)),"",VLOOKUP(H50,'Directive OSH09 (FR)'!$O$6:$P$10,2,FALSE))</f>
        <v/>
      </c>
      <c r="X50" s="3" t="str">
        <f>IF(ISERROR(VLOOKUP(I50,'Directive OSH09 (FR)'!$O$13:$P$17,2,FALSE)),"",VLOOKUP(I50,'Directive OSH09 (FR)'!$O$13:$P$17,2,FALSE))</f>
        <v/>
      </c>
      <c r="Y50" s="3" t="str">
        <f t="shared" si="46"/>
        <v/>
      </c>
      <c r="Z50" s="196"/>
      <c r="AA50" s="418"/>
      <c r="AB50" s="418"/>
      <c r="AC50" s="420"/>
      <c r="AD50" s="667"/>
      <c r="AE50" s="651"/>
      <c r="AF50" s="642"/>
      <c r="AG50" s="62"/>
      <c r="AH50" s="62">
        <f t="shared" si="47"/>
        <v>0</v>
      </c>
      <c r="AI50" s="652"/>
    </row>
    <row r="51" spans="1:35" ht="14.25">
      <c r="A51" s="354" t="s">
        <v>275</v>
      </c>
      <c r="B51" s="391"/>
      <c r="C51" s="391"/>
      <c r="D51" s="391"/>
      <c r="E51" s="292"/>
      <c r="F51" s="281"/>
      <c r="G51" s="457"/>
      <c r="H51" s="454"/>
      <c r="I51" s="391"/>
      <c r="J51" s="391">
        <f>IF(SUM(J52:J56)=0,"",MAX(J52:J56))</f>
        <v>16</v>
      </c>
      <c r="K51" s="24" t="str">
        <f>IF(ISERROR(VLOOKUP(Y51,'Directive OSH09 (FR)'!$T$6:$U$10,2,FALSE)),"",VLOOKUP(Y51,'Directive OSH09 (FR)'!$T$6:$U$10,2,FALSE))</f>
        <v>2-Tolérable</v>
      </c>
      <c r="L51" s="43" t="str">
        <f>IF(ISERROR(VLOOKUP($A51,Dangers!$B$4:$G$1001,4,FALSE)),"ERR",IF(ISBLANK(VLOOKUP($A51,Dangers!$B$4:$G$1001,4,FALSE)),"","Yes"))</f>
        <v>Yes</v>
      </c>
      <c r="M51" s="26" t="str">
        <f>IF(ISERROR(VLOOKUP($A51,Dangers!$B$4:$G$1001,6,FALSE)),"ERR",IF(ISBLANK((VLOOKUP($A51,Dangers!$B$4:$G$1001,6,FALSE))),"","Yes"))</f>
        <v>Yes</v>
      </c>
      <c r="N51" s="26"/>
      <c r="O51" s="26"/>
      <c r="P51" s="26"/>
      <c r="Q51" s="132">
        <f>IF(OR(L51="Yes",M51="Yes"),MAX(Q52:Q56),"")</f>
        <v>0</v>
      </c>
      <c r="R51" s="34"/>
      <c r="S51" s="43">
        <f>IF(L51="Yes",IF(SUM(S52:S56)=0,0,1),2)</f>
        <v>1</v>
      </c>
      <c r="T51" s="34">
        <f>IF(M51="Yes",IF(SUM(T52:T56)=0,0,1),2)</f>
        <v>1</v>
      </c>
      <c r="U51" s="160">
        <v>2</v>
      </c>
      <c r="V51" s="161">
        <v>2</v>
      </c>
      <c r="W51" s="162" t="str">
        <f>IF(ISERROR(VLOOKUP(H51,'Directive OSH09 (FR)'!$O$6:$P$10,2,FALSE)),"",VLOOKUP(H51,'Directive OSH09 (FR)'!$O$6:$P$10,2,FALSE))</f>
        <v/>
      </c>
      <c r="X51" s="3" t="str">
        <f>IF(ISERROR(VLOOKUP(I51,'Directive OSH09 (FR)'!$O$13:$P$17,2,FALSE)),"",VLOOKUP(I51,'Directive OSH09 (FR)'!$O$13:$P$17,2,FALSE))</f>
        <v/>
      </c>
      <c r="Y51" s="3">
        <f>IF(J51="","",IF(J51&gt;=161,5,IF(J51&gt;=65,4,IF(J51&gt;=20,3,IF(J51&gt;=9,2,1)))))</f>
        <v>2</v>
      </c>
      <c r="Z51" s="367"/>
      <c r="AA51" s="446"/>
      <c r="AB51" s="446"/>
      <c r="AC51" s="611"/>
      <c r="AD51" s="709"/>
      <c r="AE51" s="702"/>
      <c r="AF51" s="643"/>
      <c r="AG51" s="391"/>
      <c r="AH51" s="391" t="str">
        <f>IF(SUM(AH52:AH56)=0,"",MAX(AH52:AH56))</f>
        <v/>
      </c>
      <c r="AI51" s="652"/>
    </row>
    <row r="52" spans="1:35" ht="191.25">
      <c r="A52" s="260" t="s">
        <v>473</v>
      </c>
      <c r="B52" s="255" t="s">
        <v>474</v>
      </c>
      <c r="C52" s="255" t="s">
        <v>475</v>
      </c>
      <c r="D52" s="255" t="s">
        <v>1323</v>
      </c>
      <c r="E52" s="266" t="s">
        <v>36</v>
      </c>
      <c r="F52" s="267">
        <v>6</v>
      </c>
      <c r="G52" s="256" t="s">
        <v>476</v>
      </c>
      <c r="H52" s="7" t="s">
        <v>35</v>
      </c>
      <c r="I52" s="8" t="s">
        <v>48</v>
      </c>
      <c r="J52" s="8">
        <f>IF(ISERROR(W52*X52),"",W52*X52)</f>
        <v>16</v>
      </c>
      <c r="K52" s="14" t="str">
        <f>IF(ISERROR(VLOOKUP(Y52,'Directive OSH09 (FR)'!$T$6:$U$10,2,FALSE)),"",VLOOKUP(Y52,'Directive OSH09 (FR)'!$T$6:$U$10,2,FALSE))</f>
        <v>2-Tolérable</v>
      </c>
      <c r="L52" s="126"/>
      <c r="M52" s="127"/>
      <c r="N52" s="27"/>
      <c r="O52" s="27"/>
      <c r="P52" s="27"/>
      <c r="Q52" s="57"/>
      <c r="R52" s="35"/>
      <c r="S52" s="7">
        <f t="shared" ref="S52:T54" si="48">U52</f>
        <v>1</v>
      </c>
      <c r="T52" s="35">
        <f t="shared" si="48"/>
        <v>1</v>
      </c>
      <c r="U52" s="3">
        <f>IF(A52="",0,IF(Q$52="",1,IF(Q$52+$U$52*365&lt;$U$1,1,0)))</f>
        <v>1</v>
      </c>
      <c r="V52" s="163">
        <f>IF(A52="",0,IF(Q$52="",1,IF(Q$52+$V$52*365&lt;$U$1,1,0)))</f>
        <v>1</v>
      </c>
      <c r="W52" s="162">
        <f>IF(ISERROR(VLOOKUP(H52,'Directive OSH09 (FR)'!$O$6:$P$10,2,FALSE)),"",VLOOKUP(H52,'Directive OSH09 (FR)'!$O$6:$P$10,2,FALSE))</f>
        <v>2</v>
      </c>
      <c r="X52" s="3">
        <f>IF(ISERROR(VLOOKUP(I52,'Directive OSH09 (FR)'!$O$13:$P$17,2,FALSE)),"",VLOOKUP(I52,'Directive OSH09 (FR)'!$O$13:$P$17,2,FALSE))</f>
        <v>8</v>
      </c>
      <c r="Y52" s="3">
        <f>IF(J52="","",IF(J52&gt;=161,5,IF(J52&gt;=65,4,IF(J52&gt;=20,3,IF(J52&gt;=9,2,1)))))</f>
        <v>2</v>
      </c>
      <c r="Z52" s="210" t="s">
        <v>477</v>
      </c>
      <c r="AA52" s="425" t="s">
        <v>478</v>
      </c>
      <c r="AB52" s="418"/>
      <c r="AC52" s="420"/>
      <c r="AD52" s="667"/>
      <c r="AE52" s="651"/>
      <c r="AF52" s="314"/>
      <c r="AG52" s="8"/>
      <c r="AH52" s="8">
        <f>IF(ISERROR(AU52*AV52),"",AU52*AV52)</f>
        <v>0</v>
      </c>
      <c r="AI52" s="652"/>
    </row>
    <row r="53" spans="1:35" ht="139.5" customHeight="1">
      <c r="A53" s="261" t="s">
        <v>473</v>
      </c>
      <c r="B53" s="255" t="s">
        <v>479</v>
      </c>
      <c r="C53" s="255" t="s">
        <v>480</v>
      </c>
      <c r="D53" s="255" t="s">
        <v>1324</v>
      </c>
      <c r="E53" s="266" t="s">
        <v>36</v>
      </c>
      <c r="F53" s="267">
        <v>6</v>
      </c>
      <c r="G53" s="256" t="s">
        <v>476</v>
      </c>
      <c r="H53" s="7" t="s">
        <v>35</v>
      </c>
      <c r="I53" s="8" t="s">
        <v>48</v>
      </c>
      <c r="J53" s="8">
        <f t="shared" ref="J53:J54" si="49">IF(ISERROR(W53*X53),"",W53*X53)</f>
        <v>16</v>
      </c>
      <c r="K53" s="14" t="str">
        <f>IF(ISERROR(VLOOKUP(Y53,'Directive OSH09 (FR)'!$T$6:$U$10,2,FALSE)),"",VLOOKUP(Y53,'Directive OSH09 (FR)'!$T$6:$U$10,2,FALSE))</f>
        <v>2-Tolérable</v>
      </c>
      <c r="L53" s="126"/>
      <c r="M53" s="127"/>
      <c r="N53" s="175"/>
      <c r="O53" s="27"/>
      <c r="P53" s="27"/>
      <c r="Q53" s="57"/>
      <c r="R53" s="35"/>
      <c r="S53" s="7">
        <f t="shared" si="48"/>
        <v>1</v>
      </c>
      <c r="T53" s="35">
        <f t="shared" si="48"/>
        <v>1</v>
      </c>
      <c r="U53" s="3">
        <f>IF(A53="",0,IF(Q$52="",1,IF(Q$52+$U$52*365&lt;$U$1,1,0)))</f>
        <v>1</v>
      </c>
      <c r="V53" s="163">
        <f>IF(A53="",0,IF(Q$52="",1,IF(Q$52+$V$52*365&lt;$U$1,1,0)))</f>
        <v>1</v>
      </c>
      <c r="W53" s="162">
        <f>IF(ISERROR(VLOOKUP(H53,'Directive OSH09 (FR)'!$O$6:$P$10,2,FALSE)),"",VLOOKUP(H53,'Directive OSH09 (FR)'!$O$6:$P$10,2,FALSE))</f>
        <v>2</v>
      </c>
      <c r="X53" s="3">
        <f>IF(ISERROR(VLOOKUP(I53,'Directive OSH09 (FR)'!$O$13:$P$17,2,FALSE)),"",VLOOKUP(I53,'Directive OSH09 (FR)'!$O$13:$P$17,2,FALSE))</f>
        <v>8</v>
      </c>
      <c r="Y53" s="3">
        <f t="shared" ref="Y53:Y54" si="50">IF(J53="","",IF(J53&gt;=161,5,IF(J53&gt;=65,4,IF(J53&gt;=20,3,IF(J53&gt;=9,2,1)))))</f>
        <v>2</v>
      </c>
      <c r="Z53" s="210" t="s">
        <v>481</v>
      </c>
      <c r="AA53" s="425" t="s">
        <v>478</v>
      </c>
      <c r="AB53" s="418"/>
      <c r="AC53" s="420"/>
      <c r="AD53" s="667"/>
      <c r="AE53" s="651"/>
      <c r="AF53" s="314"/>
      <c r="AG53" s="8"/>
      <c r="AH53" s="8">
        <f t="shared" ref="AH53:AH54" si="51">IF(ISERROR(AU53*AV53),"",AU53*AV53)</f>
        <v>0</v>
      </c>
      <c r="AI53" s="647"/>
    </row>
    <row r="54" spans="1:35" ht="102">
      <c r="A54" s="260" t="s">
        <v>482</v>
      </c>
      <c r="B54" s="8" t="s">
        <v>483</v>
      </c>
      <c r="C54" s="255" t="s">
        <v>484</v>
      </c>
      <c r="D54" s="255" t="s">
        <v>1325</v>
      </c>
      <c r="E54" s="266" t="s">
        <v>36</v>
      </c>
      <c r="F54" s="267">
        <v>6</v>
      </c>
      <c r="G54" s="256" t="s">
        <v>476</v>
      </c>
      <c r="H54" s="7" t="s">
        <v>35</v>
      </c>
      <c r="I54" s="8" t="s">
        <v>47</v>
      </c>
      <c r="J54" s="8">
        <f t="shared" si="49"/>
        <v>8</v>
      </c>
      <c r="K54" s="14" t="str">
        <f>IF(ISERROR(VLOOKUP(Y54,'Directive OSH09 (FR)'!$T$6:$U$10,2,FALSE)),"",VLOOKUP(Y54,'Directive OSH09 (FR)'!$T$6:$U$10,2,FALSE))</f>
        <v>1-Negligeable</v>
      </c>
      <c r="L54" s="126"/>
      <c r="M54" s="127"/>
      <c r="N54" s="27"/>
      <c r="O54" s="27"/>
      <c r="P54" s="27"/>
      <c r="Q54" s="57"/>
      <c r="R54" s="35"/>
      <c r="S54" s="7">
        <f t="shared" si="48"/>
        <v>1</v>
      </c>
      <c r="T54" s="35">
        <f t="shared" si="48"/>
        <v>1</v>
      </c>
      <c r="U54" s="3">
        <f>IF(A54="",0,IF(Q$52="",1,IF(Q$52+$U$52*365&lt;$U$1,1,0)))</f>
        <v>1</v>
      </c>
      <c r="V54" s="163">
        <f>IF(A54="",0,IF(Q$52="",1,IF(Q$52+$V$52*365&lt;$U$1,1,0)))</f>
        <v>1</v>
      </c>
      <c r="W54" s="162">
        <f>IF(ISERROR(VLOOKUP(H54,'Directive OSH09 (FR)'!$O$6:$P$10,2,FALSE)),"",VLOOKUP(H54,'Directive OSH09 (FR)'!$O$6:$P$10,2,FALSE))</f>
        <v>2</v>
      </c>
      <c r="X54" s="3">
        <f>IF(ISERROR(VLOOKUP(I54,'Directive OSH09 (FR)'!$O$13:$P$17,2,FALSE)),"",VLOOKUP(I54,'Directive OSH09 (FR)'!$O$13:$P$17,2,FALSE))</f>
        <v>4</v>
      </c>
      <c r="Y54" s="3">
        <f t="shared" si="50"/>
        <v>1</v>
      </c>
      <c r="Z54" s="196"/>
      <c r="AA54" s="418"/>
      <c r="AB54" s="418"/>
      <c r="AC54" s="420"/>
      <c r="AD54" s="667"/>
      <c r="AE54" s="651"/>
      <c r="AF54" s="314"/>
      <c r="AG54" s="8"/>
      <c r="AH54" s="8">
        <f t="shared" si="51"/>
        <v>0</v>
      </c>
      <c r="AI54" s="652"/>
    </row>
    <row r="55" spans="1:35" ht="68.099999999999994" customHeight="1">
      <c r="A55" s="261"/>
      <c r="B55" s="255"/>
      <c r="C55" s="408"/>
      <c r="D55" s="255"/>
      <c r="E55" s="266"/>
      <c r="F55" s="267"/>
      <c r="G55" s="321"/>
      <c r="H55" s="7"/>
      <c r="I55" s="8"/>
      <c r="J55" s="8" t="str">
        <f t="shared" ref="J55:J56" si="52">IF(ISERROR(W55*X55),"",W55*X55)</f>
        <v/>
      </c>
      <c r="K55" s="14" t="str">
        <f>IF(ISERROR(VLOOKUP(Y55,'Directive OSH09 (FR)'!$T$6:$U$10,2,FALSE)),"",VLOOKUP(Y55,'Directive OSH09 (FR)'!$T$6:$U$10,2,FALSE))</f>
        <v/>
      </c>
      <c r="L55" s="126"/>
      <c r="M55" s="127"/>
      <c r="N55" s="27"/>
      <c r="O55" s="27"/>
      <c r="P55" s="27"/>
      <c r="Q55" s="57"/>
      <c r="R55" s="35"/>
      <c r="S55" s="7">
        <f t="shared" ref="S55:T56" si="53">U55</f>
        <v>0</v>
      </c>
      <c r="T55" s="35">
        <f t="shared" si="53"/>
        <v>0</v>
      </c>
      <c r="U55" s="3">
        <f>IF(A55="",0,IF(Q$51="",1,IF(Q$51+$U$51*365&lt;$U$1,1,0)))</f>
        <v>0</v>
      </c>
      <c r="V55" s="163">
        <f>IF(A55="",0,IF(Q$51="",1,IF(Q$51+$V$51*365&lt;$U$1,1,0)))</f>
        <v>0</v>
      </c>
      <c r="W55" s="162" t="str">
        <f>IF(ISERROR(VLOOKUP(H55,'Directive OSH09 (FR)'!$O$6:$P$10,2,FALSE)),"",VLOOKUP(H55,'Directive OSH09 (FR)'!$O$6:$P$10,2,FALSE))</f>
        <v/>
      </c>
      <c r="X55" s="3" t="str">
        <f>IF(ISERROR(VLOOKUP(I55,'Directive OSH09 (FR)'!$O$13:$P$17,2,FALSE)),"",VLOOKUP(I55,'Directive OSH09 (FR)'!$O$13:$P$17,2,FALSE))</f>
        <v/>
      </c>
      <c r="Y55" s="3" t="str">
        <f t="shared" ref="Y55:Y56" si="54">IF(J55="","",IF(J55&gt;=161,5,IF(J55&gt;=65,4,IF(J55&gt;=20,3,IF(J55&gt;=9,2,1)))))</f>
        <v/>
      </c>
      <c r="Z55" s="196"/>
      <c r="AA55" s="418"/>
      <c r="AB55" s="418"/>
      <c r="AC55" s="420"/>
      <c r="AD55" s="667"/>
      <c r="AE55" s="651"/>
      <c r="AF55" s="314"/>
      <c r="AG55" s="8"/>
      <c r="AH55" s="8"/>
      <c r="AI55" s="653"/>
    </row>
    <row r="56" spans="1:35" ht="15.6" customHeight="1">
      <c r="A56" s="405"/>
      <c r="B56" s="62"/>
      <c r="C56" s="62"/>
      <c r="D56" s="62"/>
      <c r="E56" s="293"/>
      <c r="F56" s="282"/>
      <c r="G56" s="458"/>
      <c r="H56" s="61"/>
      <c r="I56" s="62"/>
      <c r="J56" s="62" t="str">
        <f t="shared" si="52"/>
        <v/>
      </c>
      <c r="K56" s="63" t="str">
        <f>IF(ISERROR(VLOOKUP(Y56,'Directive OSH09 (FR)'!$T$6:$U$10,2,FALSE)),"",VLOOKUP(Y56,'Directive OSH09 (FR)'!$T$6:$U$10,2,FALSE))</f>
        <v/>
      </c>
      <c r="L56" s="61"/>
      <c r="M56" s="64"/>
      <c r="N56" s="64"/>
      <c r="O56" s="64"/>
      <c r="P56" s="64"/>
      <c r="Q56" s="65"/>
      <c r="R56" s="66"/>
      <c r="S56" s="61">
        <f t="shared" si="53"/>
        <v>0</v>
      </c>
      <c r="T56" s="66">
        <f t="shared" si="53"/>
        <v>0</v>
      </c>
      <c r="U56" s="164">
        <f>IF(A56="",0,IF(Q$51="",1,IF(Q$51+$U$51*365&lt;$U$1,1,0)))</f>
        <v>0</v>
      </c>
      <c r="V56" s="165">
        <f>IF(A56="",0,IF(Q$51="",1,IF(Q$51+$V$51*365&lt;$U$1,1,0)))</f>
        <v>0</v>
      </c>
      <c r="W56" s="162" t="str">
        <f>IF(ISERROR(VLOOKUP(H56,'Directive OSH09 (FR)'!$O$6:$P$10,2,FALSE)),"",VLOOKUP(H56,'Directive OSH09 (FR)'!$O$6:$P$10,2,FALSE))</f>
        <v/>
      </c>
      <c r="X56" s="3" t="str">
        <f>IF(ISERROR(VLOOKUP(I56,'Directive OSH09 (FR)'!$O$13:$P$17,2,FALSE)),"",VLOOKUP(I56,'Directive OSH09 (FR)'!$O$13:$P$17,2,FALSE))</f>
        <v/>
      </c>
      <c r="Y56" s="3" t="str">
        <f t="shared" si="54"/>
        <v/>
      </c>
      <c r="Z56" s="196"/>
      <c r="AA56" s="418"/>
      <c r="AB56" s="418"/>
      <c r="AC56" s="420"/>
      <c r="AD56" s="667"/>
      <c r="AE56" s="651"/>
      <c r="AF56" s="642"/>
      <c r="AG56" s="62"/>
      <c r="AH56" s="62">
        <f t="shared" ref="AH56" si="55">IF(ISERROR(AU56*AV56),"",AU56*AV56)</f>
        <v>0</v>
      </c>
      <c r="AI56" s="652"/>
    </row>
    <row r="57" spans="1:35">
      <c r="A57" s="268" t="s">
        <v>278</v>
      </c>
      <c r="B57" s="391"/>
      <c r="C57" s="391"/>
      <c r="D57" s="391"/>
      <c r="E57" s="292"/>
      <c r="F57" s="281"/>
      <c r="G57" s="457"/>
      <c r="H57" s="454"/>
      <c r="I57" s="391"/>
      <c r="J57" s="391">
        <f>IF(SUM(J58:J64)=0,"",MAX(J58:J64))</f>
        <v>32</v>
      </c>
      <c r="K57" s="24" t="str">
        <f>IF(ISERROR(VLOOKUP(Y57,'Directive OSH09 (FR)'!$T$6:$U$10,2,FALSE)),"",VLOOKUP(Y57,'Directive OSH09 (FR)'!$T$6:$U$10,2,FALSE))</f>
        <v>3-Moderé</v>
      </c>
      <c r="L57" s="43" t="str">
        <f>IF(ISERROR(VLOOKUP($A57,Dangers!$B$4:$G$1001,4,FALSE)),"ERR",IF(ISBLANK(VLOOKUP($A57,Dangers!$B$4:$G$1001,4,FALSE)),"","Yes"))</f>
        <v/>
      </c>
      <c r="M57" s="26" t="str">
        <f>IF(ISERROR(VLOOKUP($A57,Dangers!$B$4:$G$1001,6,FALSE)),"ERR",IF(ISBLANK((VLOOKUP($A57,Dangers!$B$4:$G$1001,6,FALSE))),"","Yes"))</f>
        <v/>
      </c>
      <c r="N57" s="26"/>
      <c r="O57" s="26"/>
      <c r="P57" s="26"/>
      <c r="Q57" s="132" t="str">
        <f>IF(OR(L57="Yes",M57="Yes"),MAX(Q58:Q64),"")</f>
        <v/>
      </c>
      <c r="R57" s="34"/>
      <c r="S57" s="43">
        <f>IF(L57="Yes",IF(SUM(S58:S64)=0,0,1),2)</f>
        <v>2</v>
      </c>
      <c r="T57" s="34">
        <f>IF(M57="Yes",IF(SUM(T58:T64)=0,0,1),2)</f>
        <v>2</v>
      </c>
      <c r="U57" s="160">
        <v>0</v>
      </c>
      <c r="V57" s="161">
        <v>0</v>
      </c>
      <c r="W57" s="162" t="str">
        <f>IF(ISERROR(VLOOKUP(H57,'Directive OSH09 (FR)'!$O$6:$P$10,2,FALSE)),"",VLOOKUP(H57,'Directive OSH09 (FR)'!$O$6:$P$10,2,FALSE))</f>
        <v/>
      </c>
      <c r="X57" s="3" t="str">
        <f>IF(ISERROR(VLOOKUP(I57,'Directive OSH09 (FR)'!$O$13:$P$17,2,FALSE)),"",VLOOKUP(I57,'Directive OSH09 (FR)'!$O$13:$P$17,2,FALSE))</f>
        <v/>
      </c>
      <c r="Y57" s="3">
        <f t="shared" ref="Y57:Y63" si="56">IF(J57="","",IF(J57&gt;=161,5,IF(J57&gt;=65,4,IF(J57&gt;=20,3,IF(J57&gt;=9,2,1)))))</f>
        <v>3</v>
      </c>
      <c r="Z57" s="367"/>
      <c r="AA57" s="446"/>
      <c r="AB57" s="446"/>
      <c r="AC57" s="611"/>
      <c r="AD57" s="709"/>
      <c r="AE57" s="702"/>
      <c r="AF57" s="643"/>
      <c r="AG57" s="391"/>
      <c r="AH57" s="391" t="str">
        <f>IF(SUM(AH58:AH64)=0,"",MAX(AH58:AH64))</f>
        <v/>
      </c>
      <c r="AI57" s="652"/>
    </row>
    <row r="58" spans="1:35" ht="25.5">
      <c r="A58" s="261" t="s">
        <v>485</v>
      </c>
      <c r="B58" s="255" t="s">
        <v>486</v>
      </c>
      <c r="C58" s="255" t="s">
        <v>487</v>
      </c>
      <c r="D58" s="530" t="s">
        <v>488</v>
      </c>
      <c r="E58" s="266" t="s">
        <v>39</v>
      </c>
      <c r="F58" s="267">
        <v>6</v>
      </c>
      <c r="G58" s="256" t="s">
        <v>489</v>
      </c>
      <c r="H58" s="7" t="s">
        <v>38</v>
      </c>
      <c r="I58" s="8" t="s">
        <v>48</v>
      </c>
      <c r="J58" s="8">
        <f>IF(ISERROR(W58*X58),"",W58*X58)</f>
        <v>32</v>
      </c>
      <c r="K58" s="14" t="str">
        <f>IF(ISERROR(VLOOKUP(Y58,'Directive OSH09 (FR)'!$T$6:$U$10,2,FALSE)),"",VLOOKUP(Y58,'Directive OSH09 (FR)'!$T$6:$U$10,2,FALSE))</f>
        <v>3-Moderé</v>
      </c>
      <c r="L58" s="126"/>
      <c r="M58" s="127"/>
      <c r="N58" s="27"/>
      <c r="O58" s="27"/>
      <c r="P58" s="27"/>
      <c r="Q58" s="57"/>
      <c r="R58" s="35"/>
      <c r="S58" s="7">
        <f t="shared" ref="S58:T63" si="57">U58</f>
        <v>1</v>
      </c>
      <c r="T58" s="35">
        <f t="shared" si="57"/>
        <v>1</v>
      </c>
      <c r="U58" s="3">
        <f t="shared" ref="U58:U63" si="58">IF(A58="",0,IF(Q$58="",1,IF(Q$58+$U$58*365&lt;$U$1,1,0)))</f>
        <v>1</v>
      </c>
      <c r="V58" s="163">
        <f t="shared" ref="V58:V63" si="59">IF(A58="",0,IF(Q$58="",1,IF(Q$58+$V$58*365&lt;$U$1,1,0)))</f>
        <v>1</v>
      </c>
      <c r="W58" s="162">
        <f>IF(ISERROR(VLOOKUP(H58,'Directive OSH09 (FR)'!$O$6:$P$10,2,FALSE)),"",VLOOKUP(H58,'Directive OSH09 (FR)'!$O$6:$P$10,2,FALSE))</f>
        <v>4</v>
      </c>
      <c r="X58" s="3">
        <f>IF(ISERROR(VLOOKUP(I58,'Directive OSH09 (FR)'!$O$13:$P$17,2,FALSE)),"",VLOOKUP(I58,'Directive OSH09 (FR)'!$O$13:$P$17,2,FALSE))</f>
        <v>8</v>
      </c>
      <c r="Y58" s="3">
        <f t="shared" si="56"/>
        <v>3</v>
      </c>
      <c r="Z58" s="196"/>
      <c r="AA58" s="418"/>
      <c r="AB58" s="418"/>
      <c r="AC58" s="420"/>
      <c r="AD58" s="667"/>
      <c r="AE58" s="651"/>
      <c r="AF58" s="314"/>
      <c r="AG58" s="8"/>
      <c r="AH58" s="8">
        <f>IF(ISERROR(AU58*AV58),"",AU58*AV58)</f>
        <v>0</v>
      </c>
      <c r="AI58" s="653"/>
    </row>
    <row r="59" spans="1:35" ht="38.25">
      <c r="A59" s="261" t="s">
        <v>485</v>
      </c>
      <c r="B59" s="255" t="s">
        <v>490</v>
      </c>
      <c r="C59" s="255" t="s">
        <v>491</v>
      </c>
      <c r="D59" s="442" t="s">
        <v>492</v>
      </c>
      <c r="E59" s="266" t="s">
        <v>39</v>
      </c>
      <c r="F59" s="267">
        <v>6</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si="57"/>
        <v>1</v>
      </c>
      <c r="T59" s="35">
        <f t="shared" si="57"/>
        <v>1</v>
      </c>
      <c r="U59" s="3">
        <f t="shared" si="58"/>
        <v>1</v>
      </c>
      <c r="V59" s="163">
        <f t="shared" si="59"/>
        <v>1</v>
      </c>
      <c r="W59" s="162">
        <f>IF(ISERROR(VLOOKUP(H59,'Directive OSH09 (FR)'!$O$6:$P$10,2,FALSE)),"",VLOOKUP(H59,'Directive OSH09 (FR)'!$O$6:$P$10,2,FALSE))</f>
        <v>4</v>
      </c>
      <c r="X59" s="3">
        <f>IF(ISERROR(VLOOKUP(I59,'Directive OSH09 (FR)'!$O$13:$P$17,2,FALSE)),"",VLOOKUP(I59,'Directive OSH09 (FR)'!$O$13:$P$17,2,FALSE))</f>
        <v>8</v>
      </c>
      <c r="Y59" s="3">
        <f t="shared" si="56"/>
        <v>3</v>
      </c>
      <c r="Z59" s="196"/>
      <c r="AA59" s="418"/>
      <c r="AB59" s="418"/>
      <c r="AC59" s="420"/>
      <c r="AD59" s="667"/>
      <c r="AE59" s="651"/>
      <c r="AF59" s="314"/>
      <c r="AG59" s="8"/>
      <c r="AH59" s="8"/>
      <c r="AI59" s="653"/>
    </row>
    <row r="60" spans="1:35" ht="25.5">
      <c r="A60" s="261" t="s">
        <v>485</v>
      </c>
      <c r="B60" s="8" t="s">
        <v>493</v>
      </c>
      <c r="C60" s="8" t="s">
        <v>494</v>
      </c>
      <c r="D60" s="255" t="s">
        <v>495</v>
      </c>
      <c r="E60" s="266" t="s">
        <v>39</v>
      </c>
      <c r="F60" s="267">
        <v>6</v>
      </c>
      <c r="G60" s="256" t="s">
        <v>489</v>
      </c>
      <c r="H60" s="7" t="s">
        <v>38</v>
      </c>
      <c r="I60" s="8" t="s">
        <v>48</v>
      </c>
      <c r="J60" s="8">
        <f t="shared" ref="J60:J63" si="60">IF(ISERROR(W60*X60),"",W60*X60)</f>
        <v>32</v>
      </c>
      <c r="K60" s="14" t="str">
        <f>IF(ISERROR(VLOOKUP(Y60,'Directive OSH09 (FR)'!$T$6:$U$10,2,FALSE)),"",VLOOKUP(Y60,'Directive OSH09 (FR)'!$T$6:$U$10,2,FALSE))</f>
        <v>3-Moderé</v>
      </c>
      <c r="L60" s="126"/>
      <c r="M60" s="127"/>
      <c r="N60" s="27"/>
      <c r="O60" s="27"/>
      <c r="P60" s="27"/>
      <c r="Q60" s="57"/>
      <c r="R60" s="35"/>
      <c r="S60" s="7">
        <f t="shared" si="57"/>
        <v>1</v>
      </c>
      <c r="T60" s="35">
        <f t="shared" si="57"/>
        <v>1</v>
      </c>
      <c r="U60" s="3">
        <f t="shared" si="58"/>
        <v>1</v>
      </c>
      <c r="V60" s="163">
        <f t="shared" si="59"/>
        <v>1</v>
      </c>
      <c r="W60" s="162">
        <f>IF(ISERROR(VLOOKUP(H60,'Directive OSH09 (FR)'!$O$6:$P$10,2,FALSE)),"",VLOOKUP(H60,'Directive OSH09 (FR)'!$O$6:$P$10,2,FALSE))</f>
        <v>4</v>
      </c>
      <c r="X60" s="3">
        <f>IF(ISERROR(VLOOKUP(I60,'Directive OSH09 (FR)'!$O$13:$P$17,2,FALSE)),"",VLOOKUP(I60,'Directive OSH09 (FR)'!$O$13:$P$17,2,FALSE))</f>
        <v>8</v>
      </c>
      <c r="Y60" s="3">
        <f t="shared" si="56"/>
        <v>3</v>
      </c>
      <c r="Z60" s="196"/>
      <c r="AA60" s="418"/>
      <c r="AB60" s="418"/>
      <c r="AC60" s="420"/>
      <c r="AD60" s="667"/>
      <c r="AE60" s="651"/>
      <c r="AF60" s="314"/>
      <c r="AG60" s="8"/>
      <c r="AH60" s="8">
        <f t="shared" ref="AH60:AH63" si="61">IF(ISERROR(AU60*AV60),"",AU60*AV60)</f>
        <v>0</v>
      </c>
      <c r="AI60" s="652"/>
    </row>
    <row r="61" spans="1:35" ht="25.5">
      <c r="A61" s="261" t="s">
        <v>485</v>
      </c>
      <c r="B61" s="8" t="s">
        <v>496</v>
      </c>
      <c r="C61" s="8" t="s">
        <v>494</v>
      </c>
      <c r="D61" s="255" t="s">
        <v>497</v>
      </c>
      <c r="E61" s="266" t="s">
        <v>36</v>
      </c>
      <c r="F61" s="267">
        <v>6</v>
      </c>
      <c r="G61" s="256" t="s">
        <v>489</v>
      </c>
      <c r="H61" s="7" t="s">
        <v>38</v>
      </c>
      <c r="I61" s="8" t="s">
        <v>48</v>
      </c>
      <c r="J61" s="8">
        <f t="shared" si="60"/>
        <v>32</v>
      </c>
      <c r="K61" s="14" t="str">
        <f>IF(ISERROR(VLOOKUP(Y61,'Directive OSH09 (FR)'!$T$6:$U$10,2,FALSE)),"",VLOOKUP(Y61,'Directive OSH09 (FR)'!$T$6:$U$10,2,FALSE))</f>
        <v>3-Moderé</v>
      </c>
      <c r="L61" s="126"/>
      <c r="M61" s="127"/>
      <c r="N61" s="27"/>
      <c r="O61" s="27"/>
      <c r="P61" s="27"/>
      <c r="Q61" s="57"/>
      <c r="R61" s="35"/>
      <c r="S61" s="7">
        <f t="shared" si="57"/>
        <v>1</v>
      </c>
      <c r="T61" s="35">
        <f t="shared" si="57"/>
        <v>1</v>
      </c>
      <c r="U61" s="3">
        <f t="shared" si="58"/>
        <v>1</v>
      </c>
      <c r="V61" s="163">
        <f t="shared" si="59"/>
        <v>1</v>
      </c>
      <c r="W61" s="162">
        <f>IF(ISERROR(VLOOKUP(H61,'Directive OSH09 (FR)'!$O$6:$P$10,2,FALSE)),"",VLOOKUP(H61,'Directive OSH09 (FR)'!$O$6:$P$10,2,FALSE))</f>
        <v>4</v>
      </c>
      <c r="X61" s="3">
        <f>IF(ISERROR(VLOOKUP(I61,'Directive OSH09 (FR)'!$O$13:$P$17,2,FALSE)),"",VLOOKUP(I61,'Directive OSH09 (FR)'!$O$13:$P$17,2,FALSE))</f>
        <v>8</v>
      </c>
      <c r="Y61" s="3">
        <f t="shared" si="56"/>
        <v>3</v>
      </c>
      <c r="Z61" s="196"/>
      <c r="AA61" s="418"/>
      <c r="AB61" s="418"/>
      <c r="AC61" s="420"/>
      <c r="AD61" s="667"/>
      <c r="AE61" s="651"/>
      <c r="AF61" s="314"/>
      <c r="AG61" s="8"/>
      <c r="AH61" s="8">
        <f t="shared" si="61"/>
        <v>0</v>
      </c>
      <c r="AI61" s="652"/>
    </row>
    <row r="62" spans="1:35" ht="25.5">
      <c r="A62" s="261" t="s">
        <v>485</v>
      </c>
      <c r="B62" s="8" t="s">
        <v>486</v>
      </c>
      <c r="C62" s="8" t="s">
        <v>487</v>
      </c>
      <c r="D62" s="255" t="s">
        <v>498</v>
      </c>
      <c r="E62" s="266" t="s">
        <v>36</v>
      </c>
      <c r="F62" s="267">
        <v>6</v>
      </c>
      <c r="G62" s="256" t="s">
        <v>489</v>
      </c>
      <c r="H62" s="7" t="s">
        <v>38</v>
      </c>
      <c r="I62" s="8" t="s">
        <v>48</v>
      </c>
      <c r="J62" s="8">
        <f>IF(ISERROR(W62*X62),"",W62*X62)</f>
        <v>32</v>
      </c>
      <c r="K62" s="14" t="str">
        <f>IF(ISERROR(VLOOKUP(Y62,'Directive OSH09 (FR)'!$T$6:$U$10,2,FALSE)),"",VLOOKUP(Y62,'Directive OSH09 (FR)'!$T$6:$U$10,2,FALSE))</f>
        <v>3-Moderé</v>
      </c>
      <c r="L62" s="126"/>
      <c r="M62" s="127"/>
      <c r="N62" s="27"/>
      <c r="O62" s="27"/>
      <c r="P62" s="27"/>
      <c r="Q62" s="57"/>
      <c r="R62" s="35"/>
      <c r="S62" s="7">
        <f t="shared" si="57"/>
        <v>1</v>
      </c>
      <c r="T62" s="35">
        <f t="shared" si="57"/>
        <v>1</v>
      </c>
      <c r="U62" s="3">
        <f t="shared" si="58"/>
        <v>1</v>
      </c>
      <c r="V62" s="163">
        <f t="shared" si="59"/>
        <v>1</v>
      </c>
      <c r="W62" s="162">
        <f>IF(ISERROR(VLOOKUP(H62,'Directive OSH09 (FR)'!$O$6:$P$10,2,FALSE)),"",VLOOKUP(H62,'Directive OSH09 (FR)'!$O$6:$P$10,2,FALSE))</f>
        <v>4</v>
      </c>
      <c r="X62" s="3">
        <f>IF(ISERROR(VLOOKUP(I62,'Directive OSH09 (FR)'!$O$13:$P$17,2,FALSE)),"",VLOOKUP(I62,'Directive OSH09 (FR)'!$O$13:$P$17,2,FALSE))</f>
        <v>8</v>
      </c>
      <c r="Y62" s="3">
        <f t="shared" si="56"/>
        <v>3</v>
      </c>
      <c r="Z62" s="196"/>
      <c r="AA62" s="418"/>
      <c r="AB62" s="418"/>
      <c r="AC62" s="420"/>
      <c r="AD62" s="667"/>
      <c r="AE62" s="651"/>
      <c r="AF62" s="314"/>
      <c r="AG62" s="8"/>
      <c r="AH62" s="8"/>
      <c r="AI62" s="652"/>
    </row>
    <row r="63" spans="1:35" ht="25.5">
      <c r="A63" s="261" t="s">
        <v>485</v>
      </c>
      <c r="B63" s="8" t="s">
        <v>496</v>
      </c>
      <c r="C63" s="8" t="s">
        <v>494</v>
      </c>
      <c r="D63" s="90" t="s">
        <v>499</v>
      </c>
      <c r="E63" s="266" t="s">
        <v>39</v>
      </c>
      <c r="F63" s="267">
        <v>6</v>
      </c>
      <c r="G63" s="256" t="s">
        <v>489</v>
      </c>
      <c r="H63" s="7" t="s">
        <v>38</v>
      </c>
      <c r="I63" s="8" t="s">
        <v>48</v>
      </c>
      <c r="J63" s="8">
        <f t="shared" si="60"/>
        <v>32</v>
      </c>
      <c r="K63" s="14" t="str">
        <f>IF(ISERROR(VLOOKUP(Y63,'Directive OSH09 (FR)'!$T$6:$U$10,2,FALSE)),"",VLOOKUP(Y63,'Directive OSH09 (FR)'!$T$6:$U$10,2,FALSE))</f>
        <v>3-Moderé</v>
      </c>
      <c r="L63" s="126"/>
      <c r="M63" s="127"/>
      <c r="N63" s="27"/>
      <c r="O63" s="27"/>
      <c r="P63" s="27"/>
      <c r="Q63" s="57"/>
      <c r="R63" s="35"/>
      <c r="S63" s="7">
        <f t="shared" si="57"/>
        <v>1</v>
      </c>
      <c r="T63" s="35">
        <f t="shared" si="57"/>
        <v>1</v>
      </c>
      <c r="U63" s="3">
        <f t="shared" si="58"/>
        <v>1</v>
      </c>
      <c r="V63" s="163">
        <f t="shared" si="59"/>
        <v>1</v>
      </c>
      <c r="W63" s="162">
        <f>IF(ISERROR(VLOOKUP(H63,'Directive OSH09 (FR)'!$O$6:$P$10,2,FALSE)),"",VLOOKUP(H63,'Directive OSH09 (FR)'!$O$6:$P$10,2,FALSE))</f>
        <v>4</v>
      </c>
      <c r="X63" s="3">
        <f>IF(ISERROR(VLOOKUP(I63,'Directive OSH09 (FR)'!$O$13:$P$17,2,FALSE)),"",VLOOKUP(I63,'Directive OSH09 (FR)'!$O$13:$P$17,2,FALSE))</f>
        <v>8</v>
      </c>
      <c r="Y63" s="3">
        <f t="shared" si="56"/>
        <v>3</v>
      </c>
      <c r="Z63" s="196"/>
      <c r="AA63" s="418"/>
      <c r="AB63" s="418"/>
      <c r="AC63" s="420"/>
      <c r="AD63" s="667"/>
      <c r="AE63" s="651"/>
      <c r="AF63" s="314"/>
      <c r="AG63" s="8"/>
      <c r="AH63" s="8">
        <f t="shared" si="61"/>
        <v>0</v>
      </c>
      <c r="AI63" s="652"/>
    </row>
    <row r="64" spans="1:35">
      <c r="A64" s="405"/>
      <c r="B64" s="62"/>
      <c r="C64" s="62"/>
      <c r="D64" s="62"/>
      <c r="E64" s="293"/>
      <c r="F64" s="282"/>
      <c r="G64" s="458"/>
      <c r="H64" s="61"/>
      <c r="I64" s="62"/>
      <c r="J64" s="62" t="str">
        <f t="shared" ref="J64" si="62">IF(ISERROR(W64*X64),"",W64*X64)</f>
        <v/>
      </c>
      <c r="K64" s="63" t="str">
        <f>IF(ISERROR(VLOOKUP(Y64,'Directive OSH09 (FR)'!$T$6:$U$10,2,FALSE)),"",VLOOKUP(Y64,'Directive OSH09 (FR)'!$T$6:$U$10,2,FALSE))</f>
        <v/>
      </c>
      <c r="L64" s="61"/>
      <c r="M64" s="64"/>
      <c r="N64" s="64"/>
      <c r="O64" s="64"/>
      <c r="P64" s="64"/>
      <c r="Q64" s="65"/>
      <c r="R64" s="66"/>
      <c r="S64" s="61">
        <f t="shared" ref="S64:T64" si="63">U64</f>
        <v>0</v>
      </c>
      <c r="T64" s="66">
        <f t="shared" si="63"/>
        <v>0</v>
      </c>
      <c r="U64" s="164">
        <f>IF(A64="",0,IF(Q$57="",1,IF(Q$57+$U$57*365&lt;$U$1,1,0)))</f>
        <v>0</v>
      </c>
      <c r="V64" s="165">
        <f>IF(A64="",0,IF(Q$57="",1,IF(Q$57+$V$57*365&lt;$U$1,1,0)))</f>
        <v>0</v>
      </c>
      <c r="W64" s="162" t="str">
        <f>IF(ISERROR(VLOOKUP(H64,'Directive OSH09 (FR)'!$O$6:$P$10,2,FALSE)),"",VLOOKUP(H64,'Directive OSH09 (FR)'!$O$6:$P$10,2,FALSE))</f>
        <v/>
      </c>
      <c r="X64" s="3" t="str">
        <f>IF(ISERROR(VLOOKUP(I64,'Directive OSH09 (FR)'!$O$13:$P$17,2,FALSE)),"",VLOOKUP(I64,'Directive OSH09 (FR)'!$O$13:$P$17,2,FALSE))</f>
        <v/>
      </c>
      <c r="Y64" s="3" t="str">
        <f t="shared" ref="Y64" si="64">IF(J64="","",IF(J64&gt;=161,5,IF(J64&gt;=65,4,IF(J64&gt;=20,3,IF(J64&gt;=9,2,1)))))</f>
        <v/>
      </c>
      <c r="Z64" s="196"/>
      <c r="AA64" s="418"/>
      <c r="AB64" s="418"/>
      <c r="AC64" s="420"/>
      <c r="AD64" s="667"/>
      <c r="AE64" s="651"/>
      <c r="AF64" s="642"/>
      <c r="AG64" s="62"/>
      <c r="AH64" s="62">
        <f t="shared" ref="AH64" si="65">IF(ISERROR(AU64*AV64),"",AU64*AV64)</f>
        <v>0</v>
      </c>
      <c r="AI64" s="652"/>
    </row>
    <row r="65" spans="1:35">
      <c r="A65" s="268" t="s">
        <v>279</v>
      </c>
      <c r="B65" s="391"/>
      <c r="C65" s="391"/>
      <c r="D65" s="391"/>
      <c r="E65" s="292"/>
      <c r="F65" s="281"/>
      <c r="G65" s="457"/>
      <c r="H65" s="454"/>
      <c r="I65" s="391"/>
      <c r="J65" s="391">
        <f>IF(SUM(J66:J70)=0,"",MAX(J66:J70))</f>
        <v>16</v>
      </c>
      <c r="K65" s="24" t="str">
        <f>IF(ISERROR(VLOOKUP(Y65,'Directive OSH09 (FR)'!$T$6:$U$10,2,FALSE)),"",VLOOKUP(Y65,'Directive OSH09 (FR)'!$T$6:$U$10,2,FALSE))</f>
        <v>2-Tolérable</v>
      </c>
      <c r="L65" s="43" t="str">
        <f>IF(ISERROR(VLOOKUP($A65,Dangers!$B$4:$G$1001,4,FALSE)),"ERR",IF(ISBLANK(VLOOKUP($A65,Dangers!$B$4:$G$1001,4,FALSE)),"","Yes"))</f>
        <v/>
      </c>
      <c r="M65" s="26" t="str">
        <f>IF(ISERROR(VLOOKUP($A65,Dangers!$B$4:$G$1001,6,FALSE)),"ERR",IF(ISBLANK((VLOOKUP($A65,Dangers!$B$4:$G$1001,6,FALSE))),"","Yes"))</f>
        <v/>
      </c>
      <c r="N65" s="26"/>
      <c r="O65" s="26"/>
      <c r="P65" s="26"/>
      <c r="Q65" s="132" t="str">
        <f>IF(OR(L65="Yes",M65="Yes"),MAX(Q66:Q70),"")</f>
        <v/>
      </c>
      <c r="R65" s="34"/>
      <c r="S65" s="43">
        <f>IF(L65="Yes",IF(SUM(S66:S70)=0,0,1),2)</f>
        <v>2</v>
      </c>
      <c r="T65" s="34">
        <f>IF(M65="Yes",IF(SUM(T66:T70)=0,0,1),2)</f>
        <v>2</v>
      </c>
      <c r="U65" s="160">
        <v>0</v>
      </c>
      <c r="V65" s="161">
        <v>0</v>
      </c>
      <c r="W65" s="162" t="str">
        <f>IF(ISERROR(VLOOKUP(H65,'Directive OSH09 (FR)'!$O$6:$P$10,2,FALSE)),"",VLOOKUP(H65,'Directive OSH09 (FR)'!$O$6:$P$10,2,FALSE))</f>
        <v/>
      </c>
      <c r="X65" s="3" t="str">
        <f>IF(ISERROR(VLOOKUP(I65,'Directive OSH09 (FR)'!$O$13:$P$17,2,FALSE)),"",VLOOKUP(I65,'Directive OSH09 (FR)'!$O$13:$P$17,2,FALSE))</f>
        <v/>
      </c>
      <c r="Y65" s="3">
        <f>IF(J65="","",IF(J65&gt;=161,5,IF(J65&gt;=65,4,IF(J65&gt;=20,3,IF(J65&gt;=9,2,1)))))</f>
        <v>2</v>
      </c>
      <c r="Z65" s="367"/>
      <c r="AA65" s="446"/>
      <c r="AB65" s="446"/>
      <c r="AC65" s="611"/>
      <c r="AD65" s="709"/>
      <c r="AE65" s="702"/>
      <c r="AF65" s="643"/>
      <c r="AG65" s="391"/>
      <c r="AH65" s="391" t="str">
        <f>IF(SUM(AH66:AH70)=0,"",MAX(AH66:AH70))</f>
        <v/>
      </c>
      <c r="AI65" s="652"/>
    </row>
    <row r="66" spans="1:35" ht="102">
      <c r="A66" s="261" t="s">
        <v>500</v>
      </c>
      <c r="B66" s="255" t="s">
        <v>501</v>
      </c>
      <c r="C66" s="8" t="s">
        <v>502</v>
      </c>
      <c r="D66" s="255" t="s">
        <v>503</v>
      </c>
      <c r="E66" s="266" t="s">
        <v>36</v>
      </c>
      <c r="F66" s="267">
        <v>6</v>
      </c>
      <c r="G66" s="256" t="s">
        <v>504</v>
      </c>
      <c r="H66" s="7" t="s">
        <v>35</v>
      </c>
      <c r="I66" s="8" t="s">
        <v>46</v>
      </c>
      <c r="J66" s="8">
        <f>IF(ISERROR(W66*X66),"",W66*X66)</f>
        <v>2</v>
      </c>
      <c r="K66" s="14" t="str">
        <f>IF(ISERROR(VLOOKUP(Y66,'Directive OSH09 (FR)'!$T$6:$U$10,2,FALSE)),"",VLOOKUP(Y66,'Directive OSH09 (FR)'!$T$6:$U$10,2,FALSE))</f>
        <v>1-Negligeable</v>
      </c>
      <c r="L66" s="126"/>
      <c r="M66" s="127"/>
      <c r="N66" s="27"/>
      <c r="O66" s="27"/>
      <c r="P66" s="27"/>
      <c r="Q66" s="57"/>
      <c r="R66" s="35"/>
      <c r="S66" s="7">
        <f t="shared" ref="S66:T66" si="66">U66</f>
        <v>1</v>
      </c>
      <c r="T66" s="35">
        <f t="shared" si="66"/>
        <v>1</v>
      </c>
      <c r="U66" s="3">
        <f>IF(A66="",0,IF(Q$66="",1,IF(Q$66+$U$66*365&lt;$U$1,1,0)))</f>
        <v>1</v>
      </c>
      <c r="V66" s="163">
        <f>IF(A66="",0,IF(Q$66="",1,IF(Q$66+$V$66*365&lt;$U$1,1,0)))</f>
        <v>1</v>
      </c>
      <c r="W66" s="162">
        <f>IF(ISERROR(VLOOKUP(H66,'Directive OSH09 (FR)'!$O$6:$P$10,2,FALSE)),"",VLOOKUP(H66,'Directive OSH09 (FR)'!$O$6:$P$10,2,FALSE))</f>
        <v>2</v>
      </c>
      <c r="X66" s="3">
        <f>IF(ISERROR(VLOOKUP(I66,'Directive OSH09 (FR)'!$O$13:$P$17,2,FALSE)),"",VLOOKUP(I66,'Directive OSH09 (FR)'!$O$13:$P$17,2,FALSE))</f>
        <v>1</v>
      </c>
      <c r="Y66" s="3">
        <f>IF(J66="","",IF(J66&gt;=161,5,IF(J66&gt;=65,4,IF(J66&gt;=20,3,IF(J66&gt;=9,2,1)))))</f>
        <v>1</v>
      </c>
      <c r="Z66" s="210"/>
      <c r="AA66" s="418"/>
      <c r="AB66" s="418"/>
      <c r="AC66" s="420"/>
      <c r="AD66" s="667"/>
      <c r="AE66" s="651"/>
      <c r="AF66" s="314"/>
      <c r="AG66" s="8"/>
      <c r="AH66" s="8">
        <f>IF(ISERROR(AU66*AV66),"",AU66*AV66)</f>
        <v>0</v>
      </c>
      <c r="AI66" s="647"/>
    </row>
    <row r="67" spans="1:35" ht="40.5" customHeight="1">
      <c r="A67" s="261" t="s">
        <v>500</v>
      </c>
      <c r="B67" s="8" t="s">
        <v>678</v>
      </c>
      <c r="C67" s="8" t="s">
        <v>679</v>
      </c>
      <c r="D67" s="589" t="s">
        <v>680</v>
      </c>
      <c r="E67" s="266" t="s">
        <v>36</v>
      </c>
      <c r="F67" s="267">
        <v>6</v>
      </c>
      <c r="G67" s="321" t="s">
        <v>681</v>
      </c>
      <c r="H67" s="7" t="s">
        <v>38</v>
      </c>
      <c r="I67" s="8" t="s">
        <v>47</v>
      </c>
      <c r="J67" s="8">
        <f t="shared" ref="J67:J70" si="67">IF(ISERROR(W67*X67),"",W67*X67)</f>
        <v>16</v>
      </c>
      <c r="K67" s="14" t="str">
        <f>IF(ISERROR(VLOOKUP(Y67,'Directive OSH09 (FR)'!$T$6:$U$10,2,FALSE)),"",VLOOKUP(Y67,'Directive OSH09 (FR)'!$T$6:$U$10,2,FALSE))</f>
        <v>2-Tolérable</v>
      </c>
      <c r="L67" s="126"/>
      <c r="M67" s="127"/>
      <c r="N67" s="27"/>
      <c r="O67" s="27"/>
      <c r="P67" s="27"/>
      <c r="Q67" s="57"/>
      <c r="R67" s="35"/>
      <c r="S67" s="7">
        <f t="shared" ref="S67:T70" si="68">U67</f>
        <v>1</v>
      </c>
      <c r="T67" s="35">
        <f t="shared" si="68"/>
        <v>1</v>
      </c>
      <c r="U67" s="3">
        <f>IF(A67="",0,IF(Q$65="",1,IF(Q$65+$U$65*365&lt;$U$1,1,0)))</f>
        <v>1</v>
      </c>
      <c r="V67" s="163">
        <f>IF(A67="",0,IF(Q$65="",1,IF(Q$65+$V$65*365&lt;$U$1,1,0)))</f>
        <v>1</v>
      </c>
      <c r="W67" s="162">
        <f>IF(ISERROR(VLOOKUP(H67,'Directive OSH09 (FR)'!$O$6:$P$10,2,FALSE)),"",VLOOKUP(H67,'Directive OSH09 (FR)'!$O$6:$P$10,2,FALSE))</f>
        <v>4</v>
      </c>
      <c r="X67" s="3">
        <f>IF(ISERROR(VLOOKUP(I67,'Directive OSH09 (FR)'!$O$13:$P$17,2,FALSE)),"",VLOOKUP(I67,'Directive OSH09 (FR)'!$O$13:$P$17,2,FALSE))</f>
        <v>4</v>
      </c>
      <c r="Y67" s="3">
        <f t="shared" ref="Y67:Y70" si="69">IF(J67="","",IF(J67&gt;=161,5,IF(J67&gt;=65,4,IF(J67&gt;=20,3,IF(J67&gt;=9,2,1)))))</f>
        <v>2</v>
      </c>
      <c r="Z67" s="196"/>
      <c r="AA67" s="418"/>
      <c r="AB67" s="418"/>
      <c r="AC67" s="420"/>
      <c r="AD67" s="667"/>
      <c r="AE67" s="651"/>
      <c r="AF67" s="314"/>
      <c r="AG67" s="8"/>
      <c r="AH67" s="8">
        <f t="shared" ref="AH67:AH70" si="70">IF(ISERROR(AU67*AV67),"",AU67*AV67)</f>
        <v>0</v>
      </c>
      <c r="AI67" s="652"/>
    </row>
    <row r="68" spans="1:35" ht="40.5" customHeight="1">
      <c r="A68" s="261" t="s">
        <v>442</v>
      </c>
      <c r="B68" s="255" t="s">
        <v>505</v>
      </c>
      <c r="C68" s="8" t="s">
        <v>506</v>
      </c>
      <c r="D68" s="255" t="s">
        <v>507</v>
      </c>
      <c r="E68" s="266" t="s">
        <v>36</v>
      </c>
      <c r="F68" s="267">
        <v>6</v>
      </c>
      <c r="G68" s="321" t="s">
        <v>508</v>
      </c>
      <c r="H68" s="7" t="s">
        <v>35</v>
      </c>
      <c r="I68" s="8" t="s">
        <v>48</v>
      </c>
      <c r="J68" s="8">
        <f>IF(ISERROR(W68*X68),"",W68*X68)</f>
        <v>16</v>
      </c>
      <c r="K68" s="14" t="str">
        <f>IF(ISERROR(VLOOKUP(Y68,'Directive OSH09 (FR)'!$T$6:$U$10,2,FALSE)),"",VLOOKUP(Y68,'Directive OSH09 (FR)'!$T$6:$U$10,2,FALSE))</f>
        <v>2-Tolérable</v>
      </c>
      <c r="L68" s="126"/>
      <c r="M68" s="127"/>
      <c r="N68" s="27"/>
      <c r="O68" s="27"/>
      <c r="P68" s="27"/>
      <c r="Q68" s="57"/>
      <c r="R68" s="35"/>
      <c r="S68" s="7">
        <f t="shared" si="68"/>
        <v>1</v>
      </c>
      <c r="T68" s="35">
        <f t="shared" si="68"/>
        <v>1</v>
      </c>
      <c r="U68" s="3">
        <f t="shared" ref="U68" si="71">IF(A68="",0,IF(Q$138="",1,IF(Q$138+$U$90*365&lt;$U$1,1,0)))</f>
        <v>1</v>
      </c>
      <c r="V68" s="163">
        <f t="shared" ref="V68" si="72">IF(A68="",0,IF(Q$138="",1,IF(Q$138+$V$90*365&lt;$U$1,1,0)))</f>
        <v>1</v>
      </c>
      <c r="W68" s="162">
        <f>IF(ISERROR(VLOOKUP(H68,'Directive OSH09 (FR)'!$O$6:$P$10,2,FALSE)),"",VLOOKUP(H68,'Directive OSH09 (FR)'!$O$6:$P$10,2,FALSE))</f>
        <v>2</v>
      </c>
      <c r="X68" s="3">
        <f>IF(ISERROR(VLOOKUP(I68,'Directive OSH09 (FR)'!$O$13:$P$17,2,FALSE)),"",VLOOKUP(I68,'Directive OSH09 (FR)'!$O$13:$P$17,2,FALSE))</f>
        <v>8</v>
      </c>
      <c r="Y68" s="3">
        <f t="shared" si="69"/>
        <v>2</v>
      </c>
      <c r="Z68" s="210"/>
      <c r="AA68" s="418"/>
      <c r="AB68" s="418"/>
      <c r="AC68" s="420"/>
      <c r="AD68" s="667"/>
      <c r="AE68" s="651"/>
      <c r="AF68" s="314"/>
      <c r="AG68" s="255"/>
      <c r="AH68" s="8">
        <f t="shared" si="70"/>
        <v>0</v>
      </c>
      <c r="AI68" s="653"/>
    </row>
    <row r="69" spans="1:35" ht="5.25" customHeight="1">
      <c r="A69" s="261"/>
      <c r="B69" s="8"/>
      <c r="C69" s="8"/>
      <c r="D69" s="590"/>
      <c r="E69" s="266"/>
      <c r="F69" s="267"/>
      <c r="G69" s="321"/>
      <c r="H69" s="7"/>
      <c r="I69" s="8"/>
      <c r="J69" s="8" t="str">
        <f t="shared" si="67"/>
        <v/>
      </c>
      <c r="K69" s="14" t="str">
        <f>IF(ISERROR(VLOOKUP(Y69,'Directive OSH09 (FR)'!$T$6:$U$10,2,FALSE)),"",VLOOKUP(Y69,'Directive OSH09 (FR)'!$T$6:$U$10,2,FALSE))</f>
        <v/>
      </c>
      <c r="L69" s="126"/>
      <c r="M69" s="127"/>
      <c r="N69" s="27"/>
      <c r="O69" s="27"/>
      <c r="P69" s="27"/>
      <c r="Q69" s="57"/>
      <c r="R69" s="35"/>
      <c r="S69" s="7">
        <f t="shared" si="68"/>
        <v>0</v>
      </c>
      <c r="T69" s="35">
        <f t="shared" si="68"/>
        <v>0</v>
      </c>
      <c r="U69" s="3">
        <f>IF(A69="",0,IF(Q$65="",1,IF(Q$65+$U$65*365&lt;$U$1,1,0)))</f>
        <v>0</v>
      </c>
      <c r="V69" s="163">
        <f>IF(A69="",0,IF(Q$65="",1,IF(Q$65+$V$65*365&lt;$U$1,1,0)))</f>
        <v>0</v>
      </c>
      <c r="W69" s="162" t="str">
        <f>IF(ISERROR(VLOOKUP(H69,'Directive OSH09 (FR)'!$O$6:$P$10,2,FALSE)),"",VLOOKUP(H69,'Directive OSH09 (FR)'!$O$6:$P$10,2,FALSE))</f>
        <v/>
      </c>
      <c r="X69" s="3" t="str">
        <f>IF(ISERROR(VLOOKUP(I69,'Directive OSH09 (FR)'!$O$13:$P$17,2,FALSE)),"",VLOOKUP(I69,'Directive OSH09 (FR)'!$O$13:$P$17,2,FALSE))</f>
        <v/>
      </c>
      <c r="Y69" s="3" t="str">
        <f t="shared" si="69"/>
        <v/>
      </c>
      <c r="Z69" s="196"/>
      <c r="AA69" s="418"/>
      <c r="AB69" s="418"/>
      <c r="AC69" s="420"/>
      <c r="AD69" s="667"/>
      <c r="AE69" s="651"/>
      <c r="AF69" s="314"/>
      <c r="AG69" s="8"/>
      <c r="AH69" s="8">
        <f t="shared" si="70"/>
        <v>0</v>
      </c>
      <c r="AI69" s="652"/>
    </row>
    <row r="70" spans="1:35">
      <c r="A70" s="405"/>
      <c r="B70" s="62"/>
      <c r="C70" s="62"/>
      <c r="D70" s="62"/>
      <c r="E70" s="293"/>
      <c r="F70" s="282"/>
      <c r="G70" s="458"/>
      <c r="H70" s="61"/>
      <c r="I70" s="62"/>
      <c r="J70" s="62" t="str">
        <f t="shared" si="67"/>
        <v/>
      </c>
      <c r="K70" s="63" t="str">
        <f>IF(ISERROR(VLOOKUP(Y70,'Directive OSH09 (FR)'!$T$6:$U$10,2,FALSE)),"",VLOOKUP(Y70,'Directive OSH09 (FR)'!$T$6:$U$10,2,FALSE))</f>
        <v/>
      </c>
      <c r="L70" s="61"/>
      <c r="M70" s="64"/>
      <c r="N70" s="64"/>
      <c r="O70" s="64"/>
      <c r="P70" s="64"/>
      <c r="Q70" s="65"/>
      <c r="R70" s="66"/>
      <c r="S70" s="61">
        <f t="shared" si="68"/>
        <v>0</v>
      </c>
      <c r="T70" s="66">
        <f t="shared" si="68"/>
        <v>0</v>
      </c>
      <c r="U70" s="164">
        <f>IF(A70="",0,IF(Q$65="",1,IF(Q$65+$U$65*365&lt;$U$1,1,0)))</f>
        <v>0</v>
      </c>
      <c r="V70" s="165">
        <f>IF(A70="",0,IF(Q$65="",1,IF(Q$65+$V$65*365&lt;$U$1,1,0)))</f>
        <v>0</v>
      </c>
      <c r="W70" s="162" t="str">
        <f>IF(ISERROR(VLOOKUP(H70,'Directive OSH09 (FR)'!$O$6:$P$10,2,FALSE)),"",VLOOKUP(H70,'Directive OSH09 (FR)'!$O$6:$P$10,2,FALSE))</f>
        <v/>
      </c>
      <c r="X70" s="3" t="str">
        <f>IF(ISERROR(VLOOKUP(I70,'Directive OSH09 (FR)'!$O$13:$P$17,2,FALSE)),"",VLOOKUP(I70,'Directive OSH09 (FR)'!$O$13:$P$17,2,FALSE))</f>
        <v/>
      </c>
      <c r="Y70" s="3" t="str">
        <f t="shared" si="69"/>
        <v/>
      </c>
      <c r="Z70" s="196"/>
      <c r="AA70" s="418"/>
      <c r="AB70" s="418"/>
      <c r="AC70" s="420"/>
      <c r="AD70" s="667"/>
      <c r="AE70" s="651"/>
      <c r="AF70" s="642"/>
      <c r="AG70" s="62"/>
      <c r="AH70" s="62">
        <f t="shared" si="70"/>
        <v>0</v>
      </c>
      <c r="AI70" s="652"/>
    </row>
    <row r="71" spans="1:35">
      <c r="A71" s="268" t="s">
        <v>280</v>
      </c>
      <c r="B71" s="391"/>
      <c r="C71" s="391"/>
      <c r="D71" s="391"/>
      <c r="E71" s="292"/>
      <c r="F71" s="281"/>
      <c r="G71" s="457"/>
      <c r="H71" s="454"/>
      <c r="I71" s="391"/>
      <c r="J71" s="391">
        <f>IF(SUM(J72:J76)=0,"",MAX(J72:J76))</f>
        <v>16</v>
      </c>
      <c r="K71" s="24" t="str">
        <f>IF(ISERROR(VLOOKUP(Y71,'Directive OSH09 (FR)'!$T$6:$U$10,2,FALSE)),"",VLOOKUP(Y71,'Directive OSH09 (FR)'!$T$6:$U$10,2,FALSE))</f>
        <v>2-Tolérable</v>
      </c>
      <c r="L71" s="43" t="str">
        <f>IF(ISERROR(VLOOKUP($A71,Dangers!$B$4:$G$1001,4,FALSE)),"ERR",IF(ISBLANK(VLOOKUP($A71,Dangers!$B$4:$G$1001,4,FALSE)),"","Yes"))</f>
        <v>Yes</v>
      </c>
      <c r="M71" s="26" t="str">
        <f>IF(ISERROR(VLOOKUP($A71,Dangers!$B$4:$G$1001,6,FALSE)),"ERR",IF(ISBLANK((VLOOKUP($A71,Dangers!$B$4:$G$1001,6,FALSE))),"","Yes"))</f>
        <v>Yes</v>
      </c>
      <c r="N71" s="26"/>
      <c r="O71" s="26"/>
      <c r="P71" s="26"/>
      <c r="Q71" s="132">
        <f>IF(OR(L71="Yes",M71="Yes"),MAX(Q72:Q76),"")</f>
        <v>0</v>
      </c>
      <c r="R71" s="34"/>
      <c r="S71" s="43">
        <f>IF(L71="Yes",IF(SUM(S72:S76)=0,0,1),2)</f>
        <v>0</v>
      </c>
      <c r="T71" s="34">
        <f>IF(M71="Yes",IF(SUM(T72:T76)=0,0,1),2)</f>
        <v>0</v>
      </c>
      <c r="U71" s="160">
        <v>5</v>
      </c>
      <c r="V71" s="161">
        <v>5</v>
      </c>
      <c r="W71" s="162" t="str">
        <f>IF(ISERROR(VLOOKUP(H71,'Directive OSH09 (FR)'!$O$6:$P$10,2,FALSE)),"",VLOOKUP(H71,'Directive OSH09 (FR)'!$O$6:$P$10,2,FALSE))</f>
        <v/>
      </c>
      <c r="X71" s="3" t="str">
        <f>IF(ISERROR(VLOOKUP(I71,'Directive OSH09 (FR)'!$O$13:$P$17,2,FALSE)),"",VLOOKUP(I71,'Directive OSH09 (FR)'!$O$13:$P$17,2,FALSE))</f>
        <v/>
      </c>
      <c r="Y71" s="3">
        <f>IF(J71="","",IF(J71&gt;=161,5,IF(J71&gt;=65,4,IF(J71&gt;=20,3,IF(J71&gt;=9,2,1)))))</f>
        <v>2</v>
      </c>
      <c r="Z71" s="367"/>
      <c r="AA71" s="446"/>
      <c r="AB71" s="446"/>
      <c r="AC71" s="611"/>
      <c r="AD71" s="709"/>
      <c r="AE71" s="702"/>
      <c r="AF71" s="643"/>
      <c r="AG71" s="391"/>
      <c r="AH71" s="391" t="str">
        <f>IF(SUM(AH72:AH76)=0,"",MAX(AH72:AH76))</f>
        <v/>
      </c>
      <c r="AI71" s="652"/>
    </row>
    <row r="72" spans="1:35" ht="38.25">
      <c r="A72" s="261"/>
      <c r="B72" s="8" t="s">
        <v>509</v>
      </c>
      <c r="C72" s="8" t="s">
        <v>1315</v>
      </c>
      <c r="D72" s="8" t="s">
        <v>510</v>
      </c>
      <c r="E72" s="266" t="s">
        <v>39</v>
      </c>
      <c r="F72" s="283">
        <v>6</v>
      </c>
      <c r="G72" s="321" t="s">
        <v>511</v>
      </c>
      <c r="H72" s="7" t="s">
        <v>35</v>
      </c>
      <c r="I72" s="8" t="s">
        <v>48</v>
      </c>
      <c r="J72" s="8">
        <f>IF(ISERROR(W72*X72),"",W72*X72)</f>
        <v>16</v>
      </c>
      <c r="K72" s="14" t="str">
        <f>IF(ISERROR(VLOOKUP(Y72,'Directive OSH09 (FR)'!$T$6:$U$10,2,FALSE)),"",VLOOKUP(Y72,'Directive OSH09 (FR)'!$T$6:$U$10,2,FALSE))</f>
        <v>2-Tolérable</v>
      </c>
      <c r="L72" s="126"/>
      <c r="M72" s="127"/>
      <c r="N72" s="27"/>
      <c r="O72" s="27"/>
      <c r="P72" s="27"/>
      <c r="Q72" s="57"/>
      <c r="R72" s="35"/>
      <c r="S72" s="7">
        <f>U72</f>
        <v>0</v>
      </c>
      <c r="T72" s="35">
        <f>V72</f>
        <v>0</v>
      </c>
      <c r="U72" s="3">
        <f>IF(A72="",0,IF(Q$24="",1,IF(Q$24+$U$24*365&lt;$U$1,1,0)))</f>
        <v>0</v>
      </c>
      <c r="V72" s="163">
        <f>IF(A72="",0,IF(Q$24="",1,IF(Q$24+$V$24*365&lt;$U$1,1,0)))</f>
        <v>0</v>
      </c>
      <c r="W72" s="162">
        <f>IF(ISERROR(VLOOKUP(H72,'Directive OSH09 (FR)'!$O$6:$P$10,2,FALSE)),"",VLOOKUP(H72,'Directive OSH09 (FR)'!$O$6:$P$10,2,FALSE))</f>
        <v>2</v>
      </c>
      <c r="X72" s="3">
        <f>IF(ISERROR(VLOOKUP(I72,'Directive OSH09 (FR)'!$O$13:$P$17,2,FALSE)),"",VLOOKUP(I72,'Directive OSH09 (FR)'!$O$13:$P$17,2,FALSE))</f>
        <v>8</v>
      </c>
      <c r="Y72" s="3">
        <f>IF(J72="","",IF(J72&gt;=161,5,IF(J72&gt;=65,4,IF(J72&gt;=20,3,IF(J72&gt;=9,2,1)))))</f>
        <v>2</v>
      </c>
      <c r="Z72" s="417"/>
      <c r="AA72" s="418"/>
      <c r="AB72" s="418"/>
      <c r="AC72" s="420"/>
      <c r="AD72" s="667"/>
      <c r="AE72" s="651"/>
      <c r="AF72" s="421"/>
      <c r="AG72" s="418"/>
      <c r="AH72" s="418"/>
      <c r="AI72" s="652"/>
    </row>
    <row r="73" spans="1:35">
      <c r="A73" s="261"/>
      <c r="B73" s="8"/>
      <c r="C73" s="8"/>
      <c r="D73" s="8"/>
      <c r="E73" s="266"/>
      <c r="F73" s="267"/>
      <c r="G73" s="321"/>
      <c r="H73" s="7"/>
      <c r="I73" s="8"/>
      <c r="J73" s="8" t="str">
        <f t="shared" ref="J73:J76" si="73">IF(ISERROR(W73*X73),"",W73*X73)</f>
        <v/>
      </c>
      <c r="K73" s="14" t="str">
        <f>IF(ISERROR(VLOOKUP(Y73,'Directive OSH09 (FR)'!$T$6:$U$10,2,FALSE)),"",VLOOKUP(Y73,'Directive OSH09 (FR)'!$T$6:$U$10,2,FALSE))</f>
        <v/>
      </c>
      <c r="L73" s="126"/>
      <c r="M73" s="127"/>
      <c r="N73" s="27"/>
      <c r="O73" s="27"/>
      <c r="P73" s="27"/>
      <c r="Q73" s="57"/>
      <c r="R73" s="35"/>
      <c r="S73" s="7">
        <f t="shared" ref="S73:T76" si="74">U73</f>
        <v>0</v>
      </c>
      <c r="T73" s="35">
        <f t="shared" si="74"/>
        <v>0</v>
      </c>
      <c r="U73" s="3">
        <f>IF(A73="",0,IF(Q$71="",1,IF(Q$71+$U$71*365&lt;$U$1,1,0)))</f>
        <v>0</v>
      </c>
      <c r="V73" s="163">
        <f>IF(A73="",0,IF(Q$71="",1,IF(Q$71+$V$71*365&lt;$U$1,1,0)))</f>
        <v>0</v>
      </c>
      <c r="W73" s="162" t="str">
        <f>IF(ISERROR(VLOOKUP(H73,'Directive OSH09 (FR)'!$O$6:$P$10,2,FALSE)),"",VLOOKUP(H73,'Directive OSH09 (FR)'!$O$6:$P$10,2,FALSE))</f>
        <v/>
      </c>
      <c r="X73" s="3" t="str">
        <f>IF(ISERROR(VLOOKUP(I73,'Directive OSH09 (FR)'!$O$13:$P$17,2,FALSE)),"",VLOOKUP(I73,'Directive OSH09 (FR)'!$O$13:$P$17,2,FALSE))</f>
        <v/>
      </c>
      <c r="Y73" s="3" t="str">
        <f t="shared" ref="Y73:Y76" si="75">IF(J73="","",IF(J73&gt;=161,5,IF(J73&gt;=65,4,IF(J73&gt;=20,3,IF(J73&gt;=9,2,1)))))</f>
        <v/>
      </c>
      <c r="Z73" s="196"/>
      <c r="AA73" s="418"/>
      <c r="AB73" s="418"/>
      <c r="AC73" s="420"/>
      <c r="AD73" s="667"/>
      <c r="AE73" s="651"/>
      <c r="AF73" s="314"/>
      <c r="AG73" s="8"/>
      <c r="AH73" s="8">
        <f t="shared" ref="AH73:AH76" si="76">IF(ISERROR(AU73*AV73),"",AU73*AV73)</f>
        <v>0</v>
      </c>
      <c r="AI73" s="652"/>
    </row>
    <row r="74" spans="1:35">
      <c r="A74" s="261"/>
      <c r="B74" s="8"/>
      <c r="C74" s="8"/>
      <c r="D74" s="8"/>
      <c r="E74" s="266"/>
      <c r="F74" s="267"/>
      <c r="G74" s="321"/>
      <c r="H74" s="7"/>
      <c r="I74" s="8"/>
      <c r="J74" s="8" t="str">
        <f t="shared" si="73"/>
        <v/>
      </c>
      <c r="K74" s="14" t="str">
        <f>IF(ISERROR(VLOOKUP(Y74,'Directive OSH09 (FR)'!$T$6:$U$10,2,FALSE)),"",VLOOKUP(Y74,'Directive OSH09 (FR)'!$T$6:$U$10,2,FALSE))</f>
        <v/>
      </c>
      <c r="L74" s="126"/>
      <c r="M74" s="127"/>
      <c r="N74" s="27"/>
      <c r="O74" s="27"/>
      <c r="P74" s="27"/>
      <c r="Q74" s="57"/>
      <c r="R74" s="35"/>
      <c r="S74" s="7">
        <f t="shared" si="74"/>
        <v>0</v>
      </c>
      <c r="T74" s="35">
        <f t="shared" si="74"/>
        <v>0</v>
      </c>
      <c r="U74" s="3">
        <f>IF(A74="",0,IF(Q$71="",1,IF(Q$71+$U$71*365&lt;$U$1,1,0)))</f>
        <v>0</v>
      </c>
      <c r="V74" s="163">
        <f>IF(A74="",0,IF(Q$71="",1,IF(Q$71+$V$71*365&lt;$U$1,1,0)))</f>
        <v>0</v>
      </c>
      <c r="W74" s="162" t="str">
        <f>IF(ISERROR(VLOOKUP(H74,'Directive OSH09 (FR)'!$O$6:$P$10,2,FALSE)),"",VLOOKUP(H74,'Directive OSH09 (FR)'!$O$6:$P$10,2,FALSE))</f>
        <v/>
      </c>
      <c r="X74" s="3" t="str">
        <f>IF(ISERROR(VLOOKUP(I74,'Directive OSH09 (FR)'!$O$13:$P$17,2,FALSE)),"",VLOOKUP(I74,'Directive OSH09 (FR)'!$O$13:$P$17,2,FALSE))</f>
        <v/>
      </c>
      <c r="Y74" s="3" t="str">
        <f t="shared" si="75"/>
        <v/>
      </c>
      <c r="Z74" s="196"/>
      <c r="AA74" s="418"/>
      <c r="AB74" s="418"/>
      <c r="AC74" s="420"/>
      <c r="AD74" s="667"/>
      <c r="AE74" s="651"/>
      <c r="AF74" s="314"/>
      <c r="AG74" s="8"/>
      <c r="AH74" s="8">
        <f t="shared" si="76"/>
        <v>0</v>
      </c>
      <c r="AI74" s="652"/>
    </row>
    <row r="75" spans="1:35" ht="5.25" customHeight="1">
      <c r="A75" s="261"/>
      <c r="B75" s="8"/>
      <c r="C75" s="8"/>
      <c r="D75" s="8"/>
      <c r="E75" s="266"/>
      <c r="F75" s="267"/>
      <c r="G75" s="321"/>
      <c r="H75" s="7"/>
      <c r="I75" s="8"/>
      <c r="J75" s="8" t="str">
        <f t="shared" si="73"/>
        <v/>
      </c>
      <c r="K75" s="14" t="str">
        <f>IF(ISERROR(VLOOKUP(Y75,'Directive OSH09 (FR)'!$T$6:$U$10,2,FALSE)),"",VLOOKUP(Y75,'Directive OSH09 (FR)'!$T$6:$U$10,2,FALSE))</f>
        <v/>
      </c>
      <c r="L75" s="126"/>
      <c r="M75" s="127"/>
      <c r="N75" s="27"/>
      <c r="O75" s="27"/>
      <c r="P75" s="27"/>
      <c r="Q75" s="57"/>
      <c r="R75" s="35"/>
      <c r="S75" s="7">
        <f t="shared" si="74"/>
        <v>0</v>
      </c>
      <c r="T75" s="35">
        <f t="shared" si="74"/>
        <v>0</v>
      </c>
      <c r="U75" s="3">
        <f>IF(A75="",0,IF(Q$71="",1,IF(Q$71+$U$71*365&lt;$U$1,1,0)))</f>
        <v>0</v>
      </c>
      <c r="V75" s="163">
        <f>IF(A75="",0,IF(Q$71="",1,IF(Q$71+$V$71*365&lt;$U$1,1,0)))</f>
        <v>0</v>
      </c>
      <c r="W75" s="162" t="str">
        <f>IF(ISERROR(VLOOKUP(H75,'Directive OSH09 (FR)'!$O$6:$P$10,2,FALSE)),"",VLOOKUP(H75,'Directive OSH09 (FR)'!$O$6:$P$10,2,FALSE))</f>
        <v/>
      </c>
      <c r="X75" s="3" t="str">
        <f>IF(ISERROR(VLOOKUP(I75,'Directive OSH09 (FR)'!$O$13:$P$17,2,FALSE)),"",VLOOKUP(I75,'Directive OSH09 (FR)'!$O$13:$P$17,2,FALSE))</f>
        <v/>
      </c>
      <c r="Y75" s="3" t="str">
        <f t="shared" si="75"/>
        <v/>
      </c>
      <c r="Z75" s="196"/>
      <c r="AA75" s="418"/>
      <c r="AB75" s="418"/>
      <c r="AC75" s="420"/>
      <c r="AD75" s="667"/>
      <c r="AE75" s="651"/>
      <c r="AF75" s="314"/>
      <c r="AG75" s="8"/>
      <c r="AH75" s="8">
        <f t="shared" si="76"/>
        <v>0</v>
      </c>
      <c r="AI75" s="652"/>
    </row>
    <row r="76" spans="1:35">
      <c r="A76" s="405"/>
      <c r="B76" s="62"/>
      <c r="C76" s="62"/>
      <c r="D76" s="62"/>
      <c r="E76" s="293"/>
      <c r="F76" s="282"/>
      <c r="G76" s="458"/>
      <c r="H76" s="61"/>
      <c r="I76" s="62"/>
      <c r="J76" s="62" t="str">
        <f t="shared" si="73"/>
        <v/>
      </c>
      <c r="K76" s="63" t="str">
        <f>IF(ISERROR(VLOOKUP(Y76,'Directive OSH09 (FR)'!$T$6:$U$10,2,FALSE)),"",VLOOKUP(Y76,'Directive OSH09 (FR)'!$T$6:$U$10,2,FALSE))</f>
        <v/>
      </c>
      <c r="L76" s="61"/>
      <c r="M76" s="64"/>
      <c r="N76" s="64"/>
      <c r="O76" s="64"/>
      <c r="P76" s="64"/>
      <c r="Q76" s="65"/>
      <c r="R76" s="66"/>
      <c r="S76" s="61">
        <f t="shared" si="74"/>
        <v>0</v>
      </c>
      <c r="T76" s="66">
        <f t="shared" si="74"/>
        <v>0</v>
      </c>
      <c r="U76" s="164">
        <f>IF(A76="",0,IF(Q$71="",1,IF(Q$71+$U$71*365&lt;$U$1,1,0)))</f>
        <v>0</v>
      </c>
      <c r="V76" s="165">
        <f>IF(A76="",0,IF(Q$71="",1,IF(Q$71+$V$71*365&lt;$U$1,1,0)))</f>
        <v>0</v>
      </c>
      <c r="W76" s="162" t="str">
        <f>IF(ISERROR(VLOOKUP(H76,'Directive OSH09 (FR)'!$O$6:$P$10,2,FALSE)),"",VLOOKUP(H76,'Directive OSH09 (FR)'!$O$6:$P$10,2,FALSE))</f>
        <v/>
      </c>
      <c r="X76" s="3" t="str">
        <f>IF(ISERROR(VLOOKUP(I76,'Directive OSH09 (FR)'!$O$13:$P$17,2,FALSE)),"",VLOOKUP(I76,'Directive OSH09 (FR)'!$O$13:$P$17,2,FALSE))</f>
        <v/>
      </c>
      <c r="Y76" s="3" t="str">
        <f t="shared" si="75"/>
        <v/>
      </c>
      <c r="Z76" s="196"/>
      <c r="AA76" s="418"/>
      <c r="AB76" s="418"/>
      <c r="AC76" s="420"/>
      <c r="AD76" s="667"/>
      <c r="AE76" s="651"/>
      <c r="AF76" s="642"/>
      <c r="AG76" s="62"/>
      <c r="AH76" s="62">
        <f t="shared" si="76"/>
        <v>0</v>
      </c>
      <c r="AI76" s="652"/>
    </row>
    <row r="77" spans="1:35">
      <c r="A77" s="354" t="s">
        <v>282</v>
      </c>
      <c r="B77" s="391"/>
      <c r="C77" s="391"/>
      <c r="D77" s="391"/>
      <c r="E77" s="292"/>
      <c r="F77" s="281"/>
      <c r="G77" s="457"/>
      <c r="H77" s="454"/>
      <c r="I77" s="391"/>
      <c r="J77" s="391" t="str">
        <f>IF(SUM(J78:J82)=0,"",MAX(J78:J82))</f>
        <v/>
      </c>
      <c r="K77" s="24" t="str">
        <f>IF(ISERROR(VLOOKUP(Y77,'Directive OSH09 (FR)'!$T$6:$U$10,2,FALSE)),"",VLOOKUP(Y77,'Directive OSH09 (FR)'!$T$6:$U$10,2,FALSE))</f>
        <v/>
      </c>
      <c r="L77" s="43" t="str">
        <f>IF(ISERROR(VLOOKUP($A77,Dangers!$B$4:$G$1001,4,FALSE)),"ERR",IF(ISBLANK(VLOOKUP($A77,Dangers!$B$4:$G$1001,4,FALSE)),"","Yes"))</f>
        <v>Yes</v>
      </c>
      <c r="M77" s="26" t="str">
        <f>IF(ISERROR(VLOOKUP($A77,Dangers!$B$4:$G$1001,6,FALSE)),"ERR",IF(ISBLANK((VLOOKUP($A77,Dangers!$B$4:$G$1001,6,FALSE))),"","Yes"))</f>
        <v/>
      </c>
      <c r="N77" s="26"/>
      <c r="O77" s="26"/>
      <c r="P77" s="26"/>
      <c r="Q77" s="132">
        <f>IF(OR(L77="Yes",M77="Yes"),MAX(Q78:Q82),"")</f>
        <v>0</v>
      </c>
      <c r="R77" s="34"/>
      <c r="S77" s="43">
        <f ca="1">IF(L77="Yes",IF(SUM(S78:S82)=0,0,1),2)</f>
        <v>1</v>
      </c>
      <c r="T77" s="34">
        <f>IF(M77="Yes",IF(SUM(T78:T82)=0,0,1),2)</f>
        <v>2</v>
      </c>
      <c r="U77" s="160">
        <v>5</v>
      </c>
      <c r="V77" s="161">
        <v>0</v>
      </c>
      <c r="W77" s="162" t="str">
        <f>IF(ISERROR(VLOOKUP(H77,'Directive OSH09 (FR)'!$O$6:$P$10,2,FALSE)),"",VLOOKUP(H77,'Directive OSH09 (FR)'!$O$6:$P$10,2,FALSE))</f>
        <v/>
      </c>
      <c r="X77" s="3" t="str">
        <f>IF(ISERROR(VLOOKUP(I77,'Directive OSH09 (FR)'!$O$13:$P$17,2,FALSE)),"",VLOOKUP(I77,'Directive OSH09 (FR)'!$O$13:$P$17,2,FALSE))</f>
        <v/>
      </c>
      <c r="Y77" s="3" t="str">
        <f>IF(J77="","",IF(J77&gt;=161,5,IF(J77&gt;=65,4,IF(J77&gt;=20,3,IF(J77&gt;=9,2,1)))))</f>
        <v/>
      </c>
      <c r="Z77" s="367"/>
      <c r="AA77" s="446"/>
      <c r="AB77" s="446"/>
      <c r="AC77" s="611"/>
      <c r="AD77" s="709"/>
      <c r="AE77" s="702"/>
      <c r="AF77" s="643"/>
      <c r="AG77" s="391"/>
      <c r="AH77" s="391" t="str">
        <f>IF(SUM(AH78:AH82)=0,"",MAX(AH78:AH82))</f>
        <v/>
      </c>
      <c r="AI77" s="652"/>
    </row>
    <row r="78" spans="1:35">
      <c r="A78" s="260" t="s">
        <v>463</v>
      </c>
      <c r="B78" s="8"/>
      <c r="C78" s="8"/>
      <c r="D78" s="8"/>
      <c r="E78" s="266"/>
      <c r="F78" s="267"/>
      <c r="G78" s="321"/>
      <c r="H78" s="7"/>
      <c r="I78" s="8"/>
      <c r="J78" s="8" t="str">
        <f>IF(ISERROR(W78*X78),"",W78*X78)</f>
        <v/>
      </c>
      <c r="K78" s="14" t="str">
        <f>IF(ISERROR(VLOOKUP(Y78,'Directive OSH09 (FR)'!$T$6:$U$10,2,FALSE)),"",VLOOKUP(Y78,'Directive OSH09 (FR)'!$T$6:$U$10,2,FALSE))</f>
        <v/>
      </c>
      <c r="L78" s="126"/>
      <c r="M78" s="127"/>
      <c r="N78" s="27"/>
      <c r="O78" s="27"/>
      <c r="P78" s="27"/>
      <c r="Q78" s="57"/>
      <c r="R78" s="35"/>
      <c r="S78" s="7">
        <f t="shared" ref="S78:T82" ca="1" si="77">U78</f>
        <v>1</v>
      </c>
      <c r="T78" s="35">
        <f t="shared" ca="1" si="77"/>
        <v>1</v>
      </c>
      <c r="U78" s="3">
        <f ca="1">IF(A78="",0,IF(Q$77="",1,IF(Q$77+$U$77*365&lt;$U$1,1,0)))</f>
        <v>1</v>
      </c>
      <c r="V78" s="163">
        <f ca="1">IF(A78="",0,IF(Q$77="",1,IF(Q$77+$V$77*365&lt;$U$1,1,0)))</f>
        <v>1</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196"/>
      <c r="AA78" s="418"/>
      <c r="AB78" s="418"/>
      <c r="AC78" s="420"/>
      <c r="AD78" s="667"/>
      <c r="AE78" s="651"/>
      <c r="AF78" s="314"/>
      <c r="AG78" s="8"/>
      <c r="AH78" s="8">
        <f>IF(ISERROR(AU78*AV78),"",AU78*AV78)</f>
        <v>0</v>
      </c>
      <c r="AI78" s="652"/>
    </row>
    <row r="79" spans="1:35">
      <c r="A79" s="261"/>
      <c r="B79" s="8"/>
      <c r="C79" s="8"/>
      <c r="D79" s="8"/>
      <c r="E79" s="266"/>
      <c r="F79" s="267"/>
      <c r="G79" s="321"/>
      <c r="H79" s="7"/>
      <c r="I79" s="8"/>
      <c r="J79" s="8" t="str">
        <f t="shared" ref="J79:J82" si="78">IF(ISERROR(W79*X79),"",W79*X79)</f>
        <v/>
      </c>
      <c r="K79" s="14" t="str">
        <f>IF(ISERROR(VLOOKUP(Y79,'Directive OSH09 (FR)'!$T$6:$U$10,2,FALSE)),"",VLOOKUP(Y79,'Directive OSH09 (FR)'!$T$6:$U$10,2,FALSE))</f>
        <v/>
      </c>
      <c r="L79" s="126"/>
      <c r="M79" s="127"/>
      <c r="N79" s="27"/>
      <c r="O79" s="27"/>
      <c r="P79" s="27"/>
      <c r="Q79" s="57"/>
      <c r="R79" s="35"/>
      <c r="S79" s="7">
        <f t="shared" si="77"/>
        <v>0</v>
      </c>
      <c r="T79" s="35">
        <f t="shared" si="77"/>
        <v>0</v>
      </c>
      <c r="U79" s="3">
        <f>IF(A79="",0,IF(Q$77="",1,IF(Q$77+$U$77*365&lt;$U$1,1,0)))</f>
        <v>0</v>
      </c>
      <c r="V79" s="163">
        <f>IF(A79="",0,IF(Q$77="",1,IF(Q$77+$V$77*365&lt;$U$1,1,0)))</f>
        <v>0</v>
      </c>
      <c r="W79" s="162" t="str">
        <f>IF(ISERROR(VLOOKUP(H79,'Directive OSH09 (FR)'!$O$6:$P$10,2,FALSE)),"",VLOOKUP(H79,'Directive OSH09 (FR)'!$O$6:$P$10,2,FALSE))</f>
        <v/>
      </c>
      <c r="X79" s="3" t="str">
        <f>IF(ISERROR(VLOOKUP(I79,'Directive OSH09 (FR)'!$O$13:$P$17,2,FALSE)),"",VLOOKUP(I79,'Directive OSH09 (FR)'!$O$13:$P$17,2,FALSE))</f>
        <v/>
      </c>
      <c r="Y79" s="3" t="str">
        <f t="shared" ref="Y79:Y82" si="79">IF(J79="","",IF(J79&gt;=161,5,IF(J79&gt;=65,4,IF(J79&gt;=20,3,IF(J79&gt;=9,2,1)))))</f>
        <v/>
      </c>
      <c r="Z79" s="196"/>
      <c r="AA79" s="418"/>
      <c r="AB79" s="418"/>
      <c r="AC79" s="420"/>
      <c r="AD79" s="667"/>
      <c r="AE79" s="651"/>
      <c r="AF79" s="314"/>
      <c r="AG79" s="8"/>
      <c r="AH79" s="8">
        <f t="shared" ref="AH79:AH82" si="80">IF(ISERROR(AU79*AV79),"",AU79*AV79)</f>
        <v>0</v>
      </c>
      <c r="AI79" s="652"/>
    </row>
    <row r="80" spans="1:35">
      <c r="A80" s="261"/>
      <c r="B80" s="8"/>
      <c r="C80" s="8"/>
      <c r="D80" s="8"/>
      <c r="E80" s="266"/>
      <c r="F80" s="267"/>
      <c r="G80" s="321"/>
      <c r="H80" s="7"/>
      <c r="I80" s="8"/>
      <c r="J80" s="8" t="str">
        <f t="shared" si="78"/>
        <v/>
      </c>
      <c r="K80" s="14" t="str">
        <f>IF(ISERROR(VLOOKUP(Y80,'Directive OSH09 (FR)'!$T$6:$U$10,2,FALSE)),"",VLOOKUP(Y80,'Directive OSH09 (FR)'!$T$6:$U$10,2,FALSE))</f>
        <v/>
      </c>
      <c r="L80" s="126"/>
      <c r="M80" s="127"/>
      <c r="N80" s="27"/>
      <c r="O80" s="27"/>
      <c r="P80" s="27"/>
      <c r="Q80" s="57"/>
      <c r="R80" s="35"/>
      <c r="S80" s="7">
        <f t="shared" si="77"/>
        <v>0</v>
      </c>
      <c r="T80" s="35">
        <f t="shared" si="77"/>
        <v>0</v>
      </c>
      <c r="U80" s="3">
        <f>IF(A80="",0,IF(Q$77="",1,IF(Q$77+$U$77*365&lt;$U$1,1,0)))</f>
        <v>0</v>
      </c>
      <c r="V80" s="163">
        <f>IF(A80="",0,IF(Q$77="",1,IF(Q$77+$V$77*365&lt;$U$1,1,0)))</f>
        <v>0</v>
      </c>
      <c r="W80" s="162" t="str">
        <f>IF(ISERROR(VLOOKUP(H80,'Directive OSH09 (FR)'!$O$6:$P$10,2,FALSE)),"",VLOOKUP(H80,'Directive OSH09 (FR)'!$O$6:$P$10,2,FALSE))</f>
        <v/>
      </c>
      <c r="X80" s="3" t="str">
        <f>IF(ISERROR(VLOOKUP(I80,'Directive OSH09 (FR)'!$O$13:$P$17,2,FALSE)),"",VLOOKUP(I80,'Directive OSH09 (FR)'!$O$13:$P$17,2,FALSE))</f>
        <v/>
      </c>
      <c r="Y80" s="3" t="str">
        <f t="shared" si="79"/>
        <v/>
      </c>
      <c r="Z80" s="196"/>
      <c r="AA80" s="418"/>
      <c r="AB80" s="418"/>
      <c r="AC80" s="420"/>
      <c r="AD80" s="667"/>
      <c r="AE80" s="651"/>
      <c r="AF80" s="314"/>
      <c r="AG80" s="8"/>
      <c r="AH80" s="8">
        <f t="shared" si="80"/>
        <v>0</v>
      </c>
      <c r="AI80" s="652"/>
    </row>
    <row r="81" spans="1:35" ht="5.25" customHeight="1">
      <c r="A81" s="261"/>
      <c r="B81" s="8"/>
      <c r="C81" s="8"/>
      <c r="D81" s="8"/>
      <c r="E81" s="266"/>
      <c r="F81" s="267"/>
      <c r="G81" s="321"/>
      <c r="H81" s="7"/>
      <c r="I81" s="8"/>
      <c r="J81" s="8" t="str">
        <f t="shared" si="78"/>
        <v/>
      </c>
      <c r="K81" s="14" t="str">
        <f>IF(ISERROR(VLOOKUP(Y81,'Directive OSH09 (FR)'!$T$6:$U$10,2,FALSE)),"",VLOOKUP(Y81,'Directive OSH09 (FR)'!$T$6:$U$10,2,FALSE))</f>
        <v/>
      </c>
      <c r="L81" s="126"/>
      <c r="M81" s="127"/>
      <c r="N81" s="27"/>
      <c r="O81" s="27"/>
      <c r="P81" s="27"/>
      <c r="Q81" s="57"/>
      <c r="R81" s="35"/>
      <c r="S81" s="7">
        <f t="shared" si="77"/>
        <v>0</v>
      </c>
      <c r="T81" s="35">
        <f t="shared" si="77"/>
        <v>0</v>
      </c>
      <c r="U81" s="3">
        <f>IF(A81="",0,IF(Q$77="",1,IF(Q$77+$U$77*365&lt;$U$1,1,0)))</f>
        <v>0</v>
      </c>
      <c r="V81" s="163">
        <f>IF(A81="",0,IF(Q$77="",1,IF(Q$77+$V$77*365&lt;$U$1,1,0)))</f>
        <v>0</v>
      </c>
      <c r="W81" s="162" t="str">
        <f>IF(ISERROR(VLOOKUP(H81,'Directive OSH09 (FR)'!$O$6:$P$10,2,FALSE)),"",VLOOKUP(H81,'Directive OSH09 (FR)'!$O$6:$P$10,2,FALSE))</f>
        <v/>
      </c>
      <c r="X81" s="3" t="str">
        <f>IF(ISERROR(VLOOKUP(I81,'Directive OSH09 (FR)'!$O$13:$P$17,2,FALSE)),"",VLOOKUP(I81,'Directive OSH09 (FR)'!$O$13:$P$17,2,FALSE))</f>
        <v/>
      </c>
      <c r="Y81" s="3" t="str">
        <f t="shared" si="79"/>
        <v/>
      </c>
      <c r="Z81" s="196"/>
      <c r="AA81" s="418"/>
      <c r="AB81" s="418"/>
      <c r="AC81" s="420"/>
      <c r="AD81" s="667"/>
      <c r="AE81" s="651"/>
      <c r="AF81" s="314"/>
      <c r="AG81" s="8"/>
      <c r="AH81" s="8">
        <f t="shared" si="80"/>
        <v>0</v>
      </c>
      <c r="AI81" s="652"/>
    </row>
    <row r="82" spans="1:35">
      <c r="A82" s="405"/>
      <c r="B82" s="62"/>
      <c r="C82" s="62"/>
      <c r="D82" s="62"/>
      <c r="E82" s="293"/>
      <c r="F82" s="282"/>
      <c r="G82" s="458"/>
      <c r="H82" s="61"/>
      <c r="I82" s="62"/>
      <c r="J82" s="62" t="str">
        <f t="shared" si="78"/>
        <v/>
      </c>
      <c r="K82" s="63" t="str">
        <f>IF(ISERROR(VLOOKUP(Y82,'Directive OSH09 (FR)'!$T$6:$U$10,2,FALSE)),"",VLOOKUP(Y82,'Directive OSH09 (FR)'!$T$6:$U$10,2,FALSE))</f>
        <v/>
      </c>
      <c r="L82" s="61"/>
      <c r="M82" s="64"/>
      <c r="N82" s="64"/>
      <c r="O82" s="64"/>
      <c r="P82" s="64"/>
      <c r="Q82" s="65"/>
      <c r="R82" s="66"/>
      <c r="S82" s="61">
        <f t="shared" si="77"/>
        <v>0</v>
      </c>
      <c r="T82" s="66">
        <f t="shared" si="77"/>
        <v>0</v>
      </c>
      <c r="U82" s="164">
        <f>IF(A82="",0,IF(Q$77="",1,IF(Q$77+$U$77*365&lt;$U$1,1,0)))</f>
        <v>0</v>
      </c>
      <c r="V82" s="165">
        <f>IF(A82="",0,IF(Q$77="",1,IF(Q$77+$V$77*365&lt;$U$1,1,0)))</f>
        <v>0</v>
      </c>
      <c r="W82" s="162" t="str">
        <f>IF(ISERROR(VLOOKUP(H82,'Directive OSH09 (FR)'!$O$6:$P$10,2,FALSE)),"",VLOOKUP(H82,'Directive OSH09 (FR)'!$O$6:$P$10,2,FALSE))</f>
        <v/>
      </c>
      <c r="X82" s="3" t="str">
        <f>IF(ISERROR(VLOOKUP(I82,'Directive OSH09 (FR)'!$O$13:$P$17,2,FALSE)),"",VLOOKUP(I82,'Directive OSH09 (FR)'!$O$13:$P$17,2,FALSE))</f>
        <v/>
      </c>
      <c r="Y82" s="3" t="str">
        <f t="shared" si="79"/>
        <v/>
      </c>
      <c r="Z82" s="196"/>
      <c r="AA82" s="418"/>
      <c r="AB82" s="418"/>
      <c r="AC82" s="420"/>
      <c r="AD82" s="667"/>
      <c r="AE82" s="651"/>
      <c r="AF82" s="642"/>
      <c r="AG82" s="62"/>
      <c r="AH82" s="62">
        <f t="shared" si="80"/>
        <v>0</v>
      </c>
      <c r="AI82" s="652"/>
    </row>
    <row r="83" spans="1:35">
      <c r="A83" s="523" t="s">
        <v>283</v>
      </c>
      <c r="B83" s="391"/>
      <c r="C83" s="391"/>
      <c r="D83" s="391"/>
      <c r="E83" s="292"/>
      <c r="F83" s="281"/>
      <c r="G83" s="457"/>
      <c r="H83" s="454"/>
      <c r="I83" s="391"/>
      <c r="J83" s="391" t="str">
        <f>IF(SUM(J84:J88)=0,"",MAX(J84:J88))</f>
        <v/>
      </c>
      <c r="K83" s="24" t="str">
        <f>IF(ISERROR(VLOOKUP(Y83,'Directive OSH09 (FR)'!$T$6:$U$10,2,FALSE)),"",VLOOKUP(Y83,'Directive OSH09 (FR)'!$T$6:$U$10,2,FALSE))</f>
        <v/>
      </c>
      <c r="L83" s="43" t="str">
        <f>IF(ISERROR(VLOOKUP($A83,Dangers!$B$4:$G$1001,4,FALSE)),"ERR",IF(ISBLANK(VLOOKUP($A83,Dangers!$B$4:$G$1001,4,FALSE)),"","Yes"))</f>
        <v/>
      </c>
      <c r="M83" s="26" t="str">
        <f>IF(ISERROR(VLOOKUP($A83,Dangers!$B$4:$G$1001,6,FALSE)),"ERR",IF(ISBLANK((VLOOKUP($A83,Dangers!$B$4:$G$1001,6,FALSE))),"","Yes"))</f>
        <v/>
      </c>
      <c r="N83" s="26"/>
      <c r="O83" s="26"/>
      <c r="P83" s="26"/>
      <c r="Q83" s="132" t="str">
        <f>IF(OR(L83="Yes",M83="Yes"),MAX(Q84:Q88),"")</f>
        <v/>
      </c>
      <c r="R83" s="34"/>
      <c r="S83" s="43">
        <f>IF(L83="Yes",IF(SUM(S84:S88)=0,0,1),2)</f>
        <v>2</v>
      </c>
      <c r="T83" s="34">
        <f>IF(M83="Yes",IF(SUM(T84:T88)=0,0,1),2)</f>
        <v>2</v>
      </c>
      <c r="U83" s="160">
        <v>0</v>
      </c>
      <c r="V83" s="161">
        <v>0</v>
      </c>
      <c r="W83" s="162" t="str">
        <f>IF(ISERROR(VLOOKUP(H83,'Directive OSH09 (FR)'!$O$6:$P$10,2,FALSE)),"",VLOOKUP(H83,'Directive OSH09 (FR)'!$O$6:$P$10,2,FALSE))</f>
        <v/>
      </c>
      <c r="X83" s="3" t="str">
        <f>IF(ISERROR(VLOOKUP(I83,'Directive OSH09 (FR)'!$O$13:$P$17,2,FALSE)),"",VLOOKUP(I83,'Directive OSH09 (FR)'!$O$13:$P$17,2,FALSE))</f>
        <v/>
      </c>
      <c r="Y83" s="3" t="str">
        <f>IF(J83="","",IF(J83&gt;=161,5,IF(J83&gt;=65,4,IF(J83&gt;=20,3,IF(J83&gt;=9,2,1)))))</f>
        <v/>
      </c>
      <c r="Z83" s="367"/>
      <c r="AA83" s="446"/>
      <c r="AB83" s="446"/>
      <c r="AC83" s="611"/>
      <c r="AD83" s="709"/>
      <c r="AE83" s="702"/>
      <c r="AF83" s="643"/>
      <c r="AG83" s="391"/>
      <c r="AH83" s="391" t="str">
        <f>IF(SUM(AH84:AH88)=0,"",MAX(AH84:AH88))</f>
        <v/>
      </c>
      <c r="AI83" s="652"/>
    </row>
    <row r="84" spans="1:35">
      <c r="A84" s="260" t="s">
        <v>463</v>
      </c>
      <c r="B84" s="8"/>
      <c r="C84" s="8"/>
      <c r="D84" s="8"/>
      <c r="E84" s="266"/>
      <c r="F84" s="267"/>
      <c r="G84" s="321"/>
      <c r="H84" s="7"/>
      <c r="I84" s="8"/>
      <c r="J84" s="8" t="str">
        <f>IF(ISERROR(W84*X84),"",W84*X84)</f>
        <v/>
      </c>
      <c r="K84" s="14" t="str">
        <f>IF(ISERROR(VLOOKUP(Y84,'Directive OSH09 (FR)'!$T$6:$U$10,2,FALSE)),"",VLOOKUP(Y84,'Directive OSH09 (FR)'!$T$6:$U$10,2,FALSE))</f>
        <v/>
      </c>
      <c r="L84" s="126"/>
      <c r="M84" s="127"/>
      <c r="N84" s="27"/>
      <c r="O84" s="27"/>
      <c r="P84" s="27"/>
      <c r="Q84" s="57"/>
      <c r="R84" s="35"/>
      <c r="S84" s="7">
        <f t="shared" ref="S84:T88" si="81">U84</f>
        <v>1</v>
      </c>
      <c r="T84" s="35">
        <f t="shared" si="81"/>
        <v>1</v>
      </c>
      <c r="U84" s="3">
        <f>IF(A84="",0,IF(Q$83="",1,IF(Q$83+$U$83*365&lt;$U$1,1,0)))</f>
        <v>1</v>
      </c>
      <c r="V84" s="163">
        <f>IF(A84="",0,IF(Q$83="",1,IF(Q$83+$V$83*365&lt;$U$1,1,0)))</f>
        <v>1</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196"/>
      <c r="AA84" s="418"/>
      <c r="AB84" s="418"/>
      <c r="AC84" s="420"/>
      <c r="AD84" s="667"/>
      <c r="AE84" s="651"/>
      <c r="AF84" s="314"/>
      <c r="AG84" s="8"/>
      <c r="AH84" s="8">
        <f>IF(ISERROR(AU84*AV84),"",AU84*AV84)</f>
        <v>0</v>
      </c>
      <c r="AI84" s="652"/>
    </row>
    <row r="85" spans="1:35">
      <c r="A85" s="261"/>
      <c r="B85" s="8"/>
      <c r="C85" s="8"/>
      <c r="D85" s="8"/>
      <c r="E85" s="266"/>
      <c r="F85" s="267"/>
      <c r="G85" s="321"/>
      <c r="H85" s="7"/>
      <c r="I85" s="8"/>
      <c r="J85" s="8" t="str">
        <f t="shared" ref="J85:J88" si="82">IF(ISERROR(W85*X85),"",W85*X85)</f>
        <v/>
      </c>
      <c r="K85" s="14" t="str">
        <f>IF(ISERROR(VLOOKUP(Y85,'Directive OSH09 (FR)'!$T$6:$U$10,2,FALSE)),"",VLOOKUP(Y85,'Directive OSH09 (FR)'!$T$6:$U$10,2,FALSE))</f>
        <v/>
      </c>
      <c r="L85" s="126"/>
      <c r="M85" s="127"/>
      <c r="N85" s="27"/>
      <c r="O85" s="27"/>
      <c r="P85" s="27"/>
      <c r="Q85" s="57"/>
      <c r="R85" s="35"/>
      <c r="S85" s="7">
        <f t="shared" si="81"/>
        <v>0</v>
      </c>
      <c r="T85" s="35">
        <f t="shared" si="81"/>
        <v>0</v>
      </c>
      <c r="U85" s="3">
        <f>IF(A85="",0,IF(Q$83="",1,IF(Q$83+$U$83*365&lt;$U$1,1,0)))</f>
        <v>0</v>
      </c>
      <c r="V85" s="163">
        <f>IF(A85="",0,IF(Q$83="",1,IF(Q$83+$V$83*365&lt;$U$1,1,0)))</f>
        <v>0</v>
      </c>
      <c r="W85" s="162" t="str">
        <f>IF(ISERROR(VLOOKUP(H85,'Directive OSH09 (FR)'!$O$6:$P$10,2,FALSE)),"",VLOOKUP(H85,'Directive OSH09 (FR)'!$O$6:$P$10,2,FALSE))</f>
        <v/>
      </c>
      <c r="X85" s="3" t="str">
        <f>IF(ISERROR(VLOOKUP(I85,'Directive OSH09 (FR)'!$O$13:$P$17,2,FALSE)),"",VLOOKUP(I85,'Directive OSH09 (FR)'!$O$13:$P$17,2,FALSE))</f>
        <v/>
      </c>
      <c r="Y85" s="3" t="str">
        <f t="shared" ref="Y85:Y88" si="83">IF(J85="","",IF(J85&gt;=161,5,IF(J85&gt;=65,4,IF(J85&gt;=20,3,IF(J85&gt;=9,2,1)))))</f>
        <v/>
      </c>
      <c r="Z85" s="196"/>
      <c r="AA85" s="418"/>
      <c r="AB85" s="418"/>
      <c r="AC85" s="420"/>
      <c r="AD85" s="667"/>
      <c r="AE85" s="651"/>
      <c r="AF85" s="314"/>
      <c r="AG85" s="8"/>
      <c r="AH85" s="8">
        <f t="shared" ref="AH85:AH88" si="84">IF(ISERROR(AU85*AV85),"",AU85*AV85)</f>
        <v>0</v>
      </c>
      <c r="AI85" s="652"/>
    </row>
    <row r="86" spans="1:35">
      <c r="A86" s="261"/>
      <c r="B86" s="8"/>
      <c r="C86" s="8"/>
      <c r="D86" s="8"/>
      <c r="E86" s="266"/>
      <c r="F86" s="267"/>
      <c r="G86" s="321"/>
      <c r="H86" s="7"/>
      <c r="I86" s="8"/>
      <c r="J86" s="8" t="str">
        <f t="shared" si="82"/>
        <v/>
      </c>
      <c r="K86" s="14" t="str">
        <f>IF(ISERROR(VLOOKUP(Y86,'Directive OSH09 (FR)'!$T$6:$U$10,2,FALSE)),"",VLOOKUP(Y86,'Directive OSH09 (FR)'!$T$6:$U$10,2,FALSE))</f>
        <v/>
      </c>
      <c r="L86" s="126"/>
      <c r="M86" s="127"/>
      <c r="N86" s="27"/>
      <c r="O86" s="27"/>
      <c r="P86" s="27"/>
      <c r="Q86" s="57"/>
      <c r="R86" s="35"/>
      <c r="S86" s="7">
        <f t="shared" si="81"/>
        <v>0</v>
      </c>
      <c r="T86" s="35">
        <f t="shared" si="81"/>
        <v>0</v>
      </c>
      <c r="U86" s="3">
        <f>IF(A86="",0,IF(Q$83="",1,IF(Q$83+$U$83*365&lt;$U$1,1,0)))</f>
        <v>0</v>
      </c>
      <c r="V86" s="163">
        <f>IF(A86="",0,IF(Q$83="",1,IF(Q$83+$V$83*365&lt;$U$1,1,0)))</f>
        <v>0</v>
      </c>
      <c r="W86" s="162" t="str">
        <f>IF(ISERROR(VLOOKUP(H86,'Directive OSH09 (FR)'!$O$6:$P$10,2,FALSE)),"",VLOOKUP(H86,'Directive OSH09 (FR)'!$O$6:$P$10,2,FALSE))</f>
        <v/>
      </c>
      <c r="X86" s="3" t="str">
        <f>IF(ISERROR(VLOOKUP(I86,'Directive OSH09 (FR)'!$O$13:$P$17,2,FALSE)),"",VLOOKUP(I86,'Directive OSH09 (FR)'!$O$13:$P$17,2,FALSE))</f>
        <v/>
      </c>
      <c r="Y86" s="3" t="str">
        <f t="shared" si="83"/>
        <v/>
      </c>
      <c r="Z86" s="196"/>
      <c r="AA86" s="418"/>
      <c r="AB86" s="418"/>
      <c r="AC86" s="420"/>
      <c r="AD86" s="667"/>
      <c r="AE86" s="651"/>
      <c r="AF86" s="314"/>
      <c r="AG86" s="8"/>
      <c r="AH86" s="8">
        <f t="shared" si="84"/>
        <v>0</v>
      </c>
      <c r="AI86" s="652"/>
    </row>
    <row r="87" spans="1:35" ht="5.25" customHeight="1">
      <c r="A87" s="261"/>
      <c r="B87" s="8"/>
      <c r="C87" s="8"/>
      <c r="D87" s="8"/>
      <c r="E87" s="266"/>
      <c r="F87" s="267"/>
      <c r="G87" s="321"/>
      <c r="H87" s="7"/>
      <c r="I87" s="8"/>
      <c r="J87" s="8" t="str">
        <f t="shared" si="82"/>
        <v/>
      </c>
      <c r="K87" s="14" t="str">
        <f>IF(ISERROR(VLOOKUP(Y87,'Directive OSH09 (FR)'!$T$6:$U$10,2,FALSE)),"",VLOOKUP(Y87,'Directive OSH09 (FR)'!$T$6:$U$10,2,FALSE))</f>
        <v/>
      </c>
      <c r="L87" s="126"/>
      <c r="M87" s="127"/>
      <c r="N87" s="27"/>
      <c r="O87" s="27"/>
      <c r="P87" s="27"/>
      <c r="Q87" s="57"/>
      <c r="R87" s="35"/>
      <c r="S87" s="7">
        <f t="shared" si="81"/>
        <v>0</v>
      </c>
      <c r="T87" s="35">
        <f t="shared" si="81"/>
        <v>0</v>
      </c>
      <c r="U87" s="3">
        <f>IF(A87="",0,IF(Q$83="",1,IF(Q$83+$U$83*365&lt;$U$1,1,0)))</f>
        <v>0</v>
      </c>
      <c r="V87" s="163">
        <f>IF(A87="",0,IF(Q$83="",1,IF(Q$83+$V$83*365&lt;$U$1,1,0)))</f>
        <v>0</v>
      </c>
      <c r="W87" s="162" t="str">
        <f>IF(ISERROR(VLOOKUP(H87,'Directive OSH09 (FR)'!$O$6:$P$10,2,FALSE)),"",VLOOKUP(H87,'Directive OSH09 (FR)'!$O$6:$P$10,2,FALSE))</f>
        <v/>
      </c>
      <c r="X87" s="3" t="str">
        <f>IF(ISERROR(VLOOKUP(I87,'Directive OSH09 (FR)'!$O$13:$P$17,2,FALSE)),"",VLOOKUP(I87,'Directive OSH09 (FR)'!$O$13:$P$17,2,FALSE))</f>
        <v/>
      </c>
      <c r="Y87" s="3" t="str">
        <f t="shared" si="83"/>
        <v/>
      </c>
      <c r="Z87" s="196"/>
      <c r="AA87" s="418"/>
      <c r="AB87" s="418"/>
      <c r="AC87" s="420"/>
      <c r="AD87" s="667"/>
      <c r="AE87" s="651"/>
      <c r="AF87" s="314"/>
      <c r="AG87" s="8"/>
      <c r="AH87" s="8">
        <f t="shared" si="84"/>
        <v>0</v>
      </c>
      <c r="AI87" s="652"/>
    </row>
    <row r="88" spans="1:35">
      <c r="A88" s="405"/>
      <c r="B88" s="62"/>
      <c r="C88" s="62"/>
      <c r="D88" s="62"/>
      <c r="E88" s="293"/>
      <c r="F88" s="282"/>
      <c r="G88" s="458"/>
      <c r="H88" s="61"/>
      <c r="I88" s="62"/>
      <c r="J88" s="62" t="str">
        <f t="shared" si="82"/>
        <v/>
      </c>
      <c r="K88" s="63" t="str">
        <f>IF(ISERROR(VLOOKUP(Y88,'Directive OSH09 (FR)'!$T$6:$U$10,2,FALSE)),"",VLOOKUP(Y88,'Directive OSH09 (FR)'!$T$6:$U$10,2,FALSE))</f>
        <v/>
      </c>
      <c r="L88" s="61"/>
      <c r="M88" s="64"/>
      <c r="N88" s="64"/>
      <c r="O88" s="64"/>
      <c r="P88" s="64"/>
      <c r="Q88" s="65"/>
      <c r="R88" s="66"/>
      <c r="S88" s="61">
        <f t="shared" si="81"/>
        <v>0</v>
      </c>
      <c r="T88" s="66">
        <f t="shared" si="81"/>
        <v>0</v>
      </c>
      <c r="U88" s="164">
        <f>IF(A88="",0,IF(Q$83="",1,IF(Q$83+$U$83*365&lt;$U$1,1,0)))</f>
        <v>0</v>
      </c>
      <c r="V88" s="165">
        <f>IF(A88="",0,IF(Q$83="",1,IF(Q$83+$V$83*365&lt;$U$1,1,0)))</f>
        <v>0</v>
      </c>
      <c r="W88" s="162" t="str">
        <f>IF(ISERROR(VLOOKUP(H88,'Directive OSH09 (FR)'!$O$6:$P$10,2,FALSE)),"",VLOOKUP(H88,'Directive OSH09 (FR)'!$O$6:$P$10,2,FALSE))</f>
        <v/>
      </c>
      <c r="X88" s="3" t="str">
        <f>IF(ISERROR(VLOOKUP(I88,'Directive OSH09 (FR)'!$O$13:$P$17,2,FALSE)),"",VLOOKUP(I88,'Directive OSH09 (FR)'!$O$13:$P$17,2,FALSE))</f>
        <v/>
      </c>
      <c r="Y88" s="3" t="str">
        <f t="shared" si="83"/>
        <v/>
      </c>
      <c r="Z88" s="196"/>
      <c r="AA88" s="418"/>
      <c r="AB88" s="418"/>
      <c r="AC88" s="420"/>
      <c r="AD88" s="667"/>
      <c r="AE88" s="651"/>
      <c r="AF88" s="642"/>
      <c r="AG88" s="62"/>
      <c r="AH88" s="62">
        <f t="shared" si="84"/>
        <v>0</v>
      </c>
      <c r="AI88" s="652"/>
    </row>
    <row r="89" spans="1:35" ht="14.25">
      <c r="A89" s="354" t="s">
        <v>284</v>
      </c>
      <c r="B89" s="391"/>
      <c r="C89" s="391"/>
      <c r="D89" s="391"/>
      <c r="E89" s="292"/>
      <c r="F89" s="281"/>
      <c r="G89" s="457"/>
      <c r="H89" s="454"/>
      <c r="I89" s="391"/>
      <c r="J89" s="391">
        <f>IF(SUM(J90:J93)=0,"",MAX(J90:J93))</f>
        <v>16</v>
      </c>
      <c r="K89" s="24" t="str">
        <f>IF(ISERROR(VLOOKUP(Y89,'Directive OSH09 (FR)'!$T$6:$U$10,2,FALSE)),"",VLOOKUP(Y89,'Directive OSH09 (FR)'!$T$6:$U$10,2,FALSE))</f>
        <v>2-Tolérable</v>
      </c>
      <c r="L89" s="43" t="str">
        <f>IF(ISERROR(VLOOKUP($A89,Dangers!$B$4:$G$1001,4,FALSE)),"ERR",IF(ISBLANK(VLOOKUP($A89,Dangers!$B$4:$G$1001,4,FALSE)),"","Yes"))</f>
        <v>Yes</v>
      </c>
      <c r="M89" s="26" t="str">
        <f>IF(ISERROR(VLOOKUP($A89,Dangers!$B$4:$G$1001,6,FALSE)),"ERR",IF(ISBLANK((VLOOKUP($A89,Dangers!$B$4:$G$1001,6,FALSE))),"","Yes"))</f>
        <v>Yes</v>
      </c>
      <c r="N89" s="26"/>
      <c r="O89" s="26"/>
      <c r="P89" s="26"/>
      <c r="Q89" s="132">
        <f>IF(OR(L89="Yes",M89="Yes"),MAX(Q90:Q93),"")</f>
        <v>0</v>
      </c>
      <c r="R89" s="34"/>
      <c r="S89" s="43">
        <f>IF(L89="Yes",IF(SUM(S90:S93)=0,0,1),2)</f>
        <v>1</v>
      </c>
      <c r="T89" s="34">
        <f>IF(M89="Yes",IF(SUM(T90:T93)=0,0,1),2)</f>
        <v>1</v>
      </c>
      <c r="U89" s="160">
        <v>3</v>
      </c>
      <c r="V89" s="161">
        <v>3</v>
      </c>
      <c r="W89" s="162" t="str">
        <f>IF(ISERROR(VLOOKUP(H89,'Directive OSH09 (FR)'!$O$6:$P$10,2,FALSE)),"",VLOOKUP(H89,'Directive OSH09 (FR)'!$O$6:$P$10,2,FALSE))</f>
        <v/>
      </c>
      <c r="X89" s="3" t="str">
        <f>IF(ISERROR(VLOOKUP(I89,'Directive OSH09 (FR)'!$O$13:$P$17,2,FALSE)),"",VLOOKUP(I89,'Directive OSH09 (FR)'!$O$13:$P$17,2,FALSE))</f>
        <v/>
      </c>
      <c r="Y89" s="3">
        <f>IF(J89="","",IF(J89&gt;=161,5,IF(J89&gt;=65,4,IF(J89&gt;=20,3,IF(J89&gt;=9,2,1)))))</f>
        <v>2</v>
      </c>
      <c r="Z89" s="367"/>
      <c r="AA89" s="446"/>
      <c r="AB89" s="446"/>
      <c r="AC89" s="611"/>
      <c r="AD89" s="709"/>
      <c r="AE89" s="702"/>
      <c r="AF89" s="643"/>
      <c r="AG89" s="391"/>
      <c r="AH89" s="391" t="str">
        <f>IF(SUM(AH90:AH93)=0,"",MAX(AH90:AH93))</f>
        <v/>
      </c>
      <c r="AI89" s="652"/>
    </row>
    <row r="90" spans="1:35" ht="76.5">
      <c r="A90" s="260" t="s">
        <v>442</v>
      </c>
      <c r="B90" s="255" t="s">
        <v>512</v>
      </c>
      <c r="C90" s="255" t="s">
        <v>513</v>
      </c>
      <c r="D90" s="255" t="s">
        <v>514</v>
      </c>
      <c r="E90" s="266" t="s">
        <v>36</v>
      </c>
      <c r="F90" s="267">
        <v>6</v>
      </c>
      <c r="G90" s="256" t="s">
        <v>515</v>
      </c>
      <c r="H90" s="7" t="s">
        <v>38</v>
      </c>
      <c r="I90" s="8" t="s">
        <v>47</v>
      </c>
      <c r="J90" s="8">
        <f>IF(ISERROR(W90*X90),"",W90*X90)</f>
        <v>16</v>
      </c>
      <c r="K90" s="14" t="str">
        <f>IF(ISERROR(VLOOKUP(Y90,'Directive OSH09 (FR)'!$T$6:$U$10,2,FALSE)),"",VLOOKUP(Y90,'Directive OSH09 (FR)'!$T$6:$U$10,2,FALSE))</f>
        <v>2-Tolérable</v>
      </c>
      <c r="L90" s="126"/>
      <c r="M90" s="127"/>
      <c r="N90" s="27"/>
      <c r="O90" s="27"/>
      <c r="P90" s="27"/>
      <c r="Q90" s="57"/>
      <c r="R90" s="35"/>
      <c r="S90" s="7">
        <f t="shared" ref="S90:T92" si="85">U90</f>
        <v>1</v>
      </c>
      <c r="T90" s="35">
        <f t="shared" si="85"/>
        <v>1</v>
      </c>
      <c r="U90" s="3">
        <f>IF(A90="",0,IF(Q$91="",1,IF(Q$91+$U$91*365&lt;$U$1,1,0)))</f>
        <v>1</v>
      </c>
      <c r="V90" s="163">
        <f>IF(A90="",0,IF(Q$91="",1,IF(Q$91+$V$91*365&lt;$U$1,1,0)))</f>
        <v>1</v>
      </c>
      <c r="W90" s="162">
        <f>IF(ISERROR(VLOOKUP(H90,'Directive OSH09 (FR)'!$O$6:$P$10,2,FALSE)),"",VLOOKUP(H90,'Directive OSH09 (FR)'!$O$6:$P$10,2,FALSE))</f>
        <v>4</v>
      </c>
      <c r="X90" s="3">
        <f>IF(ISERROR(VLOOKUP(I90,'Directive OSH09 (FR)'!$O$13:$P$17,2,FALSE)),"",VLOOKUP(I90,'Directive OSH09 (FR)'!$O$13:$P$17,2,FALSE))</f>
        <v>4</v>
      </c>
      <c r="Y90" s="3">
        <f>IF(J90="","",IF(J90&gt;=161,5,IF(J90&gt;=65,4,IF(J90&gt;=20,3,IF(J90&gt;=9,2,1)))))</f>
        <v>2</v>
      </c>
      <c r="Z90" s="210" t="s">
        <v>516</v>
      </c>
      <c r="AA90" s="424" t="s">
        <v>460</v>
      </c>
      <c r="AB90" s="418"/>
      <c r="AC90" s="420"/>
      <c r="AD90" s="667"/>
      <c r="AE90" s="651"/>
      <c r="AF90" s="314"/>
      <c r="AG90" s="8"/>
      <c r="AH90" s="8">
        <f>IF(ISERROR(AU90*AV90),"",AU90*AV90)</f>
        <v>0</v>
      </c>
      <c r="AI90" s="652"/>
    </row>
    <row r="91" spans="1:35" ht="51">
      <c r="A91" s="261" t="s">
        <v>442</v>
      </c>
      <c r="B91" s="255" t="s">
        <v>517</v>
      </c>
      <c r="C91" s="255" t="s">
        <v>518</v>
      </c>
      <c r="D91" s="255" t="s">
        <v>519</v>
      </c>
      <c r="E91" s="266" t="s">
        <v>36</v>
      </c>
      <c r="F91" s="267">
        <v>6</v>
      </c>
      <c r="G91" s="256" t="s">
        <v>515</v>
      </c>
      <c r="H91" s="7" t="s">
        <v>35</v>
      </c>
      <c r="I91" s="8" t="s">
        <v>47</v>
      </c>
      <c r="J91" s="8">
        <f t="shared" ref="J91:J92" si="86">IF(ISERROR(W91*X91),"",W91*X91)</f>
        <v>8</v>
      </c>
      <c r="K91" s="14" t="str">
        <f>IF(ISERROR(VLOOKUP(Y91,'Directive OSH09 (FR)'!$T$6:$U$10,2,FALSE)),"",VLOOKUP(Y91,'Directive OSH09 (FR)'!$T$6:$U$10,2,FALSE))</f>
        <v>1-Negligeable</v>
      </c>
      <c r="L91" s="126"/>
      <c r="M91" s="127"/>
      <c r="N91" s="27"/>
      <c r="O91" s="27"/>
      <c r="P91" s="27"/>
      <c r="Q91" s="57"/>
      <c r="R91" s="35"/>
      <c r="S91" s="7">
        <f t="shared" si="85"/>
        <v>1</v>
      </c>
      <c r="T91" s="35">
        <f t="shared" si="85"/>
        <v>1</v>
      </c>
      <c r="U91" s="3">
        <f>IF(A91="",0,IF(Q$91="",1,IF(Q$91+$U$91*365&lt;$U$1,1,0)))</f>
        <v>1</v>
      </c>
      <c r="V91" s="163">
        <f>IF(A91="",0,IF(Q$91="",1,IF(Q$91+$V$91*365&lt;$U$1,1,0)))</f>
        <v>1</v>
      </c>
      <c r="W91" s="162">
        <f>IF(ISERROR(VLOOKUP(H91,'Directive OSH09 (FR)'!$O$6:$P$10,2,FALSE)),"",VLOOKUP(H91,'Directive OSH09 (FR)'!$O$6:$P$10,2,FALSE))</f>
        <v>2</v>
      </c>
      <c r="X91" s="3">
        <f>IF(ISERROR(VLOOKUP(I91,'Directive OSH09 (FR)'!$O$13:$P$17,2,FALSE)),"",VLOOKUP(I91,'Directive OSH09 (FR)'!$O$13:$P$17,2,FALSE))</f>
        <v>4</v>
      </c>
      <c r="Y91" s="3">
        <f t="shared" ref="Y91:Y92" si="87">IF(J91="","",IF(J91&gt;=161,5,IF(J91&gt;=65,4,IF(J91&gt;=20,3,IF(J91&gt;=9,2,1)))))</f>
        <v>1</v>
      </c>
      <c r="Z91" s="196"/>
      <c r="AA91" s="424"/>
      <c r="AB91" s="418"/>
      <c r="AC91" s="420"/>
      <c r="AD91" s="667"/>
      <c r="AE91" s="651"/>
      <c r="AF91" s="314"/>
      <c r="AG91" s="8"/>
      <c r="AH91" s="8">
        <f t="shared" ref="AH91:AH92" si="88">IF(ISERROR(AU91*AV91),"",AU91*AV91)</f>
        <v>0</v>
      </c>
      <c r="AI91" s="652"/>
    </row>
    <row r="92" spans="1:35" ht="51">
      <c r="A92" s="261" t="s">
        <v>442</v>
      </c>
      <c r="B92" s="8" t="s">
        <v>520</v>
      </c>
      <c r="C92" s="8" t="s">
        <v>521</v>
      </c>
      <c r="D92" s="8" t="s">
        <v>519</v>
      </c>
      <c r="E92" s="266" t="s">
        <v>36</v>
      </c>
      <c r="F92" s="267">
        <v>6</v>
      </c>
      <c r="G92" s="256" t="s">
        <v>522</v>
      </c>
      <c r="H92" s="7" t="s">
        <v>35</v>
      </c>
      <c r="I92" s="8" t="s">
        <v>47</v>
      </c>
      <c r="J92" s="8">
        <f t="shared" si="86"/>
        <v>8</v>
      </c>
      <c r="K92" s="14" t="str">
        <f>IF(ISERROR(VLOOKUP(Y92,'Directive OSH09 (FR)'!$T$6:$U$10,2,FALSE)),"",VLOOKUP(Y92,'Directive OSH09 (FR)'!$T$6:$U$10,2,FALSE))</f>
        <v>1-Negligeable</v>
      </c>
      <c r="L92" s="126"/>
      <c r="M92" s="127"/>
      <c r="N92" s="27"/>
      <c r="O92" s="27"/>
      <c r="P92" s="27"/>
      <c r="Q92" s="57"/>
      <c r="R92" s="35"/>
      <c r="S92" s="7">
        <f t="shared" si="85"/>
        <v>1</v>
      </c>
      <c r="T92" s="35">
        <f t="shared" si="85"/>
        <v>1</v>
      </c>
      <c r="U92" s="3">
        <f>IF(A92="",0,IF(Q$91="",1,IF(Q$91+$U$91*365&lt;$U$1,1,0)))</f>
        <v>1</v>
      </c>
      <c r="V92" s="163">
        <f>IF(A92="",0,IF(Q$91="",1,IF(Q$91+$V$91*365&lt;$U$1,1,0)))</f>
        <v>1</v>
      </c>
      <c r="W92" s="162">
        <f>IF(ISERROR(VLOOKUP(H92,'Directive OSH09 (FR)'!$O$6:$P$10,2,FALSE)),"",VLOOKUP(H92,'Directive OSH09 (FR)'!$O$6:$P$10,2,FALSE))</f>
        <v>2</v>
      </c>
      <c r="X92" s="3">
        <f>IF(ISERROR(VLOOKUP(I92,'Directive OSH09 (FR)'!$O$13:$P$17,2,FALSE)),"",VLOOKUP(I92,'Directive OSH09 (FR)'!$O$13:$P$17,2,FALSE))</f>
        <v>4</v>
      </c>
      <c r="Y92" s="3">
        <f t="shared" si="87"/>
        <v>1</v>
      </c>
      <c r="Z92" s="196" t="s">
        <v>523</v>
      </c>
      <c r="AA92" s="418"/>
      <c r="AB92" s="418"/>
      <c r="AC92" s="420"/>
      <c r="AD92" s="667"/>
      <c r="AE92" s="651"/>
      <c r="AF92" s="314"/>
      <c r="AG92" s="8"/>
      <c r="AH92" s="8">
        <f t="shared" si="88"/>
        <v>0</v>
      </c>
      <c r="AI92" s="652"/>
    </row>
    <row r="93" spans="1:35">
      <c r="A93" s="405"/>
      <c r="B93" s="62"/>
      <c r="C93" s="62"/>
      <c r="D93" s="62"/>
      <c r="E93" s="293"/>
      <c r="F93" s="282"/>
      <c r="G93" s="458"/>
      <c r="H93" s="61"/>
      <c r="I93" s="62"/>
      <c r="J93" s="62" t="str">
        <f t="shared" ref="J93" si="89">IF(ISERROR(W93*X93),"",W93*X93)</f>
        <v/>
      </c>
      <c r="K93" s="63" t="str">
        <f>IF(ISERROR(VLOOKUP(Y93,'Directive OSH09 (FR)'!$T$6:$U$10,2,FALSE)),"",VLOOKUP(Y93,'Directive OSH09 (FR)'!$T$6:$U$10,2,FALSE))</f>
        <v/>
      </c>
      <c r="L93" s="61"/>
      <c r="M93" s="64"/>
      <c r="N93" s="64"/>
      <c r="O93" s="64"/>
      <c r="P93" s="64"/>
      <c r="Q93" s="65"/>
      <c r="R93" s="66"/>
      <c r="S93" s="61">
        <f t="shared" ref="S93:T93" si="90">U93</f>
        <v>0</v>
      </c>
      <c r="T93" s="66">
        <f t="shared" si="90"/>
        <v>0</v>
      </c>
      <c r="U93" s="164">
        <f>IF(A93="",0,IF(Q$89="",1,IF(Q$89+$U$89*365&lt;$U$1,1,0)))</f>
        <v>0</v>
      </c>
      <c r="V93" s="165">
        <f>IF(A93="",0,IF(Q$89="",1,IF(Q$89+$V$89*365&lt;$U$1,1,0)))</f>
        <v>0</v>
      </c>
      <c r="W93" s="162" t="str">
        <f>IF(ISERROR(VLOOKUP(H93,'Directive OSH09 (FR)'!$O$6:$P$10,2,FALSE)),"",VLOOKUP(H93,'Directive OSH09 (FR)'!$O$6:$P$10,2,FALSE))</f>
        <v/>
      </c>
      <c r="X93" s="3" t="str">
        <f>IF(ISERROR(VLOOKUP(I93,'Directive OSH09 (FR)'!$O$13:$P$17,2,FALSE)),"",VLOOKUP(I93,'Directive OSH09 (FR)'!$O$13:$P$17,2,FALSE))</f>
        <v/>
      </c>
      <c r="Y93" s="3" t="str">
        <f t="shared" ref="Y93" si="91">IF(J93="","",IF(J93&gt;=161,5,IF(J93&gt;=65,4,IF(J93&gt;=20,3,IF(J93&gt;=9,2,1)))))</f>
        <v/>
      </c>
      <c r="Z93" s="196"/>
      <c r="AA93" s="418"/>
      <c r="AB93" s="418"/>
      <c r="AC93" s="420"/>
      <c r="AD93" s="667"/>
      <c r="AE93" s="651"/>
      <c r="AF93" s="642"/>
      <c r="AG93" s="62"/>
      <c r="AH93" s="62">
        <f t="shared" ref="AH93" si="92">IF(ISERROR(AU93*AV93),"",AU93*AV93)</f>
        <v>0</v>
      </c>
      <c r="AI93" s="652"/>
    </row>
    <row r="94" spans="1:35" ht="14.25">
      <c r="A94" s="354" t="s">
        <v>339</v>
      </c>
      <c r="B94" s="391"/>
      <c r="C94" s="391"/>
      <c r="D94" s="391"/>
      <c r="E94" s="292"/>
      <c r="F94" s="281"/>
      <c r="G94" s="457"/>
      <c r="H94" s="454"/>
      <c r="I94" s="391"/>
      <c r="J94" s="391">
        <f>IF(SUM(J95:J99)=0,"",MAX(J95:J99))</f>
        <v>32</v>
      </c>
      <c r="K94" s="24" t="str">
        <f>IF(ISERROR(VLOOKUP(Y94,'Directive OSH09 (FR)'!$T$6:$U$10,2,FALSE)),"",VLOOKUP(Y94,'Directive OSH09 (FR)'!$T$6:$U$10,2,FALSE))</f>
        <v>3-Moderé</v>
      </c>
      <c r="L94" s="43" t="str">
        <f>IF(ISERROR(VLOOKUP($A94,Dangers!$B$4:$G$1001,4,FALSE)),"ERR",IF(ISBLANK(VLOOKUP($A94,Dangers!$B$4:$G$1001,4,FALSE)),"","Yes"))</f>
        <v/>
      </c>
      <c r="M94" s="26" t="str">
        <f>IF(ISERROR(VLOOKUP($A94,Dangers!$B$4:$G$1001,6,FALSE)),"ERR",IF(ISBLANK((VLOOKUP($A94,Dangers!$B$4:$G$1001,6,FALSE))),"","Yes"))</f>
        <v>Yes</v>
      </c>
      <c r="N94" s="26"/>
      <c r="O94" s="26"/>
      <c r="P94" s="26"/>
      <c r="Q94" s="132">
        <f>IF(OR(L94="Yes",M94="Yes"),MAX(Q95:Q99),"")</f>
        <v>0</v>
      </c>
      <c r="R94" s="34"/>
      <c r="S94" s="43">
        <f>IF(L94="Yes",IF(SUM(S95:S99)=0,0,1),2)</f>
        <v>2</v>
      </c>
      <c r="T94" s="34">
        <f>IF(M94="Yes",IF(SUM(T95:T99)=0,0,1),2)</f>
        <v>1</v>
      </c>
      <c r="U94" s="160">
        <v>0</v>
      </c>
      <c r="V94" s="161">
        <v>2</v>
      </c>
      <c r="W94" s="162" t="str">
        <f>IF(ISERROR(VLOOKUP(H94,'Directive OSH09 (FR)'!$O$6:$P$10,2,FALSE)),"",VLOOKUP(H94,'Directive OSH09 (FR)'!$O$6:$P$10,2,FALSE))</f>
        <v/>
      </c>
      <c r="X94" s="3" t="str">
        <f>IF(ISERROR(VLOOKUP(I94,'Directive OSH09 (FR)'!$O$13:$P$17,2,FALSE)),"",VLOOKUP(I94,'Directive OSH09 (FR)'!$O$13:$P$17,2,FALSE))</f>
        <v/>
      </c>
      <c r="Y94" s="3">
        <f>IF(J94="","",IF(J94&gt;=161,5,IF(J94&gt;=65,4,IF(J94&gt;=20,3,IF(J94&gt;=9,2,1)))))</f>
        <v>3</v>
      </c>
      <c r="Z94" s="367"/>
      <c r="AA94" s="446"/>
      <c r="AB94" s="446"/>
      <c r="AC94" s="611"/>
      <c r="AD94" s="709"/>
      <c r="AE94" s="702"/>
      <c r="AF94" s="643"/>
      <c r="AG94" s="391"/>
      <c r="AH94" s="391" t="str">
        <f>IF(SUM(AH95:AH99)=0,"",MAX(AH95:AH99))</f>
        <v/>
      </c>
      <c r="AI94" s="652"/>
    </row>
    <row r="95" spans="1:35" ht="51">
      <c r="A95" s="261" t="s">
        <v>524</v>
      </c>
      <c r="B95" s="255" t="s">
        <v>525</v>
      </c>
      <c r="C95" s="255" t="s">
        <v>526</v>
      </c>
      <c r="D95" s="255" t="s">
        <v>527</v>
      </c>
      <c r="E95" s="266" t="s">
        <v>36</v>
      </c>
      <c r="F95" s="267">
        <v>6</v>
      </c>
      <c r="G95" s="256" t="s">
        <v>528</v>
      </c>
      <c r="H95" s="7" t="s">
        <v>38</v>
      </c>
      <c r="I95" s="8" t="s">
        <v>48</v>
      </c>
      <c r="J95" s="8">
        <f t="shared" ref="J95:J96" si="93">IF(ISERROR(W95*X95),"",W95*X95)</f>
        <v>32</v>
      </c>
      <c r="K95" s="14" t="str">
        <f>IF(ISERROR(VLOOKUP(Y95,'Directive OSH09 (FR)'!$T$6:$U$10,2,FALSE)),"",VLOOKUP(Y95,'Directive OSH09 (FR)'!$T$6:$U$10,2,FALSE))</f>
        <v>3-Moderé</v>
      </c>
      <c r="L95" s="126"/>
      <c r="M95" s="127"/>
      <c r="N95" s="27"/>
      <c r="O95" s="27"/>
      <c r="P95" s="27"/>
      <c r="Q95" s="57"/>
      <c r="R95" s="35"/>
      <c r="S95" s="7">
        <f t="shared" ref="S95:T96" si="94">U95</f>
        <v>1</v>
      </c>
      <c r="T95" s="35">
        <f t="shared" si="94"/>
        <v>1</v>
      </c>
      <c r="U95" s="3">
        <f>IF(A95="",0,IF(Q$96="",1,IF(Q$96+$U$90*365&lt;$U$1,1,0)))</f>
        <v>1</v>
      </c>
      <c r="V95" s="163">
        <f>IF(A95="",0,IF(Q$96="",1,IF(Q$96+$V$90*365&lt;$U$1,1,0)))</f>
        <v>1</v>
      </c>
      <c r="W95" s="162">
        <f>IF(ISERROR(VLOOKUP(H95,'Directive OSH09 (FR)'!$O$6:$P$10,2,FALSE)),"",VLOOKUP(H95,'Directive OSH09 (FR)'!$O$6:$P$10,2,FALSE))</f>
        <v>4</v>
      </c>
      <c r="X95" s="3">
        <f>IF(ISERROR(VLOOKUP(I95,'Directive OSH09 (FR)'!$O$13:$P$17,2,FALSE)),"",VLOOKUP(I95,'Directive OSH09 (FR)'!$O$13:$P$17,2,FALSE))</f>
        <v>8</v>
      </c>
      <c r="Y95" s="3">
        <f t="shared" ref="Y95:Y96" si="95">IF(J95="","",IF(J95&gt;=161,5,IF(J95&gt;=65,4,IF(J95&gt;=20,3,IF(J95&gt;=9,2,1)))))</f>
        <v>3</v>
      </c>
      <c r="Z95" s="210"/>
      <c r="AA95" s="418"/>
      <c r="AB95" s="418"/>
      <c r="AC95" s="420"/>
      <c r="AD95" s="667"/>
      <c r="AE95" s="651"/>
      <c r="AF95" s="314"/>
      <c r="AG95" s="8"/>
      <c r="AH95" s="8">
        <f t="shared" ref="AH95:AH96" si="96">IF(ISERROR(AU95*AV95),"",AU95*AV95)</f>
        <v>0</v>
      </c>
      <c r="AI95" s="653"/>
    </row>
    <row r="96" spans="1:35" ht="84" customHeight="1">
      <c r="A96" s="261" t="s">
        <v>442</v>
      </c>
      <c r="B96" s="255" t="s">
        <v>529</v>
      </c>
      <c r="C96" s="255" t="s">
        <v>530</v>
      </c>
      <c r="D96" s="255" t="s">
        <v>531</v>
      </c>
      <c r="E96" s="266" t="s">
        <v>36</v>
      </c>
      <c r="F96" s="267">
        <v>6</v>
      </c>
      <c r="G96" s="256" t="s">
        <v>528</v>
      </c>
      <c r="H96" s="7" t="s">
        <v>38</v>
      </c>
      <c r="I96" s="8" t="s">
        <v>48</v>
      </c>
      <c r="J96" s="8">
        <f t="shared" si="93"/>
        <v>32</v>
      </c>
      <c r="K96" s="14" t="str">
        <f>IF(ISERROR(VLOOKUP(Y96,'Directive OSH09 (FR)'!$T$6:$U$10,2,FALSE)),"",VLOOKUP(Y96,'Directive OSH09 (FR)'!$T$6:$U$10,2,FALSE))</f>
        <v>3-Moderé</v>
      </c>
      <c r="L96" s="126"/>
      <c r="M96" s="127"/>
      <c r="N96" s="27"/>
      <c r="O96" s="27"/>
      <c r="P96" s="27"/>
      <c r="Q96" s="57"/>
      <c r="R96" s="35"/>
      <c r="S96" s="7">
        <f t="shared" si="94"/>
        <v>1</v>
      </c>
      <c r="T96" s="35">
        <f t="shared" si="94"/>
        <v>1</v>
      </c>
      <c r="U96" s="3">
        <f>IF(A96="",0,IF(Q$96="",1,IF(Q$96+$U$90*365&lt;$U$1,1,0)))</f>
        <v>1</v>
      </c>
      <c r="V96" s="163">
        <f>IF(A96="",0,IF(Q$96="",1,IF(Q$96+$V$90*365&lt;$U$1,1,0)))</f>
        <v>1</v>
      </c>
      <c r="W96" s="162">
        <f>IF(ISERROR(VLOOKUP(H96,'Directive OSH09 (FR)'!$O$6:$P$10,2,FALSE)),"",VLOOKUP(H96,'Directive OSH09 (FR)'!$O$6:$P$10,2,FALSE))</f>
        <v>4</v>
      </c>
      <c r="X96" s="3">
        <f>IF(ISERROR(VLOOKUP(I96,'Directive OSH09 (FR)'!$O$13:$P$17,2,FALSE)),"",VLOOKUP(I96,'Directive OSH09 (FR)'!$O$13:$P$17,2,FALSE))</f>
        <v>8</v>
      </c>
      <c r="Y96" s="3">
        <f t="shared" si="95"/>
        <v>3</v>
      </c>
      <c r="Z96" s="210"/>
      <c r="AA96" s="418"/>
      <c r="AB96" s="418"/>
      <c r="AC96" s="420"/>
      <c r="AD96" s="667"/>
      <c r="AE96" s="651"/>
      <c r="AF96" s="314"/>
      <c r="AG96" s="8"/>
      <c r="AH96" s="8">
        <f t="shared" si="96"/>
        <v>0</v>
      </c>
      <c r="AI96" s="653"/>
    </row>
    <row r="97" spans="1:35">
      <c r="A97" s="261"/>
      <c r="B97" s="255"/>
      <c r="C97" s="255"/>
      <c r="D97" s="255"/>
      <c r="E97" s="266"/>
      <c r="F97" s="267"/>
      <c r="G97" s="256"/>
      <c r="H97" s="7"/>
      <c r="I97" s="8"/>
      <c r="J97" s="8"/>
      <c r="K97" s="14"/>
      <c r="L97" s="126"/>
      <c r="M97" s="127"/>
      <c r="N97" s="27"/>
      <c r="O97" s="27"/>
      <c r="P97" s="27"/>
      <c r="Q97" s="57"/>
      <c r="R97" s="35"/>
      <c r="S97" s="7"/>
      <c r="T97" s="35"/>
      <c r="U97" s="3"/>
      <c r="V97" s="163"/>
      <c r="W97" s="162"/>
      <c r="X97" s="3"/>
      <c r="Y97" s="3"/>
      <c r="Z97" s="210"/>
      <c r="AA97" s="418"/>
      <c r="AB97" s="418"/>
      <c r="AC97" s="420"/>
      <c r="AD97" s="667"/>
      <c r="AE97" s="651"/>
      <c r="AF97" s="314"/>
      <c r="AG97" s="8"/>
      <c r="AH97" s="8"/>
      <c r="AI97" s="653"/>
    </row>
    <row r="98" spans="1:35" ht="5.25" customHeight="1">
      <c r="A98" s="261"/>
      <c r="B98" s="8"/>
      <c r="C98" s="8"/>
      <c r="D98" s="8"/>
      <c r="E98" s="266"/>
      <c r="F98" s="267"/>
      <c r="G98" s="321"/>
      <c r="H98" s="7"/>
      <c r="I98" s="8"/>
      <c r="J98" s="8" t="str">
        <f t="shared" ref="J98:J99" si="97">IF(ISERROR(W98*X98),"",W98*X98)</f>
        <v/>
      </c>
      <c r="K98" s="14" t="str">
        <f>IF(ISERROR(VLOOKUP(Y98,'Directive OSH09 (FR)'!$T$6:$U$10,2,FALSE)),"",VLOOKUP(Y98,'Directive OSH09 (FR)'!$T$6:$U$10,2,FALSE))</f>
        <v/>
      </c>
      <c r="L98" s="126"/>
      <c r="M98" s="127"/>
      <c r="N98" s="27"/>
      <c r="O98" s="27"/>
      <c r="P98" s="27"/>
      <c r="Q98" s="57"/>
      <c r="R98" s="35"/>
      <c r="S98" s="7">
        <f t="shared" ref="S98:T99" si="98">U98</f>
        <v>0</v>
      </c>
      <c r="T98" s="35">
        <f t="shared" si="98"/>
        <v>0</v>
      </c>
      <c r="U98" s="3">
        <f>IF(A98="",0,IF(Q$94="",1,IF(Q$94+$U$89*365&lt;$U$1,1,0)))</f>
        <v>0</v>
      </c>
      <c r="V98" s="163">
        <f>IF(A98="",0,IF(Q$94="",1,IF(Q$94+$V$89*365&lt;$U$1,1,0)))</f>
        <v>0</v>
      </c>
      <c r="W98" s="162" t="str">
        <f>IF(ISERROR(VLOOKUP(H98,'Directive OSH09 (FR)'!$O$6:$P$10,2,FALSE)),"",VLOOKUP(H98,'Directive OSH09 (FR)'!$O$6:$P$10,2,FALSE))</f>
        <v/>
      </c>
      <c r="X98" s="3" t="str">
        <f>IF(ISERROR(VLOOKUP(I98,'Directive OSH09 (FR)'!$O$13:$P$17,2,FALSE)),"",VLOOKUP(I98,'Directive OSH09 (FR)'!$O$13:$P$17,2,FALSE))</f>
        <v/>
      </c>
      <c r="Y98" s="3" t="str">
        <f t="shared" ref="Y98:Y99" si="99">IF(J98="","",IF(J98&gt;=161,5,IF(J98&gt;=65,4,IF(J98&gt;=20,3,IF(J98&gt;=9,2,1)))))</f>
        <v/>
      </c>
      <c r="Z98" s="196"/>
      <c r="AA98" s="418"/>
      <c r="AB98" s="418"/>
      <c r="AC98" s="420"/>
      <c r="AD98" s="667"/>
      <c r="AE98" s="651"/>
      <c r="AF98" s="314"/>
      <c r="AG98" s="8"/>
      <c r="AH98" s="8">
        <f t="shared" ref="AH98:AH99" si="100">IF(ISERROR(AU98*AV98),"",AU98*AV98)</f>
        <v>0</v>
      </c>
      <c r="AI98" s="652"/>
    </row>
    <row r="99" spans="1:35">
      <c r="A99" s="405"/>
      <c r="B99" s="62"/>
      <c r="C99" s="62"/>
      <c r="D99" s="62"/>
      <c r="E99" s="293"/>
      <c r="F99" s="282"/>
      <c r="G99" s="458"/>
      <c r="H99" s="61"/>
      <c r="I99" s="62"/>
      <c r="J99" s="62" t="str">
        <f t="shared" si="97"/>
        <v/>
      </c>
      <c r="K99" s="63" t="str">
        <f>IF(ISERROR(VLOOKUP(Y99,'Directive OSH09 (FR)'!$T$6:$U$10,2,FALSE)),"",VLOOKUP(Y99,'Directive OSH09 (FR)'!$T$6:$U$10,2,FALSE))</f>
        <v/>
      </c>
      <c r="L99" s="61"/>
      <c r="M99" s="64"/>
      <c r="N99" s="64"/>
      <c r="O99" s="64"/>
      <c r="P99" s="64"/>
      <c r="Q99" s="65"/>
      <c r="R99" s="66"/>
      <c r="S99" s="61">
        <f t="shared" si="98"/>
        <v>0</v>
      </c>
      <c r="T99" s="66">
        <f t="shared" si="98"/>
        <v>0</v>
      </c>
      <c r="U99" s="164">
        <f>IF(A99="",0,IF(Q$94="",1,IF(Q$94+$U$89*365&lt;$U$1,1,0)))</f>
        <v>0</v>
      </c>
      <c r="V99" s="165">
        <f>IF(A99="",0,IF(Q$94="",1,IF(Q$94+$V$89*365&lt;$U$1,1,0)))</f>
        <v>0</v>
      </c>
      <c r="W99" s="162" t="str">
        <f>IF(ISERROR(VLOOKUP(H99,'Directive OSH09 (FR)'!$O$6:$P$10,2,FALSE)),"",VLOOKUP(H99,'Directive OSH09 (FR)'!$O$6:$P$10,2,FALSE))</f>
        <v/>
      </c>
      <c r="X99" s="3" t="str">
        <f>IF(ISERROR(VLOOKUP(I99,'Directive OSH09 (FR)'!$O$13:$P$17,2,FALSE)),"",VLOOKUP(I99,'Directive OSH09 (FR)'!$O$13:$P$17,2,FALSE))</f>
        <v/>
      </c>
      <c r="Y99" s="3" t="str">
        <f t="shared" si="99"/>
        <v/>
      </c>
      <c r="Z99" s="196"/>
      <c r="AA99" s="418"/>
      <c r="AB99" s="418"/>
      <c r="AC99" s="420"/>
      <c r="AD99" s="667"/>
      <c r="AE99" s="651"/>
      <c r="AF99" s="642"/>
      <c r="AG99" s="62"/>
      <c r="AH99" s="62">
        <f t="shared" si="100"/>
        <v>0</v>
      </c>
      <c r="AI99" s="652"/>
    </row>
    <row r="100" spans="1:35" ht="14.25">
      <c r="A100" s="354" t="s">
        <v>287</v>
      </c>
      <c r="B100" s="391"/>
      <c r="C100" s="391"/>
      <c r="D100" s="391"/>
      <c r="E100" s="292"/>
      <c r="F100" s="281"/>
      <c r="G100" s="457"/>
      <c r="H100" s="454"/>
      <c r="I100" s="391"/>
      <c r="J100" s="391">
        <f>IF(SUM(J101:J105)=0,"",MAX(J101:J105))</f>
        <v>16</v>
      </c>
      <c r="K100" s="24" t="str">
        <f>IF(ISERROR(VLOOKUP(Y100,'Directive OSH09 (FR)'!$T$6:$U$10,2,FALSE)),"",VLOOKUP(Y100,'Directive OSH09 (FR)'!$T$6:$U$10,2,FALSE))</f>
        <v>2-Tolérable</v>
      </c>
      <c r="L100" s="43" t="str">
        <f>IF(ISERROR(VLOOKUP($A100,Dangers!$B$4:$G$1001,4,FALSE)),"ERR",IF(ISBLANK(VLOOKUP($A100,Dangers!$B$4:$G$1001,4,FALSE)),"","Yes"))</f>
        <v/>
      </c>
      <c r="M100" s="26" t="str">
        <f>IF(ISERROR(VLOOKUP($A100,Dangers!$B$4:$G$1001,6,FALSE)),"ERR",IF(ISBLANK((VLOOKUP($A100,Dangers!$B$4:$G$1001,6,FALSE))),"","Yes"))</f>
        <v/>
      </c>
      <c r="N100" s="26"/>
      <c r="O100" s="26"/>
      <c r="P100" s="26"/>
      <c r="Q100" s="132" t="str">
        <f>IF(OR(L100="Yes",M100="Yes"),MAX(Q101:Q105),"")</f>
        <v/>
      </c>
      <c r="R100" s="361"/>
      <c r="S100" s="357">
        <f>IF(L100="Yes",IF(SUM(S101:S105)=0,0,1),2)</f>
        <v>2</v>
      </c>
      <c r="T100" s="361">
        <f>IF(M100="Yes",IF(SUM(T101:T105)=0,0,1),2)</f>
        <v>2</v>
      </c>
      <c r="U100" s="362">
        <v>0</v>
      </c>
      <c r="V100" s="363">
        <v>0</v>
      </c>
      <c r="W100" s="364" t="str">
        <f>IF(ISERROR(VLOOKUP(H100,'Directive OSH09 (FR)'!$O$6:$P$10,2,FALSE)),"",VLOOKUP(H100,'Directive OSH09 (FR)'!$O$6:$P$10,2,FALSE))</f>
        <v/>
      </c>
      <c r="X100" s="362" t="str">
        <f>IF(ISERROR(VLOOKUP(I100,'Directive OSH09 (FR)'!$O$13:$P$17,2,FALSE)),"",VLOOKUP(I100,'Directive OSH09 (FR)'!$O$13:$P$17,2,FALSE))</f>
        <v/>
      </c>
      <c r="Y100" s="362">
        <f>IF(J100="","",IF(J100&gt;=161,5,IF(J100&gt;=65,4,IF(J100&gt;=20,3,IF(J100&gt;=9,2,1)))))</f>
        <v>2</v>
      </c>
      <c r="Z100" s="367"/>
      <c r="AA100" s="446"/>
      <c r="AB100" s="446"/>
      <c r="AC100" s="611"/>
      <c r="AD100" s="709"/>
      <c r="AE100" s="702"/>
      <c r="AF100" s="643"/>
      <c r="AG100" s="391"/>
      <c r="AH100" s="391" t="str">
        <f>IF(SUM(AH101:AH105)=0,"",MAX(AH101:AH105))</f>
        <v/>
      </c>
      <c r="AI100" s="652"/>
    </row>
    <row r="101" spans="1:35" ht="25.5">
      <c r="A101" s="260" t="s">
        <v>535</v>
      </c>
      <c r="B101" s="255" t="s">
        <v>536</v>
      </c>
      <c r="C101" s="8" t="s">
        <v>537</v>
      </c>
      <c r="D101" s="8" t="s">
        <v>538</v>
      </c>
      <c r="E101" s="266" t="s">
        <v>39</v>
      </c>
      <c r="F101" s="267">
        <v>6</v>
      </c>
      <c r="G101" s="256" t="s">
        <v>539</v>
      </c>
      <c r="H101" s="7" t="s">
        <v>38</v>
      </c>
      <c r="I101" s="8" t="s">
        <v>47</v>
      </c>
      <c r="J101" s="8">
        <f>IF(ISERROR(W101*X101),"",W101*X101)</f>
        <v>16</v>
      </c>
      <c r="K101" s="14" t="str">
        <f>IF(ISERROR(VLOOKUP(Y101,'Directive OSH09 (FR)'!$T$6:$U$10,2,FALSE)),"",VLOOKUP(Y101,'Directive OSH09 (FR)'!$T$6:$U$10,2,FALSE))</f>
        <v>2-Tolérable</v>
      </c>
      <c r="L101" s="126"/>
      <c r="M101" s="127"/>
      <c r="N101" s="27"/>
      <c r="O101" s="27"/>
      <c r="P101" s="27"/>
      <c r="Q101" s="57"/>
      <c r="R101" s="35"/>
      <c r="S101" s="7">
        <f t="shared" ref="S101:T104" si="101">U101</f>
        <v>1</v>
      </c>
      <c r="T101" s="35">
        <f t="shared" si="101"/>
        <v>1</v>
      </c>
      <c r="U101" s="3">
        <f>IF(A101="",0,IF(Q$103="",1,IF(Q$103+$U$91*365&lt;$U$1,1,0)))</f>
        <v>1</v>
      </c>
      <c r="V101" s="163">
        <f>IF(A101="",0,IF(Q$103="",1,IF(Q$103+$V$91*365&lt;$U$1,1,0)))</f>
        <v>1</v>
      </c>
      <c r="W101" s="162">
        <f>IF(ISERROR(VLOOKUP(H101,'Directive OSH09 (FR)'!$O$6:$P$10,2,FALSE)),"",VLOOKUP(H101,'Directive OSH09 (FR)'!$O$6:$P$10,2,FALSE))</f>
        <v>4</v>
      </c>
      <c r="X101" s="3">
        <f>IF(ISERROR(VLOOKUP(I101,'Directive OSH09 (FR)'!$O$13:$P$17,2,FALSE)),"",VLOOKUP(I101,'Directive OSH09 (FR)'!$O$13:$P$17,2,FALSE))</f>
        <v>4</v>
      </c>
      <c r="Y101" s="3">
        <f>IF(J101="","",IF(J101&gt;=161,5,IF(J101&gt;=65,4,IF(J101&gt;=20,3,IF(J101&gt;=9,2,1)))))</f>
        <v>2</v>
      </c>
      <c r="Z101" s="210" t="s">
        <v>540</v>
      </c>
      <c r="AA101" s="418"/>
      <c r="AB101" s="418"/>
      <c r="AC101" s="420"/>
      <c r="AD101" s="667"/>
      <c r="AE101" s="651"/>
      <c r="AF101" s="314"/>
      <c r="AG101" s="8"/>
      <c r="AH101" s="8">
        <f>IF(ISERROR(AU101*AV101),"",AU101*AV101)</f>
        <v>0</v>
      </c>
      <c r="AI101" s="647"/>
    </row>
    <row r="102" spans="1:35" ht="38.25">
      <c r="A102" s="261" t="s">
        <v>541</v>
      </c>
      <c r="B102" s="255" t="s">
        <v>542</v>
      </c>
      <c r="C102" s="8" t="s">
        <v>543</v>
      </c>
      <c r="D102" s="255" t="s">
        <v>544</v>
      </c>
      <c r="E102" s="266" t="s">
        <v>39</v>
      </c>
      <c r="F102" s="267">
        <v>6</v>
      </c>
      <c r="G102" s="256" t="s">
        <v>545</v>
      </c>
      <c r="H102" s="7" t="s">
        <v>38</v>
      </c>
      <c r="I102" s="8" t="s">
        <v>47</v>
      </c>
      <c r="J102" s="8">
        <f t="shared" ref="J102:J104" si="102">IF(ISERROR(W102*X102),"",W102*X102)</f>
        <v>16</v>
      </c>
      <c r="K102" s="14" t="str">
        <f>IF(ISERROR(VLOOKUP(Y102,'Directive OSH09 (FR)'!$T$6:$U$10,2,FALSE)),"",VLOOKUP(Y102,'Directive OSH09 (FR)'!$T$6:$U$10,2,FALSE))</f>
        <v>2-Tolérable</v>
      </c>
      <c r="L102" s="126"/>
      <c r="M102" s="127"/>
      <c r="N102" s="27"/>
      <c r="O102" s="27"/>
      <c r="P102" s="27"/>
      <c r="Q102" s="57"/>
      <c r="R102" s="35"/>
      <c r="S102" s="7">
        <f t="shared" si="101"/>
        <v>1</v>
      </c>
      <c r="T102" s="35">
        <f t="shared" si="101"/>
        <v>1</v>
      </c>
      <c r="U102" s="3">
        <f>IF(A102="",0,IF(Q$103="",1,IF(Q$103+$U$91*365&lt;$U$1,1,0)))</f>
        <v>1</v>
      </c>
      <c r="V102" s="163">
        <f>IF(A102="",0,IF(Q$103="",1,IF(Q$103+$V$91*365&lt;$U$1,1,0)))</f>
        <v>1</v>
      </c>
      <c r="W102" s="162">
        <f>IF(ISERROR(VLOOKUP(H102,'Directive OSH09 (FR)'!$O$6:$P$10,2,FALSE)),"",VLOOKUP(H102,'Directive OSH09 (FR)'!$O$6:$P$10,2,FALSE))</f>
        <v>4</v>
      </c>
      <c r="X102" s="3">
        <f>IF(ISERROR(VLOOKUP(I102,'Directive OSH09 (FR)'!$O$13:$P$17,2,FALSE)),"",VLOOKUP(I102,'Directive OSH09 (FR)'!$O$13:$P$17,2,FALSE))</f>
        <v>4</v>
      </c>
      <c r="Y102" s="3">
        <f t="shared" ref="Y102:Y104" si="103">IF(J102="","",IF(J102&gt;=161,5,IF(J102&gt;=65,4,IF(J102&gt;=20,3,IF(J102&gt;=9,2,1)))))</f>
        <v>2</v>
      </c>
      <c r="Z102" s="196"/>
      <c r="AA102" s="418"/>
      <c r="AB102" s="418"/>
      <c r="AC102" s="420"/>
      <c r="AD102" s="667"/>
      <c r="AE102" s="651"/>
      <c r="AF102" s="314"/>
      <c r="AG102" s="8"/>
      <c r="AH102" s="8">
        <f t="shared" ref="AH102:AH104" si="104">IF(ISERROR(AU102*AV102),"",AU102*AV102)</f>
        <v>0</v>
      </c>
      <c r="AI102" s="652"/>
    </row>
    <row r="103" spans="1:35" ht="38.25">
      <c r="A103" s="261" t="s">
        <v>541</v>
      </c>
      <c r="B103" s="255" t="s">
        <v>542</v>
      </c>
      <c r="C103" s="8" t="s">
        <v>546</v>
      </c>
      <c r="D103" s="8" t="s">
        <v>547</v>
      </c>
      <c r="E103" s="266" t="s">
        <v>39</v>
      </c>
      <c r="F103" s="267">
        <v>6</v>
      </c>
      <c r="G103" s="256" t="s">
        <v>545</v>
      </c>
      <c r="H103" s="7" t="s">
        <v>38</v>
      </c>
      <c r="I103" s="8" t="s">
        <v>47</v>
      </c>
      <c r="J103" s="8">
        <f t="shared" si="102"/>
        <v>16</v>
      </c>
      <c r="K103" s="14" t="str">
        <f>IF(ISERROR(VLOOKUP(Y103,'Directive OSH09 (FR)'!$T$6:$U$10,2,FALSE)),"",VLOOKUP(Y103,'Directive OSH09 (FR)'!$T$6:$U$10,2,FALSE))</f>
        <v>2-Tolérable</v>
      </c>
      <c r="L103" s="126"/>
      <c r="M103" s="127"/>
      <c r="N103" s="27"/>
      <c r="O103" s="27"/>
      <c r="P103" s="27"/>
      <c r="Q103" s="57"/>
      <c r="R103" s="35"/>
      <c r="S103" s="7">
        <f t="shared" si="101"/>
        <v>1</v>
      </c>
      <c r="T103" s="35">
        <f t="shared" si="101"/>
        <v>1</v>
      </c>
      <c r="U103" s="3">
        <f>IF(A103="",0,IF(Q$103="",1,IF(Q$103+$U$91*365&lt;$U$1,1,0)))</f>
        <v>1</v>
      </c>
      <c r="V103" s="163">
        <f>IF(A103="",0,IF(Q$103="",1,IF(Q$103+$V$91*365&lt;$U$1,1,0)))</f>
        <v>1</v>
      </c>
      <c r="W103" s="162">
        <f>IF(ISERROR(VLOOKUP(H103,'Directive OSH09 (FR)'!$O$6:$P$10,2,FALSE)),"",VLOOKUP(H103,'Directive OSH09 (FR)'!$O$6:$P$10,2,FALSE))</f>
        <v>4</v>
      </c>
      <c r="X103" s="3">
        <f>IF(ISERROR(VLOOKUP(I103,'Directive OSH09 (FR)'!$O$13:$P$17,2,FALSE)),"",VLOOKUP(I103,'Directive OSH09 (FR)'!$O$13:$P$17,2,FALSE))</f>
        <v>4</v>
      </c>
      <c r="Y103" s="3">
        <f t="shared" si="103"/>
        <v>2</v>
      </c>
      <c r="Z103" s="196"/>
      <c r="AA103" s="418"/>
      <c r="AB103" s="418"/>
      <c r="AC103" s="420"/>
      <c r="AD103" s="667"/>
      <c r="AE103" s="651"/>
      <c r="AF103" s="314"/>
      <c r="AG103" s="8"/>
      <c r="AH103" s="8">
        <f t="shared" si="104"/>
        <v>0</v>
      </c>
      <c r="AI103" s="652"/>
    </row>
    <row r="104" spans="1:35" ht="54.75" customHeight="1">
      <c r="A104" s="261" t="s">
        <v>541</v>
      </c>
      <c r="B104" s="255" t="s">
        <v>542</v>
      </c>
      <c r="C104" s="8" t="s">
        <v>546</v>
      </c>
      <c r="D104" s="8" t="s">
        <v>548</v>
      </c>
      <c r="E104" s="266" t="s">
        <v>39</v>
      </c>
      <c r="F104" s="267">
        <v>6</v>
      </c>
      <c r="G104" s="256" t="s">
        <v>545</v>
      </c>
      <c r="H104" s="7" t="s">
        <v>38</v>
      </c>
      <c r="I104" s="8" t="s">
        <v>47</v>
      </c>
      <c r="J104" s="8">
        <f t="shared" si="102"/>
        <v>16</v>
      </c>
      <c r="K104" s="14" t="str">
        <f>IF(ISERROR(VLOOKUP(Y104,'Directive OSH09 (FR)'!$T$6:$U$10,2,FALSE)),"",VLOOKUP(Y104,'Directive OSH09 (FR)'!$T$6:$U$10,2,FALSE))</f>
        <v>2-Tolérable</v>
      </c>
      <c r="L104" s="126"/>
      <c r="M104" s="127"/>
      <c r="N104" s="27"/>
      <c r="O104" s="27"/>
      <c r="P104" s="27"/>
      <c r="Q104" s="57"/>
      <c r="R104" s="35"/>
      <c r="S104" s="7">
        <f t="shared" si="101"/>
        <v>1</v>
      </c>
      <c r="T104" s="35">
        <f t="shared" si="101"/>
        <v>1</v>
      </c>
      <c r="U104" s="3">
        <f>IF(A104="",0,IF(Q$103="",1,IF(Q$103+$U$91*365&lt;$U$1,1,0)))</f>
        <v>1</v>
      </c>
      <c r="V104" s="163">
        <f>IF(A104="",0,IF(Q$103="",1,IF(Q$103+$V$91*365&lt;$U$1,1,0)))</f>
        <v>1</v>
      </c>
      <c r="W104" s="162">
        <f>IF(ISERROR(VLOOKUP(H104,'Directive OSH09 (FR)'!$O$6:$P$10,2,FALSE)),"",VLOOKUP(H104,'Directive OSH09 (FR)'!$O$6:$P$10,2,FALSE))</f>
        <v>4</v>
      </c>
      <c r="X104" s="3">
        <f>IF(ISERROR(VLOOKUP(I104,'Directive OSH09 (FR)'!$O$13:$P$17,2,FALSE)),"",VLOOKUP(I104,'Directive OSH09 (FR)'!$O$13:$P$17,2,FALSE))</f>
        <v>4</v>
      </c>
      <c r="Y104" s="3">
        <f t="shared" si="103"/>
        <v>2</v>
      </c>
      <c r="Z104" s="196"/>
      <c r="AA104" s="418"/>
      <c r="AB104" s="418"/>
      <c r="AC104" s="420"/>
      <c r="AD104" s="667"/>
      <c r="AE104" s="651"/>
      <c r="AF104" s="314"/>
      <c r="AG104" s="8"/>
      <c r="AH104" s="8">
        <f t="shared" si="104"/>
        <v>0</v>
      </c>
      <c r="AI104" s="652"/>
    </row>
    <row r="105" spans="1:35">
      <c r="A105" s="405"/>
      <c r="B105" s="62"/>
      <c r="C105" s="62"/>
      <c r="D105" s="62"/>
      <c r="E105" s="293"/>
      <c r="F105" s="282"/>
      <c r="G105" s="458"/>
      <c r="H105" s="61"/>
      <c r="I105" s="62"/>
      <c r="J105" s="62" t="str">
        <f t="shared" ref="J105" si="105">IF(ISERROR(W105*X105),"",W105*X105)</f>
        <v/>
      </c>
      <c r="K105" s="63" t="str">
        <f>IF(ISERROR(VLOOKUP(Y105,'Directive OSH09 (FR)'!$T$6:$U$10,2,FALSE)),"",VLOOKUP(Y105,'Directive OSH09 (FR)'!$T$6:$U$10,2,FALSE))</f>
        <v/>
      </c>
      <c r="L105" s="61"/>
      <c r="M105" s="64"/>
      <c r="N105" s="64"/>
      <c r="O105" s="64"/>
      <c r="P105" s="64"/>
      <c r="Q105" s="65"/>
      <c r="R105" s="66"/>
      <c r="S105" s="61">
        <f t="shared" ref="S105:T105" si="106">U105</f>
        <v>0</v>
      </c>
      <c r="T105" s="66">
        <f t="shared" si="106"/>
        <v>0</v>
      </c>
      <c r="U105" s="164">
        <f>IF(A105="",0,IF(Q$100="",1,IF(Q$100+$U$89*365&lt;$U$1,1,0)))</f>
        <v>0</v>
      </c>
      <c r="V105" s="165">
        <f>IF(A105="",0,IF(Q$100="",1,IF(Q$100+$V$89*365&lt;$U$1,1,0)))</f>
        <v>0</v>
      </c>
      <c r="W105" s="162" t="str">
        <f>IF(ISERROR(VLOOKUP(H105,'Directive OSH09 (FR)'!$O$6:$P$10,2,FALSE)),"",VLOOKUP(H105,'Directive OSH09 (FR)'!$O$6:$P$10,2,FALSE))</f>
        <v/>
      </c>
      <c r="X105" s="3" t="str">
        <f>IF(ISERROR(VLOOKUP(I105,'Directive OSH09 (FR)'!$O$13:$P$17,2,FALSE)),"",VLOOKUP(I105,'Directive OSH09 (FR)'!$O$13:$P$17,2,FALSE))</f>
        <v/>
      </c>
      <c r="Y105" s="3" t="str">
        <f t="shared" ref="Y105" si="107">IF(J105="","",IF(J105&gt;=161,5,IF(J105&gt;=65,4,IF(J105&gt;=20,3,IF(J105&gt;=9,2,1)))))</f>
        <v/>
      </c>
      <c r="Z105" s="196"/>
      <c r="AA105" s="418"/>
      <c r="AB105" s="418"/>
      <c r="AC105" s="420"/>
      <c r="AD105" s="667"/>
      <c r="AE105" s="651"/>
      <c r="AF105" s="642"/>
      <c r="AG105" s="62"/>
      <c r="AH105" s="62">
        <f t="shared" ref="AH105" si="108">IF(ISERROR(AU105*AV105),"",AU105*AV105)</f>
        <v>0</v>
      </c>
      <c r="AI105" s="652"/>
    </row>
    <row r="106" spans="1:35">
      <c r="A106" s="523" t="s">
        <v>289</v>
      </c>
      <c r="B106" s="391"/>
      <c r="C106" s="391"/>
      <c r="D106" s="391"/>
      <c r="E106" s="292"/>
      <c r="F106" s="281"/>
      <c r="G106" s="457"/>
      <c r="H106" s="454"/>
      <c r="I106" s="391"/>
      <c r="J106" s="391">
        <f>IF(SUM(J107:J111)=0,"",MAX(J107:J111))</f>
        <v>8</v>
      </c>
      <c r="K106" s="24" t="str">
        <f>IF(ISERROR(VLOOKUP(Y106,'Directive OSH09 (FR)'!$T$6:$U$10,2,FALSE)),"",VLOOKUP(Y106,'Directive OSH09 (FR)'!$T$6:$U$10,2,FALSE))</f>
        <v>1-Negligeable</v>
      </c>
      <c r="L106" s="43" t="str">
        <f>IF(ISERROR(VLOOKUP($A106,Dangers!$B$4:$G$1001,4,FALSE)),"ERR",IF(ISBLANK(VLOOKUP($A106,Dangers!$B$4:$G$1001,4,FALSE)),"","Yes"))</f>
        <v/>
      </c>
      <c r="M106" s="26" t="str">
        <f>IF(ISERROR(VLOOKUP($A106,Dangers!$B$4:$G$1001,6,FALSE)),"ERR",IF(ISBLANK((VLOOKUP($A106,Dangers!$B$4:$G$1001,6,FALSE))),"","Yes"))</f>
        <v/>
      </c>
      <c r="N106" s="26"/>
      <c r="O106" s="26"/>
      <c r="P106" s="26"/>
      <c r="Q106" s="132" t="str">
        <f>IF(OR(L106="Yes",M106="Yes"),MAX(Q107:Q111),"")</f>
        <v/>
      </c>
      <c r="R106" s="34"/>
      <c r="S106" s="43">
        <f>IF(L106="Yes",IF(SUM(S107:S111)=0,0,1),2)</f>
        <v>2</v>
      </c>
      <c r="T106" s="34">
        <f>IF(M106="Yes",IF(SUM(T107:T111)=0,0,1),2)</f>
        <v>2</v>
      </c>
      <c r="U106" s="160">
        <v>0</v>
      </c>
      <c r="V106" s="161">
        <v>0</v>
      </c>
      <c r="W106" s="162" t="str">
        <f>IF(ISERROR(VLOOKUP(H106,'Directive OSH09 (FR)'!$O$6:$P$10,2,FALSE)),"",VLOOKUP(H106,'Directive OSH09 (FR)'!$O$6:$P$10,2,FALSE))</f>
        <v/>
      </c>
      <c r="X106" s="3" t="str">
        <f>IF(ISERROR(VLOOKUP(I106,'Directive OSH09 (FR)'!$O$13:$P$17,2,FALSE)),"",VLOOKUP(I106,'Directive OSH09 (FR)'!$O$13:$P$17,2,FALSE))</f>
        <v/>
      </c>
      <c r="Y106" s="3">
        <f>IF(J106="","",IF(J106&gt;=161,5,IF(J106&gt;=65,4,IF(J106&gt;=20,3,IF(J106&gt;=9,2,1)))))</f>
        <v>1</v>
      </c>
      <c r="Z106" s="367"/>
      <c r="AA106" s="446"/>
      <c r="AB106" s="446"/>
      <c r="AC106" s="611"/>
      <c r="AD106" s="709"/>
      <c r="AE106" s="702"/>
      <c r="AF106" s="643"/>
      <c r="AG106" s="391"/>
      <c r="AH106" s="391" t="str">
        <f>IF(SUM(AH107:AH111)=0,"",MAX(AH107:AH111))</f>
        <v/>
      </c>
      <c r="AI106" s="652"/>
    </row>
    <row r="107" spans="1:35" ht="165.75">
      <c r="A107" s="261" t="s">
        <v>549</v>
      </c>
      <c r="B107" s="255" t="s">
        <v>550</v>
      </c>
      <c r="C107" s="255" t="s">
        <v>551</v>
      </c>
      <c r="D107" s="255" t="s">
        <v>552</v>
      </c>
      <c r="E107" s="266" t="s">
        <v>39</v>
      </c>
      <c r="F107" s="267">
        <v>6</v>
      </c>
      <c r="G107" s="256" t="s">
        <v>553</v>
      </c>
      <c r="H107" s="7" t="s">
        <v>35</v>
      </c>
      <c r="I107" s="8" t="s">
        <v>47</v>
      </c>
      <c r="J107" s="8">
        <f>IF(ISERROR(W107*X107),"",W107*X107)</f>
        <v>8</v>
      </c>
      <c r="K107" s="14" t="str">
        <f>IF(ISERROR(VLOOKUP(Y107,'Directive OSH09 (FR)'!$T$6:$U$10,2,FALSE)),"",VLOOKUP(Y107,'Directive OSH09 (FR)'!$T$6:$U$10,2,FALSE))</f>
        <v>1-Negligeable</v>
      </c>
      <c r="L107" s="126"/>
      <c r="M107" s="127"/>
      <c r="N107" s="27"/>
      <c r="O107" s="27"/>
      <c r="P107" s="27"/>
      <c r="Q107" s="57"/>
      <c r="R107" s="35"/>
      <c r="S107" s="7">
        <f t="shared" ref="S107:T107" si="109">U107</f>
        <v>1</v>
      </c>
      <c r="T107" s="35">
        <f t="shared" si="109"/>
        <v>1</v>
      </c>
      <c r="U107" s="3">
        <f>IF(A107="",0,IF(Q$109="",1,IF(Q$109+$U$91*365&lt;$U$1,1,0)))</f>
        <v>1</v>
      </c>
      <c r="V107" s="163">
        <f>IF(A107="",0,IF(Q$109="",1,IF(Q$109+$V$91*365&lt;$U$1,1,0)))</f>
        <v>1</v>
      </c>
      <c r="W107" s="162">
        <f>IF(ISERROR(VLOOKUP(H107,'Directive OSH09 (FR)'!$O$6:$P$10,2,FALSE)),"",VLOOKUP(H107,'Directive OSH09 (FR)'!$O$6:$P$10,2,FALSE))</f>
        <v>2</v>
      </c>
      <c r="X107" s="3">
        <f>IF(ISERROR(VLOOKUP(I107,'Directive OSH09 (FR)'!$O$13:$P$17,2,FALSE)),"",VLOOKUP(I107,'Directive OSH09 (FR)'!$O$13:$P$17,2,FALSE))</f>
        <v>4</v>
      </c>
      <c r="Y107" s="3">
        <f>IF(J107="","",IF(J107&gt;=161,5,IF(J107&gt;=65,4,IF(J107&gt;=20,3,IF(J107&gt;=9,2,1)))))</f>
        <v>1</v>
      </c>
      <c r="Z107" s="210" t="s">
        <v>1311</v>
      </c>
      <c r="AA107" s="425" t="s">
        <v>555</v>
      </c>
      <c r="AB107" s="418"/>
      <c r="AC107" s="420"/>
      <c r="AD107" s="667"/>
      <c r="AE107" s="651"/>
      <c r="AF107" s="314"/>
      <c r="AG107" s="8"/>
      <c r="AH107" s="8">
        <f>IF(ISERROR(AU107*AV107),"",AU107*AV107)</f>
        <v>0</v>
      </c>
      <c r="AI107" s="653"/>
    </row>
    <row r="108" spans="1:35" ht="18">
      <c r="A108" s="261"/>
      <c r="B108" s="8"/>
      <c r="C108" s="8"/>
      <c r="D108" s="8"/>
      <c r="E108" s="266"/>
      <c r="F108" s="267"/>
      <c r="G108" s="321"/>
      <c r="H108" s="7"/>
      <c r="I108" s="8"/>
      <c r="J108" s="8" t="str">
        <f t="shared" ref="J108:J111" si="110">IF(ISERROR(W108*X108),"",W108*X108)</f>
        <v/>
      </c>
      <c r="K108" s="14" t="str">
        <f>IF(ISERROR(VLOOKUP(Y108,'Directive OSH09 (FR)'!$T$6:$U$10,2,FALSE)),"",VLOOKUP(Y108,'Directive OSH09 (FR)'!$T$6:$U$10,2,FALSE))</f>
        <v/>
      </c>
      <c r="L108" s="126"/>
      <c r="M108" s="127"/>
      <c r="N108" s="27"/>
      <c r="O108" s="27"/>
      <c r="P108" s="27"/>
      <c r="Q108" s="57"/>
      <c r="R108" s="35"/>
      <c r="S108" s="7">
        <f t="shared" ref="S108:T111" si="111">U108</f>
        <v>0</v>
      </c>
      <c r="T108" s="35">
        <f t="shared" si="111"/>
        <v>0</v>
      </c>
      <c r="U108" s="3">
        <f>IF(A108="",0,IF(Q$106="",1,IF(Q$106+$U$89*365&lt;$U$1,1,0)))</f>
        <v>0</v>
      </c>
      <c r="V108" s="163">
        <f>IF(A108="",0,IF(Q$106="",1,IF(Q$106+$V$89*365&lt;$U$1,1,0)))</f>
        <v>0</v>
      </c>
      <c r="W108" s="162" t="str">
        <f>IF(ISERROR(VLOOKUP(H108,'Directive OSH09 (FR)'!$O$6:$P$10,2,FALSE)),"",VLOOKUP(H108,'Directive OSH09 (FR)'!$O$6:$P$10,2,FALSE))</f>
        <v/>
      </c>
      <c r="X108" s="3" t="str">
        <f>IF(ISERROR(VLOOKUP(I108,'Directive OSH09 (FR)'!$O$13:$P$17,2,FALSE)),"",VLOOKUP(I108,'Directive OSH09 (FR)'!$O$13:$P$17,2,FALSE))</f>
        <v/>
      </c>
      <c r="Y108" s="3" t="str">
        <f t="shared" ref="Y108:Y111" si="112">IF(J108="","",IF(J108&gt;=161,5,IF(J108&gt;=65,4,IF(J108&gt;=20,3,IF(J108&gt;=9,2,1)))))</f>
        <v/>
      </c>
      <c r="Z108" s="557"/>
      <c r="AA108" s="418"/>
      <c r="AB108" s="418"/>
      <c r="AC108" s="420"/>
      <c r="AD108" s="667"/>
      <c r="AE108" s="651"/>
      <c r="AF108" s="314"/>
      <c r="AG108" s="8"/>
      <c r="AH108" s="8">
        <f t="shared" ref="AH108:AH111" si="113">IF(ISERROR(AU108*AV108),"",AU108*AV108)</f>
        <v>0</v>
      </c>
      <c r="AI108" s="652"/>
    </row>
    <row r="109" spans="1:35">
      <c r="A109" s="261"/>
      <c r="B109" s="8"/>
      <c r="C109" s="8"/>
      <c r="D109" s="8"/>
      <c r="E109" s="266"/>
      <c r="F109" s="267"/>
      <c r="G109" s="321"/>
      <c r="H109" s="7"/>
      <c r="I109" s="8"/>
      <c r="J109" s="8" t="str">
        <f t="shared" si="110"/>
        <v/>
      </c>
      <c r="K109" s="14" t="str">
        <f>IF(ISERROR(VLOOKUP(Y109,'Directive OSH09 (FR)'!$T$6:$U$10,2,FALSE)),"",VLOOKUP(Y109,'Directive OSH09 (FR)'!$T$6:$U$10,2,FALSE))</f>
        <v/>
      </c>
      <c r="L109" s="126"/>
      <c r="M109" s="127"/>
      <c r="N109" s="27"/>
      <c r="O109" s="27"/>
      <c r="P109" s="27"/>
      <c r="Q109" s="57"/>
      <c r="R109" s="35"/>
      <c r="S109" s="7">
        <f t="shared" si="111"/>
        <v>0</v>
      </c>
      <c r="T109" s="35">
        <f t="shared" si="111"/>
        <v>0</v>
      </c>
      <c r="U109" s="3">
        <f>IF(A109="",0,IF(Q$106="",1,IF(Q$106+$U$89*365&lt;$U$1,1,0)))</f>
        <v>0</v>
      </c>
      <c r="V109" s="163">
        <f>IF(A109="",0,IF(Q$106="",1,IF(Q$106+$V$89*365&lt;$U$1,1,0)))</f>
        <v>0</v>
      </c>
      <c r="W109" s="162" t="str">
        <f>IF(ISERROR(VLOOKUP(H109,'Directive OSH09 (FR)'!$O$6:$P$10,2,FALSE)),"",VLOOKUP(H109,'Directive OSH09 (FR)'!$O$6:$P$10,2,FALSE))</f>
        <v/>
      </c>
      <c r="X109" s="3" t="str">
        <f>IF(ISERROR(VLOOKUP(I109,'Directive OSH09 (FR)'!$O$13:$P$17,2,FALSE)),"",VLOOKUP(I109,'Directive OSH09 (FR)'!$O$13:$P$17,2,FALSE))</f>
        <v/>
      </c>
      <c r="Y109" s="3" t="str">
        <f t="shared" si="112"/>
        <v/>
      </c>
      <c r="Z109" s="196"/>
      <c r="AA109" s="418"/>
      <c r="AB109" s="418"/>
      <c r="AC109" s="420"/>
      <c r="AD109" s="667"/>
      <c r="AE109" s="651"/>
      <c r="AF109" s="314"/>
      <c r="AG109" s="8"/>
      <c r="AH109" s="8">
        <f t="shared" si="113"/>
        <v>0</v>
      </c>
      <c r="AI109" s="652"/>
    </row>
    <row r="110" spans="1:35" ht="5.25" customHeight="1">
      <c r="A110" s="261"/>
      <c r="B110" s="8"/>
      <c r="C110" s="8"/>
      <c r="D110" s="8"/>
      <c r="E110" s="266"/>
      <c r="F110" s="267"/>
      <c r="G110" s="321"/>
      <c r="H110" s="7"/>
      <c r="I110" s="8"/>
      <c r="J110" s="8" t="str">
        <f t="shared" si="110"/>
        <v/>
      </c>
      <c r="K110" s="14" t="str">
        <f>IF(ISERROR(VLOOKUP(Y110,'Directive OSH09 (FR)'!$T$6:$U$10,2,FALSE)),"",VLOOKUP(Y110,'Directive OSH09 (FR)'!$T$6:$U$10,2,FALSE))</f>
        <v/>
      </c>
      <c r="L110" s="126"/>
      <c r="M110" s="127"/>
      <c r="N110" s="27"/>
      <c r="O110" s="27"/>
      <c r="P110" s="27"/>
      <c r="Q110" s="57"/>
      <c r="R110" s="35"/>
      <c r="S110" s="7">
        <f t="shared" si="111"/>
        <v>0</v>
      </c>
      <c r="T110" s="35">
        <f t="shared" si="111"/>
        <v>0</v>
      </c>
      <c r="U110" s="3">
        <f>IF(A110="",0,IF(Q$106="",1,IF(Q$106+$U$89*365&lt;$U$1,1,0)))</f>
        <v>0</v>
      </c>
      <c r="V110" s="163">
        <f>IF(A110="",0,IF(Q$106="",1,IF(Q$106+$V$89*365&lt;$U$1,1,0)))</f>
        <v>0</v>
      </c>
      <c r="W110" s="162" t="str">
        <f>IF(ISERROR(VLOOKUP(H110,'Directive OSH09 (FR)'!$O$6:$P$10,2,FALSE)),"",VLOOKUP(H110,'Directive OSH09 (FR)'!$O$6:$P$10,2,FALSE))</f>
        <v/>
      </c>
      <c r="X110" s="3" t="str">
        <f>IF(ISERROR(VLOOKUP(I110,'Directive OSH09 (FR)'!$O$13:$P$17,2,FALSE)),"",VLOOKUP(I110,'Directive OSH09 (FR)'!$O$13:$P$17,2,FALSE))</f>
        <v/>
      </c>
      <c r="Y110" s="3" t="str">
        <f t="shared" si="112"/>
        <v/>
      </c>
      <c r="Z110" s="196"/>
      <c r="AA110" s="418"/>
      <c r="AB110" s="418"/>
      <c r="AC110" s="420"/>
      <c r="AD110" s="667"/>
      <c r="AE110" s="651"/>
      <c r="AF110" s="314"/>
      <c r="AG110" s="8"/>
      <c r="AH110" s="8">
        <f t="shared" si="113"/>
        <v>0</v>
      </c>
      <c r="AI110" s="652"/>
    </row>
    <row r="111" spans="1:35">
      <c r="A111" s="405"/>
      <c r="B111" s="62"/>
      <c r="C111" s="62"/>
      <c r="D111" s="62"/>
      <c r="E111" s="293"/>
      <c r="F111" s="282"/>
      <c r="G111" s="458"/>
      <c r="H111" s="61"/>
      <c r="I111" s="62"/>
      <c r="J111" s="62" t="str">
        <f t="shared" si="110"/>
        <v/>
      </c>
      <c r="K111" s="63" t="str">
        <f>IF(ISERROR(VLOOKUP(Y111,'Directive OSH09 (FR)'!$T$6:$U$10,2,FALSE)),"",VLOOKUP(Y111,'Directive OSH09 (FR)'!$T$6:$U$10,2,FALSE))</f>
        <v/>
      </c>
      <c r="L111" s="61"/>
      <c r="M111" s="64"/>
      <c r="N111" s="64"/>
      <c r="O111" s="64"/>
      <c r="P111" s="64"/>
      <c r="Q111" s="65"/>
      <c r="R111" s="66"/>
      <c r="S111" s="61">
        <f t="shared" si="111"/>
        <v>0</v>
      </c>
      <c r="T111" s="66">
        <f t="shared" si="111"/>
        <v>0</v>
      </c>
      <c r="U111" s="164">
        <f>IF(A111="",0,IF(Q$106="",1,IF(Q$106+$U$89*365&lt;$U$1,1,0)))</f>
        <v>0</v>
      </c>
      <c r="V111" s="165">
        <f>IF(A111="",0,IF(Q$106="",1,IF(Q$106+$V$89*365&lt;$U$1,1,0)))</f>
        <v>0</v>
      </c>
      <c r="W111" s="162" t="str">
        <f>IF(ISERROR(VLOOKUP(H111,'Directive OSH09 (FR)'!$O$6:$P$10,2,FALSE)),"",VLOOKUP(H111,'Directive OSH09 (FR)'!$O$6:$P$10,2,FALSE))</f>
        <v/>
      </c>
      <c r="X111" s="3" t="str">
        <f>IF(ISERROR(VLOOKUP(I111,'Directive OSH09 (FR)'!$O$13:$P$17,2,FALSE)),"",VLOOKUP(I111,'Directive OSH09 (FR)'!$O$13:$P$17,2,FALSE))</f>
        <v/>
      </c>
      <c r="Y111" s="3" t="str">
        <f t="shared" si="112"/>
        <v/>
      </c>
      <c r="Z111" s="196"/>
      <c r="AA111" s="418"/>
      <c r="AB111" s="418"/>
      <c r="AC111" s="420"/>
      <c r="AD111" s="667"/>
      <c r="AE111" s="651"/>
      <c r="AF111" s="642"/>
      <c r="AG111" s="62"/>
      <c r="AH111" s="62">
        <f t="shared" si="113"/>
        <v>0</v>
      </c>
      <c r="AI111" s="652"/>
    </row>
    <row r="112" spans="1:35">
      <c r="A112" s="523" t="s">
        <v>290</v>
      </c>
      <c r="B112" s="391"/>
      <c r="C112" s="391"/>
      <c r="D112" s="391"/>
      <c r="E112" s="292"/>
      <c r="F112" s="281"/>
      <c r="G112" s="457"/>
      <c r="H112" s="454"/>
      <c r="I112" s="391"/>
      <c r="J112" s="391">
        <f>IF(SUM(J113:J117)=0,"",MAX(J113:J117))</f>
        <v>8</v>
      </c>
      <c r="K112" s="24" t="str">
        <f>IF(ISERROR(VLOOKUP(Y112,'Directive OSH09 (FR)'!$T$6:$U$10,2,FALSE)),"",VLOOKUP(Y112,'Directive OSH09 (FR)'!$T$6:$U$10,2,FALSE))</f>
        <v>1-Negligeable</v>
      </c>
      <c r="L112" s="43" t="str">
        <f>IF(ISERROR(VLOOKUP($A112,Dangers!$B$4:$G$1001,4,FALSE)),"ERR",IF(ISBLANK(VLOOKUP($A112,Dangers!$B$4:$G$1001,4,FALSE)),"","Yes"))</f>
        <v/>
      </c>
      <c r="M112" s="26" t="str">
        <f>IF(ISERROR(VLOOKUP($A112,Dangers!$B$4:$G$1001,6,FALSE)),"ERR",IF(ISBLANK((VLOOKUP($A112,Dangers!$B$4:$G$1001,6,FALSE))),"","Yes"))</f>
        <v/>
      </c>
      <c r="N112" s="26"/>
      <c r="O112" s="26"/>
      <c r="P112" s="26"/>
      <c r="Q112" s="132" t="str">
        <f>IF(OR(L112="Yes",M112="Yes"),MAX(Q113:Q117),"")</f>
        <v/>
      </c>
      <c r="R112" s="34"/>
      <c r="S112" s="43">
        <f>IF(L112="Yes",IF(SUM(S113:S117)=0,0,1),2)</f>
        <v>2</v>
      </c>
      <c r="T112" s="34">
        <f>IF(M112="Yes",IF(SUM(T113:T117)=0,0,1),2)</f>
        <v>2</v>
      </c>
      <c r="U112" s="160">
        <v>0</v>
      </c>
      <c r="V112" s="161">
        <v>0</v>
      </c>
      <c r="W112" s="162" t="str">
        <f>IF(ISERROR(VLOOKUP(H112,'Directive OSH09 (FR)'!$O$6:$P$10,2,FALSE)),"",VLOOKUP(H112,'Directive OSH09 (FR)'!$O$6:$P$10,2,FALSE))</f>
        <v/>
      </c>
      <c r="X112" s="3" t="str">
        <f>IF(ISERROR(VLOOKUP(I112,'Directive OSH09 (FR)'!$O$13:$P$17,2,FALSE)),"",VLOOKUP(I112,'Directive OSH09 (FR)'!$O$13:$P$17,2,FALSE))</f>
        <v/>
      </c>
      <c r="Y112" s="3">
        <f>IF(J112="","",IF(J112&gt;=161,5,IF(J112&gt;=65,4,IF(J112&gt;=20,3,IF(J112&gt;=9,2,1)))))</f>
        <v>1</v>
      </c>
      <c r="Z112" s="367"/>
      <c r="AA112" s="446"/>
      <c r="AB112" s="446"/>
      <c r="AC112" s="611"/>
      <c r="AD112" s="709"/>
      <c r="AE112" s="702"/>
      <c r="AF112" s="643"/>
      <c r="AG112" s="391"/>
      <c r="AH112" s="391" t="str">
        <f>IF(SUM(AH113:AH117)=0,"",MAX(AH113:AH117))</f>
        <v/>
      </c>
      <c r="AI112" s="652"/>
    </row>
    <row r="113" spans="1:35" ht="38.25">
      <c r="A113" s="260" t="s">
        <v>556</v>
      </c>
      <c r="B113" s="8" t="s">
        <v>557</v>
      </c>
      <c r="C113" s="8" t="s">
        <v>558</v>
      </c>
      <c r="D113" s="8" t="s">
        <v>559</v>
      </c>
      <c r="E113" s="266" t="s">
        <v>39</v>
      </c>
      <c r="F113" s="267">
        <v>6</v>
      </c>
      <c r="G113" s="321" t="s">
        <v>560</v>
      </c>
      <c r="H113" s="7" t="s">
        <v>35</v>
      </c>
      <c r="I113" s="8" t="s">
        <v>47</v>
      </c>
      <c r="J113" s="8">
        <f>IF(ISERROR(W113*X113),"",W113*X113)</f>
        <v>8</v>
      </c>
      <c r="K113" s="14" t="str">
        <f>IF(ISERROR(VLOOKUP(Y113,'Directive OSH09 (FR)'!$T$6:$U$10,2,FALSE)),"",VLOOKUP(Y113,'Directive OSH09 (FR)'!$T$6:$U$10,2,FALSE))</f>
        <v>1-Negligeable</v>
      </c>
      <c r="L113" s="126"/>
      <c r="M113" s="127"/>
      <c r="N113" s="27"/>
      <c r="O113" s="27"/>
      <c r="P113" s="27"/>
      <c r="Q113" s="57"/>
      <c r="R113" s="35"/>
      <c r="S113" s="7">
        <f t="shared" ref="S113:T113" si="114">U113</f>
        <v>1</v>
      </c>
      <c r="T113" s="35">
        <f t="shared" si="114"/>
        <v>1</v>
      </c>
      <c r="U113" s="3">
        <f>IF(A113="",0,IF(Q$115="",1,IF(Q$115+$U$91*365&lt;$U$1,1,0)))</f>
        <v>1</v>
      </c>
      <c r="V113" s="163">
        <f>IF(A113="",0,IF(Q$115="",1,IF(Q$115+$V$91*365&lt;$U$1,1,0)))</f>
        <v>1</v>
      </c>
      <c r="W113" s="162">
        <f>IF(ISERROR(VLOOKUP(H113,'Directive OSH09 (FR)'!$O$6:$P$10,2,FALSE)),"",VLOOKUP(H113,'Directive OSH09 (FR)'!$O$6:$P$10,2,FALSE))</f>
        <v>2</v>
      </c>
      <c r="X113" s="3">
        <f>IF(ISERROR(VLOOKUP(I113,'Directive OSH09 (FR)'!$O$13:$P$17,2,FALSE)),"",VLOOKUP(I113,'Directive OSH09 (FR)'!$O$13:$P$17,2,FALSE))</f>
        <v>4</v>
      </c>
      <c r="Y113" s="3">
        <f>IF(J113="","",IF(J113&gt;=161,5,IF(J113&gt;=65,4,IF(J113&gt;=20,3,IF(J113&gt;=9,2,1)))))</f>
        <v>1</v>
      </c>
      <c r="Z113" s="196"/>
      <c r="AA113" s="418"/>
      <c r="AB113" s="418"/>
      <c r="AC113" s="420"/>
      <c r="AD113" s="667"/>
      <c r="AE113" s="651"/>
      <c r="AF113" s="314"/>
      <c r="AG113" s="8"/>
      <c r="AH113" s="8">
        <f>IF(ISERROR(AU113*AV113),"",AU113*AV113)</f>
        <v>0</v>
      </c>
      <c r="AI113" s="652"/>
    </row>
    <row r="114" spans="1:35">
      <c r="A114" s="261"/>
      <c r="B114" s="8"/>
      <c r="C114" s="8"/>
      <c r="D114" s="8"/>
      <c r="E114" s="266"/>
      <c r="F114" s="267"/>
      <c r="G114" s="321"/>
      <c r="H114" s="7"/>
      <c r="I114" s="8"/>
      <c r="J114" s="8" t="str">
        <f t="shared" ref="J114:J117" si="115">IF(ISERROR(W114*X114),"",W114*X114)</f>
        <v/>
      </c>
      <c r="K114" s="14" t="str">
        <f>IF(ISERROR(VLOOKUP(Y114,'Directive OSH09 (FR)'!$T$6:$U$10,2,FALSE)),"",VLOOKUP(Y114,'Directive OSH09 (FR)'!$T$6:$U$10,2,FALSE))</f>
        <v/>
      </c>
      <c r="L114" s="126"/>
      <c r="M114" s="127"/>
      <c r="N114" s="27"/>
      <c r="O114" s="27"/>
      <c r="P114" s="27"/>
      <c r="Q114" s="57"/>
      <c r="R114" s="35"/>
      <c r="S114" s="7">
        <f t="shared" ref="S114:T117" si="116">U114</f>
        <v>0</v>
      </c>
      <c r="T114" s="35">
        <f t="shared" si="116"/>
        <v>0</v>
      </c>
      <c r="U114" s="3">
        <f>IF(A114="",0,IF(Q$112="",1,IF(Q$112+$U$89*365&lt;$U$1,1,0)))</f>
        <v>0</v>
      </c>
      <c r="V114" s="163">
        <f>IF(A114="",0,IF(Q$112="",1,IF(Q$112+$V$89*365&lt;$U$1,1,0)))</f>
        <v>0</v>
      </c>
      <c r="W114" s="162" t="str">
        <f>IF(ISERROR(VLOOKUP(H114,'Directive OSH09 (FR)'!$O$6:$P$10,2,FALSE)),"",VLOOKUP(H114,'Directive OSH09 (FR)'!$O$6:$P$10,2,FALSE))</f>
        <v/>
      </c>
      <c r="X114" s="3" t="str">
        <f>IF(ISERROR(VLOOKUP(I114,'Directive OSH09 (FR)'!$O$13:$P$17,2,FALSE)),"",VLOOKUP(I114,'Directive OSH09 (FR)'!$O$13:$P$17,2,FALSE))</f>
        <v/>
      </c>
      <c r="Y114" s="3" t="str">
        <f t="shared" ref="Y114:Y117" si="117">IF(J114="","",IF(J114&gt;=161,5,IF(J114&gt;=65,4,IF(J114&gt;=20,3,IF(J114&gt;=9,2,1)))))</f>
        <v/>
      </c>
      <c r="Z114" s="196"/>
      <c r="AA114" s="418"/>
      <c r="AB114" s="418"/>
      <c r="AC114" s="420"/>
      <c r="AD114" s="667"/>
      <c r="AE114" s="651"/>
      <c r="AF114" s="314"/>
      <c r="AG114" s="8"/>
      <c r="AH114" s="8">
        <f t="shared" ref="AH114:AH117" si="118">IF(ISERROR(AU114*AV114),"",AU114*AV114)</f>
        <v>0</v>
      </c>
      <c r="AI114" s="652"/>
    </row>
    <row r="115" spans="1:35">
      <c r="A115" s="261"/>
      <c r="B115" s="8"/>
      <c r="C115" s="8"/>
      <c r="D115" s="8"/>
      <c r="E115" s="266"/>
      <c r="F115" s="267"/>
      <c r="G115" s="321"/>
      <c r="H115" s="7"/>
      <c r="I115" s="8"/>
      <c r="J115" s="8" t="str">
        <f t="shared" si="115"/>
        <v/>
      </c>
      <c r="K115" s="14" t="str">
        <f>IF(ISERROR(VLOOKUP(Y115,'Directive OSH09 (FR)'!$T$6:$U$10,2,FALSE)),"",VLOOKUP(Y115,'Directive OSH09 (FR)'!$T$6:$U$10,2,FALSE))</f>
        <v/>
      </c>
      <c r="L115" s="126"/>
      <c r="M115" s="127"/>
      <c r="N115" s="27"/>
      <c r="O115" s="27"/>
      <c r="P115" s="27"/>
      <c r="Q115" s="57"/>
      <c r="R115" s="35"/>
      <c r="S115" s="7">
        <f t="shared" si="116"/>
        <v>0</v>
      </c>
      <c r="T115" s="35">
        <f t="shared" si="116"/>
        <v>0</v>
      </c>
      <c r="U115" s="3">
        <f>IF(A115="",0,IF(Q$112="",1,IF(Q$112+$U$89*365&lt;$U$1,1,0)))</f>
        <v>0</v>
      </c>
      <c r="V115" s="163">
        <f>IF(A115="",0,IF(Q$112="",1,IF(Q$112+$V$89*365&lt;$U$1,1,0)))</f>
        <v>0</v>
      </c>
      <c r="W115" s="162" t="str">
        <f>IF(ISERROR(VLOOKUP(H115,'Directive OSH09 (FR)'!$O$6:$P$10,2,FALSE)),"",VLOOKUP(H115,'Directive OSH09 (FR)'!$O$6:$P$10,2,FALSE))</f>
        <v/>
      </c>
      <c r="X115" s="3" t="str">
        <f>IF(ISERROR(VLOOKUP(I115,'Directive OSH09 (FR)'!$O$13:$P$17,2,FALSE)),"",VLOOKUP(I115,'Directive OSH09 (FR)'!$O$13:$P$17,2,FALSE))</f>
        <v/>
      </c>
      <c r="Y115" s="3" t="str">
        <f t="shared" si="117"/>
        <v/>
      </c>
      <c r="Z115" s="196"/>
      <c r="AA115" s="418"/>
      <c r="AB115" s="418"/>
      <c r="AC115" s="420"/>
      <c r="AD115" s="667"/>
      <c r="AE115" s="651"/>
      <c r="AF115" s="314"/>
      <c r="AG115" s="8"/>
      <c r="AH115" s="8">
        <f t="shared" si="118"/>
        <v>0</v>
      </c>
      <c r="AI115" s="652"/>
    </row>
    <row r="116" spans="1:35" ht="5.25" customHeight="1">
      <c r="A116" s="261"/>
      <c r="B116" s="8"/>
      <c r="C116" s="8"/>
      <c r="D116" s="8"/>
      <c r="E116" s="266"/>
      <c r="F116" s="267"/>
      <c r="G116" s="321"/>
      <c r="H116" s="7"/>
      <c r="I116" s="8"/>
      <c r="J116" s="8" t="str">
        <f t="shared" si="115"/>
        <v/>
      </c>
      <c r="K116" s="14" t="str">
        <f>IF(ISERROR(VLOOKUP(Y116,'Directive OSH09 (FR)'!$T$6:$U$10,2,FALSE)),"",VLOOKUP(Y116,'Directive OSH09 (FR)'!$T$6:$U$10,2,FALSE))</f>
        <v/>
      </c>
      <c r="L116" s="126"/>
      <c r="M116" s="127"/>
      <c r="N116" s="27"/>
      <c r="O116" s="27"/>
      <c r="P116" s="27"/>
      <c r="Q116" s="57"/>
      <c r="R116" s="35"/>
      <c r="S116" s="7">
        <f t="shared" si="116"/>
        <v>0</v>
      </c>
      <c r="T116" s="35">
        <f t="shared" si="116"/>
        <v>0</v>
      </c>
      <c r="U116" s="3">
        <f>IF(A116="",0,IF(Q$112="",1,IF(Q$112+$U$89*365&lt;$U$1,1,0)))</f>
        <v>0</v>
      </c>
      <c r="V116" s="163">
        <f>IF(A116="",0,IF(Q$112="",1,IF(Q$112+$V$89*365&lt;$U$1,1,0)))</f>
        <v>0</v>
      </c>
      <c r="W116" s="162" t="str">
        <f>IF(ISERROR(VLOOKUP(H116,'Directive OSH09 (FR)'!$O$6:$P$10,2,FALSE)),"",VLOOKUP(H116,'Directive OSH09 (FR)'!$O$6:$P$10,2,FALSE))</f>
        <v/>
      </c>
      <c r="X116" s="3" t="str">
        <f>IF(ISERROR(VLOOKUP(I116,'Directive OSH09 (FR)'!$O$13:$P$17,2,FALSE)),"",VLOOKUP(I116,'Directive OSH09 (FR)'!$O$13:$P$17,2,FALSE))</f>
        <v/>
      </c>
      <c r="Y116" s="3" t="str">
        <f t="shared" si="117"/>
        <v/>
      </c>
      <c r="Z116" s="196"/>
      <c r="AA116" s="418"/>
      <c r="AB116" s="418"/>
      <c r="AC116" s="420"/>
      <c r="AD116" s="667"/>
      <c r="AE116" s="651"/>
      <c r="AF116" s="314"/>
      <c r="AG116" s="8"/>
      <c r="AH116" s="8">
        <f t="shared" si="118"/>
        <v>0</v>
      </c>
      <c r="AI116" s="652"/>
    </row>
    <row r="117" spans="1:35">
      <c r="A117" s="405"/>
      <c r="B117" s="62"/>
      <c r="C117" s="62"/>
      <c r="D117" s="62"/>
      <c r="E117" s="293"/>
      <c r="F117" s="282"/>
      <c r="G117" s="458"/>
      <c r="H117" s="61"/>
      <c r="I117" s="62"/>
      <c r="J117" s="62" t="str">
        <f t="shared" si="115"/>
        <v/>
      </c>
      <c r="K117" s="63" t="str">
        <f>IF(ISERROR(VLOOKUP(Y117,'Directive OSH09 (FR)'!$T$6:$U$10,2,FALSE)),"",VLOOKUP(Y117,'Directive OSH09 (FR)'!$T$6:$U$10,2,FALSE))</f>
        <v/>
      </c>
      <c r="L117" s="61"/>
      <c r="M117" s="64"/>
      <c r="N117" s="64"/>
      <c r="O117" s="64"/>
      <c r="P117" s="64"/>
      <c r="Q117" s="65"/>
      <c r="R117" s="66"/>
      <c r="S117" s="61">
        <f t="shared" si="116"/>
        <v>0</v>
      </c>
      <c r="T117" s="66">
        <f t="shared" si="116"/>
        <v>0</v>
      </c>
      <c r="U117" s="164">
        <f>IF(A117="",0,IF(Q$112="",1,IF(Q$112+$U$89*365&lt;$U$1,1,0)))</f>
        <v>0</v>
      </c>
      <c r="V117" s="165">
        <f>IF(A117="",0,IF(Q$112="",1,IF(Q$112+$V$89*365&lt;$U$1,1,0)))</f>
        <v>0</v>
      </c>
      <c r="W117" s="162" t="str">
        <f>IF(ISERROR(VLOOKUP(H117,'Directive OSH09 (FR)'!$O$6:$P$10,2,FALSE)),"",VLOOKUP(H117,'Directive OSH09 (FR)'!$O$6:$P$10,2,FALSE))</f>
        <v/>
      </c>
      <c r="X117" s="3" t="str">
        <f>IF(ISERROR(VLOOKUP(I117,'Directive OSH09 (FR)'!$O$13:$P$17,2,FALSE)),"",VLOOKUP(I117,'Directive OSH09 (FR)'!$O$13:$P$17,2,FALSE))</f>
        <v/>
      </c>
      <c r="Y117" s="3" t="str">
        <f t="shared" si="117"/>
        <v/>
      </c>
      <c r="Z117" s="196"/>
      <c r="AA117" s="418"/>
      <c r="AB117" s="418"/>
      <c r="AC117" s="420"/>
      <c r="AD117" s="667"/>
      <c r="AE117" s="651"/>
      <c r="AF117" s="642"/>
      <c r="AG117" s="62"/>
      <c r="AH117" s="62">
        <f t="shared" si="118"/>
        <v>0</v>
      </c>
      <c r="AI117" s="652"/>
    </row>
    <row r="118" spans="1:35">
      <c r="A118" s="523" t="s">
        <v>291</v>
      </c>
      <c r="B118" s="391"/>
      <c r="C118" s="391"/>
      <c r="D118" s="391"/>
      <c r="E118" s="292"/>
      <c r="F118" s="281"/>
      <c r="G118" s="457"/>
      <c r="H118" s="454"/>
      <c r="I118" s="391"/>
      <c r="J118" s="391" t="str">
        <f>IF(SUM(J119:J123)=0,"",MAX(J119:J123))</f>
        <v/>
      </c>
      <c r="K118" s="24" t="str">
        <f>IF(ISERROR(VLOOKUP(Y118,'Directive OSH09 (FR)'!$T$6:$U$10,2,FALSE)),"",VLOOKUP(Y118,'Directive OSH09 (FR)'!$T$6:$U$10,2,FALSE))</f>
        <v/>
      </c>
      <c r="L118" s="43" t="str">
        <f>IF(ISERROR(VLOOKUP($A118,Dangers!$B$4:$G$1001,4,FALSE)),"ERR",IF(ISBLANK(VLOOKUP($A118,Dangers!$B$4:$G$1001,4,FALSE)),"","Yes"))</f>
        <v/>
      </c>
      <c r="M118" s="26" t="str">
        <f>IF(ISERROR(VLOOKUP($A118,Dangers!$B$4:$G$1001,6,FALSE)),"ERR",IF(ISBLANK((VLOOKUP($A118,Dangers!$B$4:$G$1001,6,FALSE))),"","Yes"))</f>
        <v/>
      </c>
      <c r="N118" s="26"/>
      <c r="O118" s="26"/>
      <c r="P118" s="26"/>
      <c r="Q118" s="132" t="str">
        <f>IF(OR(L118="Yes",M118="Yes"),MAX(Q119:Q123),"")</f>
        <v/>
      </c>
      <c r="R118" s="34"/>
      <c r="S118" s="43">
        <f>IF(L118="Yes",IF(SUM(S119:S123)=0,0,1),2)</f>
        <v>2</v>
      </c>
      <c r="T118" s="34">
        <f>IF(M118="Yes",IF(SUM(T119:T123)=0,0,1),2)</f>
        <v>2</v>
      </c>
      <c r="U118" s="160">
        <v>0</v>
      </c>
      <c r="V118" s="161">
        <v>0</v>
      </c>
      <c r="W118" s="162" t="str">
        <f>IF(ISERROR(VLOOKUP(H118,'Directive OSH09 (FR)'!$O$6:$P$10,2,FALSE)),"",VLOOKUP(H118,'Directive OSH09 (FR)'!$O$6:$P$10,2,FALSE))</f>
        <v/>
      </c>
      <c r="X118" s="3" t="str">
        <f>IF(ISERROR(VLOOKUP(I118,'Directive OSH09 (FR)'!$O$13:$P$17,2,FALSE)),"",VLOOKUP(I118,'Directive OSH09 (FR)'!$O$13:$P$17,2,FALSE))</f>
        <v/>
      </c>
      <c r="Y118" s="3" t="str">
        <f>IF(J118="","",IF(J118&gt;=161,5,IF(J118&gt;=65,4,IF(J118&gt;=20,3,IF(J118&gt;=9,2,1)))))</f>
        <v/>
      </c>
      <c r="Z118" s="367"/>
      <c r="AA118" s="446"/>
      <c r="AB118" s="446"/>
      <c r="AC118" s="611"/>
      <c r="AD118" s="709"/>
      <c r="AE118" s="702"/>
      <c r="AF118" s="518"/>
      <c r="AG118" s="391"/>
      <c r="AH118" s="391" t="str">
        <f>IF(SUM(AH119:AH123)=0,"",MAX(AH119:AH123))</f>
        <v/>
      </c>
      <c r="AI118" s="652"/>
    </row>
    <row r="119" spans="1:35">
      <c r="A119" s="260" t="s">
        <v>463</v>
      </c>
      <c r="B119" s="8"/>
      <c r="C119" s="8"/>
      <c r="D119" s="8"/>
      <c r="E119" s="266"/>
      <c r="F119" s="267"/>
      <c r="G119" s="321"/>
      <c r="H119" s="7"/>
      <c r="I119" s="8"/>
      <c r="J119" s="8" t="str">
        <f>IF(ISERROR(W119*X119),"",W119*X119)</f>
        <v/>
      </c>
      <c r="K119" s="14" t="str">
        <f>IF(ISERROR(VLOOKUP(Y119,'Directive OSH09 (FR)'!$T$6:$U$10,2,FALSE)),"",VLOOKUP(Y119,'Directive OSH09 (FR)'!$T$6:$U$10,2,FALSE))</f>
        <v/>
      </c>
      <c r="L119" s="126"/>
      <c r="M119" s="127"/>
      <c r="N119" s="27"/>
      <c r="O119" s="27"/>
      <c r="P119" s="27"/>
      <c r="Q119" s="57"/>
      <c r="R119" s="35"/>
      <c r="S119" s="7">
        <f t="shared" ref="S119:T123" si="119">U119</f>
        <v>1</v>
      </c>
      <c r="T119" s="35">
        <f t="shared" si="119"/>
        <v>1</v>
      </c>
      <c r="U119" s="3">
        <f>IF(A119="",0,IF(Q$118="",1,IF(Q$118+$U$89*365&lt;$U$1,1,0)))</f>
        <v>1</v>
      </c>
      <c r="V119" s="163">
        <f>IF(A119="",0,IF(Q$118="",1,IF(Q$118+$V$89*365&lt;$U$1,1,0)))</f>
        <v>1</v>
      </c>
      <c r="W119" s="162" t="str">
        <f>IF(ISERROR(VLOOKUP(H119,'Directive OSH09 (FR)'!$O$6:$P$10,2,FALSE)),"",VLOOKUP(H119,'Directive OSH09 (FR)'!$O$6:$P$10,2,FALSE))</f>
        <v/>
      </c>
      <c r="X119" s="3" t="str">
        <f>IF(ISERROR(VLOOKUP(I119,'Directive OSH09 (FR)'!$O$13:$P$17,2,FALSE)),"",VLOOKUP(I119,'Directive OSH09 (FR)'!$O$13:$P$17,2,FALSE))</f>
        <v/>
      </c>
      <c r="Y119" s="3" t="str">
        <f>IF(J119="","",IF(J119&gt;=161,5,IF(J119&gt;=65,4,IF(J119&gt;=20,3,IF(J119&gt;=9,2,1)))))</f>
        <v/>
      </c>
      <c r="Z119" s="196"/>
      <c r="AA119" s="418"/>
      <c r="AB119" s="418"/>
      <c r="AC119" s="420"/>
      <c r="AD119" s="667"/>
      <c r="AE119" s="651"/>
      <c r="AF119" s="314"/>
      <c r="AG119" s="8"/>
      <c r="AH119" s="8">
        <f>IF(ISERROR(AU119*AV119),"",AU119*AV119)</f>
        <v>0</v>
      </c>
      <c r="AI119" s="652"/>
    </row>
    <row r="120" spans="1:35">
      <c r="A120" s="261"/>
      <c r="B120" s="8"/>
      <c r="C120" s="8"/>
      <c r="D120" s="8"/>
      <c r="E120" s="266"/>
      <c r="F120" s="267"/>
      <c r="G120" s="321"/>
      <c r="H120" s="7"/>
      <c r="I120" s="8"/>
      <c r="J120" s="8" t="str">
        <f t="shared" ref="J120:J123" si="120">IF(ISERROR(W120*X120),"",W120*X120)</f>
        <v/>
      </c>
      <c r="K120" s="14" t="str">
        <f>IF(ISERROR(VLOOKUP(Y120,'Directive OSH09 (FR)'!$T$6:$U$10,2,FALSE)),"",VLOOKUP(Y120,'Directive OSH09 (FR)'!$T$6:$U$10,2,FALSE))</f>
        <v/>
      </c>
      <c r="L120" s="126"/>
      <c r="M120" s="127"/>
      <c r="N120" s="27"/>
      <c r="O120" s="27"/>
      <c r="P120" s="27"/>
      <c r="Q120" s="57"/>
      <c r="R120" s="35"/>
      <c r="S120" s="7">
        <f t="shared" si="119"/>
        <v>0</v>
      </c>
      <c r="T120" s="35">
        <f t="shared" si="119"/>
        <v>0</v>
      </c>
      <c r="U120" s="3">
        <f>IF(A120="",0,IF(Q$118="",1,IF(Q$118+$U$89*365&lt;$U$1,1,0)))</f>
        <v>0</v>
      </c>
      <c r="V120" s="163">
        <f>IF(A120="",0,IF(Q$118="",1,IF(Q$118+$V$89*365&lt;$U$1,1,0)))</f>
        <v>0</v>
      </c>
      <c r="W120" s="162" t="str">
        <f>IF(ISERROR(VLOOKUP(H120,'Directive OSH09 (FR)'!$O$6:$P$10,2,FALSE)),"",VLOOKUP(H120,'Directive OSH09 (FR)'!$O$6:$P$10,2,FALSE))</f>
        <v/>
      </c>
      <c r="X120" s="3" t="str">
        <f>IF(ISERROR(VLOOKUP(I120,'Directive OSH09 (FR)'!$O$13:$P$17,2,FALSE)),"",VLOOKUP(I120,'Directive OSH09 (FR)'!$O$13:$P$17,2,FALSE))</f>
        <v/>
      </c>
      <c r="Y120" s="3" t="str">
        <f t="shared" ref="Y120:Y123" si="121">IF(J120="","",IF(J120&gt;=161,5,IF(J120&gt;=65,4,IF(J120&gt;=20,3,IF(J120&gt;=9,2,1)))))</f>
        <v/>
      </c>
      <c r="Z120" s="196"/>
      <c r="AA120" s="418"/>
      <c r="AB120" s="418"/>
      <c r="AC120" s="420"/>
      <c r="AD120" s="667"/>
      <c r="AE120" s="651"/>
      <c r="AF120" s="314"/>
      <c r="AG120" s="8"/>
      <c r="AH120" s="8">
        <f t="shared" ref="AH120:AH123" si="122">IF(ISERROR(AU120*AV120),"",AU120*AV120)</f>
        <v>0</v>
      </c>
      <c r="AI120" s="652"/>
    </row>
    <row r="121" spans="1:35">
      <c r="A121" s="261"/>
      <c r="B121" s="8"/>
      <c r="C121" s="8"/>
      <c r="D121" s="8"/>
      <c r="E121" s="266"/>
      <c r="F121" s="267"/>
      <c r="G121" s="321"/>
      <c r="H121" s="7"/>
      <c r="I121" s="8"/>
      <c r="J121" s="8" t="str">
        <f t="shared" si="120"/>
        <v/>
      </c>
      <c r="K121" s="14" t="str">
        <f>IF(ISERROR(VLOOKUP(Y121,'Directive OSH09 (FR)'!$T$6:$U$10,2,FALSE)),"",VLOOKUP(Y121,'Directive OSH09 (FR)'!$T$6:$U$10,2,FALSE))</f>
        <v/>
      </c>
      <c r="L121" s="126"/>
      <c r="M121" s="127"/>
      <c r="N121" s="27"/>
      <c r="O121" s="27"/>
      <c r="P121" s="27"/>
      <c r="Q121" s="57"/>
      <c r="R121" s="35"/>
      <c r="S121" s="7">
        <f t="shared" si="119"/>
        <v>0</v>
      </c>
      <c r="T121" s="35">
        <f t="shared" si="119"/>
        <v>0</v>
      </c>
      <c r="U121" s="3">
        <f>IF(A121="",0,IF(Q$118="",1,IF(Q$118+$U$89*365&lt;$U$1,1,0)))</f>
        <v>0</v>
      </c>
      <c r="V121" s="163">
        <f>IF(A121="",0,IF(Q$118="",1,IF(Q$118+$V$89*365&lt;$U$1,1,0)))</f>
        <v>0</v>
      </c>
      <c r="W121" s="162" t="str">
        <f>IF(ISERROR(VLOOKUP(H121,'Directive OSH09 (FR)'!$O$6:$P$10,2,FALSE)),"",VLOOKUP(H121,'Directive OSH09 (FR)'!$O$6:$P$10,2,FALSE))</f>
        <v/>
      </c>
      <c r="X121" s="3" t="str">
        <f>IF(ISERROR(VLOOKUP(I121,'Directive OSH09 (FR)'!$O$13:$P$17,2,FALSE)),"",VLOOKUP(I121,'Directive OSH09 (FR)'!$O$13:$P$17,2,FALSE))</f>
        <v/>
      </c>
      <c r="Y121" s="3" t="str">
        <f t="shared" si="121"/>
        <v/>
      </c>
      <c r="Z121" s="196"/>
      <c r="AA121" s="418"/>
      <c r="AB121" s="418"/>
      <c r="AC121" s="420"/>
      <c r="AD121" s="667"/>
      <c r="AE121" s="651"/>
      <c r="AF121" s="314"/>
      <c r="AG121" s="8"/>
      <c r="AH121" s="8">
        <f t="shared" si="122"/>
        <v>0</v>
      </c>
      <c r="AI121" s="652"/>
    </row>
    <row r="122" spans="1:35" ht="5.25" customHeight="1">
      <c r="A122" s="261"/>
      <c r="B122" s="8"/>
      <c r="C122" s="8"/>
      <c r="D122" s="8"/>
      <c r="E122" s="266"/>
      <c r="F122" s="267"/>
      <c r="G122" s="321"/>
      <c r="H122" s="7"/>
      <c r="I122" s="8"/>
      <c r="J122" s="8" t="str">
        <f t="shared" si="120"/>
        <v/>
      </c>
      <c r="K122" s="14" t="str">
        <f>IF(ISERROR(VLOOKUP(Y122,'Directive OSH09 (FR)'!$T$6:$U$10,2,FALSE)),"",VLOOKUP(Y122,'Directive OSH09 (FR)'!$T$6:$U$10,2,FALSE))</f>
        <v/>
      </c>
      <c r="L122" s="126"/>
      <c r="M122" s="127"/>
      <c r="N122" s="27"/>
      <c r="O122" s="27"/>
      <c r="P122" s="27"/>
      <c r="Q122" s="57"/>
      <c r="R122" s="35"/>
      <c r="S122" s="7">
        <f t="shared" si="119"/>
        <v>0</v>
      </c>
      <c r="T122" s="35">
        <f t="shared" si="119"/>
        <v>0</v>
      </c>
      <c r="U122" s="3">
        <f>IF(A122="",0,IF(Q$118="",1,IF(Q$118+$U$89*365&lt;$U$1,1,0)))</f>
        <v>0</v>
      </c>
      <c r="V122" s="163">
        <f>IF(A122="",0,IF(Q$118="",1,IF(Q$118+$V$89*365&lt;$U$1,1,0)))</f>
        <v>0</v>
      </c>
      <c r="W122" s="162" t="str">
        <f>IF(ISERROR(VLOOKUP(H122,'Directive OSH09 (FR)'!$O$6:$P$10,2,FALSE)),"",VLOOKUP(H122,'Directive OSH09 (FR)'!$O$6:$P$10,2,FALSE))</f>
        <v/>
      </c>
      <c r="X122" s="3" t="str">
        <f>IF(ISERROR(VLOOKUP(I122,'Directive OSH09 (FR)'!$O$13:$P$17,2,FALSE)),"",VLOOKUP(I122,'Directive OSH09 (FR)'!$O$13:$P$17,2,FALSE))</f>
        <v/>
      </c>
      <c r="Y122" s="3" t="str">
        <f t="shared" si="121"/>
        <v/>
      </c>
      <c r="Z122" s="196"/>
      <c r="AA122" s="418"/>
      <c r="AB122" s="418"/>
      <c r="AC122" s="420"/>
      <c r="AD122" s="667"/>
      <c r="AE122" s="651"/>
      <c r="AF122" s="314"/>
      <c r="AG122" s="8"/>
      <c r="AH122" s="8">
        <f t="shared" si="122"/>
        <v>0</v>
      </c>
      <c r="AI122" s="652"/>
    </row>
    <row r="123" spans="1:35">
      <c r="A123" s="405"/>
      <c r="B123" s="62"/>
      <c r="C123" s="62"/>
      <c r="D123" s="62"/>
      <c r="E123" s="293"/>
      <c r="F123" s="282"/>
      <c r="G123" s="458"/>
      <c r="H123" s="61"/>
      <c r="I123" s="62"/>
      <c r="J123" s="62" t="str">
        <f t="shared" si="120"/>
        <v/>
      </c>
      <c r="K123" s="63" t="str">
        <f>IF(ISERROR(VLOOKUP(Y123,'Directive OSH09 (FR)'!$T$6:$U$10,2,FALSE)),"",VLOOKUP(Y123,'Directive OSH09 (FR)'!$T$6:$U$10,2,FALSE))</f>
        <v/>
      </c>
      <c r="L123" s="61"/>
      <c r="M123" s="64"/>
      <c r="N123" s="64"/>
      <c r="O123" s="64"/>
      <c r="P123" s="64"/>
      <c r="Q123" s="65"/>
      <c r="R123" s="66"/>
      <c r="S123" s="61">
        <f t="shared" si="119"/>
        <v>0</v>
      </c>
      <c r="T123" s="66">
        <f t="shared" si="119"/>
        <v>0</v>
      </c>
      <c r="U123" s="164">
        <f>IF(A123="",0,IF(Q$118="",1,IF(Q$118+$U$89*365&lt;$U$1,1,0)))</f>
        <v>0</v>
      </c>
      <c r="V123" s="165">
        <f>IF(A123="",0,IF(Q$118="",1,IF(Q$118+$V$89*365&lt;$U$1,1,0)))</f>
        <v>0</v>
      </c>
      <c r="W123" s="162" t="str">
        <f>IF(ISERROR(VLOOKUP(H123,'Directive OSH09 (FR)'!$O$6:$P$10,2,FALSE)),"",VLOOKUP(H123,'Directive OSH09 (FR)'!$O$6:$P$10,2,FALSE))</f>
        <v/>
      </c>
      <c r="X123" s="3" t="str">
        <f>IF(ISERROR(VLOOKUP(I123,'Directive OSH09 (FR)'!$O$13:$P$17,2,FALSE)),"",VLOOKUP(I123,'Directive OSH09 (FR)'!$O$13:$P$17,2,FALSE))</f>
        <v/>
      </c>
      <c r="Y123" s="3" t="str">
        <f t="shared" si="121"/>
        <v/>
      </c>
      <c r="Z123" s="196"/>
      <c r="AA123" s="418"/>
      <c r="AB123" s="418"/>
      <c r="AC123" s="420"/>
      <c r="AD123" s="667"/>
      <c r="AE123" s="651"/>
      <c r="AF123" s="642"/>
      <c r="AG123" s="62"/>
      <c r="AH123" s="62">
        <f t="shared" si="122"/>
        <v>0</v>
      </c>
      <c r="AI123" s="652"/>
    </row>
    <row r="124" spans="1:35">
      <c r="A124" s="268" t="s">
        <v>340</v>
      </c>
      <c r="B124" s="391"/>
      <c r="C124" s="391"/>
      <c r="D124" s="391"/>
      <c r="E124" s="292"/>
      <c r="F124" s="281"/>
      <c r="G124" s="457"/>
      <c r="H124" s="454"/>
      <c r="I124" s="391"/>
      <c r="J124" s="391">
        <f>IF(SUM(J125:J132)=0,"",MAX(J125:J132))</f>
        <v>16</v>
      </c>
      <c r="K124" s="24" t="str">
        <f>IF(ISERROR(VLOOKUP(Y124,'Directive OSH09 (FR)'!$T$6:$U$10,2,FALSE)),"",VLOOKUP(Y124,'Directive OSH09 (FR)'!$T$6:$U$10,2,FALSE))</f>
        <v>2-Tolérable</v>
      </c>
      <c r="L124" s="43" t="str">
        <f>IF(ISERROR(VLOOKUP($A124,Dangers!$B$4:$G$1001,4,FALSE)),"ERR",IF(ISBLANK(VLOOKUP($A124,Dangers!$B$4:$G$1001,4,FALSE)),"","Yes"))</f>
        <v>ERR</v>
      </c>
      <c r="M124" s="26" t="str">
        <f>IF(ISERROR(VLOOKUP($A124,Dangers!$B$4:$G$1001,6,FALSE)),"ERR",IF(ISBLANK((VLOOKUP($A124,Dangers!$B$4:$G$1001,6,FALSE))),"","Yes"))</f>
        <v>ERR</v>
      </c>
      <c r="N124" s="26"/>
      <c r="O124" s="26"/>
      <c r="P124" s="26"/>
      <c r="Q124" s="132" t="str">
        <f>IF(OR(L124="Yes",M124="Yes"),MAX(Q125:Q129),"")</f>
        <v/>
      </c>
      <c r="R124" s="34"/>
      <c r="S124" s="43">
        <f>IF(L124="Yes",IF(SUM(S125:S129)=0,0,1),2)</f>
        <v>2</v>
      </c>
      <c r="T124" s="34">
        <f>IF(M124="Yes",IF(SUM(T125:T129)=0,0,1),2)</f>
        <v>2</v>
      </c>
      <c r="U124" s="160">
        <v>0</v>
      </c>
      <c r="V124" s="161">
        <v>0</v>
      </c>
      <c r="W124" s="162" t="str">
        <f>IF(ISERROR(VLOOKUP(H124,'Directive OSH09 (FR)'!$O$6:$P$10,2,FALSE)),"",VLOOKUP(H124,'Directive OSH09 (FR)'!$O$6:$P$10,2,FALSE))</f>
        <v/>
      </c>
      <c r="X124" s="3" t="str">
        <f>IF(ISERROR(VLOOKUP(I124,'Directive OSH09 (FR)'!$O$13:$P$17,2,FALSE)),"",VLOOKUP(I124,'Directive OSH09 (FR)'!$O$13:$P$17,2,FALSE))</f>
        <v/>
      </c>
      <c r="Y124" s="3">
        <f>IF(J124="","",IF(J124&gt;=161,5,IF(J124&gt;=65,4,IF(J124&gt;=20,3,IF(J124&gt;=9,2,1)))))</f>
        <v>2</v>
      </c>
      <c r="Z124" s="367"/>
      <c r="AA124" s="446"/>
      <c r="AB124" s="446"/>
      <c r="AC124" s="611"/>
      <c r="AD124" s="709"/>
      <c r="AE124" s="702"/>
      <c r="AF124" s="518"/>
      <c r="AG124" s="391"/>
      <c r="AH124" s="391" t="str">
        <f>IF(SUM(AH125:AH129)=0,"",MAX(AH125:AH129))</f>
        <v/>
      </c>
      <c r="AI124" s="652"/>
    </row>
    <row r="125" spans="1:35" ht="84" customHeight="1">
      <c r="A125" s="261" t="s">
        <v>424</v>
      </c>
      <c r="B125" s="255" t="s">
        <v>561</v>
      </c>
      <c r="C125" s="255" t="s">
        <v>562</v>
      </c>
      <c r="D125" s="255" t="s">
        <v>563</v>
      </c>
      <c r="E125" s="266" t="s">
        <v>36</v>
      </c>
      <c r="F125" s="267">
        <v>6</v>
      </c>
      <c r="G125" s="256" t="s">
        <v>564</v>
      </c>
      <c r="H125" s="7" t="s">
        <v>38</v>
      </c>
      <c r="I125" s="8" t="s">
        <v>47</v>
      </c>
      <c r="J125" s="8">
        <f>IF(ISERROR(W125*X125),"",W125*X125)</f>
        <v>16</v>
      </c>
      <c r="K125" s="14" t="str">
        <f>IF(ISERROR(VLOOKUP(Y125,'Directive OSH09 (FR)'!$T$6:$U$10,2,FALSE)),"",VLOOKUP(Y125,'Directive OSH09 (FR)'!$T$6:$U$10,2,FALSE))</f>
        <v>2-Tolérable</v>
      </c>
      <c r="L125" s="126"/>
      <c r="M125" s="127"/>
      <c r="N125" s="27"/>
      <c r="O125" s="27"/>
      <c r="P125" s="27"/>
      <c r="Q125" s="57"/>
      <c r="R125" s="35"/>
      <c r="S125" s="7">
        <f t="shared" ref="S125:T128" si="123">U125</f>
        <v>1</v>
      </c>
      <c r="T125" s="35">
        <f t="shared" si="123"/>
        <v>1</v>
      </c>
      <c r="U125" s="3">
        <f t="shared" ref="U125:U130" si="124">IF(A125="",0,IF(Q$127="",1,IF(Q$127+$U$91*365&lt;$U$1,1,0)))</f>
        <v>1</v>
      </c>
      <c r="V125" s="163">
        <f t="shared" ref="V125:V130" si="125">IF(A125="",0,IF(Q$127="",1,IF(Q$127+$V$91*365&lt;$U$1,1,0)))</f>
        <v>1</v>
      </c>
      <c r="W125" s="162">
        <f>IF(ISERROR(VLOOKUP(H125,'Directive OSH09 (FR)'!$O$6:$P$10,2,FALSE)),"",VLOOKUP(H125,'Directive OSH09 (FR)'!$O$6:$P$10,2,FALSE))</f>
        <v>4</v>
      </c>
      <c r="X125" s="3">
        <f>IF(ISERROR(VLOOKUP(I125,'Directive OSH09 (FR)'!$O$13:$P$17,2,FALSE)),"",VLOOKUP(I125,'Directive OSH09 (FR)'!$O$13:$P$17,2,FALSE))</f>
        <v>4</v>
      </c>
      <c r="Y125" s="3">
        <f>IF(J125="","",IF(J125&gt;=161,5,IF(J125&gt;=65,4,IF(J125&gt;=20,3,IF(J125&gt;=9,2,1)))))</f>
        <v>2</v>
      </c>
      <c r="Z125" s="210" t="s">
        <v>565</v>
      </c>
      <c r="AA125" s="418"/>
      <c r="AB125" s="418"/>
      <c r="AC125" s="420"/>
      <c r="AD125" s="667"/>
      <c r="AE125" s="651"/>
      <c r="AF125" s="314"/>
      <c r="AG125" s="8"/>
      <c r="AH125" s="8">
        <f>IF(ISERROR(AU125*AV125),"",AU125*AV125)</f>
        <v>0</v>
      </c>
      <c r="AI125" s="653"/>
    </row>
    <row r="126" spans="1:35" ht="122.25" customHeight="1">
      <c r="A126" s="261" t="s">
        <v>424</v>
      </c>
      <c r="B126" s="8" t="s">
        <v>430</v>
      </c>
      <c r="C126" s="255" t="s">
        <v>566</v>
      </c>
      <c r="D126" s="255" t="s">
        <v>567</v>
      </c>
      <c r="E126" s="266" t="s">
        <v>36</v>
      </c>
      <c r="F126" s="267">
        <v>6</v>
      </c>
      <c r="G126" s="256" t="s">
        <v>564</v>
      </c>
      <c r="H126" s="7" t="s">
        <v>35</v>
      </c>
      <c r="I126" s="8" t="s">
        <v>47</v>
      </c>
      <c r="J126" s="8">
        <f>IF(ISERROR(W126*X126),"",W126*X126)</f>
        <v>8</v>
      </c>
      <c r="K126" s="14" t="str">
        <f>IF(ISERROR(VLOOKUP(Y126,'Directive OSH09 (FR)'!$T$6:$U$10,2,FALSE)),"",VLOOKUP(Y126,'Directive OSH09 (FR)'!$T$6:$U$10,2,FALSE))</f>
        <v>1-Negligeable</v>
      </c>
      <c r="L126" s="126"/>
      <c r="M126" s="127"/>
      <c r="N126" s="27"/>
      <c r="O126" s="27"/>
      <c r="P126" s="27"/>
      <c r="Q126" s="57"/>
      <c r="R126" s="35"/>
      <c r="S126" s="7">
        <f t="shared" si="123"/>
        <v>1</v>
      </c>
      <c r="T126" s="35">
        <f t="shared" si="123"/>
        <v>1</v>
      </c>
      <c r="U126" s="3">
        <f t="shared" si="124"/>
        <v>1</v>
      </c>
      <c r="V126" s="163">
        <f t="shared" si="125"/>
        <v>1</v>
      </c>
      <c r="W126" s="162">
        <f>IF(ISERROR(VLOOKUP(H126,'Directive OSH09 (FR)'!$O$6:$P$10,2,FALSE)),"",VLOOKUP(H126,'Directive OSH09 (FR)'!$O$6:$P$10,2,FALSE))</f>
        <v>2</v>
      </c>
      <c r="X126" s="3">
        <f>IF(ISERROR(VLOOKUP(I126,'Directive OSH09 (FR)'!$O$13:$P$17,2,FALSE)),"",VLOOKUP(I126,'Directive OSH09 (FR)'!$O$13:$P$17,2,FALSE))</f>
        <v>4</v>
      </c>
      <c r="Y126" s="3">
        <f>IF(J126="","",IF(J126&gt;=161,5,IF(J126&gt;=65,4,IF(J126&gt;=20,3,IF(J126&gt;=9,2,1)))))</f>
        <v>1</v>
      </c>
      <c r="Z126" s="520" t="s">
        <v>568</v>
      </c>
      <c r="AA126" s="418"/>
      <c r="AB126" s="418"/>
      <c r="AC126" s="420"/>
      <c r="AD126" s="667"/>
      <c r="AE126" s="651"/>
      <c r="AF126" s="314"/>
      <c r="AG126" s="8"/>
      <c r="AH126" s="8">
        <f>IF(ISERROR(AU126*AV126),"",AU126*AV126)</f>
        <v>0</v>
      </c>
      <c r="AI126" s="653"/>
    </row>
    <row r="127" spans="1:35" ht="102" customHeight="1">
      <c r="A127" s="261" t="s">
        <v>424</v>
      </c>
      <c r="B127" s="8" t="s">
        <v>430</v>
      </c>
      <c r="C127" s="255" t="s">
        <v>569</v>
      </c>
      <c r="D127" s="255" t="s">
        <v>570</v>
      </c>
      <c r="E127" s="266" t="s">
        <v>36</v>
      </c>
      <c r="F127" s="267">
        <v>6</v>
      </c>
      <c r="G127" s="256" t="s">
        <v>564</v>
      </c>
      <c r="H127" s="7" t="s">
        <v>35</v>
      </c>
      <c r="I127" s="8" t="s">
        <v>47</v>
      </c>
      <c r="J127" s="8">
        <f t="shared" ref="J127:J128" si="126">IF(ISERROR(W127*X127),"",W127*X127)</f>
        <v>8</v>
      </c>
      <c r="K127" s="14" t="str">
        <f>IF(ISERROR(VLOOKUP(Y127,'Directive OSH09 (FR)'!$T$6:$U$10,2,FALSE)),"",VLOOKUP(Y127,'Directive OSH09 (FR)'!$T$6:$U$10,2,FALSE))</f>
        <v>1-Negligeable</v>
      </c>
      <c r="L127" s="126"/>
      <c r="M127" s="127"/>
      <c r="N127" s="27"/>
      <c r="O127" s="27"/>
      <c r="P127" s="27"/>
      <c r="Q127" s="57"/>
      <c r="R127" s="35"/>
      <c r="S127" s="7">
        <f t="shared" si="123"/>
        <v>1</v>
      </c>
      <c r="T127" s="35">
        <f t="shared" si="123"/>
        <v>1</v>
      </c>
      <c r="U127" s="3">
        <f t="shared" si="124"/>
        <v>1</v>
      </c>
      <c r="V127" s="163">
        <f t="shared" si="125"/>
        <v>1</v>
      </c>
      <c r="W127" s="162">
        <f>IF(ISERROR(VLOOKUP(H127,'Directive OSH09 (FR)'!$O$6:$P$10,2,FALSE)),"",VLOOKUP(H127,'Directive OSH09 (FR)'!$O$6:$P$10,2,FALSE))</f>
        <v>2</v>
      </c>
      <c r="X127" s="3">
        <f>IF(ISERROR(VLOOKUP(I127,'Directive OSH09 (FR)'!$O$13:$P$17,2,FALSE)),"",VLOOKUP(I127,'Directive OSH09 (FR)'!$O$13:$P$17,2,FALSE))</f>
        <v>4</v>
      </c>
      <c r="Y127" s="3">
        <f t="shared" ref="Y127:Y128" si="127">IF(J127="","",IF(J127&gt;=161,5,IF(J127&gt;=65,4,IF(J127&gt;=20,3,IF(J127&gt;=9,2,1)))))</f>
        <v>1</v>
      </c>
      <c r="Z127" s="520" t="s">
        <v>568</v>
      </c>
      <c r="AA127" s="418"/>
      <c r="AB127" s="418"/>
      <c r="AC127" s="420"/>
      <c r="AD127" s="667"/>
      <c r="AE127" s="651"/>
      <c r="AF127" s="314"/>
      <c r="AG127" s="8"/>
      <c r="AH127" s="8"/>
      <c r="AI127" s="653"/>
    </row>
    <row r="128" spans="1:35" ht="114.75">
      <c r="A128" s="261" t="s">
        <v>424</v>
      </c>
      <c r="B128" s="8" t="s">
        <v>434</v>
      </c>
      <c r="C128" s="255" t="s">
        <v>571</v>
      </c>
      <c r="D128" s="255" t="s">
        <v>572</v>
      </c>
      <c r="E128" s="266" t="s">
        <v>36</v>
      </c>
      <c r="F128" s="267">
        <v>6</v>
      </c>
      <c r="G128" s="256" t="s">
        <v>573</v>
      </c>
      <c r="H128" s="7" t="s">
        <v>35</v>
      </c>
      <c r="I128" s="8" t="s">
        <v>48</v>
      </c>
      <c r="J128" s="8">
        <f t="shared" si="126"/>
        <v>16</v>
      </c>
      <c r="K128" s="14" t="str">
        <f>IF(ISERROR(VLOOKUP(Y128,'Directive OSH09 (FR)'!$T$6:$U$10,2,FALSE)),"",VLOOKUP(Y128,'Directive OSH09 (FR)'!$T$6:$U$10,2,FALSE))</f>
        <v>2-Tolérable</v>
      </c>
      <c r="L128" s="126"/>
      <c r="M128" s="127"/>
      <c r="N128" s="27"/>
      <c r="O128" s="27"/>
      <c r="P128" s="27"/>
      <c r="Q128" s="57"/>
      <c r="R128" s="35"/>
      <c r="S128" s="7">
        <f t="shared" si="123"/>
        <v>1</v>
      </c>
      <c r="T128" s="35">
        <f t="shared" si="123"/>
        <v>1</v>
      </c>
      <c r="U128" s="3">
        <f t="shared" si="124"/>
        <v>1</v>
      </c>
      <c r="V128" s="163">
        <f t="shared" si="125"/>
        <v>1</v>
      </c>
      <c r="W128" s="162">
        <f>IF(ISERROR(VLOOKUP(H128,'Directive OSH09 (FR)'!$O$6:$P$10,2,FALSE)),"",VLOOKUP(H128,'Directive OSH09 (FR)'!$O$6:$P$10,2,FALSE))</f>
        <v>2</v>
      </c>
      <c r="X128" s="3">
        <f>IF(ISERROR(VLOOKUP(I128,'Directive OSH09 (FR)'!$O$13:$P$17,2,FALSE)),"",VLOOKUP(I128,'Directive OSH09 (FR)'!$O$13:$P$17,2,FALSE))</f>
        <v>8</v>
      </c>
      <c r="Y128" s="3">
        <f t="shared" si="127"/>
        <v>2</v>
      </c>
      <c r="Z128" s="210" t="s">
        <v>565</v>
      </c>
      <c r="AA128" s="418"/>
      <c r="AB128" s="418"/>
      <c r="AC128" s="420"/>
      <c r="AD128" s="667"/>
      <c r="AE128" s="651"/>
      <c r="AF128" s="314"/>
      <c r="AG128" s="8"/>
      <c r="AH128" s="8">
        <f t="shared" ref="AH128" si="128">IF(ISERROR(AU128*AV128),"",AU128*AV128)</f>
        <v>0</v>
      </c>
      <c r="AI128" s="653"/>
    </row>
    <row r="129" spans="1:207" ht="119.25" customHeight="1">
      <c r="A129" s="261" t="s">
        <v>424</v>
      </c>
      <c r="B129" s="8" t="s">
        <v>434</v>
      </c>
      <c r="C129" s="255" t="s">
        <v>574</v>
      </c>
      <c r="D129" s="255" t="s">
        <v>575</v>
      </c>
      <c r="E129" s="266" t="s">
        <v>36</v>
      </c>
      <c r="F129" s="267">
        <v>6</v>
      </c>
      <c r="G129" s="256" t="s">
        <v>564</v>
      </c>
      <c r="H129" s="7" t="s">
        <v>35</v>
      </c>
      <c r="I129" s="8" t="s">
        <v>47</v>
      </c>
      <c r="J129" s="8">
        <f>IF(ISERROR(W129*X129),"",W129*X129)</f>
        <v>8</v>
      </c>
      <c r="K129" s="14" t="str">
        <f>IF(ISERROR(VLOOKUP(Y129,'Directive OSH09 (FR)'!$T$6:$U$10,2,FALSE)),"",VLOOKUP(Y129,'Directive OSH09 (FR)'!$T$6:$U$10,2,FALSE))</f>
        <v>1-Negligeable</v>
      </c>
      <c r="L129" s="126"/>
      <c r="M129" s="127"/>
      <c r="N129" s="27"/>
      <c r="O129" s="27"/>
      <c r="P129" s="27"/>
      <c r="Q129" s="57"/>
      <c r="R129" s="35"/>
      <c r="S129" s="7">
        <f t="shared" ref="S129:T131" si="129">U129</f>
        <v>1</v>
      </c>
      <c r="T129" s="35">
        <f t="shared" si="129"/>
        <v>1</v>
      </c>
      <c r="U129" s="3">
        <f t="shared" si="124"/>
        <v>1</v>
      </c>
      <c r="V129" s="163">
        <f t="shared" si="125"/>
        <v>1</v>
      </c>
      <c r="W129" s="162">
        <f>IF(ISERROR(VLOOKUP(H129,'Directive OSH09 (FR)'!$O$6:$P$10,2,FALSE)),"",VLOOKUP(H129,'Directive OSH09 (FR)'!$O$6:$P$10,2,FALSE))</f>
        <v>2</v>
      </c>
      <c r="X129" s="3">
        <f>IF(ISERROR(VLOOKUP(I129,'Directive OSH09 (FR)'!$O$13:$P$17,2,FALSE)),"",VLOOKUP(I129,'Directive OSH09 (FR)'!$O$13:$P$17,2,FALSE))</f>
        <v>4</v>
      </c>
      <c r="Y129" s="3">
        <f>IF(J129="","",IF(J129&gt;=161,5,IF(J129&gt;=65,4,IF(J129&gt;=20,3,IF(J129&gt;=9,2,1)))))</f>
        <v>1</v>
      </c>
      <c r="Z129" s="210" t="s">
        <v>429</v>
      </c>
      <c r="AA129" s="418"/>
      <c r="AB129" s="418"/>
      <c r="AC129" s="420"/>
      <c r="AD129" s="667"/>
      <c r="AE129" s="651"/>
      <c r="AF129" s="314"/>
      <c r="AG129" s="8"/>
      <c r="AH129" s="8"/>
      <c r="AI129" s="653"/>
    </row>
    <row r="130" spans="1:207" ht="111.75" customHeight="1">
      <c r="A130" s="261" t="s">
        <v>424</v>
      </c>
      <c r="B130" s="255" t="s">
        <v>576</v>
      </c>
      <c r="C130" s="255" t="s">
        <v>577</v>
      </c>
      <c r="D130" s="255" t="s">
        <v>578</v>
      </c>
      <c r="E130" s="266" t="s">
        <v>36</v>
      </c>
      <c r="F130" s="267">
        <v>6</v>
      </c>
      <c r="G130" s="256" t="s">
        <v>579</v>
      </c>
      <c r="H130" s="7" t="s">
        <v>35</v>
      </c>
      <c r="I130" s="8" t="s">
        <v>48</v>
      </c>
      <c r="J130" s="8">
        <f>IF(ISERROR(W130*X130),"",W130*X130)</f>
        <v>16</v>
      </c>
      <c r="K130" s="14" t="str">
        <f>IF(ISERROR(VLOOKUP(Y130,'Directive OSH09 (FR)'!$T$6:$U$10,2,FALSE)),"",VLOOKUP(Y130,'Directive OSH09 (FR)'!$T$6:$U$10,2,FALSE))</f>
        <v>2-Tolérable</v>
      </c>
      <c r="L130" s="126"/>
      <c r="M130" s="127"/>
      <c r="N130" s="27"/>
      <c r="O130" s="27"/>
      <c r="P130" s="27"/>
      <c r="Q130" s="57"/>
      <c r="R130" s="35"/>
      <c r="S130" s="7">
        <f t="shared" si="129"/>
        <v>1</v>
      </c>
      <c r="T130" s="35">
        <f t="shared" si="129"/>
        <v>1</v>
      </c>
      <c r="U130" s="3">
        <f t="shared" si="124"/>
        <v>1</v>
      </c>
      <c r="V130" s="163">
        <f t="shared" si="125"/>
        <v>1</v>
      </c>
      <c r="W130" s="162">
        <f>IF(ISERROR(VLOOKUP(H130,'Directive OSH09 (FR)'!$O$6:$P$10,2,FALSE)),"",VLOOKUP(H130,'Directive OSH09 (FR)'!$O$6:$P$10,2,FALSE))</f>
        <v>2</v>
      </c>
      <c r="X130" s="3">
        <f>IF(ISERROR(VLOOKUP(I130,'Directive OSH09 (FR)'!$O$13:$P$17,2,FALSE)),"",VLOOKUP(I130,'Directive OSH09 (FR)'!$O$13:$P$17,2,FALSE))</f>
        <v>8</v>
      </c>
      <c r="Y130" s="3">
        <f>IF(J130="","",IF(J130&gt;=161,5,IF(J130&gt;=65,4,IF(J130&gt;=20,3,IF(J130&gt;=9,2,1)))))</f>
        <v>2</v>
      </c>
      <c r="Z130" s="196" t="s">
        <v>568</v>
      </c>
      <c r="AA130" s="418"/>
      <c r="AB130" s="418"/>
      <c r="AC130" s="420"/>
      <c r="AD130" s="667"/>
      <c r="AE130" s="651"/>
      <c r="AF130" s="314"/>
      <c r="AG130" s="8"/>
      <c r="AH130" s="8"/>
      <c r="AI130" s="653"/>
    </row>
    <row r="131" spans="1:207" ht="51">
      <c r="A131" s="261" t="s">
        <v>424</v>
      </c>
      <c r="B131" s="8" t="s">
        <v>580</v>
      </c>
      <c r="C131" s="8" t="s">
        <v>581</v>
      </c>
      <c r="D131" s="8" t="s">
        <v>582</v>
      </c>
      <c r="E131" s="266" t="s">
        <v>39</v>
      </c>
      <c r="F131" s="267">
        <v>6</v>
      </c>
      <c r="G131" s="321" t="s">
        <v>583</v>
      </c>
      <c r="H131" s="7" t="s">
        <v>38</v>
      </c>
      <c r="I131" s="8" t="s">
        <v>46</v>
      </c>
      <c r="J131" s="8">
        <f>IF(ISERROR(W131*X131),"",W131*X131)</f>
        <v>4</v>
      </c>
      <c r="K131" s="14" t="str">
        <f>IF(ISERROR(VLOOKUP(Y131,'Directive OSH09 (FR)'!$T$6:$U$10,2,FALSE)),"",VLOOKUP(Y131,'Directive OSH09 (FR)'!$T$6:$U$10,2,FALSE))</f>
        <v>1-Negligeable</v>
      </c>
      <c r="L131" s="126"/>
      <c r="M131" s="127"/>
      <c r="N131" s="27"/>
      <c r="O131" s="27"/>
      <c r="P131" s="27"/>
      <c r="Q131" s="57"/>
      <c r="R131" s="35"/>
      <c r="S131" s="7">
        <f t="shared" si="129"/>
        <v>1</v>
      </c>
      <c r="T131" s="35">
        <f t="shared" si="129"/>
        <v>1</v>
      </c>
      <c r="U131" s="3">
        <f>IF(A131="",0,IF(Q$129="",1,IF(Q$129+$U$89*365&lt;$U$1,1,0)))</f>
        <v>1</v>
      </c>
      <c r="V131" s="163">
        <f>IF(A131="",0,IF(Q$129="",1,IF(Q$129+$V$89*365&lt;$U$1,1,0)))</f>
        <v>1</v>
      </c>
      <c r="W131" s="162">
        <f>IF(ISERROR(VLOOKUP(H131,'Directive OSH09 (FR)'!$O$6:$P$10,2,FALSE)),"",VLOOKUP(H131,'Directive OSH09 (FR)'!$O$6:$P$10,2,FALSE))</f>
        <v>4</v>
      </c>
      <c r="X131" s="3">
        <f>IF(ISERROR(VLOOKUP(I131,'Directive OSH09 (FR)'!$O$13:$P$17,2,FALSE)),"",VLOOKUP(I131,'Directive OSH09 (FR)'!$O$13:$P$17,2,FALSE))</f>
        <v>1</v>
      </c>
      <c r="Y131" s="3">
        <f>IF(J131="","",IF(J131&gt;=161,5,IF(J131&gt;=65,4,IF(J131&gt;=20,3,IF(J131&gt;=9,2,1)))))</f>
        <v>1</v>
      </c>
      <c r="Z131" s="177" t="s">
        <v>568</v>
      </c>
      <c r="AA131" s="418"/>
      <c r="AB131" s="418"/>
      <c r="AC131" s="420"/>
      <c r="AD131" s="667"/>
      <c r="AE131" s="651"/>
      <c r="AF131" s="314"/>
      <c r="AG131" s="8"/>
      <c r="AH131" s="8"/>
      <c r="AI131" s="649"/>
    </row>
    <row r="132" spans="1:207">
      <c r="A132" s="405"/>
      <c r="B132" s="62"/>
      <c r="C132" s="62"/>
      <c r="D132" s="62"/>
      <c r="E132" s="293"/>
      <c r="F132" s="282"/>
      <c r="G132" s="458"/>
      <c r="H132" s="61"/>
      <c r="I132" s="62"/>
      <c r="J132" s="62" t="str">
        <f t="shared" ref="J132" si="130">IF(ISERROR(W132*X132),"",W132*X132)</f>
        <v/>
      </c>
      <c r="K132" s="63" t="str">
        <f>IF(ISERROR(VLOOKUP(Y132,'Directive OSH09 (FR)'!$T$6:$U$10,2,FALSE)),"",VLOOKUP(Y132,'Directive OSH09 (FR)'!$T$6:$U$10,2,FALSE))</f>
        <v/>
      </c>
      <c r="L132" s="61"/>
      <c r="M132" s="64"/>
      <c r="N132" s="64"/>
      <c r="O132" s="64"/>
      <c r="P132" s="64"/>
      <c r="Q132" s="65"/>
      <c r="R132" s="66"/>
      <c r="S132" s="61">
        <f t="shared" ref="S132" si="131">U132</f>
        <v>0</v>
      </c>
      <c r="T132" s="66">
        <f t="shared" ref="T132" si="132">V132</f>
        <v>0</v>
      </c>
      <c r="U132" s="164">
        <f>IF(A132="",0,IF(Q$118="",1,IF(Q$118+$U$89*365&lt;$U$1,1,0)))</f>
        <v>0</v>
      </c>
      <c r="V132" s="165">
        <f>IF(A132="",0,IF(Q$118="",1,IF(Q$118+$V$89*365&lt;$U$1,1,0)))</f>
        <v>0</v>
      </c>
      <c r="W132" s="162" t="str">
        <f>IF(ISERROR(VLOOKUP(H132,'Directive OSH09 (FR)'!$O$6:$P$10,2,FALSE)),"",VLOOKUP(H132,'Directive OSH09 (FR)'!$O$6:$P$10,2,FALSE))</f>
        <v/>
      </c>
      <c r="X132" s="3" t="str">
        <f>IF(ISERROR(VLOOKUP(I132,'Directive OSH09 (FR)'!$O$13:$P$17,2,FALSE)),"",VLOOKUP(I132,'Directive OSH09 (FR)'!$O$13:$P$17,2,FALSE))</f>
        <v/>
      </c>
      <c r="Y132" s="3" t="str">
        <f t="shared" ref="Y132" si="133">IF(J132="","",IF(J132&gt;=161,5,IF(J132&gt;=65,4,IF(J132&gt;=20,3,IF(J132&gt;=9,2,1)))))</f>
        <v/>
      </c>
      <c r="Z132" s="196"/>
      <c r="AA132" s="418"/>
      <c r="AB132" s="418"/>
      <c r="AC132" s="420"/>
      <c r="AD132" s="667"/>
      <c r="AE132" s="651"/>
      <c r="AF132" s="642"/>
      <c r="AG132" s="62"/>
      <c r="AH132" s="62">
        <f t="shared" ref="AH132" si="134">IF(ISERROR(AU132*AV132),"",AU132*AV132)</f>
        <v>0</v>
      </c>
      <c r="AI132" s="652"/>
    </row>
    <row r="133" spans="1:207" s="524" customFormat="1">
      <c r="A133" s="354" t="s">
        <v>295</v>
      </c>
      <c r="B133" s="391"/>
      <c r="C133" s="391"/>
      <c r="D133" s="391"/>
      <c r="E133" s="292"/>
      <c r="F133" s="281"/>
      <c r="G133" s="457"/>
      <c r="H133" s="454"/>
      <c r="I133" s="391"/>
      <c r="J133" s="391" t="str">
        <f>IF(SUM(J134:J137)=0,"",MAX(J134:J137))</f>
        <v/>
      </c>
      <c r="K133" s="24" t="str">
        <f>IF(ISERROR(VLOOKUP(Y133,'Directive OSH09 (FR)'!$T$6:$U$10,2,FALSE)),"",VLOOKUP(Y133,'Directive OSH09 (FR)'!$T$6:$U$10,2,FALSE))</f>
        <v/>
      </c>
      <c r="L133" s="43" t="str">
        <f>IF(ISERROR(VLOOKUP($A133,Dangers!$B$4:$G$1001,4,FALSE)),"ERR",IF(ISBLANK(VLOOKUP($A133,Dangers!$B$4:$G$1001,4,FALSE)),"","Yes"))</f>
        <v/>
      </c>
      <c r="M133" s="26" t="str">
        <f>IF(ISERROR(VLOOKUP($A133,Dangers!$B$4:$G$1001,6,FALSE)),"ERR",IF(ISBLANK((VLOOKUP($A133,Dangers!$B$4:$G$1001,6,FALSE))),"","Yes"))</f>
        <v/>
      </c>
      <c r="N133" s="26"/>
      <c r="O133" s="47"/>
      <c r="P133" s="26"/>
      <c r="Q133" s="132" t="str">
        <f>IF(OR(L133="Yes",M133="Yes"),MAX(Q134:Q138),"")</f>
        <v/>
      </c>
      <c r="R133" s="34"/>
      <c r="S133" s="43">
        <f>IF(L133="Yes",IF(SUM(S134:S138)=0,0,1),2)</f>
        <v>2</v>
      </c>
      <c r="T133" s="34">
        <f>IF(M133="Yes",IF(SUM(T134:T138)=0,0,1),2)</f>
        <v>2</v>
      </c>
      <c r="U133" s="160">
        <v>0</v>
      </c>
      <c r="V133" s="161">
        <v>0</v>
      </c>
      <c r="W133" s="162" t="str">
        <f>IF(ISERROR(VLOOKUP(H133,'Directive OSH09 (FR)'!$O$6:$P$10,2,FALSE)),"",VLOOKUP(H133,'Directive OSH09 (FR)'!$O$6:$P$10,2,FALSE))</f>
        <v/>
      </c>
      <c r="X133" s="3" t="str">
        <f>IF(ISERROR(VLOOKUP(I133,'Directive OSH09 (FR)'!$O$13:$P$17,2,FALSE)),"",VLOOKUP(I133,'Directive OSH09 (FR)'!$O$13:$P$17,2,FALSE))</f>
        <v/>
      </c>
      <c r="Y133" s="3" t="str">
        <f>IF(J133="","",IF(J133&gt;=161,5,IF(J133&gt;=65,4,IF(J133&gt;=20,3,IF(J133&gt;=9,2,1)))))</f>
        <v/>
      </c>
      <c r="Z133" s="224"/>
      <c r="AA133" s="223"/>
      <c r="AB133" s="223"/>
      <c r="AC133" s="225"/>
      <c r="AD133" s="721"/>
      <c r="AE133" s="716"/>
      <c r="AF133" s="715"/>
      <c r="AG133" s="223"/>
      <c r="AH133" s="223" t="str">
        <f>IF(SUM(AH134:AH138)=0,"",MAX(AH134:AH138))</f>
        <v/>
      </c>
      <c r="AI133" s="717"/>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c r="GU133" s="90"/>
      <c r="GV133" s="90"/>
      <c r="GW133" s="90"/>
      <c r="GX133" s="90"/>
      <c r="GY133" s="90"/>
    </row>
    <row r="134" spans="1:207">
      <c r="A134" s="260" t="s">
        <v>463</v>
      </c>
      <c r="B134" s="8"/>
      <c r="C134" s="8"/>
      <c r="D134" s="8"/>
      <c r="E134" s="266"/>
      <c r="F134" s="267"/>
      <c r="G134" s="321"/>
      <c r="H134" s="7"/>
      <c r="I134" s="8"/>
      <c r="J134" s="8" t="str">
        <f t="shared" ref="J134:J137" si="135">IF(ISERROR(W134*X134),"",W134*X134)</f>
        <v/>
      </c>
      <c r="K134" s="14" t="str">
        <f>IF(ISERROR(VLOOKUP(Y134,'Directive OSH09 (FR)'!$T$6:$U$10,2,FALSE)),"",VLOOKUP(Y134,'Directive OSH09 (FR)'!$T$6:$U$10,2,FALSE))</f>
        <v/>
      </c>
      <c r="L134" s="126"/>
      <c r="M134" s="127"/>
      <c r="N134" s="27"/>
      <c r="O134" s="27"/>
      <c r="P134" s="27"/>
      <c r="Q134" s="57"/>
      <c r="R134" s="35"/>
      <c r="S134" s="7">
        <f t="shared" ref="S134:T137" si="136">U134</f>
        <v>0</v>
      </c>
      <c r="T134" s="35">
        <f t="shared" si="136"/>
        <v>0</v>
      </c>
      <c r="U134" s="3">
        <f>IF(A135="",0,IF(Q$130="",1,IF(Q$130+$U$89*365&lt;$U$1,1,0)))</f>
        <v>0</v>
      </c>
      <c r="V134" s="163">
        <f>IF(A135="",0,IF(Q$130="",1,IF(Q$130+$V$89*365&lt;$U$1,1,0)))</f>
        <v>0</v>
      </c>
      <c r="W134" s="162" t="str">
        <f>IF(ISERROR(VLOOKUP(H134,'Directive OSH09 (FR)'!$O$6:$P$10,2,FALSE)),"",VLOOKUP(H134,'Directive OSH09 (FR)'!$O$6:$P$10,2,FALSE))</f>
        <v/>
      </c>
      <c r="X134" s="3" t="str">
        <f>IF(ISERROR(VLOOKUP(I134,'Directive OSH09 (FR)'!$O$13:$P$17,2,FALSE)),"",VLOOKUP(I134,'Directive OSH09 (FR)'!$O$13:$P$17,2,FALSE))</f>
        <v/>
      </c>
      <c r="Y134" s="3" t="str">
        <f t="shared" ref="Y134:Y137" si="137">IF(J134="","",IF(J134&gt;=161,5,IF(J134&gt;=65,4,IF(J134&gt;=20,3,IF(J134&gt;=9,2,1)))))</f>
        <v/>
      </c>
      <c r="Z134" s="196"/>
      <c r="AA134" s="418"/>
      <c r="AB134" s="418"/>
      <c r="AC134" s="420"/>
      <c r="AD134" s="667"/>
      <c r="AE134" s="651"/>
      <c r="AF134" s="314"/>
      <c r="AG134" s="8"/>
      <c r="AH134" s="8">
        <f t="shared" ref="AH134:AH137" si="138">IF(ISERROR(AU134*AV134),"",AU134*AV134)</f>
        <v>0</v>
      </c>
      <c r="AI134" s="652"/>
    </row>
    <row r="135" spans="1:207" ht="5.25" customHeight="1">
      <c r="A135" s="261"/>
      <c r="B135" s="8"/>
      <c r="C135" s="8"/>
      <c r="D135" s="8"/>
      <c r="E135" s="266"/>
      <c r="F135" s="267"/>
      <c r="G135" s="321"/>
      <c r="H135" s="7"/>
      <c r="I135" s="8"/>
      <c r="J135" s="8" t="str">
        <f t="shared" si="135"/>
        <v/>
      </c>
      <c r="K135" s="14" t="str">
        <f>IF(ISERROR(VLOOKUP(Y135,'Directive OSH09 (FR)'!$T$6:$U$10,2,FALSE)),"",VLOOKUP(Y135,'Directive OSH09 (FR)'!$T$6:$U$10,2,FALSE))</f>
        <v/>
      </c>
      <c r="L135" s="126"/>
      <c r="M135" s="127"/>
      <c r="N135" s="27"/>
      <c r="O135" s="27"/>
      <c r="P135" s="27"/>
      <c r="Q135" s="57"/>
      <c r="R135" s="35"/>
      <c r="S135" s="7">
        <f t="shared" si="136"/>
        <v>0</v>
      </c>
      <c r="T135" s="35">
        <f t="shared" si="136"/>
        <v>0</v>
      </c>
      <c r="U135" s="3">
        <f>IF(A136="",0,IF(Q$130="",1,IF(Q$130+$U$89*365&lt;$U$1,1,0)))</f>
        <v>0</v>
      </c>
      <c r="V135" s="163">
        <f>IF(A136="",0,IF(Q$130="",1,IF(Q$130+$V$89*365&lt;$U$1,1,0)))</f>
        <v>0</v>
      </c>
      <c r="W135" s="162" t="str">
        <f>IF(ISERROR(VLOOKUP(H135,'Directive OSH09 (FR)'!$O$6:$P$10,2,FALSE)),"",VLOOKUP(H135,'Directive OSH09 (FR)'!$O$6:$P$10,2,FALSE))</f>
        <v/>
      </c>
      <c r="X135" s="3" t="str">
        <f>IF(ISERROR(VLOOKUP(I135,'Directive OSH09 (FR)'!$O$13:$P$17,2,FALSE)),"",VLOOKUP(I135,'Directive OSH09 (FR)'!$O$13:$P$17,2,FALSE))</f>
        <v/>
      </c>
      <c r="Y135" s="3" t="str">
        <f t="shared" si="137"/>
        <v/>
      </c>
      <c r="Z135" s="196"/>
      <c r="AA135" s="418"/>
      <c r="AB135" s="418"/>
      <c r="AC135" s="420"/>
      <c r="AD135" s="667"/>
      <c r="AE135" s="651"/>
      <c r="AF135" s="314"/>
      <c r="AG135" s="8"/>
      <c r="AH135" s="8">
        <f t="shared" si="138"/>
        <v>0</v>
      </c>
      <c r="AI135" s="652"/>
    </row>
    <row r="136" spans="1:207">
      <c r="A136" s="261"/>
      <c r="B136" s="8"/>
      <c r="C136" s="8"/>
      <c r="D136" s="8"/>
      <c r="E136" s="266"/>
      <c r="F136" s="267"/>
      <c r="G136" s="321"/>
      <c r="H136" s="7"/>
      <c r="I136" s="8"/>
      <c r="J136" s="8" t="str">
        <f t="shared" si="135"/>
        <v/>
      </c>
      <c r="K136" s="14" t="str">
        <f>IF(ISERROR(VLOOKUP(Y136,'Directive OSH09 (FR)'!$T$6:$U$10,2,FALSE)),"",VLOOKUP(Y136,'Directive OSH09 (FR)'!$T$6:$U$10,2,FALSE))</f>
        <v/>
      </c>
      <c r="L136" s="126"/>
      <c r="M136" s="127"/>
      <c r="N136" s="27"/>
      <c r="O136" s="27"/>
      <c r="P136" s="27"/>
      <c r="Q136" s="57"/>
      <c r="R136" s="35"/>
      <c r="S136" s="7">
        <f t="shared" si="136"/>
        <v>0</v>
      </c>
      <c r="T136" s="35">
        <f t="shared" si="136"/>
        <v>0</v>
      </c>
      <c r="U136" s="3">
        <f>IF(A136="",0,IF(Q$118="",1,IF(Q$118+$U$89*365&lt;$U$1,1,0)))</f>
        <v>0</v>
      </c>
      <c r="V136" s="163">
        <f>IF(A136="",0,IF(Q$118="",1,IF(Q$118+$V$89*365&lt;$U$1,1,0)))</f>
        <v>0</v>
      </c>
      <c r="W136" s="162" t="str">
        <f>IF(ISERROR(VLOOKUP(H136,'Directive OSH09 (FR)'!$O$6:$P$10,2,FALSE)),"",VLOOKUP(H136,'Directive OSH09 (FR)'!$O$6:$P$10,2,FALSE))</f>
        <v/>
      </c>
      <c r="X136" s="3" t="str">
        <f>IF(ISERROR(VLOOKUP(I136,'Directive OSH09 (FR)'!$O$13:$P$17,2,FALSE)),"",VLOOKUP(I136,'Directive OSH09 (FR)'!$O$13:$P$17,2,FALSE))</f>
        <v/>
      </c>
      <c r="Y136" s="3" t="str">
        <f t="shared" si="137"/>
        <v/>
      </c>
      <c r="Z136" s="196"/>
      <c r="AA136" s="418"/>
      <c r="AB136" s="418"/>
      <c r="AC136" s="420"/>
      <c r="AD136" s="667"/>
      <c r="AE136" s="651"/>
      <c r="AF136" s="314"/>
      <c r="AG136" s="8"/>
      <c r="AH136" s="8">
        <f t="shared" si="138"/>
        <v>0</v>
      </c>
      <c r="AI136" s="652"/>
    </row>
    <row r="137" spans="1:207">
      <c r="A137" s="405"/>
      <c r="B137" s="62"/>
      <c r="C137" s="62"/>
      <c r="D137" s="62"/>
      <c r="E137" s="293"/>
      <c r="F137" s="282"/>
      <c r="G137" s="458"/>
      <c r="H137" s="61"/>
      <c r="I137" s="62"/>
      <c r="J137" s="62" t="str">
        <f t="shared" si="135"/>
        <v/>
      </c>
      <c r="K137" s="63" t="str">
        <f>IF(ISERROR(VLOOKUP(Y137,'Directive OSH09 (FR)'!$T$6:$U$10,2,FALSE)),"",VLOOKUP(Y137,'Directive OSH09 (FR)'!$T$6:$U$10,2,FALSE))</f>
        <v/>
      </c>
      <c r="L137" s="61"/>
      <c r="M137" s="64"/>
      <c r="N137" s="64"/>
      <c r="O137" s="64"/>
      <c r="P137" s="64"/>
      <c r="Q137" s="65"/>
      <c r="R137" s="66"/>
      <c r="S137" s="61">
        <f t="shared" si="136"/>
        <v>0</v>
      </c>
      <c r="T137" s="66">
        <f t="shared" si="136"/>
        <v>0</v>
      </c>
      <c r="U137" s="164">
        <f>IF(A137="",0,IF(Q$118="",1,IF(Q$118+$U$89*365&lt;$U$1,1,0)))</f>
        <v>0</v>
      </c>
      <c r="V137" s="165">
        <f>IF(A137="",0,IF(Q$118="",1,IF(Q$118+$V$89*365&lt;$U$1,1,0)))</f>
        <v>0</v>
      </c>
      <c r="W137" s="162" t="str">
        <f>IF(ISERROR(VLOOKUP(H137,'Directive OSH09 (FR)'!$O$6:$P$10,2,FALSE)),"",VLOOKUP(H137,'Directive OSH09 (FR)'!$O$6:$P$10,2,FALSE))</f>
        <v/>
      </c>
      <c r="X137" s="3" t="str">
        <f>IF(ISERROR(VLOOKUP(I137,'Directive OSH09 (FR)'!$O$13:$P$17,2,FALSE)),"",VLOOKUP(I137,'Directive OSH09 (FR)'!$O$13:$P$17,2,FALSE))</f>
        <v/>
      </c>
      <c r="Y137" s="3" t="str">
        <f t="shared" si="137"/>
        <v/>
      </c>
      <c r="Z137" s="196"/>
      <c r="AA137" s="418"/>
      <c r="AB137" s="418"/>
      <c r="AC137" s="420"/>
      <c r="AD137" s="667"/>
      <c r="AE137" s="651"/>
      <c r="AF137" s="642"/>
      <c r="AG137" s="62"/>
      <c r="AH137" s="62">
        <f t="shared" si="138"/>
        <v>0</v>
      </c>
      <c r="AI137" s="652"/>
    </row>
    <row r="138" spans="1:207">
      <c r="A138" s="523" t="s">
        <v>296</v>
      </c>
      <c r="B138" s="391"/>
      <c r="C138" s="391"/>
      <c r="D138" s="391"/>
      <c r="E138" s="292"/>
      <c r="F138" s="281"/>
      <c r="G138" s="457"/>
      <c r="H138" s="454"/>
      <c r="I138" s="391"/>
      <c r="J138" s="391">
        <f>IF(SUM(J139:J144)=0,"",MAX(J139:J144))</f>
        <v>36</v>
      </c>
      <c r="K138" s="24" t="str">
        <f>IF(ISERROR(VLOOKUP(Y138,'Directive OSH09 (FR)'!$T$6:$U$10,2,FALSE)),"",VLOOKUP(Y138,'Directive OSH09 (FR)'!$T$6:$U$10,2,FALSE))</f>
        <v>3-Moderé</v>
      </c>
      <c r="L138" s="43" t="str">
        <f>IF(ISERROR(VLOOKUP($A138,Dangers!$B$4:$G$1001,4,FALSE)),"ERR",IF(ISBLANK(VLOOKUP($A138,Dangers!$B$4:$G$1001,4,FALSE)),"","Yes"))</f>
        <v/>
      </c>
      <c r="M138" s="26" t="str">
        <f>IF(ISERROR(VLOOKUP($A138,Dangers!$B$4:$G$1001,6,FALSE)),"ERR",IF(ISBLANK((VLOOKUP($A138,Dangers!$B$4:$G$1001,6,FALSE))),"","Yes"))</f>
        <v/>
      </c>
      <c r="N138" s="26"/>
      <c r="O138" s="26"/>
      <c r="P138" s="26"/>
      <c r="Q138" s="132" t="str">
        <f>IF(OR(L138="Yes",M138="Yes"),MAX(Q138:Q144),"")</f>
        <v/>
      </c>
      <c r="R138" s="34"/>
      <c r="S138" s="43">
        <f>IF(L138="Yes",IF(SUM(S138:S144)=0,0,1),2)</f>
        <v>2</v>
      </c>
      <c r="T138" s="34">
        <f>IF(M138="Yes",IF(SUM(T138:T144)=0,0,1),2)</f>
        <v>2</v>
      </c>
      <c r="U138" s="160">
        <v>3</v>
      </c>
      <c r="V138" s="161">
        <v>0</v>
      </c>
      <c r="W138" s="162" t="str">
        <f>IF(ISERROR(VLOOKUP(H138,'Directive OSH09 (FR)'!$O$6:$P$10,2,FALSE)),"",VLOOKUP(H138,'Directive OSH09 (FR)'!$O$6:$P$10,2,FALSE))</f>
        <v/>
      </c>
      <c r="X138" s="3" t="str">
        <f>IF(ISERROR(VLOOKUP(I138,'Directive OSH09 (FR)'!$O$13:$P$17,2,FALSE)),"",VLOOKUP(I138,'Directive OSH09 (FR)'!$O$13:$P$17,2,FALSE))</f>
        <v/>
      </c>
      <c r="Y138" s="3">
        <f>IF(J138="","",IF(J138&gt;=161,5,IF(J138&gt;=65,4,IF(J138&gt;=20,3,IF(J138&gt;=9,2,1)))))</f>
        <v>3</v>
      </c>
      <c r="Z138" s="367"/>
      <c r="AA138" s="446"/>
      <c r="AB138" s="446"/>
      <c r="AC138" s="611"/>
      <c r="AD138" s="709"/>
      <c r="AE138" s="702"/>
      <c r="AF138" s="643"/>
      <c r="AG138" s="391"/>
      <c r="AH138" s="391" t="str">
        <f>IF(SUM(AH139:AH144)=0,"",MAX(AH139:AH144))</f>
        <v/>
      </c>
      <c r="AI138" s="652"/>
    </row>
    <row r="139" spans="1:207" ht="80.25" customHeight="1">
      <c r="A139" s="261" t="s">
        <v>524</v>
      </c>
      <c r="B139" s="255" t="s">
        <v>584</v>
      </c>
      <c r="C139" s="8" t="s">
        <v>585</v>
      </c>
      <c r="D139" s="255" t="s">
        <v>586</v>
      </c>
      <c r="E139" s="266" t="s">
        <v>39</v>
      </c>
      <c r="F139" s="267">
        <v>6</v>
      </c>
      <c r="G139" s="321" t="s">
        <v>587</v>
      </c>
      <c r="H139" s="7" t="s">
        <v>35</v>
      </c>
      <c r="I139" s="8" t="s">
        <v>48</v>
      </c>
      <c r="J139" s="8">
        <f>IF(ISERROR(W139*X139),"",W139*X139)</f>
        <v>16</v>
      </c>
      <c r="K139" s="14" t="str">
        <f>IF(ISERROR(VLOOKUP(Y139,'Directive OSH09 (FR)'!$T$6:$U$10,2,FALSE)),"",VLOOKUP(Y139,'Directive OSH09 (FR)'!$T$6:$U$10,2,FALSE))</f>
        <v>2-Tolérable</v>
      </c>
      <c r="L139" s="126"/>
      <c r="M139" s="127"/>
      <c r="N139" s="27"/>
      <c r="O139" s="27"/>
      <c r="P139" s="27"/>
      <c r="Q139" s="57"/>
      <c r="R139" s="35"/>
      <c r="S139" s="7">
        <f t="shared" ref="S139:T140" si="139">U139</f>
        <v>1</v>
      </c>
      <c r="T139" s="35">
        <f t="shared" si="139"/>
        <v>1</v>
      </c>
      <c r="U139" s="3">
        <f t="shared" ref="U139:U144" si="140">IF(A139="",0,IF(Q$139="",1,IF(Q$139+$U$91*365&lt;$U$1,1,0)))</f>
        <v>1</v>
      </c>
      <c r="V139" s="163">
        <f t="shared" ref="V139:V144" si="141">IF(A139="",0,IF(Q$139="",1,IF(Q$139+$V$91*365&lt;$U$1,1,0)))</f>
        <v>1</v>
      </c>
      <c r="W139" s="162">
        <f>IF(ISERROR(VLOOKUP(H139,'Directive OSH09 (FR)'!$O$6:$P$10,2,FALSE)),"",VLOOKUP(H139,'Directive OSH09 (FR)'!$O$6:$P$10,2,FALSE))</f>
        <v>2</v>
      </c>
      <c r="X139" s="3">
        <f>IF(ISERROR(VLOOKUP(I139,'Directive OSH09 (FR)'!$O$13:$P$17,2,FALSE)),"",VLOOKUP(I139,'Directive OSH09 (FR)'!$O$13:$P$17,2,FALSE))</f>
        <v>8</v>
      </c>
      <c r="Y139" s="3">
        <f>IF(J139="","",IF(J139&gt;=161,5,IF(J139&gt;=65,4,IF(J139&gt;=20,3,IF(J139&gt;=9,2,1)))))</f>
        <v>2</v>
      </c>
      <c r="Z139" s="196"/>
      <c r="AA139" s="418"/>
      <c r="AB139" s="418"/>
      <c r="AC139" s="420"/>
      <c r="AD139" s="667"/>
      <c r="AE139" s="651"/>
      <c r="AF139" s="314"/>
      <c r="AG139" s="8"/>
      <c r="AH139" s="8">
        <f>IF(ISERROR(AU139*AV139),"",AU139*AV139)</f>
        <v>0</v>
      </c>
      <c r="AI139" s="653"/>
    </row>
    <row r="140" spans="1:207" ht="38.25">
      <c r="A140" s="261" t="s">
        <v>442</v>
      </c>
      <c r="B140" s="255" t="s">
        <v>505</v>
      </c>
      <c r="C140" s="8" t="s">
        <v>588</v>
      </c>
      <c r="D140" s="255" t="s">
        <v>507</v>
      </c>
      <c r="E140" s="266" t="s">
        <v>36</v>
      </c>
      <c r="F140" s="267">
        <v>6</v>
      </c>
      <c r="G140" s="321" t="s">
        <v>508</v>
      </c>
      <c r="H140" s="7" t="s">
        <v>35</v>
      </c>
      <c r="I140" s="8" t="s">
        <v>48</v>
      </c>
      <c r="J140" s="8">
        <f>IF(ISERROR(W140*X140),"",W140*X140)</f>
        <v>16</v>
      </c>
      <c r="K140" s="14" t="str">
        <f>IF(ISERROR(VLOOKUP(Y140,'Directive OSH09 (FR)'!$T$6:$U$10,2,FALSE)),"",VLOOKUP(Y140,'Directive OSH09 (FR)'!$T$6:$U$10,2,FALSE))</f>
        <v>2-Tolérable</v>
      </c>
      <c r="L140" s="126"/>
      <c r="M140" s="127"/>
      <c r="N140" s="27"/>
      <c r="O140" s="27"/>
      <c r="P140" s="27"/>
      <c r="Q140" s="57"/>
      <c r="R140" s="35"/>
      <c r="S140" s="7">
        <f t="shared" si="139"/>
        <v>1</v>
      </c>
      <c r="T140" s="35">
        <f t="shared" si="139"/>
        <v>1</v>
      </c>
      <c r="U140" s="3">
        <f t="shared" si="140"/>
        <v>1</v>
      </c>
      <c r="V140" s="163">
        <f t="shared" si="141"/>
        <v>1</v>
      </c>
      <c r="W140" s="162">
        <f>IF(ISERROR(VLOOKUP(H140,'Directive OSH09 (FR)'!$O$6:$P$10,2,FALSE)),"",VLOOKUP(H140,'Directive OSH09 (FR)'!$O$6:$P$10,2,FALSE))</f>
        <v>2</v>
      </c>
      <c r="X140" s="3">
        <f>IF(ISERROR(VLOOKUP(I140,'Directive OSH09 (FR)'!$O$13:$P$17,2,FALSE)),"",VLOOKUP(I140,'Directive OSH09 (FR)'!$O$13:$P$17,2,FALSE))</f>
        <v>8</v>
      </c>
      <c r="Y140" s="3">
        <f t="shared" ref="Y140" si="142">IF(J140="","",IF(J140&gt;=161,5,IF(J140&gt;=65,4,IF(J140&gt;=20,3,IF(J140&gt;=9,2,1)))))</f>
        <v>2</v>
      </c>
      <c r="Z140" s="210"/>
      <c r="AA140" s="418"/>
      <c r="AB140" s="418"/>
      <c r="AC140" s="420"/>
      <c r="AD140" s="667"/>
      <c r="AE140" s="651"/>
      <c r="AF140" s="314"/>
      <c r="AG140" s="255"/>
      <c r="AH140" s="8">
        <f t="shared" ref="AH140" si="143">IF(ISERROR(AU140*AV140),"",AU140*AV140)</f>
        <v>0</v>
      </c>
      <c r="AI140" s="653"/>
    </row>
    <row r="141" spans="1:207" ht="38.25">
      <c r="A141" s="261" t="s">
        <v>589</v>
      </c>
      <c r="B141" s="255" t="s">
        <v>590</v>
      </c>
      <c r="C141" s="255" t="s">
        <v>591</v>
      </c>
      <c r="D141" s="255" t="s">
        <v>592</v>
      </c>
      <c r="E141" s="266" t="s">
        <v>36</v>
      </c>
      <c r="F141" s="267">
        <v>6</v>
      </c>
      <c r="G141" s="321" t="s">
        <v>587</v>
      </c>
      <c r="H141" s="7" t="s">
        <v>35</v>
      </c>
      <c r="I141" s="8" t="s">
        <v>47</v>
      </c>
      <c r="J141" s="8">
        <f t="shared" ref="J141:J142" si="144">IF(ISERROR(W141*X141),"",W141*X141)</f>
        <v>8</v>
      </c>
      <c r="K141" s="14" t="str">
        <f>IF(ISERROR(VLOOKUP(Y141,'Directive OSH09 (FR)'!$T$6:$U$10,2,FALSE)),"",VLOOKUP(Y141,'Directive OSH09 (FR)'!$T$6:$U$10,2,FALSE))</f>
        <v>1-Negligeable</v>
      </c>
      <c r="L141" s="126"/>
      <c r="M141" s="127"/>
      <c r="N141" s="27"/>
      <c r="O141" s="27"/>
      <c r="P141" s="27"/>
      <c r="Q141" s="57"/>
      <c r="R141" s="35"/>
      <c r="S141" s="7">
        <f t="shared" ref="S141:T146" si="145">U141</f>
        <v>1</v>
      </c>
      <c r="T141" s="35">
        <f t="shared" si="145"/>
        <v>1</v>
      </c>
      <c r="U141" s="3">
        <f t="shared" si="140"/>
        <v>1</v>
      </c>
      <c r="V141" s="163">
        <f t="shared" si="141"/>
        <v>1</v>
      </c>
      <c r="W141" s="162">
        <f>IF(ISERROR(VLOOKUP(H141,'Directive OSH09 (FR)'!$O$6:$P$10,2,FALSE)),"",VLOOKUP(H141,'Directive OSH09 (FR)'!$O$6:$P$10,2,FALSE))</f>
        <v>2</v>
      </c>
      <c r="X141" s="3">
        <f>IF(ISERROR(VLOOKUP(I141,'Directive OSH09 (FR)'!$O$13:$P$17,2,FALSE)),"",VLOOKUP(I141,'Directive OSH09 (FR)'!$O$13:$P$17,2,FALSE))</f>
        <v>4</v>
      </c>
      <c r="Y141" s="3">
        <f t="shared" ref="Y141:Y148" si="146">IF(J141="","",IF(J141&gt;=161,5,IF(J141&gt;=65,4,IF(J141&gt;=20,3,IF(J141&gt;=9,2,1)))))</f>
        <v>1</v>
      </c>
      <c r="Z141" s="210"/>
      <c r="AA141" s="418"/>
      <c r="AB141" s="418"/>
      <c r="AC141" s="420"/>
      <c r="AD141" s="667"/>
      <c r="AE141" s="651"/>
      <c r="AF141" s="314"/>
      <c r="AG141" s="8"/>
      <c r="AH141" s="8"/>
      <c r="AI141" s="648"/>
    </row>
    <row r="142" spans="1:207" ht="25.5">
      <c r="A142" s="261" t="s">
        <v>589</v>
      </c>
      <c r="B142" s="255" t="s">
        <v>593</v>
      </c>
      <c r="C142" s="8" t="s">
        <v>594</v>
      </c>
      <c r="D142" s="442" t="s">
        <v>595</v>
      </c>
      <c r="E142" s="266" t="s">
        <v>39</v>
      </c>
      <c r="F142" s="267">
        <v>6</v>
      </c>
      <c r="G142" s="321" t="s">
        <v>587</v>
      </c>
      <c r="H142" s="7" t="s">
        <v>35</v>
      </c>
      <c r="I142" s="8" t="s">
        <v>49</v>
      </c>
      <c r="J142" s="8">
        <f t="shared" si="144"/>
        <v>36</v>
      </c>
      <c r="K142" s="14" t="str">
        <f>IF(ISERROR(VLOOKUP(Y142,'Directive OSH09 (FR)'!$T$6:$U$10,2,FALSE)),"",VLOOKUP(Y142,'Directive OSH09 (FR)'!$T$6:$U$10,2,FALSE))</f>
        <v>3-Moderé</v>
      </c>
      <c r="L142" s="126"/>
      <c r="M142" s="127"/>
      <c r="N142" s="27"/>
      <c r="O142" s="27"/>
      <c r="P142" s="27"/>
      <c r="Q142" s="57"/>
      <c r="R142" s="35"/>
      <c r="S142" s="7">
        <f t="shared" si="145"/>
        <v>1</v>
      </c>
      <c r="T142" s="35">
        <f t="shared" si="145"/>
        <v>1</v>
      </c>
      <c r="U142" s="3">
        <f t="shared" si="140"/>
        <v>1</v>
      </c>
      <c r="V142" s="163">
        <f t="shared" si="141"/>
        <v>1</v>
      </c>
      <c r="W142" s="162">
        <f>IF(ISERROR(VLOOKUP(H142,'Directive OSH09 (FR)'!$O$6:$P$10,2,FALSE)),"",VLOOKUP(H142,'Directive OSH09 (FR)'!$O$6:$P$10,2,FALSE))</f>
        <v>2</v>
      </c>
      <c r="X142" s="3">
        <f>IF(ISERROR(VLOOKUP(I142,'Directive OSH09 (FR)'!$O$13:$P$17,2,FALSE)),"",VLOOKUP(I142,'Directive OSH09 (FR)'!$O$13:$P$17,2,FALSE))</f>
        <v>18</v>
      </c>
      <c r="Y142" s="3">
        <f t="shared" si="146"/>
        <v>3</v>
      </c>
      <c r="Z142" s="210"/>
      <c r="AA142" s="178" t="s">
        <v>596</v>
      </c>
      <c r="AB142" s="418"/>
      <c r="AC142" s="420"/>
      <c r="AD142" s="667"/>
      <c r="AE142" s="651"/>
      <c r="AF142" s="314"/>
      <c r="AG142" s="8"/>
      <c r="AH142" s="8"/>
      <c r="AI142" s="653"/>
    </row>
    <row r="143" spans="1:207" ht="38.25">
      <c r="A143" s="261"/>
      <c r="B143" s="8" t="s">
        <v>597</v>
      </c>
      <c r="C143" s="8" t="s">
        <v>598</v>
      </c>
      <c r="D143" s="255" t="s">
        <v>599</v>
      </c>
      <c r="E143" s="266" t="s">
        <v>36</v>
      </c>
      <c r="F143" s="267">
        <v>6</v>
      </c>
      <c r="G143" s="321" t="s">
        <v>587</v>
      </c>
      <c r="H143" s="7" t="s">
        <v>35</v>
      </c>
      <c r="I143" s="8" t="s">
        <v>48</v>
      </c>
      <c r="J143" s="8">
        <f>IF(ISERROR(W143*X143),"",W143*X143)</f>
        <v>16</v>
      </c>
      <c r="K143" s="14" t="str">
        <f>IF(ISERROR(VLOOKUP(Y143,'Directive OSH09 (FR)'!$T$6:$U$10,2,FALSE)),"",VLOOKUP(Y143,'Directive OSH09 (FR)'!$T$6:$U$10,2,FALSE))</f>
        <v>2-Tolérable</v>
      </c>
      <c r="L143" s="126"/>
      <c r="M143" s="127"/>
      <c r="N143" s="27"/>
      <c r="O143" s="27"/>
      <c r="P143" s="27"/>
      <c r="Q143" s="57"/>
      <c r="R143" s="35"/>
      <c r="S143" s="7">
        <f t="shared" si="145"/>
        <v>0</v>
      </c>
      <c r="T143" s="35">
        <f t="shared" si="145"/>
        <v>0</v>
      </c>
      <c r="U143" s="3">
        <f t="shared" si="140"/>
        <v>0</v>
      </c>
      <c r="V143" s="163">
        <f t="shared" si="141"/>
        <v>0</v>
      </c>
      <c r="W143" s="162">
        <f>IF(ISERROR(VLOOKUP(H143,'Directive OSH09 (FR)'!$O$6:$P$10,2,FALSE)),"",VLOOKUP(H143,'Directive OSH09 (FR)'!$O$6:$P$10,2,FALSE))</f>
        <v>2</v>
      </c>
      <c r="X143" s="3">
        <f>IF(ISERROR(VLOOKUP(I143,'Directive OSH09 (FR)'!$O$13:$P$17,2,FALSE)),"",VLOOKUP(I143,'Directive OSH09 (FR)'!$O$13:$P$17,2,FALSE))</f>
        <v>8</v>
      </c>
      <c r="Y143" s="3">
        <f t="shared" si="146"/>
        <v>2</v>
      </c>
      <c r="Z143" s="196" t="s">
        <v>600</v>
      </c>
      <c r="AA143" s="418"/>
      <c r="AB143" s="418"/>
      <c r="AC143" s="420"/>
      <c r="AD143" s="667"/>
      <c r="AE143" s="651"/>
      <c r="AF143" s="314"/>
      <c r="AG143" s="8"/>
      <c r="AH143" s="8">
        <f>IF(ISERROR(AU143*AV143),"",AU143*AV143)</f>
        <v>0</v>
      </c>
      <c r="AI143" s="653"/>
    </row>
    <row r="144" spans="1:207" ht="102">
      <c r="A144" s="261"/>
      <c r="B144" s="8" t="s">
        <v>601</v>
      </c>
      <c r="C144" s="8" t="s">
        <v>602</v>
      </c>
      <c r="D144" s="255" t="s">
        <v>603</v>
      </c>
      <c r="E144" s="266" t="s">
        <v>36</v>
      </c>
      <c r="F144" s="267">
        <v>6</v>
      </c>
      <c r="G144" s="321" t="s">
        <v>587</v>
      </c>
      <c r="H144" s="7" t="s">
        <v>35</v>
      </c>
      <c r="I144" s="8" t="s">
        <v>48</v>
      </c>
      <c r="J144" s="8">
        <f>IF(ISERROR(W144*X144),"",W144*X144)</f>
        <v>16</v>
      </c>
      <c r="K144" s="14" t="str">
        <f>IF(ISERROR(VLOOKUP(Y144,'Directive OSH09 (FR)'!$T$6:$U$10,2,FALSE)),"",VLOOKUP(Y144,'Directive OSH09 (FR)'!$T$6:$U$10,2,FALSE))</f>
        <v>2-Tolérable</v>
      </c>
      <c r="L144" s="126"/>
      <c r="M144" s="127"/>
      <c r="N144" s="27"/>
      <c r="O144" s="27"/>
      <c r="P144" s="27"/>
      <c r="Q144" s="57"/>
      <c r="R144" s="35"/>
      <c r="S144" s="7">
        <f t="shared" si="145"/>
        <v>0</v>
      </c>
      <c r="T144" s="35">
        <f t="shared" si="145"/>
        <v>0</v>
      </c>
      <c r="U144" s="3">
        <f t="shared" si="140"/>
        <v>0</v>
      </c>
      <c r="V144" s="163">
        <f t="shared" si="141"/>
        <v>0</v>
      </c>
      <c r="W144" s="162">
        <f>IF(ISERROR(VLOOKUP(H144,'Directive OSH09 (FR)'!$O$6:$P$10,2,FALSE)),"",VLOOKUP(H144,'Directive OSH09 (FR)'!$O$6:$P$10,2,FALSE))</f>
        <v>2</v>
      </c>
      <c r="X144" s="3">
        <f>IF(ISERROR(VLOOKUP(I144,'Directive OSH09 (FR)'!$O$13:$P$17,2,FALSE)),"",VLOOKUP(I144,'Directive OSH09 (FR)'!$O$13:$P$17,2,FALSE))</f>
        <v>8</v>
      </c>
      <c r="Y144" s="3">
        <f t="shared" si="146"/>
        <v>2</v>
      </c>
      <c r="Z144" s="196" t="s">
        <v>568</v>
      </c>
      <c r="AA144" s="418"/>
      <c r="AB144" s="418"/>
      <c r="AC144" s="420"/>
      <c r="AD144" s="667"/>
      <c r="AE144" s="651"/>
      <c r="AF144" s="314"/>
      <c r="AG144" s="8"/>
      <c r="AH144" s="8"/>
      <c r="AI144" s="652"/>
    </row>
    <row r="145" spans="1:35" ht="101.25" customHeight="1">
      <c r="A145" s="261"/>
      <c r="B145" s="8" t="s">
        <v>604</v>
      </c>
      <c r="C145" s="255" t="s">
        <v>605</v>
      </c>
      <c r="D145" s="255" t="s">
        <v>606</v>
      </c>
      <c r="E145" s="266" t="s">
        <v>33</v>
      </c>
      <c r="F145" s="267">
        <v>6</v>
      </c>
      <c r="G145" s="321" t="s">
        <v>508</v>
      </c>
      <c r="H145" s="7" t="s">
        <v>35</v>
      </c>
      <c r="I145" s="8" t="s">
        <v>49</v>
      </c>
      <c r="J145" s="8">
        <f>IF(ISERROR(W145*X145),"",W145*X145)</f>
        <v>36</v>
      </c>
      <c r="K145" s="14" t="str">
        <f>IF(ISERROR(VLOOKUP(Y145,'Directive OSH09 (FR)'!$T$6:$U$10,2,FALSE)),"",VLOOKUP(Y145,'Directive OSH09 (FR)'!$T$6:$U$10,2,FALSE))</f>
        <v>3-Moderé</v>
      </c>
      <c r="L145" s="126"/>
      <c r="M145" s="127"/>
      <c r="N145" s="27"/>
      <c r="O145" s="27"/>
      <c r="P145" s="27"/>
      <c r="Q145" s="57"/>
      <c r="R145" s="35"/>
      <c r="S145" s="7">
        <f t="shared" si="145"/>
        <v>0</v>
      </c>
      <c r="T145" s="35">
        <f t="shared" si="145"/>
        <v>0</v>
      </c>
      <c r="U145" s="3">
        <f>IF(A145="",0,IF(Q$137="",1,IF(Q$137+$U$89*365&lt;$U$1,1,0)))</f>
        <v>0</v>
      </c>
      <c r="V145" s="163">
        <f>IF(A145="",0,IF(Q$137="",1,IF(Q$137+$V$89*365&lt;$U$1,1,0)))</f>
        <v>0</v>
      </c>
      <c r="W145" s="162">
        <f>IF(ISERROR(VLOOKUP(H145,'Directive OSH09 (FR)'!$O$6:$P$10,2,FALSE)),"",VLOOKUP(H145,'Directive OSH09 (FR)'!$O$6:$P$10,2,FALSE))</f>
        <v>2</v>
      </c>
      <c r="X145" s="3">
        <f>IF(ISERROR(VLOOKUP(I145,'Directive OSH09 (FR)'!$O$13:$P$17,2,FALSE)),"",VLOOKUP(I145,'Directive OSH09 (FR)'!$O$13:$P$17,2,FALSE))</f>
        <v>18</v>
      </c>
      <c r="Y145" s="3">
        <f>IF(J145="","",IF(J145&gt;=161,5,IF(J145&gt;=65,4,IF(J145&gt;=20,3,IF(J145&gt;=9,2,1)))))</f>
        <v>3</v>
      </c>
      <c r="Z145" s="417"/>
      <c r="AA145" s="418"/>
      <c r="AB145" s="418"/>
      <c r="AC145" s="420"/>
      <c r="AD145" s="667"/>
      <c r="AE145" s="651"/>
      <c r="AF145" s="421"/>
      <c r="AG145" s="418"/>
      <c r="AH145" s="418"/>
      <c r="AI145" s="652"/>
    </row>
    <row r="146" spans="1:35" ht="15" customHeight="1">
      <c r="A146" s="405"/>
      <c r="B146" s="62"/>
      <c r="C146" s="62"/>
      <c r="D146" s="62"/>
      <c r="E146" s="293"/>
      <c r="F146" s="282"/>
      <c r="G146" s="458"/>
      <c r="H146" s="61"/>
      <c r="I146" s="62"/>
      <c r="J146" s="62" t="str">
        <f t="shared" ref="J146" si="147">IF(ISERROR(W146*X146),"",W146*X146)</f>
        <v/>
      </c>
      <c r="K146" s="63" t="str">
        <f>IF(ISERROR(VLOOKUP(Y146,'Directive OSH09 (FR)'!$T$6:$U$10,2,FALSE)),"",VLOOKUP(Y146,'Directive OSH09 (FR)'!$T$6:$U$10,2,FALSE))</f>
        <v/>
      </c>
      <c r="L146" s="61"/>
      <c r="M146" s="64"/>
      <c r="N146" s="64"/>
      <c r="O146" s="64"/>
      <c r="P146" s="64"/>
      <c r="Q146" s="65"/>
      <c r="R146" s="66"/>
      <c r="S146" s="61">
        <f t="shared" si="145"/>
        <v>0</v>
      </c>
      <c r="T146" s="66">
        <f t="shared" si="145"/>
        <v>0</v>
      </c>
      <c r="U146" s="164">
        <f>IF(A146="",0,IF(Q$118="",1,IF(Q$118+$U$89*365&lt;$U$1,1,0)))</f>
        <v>0</v>
      </c>
      <c r="V146" s="165">
        <f>IF(A146="",0,IF(Q$118="",1,IF(Q$118+$V$89*365&lt;$U$1,1,0)))</f>
        <v>0</v>
      </c>
      <c r="W146" s="162" t="str">
        <f>IF(ISERROR(VLOOKUP(H146,'Directive OSH09 (FR)'!$O$6:$P$10,2,FALSE)),"",VLOOKUP(H146,'Directive OSH09 (FR)'!$O$6:$P$10,2,FALSE))</f>
        <v/>
      </c>
      <c r="X146" s="3" t="str">
        <f>IF(ISERROR(VLOOKUP(I146,'Directive OSH09 (FR)'!$O$13:$P$17,2,FALSE)),"",VLOOKUP(I146,'Directive OSH09 (FR)'!$O$13:$P$17,2,FALSE))</f>
        <v/>
      </c>
      <c r="Y146" s="3" t="str">
        <f t="shared" si="146"/>
        <v/>
      </c>
      <c r="Z146" s="196"/>
      <c r="AA146" s="418"/>
      <c r="AB146" s="418"/>
      <c r="AC146" s="420"/>
      <c r="AD146" s="667"/>
      <c r="AE146" s="651"/>
      <c r="AF146" s="642"/>
      <c r="AG146" s="62"/>
      <c r="AH146" s="62">
        <f t="shared" ref="AH146" si="148">IF(ISERROR(AU146*AV146),"",AU146*AV146)</f>
        <v>0</v>
      </c>
      <c r="AI146" s="652"/>
    </row>
    <row r="147" spans="1:35">
      <c r="A147" s="523" t="s">
        <v>297</v>
      </c>
      <c r="B147" s="391"/>
      <c r="C147" s="391"/>
      <c r="D147" s="391"/>
      <c r="E147" s="292"/>
      <c r="F147" s="281"/>
      <c r="G147" s="457"/>
      <c r="H147" s="454"/>
      <c r="I147" s="391"/>
      <c r="J147" s="391">
        <f>IF(SUM(J148:J156)=0,"",MAX(J148:J156))</f>
        <v>36</v>
      </c>
      <c r="K147" s="24" t="str">
        <f>IF(ISERROR(VLOOKUP(Y147,'Directive OSH09 (FR)'!$T$6:$U$10,2,FALSE)),"",VLOOKUP(Y147,'Directive OSH09 (FR)'!$T$6:$U$10,2,FALSE))</f>
        <v>3-Moderé</v>
      </c>
      <c r="L147" s="43" t="str">
        <f>IF(ISERROR(VLOOKUP($A147,Dangers!$B$4:$G$1001,4,FALSE)),"ERR",IF(ISBLANK(VLOOKUP($A147,Dangers!$B$4:$G$1001,4,FALSE)),"","Yes"))</f>
        <v/>
      </c>
      <c r="M147" s="26" t="str">
        <f>IF(ISERROR(VLOOKUP($A147,Dangers!$B$4:$G$1001,6,FALSE)),"ERR",IF(ISBLANK((VLOOKUP($A147,Dangers!$B$4:$G$1001,6,FALSE))),"","Yes"))</f>
        <v>Yes</v>
      </c>
      <c r="N147" s="26"/>
      <c r="O147" s="26"/>
      <c r="P147" s="26"/>
      <c r="Q147" s="132"/>
      <c r="R147" s="34"/>
      <c r="S147" s="43">
        <f>IF(L147="Yes",IF(SUM(S147:S155)=0,0,1),2)</f>
        <v>2</v>
      </c>
      <c r="T147" s="34">
        <f>IF(M147="Yes",IF(SUM(T148:T155)=0,0,1),2)</f>
        <v>1</v>
      </c>
      <c r="U147" s="160">
        <v>1</v>
      </c>
      <c r="V147" s="161">
        <v>3</v>
      </c>
      <c r="W147" s="162" t="str">
        <f>IF(ISERROR(VLOOKUP(H147,'Directive OSH09 (FR)'!$O$6:$P$10,2,FALSE)),"",VLOOKUP(H147,'Directive OSH09 (FR)'!$O$6:$P$10,2,FALSE))</f>
        <v/>
      </c>
      <c r="X147" s="3" t="str">
        <f>IF(ISERROR(VLOOKUP(I147,'Directive OSH09 (FR)'!$O$13:$P$17,2,FALSE)),"",VLOOKUP(I147,'Directive OSH09 (FR)'!$O$13:$P$17,2,FALSE))</f>
        <v/>
      </c>
      <c r="Y147" s="3">
        <f>IF(J147="","",IF(J147&gt;=161,5,IF(J147&gt;=65,4,IF(J147&gt;=20,3,IF(J147&gt;=9,2,1)))))</f>
        <v>3</v>
      </c>
      <c r="Z147" s="367"/>
      <c r="AA147" s="446"/>
      <c r="AB147" s="446"/>
      <c r="AC147" s="611"/>
      <c r="AD147" s="709"/>
      <c r="AE147" s="702"/>
      <c r="AF147" s="643"/>
      <c r="AG147" s="391"/>
      <c r="AH147" s="391" t="str">
        <f>IF(SUM(AH148:AH155)=0,"",MAX(AH148:AH155))</f>
        <v/>
      </c>
      <c r="AI147" s="652"/>
    </row>
    <row r="148" spans="1:35" ht="38.25">
      <c r="A148" s="261"/>
      <c r="B148" s="255" t="s">
        <v>607</v>
      </c>
      <c r="C148" s="255" t="s">
        <v>608</v>
      </c>
      <c r="D148" s="255" t="s">
        <v>609</v>
      </c>
      <c r="E148" s="266" t="s">
        <v>39</v>
      </c>
      <c r="F148" s="267">
        <v>6</v>
      </c>
      <c r="G148" s="256" t="s">
        <v>610</v>
      </c>
      <c r="H148" s="7" t="s">
        <v>38</v>
      </c>
      <c r="I148" s="8" t="s">
        <v>46</v>
      </c>
      <c r="J148" s="8">
        <f>IF(ISERROR(W148*X148),"",W148*X148)</f>
        <v>4</v>
      </c>
      <c r="K148" s="14" t="str">
        <f>IF(ISERROR(VLOOKUP(Y148,'Directive OSH09 (FR)'!$T$6:$U$10,2,FALSE)),"",VLOOKUP(Y148,'Directive OSH09 (FR)'!$T$6:$U$10,2,FALSE))</f>
        <v>1-Negligeable</v>
      </c>
      <c r="L148" s="126"/>
      <c r="M148" s="127"/>
      <c r="N148" s="27"/>
      <c r="O148" s="27"/>
      <c r="P148" s="27"/>
      <c r="Q148" s="57"/>
      <c r="R148" s="35"/>
      <c r="S148" s="7">
        <f t="shared" ref="S148:T151" si="149">U148</f>
        <v>0</v>
      </c>
      <c r="T148" s="35">
        <f t="shared" si="149"/>
        <v>0</v>
      </c>
      <c r="U148" s="3">
        <f t="shared" ref="U148:U155" si="150">IF(A148="",0,IF(Q$148="",1,IF(Q$148+$U$91*365&lt;$U$1,1,0)))</f>
        <v>0</v>
      </c>
      <c r="V148" s="163">
        <f t="shared" ref="V148:V155" si="151">IF(A148="",0,IF(Q$148="",1,IF(Q$148+$V$91*365&lt;$U$1,1,0)))</f>
        <v>0</v>
      </c>
      <c r="W148" s="162">
        <f>IF(ISERROR(VLOOKUP(H148,'Directive OSH09 (FR)'!$O$6:$P$10,2,FALSE)),"",VLOOKUP(H148,'Directive OSH09 (FR)'!$O$6:$P$10,2,FALSE))</f>
        <v>4</v>
      </c>
      <c r="X148" s="3">
        <f>IF(ISERROR(VLOOKUP(I148,'Directive OSH09 (FR)'!$O$13:$P$17,2,FALSE)),"",VLOOKUP(I148,'Directive OSH09 (FR)'!$O$13:$P$17,2,FALSE))</f>
        <v>1</v>
      </c>
      <c r="Y148" s="3">
        <f t="shared" si="146"/>
        <v>1</v>
      </c>
      <c r="Z148" s="196"/>
      <c r="AA148" s="418"/>
      <c r="AB148" s="418"/>
      <c r="AC148" s="420"/>
      <c r="AD148" s="667"/>
      <c r="AE148" s="651"/>
      <c r="AF148" s="314"/>
      <c r="AG148" s="255"/>
      <c r="AH148" s="8">
        <f>IF(ISERROR(AU148*AV148),"",AU148*AV148)</f>
        <v>0</v>
      </c>
      <c r="AI148" s="652"/>
    </row>
    <row r="149" spans="1:35" ht="38.25">
      <c r="A149" s="261"/>
      <c r="B149" s="255" t="s">
        <v>607</v>
      </c>
      <c r="C149" s="255" t="s">
        <v>611</v>
      </c>
      <c r="D149" s="255" t="s">
        <v>1317</v>
      </c>
      <c r="E149" s="266" t="s">
        <v>39</v>
      </c>
      <c r="F149" s="267">
        <v>6</v>
      </c>
      <c r="G149" s="256" t="s">
        <v>610</v>
      </c>
      <c r="H149" s="7" t="s">
        <v>41</v>
      </c>
      <c r="I149" s="8" t="s">
        <v>47</v>
      </c>
      <c r="J149" s="8">
        <f t="shared" ref="J149:J151" si="152">IF(ISERROR(W149*X149),"",W149*X149)</f>
        <v>36</v>
      </c>
      <c r="K149" s="14" t="str">
        <f>IF(ISERROR(VLOOKUP(Y149,'Directive OSH09 (FR)'!$T$6:$U$10,2,FALSE)),"",VLOOKUP(Y149,'Directive OSH09 (FR)'!$T$6:$U$10,2,FALSE))</f>
        <v>3-Moderé</v>
      </c>
      <c r="L149" s="126"/>
      <c r="M149" s="127"/>
      <c r="N149" s="27"/>
      <c r="O149" s="27"/>
      <c r="P149" s="27"/>
      <c r="Q149" s="57"/>
      <c r="R149" s="35"/>
      <c r="S149" s="7">
        <f t="shared" si="149"/>
        <v>0</v>
      </c>
      <c r="T149" s="35">
        <f t="shared" si="149"/>
        <v>0</v>
      </c>
      <c r="U149" s="3">
        <f t="shared" si="150"/>
        <v>0</v>
      </c>
      <c r="V149" s="163">
        <f t="shared" si="151"/>
        <v>0</v>
      </c>
      <c r="W149" s="162">
        <f>IF(ISERROR(VLOOKUP(H149,'Directive OSH09 (FR)'!$O$6:$P$10,2,FALSE)),"",VLOOKUP(H149,'Directive OSH09 (FR)'!$O$6:$P$10,2,FALSE))</f>
        <v>9</v>
      </c>
      <c r="X149" s="3">
        <f>IF(ISERROR(VLOOKUP(I149,'Directive OSH09 (FR)'!$O$13:$P$17,2,FALSE)),"",VLOOKUP(I149,'Directive OSH09 (FR)'!$O$13:$P$17,2,FALSE))</f>
        <v>4</v>
      </c>
      <c r="Y149" s="3">
        <f t="shared" ref="Y149:Y151" si="153">IF(J149="","",IF(J149&gt;=161,5,IF(J149&gt;=65,4,IF(J149&gt;=20,3,IF(J149&gt;=9,2,1)))))</f>
        <v>3</v>
      </c>
      <c r="Z149" s="196"/>
      <c r="AA149" s="418"/>
      <c r="AB149" s="418"/>
      <c r="AC149" s="420"/>
      <c r="AD149" s="667"/>
      <c r="AE149" s="651"/>
      <c r="AF149" s="314"/>
      <c r="AG149" s="8"/>
      <c r="AH149" s="8">
        <f t="shared" ref="AH149:AH151" si="154">IF(ISERROR(AU149*AV149),"",AU149*AV149)</f>
        <v>0</v>
      </c>
      <c r="AI149" s="652"/>
    </row>
    <row r="150" spans="1:35" ht="38.25">
      <c r="A150" s="261"/>
      <c r="B150" s="255" t="s">
        <v>607</v>
      </c>
      <c r="C150" s="255" t="s">
        <v>608</v>
      </c>
      <c r="D150" s="255" t="s">
        <v>612</v>
      </c>
      <c r="E150" s="266" t="s">
        <v>39</v>
      </c>
      <c r="F150" s="267">
        <v>6</v>
      </c>
      <c r="G150" s="256" t="s">
        <v>610</v>
      </c>
      <c r="H150" s="7" t="s">
        <v>38</v>
      </c>
      <c r="I150" s="8" t="s">
        <v>47</v>
      </c>
      <c r="J150" s="8">
        <f t="shared" si="152"/>
        <v>16</v>
      </c>
      <c r="K150" s="14" t="str">
        <f>IF(ISERROR(VLOOKUP(Y150,'Directive OSH09 (FR)'!$T$6:$U$10,2,FALSE)),"",VLOOKUP(Y150,'Directive OSH09 (FR)'!$T$6:$U$10,2,FALSE))</f>
        <v>2-Tolérable</v>
      </c>
      <c r="L150" s="126"/>
      <c r="M150" s="127"/>
      <c r="N150" s="27"/>
      <c r="O150" s="27"/>
      <c r="P150" s="27"/>
      <c r="Q150" s="57"/>
      <c r="R150" s="35"/>
      <c r="S150" s="7">
        <f t="shared" si="149"/>
        <v>0</v>
      </c>
      <c r="T150" s="35">
        <f t="shared" si="149"/>
        <v>0</v>
      </c>
      <c r="U150" s="3">
        <f t="shared" si="150"/>
        <v>0</v>
      </c>
      <c r="V150" s="163">
        <f t="shared" si="151"/>
        <v>0</v>
      </c>
      <c r="W150" s="162">
        <f>IF(ISERROR(VLOOKUP(H150,'Directive OSH09 (FR)'!$O$6:$P$10,2,FALSE)),"",VLOOKUP(H150,'Directive OSH09 (FR)'!$O$6:$P$10,2,FALSE))</f>
        <v>4</v>
      </c>
      <c r="X150" s="3">
        <f>IF(ISERROR(VLOOKUP(I150,'Directive OSH09 (FR)'!$O$13:$P$17,2,FALSE)),"",VLOOKUP(I150,'Directive OSH09 (FR)'!$O$13:$P$17,2,FALSE))</f>
        <v>4</v>
      </c>
      <c r="Y150" s="3">
        <f t="shared" si="153"/>
        <v>2</v>
      </c>
      <c r="Z150" s="196"/>
      <c r="AA150" s="418"/>
      <c r="AB150" s="418"/>
      <c r="AC150" s="420"/>
      <c r="AD150" s="667"/>
      <c r="AE150" s="651"/>
      <c r="AF150" s="314"/>
      <c r="AG150" s="8"/>
      <c r="AH150" s="8">
        <f t="shared" si="154"/>
        <v>0</v>
      </c>
      <c r="AI150" s="652"/>
    </row>
    <row r="151" spans="1:35" ht="38.25">
      <c r="A151" s="261"/>
      <c r="B151" s="255" t="s">
        <v>613</v>
      </c>
      <c r="C151" s="255" t="s">
        <v>614</v>
      </c>
      <c r="D151" s="255" t="s">
        <v>615</v>
      </c>
      <c r="E151" s="266" t="s">
        <v>39</v>
      </c>
      <c r="F151" s="267">
        <v>6</v>
      </c>
      <c r="G151" s="256" t="s">
        <v>610</v>
      </c>
      <c r="H151" s="7" t="s">
        <v>38</v>
      </c>
      <c r="I151" s="8" t="s">
        <v>47</v>
      </c>
      <c r="J151" s="8">
        <f t="shared" si="152"/>
        <v>16</v>
      </c>
      <c r="K151" s="14" t="str">
        <f>IF(ISERROR(VLOOKUP(Y151,'Directive OSH09 (FR)'!$T$6:$U$10,2,FALSE)),"",VLOOKUP(Y151,'Directive OSH09 (FR)'!$T$6:$U$10,2,FALSE))</f>
        <v>2-Tolérable</v>
      </c>
      <c r="L151" s="126"/>
      <c r="M151" s="127"/>
      <c r="N151" s="27"/>
      <c r="O151" s="27"/>
      <c r="P151" s="27"/>
      <c r="Q151" s="57"/>
      <c r="R151" s="35"/>
      <c r="S151" s="7">
        <f t="shared" si="149"/>
        <v>0</v>
      </c>
      <c r="T151" s="35">
        <f t="shared" si="149"/>
        <v>0</v>
      </c>
      <c r="U151" s="3">
        <f t="shared" si="150"/>
        <v>0</v>
      </c>
      <c r="V151" s="163">
        <f t="shared" si="151"/>
        <v>0</v>
      </c>
      <c r="W151" s="162">
        <f>IF(ISERROR(VLOOKUP(H151,'Directive OSH09 (FR)'!$O$6:$P$10,2,FALSE)),"",VLOOKUP(H151,'Directive OSH09 (FR)'!$O$6:$P$10,2,FALSE))</f>
        <v>4</v>
      </c>
      <c r="X151" s="3">
        <f>IF(ISERROR(VLOOKUP(I151,'Directive OSH09 (FR)'!$O$13:$P$17,2,FALSE)),"",VLOOKUP(I151,'Directive OSH09 (FR)'!$O$13:$P$17,2,FALSE))</f>
        <v>4</v>
      </c>
      <c r="Y151" s="3">
        <f t="shared" si="153"/>
        <v>2</v>
      </c>
      <c r="Z151" s="210" t="s">
        <v>661</v>
      </c>
      <c r="AA151" s="418"/>
      <c r="AB151" s="418"/>
      <c r="AC151" s="420"/>
      <c r="AD151" s="667"/>
      <c r="AE151" s="651"/>
      <c r="AF151" s="314"/>
      <c r="AG151" s="8"/>
      <c r="AH151" s="8">
        <f t="shared" si="154"/>
        <v>0</v>
      </c>
      <c r="AI151" s="653"/>
    </row>
    <row r="152" spans="1:35" ht="38.25">
      <c r="A152" s="261"/>
      <c r="B152" s="255" t="s">
        <v>613</v>
      </c>
      <c r="C152" s="409" t="s">
        <v>617</v>
      </c>
      <c r="D152" s="255" t="s">
        <v>618</v>
      </c>
      <c r="E152" s="266" t="s">
        <v>39</v>
      </c>
      <c r="F152" s="267">
        <v>6</v>
      </c>
      <c r="G152" s="256" t="s">
        <v>610</v>
      </c>
      <c r="H152" s="7" t="s">
        <v>38</v>
      </c>
      <c r="I152" s="8" t="s">
        <v>48</v>
      </c>
      <c r="J152" s="8">
        <f>IF(ISERROR(W152*X152),"",W152*X152)</f>
        <v>32</v>
      </c>
      <c r="K152" s="14" t="str">
        <f>IF(ISERROR(VLOOKUP(Y152,'Directive OSH09 (FR)'!$T$6:$U$10,2,FALSE)),"",VLOOKUP(Y152,'Directive OSH09 (FR)'!$T$6:$U$10,2,FALSE))</f>
        <v>3-Moderé</v>
      </c>
      <c r="L152" s="126"/>
      <c r="M152" s="127"/>
      <c r="N152" s="27"/>
      <c r="O152" s="27"/>
      <c r="P152" s="27"/>
      <c r="Q152" s="57"/>
      <c r="R152" s="35"/>
      <c r="S152" s="7">
        <f t="shared" ref="S152:T154" si="155">U152</f>
        <v>0</v>
      </c>
      <c r="T152" s="35">
        <f t="shared" si="155"/>
        <v>0</v>
      </c>
      <c r="U152" s="3">
        <f t="shared" si="150"/>
        <v>0</v>
      </c>
      <c r="V152" s="163">
        <f t="shared" si="151"/>
        <v>0</v>
      </c>
      <c r="W152" s="162">
        <f>IF(ISERROR(VLOOKUP(H152,'Directive OSH09 (FR)'!$O$6:$P$10,2,FALSE)),"",VLOOKUP(H152,'Directive OSH09 (FR)'!$O$6:$P$10,2,FALSE))</f>
        <v>4</v>
      </c>
      <c r="X152" s="3">
        <f>IF(ISERROR(VLOOKUP(I152,'Directive OSH09 (FR)'!$O$13:$P$17,2,FALSE)),"",VLOOKUP(I152,'Directive OSH09 (FR)'!$O$13:$P$17,2,FALSE))</f>
        <v>8</v>
      </c>
      <c r="Y152" s="3">
        <f>IF(J152="","",IF(J152&gt;=161,5,IF(J152&gt;=65,4,IF(J152&gt;=20,3,IF(J152&gt;=9,2,1)))))</f>
        <v>3</v>
      </c>
      <c r="Z152" s="210" t="s">
        <v>661</v>
      </c>
      <c r="AA152" s="418"/>
      <c r="AB152" s="418"/>
      <c r="AC152" s="420"/>
      <c r="AD152" s="667"/>
      <c r="AE152" s="651"/>
      <c r="AF152" s="314"/>
      <c r="AG152" s="8"/>
      <c r="AH152" s="8"/>
      <c r="AI152" s="653"/>
    </row>
    <row r="153" spans="1:35" ht="38.25">
      <c r="A153" s="261"/>
      <c r="B153" s="255" t="s">
        <v>613</v>
      </c>
      <c r="C153" s="255" t="s">
        <v>619</v>
      </c>
      <c r="D153" s="255" t="s">
        <v>615</v>
      </c>
      <c r="E153" s="266" t="s">
        <v>39</v>
      </c>
      <c r="F153" s="267">
        <v>6</v>
      </c>
      <c r="G153" s="256" t="s">
        <v>610</v>
      </c>
      <c r="H153" s="7" t="s">
        <v>38</v>
      </c>
      <c r="I153" s="8" t="s">
        <v>48</v>
      </c>
      <c r="J153" s="8">
        <f t="shared" ref="J153" si="156">IF(ISERROR(W153*X153),"",W153*X153)</f>
        <v>32</v>
      </c>
      <c r="K153" s="14" t="str">
        <f>IF(ISERROR(VLOOKUP(Y153,'Directive OSH09 (FR)'!$T$6:$U$10,2,FALSE)),"",VLOOKUP(Y153,'Directive OSH09 (FR)'!$T$6:$U$10,2,FALSE))</f>
        <v>3-Moderé</v>
      </c>
      <c r="L153" s="126"/>
      <c r="M153" s="127"/>
      <c r="N153" s="27"/>
      <c r="O153" s="27"/>
      <c r="P153" s="27"/>
      <c r="Q153" s="57"/>
      <c r="R153" s="35"/>
      <c r="S153" s="7">
        <f t="shared" si="155"/>
        <v>0</v>
      </c>
      <c r="T153" s="35">
        <f t="shared" si="155"/>
        <v>0</v>
      </c>
      <c r="U153" s="3">
        <f t="shared" si="150"/>
        <v>0</v>
      </c>
      <c r="V153" s="163">
        <f t="shared" si="151"/>
        <v>0</v>
      </c>
      <c r="W153" s="162">
        <f>IF(ISERROR(VLOOKUP(H153,'Directive OSH09 (FR)'!$O$6:$P$10,2,FALSE)),"",VLOOKUP(H153,'Directive OSH09 (FR)'!$O$6:$P$10,2,FALSE))</f>
        <v>4</v>
      </c>
      <c r="X153" s="3">
        <f>IF(ISERROR(VLOOKUP(I153,'Directive OSH09 (FR)'!$O$13:$P$17,2,FALSE)),"",VLOOKUP(I153,'Directive OSH09 (FR)'!$O$13:$P$17,2,FALSE))</f>
        <v>8</v>
      </c>
      <c r="Y153" s="3">
        <f>IF(J153="","",IF(J153&gt;=161,5,IF(J153&gt;=65,4,IF(J153&gt;=20,3,IF(J153&gt;=9,2,1)))))</f>
        <v>3</v>
      </c>
      <c r="Z153" s="210" t="s">
        <v>661</v>
      </c>
      <c r="AA153" s="418"/>
      <c r="AB153" s="418"/>
      <c r="AC153" s="420"/>
      <c r="AD153" s="667"/>
      <c r="AE153" s="651"/>
      <c r="AF153" s="314"/>
      <c r="AG153" s="8"/>
      <c r="AH153" s="8">
        <f t="shared" ref="AH153" si="157">IF(ISERROR(AU153*AV153),"",AU153*AV153)</f>
        <v>0</v>
      </c>
      <c r="AI153" s="652"/>
    </row>
    <row r="154" spans="1:35" ht="38.25">
      <c r="A154" s="261"/>
      <c r="B154" s="255" t="s">
        <v>613</v>
      </c>
      <c r="C154" s="255" t="s">
        <v>620</v>
      </c>
      <c r="D154" s="8" t="s">
        <v>621</v>
      </c>
      <c r="E154" s="266" t="s">
        <v>39</v>
      </c>
      <c r="F154" s="267">
        <v>6</v>
      </c>
      <c r="G154" s="256" t="s">
        <v>610</v>
      </c>
      <c r="H154" s="7" t="s">
        <v>38</v>
      </c>
      <c r="I154" s="8" t="s">
        <v>48</v>
      </c>
      <c r="J154" s="8">
        <f>IF(ISERROR(W154*X154),"",W154*X154)</f>
        <v>32</v>
      </c>
      <c r="K154" s="14" t="str">
        <f>IF(ISERROR(VLOOKUP(Y154,'Directive OSH09 (FR)'!$T$6:$U$10,2,FALSE)),"",VLOOKUP(Y154,'Directive OSH09 (FR)'!$T$6:$U$10,2,FALSE))</f>
        <v>3-Moderé</v>
      </c>
      <c r="L154" s="126"/>
      <c r="M154" s="127"/>
      <c r="N154" s="27"/>
      <c r="O154" s="27"/>
      <c r="P154" s="27"/>
      <c r="Q154" s="57"/>
      <c r="R154" s="35"/>
      <c r="S154" s="7">
        <f t="shared" si="155"/>
        <v>0</v>
      </c>
      <c r="T154" s="35">
        <f t="shared" si="155"/>
        <v>0</v>
      </c>
      <c r="U154" s="3">
        <f t="shared" si="150"/>
        <v>0</v>
      </c>
      <c r="V154" s="163">
        <f t="shared" si="151"/>
        <v>0</v>
      </c>
      <c r="W154" s="162">
        <f>IF(ISERROR(VLOOKUP(H154,'Directive OSH09 (FR)'!$O$6:$P$10,2,FALSE)),"",VLOOKUP(H154,'Directive OSH09 (FR)'!$O$6:$P$10,2,FALSE))</f>
        <v>4</v>
      </c>
      <c r="X154" s="3">
        <f>IF(ISERROR(VLOOKUP(I154,'Directive OSH09 (FR)'!$O$13:$P$17,2,FALSE)),"",VLOOKUP(I154,'Directive OSH09 (FR)'!$O$13:$P$17,2,FALSE))</f>
        <v>8</v>
      </c>
      <c r="Y154" s="3">
        <f>IF(J154="","",IF(J154&gt;=161,5,IF(J154&gt;=65,4,IF(J154&gt;=20,3,IF(J154&gt;=9,2,1)))))</f>
        <v>3</v>
      </c>
      <c r="Z154" s="210"/>
      <c r="AA154" s="418"/>
      <c r="AB154" s="418"/>
      <c r="AC154" s="420"/>
      <c r="AD154" s="667"/>
      <c r="AE154" s="651"/>
      <c r="AF154" s="314"/>
      <c r="AG154" s="8"/>
      <c r="AH154" s="8"/>
      <c r="AI154" s="652"/>
    </row>
    <row r="155" spans="1:35" ht="78.95" customHeight="1">
      <c r="A155" s="261" t="s">
        <v>622</v>
      </c>
      <c r="B155" s="255" t="s">
        <v>623</v>
      </c>
      <c r="C155" s="255" t="s">
        <v>624</v>
      </c>
      <c r="D155" s="255" t="s">
        <v>625</v>
      </c>
      <c r="E155" s="266" t="s">
        <v>39</v>
      </c>
      <c r="F155" s="267">
        <v>6</v>
      </c>
      <c r="G155" s="256" t="s">
        <v>610</v>
      </c>
      <c r="H155" s="7" t="s">
        <v>38</v>
      </c>
      <c r="I155" s="8" t="s">
        <v>48</v>
      </c>
      <c r="J155" s="8">
        <f t="shared" ref="J155:J156" si="158">IF(ISERROR(W155*X155),"",W155*X155)</f>
        <v>32</v>
      </c>
      <c r="K155" s="14" t="str">
        <f>IF(ISERROR(VLOOKUP(Y155,'Directive OSH09 (FR)'!$T$6:$U$10,2,FALSE)),"",VLOOKUP(Y155,'Directive OSH09 (FR)'!$T$6:$U$10,2,FALSE))</f>
        <v>3-Moderé</v>
      </c>
      <c r="L155" s="126"/>
      <c r="M155" s="127"/>
      <c r="N155" s="27"/>
      <c r="O155" s="27"/>
      <c r="P155" s="27"/>
      <c r="Q155" s="57"/>
      <c r="R155" s="35"/>
      <c r="S155" s="7">
        <f t="shared" ref="S155:T156" si="159">U155</f>
        <v>1</v>
      </c>
      <c r="T155" s="35">
        <f t="shared" si="159"/>
        <v>1</v>
      </c>
      <c r="U155" s="3">
        <f t="shared" si="150"/>
        <v>1</v>
      </c>
      <c r="V155" s="163">
        <f t="shared" si="151"/>
        <v>1</v>
      </c>
      <c r="W155" s="162">
        <f>IF(ISERROR(VLOOKUP(H155,'Directive OSH09 (FR)'!$O$6:$P$10,2,FALSE)),"",VLOOKUP(H155,'Directive OSH09 (FR)'!$O$6:$P$10,2,FALSE))</f>
        <v>4</v>
      </c>
      <c r="X155" s="3">
        <f>IF(ISERROR(VLOOKUP(I155,'Directive OSH09 (FR)'!$O$13:$P$17,2,FALSE)),"",VLOOKUP(I155,'Directive OSH09 (FR)'!$O$13:$P$17,2,FALSE))</f>
        <v>8</v>
      </c>
      <c r="Y155" s="3">
        <f t="shared" ref="Y155:Y156" si="160">IF(J155="","",IF(J155&gt;=161,5,IF(J155&gt;=65,4,IF(J155&gt;=20,3,IF(J155&gt;=9,2,1)))))</f>
        <v>3</v>
      </c>
      <c r="Z155" s="210"/>
      <c r="AA155" s="418"/>
      <c r="AB155" s="418"/>
      <c r="AC155" s="420"/>
      <c r="AD155" s="667"/>
      <c r="AE155" s="651"/>
      <c r="AF155" s="314"/>
      <c r="AG155" s="8"/>
      <c r="AH155" s="8">
        <f t="shared" ref="AH155:AH156" si="161">IF(ISERROR(AU155*AV155),"",AU155*AV155)</f>
        <v>0</v>
      </c>
      <c r="AI155" s="653"/>
    </row>
    <row r="156" spans="1:35" ht="5.25" customHeight="1">
      <c r="A156" s="405"/>
      <c r="B156" s="62"/>
      <c r="C156" s="62"/>
      <c r="D156" s="62"/>
      <c r="E156" s="293"/>
      <c r="F156" s="282"/>
      <c r="G156" s="460"/>
      <c r="H156" s="61"/>
      <c r="I156" s="62"/>
      <c r="J156" s="62" t="str">
        <f t="shared" si="158"/>
        <v/>
      </c>
      <c r="K156" s="63" t="str">
        <f>IF(ISERROR(VLOOKUP(Y156,'Directive OSH09 (FR)'!$T$6:$U$10,2,FALSE)),"",VLOOKUP(Y156,'Directive OSH09 (FR)'!$T$6:$U$10,2,FALSE))</f>
        <v/>
      </c>
      <c r="L156" s="61"/>
      <c r="M156" s="64"/>
      <c r="N156" s="64"/>
      <c r="O156" s="64"/>
      <c r="P156" s="64"/>
      <c r="Q156" s="65"/>
      <c r="R156" s="66"/>
      <c r="S156" s="61">
        <f t="shared" si="159"/>
        <v>0</v>
      </c>
      <c r="T156" s="66">
        <f t="shared" si="159"/>
        <v>0</v>
      </c>
      <c r="U156" s="164">
        <f>IF(A156="",0,IF(Q$157="",1,IF(Q$157+$U$89*365&lt;$U$1,1,0)))</f>
        <v>0</v>
      </c>
      <c r="V156" s="165">
        <f>IF(A156="",0,IF(Q$157="",1,IF(Q$157+$V$89*365&lt;$U$1,1,0)))</f>
        <v>0</v>
      </c>
      <c r="W156" s="162" t="str">
        <f>IF(ISERROR(VLOOKUP(H156,'Directive OSH09 (FR)'!$O$6:$P$10,2,FALSE)),"",VLOOKUP(H156,'Directive OSH09 (FR)'!$O$6:$P$10,2,FALSE))</f>
        <v/>
      </c>
      <c r="X156" s="3" t="str">
        <f>IF(ISERROR(VLOOKUP(I156,'Directive OSH09 (FR)'!$O$13:$P$17,2,FALSE)),"",VLOOKUP(I156,'Directive OSH09 (FR)'!$O$13:$P$17,2,FALSE))</f>
        <v/>
      </c>
      <c r="Y156" s="3" t="str">
        <f t="shared" si="160"/>
        <v/>
      </c>
      <c r="Z156" s="196"/>
      <c r="AA156" s="418"/>
      <c r="AB156" s="418"/>
      <c r="AC156" s="420"/>
      <c r="AD156" s="667"/>
      <c r="AE156" s="651"/>
      <c r="AF156" s="642"/>
      <c r="AG156" s="62"/>
      <c r="AH156" s="62">
        <f t="shared" si="161"/>
        <v>0</v>
      </c>
      <c r="AI156" s="652"/>
    </row>
    <row r="157" spans="1:35">
      <c r="A157" s="522" t="s">
        <v>300</v>
      </c>
      <c r="B157" s="391"/>
      <c r="C157" s="391"/>
      <c r="D157" s="391"/>
      <c r="E157" s="292"/>
      <c r="F157" s="281"/>
      <c r="G157" s="457"/>
      <c r="H157" s="454"/>
      <c r="I157" s="391"/>
      <c r="J157" s="391">
        <f>IF(SUM(J158:J162)=0,"",MAX(J158:J162))</f>
        <v>36</v>
      </c>
      <c r="K157" s="24" t="str">
        <f>IF(ISERROR(VLOOKUP(Y157,'Directive OSH09 (FR)'!$T$6:$U$10,2,FALSE)),"",VLOOKUP(Y157,'Directive OSH09 (FR)'!$T$6:$U$10,2,FALSE))</f>
        <v>3-Moderé</v>
      </c>
      <c r="L157" s="43" t="str">
        <f>IF(ISERROR(VLOOKUP($A157,Dangers!$B$4:$G$1001,4,FALSE)),"ERR",IF(ISBLANK(VLOOKUP($A157,Dangers!$B$4:$G$1001,4,FALSE)),"","Yes"))</f>
        <v/>
      </c>
      <c r="M157" s="26" t="str">
        <f>IF(ISERROR(VLOOKUP($A157,Dangers!$B$4:$G$1001,6,FALSE)),"ERR",IF(ISBLANK((VLOOKUP($A157,Dangers!$B$4:$G$1001,6,FALSE))),"","Yes"))</f>
        <v/>
      </c>
      <c r="N157" s="26"/>
      <c r="O157" s="26"/>
      <c r="P157" s="26"/>
      <c r="Q157" s="132" t="str">
        <f>IF(OR(L157="Yes",M157="Yes"),MAX(Q158:Q162),"")</f>
        <v/>
      </c>
      <c r="R157" s="34"/>
      <c r="S157" s="43">
        <f>IF(L157="Yes",IF(SUM(S158:S162)=0,0,1),2)</f>
        <v>2</v>
      </c>
      <c r="T157" s="34">
        <f>IF(M157="Yes",IF(SUM(T158:T162)=0,0,1),2)</f>
        <v>2</v>
      </c>
      <c r="U157" s="160">
        <v>0</v>
      </c>
      <c r="V157" s="161">
        <v>0</v>
      </c>
      <c r="W157" s="162" t="str">
        <f>IF(ISERROR(VLOOKUP(H157,'Directive OSH09 (FR)'!$O$6:$P$10,2,FALSE)),"",VLOOKUP(H157,'Directive OSH09 (FR)'!$O$6:$P$10,2,FALSE))</f>
        <v/>
      </c>
      <c r="X157" s="3" t="str">
        <f>IF(ISERROR(VLOOKUP(I157,'Directive OSH09 (FR)'!$O$13:$P$17,2,FALSE)),"",VLOOKUP(I157,'Directive OSH09 (FR)'!$O$13:$P$17,2,FALSE))</f>
        <v/>
      </c>
      <c r="Y157" s="3">
        <f>IF(J157="","",IF(J157&gt;=161,5,IF(J157&gt;=65,4,IF(J157&gt;=20,3,IF(J157&gt;=9,2,1)))))</f>
        <v>3</v>
      </c>
      <c r="Z157" s="367"/>
      <c r="AA157" s="446"/>
      <c r="AB157" s="446"/>
      <c r="AC157" s="611"/>
      <c r="AD157" s="709"/>
      <c r="AE157" s="702"/>
      <c r="AF157" s="643"/>
      <c r="AG157" s="391"/>
      <c r="AH157" s="391" t="str">
        <f>IF(SUM(AH158:AH162)=0,"",MAX(AH158:AH162))</f>
        <v/>
      </c>
      <c r="AI157" s="652"/>
    </row>
    <row r="158" spans="1:35" ht="38.25">
      <c r="A158" s="261" t="s">
        <v>486</v>
      </c>
      <c r="B158" s="255" t="s">
        <v>626</v>
      </c>
      <c r="C158" s="8" t="s">
        <v>627</v>
      </c>
      <c r="D158" s="8" t="s">
        <v>615</v>
      </c>
      <c r="E158" s="266" t="s">
        <v>39</v>
      </c>
      <c r="F158" s="267">
        <v>6</v>
      </c>
      <c r="G158" s="256" t="s">
        <v>610</v>
      </c>
      <c r="H158" s="7" t="s">
        <v>41</v>
      </c>
      <c r="I158" s="8" t="s">
        <v>47</v>
      </c>
      <c r="J158" s="8">
        <f>IF(ISERROR(W158*X158),"",W158*X158)</f>
        <v>36</v>
      </c>
      <c r="K158" s="14" t="str">
        <f>IF(ISERROR(VLOOKUP(Y158,'Directive OSH09 (FR)'!$T$6:$U$10,2,FALSE)),"",VLOOKUP(Y158,'Directive OSH09 (FR)'!$T$6:$U$10,2,FALSE))</f>
        <v>3-Moderé</v>
      </c>
      <c r="L158" s="126"/>
      <c r="M158" s="127"/>
      <c r="N158" s="27"/>
      <c r="O158" s="27"/>
      <c r="P158" s="27"/>
      <c r="Q158" s="57"/>
      <c r="R158" s="35"/>
      <c r="S158" s="7">
        <f t="shared" ref="S158:T160" si="162">U158</f>
        <v>1</v>
      </c>
      <c r="T158" s="35">
        <f t="shared" si="162"/>
        <v>1</v>
      </c>
      <c r="U158" s="3">
        <f>IF(A158="",0,IF(Q$162="",1,IF(Q$162+$U$91*365&lt;$U$1,1,0)))</f>
        <v>1</v>
      </c>
      <c r="V158" s="163">
        <f>IF(A158="",0,IF(Q$162="",1,IF(Q$162+$V$91*365&lt;$U$1,1,0)))</f>
        <v>1</v>
      </c>
      <c r="W158" s="162">
        <f>IF(ISERROR(VLOOKUP(H158,'Directive OSH09 (FR)'!$O$6:$P$10,2,FALSE)),"",VLOOKUP(H158,'Directive OSH09 (FR)'!$O$6:$P$10,2,FALSE))</f>
        <v>9</v>
      </c>
      <c r="X158" s="3">
        <f>IF(ISERROR(VLOOKUP(I158,'Directive OSH09 (FR)'!$O$13:$P$17,2,FALSE)),"",VLOOKUP(I158,'Directive OSH09 (FR)'!$O$13:$P$17,2,FALSE))</f>
        <v>4</v>
      </c>
      <c r="Y158" s="3">
        <f>IF(J158="","",IF(J158&gt;=161,5,IF(J158&gt;=65,4,IF(J158&gt;=20,3,IF(J158&gt;=9,2,1)))))</f>
        <v>3</v>
      </c>
      <c r="Z158" s="196"/>
      <c r="AA158" s="178" t="s">
        <v>628</v>
      </c>
      <c r="AB158" s="418"/>
      <c r="AC158" s="420"/>
      <c r="AD158" s="667"/>
      <c r="AE158" s="651"/>
      <c r="AF158" s="314"/>
      <c r="AG158" s="8"/>
      <c r="AH158" s="8">
        <f>IF(ISERROR(AU158*AV158),"",AU158*AV158)</f>
        <v>0</v>
      </c>
      <c r="AI158" s="653"/>
    </row>
    <row r="159" spans="1:35" ht="38.25">
      <c r="A159" s="261" t="s">
        <v>486</v>
      </c>
      <c r="B159" s="8" t="s">
        <v>629</v>
      </c>
      <c r="C159" s="8" t="s">
        <v>630</v>
      </c>
      <c r="D159" s="8" t="s">
        <v>631</v>
      </c>
      <c r="E159" s="266" t="s">
        <v>39</v>
      </c>
      <c r="F159" s="267">
        <v>6</v>
      </c>
      <c r="G159" s="256" t="s">
        <v>610</v>
      </c>
      <c r="H159" s="7" t="s">
        <v>38</v>
      </c>
      <c r="I159" s="8" t="s">
        <v>48</v>
      </c>
      <c r="J159" s="8">
        <f t="shared" ref="J159:J160" si="163">IF(ISERROR(W159*X159),"",W159*X159)</f>
        <v>32</v>
      </c>
      <c r="K159" s="14" t="str">
        <f>IF(ISERROR(VLOOKUP(Y159,'Directive OSH09 (FR)'!$T$6:$U$10,2,FALSE)),"",VLOOKUP(Y159,'Directive OSH09 (FR)'!$T$6:$U$10,2,FALSE))</f>
        <v>3-Moderé</v>
      </c>
      <c r="L159" s="126"/>
      <c r="M159" s="127"/>
      <c r="N159" s="27"/>
      <c r="O159" s="27"/>
      <c r="P159" s="27"/>
      <c r="Q159" s="57"/>
      <c r="R159" s="35"/>
      <c r="S159" s="7">
        <f t="shared" si="162"/>
        <v>1</v>
      </c>
      <c r="T159" s="35">
        <f t="shared" si="162"/>
        <v>1</v>
      </c>
      <c r="U159" s="3">
        <f>IF(A159="",0,IF(Q$162="",1,IF(Q$162+$U$91*365&lt;$U$1,1,0)))</f>
        <v>1</v>
      </c>
      <c r="V159" s="163">
        <f>IF(A159="",0,IF(Q$162="",1,IF(Q$162+$V$91*365&lt;$U$1,1,0)))</f>
        <v>1</v>
      </c>
      <c r="W159" s="162">
        <f>IF(ISERROR(VLOOKUP(H159,'Directive OSH09 (FR)'!$O$6:$P$10,2,FALSE)),"",VLOOKUP(H159,'Directive OSH09 (FR)'!$O$6:$P$10,2,FALSE))</f>
        <v>4</v>
      </c>
      <c r="X159" s="3">
        <f>IF(ISERROR(VLOOKUP(I159,'Directive OSH09 (FR)'!$O$13:$P$17,2,FALSE)),"",VLOOKUP(I159,'Directive OSH09 (FR)'!$O$13:$P$17,2,FALSE))</f>
        <v>8</v>
      </c>
      <c r="Y159" s="3">
        <f t="shared" ref="Y159:Y160" si="164">IF(J159="","",IF(J159&gt;=161,5,IF(J159&gt;=65,4,IF(J159&gt;=20,3,IF(J159&gt;=9,2,1)))))</f>
        <v>3</v>
      </c>
      <c r="Z159" s="196"/>
      <c r="AA159" s="418"/>
      <c r="AB159" s="418"/>
      <c r="AC159" s="420"/>
      <c r="AD159" s="667"/>
      <c r="AE159" s="651"/>
      <c r="AF159" s="314"/>
      <c r="AG159" s="8"/>
      <c r="AH159" s="8">
        <f t="shared" ref="AH159:AH160" si="165">IF(ISERROR(AU159*AV159),"",AU159*AV159)</f>
        <v>0</v>
      </c>
      <c r="AI159" s="652"/>
    </row>
    <row r="160" spans="1:35">
      <c r="A160" s="261"/>
      <c r="B160" s="8"/>
      <c r="C160" s="8"/>
      <c r="D160" s="8"/>
      <c r="E160" s="266"/>
      <c r="F160" s="267"/>
      <c r="G160" s="459"/>
      <c r="H160" s="7"/>
      <c r="I160" s="8"/>
      <c r="J160" s="8" t="str">
        <f t="shared" si="163"/>
        <v/>
      </c>
      <c r="K160" s="14" t="str">
        <f>IF(ISERROR(VLOOKUP(Y160,'Directive OSH09 (FR)'!$T$6:$U$10,2,FALSE)),"",VLOOKUP(Y160,'Directive OSH09 (FR)'!$T$6:$U$10,2,FALSE))</f>
        <v/>
      </c>
      <c r="L160" s="126"/>
      <c r="M160" s="127"/>
      <c r="N160" s="27"/>
      <c r="O160" s="27"/>
      <c r="P160" s="27"/>
      <c r="Q160" s="57"/>
      <c r="R160" s="35"/>
      <c r="S160" s="7">
        <f t="shared" si="162"/>
        <v>0</v>
      </c>
      <c r="T160" s="35">
        <f t="shared" si="162"/>
        <v>0</v>
      </c>
      <c r="U160" s="3">
        <f>IF(A160="",0,IF(Q$162="",1,IF(Q$162+$U$91*365&lt;$U$1,1,0)))</f>
        <v>0</v>
      </c>
      <c r="V160" s="163">
        <f>IF(A160="",0,IF(Q$162="",1,IF(Q$162+$V$91*365&lt;$U$1,1,0)))</f>
        <v>0</v>
      </c>
      <c r="W160" s="162" t="str">
        <f>IF(ISERROR(VLOOKUP(H160,'Directive OSH09 (FR)'!$O$6:$P$10,2,FALSE)),"",VLOOKUP(H160,'Directive OSH09 (FR)'!$O$6:$P$10,2,FALSE))</f>
        <v/>
      </c>
      <c r="X160" s="3" t="str">
        <f>IF(ISERROR(VLOOKUP(I160,'Directive OSH09 (FR)'!$O$13:$P$17,2,FALSE)),"",VLOOKUP(I160,'Directive OSH09 (FR)'!$O$13:$P$17,2,FALSE))</f>
        <v/>
      </c>
      <c r="Y160" s="3" t="str">
        <f t="shared" si="164"/>
        <v/>
      </c>
      <c r="Z160" s="196"/>
      <c r="AA160" s="418"/>
      <c r="AB160" s="418"/>
      <c r="AC160" s="420"/>
      <c r="AD160" s="667"/>
      <c r="AE160" s="651"/>
      <c r="AF160" s="314"/>
      <c r="AG160" s="8"/>
      <c r="AH160" s="8">
        <f t="shared" si="165"/>
        <v>0</v>
      </c>
      <c r="AI160" s="652"/>
    </row>
    <row r="161" spans="1:35">
      <c r="A161" s="261"/>
      <c r="B161" s="8"/>
      <c r="C161" s="8"/>
      <c r="D161" s="8"/>
      <c r="E161" s="266"/>
      <c r="F161" s="267"/>
      <c r="G161" s="459"/>
      <c r="H161" s="7"/>
      <c r="I161" s="8"/>
      <c r="J161" s="8" t="str">
        <f t="shared" ref="J161:J162" si="166">IF(ISERROR(W161*X161),"",W161*X161)</f>
        <v/>
      </c>
      <c r="K161" s="14" t="str">
        <f>IF(ISERROR(VLOOKUP(Y161,'Directive OSH09 (FR)'!$T$6:$U$10,2,FALSE)),"",VLOOKUP(Y161,'Directive OSH09 (FR)'!$T$6:$U$10,2,FALSE))</f>
        <v/>
      </c>
      <c r="L161" s="126"/>
      <c r="M161" s="127"/>
      <c r="N161" s="27"/>
      <c r="O161" s="27"/>
      <c r="P161" s="27"/>
      <c r="Q161" s="57"/>
      <c r="R161" s="35"/>
      <c r="S161" s="7">
        <f t="shared" ref="S161:T162" si="167">U161</f>
        <v>0</v>
      </c>
      <c r="T161" s="35">
        <f t="shared" si="167"/>
        <v>0</v>
      </c>
      <c r="U161" s="3">
        <f>IF(A161="",0,IF(Q$157="",1,IF(Q$157+$U$89*365&lt;$U$1,1,0)))</f>
        <v>0</v>
      </c>
      <c r="V161" s="163">
        <f>IF(A161="",0,IF(Q$157="",1,IF(Q$157+$V$89*365&lt;$U$1,1,0)))</f>
        <v>0</v>
      </c>
      <c r="W161" s="162" t="str">
        <f>IF(ISERROR(VLOOKUP(H161,'Directive OSH09 (FR)'!$O$6:$P$10,2,FALSE)),"",VLOOKUP(H161,'Directive OSH09 (FR)'!$O$6:$P$10,2,FALSE))</f>
        <v/>
      </c>
      <c r="X161" s="3" t="str">
        <f>IF(ISERROR(VLOOKUP(I161,'Directive OSH09 (FR)'!$O$13:$P$17,2,FALSE)),"",VLOOKUP(I161,'Directive OSH09 (FR)'!$O$13:$P$17,2,FALSE))</f>
        <v/>
      </c>
      <c r="Y161" s="3" t="str">
        <f t="shared" ref="Y161:Y162" si="168">IF(J161="","",IF(J161&gt;=161,5,IF(J161&gt;=65,4,IF(J161&gt;=20,3,IF(J161&gt;=9,2,1)))))</f>
        <v/>
      </c>
      <c r="Z161" s="196"/>
      <c r="AA161" s="418"/>
      <c r="AB161" s="418"/>
      <c r="AC161" s="420"/>
      <c r="AD161" s="667"/>
      <c r="AE161" s="651"/>
      <c r="AF161" s="314"/>
      <c r="AG161" s="8"/>
      <c r="AH161" s="8">
        <f t="shared" ref="AH161:AH162" si="169">IF(ISERROR(AU161*AV161),"",AU161*AV161)</f>
        <v>0</v>
      </c>
      <c r="AI161" s="652"/>
    </row>
    <row r="162" spans="1:35" ht="5.25" customHeight="1">
      <c r="A162" s="405"/>
      <c r="B162" s="62"/>
      <c r="C162" s="62"/>
      <c r="D162" s="62"/>
      <c r="E162" s="293"/>
      <c r="F162" s="282"/>
      <c r="G162" s="460"/>
      <c r="H162" s="61"/>
      <c r="I162" s="62"/>
      <c r="J162" s="62" t="str">
        <f t="shared" si="166"/>
        <v/>
      </c>
      <c r="K162" s="63" t="str">
        <f>IF(ISERROR(VLOOKUP(Y162,'Directive OSH09 (FR)'!$T$6:$U$10,2,FALSE)),"",VLOOKUP(Y162,'Directive OSH09 (FR)'!$T$6:$U$10,2,FALSE))</f>
        <v/>
      </c>
      <c r="L162" s="61"/>
      <c r="M162" s="64"/>
      <c r="N162" s="64"/>
      <c r="O162" s="64"/>
      <c r="P162" s="64"/>
      <c r="Q162" s="65"/>
      <c r="R162" s="66"/>
      <c r="S162" s="61">
        <f t="shared" si="167"/>
        <v>0</v>
      </c>
      <c r="T162" s="66">
        <f t="shared" si="167"/>
        <v>0</v>
      </c>
      <c r="U162" s="164">
        <f>IF(A162="",0,IF(Q$157="",1,IF(Q$157+$U$89*365&lt;$U$1,1,0)))</f>
        <v>0</v>
      </c>
      <c r="V162" s="165">
        <f>IF(A162="",0,IF(Q$157="",1,IF(Q$157+$V$89*365&lt;$U$1,1,0)))</f>
        <v>0</v>
      </c>
      <c r="W162" s="162" t="str">
        <f>IF(ISERROR(VLOOKUP(H162,'Directive OSH09 (FR)'!$O$6:$P$10,2,FALSE)),"",VLOOKUP(H162,'Directive OSH09 (FR)'!$O$6:$P$10,2,FALSE))</f>
        <v/>
      </c>
      <c r="X162" s="3" t="str">
        <f>IF(ISERROR(VLOOKUP(I162,'Directive OSH09 (FR)'!$O$13:$P$17,2,FALSE)),"",VLOOKUP(I162,'Directive OSH09 (FR)'!$O$13:$P$17,2,FALSE))</f>
        <v/>
      </c>
      <c r="Y162" s="3" t="str">
        <f t="shared" si="168"/>
        <v/>
      </c>
      <c r="Z162" s="196"/>
      <c r="AA162" s="418"/>
      <c r="AB162" s="418"/>
      <c r="AC162" s="420"/>
      <c r="AD162" s="667"/>
      <c r="AE162" s="651"/>
      <c r="AF162" s="642"/>
      <c r="AG162" s="62"/>
      <c r="AH162" s="62">
        <f t="shared" si="169"/>
        <v>0</v>
      </c>
      <c r="AI162" s="652"/>
    </row>
    <row r="163" spans="1:35">
      <c r="A163" s="268" t="s">
        <v>301</v>
      </c>
      <c r="B163" s="391"/>
      <c r="C163" s="391"/>
      <c r="D163" s="391"/>
      <c r="E163" s="292"/>
      <c r="F163" s="281"/>
      <c r="G163" s="457"/>
      <c r="H163" s="454"/>
      <c r="I163" s="391"/>
      <c r="J163" s="391">
        <f>IF(SUM(J164:J168)=0,"",MAX(J164:J168))</f>
        <v>8</v>
      </c>
      <c r="K163" s="24" t="str">
        <f>IF(ISERROR(VLOOKUP(Y163,'Directive OSH09 (FR)'!$T$6:$U$10,2,FALSE)),"",VLOOKUP(Y163,'Directive OSH09 (FR)'!$T$6:$U$10,2,FALSE))</f>
        <v>1-Negligeable</v>
      </c>
      <c r="L163" s="43" t="str">
        <f>IF(ISERROR(VLOOKUP($A163,Dangers!$B$4:$G$1001,4,FALSE)),"ERR",IF(ISBLANK(VLOOKUP($A163,Dangers!$B$4:$G$1001,4,FALSE)),"","Yes"))</f>
        <v/>
      </c>
      <c r="M163" s="26" t="str">
        <f>IF(ISERROR(VLOOKUP($A163,Dangers!$B$4:$G$1001,6,FALSE)),"ERR",IF(ISBLANK((VLOOKUP($A163,Dangers!$B$4:$G$1001,6,FALSE))),"","Yes"))</f>
        <v/>
      </c>
      <c r="N163" s="26"/>
      <c r="O163" s="26"/>
      <c r="P163" s="26"/>
      <c r="Q163" s="132" t="str">
        <f>IF(OR(L163="Yes",M163="Yes"),MAX(Q164:Q168),"")</f>
        <v/>
      </c>
      <c r="R163" s="34"/>
      <c r="S163" s="43">
        <f>IF(L163="Yes",IF(SUM(S164:S168)=0,0,1),2)</f>
        <v>2</v>
      </c>
      <c r="T163" s="34">
        <f>IF(M163="Yes",IF(SUM(T164:T168)=0,0,1),2)</f>
        <v>2</v>
      </c>
      <c r="U163" s="160">
        <v>0</v>
      </c>
      <c r="V163" s="161">
        <v>0</v>
      </c>
      <c r="W163" s="162" t="str">
        <f>IF(ISERROR(VLOOKUP(H163,'Directive OSH09 (FR)'!$O$6:$P$10,2,FALSE)),"",VLOOKUP(H163,'Directive OSH09 (FR)'!$O$6:$P$10,2,FALSE))</f>
        <v/>
      </c>
      <c r="X163" s="3" t="str">
        <f>IF(ISERROR(VLOOKUP(I163,'Directive OSH09 (FR)'!$O$13:$P$17,2,FALSE)),"",VLOOKUP(I163,'Directive OSH09 (FR)'!$O$13:$P$17,2,FALSE))</f>
        <v/>
      </c>
      <c r="Y163" s="3">
        <f>IF(J163="","",IF(J163&gt;=161,5,IF(J163&gt;=65,4,IF(J163&gt;=20,3,IF(J163&gt;=9,2,1)))))</f>
        <v>1</v>
      </c>
      <c r="Z163" s="43"/>
      <c r="AA163" s="208"/>
      <c r="AB163" s="208"/>
      <c r="AC163" s="673"/>
      <c r="AD163" s="685"/>
      <c r="AE163" s="679"/>
      <c r="AF163" s="212"/>
      <c r="AG163" s="208"/>
      <c r="AH163" s="208" t="str">
        <f>IF(SUM(AH164:AH168)=0,"",MAX(AH164:AH168))</f>
        <v/>
      </c>
      <c r="AI163" s="655"/>
    </row>
    <row r="164" spans="1:35" ht="51">
      <c r="A164" s="261" t="s">
        <v>1310</v>
      </c>
      <c r="B164" s="255" t="s">
        <v>633</v>
      </c>
      <c r="C164" s="8" t="s">
        <v>634</v>
      </c>
      <c r="D164" s="255" t="s">
        <v>635</v>
      </c>
      <c r="E164" s="266" t="s">
        <v>36</v>
      </c>
      <c r="F164" s="267">
        <v>6</v>
      </c>
      <c r="G164" s="321" t="s">
        <v>418</v>
      </c>
      <c r="H164" s="7" t="s">
        <v>35</v>
      </c>
      <c r="I164" s="8" t="s">
        <v>47</v>
      </c>
      <c r="J164" s="8">
        <f>IF(ISERROR(W164*X164),"",W164*X164)</f>
        <v>8</v>
      </c>
      <c r="K164" s="14" t="str">
        <f>IF(ISERROR(VLOOKUP(Y164,'Directive OSH09 (FR)'!$T$6:$U$10,2,FALSE)),"",VLOOKUP(Y164,'Directive OSH09 (FR)'!$T$6:$U$10,2,FALSE))</f>
        <v>1-Negligeable</v>
      </c>
      <c r="L164" s="126"/>
      <c r="M164" s="127"/>
      <c r="N164" s="27"/>
      <c r="O164" s="27"/>
      <c r="P164" s="27"/>
      <c r="Q164" s="57"/>
      <c r="R164" s="35"/>
      <c r="S164" s="7">
        <f t="shared" ref="S164:T168" si="170">U164</f>
        <v>1</v>
      </c>
      <c r="T164" s="35">
        <f t="shared" si="170"/>
        <v>1</v>
      </c>
      <c r="U164" s="3">
        <f>IF(A164="",0,IF(Q$168="",1,IF(Q$168+$U$91*365&lt;$U$1,1,0)))</f>
        <v>1</v>
      </c>
      <c r="V164" s="163">
        <f>IF(A164="",0,IF(Q$168="",1,IF(Q$168+$V$91*365&lt;$U$1,1,0)))</f>
        <v>1</v>
      </c>
      <c r="W164" s="162">
        <f>IF(ISERROR(VLOOKUP(H164,'Directive OSH09 (FR)'!$O$6:$P$10,2,FALSE)),"",VLOOKUP(H164,'Directive OSH09 (FR)'!$O$6:$P$10,2,FALSE))</f>
        <v>2</v>
      </c>
      <c r="X164" s="3">
        <f>IF(ISERROR(VLOOKUP(I164,'Directive OSH09 (FR)'!$O$13:$P$17,2,FALSE)),"",VLOOKUP(I164,'Directive OSH09 (FR)'!$O$13:$P$17,2,FALSE))</f>
        <v>4</v>
      </c>
      <c r="Y164" s="3">
        <f>IF(J164="","",IF(J164&gt;=161,5,IF(J164&gt;=65,4,IF(J164&gt;=20,3,IF(J164&gt;=9,2,1)))))</f>
        <v>1</v>
      </c>
      <c r="Z164" s="210" t="s">
        <v>429</v>
      </c>
      <c r="AA164" s="418"/>
      <c r="AB164" s="418"/>
      <c r="AC164" s="420"/>
      <c r="AD164" s="667"/>
      <c r="AE164" s="651"/>
      <c r="AF164" s="314"/>
      <c r="AG164" s="8"/>
      <c r="AH164" s="8">
        <f>IF(ISERROR(AU164*AV164),"",AU164*AV164)</f>
        <v>0</v>
      </c>
      <c r="AI164" s="652"/>
    </row>
    <row r="165" spans="1:35" ht="66.75" customHeight="1">
      <c r="A165" s="261" t="s">
        <v>637</v>
      </c>
      <c r="B165" s="8" t="s">
        <v>633</v>
      </c>
      <c r="C165" s="8" t="s">
        <v>638</v>
      </c>
      <c r="D165" s="8" t="s">
        <v>639</v>
      </c>
      <c r="E165" s="266" t="s">
        <v>36</v>
      </c>
      <c r="F165" s="267">
        <v>6</v>
      </c>
      <c r="G165" s="321" t="s">
        <v>418</v>
      </c>
      <c r="H165" s="7" t="s">
        <v>35</v>
      </c>
      <c r="I165" s="8" t="s">
        <v>47</v>
      </c>
      <c r="J165" s="8">
        <f t="shared" ref="J165:J168" si="171">IF(ISERROR(W165*X165),"",W165*X165)</f>
        <v>8</v>
      </c>
      <c r="K165" s="14" t="str">
        <f>IF(ISERROR(VLOOKUP(Y165,'Directive OSH09 (FR)'!$T$6:$U$10,2,FALSE)),"",VLOOKUP(Y165,'Directive OSH09 (FR)'!$T$6:$U$10,2,FALSE))</f>
        <v>1-Negligeable</v>
      </c>
      <c r="L165" s="126"/>
      <c r="M165" s="127"/>
      <c r="N165" s="27"/>
      <c r="O165" s="27"/>
      <c r="P165" s="27"/>
      <c r="Q165" s="57"/>
      <c r="R165" s="35"/>
      <c r="S165" s="7">
        <f t="shared" si="170"/>
        <v>1</v>
      </c>
      <c r="T165" s="35">
        <f t="shared" si="170"/>
        <v>1</v>
      </c>
      <c r="U165" s="3">
        <f>IF(A165="",0,IF(Q$168="",1,IF(Q$168+$U$91*365&lt;$U$1,1,0)))</f>
        <v>1</v>
      </c>
      <c r="V165" s="163">
        <f>IF(A165="",0,IF(Q$168="",1,IF(Q$168+$V$91*365&lt;$U$1,1,0)))</f>
        <v>1</v>
      </c>
      <c r="W165" s="162">
        <f>IF(ISERROR(VLOOKUP(H165,'Directive OSH09 (FR)'!$O$6:$P$10,2,FALSE)),"",VLOOKUP(H165,'Directive OSH09 (FR)'!$O$6:$P$10,2,FALSE))</f>
        <v>2</v>
      </c>
      <c r="X165" s="3">
        <f>IF(ISERROR(VLOOKUP(I165,'Directive OSH09 (FR)'!$O$13:$P$17,2,FALSE)),"",VLOOKUP(I165,'Directive OSH09 (FR)'!$O$13:$P$17,2,FALSE))</f>
        <v>4</v>
      </c>
      <c r="Y165" s="3">
        <f t="shared" ref="Y165:Y168" si="172">IF(J165="","",IF(J165&gt;=161,5,IF(J165&gt;=65,4,IF(J165&gt;=20,3,IF(J165&gt;=9,2,1)))))</f>
        <v>1</v>
      </c>
      <c r="Z165" s="196" t="s">
        <v>429</v>
      </c>
      <c r="AA165" s="418"/>
      <c r="AB165" s="418"/>
      <c r="AC165" s="420"/>
      <c r="AD165" s="667"/>
      <c r="AE165" s="651"/>
      <c r="AF165" s="314"/>
      <c r="AG165" s="8"/>
      <c r="AH165" s="8">
        <f t="shared" ref="AH165:AH168" si="173">IF(ISERROR(AU165*AV165),"",AU165*AV165)</f>
        <v>0</v>
      </c>
      <c r="AI165" s="652"/>
    </row>
    <row r="166" spans="1:35" ht="42" customHeight="1">
      <c r="A166" s="261"/>
      <c r="B166" s="8"/>
      <c r="C166" s="8"/>
      <c r="D166" s="8"/>
      <c r="E166" s="266"/>
      <c r="F166" s="267"/>
      <c r="G166" s="459"/>
      <c r="H166" s="7"/>
      <c r="I166" s="8"/>
      <c r="J166" s="8" t="str">
        <f t="shared" si="171"/>
        <v/>
      </c>
      <c r="K166" s="14" t="str">
        <f>IF(ISERROR(VLOOKUP(Y166,'Directive OSH09 (FR)'!$T$6:$U$10,2,FALSE)),"",VLOOKUP(Y166,'Directive OSH09 (FR)'!$T$6:$U$10,2,FALSE))</f>
        <v/>
      </c>
      <c r="L166" s="126"/>
      <c r="M166" s="127"/>
      <c r="N166" s="27"/>
      <c r="O166" s="27"/>
      <c r="P166" s="27"/>
      <c r="Q166" s="57"/>
      <c r="R166" s="35"/>
      <c r="S166" s="7">
        <f t="shared" si="170"/>
        <v>0</v>
      </c>
      <c r="T166" s="35">
        <f t="shared" si="170"/>
        <v>0</v>
      </c>
      <c r="U166" s="3">
        <f>IF(A166="",0,IF(Q$168="",1,IF(Q$168+$U$91*365&lt;$U$1,1,0)))</f>
        <v>0</v>
      </c>
      <c r="V166" s="163">
        <f>IF(A166="",0,IF(Q$168="",1,IF(Q$168+$V$91*365&lt;$U$1,1,0)))</f>
        <v>0</v>
      </c>
      <c r="W166" s="162" t="str">
        <f>IF(ISERROR(VLOOKUP(H166,'Directive OSH09 (FR)'!$O$6:$P$10,2,FALSE)),"",VLOOKUP(H166,'Directive OSH09 (FR)'!$O$6:$P$10,2,FALSE))</f>
        <v/>
      </c>
      <c r="X166" s="3" t="str">
        <f>IF(ISERROR(VLOOKUP(I166,'Directive OSH09 (FR)'!$O$13:$P$17,2,FALSE)),"",VLOOKUP(I166,'Directive OSH09 (FR)'!$O$13:$P$17,2,FALSE))</f>
        <v/>
      </c>
      <c r="Y166" s="3" t="str">
        <f t="shared" si="172"/>
        <v/>
      </c>
      <c r="Z166" s="196"/>
      <c r="AA166" s="418"/>
      <c r="AB166" s="418"/>
      <c r="AC166" s="420"/>
      <c r="AD166" s="667"/>
      <c r="AE166" s="651"/>
      <c r="AF166" s="314"/>
      <c r="AG166" s="8"/>
      <c r="AH166" s="8">
        <f t="shared" si="173"/>
        <v>0</v>
      </c>
      <c r="AI166" s="652"/>
    </row>
    <row r="167" spans="1:35">
      <c r="A167" s="261"/>
      <c r="B167" s="8"/>
      <c r="C167" s="8"/>
      <c r="D167" s="8"/>
      <c r="E167" s="266"/>
      <c r="F167" s="267"/>
      <c r="G167" s="459"/>
      <c r="H167" s="7"/>
      <c r="I167" s="8"/>
      <c r="J167" s="8" t="str">
        <f t="shared" si="171"/>
        <v/>
      </c>
      <c r="K167" s="14" t="str">
        <f>IF(ISERROR(VLOOKUP(Y167,'Directive OSH09 (FR)'!$T$6:$U$10,2,FALSE)),"",VLOOKUP(Y167,'Directive OSH09 (FR)'!$T$6:$U$10,2,FALSE))</f>
        <v/>
      </c>
      <c r="L167" s="126"/>
      <c r="M167" s="127"/>
      <c r="N167" s="27"/>
      <c r="O167" s="27"/>
      <c r="P167" s="27"/>
      <c r="Q167" s="57"/>
      <c r="R167" s="35"/>
      <c r="S167" s="7">
        <f t="shared" si="170"/>
        <v>0</v>
      </c>
      <c r="T167" s="35">
        <f t="shared" si="170"/>
        <v>0</v>
      </c>
      <c r="U167" s="3">
        <f>IF(A167="",0,IF(Q$168="",1,IF(Q$168+$U$91*365&lt;$U$1,1,0)))</f>
        <v>0</v>
      </c>
      <c r="V167" s="163">
        <f>IF(A167="",0,IF(Q$168="",1,IF(Q$168+$V$91*365&lt;$U$1,1,0)))</f>
        <v>0</v>
      </c>
      <c r="W167" s="162" t="str">
        <f>IF(ISERROR(VLOOKUP(H167,'Directive OSH09 (FR)'!$O$6:$P$10,2,FALSE)),"",VLOOKUP(H167,'Directive OSH09 (FR)'!$O$6:$P$10,2,FALSE))</f>
        <v/>
      </c>
      <c r="X167" s="3" t="str">
        <f>IF(ISERROR(VLOOKUP(I167,'Directive OSH09 (FR)'!$O$13:$P$17,2,FALSE)),"",VLOOKUP(I167,'Directive OSH09 (FR)'!$O$13:$P$17,2,FALSE))</f>
        <v/>
      </c>
      <c r="Y167" s="3" t="str">
        <f t="shared" si="172"/>
        <v/>
      </c>
      <c r="Z167" s="196"/>
      <c r="AA167" s="418"/>
      <c r="AB167" s="418"/>
      <c r="AC167" s="420"/>
      <c r="AD167" s="667"/>
      <c r="AE167" s="651"/>
      <c r="AF167" s="314"/>
      <c r="AG167" s="8"/>
      <c r="AH167" s="8">
        <f t="shared" si="173"/>
        <v>0</v>
      </c>
      <c r="AI167" s="652"/>
    </row>
    <row r="168" spans="1:35" ht="5.25" customHeight="1">
      <c r="A168" s="405"/>
      <c r="B168" s="62"/>
      <c r="C168" s="62"/>
      <c r="D168" s="62"/>
      <c r="E168" s="293"/>
      <c r="F168" s="282"/>
      <c r="G168" s="460"/>
      <c r="H168" s="61"/>
      <c r="I168" s="62"/>
      <c r="J168" s="62" t="str">
        <f t="shared" si="171"/>
        <v/>
      </c>
      <c r="K168" s="63" t="str">
        <f>IF(ISERROR(VLOOKUP(Y168,'Directive OSH09 (FR)'!$T$6:$U$10,2,FALSE)),"",VLOOKUP(Y168,'Directive OSH09 (FR)'!$T$6:$U$10,2,FALSE))</f>
        <v/>
      </c>
      <c r="L168" s="61"/>
      <c r="M168" s="64"/>
      <c r="N168" s="64"/>
      <c r="O168" s="64"/>
      <c r="P168" s="64"/>
      <c r="Q168" s="65"/>
      <c r="R168" s="66"/>
      <c r="S168" s="61">
        <f t="shared" si="170"/>
        <v>0</v>
      </c>
      <c r="T168" s="66">
        <f t="shared" si="170"/>
        <v>0</v>
      </c>
      <c r="U168" s="164">
        <f>IF(A168="",0,IF(Q$168="",1,IF(Q$168+$U$91*365&lt;$U$1,1,0)))</f>
        <v>0</v>
      </c>
      <c r="V168" s="165">
        <f>IF(A168="",0,IF(Q$168="",1,IF(Q$168+$V$91*365&lt;$U$1,1,0)))</f>
        <v>0</v>
      </c>
      <c r="W168" s="162" t="str">
        <f>IF(ISERROR(VLOOKUP(H168,'Directive OSH09 (FR)'!$O$6:$P$10,2,FALSE)),"",VLOOKUP(H168,'Directive OSH09 (FR)'!$O$6:$P$10,2,FALSE))</f>
        <v/>
      </c>
      <c r="X168" s="3" t="str">
        <f>IF(ISERROR(VLOOKUP(I168,'Directive OSH09 (FR)'!$O$13:$P$17,2,FALSE)),"",VLOOKUP(I168,'Directive OSH09 (FR)'!$O$13:$P$17,2,FALSE))</f>
        <v/>
      </c>
      <c r="Y168" s="3" t="str">
        <f t="shared" si="172"/>
        <v/>
      </c>
      <c r="Z168" s="196"/>
      <c r="AA168" s="418"/>
      <c r="AB168" s="418"/>
      <c r="AC168" s="420"/>
      <c r="AD168" s="667"/>
      <c r="AE168" s="651"/>
      <c r="AF168" s="642"/>
      <c r="AG168" s="62"/>
      <c r="AH168" s="62">
        <f t="shared" si="173"/>
        <v>0</v>
      </c>
      <c r="AI168" s="652"/>
    </row>
    <row r="169" spans="1:35" s="319" customFormat="1">
      <c r="A169" s="523" t="s">
        <v>302</v>
      </c>
      <c r="B169" s="391"/>
      <c r="C169" s="391"/>
      <c r="D169" s="391"/>
      <c r="E169" s="292"/>
      <c r="F169" s="281"/>
      <c r="G169" s="457"/>
      <c r="H169" s="454"/>
      <c r="I169" s="391"/>
      <c r="J169" s="391">
        <f>IF(SUM(J170:J174)=0,"",MAX(J170:J174))</f>
        <v>9</v>
      </c>
      <c r="K169" s="24" t="str">
        <f>IF(ISERROR(VLOOKUP(Y169,'Directive OSH09 (FR)'!$T$6:$U$10,2,FALSE)),"",VLOOKUP(Y169,'Directive OSH09 (FR)'!$T$6:$U$10,2,FALSE))</f>
        <v>2-Tolérable</v>
      </c>
      <c r="L169" s="43" t="str">
        <f>IF(ISERROR(VLOOKUP($A169,Dangers!$B$4:$G$1001,4,FALSE)),"ERR",IF(ISBLANK(VLOOKUP($A169,Dangers!$B$4:$G$1001,4,FALSE)),"","Yes"))</f>
        <v/>
      </c>
      <c r="M169" s="26" t="str">
        <f>IF(ISERROR(VLOOKUP($A169,Dangers!$B$4:$G$1001,6,FALSE)),"ERR",IF(ISBLANK((VLOOKUP($A169,Dangers!$B$4:$G$1001,6,FALSE))),"","Yes"))</f>
        <v/>
      </c>
      <c r="N169" s="26"/>
      <c r="O169" s="26"/>
      <c r="P169" s="26"/>
      <c r="Q169" s="132" t="str">
        <f>IF(OR(L169="Yes",M169="Yes"),MAX(Q170:Q174),"")</f>
        <v/>
      </c>
      <c r="R169" s="34"/>
      <c r="S169" s="43">
        <f>IF(L169="Yes",IF(SUM(S170:S174)=0,0,1),2)</f>
        <v>2</v>
      </c>
      <c r="T169" s="34">
        <f>IF(M169="Yes",IF(SUM(T170:T174)=0,0,1),2)</f>
        <v>2</v>
      </c>
      <c r="U169" s="160">
        <v>0</v>
      </c>
      <c r="V169" s="161">
        <v>0</v>
      </c>
      <c r="W169" s="162" t="str">
        <f>IF(ISERROR(VLOOKUP(H169,'Directive OSH09 (FR)'!$O$6:$P$10,2,FALSE)),"",VLOOKUP(H169,'Directive OSH09 (FR)'!$O$6:$P$10,2,FALSE))</f>
        <v/>
      </c>
      <c r="X169" s="3" t="str">
        <f>IF(ISERROR(VLOOKUP(I169,'Directive OSH09 (FR)'!$O$13:$P$17,2,FALSE)),"",VLOOKUP(I169,'Directive OSH09 (FR)'!$O$13:$P$17,2,FALSE))</f>
        <v/>
      </c>
      <c r="Y169" s="3">
        <f>IF(J169="","",IF(J169&gt;=161,5,IF(J169&gt;=65,4,IF(J169&gt;=20,3,IF(J169&gt;=9,2,1)))))</f>
        <v>2</v>
      </c>
      <c r="Z169" s="43"/>
      <c r="AA169" s="208"/>
      <c r="AB169" s="208"/>
      <c r="AC169" s="673"/>
      <c r="AD169" s="685"/>
      <c r="AE169" s="679"/>
      <c r="AF169" s="212"/>
      <c r="AG169" s="208"/>
      <c r="AH169" s="208" t="str">
        <f>IF(SUM(AH170:AH174)=0,"",MAX(AH170:AH174))</f>
        <v/>
      </c>
      <c r="AI169" s="655"/>
    </row>
    <row r="170" spans="1:35" s="319" customFormat="1" ht="51">
      <c r="A170" s="261"/>
      <c r="B170" s="255" t="s">
        <v>640</v>
      </c>
      <c r="C170" s="255" t="s">
        <v>641</v>
      </c>
      <c r="D170" s="255" t="s">
        <v>642</v>
      </c>
      <c r="E170" s="266" t="s">
        <v>33</v>
      </c>
      <c r="F170" s="267">
        <v>6</v>
      </c>
      <c r="G170" s="321" t="s">
        <v>643</v>
      </c>
      <c r="H170" s="7" t="s">
        <v>41</v>
      </c>
      <c r="I170" s="8" t="s">
        <v>46</v>
      </c>
      <c r="J170" s="8">
        <f>IF(ISERROR(W170*X170),"",W170*X170)</f>
        <v>9</v>
      </c>
      <c r="K170" s="14" t="str">
        <f>IF(ISERROR(VLOOKUP(Y170,'Directive OSH09 (FR)'!$T$6:$U$10,2,FALSE)),"",VLOOKUP(Y170,'Directive OSH09 (FR)'!$T$6:$U$10,2,FALSE))</f>
        <v>2-Tolérable</v>
      </c>
      <c r="L170" s="126"/>
      <c r="M170" s="127"/>
      <c r="N170" s="27"/>
      <c r="O170" s="27"/>
      <c r="P170" s="27"/>
      <c r="Q170" s="57"/>
      <c r="R170" s="35"/>
      <c r="S170" s="7">
        <f t="shared" ref="S170:T174" si="174">U170</f>
        <v>0</v>
      </c>
      <c r="T170" s="35">
        <f t="shared" si="174"/>
        <v>0</v>
      </c>
      <c r="U170" s="3">
        <f>IF(A170="",0,IF(Q$174="",1,IF(Q$174+$U$91*365&lt;$U$1,1,0)))</f>
        <v>0</v>
      </c>
      <c r="V170" s="163">
        <f>IF(A170="",0,IF(Q$174="",1,IF(Q$174+$V$91*365&lt;$U$1,1,0)))</f>
        <v>0</v>
      </c>
      <c r="W170" s="162">
        <f>IF(ISERROR(VLOOKUP(H170,'Directive OSH09 (FR)'!$O$6:$P$10,2,FALSE)),"",VLOOKUP(H170,'Directive OSH09 (FR)'!$O$6:$P$10,2,FALSE))</f>
        <v>9</v>
      </c>
      <c r="X170" s="3">
        <f>IF(ISERROR(VLOOKUP(I170,'Directive OSH09 (FR)'!$O$13:$P$17,2,FALSE)),"",VLOOKUP(I170,'Directive OSH09 (FR)'!$O$13:$P$17,2,FALSE))</f>
        <v>1</v>
      </c>
      <c r="Y170" s="3">
        <f>IF(J170="","",IF(J170&gt;=161,5,IF(J170&gt;=65,4,IF(J170&gt;=20,3,IF(J170&gt;=9,2,1)))))</f>
        <v>2</v>
      </c>
      <c r="Z170" s="196"/>
      <c r="AA170" s="418"/>
      <c r="AB170" s="418"/>
      <c r="AC170" s="420"/>
      <c r="AD170" s="667"/>
      <c r="AE170" s="651"/>
      <c r="AF170" s="314"/>
      <c r="AG170" s="8"/>
      <c r="AH170" s="8">
        <f>IF(ISERROR(AU170*AV170),"",AU170*AV170)</f>
        <v>0</v>
      </c>
      <c r="AI170" s="657"/>
    </row>
    <row r="171" spans="1:35" s="319" customFormat="1" ht="51">
      <c r="A171" s="261"/>
      <c r="B171" s="8" t="s">
        <v>644</v>
      </c>
      <c r="C171" s="255" t="s">
        <v>641</v>
      </c>
      <c r="D171" s="255" t="s">
        <v>642</v>
      </c>
      <c r="E171" s="266" t="s">
        <v>33</v>
      </c>
      <c r="F171" s="300">
        <v>6</v>
      </c>
      <c r="G171" s="321" t="s">
        <v>643</v>
      </c>
      <c r="H171" s="7" t="s">
        <v>35</v>
      </c>
      <c r="I171" s="8" t="s">
        <v>46</v>
      </c>
      <c r="J171" s="8">
        <f t="shared" ref="J171:J174" si="175">IF(ISERROR(W171*X171),"",W171*X171)</f>
        <v>2</v>
      </c>
      <c r="K171" s="14" t="str">
        <f>IF(ISERROR(VLOOKUP(Y171,'Directive OSH09 (FR)'!$T$6:$U$10,2,FALSE)),"",VLOOKUP(Y171,'Directive OSH09 (FR)'!$T$6:$U$10,2,FALSE))</f>
        <v>1-Negligeable</v>
      </c>
      <c r="L171" s="126"/>
      <c r="M171" s="127"/>
      <c r="N171" s="27"/>
      <c r="O171" s="27"/>
      <c r="P171" s="27"/>
      <c r="Q171" s="57"/>
      <c r="R171" s="35"/>
      <c r="S171" s="7">
        <f t="shared" si="174"/>
        <v>0</v>
      </c>
      <c r="T171" s="35">
        <f t="shared" si="174"/>
        <v>0</v>
      </c>
      <c r="U171" s="3">
        <f>IF(A171="",0,IF(Q$174="",1,IF(Q$174+$U$91*365&lt;$U$1,1,0)))</f>
        <v>0</v>
      </c>
      <c r="V171" s="163">
        <f>IF(A171="",0,IF(Q$174="",1,IF(Q$174+$V$91*365&lt;$U$1,1,0)))</f>
        <v>0</v>
      </c>
      <c r="W171" s="162">
        <f>IF(ISERROR(VLOOKUP(H171,'Directive OSH09 (FR)'!$O$6:$P$10,2,FALSE)),"",VLOOKUP(H171,'Directive OSH09 (FR)'!$O$6:$P$10,2,FALSE))</f>
        <v>2</v>
      </c>
      <c r="X171" s="3">
        <f>IF(ISERROR(VLOOKUP(I171,'Directive OSH09 (FR)'!$O$13:$P$17,2,FALSE)),"",VLOOKUP(I171,'Directive OSH09 (FR)'!$O$13:$P$17,2,FALSE))</f>
        <v>1</v>
      </c>
      <c r="Y171" s="3">
        <f t="shared" ref="Y171:Y174" si="176">IF(J171="","",IF(J171&gt;=161,5,IF(J171&gt;=65,4,IF(J171&gt;=20,3,IF(J171&gt;=9,2,1)))))</f>
        <v>1</v>
      </c>
      <c r="Z171" s="196"/>
      <c r="AA171" s="418"/>
      <c r="AB171" s="418"/>
      <c r="AC171" s="420"/>
      <c r="AD171" s="667"/>
      <c r="AE171" s="651"/>
      <c r="AF171" s="314"/>
      <c r="AG171" s="8"/>
      <c r="AH171" s="8">
        <f t="shared" ref="AH171:AH174" si="177">IF(ISERROR(AU171*AV171),"",AU171*AV171)</f>
        <v>0</v>
      </c>
      <c r="AI171" s="658"/>
    </row>
    <row r="172" spans="1:35" s="319" customFormat="1">
      <c r="A172" s="261"/>
      <c r="B172" s="8"/>
      <c r="C172" s="8"/>
      <c r="D172" s="255"/>
      <c r="E172" s="266"/>
      <c r="F172" s="298"/>
      <c r="G172" s="459"/>
      <c r="H172" s="7"/>
      <c r="I172" s="8"/>
      <c r="J172" s="8" t="str">
        <f t="shared" si="175"/>
        <v/>
      </c>
      <c r="K172" s="14" t="str">
        <f>IF(ISERROR(VLOOKUP(Y172,'Directive OSH09 (FR)'!$T$6:$U$10,2,FALSE)),"",VLOOKUP(Y172,'Directive OSH09 (FR)'!$T$6:$U$10,2,FALSE))</f>
        <v/>
      </c>
      <c r="L172" s="126"/>
      <c r="M172" s="127"/>
      <c r="N172" s="27"/>
      <c r="O172" s="27"/>
      <c r="P172" s="27"/>
      <c r="Q172" s="57"/>
      <c r="R172" s="35"/>
      <c r="S172" s="7">
        <f t="shared" si="174"/>
        <v>0</v>
      </c>
      <c r="T172" s="35">
        <f t="shared" si="174"/>
        <v>0</v>
      </c>
      <c r="U172" s="3">
        <f>IF(A172="",0,IF(Q$174="",1,IF(Q$174+$U$91*365&lt;$U$1,1,0)))</f>
        <v>0</v>
      </c>
      <c r="V172" s="163">
        <f>IF(A172="",0,IF(Q$174="",1,IF(Q$174+$V$91*365&lt;$U$1,1,0)))</f>
        <v>0</v>
      </c>
      <c r="W172" s="162" t="str">
        <f>IF(ISERROR(VLOOKUP(H172,'Directive OSH09 (FR)'!$O$6:$P$10,2,FALSE)),"",VLOOKUP(H172,'Directive OSH09 (FR)'!$O$6:$P$10,2,FALSE))</f>
        <v/>
      </c>
      <c r="X172" s="3" t="str">
        <f>IF(ISERROR(VLOOKUP(I172,'Directive OSH09 (FR)'!$O$13:$P$17,2,FALSE)),"",VLOOKUP(I172,'Directive OSH09 (FR)'!$O$13:$P$17,2,FALSE))</f>
        <v/>
      </c>
      <c r="Y172" s="3" t="str">
        <f t="shared" si="176"/>
        <v/>
      </c>
      <c r="Z172" s="196"/>
      <c r="AA172" s="418"/>
      <c r="AB172" s="418"/>
      <c r="AC172" s="420"/>
      <c r="AD172" s="667"/>
      <c r="AE172" s="651"/>
      <c r="AF172" s="314"/>
      <c r="AG172" s="8"/>
      <c r="AH172" s="8">
        <f t="shared" si="177"/>
        <v>0</v>
      </c>
      <c r="AI172" s="658"/>
    </row>
    <row r="173" spans="1:35" s="319" customFormat="1">
      <c r="A173" s="261"/>
      <c r="B173" s="8"/>
      <c r="C173" s="8"/>
      <c r="D173" s="8"/>
      <c r="E173" s="266"/>
      <c r="F173" s="298"/>
      <c r="G173" s="459"/>
      <c r="H173" s="7"/>
      <c r="I173" s="8"/>
      <c r="J173" s="8" t="str">
        <f t="shared" si="175"/>
        <v/>
      </c>
      <c r="K173" s="14" t="str">
        <f>IF(ISERROR(VLOOKUP(Y173,'Directive OSH09 (FR)'!$T$6:$U$10,2,FALSE)),"",VLOOKUP(Y173,'Directive OSH09 (FR)'!$T$6:$U$10,2,FALSE))</f>
        <v/>
      </c>
      <c r="L173" s="126"/>
      <c r="M173" s="127"/>
      <c r="N173" s="27"/>
      <c r="O173" s="27"/>
      <c r="P173" s="27"/>
      <c r="Q173" s="57"/>
      <c r="R173" s="35"/>
      <c r="S173" s="7">
        <f t="shared" si="174"/>
        <v>0</v>
      </c>
      <c r="T173" s="35">
        <f t="shared" si="174"/>
        <v>0</v>
      </c>
      <c r="U173" s="3">
        <f>IF(A173="",0,IF(Q$174="",1,IF(Q$174+$U$91*365&lt;$U$1,1,0)))</f>
        <v>0</v>
      </c>
      <c r="V173" s="163">
        <f>IF(A173="",0,IF(Q$174="",1,IF(Q$174+$V$91*365&lt;$U$1,1,0)))</f>
        <v>0</v>
      </c>
      <c r="W173" s="162" t="str">
        <f>IF(ISERROR(VLOOKUP(H173,'Directive OSH09 (FR)'!$O$6:$P$10,2,FALSE)),"",VLOOKUP(H173,'Directive OSH09 (FR)'!$O$6:$P$10,2,FALSE))</f>
        <v/>
      </c>
      <c r="X173" s="3" t="str">
        <f>IF(ISERROR(VLOOKUP(I173,'Directive OSH09 (FR)'!$O$13:$P$17,2,FALSE)),"",VLOOKUP(I173,'Directive OSH09 (FR)'!$O$13:$P$17,2,FALSE))</f>
        <v/>
      </c>
      <c r="Y173" s="3" t="str">
        <f t="shared" si="176"/>
        <v/>
      </c>
      <c r="Z173" s="196"/>
      <c r="AA173" s="418"/>
      <c r="AB173" s="418"/>
      <c r="AC173" s="420"/>
      <c r="AD173" s="667"/>
      <c r="AE173" s="651"/>
      <c r="AF173" s="314"/>
      <c r="AG173" s="8"/>
      <c r="AH173" s="8">
        <f t="shared" si="177"/>
        <v>0</v>
      </c>
      <c r="AI173" s="658"/>
    </row>
    <row r="174" spans="1:35" s="319" customFormat="1" ht="5.25" customHeight="1">
      <c r="A174" s="405"/>
      <c r="B174" s="62"/>
      <c r="C174" s="62"/>
      <c r="D174" s="62"/>
      <c r="E174" s="293"/>
      <c r="F174" s="299"/>
      <c r="G174" s="460"/>
      <c r="H174" s="61"/>
      <c r="I174" s="62"/>
      <c r="J174" s="62" t="str">
        <f t="shared" si="175"/>
        <v/>
      </c>
      <c r="K174" s="63" t="str">
        <f>IF(ISERROR(VLOOKUP(Y174,'Directive OSH09 (FR)'!$T$6:$U$10,2,FALSE)),"",VLOOKUP(Y174,'Directive OSH09 (FR)'!$T$6:$U$10,2,FALSE))</f>
        <v/>
      </c>
      <c r="L174" s="61"/>
      <c r="M174" s="64"/>
      <c r="N174" s="64"/>
      <c r="O174" s="64"/>
      <c r="P174" s="64"/>
      <c r="Q174" s="65"/>
      <c r="R174" s="66"/>
      <c r="S174" s="61">
        <f t="shared" si="174"/>
        <v>0</v>
      </c>
      <c r="T174" s="66">
        <f t="shared" si="174"/>
        <v>0</v>
      </c>
      <c r="U174" s="164">
        <f>IF(A174="",0,IF(Q$174="",1,IF(Q$174+$U$91*365&lt;$U$1,1,0)))</f>
        <v>0</v>
      </c>
      <c r="V174" s="165">
        <f>IF(A174="",0,IF(Q$174="",1,IF(Q$174+$V$91*365&lt;$U$1,1,0)))</f>
        <v>0</v>
      </c>
      <c r="W174" s="162" t="str">
        <f>IF(ISERROR(VLOOKUP(H174,'Directive OSH09 (FR)'!$O$6:$P$10,2,FALSE)),"",VLOOKUP(H174,'Directive OSH09 (FR)'!$O$6:$P$10,2,FALSE))</f>
        <v/>
      </c>
      <c r="X174" s="3" t="str">
        <f>IF(ISERROR(VLOOKUP(I174,'Directive OSH09 (FR)'!$O$13:$P$17,2,FALSE)),"",VLOOKUP(I174,'Directive OSH09 (FR)'!$O$13:$P$17,2,FALSE))</f>
        <v/>
      </c>
      <c r="Y174" s="3" t="str">
        <f t="shared" si="176"/>
        <v/>
      </c>
      <c r="Z174" s="196"/>
      <c r="AA174" s="418"/>
      <c r="AB174" s="418"/>
      <c r="AC174" s="420"/>
      <c r="AD174" s="667"/>
      <c r="AE174" s="651"/>
      <c r="AF174" s="642"/>
      <c r="AG174" s="62"/>
      <c r="AH174" s="62">
        <f t="shared" si="177"/>
        <v>0</v>
      </c>
      <c r="AI174" s="658"/>
    </row>
    <row r="175" spans="1:35" s="319" customFormat="1">
      <c r="A175" s="607" t="s">
        <v>341</v>
      </c>
      <c r="B175" s="391"/>
      <c r="C175" s="391"/>
      <c r="D175" s="391"/>
      <c r="E175" s="292"/>
      <c r="F175" s="297"/>
      <c r="G175" s="457"/>
      <c r="H175" s="454"/>
      <c r="I175" s="391"/>
      <c r="J175" s="391" t="str">
        <f>IF(SUM(J176:J180)=0,"",MAX(J176:J180))</f>
        <v/>
      </c>
      <c r="K175" s="24" t="str">
        <f>IF(ISERROR(VLOOKUP(Y175,'Directive OSH09 (FR)'!$T$6:$U$10,2,FALSE)),"",VLOOKUP(Y175,'Directive OSH09 (FR)'!$T$6:$U$10,2,FALSE))</f>
        <v/>
      </c>
      <c r="L175" s="43" t="str">
        <f>IF(ISERROR(VLOOKUP($A175,Dangers!$B$4:$G$1001,4,FALSE)),"ERR",IF(ISBLANK(VLOOKUP($A175,Dangers!$B$4:$G$1001,4,FALSE)),"","Yes"))</f>
        <v>ERR</v>
      </c>
      <c r="M175" s="26" t="str">
        <f>IF(ISERROR(VLOOKUP($A175,Dangers!$B$4:$G$1001,6,FALSE)),"ERR",IF(ISBLANK((VLOOKUP($A175,Dangers!$B$4:$G$1001,6,FALSE))),"","Yes"))</f>
        <v>ERR</v>
      </c>
      <c r="N175" s="26"/>
      <c r="O175" s="26"/>
      <c r="P175" s="26"/>
      <c r="Q175" s="132" t="str">
        <f>IF(OR(L175="Yes",M175="Yes"),MAX(Q176:Q180),"")</f>
        <v/>
      </c>
      <c r="R175" s="34"/>
      <c r="S175" s="43">
        <f>IF(L175="Yes",IF(SUM(S176:S180)=0,0,1),2)</f>
        <v>2</v>
      </c>
      <c r="T175" s="34">
        <f>IF(M175="Yes",IF(SUM(T176:T180)=0,0,1),2)</f>
        <v>2</v>
      </c>
      <c r="U175" s="160">
        <v>0</v>
      </c>
      <c r="V175" s="161">
        <v>0</v>
      </c>
      <c r="W175" s="162" t="str">
        <f>IF(ISERROR(VLOOKUP(H175,'Directive OSH09 (FR)'!$O$6:$P$10,2,FALSE)),"",VLOOKUP(H175,'Directive OSH09 (FR)'!$O$6:$P$10,2,FALSE))</f>
        <v/>
      </c>
      <c r="X175" s="3" t="str">
        <f>IF(ISERROR(VLOOKUP(I175,'Directive OSH09 (FR)'!$O$13:$P$17,2,FALSE)),"",VLOOKUP(I175,'Directive OSH09 (FR)'!$O$13:$P$17,2,FALSE))</f>
        <v/>
      </c>
      <c r="Y175" s="3" t="str">
        <f>IF(J175="","",IF(J175&gt;=161,5,IF(J175&gt;=65,4,IF(J175&gt;=20,3,IF(J175&gt;=9,2,1)))))</f>
        <v/>
      </c>
      <c r="Z175" s="43"/>
      <c r="AA175" s="208"/>
      <c r="AB175" s="208"/>
      <c r="AC175" s="673"/>
      <c r="AD175" s="685"/>
      <c r="AE175" s="679"/>
      <c r="AF175" s="212"/>
      <c r="AG175" s="208"/>
      <c r="AH175" s="208" t="str">
        <f>IF(SUM(AH176:AH180)=0,"",MAX(AH176:AH180))</f>
        <v/>
      </c>
      <c r="AI175" s="655"/>
    </row>
    <row r="176" spans="1:35">
      <c r="A176" s="608" t="s">
        <v>463</v>
      </c>
      <c r="B176" s="314"/>
      <c r="C176" s="8"/>
      <c r="D176" s="8"/>
      <c r="E176" s="266"/>
      <c r="F176" s="298"/>
      <c r="G176" s="321"/>
      <c r="H176" s="7"/>
      <c r="I176" s="8"/>
      <c r="J176" s="8" t="str">
        <f>IF(ISERROR(W176*X176),"",W176*X176)</f>
        <v/>
      </c>
      <c r="K176" s="14" t="str">
        <f>IF(ISERROR(VLOOKUP(Y176,'Directive OSH09 (FR)'!$T$6:$U$10,2,FALSE)),"",VLOOKUP(Y176,'Directive OSH09 (FR)'!$T$6:$U$10,2,FALSE))</f>
        <v/>
      </c>
      <c r="L176" s="126"/>
      <c r="M176" s="127"/>
      <c r="N176" s="27"/>
      <c r="O176" s="27"/>
      <c r="P176" s="27"/>
      <c r="Q176" s="57"/>
      <c r="R176" s="35"/>
      <c r="S176" s="7">
        <f t="shared" ref="S176:T179" si="178">U176</f>
        <v>1</v>
      </c>
      <c r="T176" s="35">
        <f t="shared" si="178"/>
        <v>1</v>
      </c>
      <c r="U176" s="3">
        <f>IF(A176="",0,IF(Q$180="",1,IF(Q$180+$U$91*365&lt;$U$1,1,0)))</f>
        <v>1</v>
      </c>
      <c r="V176" s="163">
        <f>IF(A176="",0,IF(Q$180="",1,IF(Q$180+$V$91*365&lt;$U$1,1,0)))</f>
        <v>1</v>
      </c>
      <c r="W176" s="162" t="str">
        <f>IF(ISERROR(VLOOKUP(H176,'Directive OSH09 (FR)'!$O$6:$P$10,2,FALSE)),"",VLOOKUP(H176,'Directive OSH09 (FR)'!$O$6:$P$10,2,FALSE))</f>
        <v/>
      </c>
      <c r="X176" s="3" t="str">
        <f>IF(ISERROR(VLOOKUP(I176,'Directive OSH09 (FR)'!$O$13:$P$17,2,FALSE)),"",VLOOKUP(I176,'Directive OSH09 (FR)'!$O$13:$P$17,2,FALSE))</f>
        <v/>
      </c>
      <c r="Y176" s="3" t="str">
        <f>IF(J176="","",IF(J176&gt;=161,5,IF(J176&gt;=65,4,IF(J176&gt;=20,3,IF(J176&gt;=9,2,1)))))</f>
        <v/>
      </c>
      <c r="Z176" s="7"/>
      <c r="AA176" s="307"/>
      <c r="AB176" s="307"/>
      <c r="AC176" s="438"/>
      <c r="AD176" s="668"/>
      <c r="AE176" s="659"/>
      <c r="AF176" s="314"/>
      <c r="AG176" s="8"/>
      <c r="AH176" s="8">
        <f>IF(ISERROR(AU176*AV176),"",AU176*AV176)</f>
        <v>0</v>
      </c>
      <c r="AI176" s="652"/>
    </row>
    <row r="177" spans="1:35">
      <c r="A177" s="608"/>
      <c r="B177" s="314"/>
      <c r="C177" s="8"/>
      <c r="D177" s="8"/>
      <c r="E177" s="266"/>
      <c r="F177" s="298"/>
      <c r="G177" s="321"/>
      <c r="H177" s="7"/>
      <c r="I177" s="8"/>
      <c r="J177" s="8" t="str">
        <f t="shared" ref="J177:J179" si="179">IF(ISERROR(W177*X177),"",W177*X177)</f>
        <v/>
      </c>
      <c r="K177" s="14" t="str">
        <f>IF(ISERROR(VLOOKUP(Y177,'Directive OSH09 (FR)'!$T$6:$U$10,2,FALSE)),"",VLOOKUP(Y177,'Directive OSH09 (FR)'!$T$6:$U$10,2,FALSE))</f>
        <v/>
      </c>
      <c r="L177" s="126"/>
      <c r="M177" s="127"/>
      <c r="N177" s="27"/>
      <c r="O177" s="27"/>
      <c r="P177" s="27"/>
      <c r="Q177" s="57"/>
      <c r="R177" s="35"/>
      <c r="S177" s="7">
        <f t="shared" si="178"/>
        <v>0</v>
      </c>
      <c r="T177" s="35">
        <f t="shared" si="178"/>
        <v>0</v>
      </c>
      <c r="U177" s="3">
        <f>IF(A177="",0,IF(Q$180="",1,IF(Q$180+$U$91*365&lt;$U$1,1,0)))</f>
        <v>0</v>
      </c>
      <c r="V177" s="163">
        <f>IF(A177="",0,IF(Q$180="",1,IF(Q$180+$V$91*365&lt;$U$1,1,0)))</f>
        <v>0</v>
      </c>
      <c r="W177" s="162" t="str">
        <f>IF(ISERROR(VLOOKUP(H177,'Directive OSH09 (FR)'!$O$6:$P$10,2,FALSE)),"",VLOOKUP(H177,'Directive OSH09 (FR)'!$O$6:$P$10,2,FALSE))</f>
        <v/>
      </c>
      <c r="X177" s="3" t="str">
        <f>IF(ISERROR(VLOOKUP(I177,'Directive OSH09 (FR)'!$O$13:$P$17,2,FALSE)),"",VLOOKUP(I177,'Directive OSH09 (FR)'!$O$13:$P$17,2,FALSE))</f>
        <v/>
      </c>
      <c r="Y177" s="3" t="str">
        <f t="shared" ref="Y177:Y179" si="180">IF(J177="","",IF(J177&gt;=161,5,IF(J177&gt;=65,4,IF(J177&gt;=20,3,IF(J177&gt;=9,2,1)))))</f>
        <v/>
      </c>
      <c r="Z177" s="7"/>
      <c r="AA177" s="307"/>
      <c r="AB177" s="307"/>
      <c r="AC177" s="438"/>
      <c r="AD177" s="668"/>
      <c r="AE177" s="659"/>
      <c r="AF177" s="314"/>
      <c r="AG177" s="8"/>
      <c r="AH177" s="8">
        <f t="shared" ref="AH177:AH179" si="181">IF(ISERROR(AU177*AV177),"",AU177*AV177)</f>
        <v>0</v>
      </c>
      <c r="AI177" s="652"/>
    </row>
    <row r="178" spans="1:35">
      <c r="A178" s="608"/>
      <c r="B178" s="314"/>
      <c r="C178" s="8"/>
      <c r="D178" s="8"/>
      <c r="E178" s="266"/>
      <c r="F178" s="298"/>
      <c r="G178" s="321"/>
      <c r="H178" s="7"/>
      <c r="I178" s="8"/>
      <c r="J178" s="8" t="str">
        <f t="shared" si="179"/>
        <v/>
      </c>
      <c r="K178" s="14" t="str">
        <f>IF(ISERROR(VLOOKUP(Y178,'Directive OSH09 (FR)'!$T$6:$U$10,2,FALSE)),"",VLOOKUP(Y178,'Directive OSH09 (FR)'!$T$6:$U$10,2,FALSE))</f>
        <v/>
      </c>
      <c r="L178" s="126"/>
      <c r="M178" s="127"/>
      <c r="N178" s="27"/>
      <c r="O178" s="27"/>
      <c r="P178" s="27"/>
      <c r="Q178" s="57"/>
      <c r="R178" s="35"/>
      <c r="S178" s="7">
        <f t="shared" si="178"/>
        <v>0</v>
      </c>
      <c r="T178" s="35">
        <f t="shared" si="178"/>
        <v>0</v>
      </c>
      <c r="U178" s="3">
        <f>IF(A178="",0,IF(Q$180="",1,IF(Q$180+$U$91*365&lt;$U$1,1,0)))</f>
        <v>0</v>
      </c>
      <c r="V178" s="163">
        <f>IF(A178="",0,IF(Q$180="",1,IF(Q$180+$V$91*365&lt;$U$1,1,0)))</f>
        <v>0</v>
      </c>
      <c r="W178" s="162" t="str">
        <f>IF(ISERROR(VLOOKUP(H178,'Directive OSH09 (FR)'!$O$6:$P$10,2,FALSE)),"",VLOOKUP(H178,'Directive OSH09 (FR)'!$O$6:$P$10,2,FALSE))</f>
        <v/>
      </c>
      <c r="X178" s="3" t="str">
        <f>IF(ISERROR(VLOOKUP(I178,'Directive OSH09 (FR)'!$O$13:$P$17,2,FALSE)),"",VLOOKUP(I178,'Directive OSH09 (FR)'!$O$13:$P$17,2,FALSE))</f>
        <v/>
      </c>
      <c r="Y178" s="3" t="str">
        <f t="shared" si="180"/>
        <v/>
      </c>
      <c r="Z178" s="7"/>
      <c r="AA178" s="307"/>
      <c r="AB178" s="307"/>
      <c r="AC178" s="438"/>
      <c r="AD178" s="668"/>
      <c r="AE178" s="659"/>
      <c r="AF178" s="314"/>
      <c r="AG178" s="8"/>
      <c r="AH178" s="8">
        <f t="shared" si="181"/>
        <v>0</v>
      </c>
      <c r="AI178" s="652"/>
    </row>
    <row r="179" spans="1:35">
      <c r="A179" s="608"/>
      <c r="B179" s="314"/>
      <c r="C179" s="8"/>
      <c r="D179" s="8"/>
      <c r="E179" s="266"/>
      <c r="F179" s="298"/>
      <c r="G179" s="321"/>
      <c r="H179" s="7"/>
      <c r="I179" s="8"/>
      <c r="J179" s="8" t="str">
        <f t="shared" si="179"/>
        <v/>
      </c>
      <c r="K179" s="14" t="str">
        <f>IF(ISERROR(VLOOKUP(Y179,'Directive OSH09 (FR)'!$T$6:$U$10,2,FALSE)),"",VLOOKUP(Y179,'Directive OSH09 (FR)'!$T$6:$U$10,2,FALSE))</f>
        <v/>
      </c>
      <c r="L179" s="126"/>
      <c r="M179" s="127"/>
      <c r="N179" s="27"/>
      <c r="O179" s="27"/>
      <c r="P179" s="27"/>
      <c r="Q179" s="57"/>
      <c r="R179" s="35"/>
      <c r="S179" s="7">
        <f t="shared" si="178"/>
        <v>0</v>
      </c>
      <c r="T179" s="35">
        <f t="shared" si="178"/>
        <v>0</v>
      </c>
      <c r="U179" s="3">
        <f>IF(A179="",0,IF(Q$180="",1,IF(Q$180+$U$91*365&lt;$U$1,1,0)))</f>
        <v>0</v>
      </c>
      <c r="V179" s="163">
        <f>IF(A179="",0,IF(Q$180="",1,IF(Q$180+$V$91*365&lt;$U$1,1,0)))</f>
        <v>0</v>
      </c>
      <c r="W179" s="162" t="str">
        <f>IF(ISERROR(VLOOKUP(H179,'Directive OSH09 (FR)'!$O$6:$P$10,2,FALSE)),"",VLOOKUP(H179,'Directive OSH09 (FR)'!$O$6:$P$10,2,FALSE))</f>
        <v/>
      </c>
      <c r="X179" s="3" t="str">
        <f>IF(ISERROR(VLOOKUP(I179,'Directive OSH09 (FR)'!$O$13:$P$17,2,FALSE)),"",VLOOKUP(I179,'Directive OSH09 (FR)'!$O$13:$P$17,2,FALSE))</f>
        <v/>
      </c>
      <c r="Y179" s="3" t="str">
        <f t="shared" si="180"/>
        <v/>
      </c>
      <c r="Z179" s="7"/>
      <c r="AA179" s="307"/>
      <c r="AB179" s="307"/>
      <c r="AC179" s="438"/>
      <c r="AD179" s="689"/>
      <c r="AE179" s="659"/>
      <c r="AF179" s="314"/>
      <c r="AG179" s="8"/>
      <c r="AH179" s="8">
        <f t="shared" si="181"/>
        <v>0</v>
      </c>
      <c r="AI179" s="652"/>
    </row>
    <row r="180" spans="1:35">
      <c r="A180" s="609"/>
      <c r="B180" s="62"/>
      <c r="C180" s="62"/>
      <c r="D180" s="62"/>
      <c r="E180" s="293"/>
      <c r="F180" s="293"/>
      <c r="G180" s="461"/>
      <c r="H180" s="61"/>
      <c r="I180" s="62"/>
      <c r="J180" s="62" t="str">
        <f t="shared" ref="J180" si="182">IF(ISERROR(W180*X180),"",W180*X180)</f>
        <v/>
      </c>
      <c r="K180" s="63" t="str">
        <f>IF(ISERROR(VLOOKUP(Y180,'Directive OSH09 (FR)'!$T$6:$U$10,2,FALSE)),"",VLOOKUP(Y180,'Directive OSH09 (FR)'!$T$6:$U$10,2,FALSE))</f>
        <v/>
      </c>
      <c r="L180" s="73"/>
      <c r="M180" s="74"/>
      <c r="N180" s="74"/>
      <c r="O180" s="74"/>
      <c r="P180" s="74"/>
      <c r="Q180" s="75"/>
      <c r="R180" s="76"/>
      <c r="S180" s="61">
        <f t="shared" ref="S180:T180" si="183">U180</f>
        <v>0</v>
      </c>
      <c r="T180" s="66">
        <f t="shared" si="183"/>
        <v>0</v>
      </c>
      <c r="U180" s="61">
        <f>IF(A180="",0,IF(Q$175="",1,IF(Q$175+$U$89*365&lt;$U$1,1,0)))</f>
        <v>0</v>
      </c>
      <c r="V180" s="66">
        <f>IF(A180="",0,IF(Q$175="",1,IF(Q$175+$V$89*365&lt;$U$1,1,0)))</f>
        <v>0</v>
      </c>
      <c r="W180" s="166" t="str">
        <f>IF(ISERROR(VLOOKUP(H180,'Directive OSH09 (FR)'!$O$6:$P$10,2,FALSE)),"",VLOOKUP(H180,'Directive OSH09 (FR)'!$O$6:$P$10,2,FALSE))</f>
        <v/>
      </c>
      <c r="X180" s="167" t="str">
        <f>IF(ISERROR(VLOOKUP(I180,'Directive OSH09 (FR)'!$O$13:$P$17,2,FALSE)),"",VLOOKUP(I180,'Directive OSH09 (FR)'!$O$13:$P$17,2,FALSE))</f>
        <v/>
      </c>
      <c r="Y180" s="167" t="str">
        <f t="shared" ref="Y180" si="184">IF(J180="","",IF(J180&gt;=161,5,IF(J180&gt;=65,4,IF(J180&gt;=20,3,IF(J180&gt;=9,2,1)))))</f>
        <v/>
      </c>
      <c r="Z180" s="558"/>
      <c r="AA180" s="430"/>
      <c r="AB180" s="430"/>
      <c r="AC180" s="439"/>
      <c r="AD180" s="722"/>
      <c r="AE180" s="660"/>
      <c r="AF180" s="718"/>
      <c r="AG180" s="719"/>
      <c r="AH180" s="719">
        <f t="shared" ref="AH180" si="185">IF(ISERROR(AU180*AV180),"",AU180*AV180)</f>
        <v>0</v>
      </c>
      <c r="AI180" s="720"/>
    </row>
    <row r="181" spans="1:35"/>
  </sheetData>
  <mergeCells count="6">
    <mergeCell ref="D8:G8"/>
    <mergeCell ref="S10:Y10"/>
    <mergeCell ref="Z10:AD10"/>
    <mergeCell ref="AE10:AI10"/>
    <mergeCell ref="G10:K10"/>
    <mergeCell ref="L10:R10"/>
  </mergeCells>
  <phoneticPr fontId="4" type="noConversion"/>
  <conditionalFormatting sqref="K11:Y11 V1:Y1 K180:T65543 AI11">
    <cfRule type="cellIs" dxfId="7849" priority="1143" stopIfTrue="1" operator="equal">
      <formula>"5-Risque Intolérable"</formula>
    </cfRule>
    <cfRule type="cellIs" dxfId="7848" priority="1144" stopIfTrue="1" operator="equal">
      <formula>"4-Risque Substantiel"</formula>
    </cfRule>
    <cfRule type="cellIs" dxfId="7847" priority="1145" stopIfTrue="1" operator="between">
      <formula>"2-Risque Tolérable"</formula>
      <formula>"3-Risque Modéré"</formula>
    </cfRule>
  </conditionalFormatting>
  <conditionalFormatting sqref="N12:P12 R12 N18:P18 N24:P24 R18 R24 K12 N32:P32 N39:P39 N51:P51 N64:P65 N76:P77 N88:P89 N99:P100 N111:P112 N123:P124 N45:P45 N57:P57 N70:P71 N117:P118 N82:P83 N93:P94 N157:P157 N105:P106 R111:R112 R157 R32 R45 R70:R71 R82:R83 R93:R94 R105:R106 R117:R118 R39 R51 R57 R64:R65 R76:R77 R88:R89 R99:R100 R123:R124 K16:K18 K23:K24 K31:K32 K38:K39 K55:K57 K93:K94 K98:K100 K105:K106 K108:K112 K161:K162 K180 K41:K45 K49:K51 K64:K65 K67 K114:K124 N137:P138 R137:R138 N146:P147 R146:R147 K146:K147 K134:K138 K156:K157 K69:K71 K73:K89">
    <cfRule type="expression" dxfId="7846" priority="1146" stopIfTrue="1">
      <formula>LEFT(K12,1)="5"</formula>
    </cfRule>
    <cfRule type="expression" dxfId="7845" priority="1147" stopIfTrue="1">
      <formula>LEFT(K12,1)="4"</formula>
    </cfRule>
    <cfRule type="expression" dxfId="7844" priority="1148" stopIfTrue="1">
      <formula>OR(LEFT(K12,1)="3",LEFT(K12,1)="2")</formula>
    </cfRule>
  </conditionalFormatting>
  <conditionalFormatting sqref="D8:G8">
    <cfRule type="expression" dxfId="7843" priority="1149" stopIfTrue="1">
      <formula>($F$9&lt;=0.85*$C$7)</formula>
    </cfRule>
  </conditionalFormatting>
  <conditionalFormatting sqref="L18 L157 L24 L32 L39 L45 L51 L57 L64 L70 L76 L82 L88 L93 L99 L105 L111 L12 L117 L123 L137:L138 L146:L147">
    <cfRule type="expression" dxfId="7842" priority="1150" stopIfTrue="1">
      <formula>$S12=1</formula>
    </cfRule>
    <cfRule type="expression" dxfId="7841" priority="1151" stopIfTrue="1">
      <formula>$S12=0</formula>
    </cfRule>
  </conditionalFormatting>
  <conditionalFormatting sqref="M18 M24 M32 M12 M39 M45 M51 M57 M64 M70 M76 M82 M88 M93 M99 M105 M111 M117 M123 M157 M137:M138 M146:M147">
    <cfRule type="expression" dxfId="7840" priority="1152" stopIfTrue="1">
      <formula>$T12=1</formula>
    </cfRule>
    <cfRule type="expression" dxfId="7839" priority="1153" stopIfTrue="1">
      <formula>$T12=0</formula>
    </cfRule>
  </conditionalFormatting>
  <conditionalFormatting sqref="L18 L157 L24 L32 L39 L45 L51 L57 L64 L70 L76 L82 L88 L93 L99 L105 L111 L12 L117 L123 L137">
    <cfRule type="expression" dxfId="7838" priority="1128" stopIfTrue="1">
      <formula>$S12=1</formula>
    </cfRule>
    <cfRule type="expression" dxfId="7837" priority="1129" stopIfTrue="1">
      <formula>$S12=0</formula>
    </cfRule>
  </conditionalFormatting>
  <conditionalFormatting sqref="M18 M24 M32 M12 M39 M45 M51 M57 M64 M70 M76 M82 M88 M93 M99 M105 M111 M117 M123 M157 M137">
    <cfRule type="expression" dxfId="7836" priority="1126" stopIfTrue="1">
      <formula>$T12=1</formula>
    </cfRule>
    <cfRule type="expression" dxfId="7835" priority="1127" stopIfTrue="1">
      <formula>$T12=0</formula>
    </cfRule>
  </conditionalFormatting>
  <conditionalFormatting sqref="L18 L157 L24 L32 L39 L45 L51 L57 L64 L70 L76 L82 L88 L93 L99 L105 L111 L12 L117 L123 L137">
    <cfRule type="expression" dxfId="7834" priority="1111" stopIfTrue="1">
      <formula>$S12=1</formula>
    </cfRule>
    <cfRule type="expression" dxfId="7833" priority="1112" stopIfTrue="1">
      <formula>$S12=0</formula>
    </cfRule>
  </conditionalFormatting>
  <conditionalFormatting sqref="M18 M24 M32 M12 M39 M45 M51 M57 M64 M70 M76 M82 M88 M93 M99 M105 M111 M117 M123 M157 M137">
    <cfRule type="expression" dxfId="7832" priority="1109" stopIfTrue="1">
      <formula>$T12=1</formula>
    </cfRule>
    <cfRule type="expression" dxfId="7831" priority="1110" stopIfTrue="1">
      <formula>$T12=0</formula>
    </cfRule>
  </conditionalFormatting>
  <conditionalFormatting sqref="L18 L157 L24 L32 L39 L45 L51 L57 L64 L70 L76 L82 L88 L93 L99 L105 L111 L12 L117 L123 L137">
    <cfRule type="expression" dxfId="7830" priority="1095" stopIfTrue="1">
      <formula>$S12=1</formula>
    </cfRule>
    <cfRule type="expression" dxfId="7829" priority="1096" stopIfTrue="1">
      <formula>$S12=0</formula>
    </cfRule>
  </conditionalFormatting>
  <conditionalFormatting sqref="M18 M24 M32 M12 M39 M45 M51 M57 M64 M70 M76 M82 M88 M93 M99 M105 M111 M117 M123 M157 M137">
    <cfRule type="expression" dxfId="7828" priority="1093" stopIfTrue="1">
      <formula>$T12=1</formula>
    </cfRule>
    <cfRule type="expression" dxfId="7827" priority="1094" stopIfTrue="1">
      <formula>$T12=0</formula>
    </cfRule>
  </conditionalFormatting>
  <conditionalFormatting sqref="L18 L157 L24 L32 L39 L45 L51 L57 L64 L70 L76 L82 L88 L93 L99 L105 L111 L12 L117 L123 L137">
    <cfRule type="expression" dxfId="7826" priority="1078" stopIfTrue="1">
      <formula>$S12=1</formula>
    </cfRule>
    <cfRule type="expression" dxfId="7825" priority="1079" stopIfTrue="1">
      <formula>$S12=0</formula>
    </cfRule>
  </conditionalFormatting>
  <conditionalFormatting sqref="M18 M24 M32 M12 M39 M45 M51 M57 M64 M70 M76 M82 M88 M93 M99 M105 M111 M117 M123 M157 M137">
    <cfRule type="expression" dxfId="7824" priority="1076" stopIfTrue="1">
      <formula>$T12=1</formula>
    </cfRule>
    <cfRule type="expression" dxfId="7823" priority="1077" stopIfTrue="1">
      <formula>$T12=0</formula>
    </cfRule>
  </conditionalFormatting>
  <conditionalFormatting sqref="L18 L157 L24 L32 L39 L45 L51 L57 L64 L70 L76 L82 L88 L93 L99 L105 L111 L117 L123 L137">
    <cfRule type="expression" dxfId="7822" priority="1016" stopIfTrue="1">
      <formula>$S18=1</formula>
    </cfRule>
    <cfRule type="expression" dxfId="7821" priority="1017" stopIfTrue="1">
      <formula>$S18=0</formula>
    </cfRule>
  </conditionalFormatting>
  <conditionalFormatting sqref="M18 M24 M32 M39 M45 M51 M57 M64 M70 M76 M82 M88 M93 M99 M105 M111 M117 M123 M157 M137">
    <cfRule type="expression" dxfId="7820" priority="1014" stopIfTrue="1">
      <formula>$T18=1</formula>
    </cfRule>
    <cfRule type="expression" dxfId="7819" priority="1015" stopIfTrue="1">
      <formula>$T18=0</formula>
    </cfRule>
  </conditionalFormatting>
  <conditionalFormatting sqref="L18 L157 L24 L32 L39 L45 L51 L57 L64 L70 L76 L82 L88 L93 L99 L105 L111 L117 L123 L137">
    <cfRule type="expression" dxfId="7818" priority="1000" stopIfTrue="1">
      <formula>$S18=1</formula>
    </cfRule>
    <cfRule type="expression" dxfId="7817" priority="1001" stopIfTrue="1">
      <formula>$S18=0</formula>
    </cfRule>
  </conditionalFormatting>
  <conditionalFormatting sqref="M18 M24 M32 M39 M45 M51 M57 M64 M70 M76 M82 M88 M93 M99 M105 M111 M117 M123 M157 M137">
    <cfRule type="expression" dxfId="7816" priority="998" stopIfTrue="1">
      <formula>$T18=1</formula>
    </cfRule>
    <cfRule type="expression" dxfId="7815" priority="999" stopIfTrue="1">
      <formula>$T18=0</formula>
    </cfRule>
  </conditionalFormatting>
  <conditionalFormatting sqref="L18 L157 L24 L32 L39 L45 L51 L57 L64 L70 L76 L82 L88 L93 L99 L105 L111 L117 L123 L137">
    <cfRule type="expression" dxfId="7814" priority="984" stopIfTrue="1">
      <formula>$S18=1</formula>
    </cfRule>
    <cfRule type="expression" dxfId="7813" priority="985" stopIfTrue="1">
      <formula>$S18=0</formula>
    </cfRule>
  </conditionalFormatting>
  <conditionalFormatting sqref="M18 M24 M32 M39 M45 M51 M57 M64 M70 M76 M82 M88 M93 M99 M105 M111 M117 M123 M157 M137">
    <cfRule type="expression" dxfId="7812" priority="982" stopIfTrue="1">
      <formula>$T18=1</formula>
    </cfRule>
    <cfRule type="expression" dxfId="7811" priority="983" stopIfTrue="1">
      <formula>$T18=0</formula>
    </cfRule>
  </conditionalFormatting>
  <conditionalFormatting sqref="L18 L157 L24 L32 L39 L45 L51 L57 L64 L70 L76 L82 L88 L93 L99 L105 L111 L117 L123 L137">
    <cfRule type="expression" dxfId="7810" priority="968" stopIfTrue="1">
      <formula>$S18=1</formula>
    </cfRule>
    <cfRule type="expression" dxfId="7809" priority="969" stopIfTrue="1">
      <formula>$S18=0</formula>
    </cfRule>
  </conditionalFormatting>
  <conditionalFormatting sqref="M18 M24 M32 M39 M45 M51 M57 M64 M70 M76 M82 M88 M93 M99 M105 M111 M117 M123 M157 M137">
    <cfRule type="expression" dxfId="7808" priority="966" stopIfTrue="1">
      <formula>$T18=1</formula>
    </cfRule>
    <cfRule type="expression" dxfId="7807" priority="967" stopIfTrue="1">
      <formula>$T18=0</formula>
    </cfRule>
  </conditionalFormatting>
  <conditionalFormatting sqref="L18 L157 L24 L32 L39 L45 L51 L57 L64 L70 L76 L82 L88 L93 L99 L105 L111 L117 L123 L137">
    <cfRule type="expression" dxfId="7806" priority="952" stopIfTrue="1">
      <formula>$S18=1</formula>
    </cfRule>
    <cfRule type="expression" dxfId="7805" priority="953" stopIfTrue="1">
      <formula>$S18=0</formula>
    </cfRule>
  </conditionalFormatting>
  <conditionalFormatting sqref="M18 M24 M32 M39 M45 M51 M57 M64 M70 M76 M82 M88 M93 M99 M105 M111 M117 M123 M157 M137">
    <cfRule type="expression" dxfId="7804" priority="950" stopIfTrue="1">
      <formula>$T18=1</formula>
    </cfRule>
    <cfRule type="expression" dxfId="7803" priority="951" stopIfTrue="1">
      <formula>$T18=0</formula>
    </cfRule>
  </conditionalFormatting>
  <conditionalFormatting sqref="L18 L157 L24 L32 L39 L45 L51 L57 L64 L70 L76 L82 L88 L93 L99 L105 L111 L117 L123 L137">
    <cfRule type="expression" dxfId="7802" priority="936" stopIfTrue="1">
      <formula>$S18=1</formula>
    </cfRule>
    <cfRule type="expression" dxfId="7801" priority="937" stopIfTrue="1">
      <formula>$S18=0</formula>
    </cfRule>
  </conditionalFormatting>
  <conditionalFormatting sqref="M18 M24 M32 M39 M45 M51 M57 M64 M70 M76 M82 M88 M93 M99 M105 M111 M117 M123 M157 M137">
    <cfRule type="expression" dxfId="7800" priority="934" stopIfTrue="1">
      <formula>$T18=1</formula>
    </cfRule>
    <cfRule type="expression" dxfId="7799" priority="935" stopIfTrue="1">
      <formula>$T18=0</formula>
    </cfRule>
  </conditionalFormatting>
  <conditionalFormatting sqref="M18 M157 M24 M32 M39 M45 M51 M57 M65 M71 M77 M83 M89 M94 M100 M106 M112 M118 M124">
    <cfRule type="expression" dxfId="7798" priority="920" stopIfTrue="1">
      <formula>$T18=1</formula>
    </cfRule>
    <cfRule type="expression" dxfId="7797" priority="921" stopIfTrue="1">
      <formula>$T18=0</formula>
    </cfRule>
  </conditionalFormatting>
  <conditionalFormatting sqref="L18">
    <cfRule type="expression" dxfId="7796" priority="918">
      <formula>$S$18=0</formula>
    </cfRule>
    <cfRule type="expression" dxfId="7795" priority="919">
      <formula>$S$18=1</formula>
    </cfRule>
  </conditionalFormatting>
  <conditionalFormatting sqref="L24">
    <cfRule type="expression" dxfId="7794" priority="916">
      <formula>$S$24=1</formula>
    </cfRule>
    <cfRule type="expression" dxfId="7793" priority="917">
      <formula>$S$24=0</formula>
    </cfRule>
  </conditionalFormatting>
  <conditionalFormatting sqref="L32">
    <cfRule type="expression" dxfId="7792" priority="914">
      <formula>$S$32=1</formula>
    </cfRule>
    <cfRule type="expression" dxfId="7791" priority="915">
      <formula>$S$32=0</formula>
    </cfRule>
  </conditionalFormatting>
  <conditionalFormatting sqref="L39">
    <cfRule type="expression" dxfId="7790" priority="912">
      <formula>$S$39=1</formula>
    </cfRule>
    <cfRule type="expression" dxfId="7789" priority="913">
      <formula>$S$39=0</formula>
    </cfRule>
  </conditionalFormatting>
  <conditionalFormatting sqref="L18 L24 L32 L39 L45 L51 L57 L65 L71 L77 L83 L89 L94 L100 L106 L112 L118 L124 L157">
    <cfRule type="expression" dxfId="7788" priority="910" stopIfTrue="1">
      <formula>$S18=1</formula>
    </cfRule>
    <cfRule type="expression" dxfId="7787" priority="911" stopIfTrue="1">
      <formula>$S18=0</formula>
    </cfRule>
  </conditionalFormatting>
  <conditionalFormatting sqref="L18 L24 L32 L39 L45 L51 L57 L65 L71 L77 L83 L89 L94 L100 L106 L112 L118 L124 L157">
    <cfRule type="expression" dxfId="7786" priority="908" stopIfTrue="1">
      <formula>$S18=1</formula>
    </cfRule>
    <cfRule type="expression" dxfId="7785" priority="909" stopIfTrue="1">
      <formula>$S18=0</formula>
    </cfRule>
  </conditionalFormatting>
  <conditionalFormatting sqref="N133:P133 R133 K133">
    <cfRule type="expression" dxfId="7784" priority="730" stopIfTrue="1">
      <formula>LEFT(K133,1)="5"</formula>
    </cfRule>
    <cfRule type="expression" dxfId="7783" priority="731" stopIfTrue="1">
      <formula>LEFT(K133,1)="4"</formula>
    </cfRule>
    <cfRule type="expression" dxfId="7782" priority="732" stopIfTrue="1">
      <formula>OR(LEFT(K133,1)="3",LEFT(K133,1)="2")</formula>
    </cfRule>
  </conditionalFormatting>
  <conditionalFormatting sqref="M133">
    <cfRule type="expression" dxfId="7781" priority="728" stopIfTrue="1">
      <formula>$T133=1</formula>
    </cfRule>
    <cfRule type="expression" dxfId="7780" priority="729" stopIfTrue="1">
      <formula>$T133=0</formula>
    </cfRule>
  </conditionalFormatting>
  <conditionalFormatting sqref="L133">
    <cfRule type="expression" dxfId="7779" priority="726" stopIfTrue="1">
      <formula>$S133=1</formula>
    </cfRule>
    <cfRule type="expression" dxfId="7778" priority="727" stopIfTrue="1">
      <formula>$S133=0</formula>
    </cfRule>
  </conditionalFormatting>
  <conditionalFormatting sqref="L133">
    <cfRule type="expression" dxfId="7777" priority="724" stopIfTrue="1">
      <formula>$S133=1</formula>
    </cfRule>
    <cfRule type="expression" dxfId="7776" priority="725" stopIfTrue="1">
      <formula>$S133=0</formula>
    </cfRule>
  </conditionalFormatting>
  <conditionalFormatting sqref="L133">
    <cfRule type="expression" dxfId="7775" priority="722" stopIfTrue="1">
      <formula>$S133=1</formula>
    </cfRule>
    <cfRule type="expression" dxfId="7774" priority="723" stopIfTrue="1">
      <formula>$S133=0</formula>
    </cfRule>
  </conditionalFormatting>
  <conditionalFormatting sqref="M133">
    <cfRule type="expression" dxfId="7773" priority="720" stopIfTrue="1">
      <formula>$T133=1</formula>
    </cfRule>
    <cfRule type="expression" dxfId="7772" priority="721" stopIfTrue="1">
      <formula>$T133=0</formula>
    </cfRule>
  </conditionalFormatting>
  <conditionalFormatting sqref="L133">
    <cfRule type="expression" dxfId="7771" priority="718" stopIfTrue="1">
      <formula>$S133=1</formula>
    </cfRule>
    <cfRule type="expression" dxfId="7770" priority="719" stopIfTrue="1">
      <formula>$S133=0</formula>
    </cfRule>
  </conditionalFormatting>
  <conditionalFormatting sqref="M133">
    <cfRule type="expression" dxfId="7769" priority="716" stopIfTrue="1">
      <formula>$T133=1</formula>
    </cfRule>
    <cfRule type="expression" dxfId="7768" priority="717" stopIfTrue="1">
      <formula>$T133=0</formula>
    </cfRule>
  </conditionalFormatting>
  <conditionalFormatting sqref="L133">
    <cfRule type="expression" dxfId="7767" priority="714" stopIfTrue="1">
      <formula>$S133=1</formula>
    </cfRule>
    <cfRule type="expression" dxfId="7766" priority="715" stopIfTrue="1">
      <formula>$S133=0</formula>
    </cfRule>
  </conditionalFormatting>
  <conditionalFormatting sqref="M133">
    <cfRule type="expression" dxfId="7765" priority="712" stopIfTrue="1">
      <formula>$T133=1</formula>
    </cfRule>
    <cfRule type="expression" dxfId="7764" priority="713" stopIfTrue="1">
      <formula>$T133=0</formula>
    </cfRule>
  </conditionalFormatting>
  <conditionalFormatting sqref="L133">
    <cfRule type="expression" dxfId="7763" priority="710" stopIfTrue="1">
      <formula>$S133=1</formula>
    </cfRule>
    <cfRule type="expression" dxfId="7762" priority="711" stopIfTrue="1">
      <formula>$S133=0</formula>
    </cfRule>
  </conditionalFormatting>
  <conditionalFormatting sqref="M133">
    <cfRule type="expression" dxfId="7761" priority="708" stopIfTrue="1">
      <formula>$T133=1</formula>
    </cfRule>
    <cfRule type="expression" dxfId="7760" priority="709" stopIfTrue="1">
      <formula>$T133=0</formula>
    </cfRule>
  </conditionalFormatting>
  <conditionalFormatting sqref="L133">
    <cfRule type="expression" dxfId="7759" priority="706" stopIfTrue="1">
      <formula>$S133=1</formula>
    </cfRule>
    <cfRule type="expression" dxfId="7758" priority="707" stopIfTrue="1">
      <formula>$S133=0</formula>
    </cfRule>
  </conditionalFormatting>
  <conditionalFormatting sqref="M133">
    <cfRule type="expression" dxfId="7757" priority="704" stopIfTrue="1">
      <formula>$T133=1</formula>
    </cfRule>
    <cfRule type="expression" dxfId="7756" priority="705" stopIfTrue="1">
      <formula>$T133=0</formula>
    </cfRule>
  </conditionalFormatting>
  <conditionalFormatting sqref="L133">
    <cfRule type="expression" dxfId="7755" priority="702">
      <formula>$S$18=0</formula>
    </cfRule>
    <cfRule type="expression" dxfId="7754" priority="703">
      <formula>$S$18=1</formula>
    </cfRule>
  </conditionalFormatting>
  <conditionalFormatting sqref="Z133:AI133">
    <cfRule type="expression" dxfId="7753" priority="699" stopIfTrue="1">
      <formula>LEFT(Z133,1)="5"</formula>
    </cfRule>
    <cfRule type="expression" dxfId="7752" priority="700" stopIfTrue="1">
      <formula>LEFT(Z133,1)="4"</formula>
    </cfRule>
    <cfRule type="expression" dxfId="7751" priority="701" stopIfTrue="1">
      <formula>OR(LEFT(Z133,1)="3",LEFT(Z133,1)="2")</formula>
    </cfRule>
  </conditionalFormatting>
  <conditionalFormatting sqref="K13:K15">
    <cfRule type="expression" dxfId="7750" priority="534" stopIfTrue="1">
      <formula>LEFT(K13,1)="5"</formula>
    </cfRule>
    <cfRule type="expression" dxfId="7749" priority="535" stopIfTrue="1">
      <formula>LEFT(K13,1)="4"</formula>
    </cfRule>
    <cfRule type="expression" dxfId="7748" priority="536" stopIfTrue="1">
      <formula>OR(LEFT(K13,1)="3",LEFT(K13,1)="2")</formula>
    </cfRule>
  </conditionalFormatting>
  <conditionalFormatting sqref="K13:K15">
    <cfRule type="expression" dxfId="7747" priority="531" stopIfTrue="1">
      <formula>LEFT(K13,1)="5"</formula>
    </cfRule>
    <cfRule type="expression" dxfId="7746" priority="532" stopIfTrue="1">
      <formula>LEFT(K13,1)="4"</formula>
    </cfRule>
    <cfRule type="expression" dxfId="7745" priority="533" stopIfTrue="1">
      <formula>OR(LEFT(K13,1)="3",LEFT(K13,1)="2")</formula>
    </cfRule>
  </conditionalFormatting>
  <conditionalFormatting sqref="K13:K15">
    <cfRule type="expression" dxfId="7744" priority="528" stopIfTrue="1">
      <formula>LEFT(K13,1)="5"</formula>
    </cfRule>
    <cfRule type="expression" dxfId="7743" priority="529" stopIfTrue="1">
      <formula>LEFT(K13,1)="4"</formula>
    </cfRule>
    <cfRule type="expression" dxfId="7742" priority="530" stopIfTrue="1">
      <formula>OR(LEFT(K13,1)="3",LEFT(K13,1)="2")</formula>
    </cfRule>
  </conditionalFormatting>
  <conditionalFormatting sqref="K19:K20">
    <cfRule type="expression" dxfId="7741" priority="525" stopIfTrue="1">
      <formula>LEFT(K19,1)="5"</formula>
    </cfRule>
    <cfRule type="expression" dxfId="7740" priority="526" stopIfTrue="1">
      <formula>LEFT(K19,1)="4"</formula>
    </cfRule>
    <cfRule type="expression" dxfId="7739" priority="527" stopIfTrue="1">
      <formula>OR(LEFT(K19,1)="3",LEFT(K19,1)="2")</formula>
    </cfRule>
  </conditionalFormatting>
  <conditionalFormatting sqref="K19:K20">
    <cfRule type="expression" dxfId="7738" priority="522" stopIfTrue="1">
      <formula>LEFT(K19,1)="5"</formula>
    </cfRule>
    <cfRule type="expression" dxfId="7737" priority="523" stopIfTrue="1">
      <formula>LEFT(K19,1)="4"</formula>
    </cfRule>
    <cfRule type="expression" dxfId="7736" priority="524" stopIfTrue="1">
      <formula>OR(LEFT(K19,1)="3",LEFT(K19,1)="2")</formula>
    </cfRule>
  </conditionalFormatting>
  <conditionalFormatting sqref="K19:K20">
    <cfRule type="expression" dxfId="7735" priority="519" stopIfTrue="1">
      <formula>LEFT(K19,1)="5"</formula>
    </cfRule>
    <cfRule type="expression" dxfId="7734" priority="520" stopIfTrue="1">
      <formula>LEFT(K19,1)="4"</formula>
    </cfRule>
    <cfRule type="expression" dxfId="7733" priority="521" stopIfTrue="1">
      <formula>OR(LEFT(K19,1)="3",LEFT(K19,1)="2")</formula>
    </cfRule>
  </conditionalFormatting>
  <conditionalFormatting sqref="K21">
    <cfRule type="expression" dxfId="7732" priority="516" stopIfTrue="1">
      <formula>LEFT(K21,1)="5"</formula>
    </cfRule>
    <cfRule type="expression" dxfId="7731" priority="517" stopIfTrue="1">
      <formula>LEFT(K21,1)="4"</formula>
    </cfRule>
    <cfRule type="expression" dxfId="7730" priority="518" stopIfTrue="1">
      <formula>OR(LEFT(K21,1)="3",LEFT(K21,1)="2")</formula>
    </cfRule>
  </conditionalFormatting>
  <conditionalFormatting sqref="K25:K30">
    <cfRule type="expression" dxfId="7729" priority="513" stopIfTrue="1">
      <formula>LEFT(K25,1)="5"</formula>
    </cfRule>
    <cfRule type="expression" dxfId="7728" priority="514" stopIfTrue="1">
      <formula>LEFT(K25,1)="4"</formula>
    </cfRule>
    <cfRule type="expression" dxfId="7727" priority="515" stopIfTrue="1">
      <formula>OR(LEFT(K25,1)="3",LEFT(K25,1)="2")</formula>
    </cfRule>
  </conditionalFormatting>
  <conditionalFormatting sqref="K25:K30">
    <cfRule type="expression" dxfId="7726" priority="510" stopIfTrue="1">
      <formula>LEFT(K25,1)="5"</formula>
    </cfRule>
    <cfRule type="expression" dxfId="7725" priority="511" stopIfTrue="1">
      <formula>LEFT(K25,1)="4"</formula>
    </cfRule>
    <cfRule type="expression" dxfId="7724" priority="512" stopIfTrue="1">
      <formula>OR(LEFT(K25,1)="3",LEFT(K25,1)="2")</formula>
    </cfRule>
  </conditionalFormatting>
  <conditionalFormatting sqref="K25:K30">
    <cfRule type="expression" dxfId="7723" priority="507" stopIfTrue="1">
      <formula>LEFT(K25,1)="5"</formula>
    </cfRule>
    <cfRule type="expression" dxfId="7722" priority="508" stopIfTrue="1">
      <formula>LEFT(K25,1)="4"</formula>
    </cfRule>
    <cfRule type="expression" dxfId="7721" priority="509" stopIfTrue="1">
      <formula>OR(LEFT(K25,1)="3",LEFT(K25,1)="2")</formula>
    </cfRule>
  </conditionalFormatting>
  <conditionalFormatting sqref="AI33:AI35 K33:K35 K37">
    <cfRule type="expression" dxfId="7720" priority="504" stopIfTrue="1">
      <formula>LEFT(K33,1)="5"</formula>
    </cfRule>
    <cfRule type="expression" dxfId="7719" priority="505" stopIfTrue="1">
      <formula>LEFT(K33,1)="4"</formula>
    </cfRule>
    <cfRule type="expression" dxfId="7718" priority="506" stopIfTrue="1">
      <formula>OR(LEFT(K33,1)="3",LEFT(K33,1)="2")</formula>
    </cfRule>
  </conditionalFormatting>
  <conditionalFormatting sqref="K40">
    <cfRule type="expression" dxfId="7717" priority="501" stopIfTrue="1">
      <formula>LEFT(K40,1)="5"</formula>
    </cfRule>
    <cfRule type="expression" dxfId="7716" priority="502" stopIfTrue="1">
      <formula>LEFT(K40,1)="4"</formula>
    </cfRule>
    <cfRule type="expression" dxfId="7715" priority="503" stopIfTrue="1">
      <formula>OR(LEFT(K40,1)="3",LEFT(K40,1)="2")</formula>
    </cfRule>
  </conditionalFormatting>
  <conditionalFormatting sqref="K40">
    <cfRule type="expression" dxfId="7714" priority="498" stopIfTrue="1">
      <formula>LEFT(K40,1)="5"</formula>
    </cfRule>
    <cfRule type="expression" dxfId="7713" priority="499" stopIfTrue="1">
      <formula>LEFT(K40,1)="4"</formula>
    </cfRule>
    <cfRule type="expression" dxfId="7712" priority="500" stopIfTrue="1">
      <formula>OR(LEFT(K40,1)="3",LEFT(K40,1)="2")</formula>
    </cfRule>
  </conditionalFormatting>
  <conditionalFormatting sqref="K40">
    <cfRule type="expression" dxfId="7711" priority="495" stopIfTrue="1">
      <formula>LEFT(K40,1)="5"</formula>
    </cfRule>
    <cfRule type="expression" dxfId="7710" priority="496" stopIfTrue="1">
      <formula>LEFT(K40,1)="4"</formula>
    </cfRule>
    <cfRule type="expression" dxfId="7709" priority="497" stopIfTrue="1">
      <formula>OR(LEFT(K40,1)="3",LEFT(K40,1)="2")</formula>
    </cfRule>
  </conditionalFormatting>
  <conditionalFormatting sqref="K46:K48">
    <cfRule type="expression" dxfId="7708" priority="483" stopIfTrue="1">
      <formula>LEFT(K46,1)="5"</formula>
    </cfRule>
    <cfRule type="expression" dxfId="7707" priority="484" stopIfTrue="1">
      <formula>LEFT(K46,1)="4"</formula>
    </cfRule>
    <cfRule type="expression" dxfId="7706" priority="485" stopIfTrue="1">
      <formula>OR(LEFT(K46,1)="3",LEFT(K46,1)="2")</formula>
    </cfRule>
  </conditionalFormatting>
  <conditionalFormatting sqref="K46:K48">
    <cfRule type="expression" dxfId="7705" priority="480" stopIfTrue="1">
      <formula>LEFT(K46,1)="5"</formula>
    </cfRule>
    <cfRule type="expression" dxfId="7704" priority="481" stopIfTrue="1">
      <formula>LEFT(K46,1)="4"</formula>
    </cfRule>
    <cfRule type="expression" dxfId="7703" priority="482" stopIfTrue="1">
      <formula>OR(LEFT(K46,1)="3",LEFT(K46,1)="2")</formula>
    </cfRule>
  </conditionalFormatting>
  <conditionalFormatting sqref="K46:K48">
    <cfRule type="expression" dxfId="7702" priority="477" stopIfTrue="1">
      <formula>LEFT(K46,1)="5"</formula>
    </cfRule>
    <cfRule type="expression" dxfId="7701" priority="478" stopIfTrue="1">
      <formula>LEFT(K46,1)="4"</formula>
    </cfRule>
    <cfRule type="expression" dxfId="7700" priority="479" stopIfTrue="1">
      <formula>OR(LEFT(K46,1)="3",LEFT(K46,1)="2")</formula>
    </cfRule>
  </conditionalFormatting>
  <conditionalFormatting sqref="K66">
    <cfRule type="expression" dxfId="7699" priority="456" stopIfTrue="1">
      <formula>LEFT(K66,1)="5"</formula>
    </cfRule>
    <cfRule type="expression" dxfId="7698" priority="457" stopIfTrue="1">
      <formula>LEFT(K66,1)="4"</formula>
    </cfRule>
    <cfRule type="expression" dxfId="7697" priority="458" stopIfTrue="1">
      <formula>OR(LEFT(K66,1)="3",LEFT(K66,1)="2")</formula>
    </cfRule>
  </conditionalFormatting>
  <conditionalFormatting sqref="K66">
    <cfRule type="expression" dxfId="7696" priority="453" stopIfTrue="1">
      <formula>LEFT(K66,1)="5"</formula>
    </cfRule>
    <cfRule type="expression" dxfId="7695" priority="454" stopIfTrue="1">
      <formula>LEFT(K66,1)="4"</formula>
    </cfRule>
    <cfRule type="expression" dxfId="7694" priority="455" stopIfTrue="1">
      <formula>OR(LEFT(K66,1)="3",LEFT(K66,1)="2")</formula>
    </cfRule>
  </conditionalFormatting>
  <conditionalFormatting sqref="K66">
    <cfRule type="expression" dxfId="7693" priority="450" stopIfTrue="1">
      <formula>LEFT(K66,1)="5"</formula>
    </cfRule>
    <cfRule type="expression" dxfId="7692" priority="451" stopIfTrue="1">
      <formula>LEFT(K66,1)="4"</formula>
    </cfRule>
    <cfRule type="expression" dxfId="7691" priority="452" stopIfTrue="1">
      <formula>OR(LEFT(K66,1)="3",LEFT(K66,1)="2")</formula>
    </cfRule>
  </conditionalFormatting>
  <conditionalFormatting sqref="K101:K104">
    <cfRule type="expression" dxfId="7690" priority="417" stopIfTrue="1">
      <formula>LEFT(K101,1)="5"</formula>
    </cfRule>
    <cfRule type="expression" dxfId="7689" priority="418" stopIfTrue="1">
      <formula>LEFT(K101,1)="4"</formula>
    </cfRule>
    <cfRule type="expression" dxfId="7688" priority="419" stopIfTrue="1">
      <formula>OR(LEFT(K101,1)="3",LEFT(K101,1)="2")</formula>
    </cfRule>
  </conditionalFormatting>
  <conditionalFormatting sqref="K101:K104">
    <cfRule type="expression" dxfId="7687" priority="414" stopIfTrue="1">
      <formula>LEFT(K101,1)="5"</formula>
    </cfRule>
    <cfRule type="expression" dxfId="7686" priority="415" stopIfTrue="1">
      <formula>LEFT(K101,1)="4"</formula>
    </cfRule>
    <cfRule type="expression" dxfId="7685" priority="416" stopIfTrue="1">
      <formula>OR(LEFT(K101,1)="3",LEFT(K101,1)="2")</formula>
    </cfRule>
  </conditionalFormatting>
  <conditionalFormatting sqref="K101:K104">
    <cfRule type="expression" dxfId="7684" priority="411" stopIfTrue="1">
      <formula>LEFT(K101,1)="5"</formula>
    </cfRule>
    <cfRule type="expression" dxfId="7683" priority="412" stopIfTrue="1">
      <formula>LEFT(K101,1)="4"</formula>
    </cfRule>
    <cfRule type="expression" dxfId="7682" priority="413" stopIfTrue="1">
      <formula>OR(LEFT(K101,1)="3",LEFT(K101,1)="2")</formula>
    </cfRule>
  </conditionalFormatting>
  <conditionalFormatting sqref="K107">
    <cfRule type="expression" dxfId="7681" priority="408" stopIfTrue="1">
      <formula>LEFT(K107,1)="5"</formula>
    </cfRule>
    <cfRule type="expression" dxfId="7680" priority="409" stopIfTrue="1">
      <formula>LEFT(K107,1)="4"</formula>
    </cfRule>
    <cfRule type="expression" dxfId="7679" priority="410" stopIfTrue="1">
      <formula>OR(LEFT(K107,1)="3",LEFT(K107,1)="2")</formula>
    </cfRule>
  </conditionalFormatting>
  <conditionalFormatting sqref="K107">
    <cfRule type="expression" dxfId="7678" priority="405" stopIfTrue="1">
      <formula>LEFT(K107,1)="5"</formula>
    </cfRule>
    <cfRule type="expression" dxfId="7677" priority="406" stopIfTrue="1">
      <formula>LEFT(K107,1)="4"</formula>
    </cfRule>
    <cfRule type="expression" dxfId="7676" priority="407" stopIfTrue="1">
      <formula>OR(LEFT(K107,1)="3",LEFT(K107,1)="2")</formula>
    </cfRule>
  </conditionalFormatting>
  <conditionalFormatting sqref="K107">
    <cfRule type="expression" dxfId="7675" priority="402" stopIfTrue="1">
      <formula>LEFT(K107,1)="5"</formula>
    </cfRule>
    <cfRule type="expression" dxfId="7674" priority="403" stopIfTrue="1">
      <formula>LEFT(K107,1)="4"</formula>
    </cfRule>
    <cfRule type="expression" dxfId="7673" priority="404" stopIfTrue="1">
      <formula>OR(LEFT(K107,1)="3",LEFT(K107,1)="2")</formula>
    </cfRule>
  </conditionalFormatting>
  <conditionalFormatting sqref="K113">
    <cfRule type="expression" dxfId="7672" priority="399" stopIfTrue="1">
      <formula>LEFT(K113,1)="5"</formula>
    </cfRule>
    <cfRule type="expression" dxfId="7671" priority="400" stopIfTrue="1">
      <formula>LEFT(K113,1)="4"</formula>
    </cfRule>
    <cfRule type="expression" dxfId="7670" priority="401" stopIfTrue="1">
      <formula>OR(LEFT(K113,1)="3",LEFT(K113,1)="2")</formula>
    </cfRule>
  </conditionalFormatting>
  <conditionalFormatting sqref="K113">
    <cfRule type="expression" dxfId="7669" priority="396" stopIfTrue="1">
      <formula>LEFT(K113,1)="5"</formula>
    </cfRule>
    <cfRule type="expression" dxfId="7668" priority="397" stopIfTrue="1">
      <formula>LEFT(K113,1)="4"</formula>
    </cfRule>
    <cfRule type="expression" dxfId="7667" priority="398" stopIfTrue="1">
      <formula>OR(LEFT(K113,1)="3",LEFT(K113,1)="2")</formula>
    </cfRule>
  </conditionalFormatting>
  <conditionalFormatting sqref="K113">
    <cfRule type="expression" dxfId="7666" priority="393" stopIfTrue="1">
      <formula>LEFT(K113,1)="5"</formula>
    </cfRule>
    <cfRule type="expression" dxfId="7665" priority="394" stopIfTrue="1">
      <formula>LEFT(K113,1)="4"</formula>
    </cfRule>
    <cfRule type="expression" dxfId="7664" priority="395" stopIfTrue="1">
      <formula>OR(LEFT(K113,1)="3",LEFT(K113,1)="2")</formula>
    </cfRule>
  </conditionalFormatting>
  <conditionalFormatting sqref="K125">
    <cfRule type="expression" dxfId="7663" priority="390" stopIfTrue="1">
      <formula>LEFT(K125,1)="5"</formula>
    </cfRule>
    <cfRule type="expression" dxfId="7662" priority="391" stopIfTrue="1">
      <formula>LEFT(K125,1)="4"</formula>
    </cfRule>
    <cfRule type="expression" dxfId="7661" priority="392" stopIfTrue="1">
      <formula>OR(LEFT(K125,1)="3",LEFT(K125,1)="2")</formula>
    </cfRule>
  </conditionalFormatting>
  <conditionalFormatting sqref="K125">
    <cfRule type="expression" dxfId="7660" priority="387" stopIfTrue="1">
      <formula>LEFT(K125,1)="5"</formula>
    </cfRule>
    <cfRule type="expression" dxfId="7659" priority="388" stopIfTrue="1">
      <formula>LEFT(K125,1)="4"</formula>
    </cfRule>
    <cfRule type="expression" dxfId="7658" priority="389" stopIfTrue="1">
      <formula>OR(LEFT(K125,1)="3",LEFT(K125,1)="2")</formula>
    </cfRule>
  </conditionalFormatting>
  <conditionalFormatting sqref="K125">
    <cfRule type="expression" dxfId="7657" priority="384" stopIfTrue="1">
      <formula>LEFT(K125,1)="5"</formula>
    </cfRule>
    <cfRule type="expression" dxfId="7656" priority="385" stopIfTrue="1">
      <formula>LEFT(K125,1)="4"</formula>
    </cfRule>
    <cfRule type="expression" dxfId="7655" priority="386" stopIfTrue="1">
      <formula>OR(LEFT(K125,1)="3",LEFT(K125,1)="2")</formula>
    </cfRule>
  </conditionalFormatting>
  <conditionalFormatting sqref="K126:K131">
    <cfRule type="expression" dxfId="7654" priority="381" stopIfTrue="1">
      <formula>LEFT(K126,1)="5"</formula>
    </cfRule>
    <cfRule type="expression" dxfId="7653" priority="382" stopIfTrue="1">
      <formula>LEFT(K126,1)="4"</formula>
    </cfRule>
    <cfRule type="expression" dxfId="7652" priority="383" stopIfTrue="1">
      <formula>OR(LEFT(K126,1)="3",LEFT(K126,1)="2")</formula>
    </cfRule>
  </conditionalFormatting>
  <conditionalFormatting sqref="K139:K144">
    <cfRule type="expression" dxfId="7651" priority="378" stopIfTrue="1">
      <formula>LEFT(K139,1)="5"</formula>
    </cfRule>
    <cfRule type="expression" dxfId="7650" priority="379" stopIfTrue="1">
      <formula>LEFT(K139,1)="4"</formula>
    </cfRule>
    <cfRule type="expression" dxfId="7649" priority="380" stopIfTrue="1">
      <formula>OR(LEFT(K139,1)="3",LEFT(K139,1)="2")</formula>
    </cfRule>
  </conditionalFormatting>
  <conditionalFormatting sqref="R141 N141:P141 K139:K144">
    <cfRule type="expression" dxfId="7648" priority="375" stopIfTrue="1">
      <formula>LEFT(K139,1)="5"</formula>
    </cfRule>
  </conditionalFormatting>
  <conditionalFormatting sqref="L141">
    <cfRule type="expression" dxfId="7647" priority="374" stopIfTrue="1">
      <formula>$S141=1</formula>
    </cfRule>
  </conditionalFormatting>
  <conditionalFormatting sqref="M141">
    <cfRule type="expression" dxfId="7646" priority="376" stopIfTrue="1">
      <formula>$T141=1</formula>
    </cfRule>
    <cfRule type="expression" dxfId="7645" priority="377" stopIfTrue="1">
      <formula>$T141=0</formula>
    </cfRule>
  </conditionalFormatting>
  <conditionalFormatting sqref="R141">
    <cfRule type="expression" dxfId="7644" priority="371" stopIfTrue="1">
      <formula>LEFT(R141,1)="5"</formula>
    </cfRule>
    <cfRule type="expression" dxfId="7643" priority="372" stopIfTrue="1">
      <formula>LEFT(R141,1)="4"</formula>
    </cfRule>
    <cfRule type="expression" dxfId="7642" priority="373" stopIfTrue="1">
      <formula>OR(LEFT(R141,1)="3",LEFT(R141,1)="2")</formula>
    </cfRule>
  </conditionalFormatting>
  <conditionalFormatting sqref="R141">
    <cfRule type="expression" dxfId="7641" priority="368" stopIfTrue="1">
      <formula>LEFT(R141,1)="5"</formula>
    </cfRule>
    <cfRule type="expression" dxfId="7640" priority="369" stopIfTrue="1">
      <formula>LEFT(R141,1)="4"</formula>
    </cfRule>
    <cfRule type="expression" dxfId="7639" priority="370" stopIfTrue="1">
      <formula>OR(LEFT(R141,1)="3",LEFT(R141,1)="2")</formula>
    </cfRule>
  </conditionalFormatting>
  <conditionalFormatting sqref="R141 N141:P141">
    <cfRule type="expression" dxfId="7638" priority="365" stopIfTrue="1">
      <formula>LEFT(N141,1)="5"</formula>
    </cfRule>
    <cfRule type="expression" dxfId="7637" priority="366" stopIfTrue="1">
      <formula>LEFT(N141,1)="4"</formula>
    </cfRule>
    <cfRule type="expression" dxfId="7636" priority="367" stopIfTrue="1">
      <formula>OR(LEFT(N141,1)="3",LEFT(N141,1)="2")</formula>
    </cfRule>
  </conditionalFormatting>
  <conditionalFormatting sqref="L141">
    <cfRule type="expression" dxfId="7635" priority="363" stopIfTrue="1">
      <formula>$S141=1</formula>
    </cfRule>
    <cfRule type="expression" dxfId="7634" priority="364" stopIfTrue="1">
      <formula>$S141=0</formula>
    </cfRule>
  </conditionalFormatting>
  <conditionalFormatting sqref="M141">
    <cfRule type="expression" dxfId="7633" priority="361" stopIfTrue="1">
      <formula>$T141=1</formula>
    </cfRule>
    <cfRule type="expression" dxfId="7632" priority="362" stopIfTrue="1">
      <formula>$T141=0</formula>
    </cfRule>
  </conditionalFormatting>
  <conditionalFormatting sqref="R141">
    <cfRule type="expression" dxfId="7631" priority="358" stopIfTrue="1">
      <formula>LEFT(R141,1)="5"</formula>
    </cfRule>
    <cfRule type="expression" dxfId="7630" priority="359" stopIfTrue="1">
      <formula>LEFT(R141,1)="4"</formula>
    </cfRule>
    <cfRule type="expression" dxfId="7629" priority="360" stopIfTrue="1">
      <formula>OR(LEFT(R141,1)="3",LEFT(R141,1)="2")</formula>
    </cfRule>
  </conditionalFormatting>
  <conditionalFormatting sqref="R141">
    <cfRule type="expression" dxfId="7628" priority="355" stopIfTrue="1">
      <formula>LEFT(R141,1)="5"</formula>
    </cfRule>
    <cfRule type="expression" dxfId="7627" priority="356" stopIfTrue="1">
      <formula>LEFT(R141,1)="4"</formula>
    </cfRule>
    <cfRule type="expression" dxfId="7626" priority="357" stopIfTrue="1">
      <formula>OR(LEFT(R141,1)="3",LEFT(R141,1)="2")</formula>
    </cfRule>
  </conditionalFormatting>
  <conditionalFormatting sqref="K153:K154">
    <cfRule type="expression" dxfId="7625" priority="352" stopIfTrue="1">
      <formula>LEFT(K153,1)="5"</formula>
    </cfRule>
    <cfRule type="expression" dxfId="7624" priority="353" stopIfTrue="1">
      <formula>LEFT(K153,1)="4"</formula>
    </cfRule>
    <cfRule type="expression" dxfId="7623" priority="354" stopIfTrue="1">
      <formula>OR(LEFT(K153,1)="3",LEFT(K153,1)="2")</formula>
    </cfRule>
  </conditionalFormatting>
  <conditionalFormatting sqref="K153:K154">
    <cfRule type="expression" dxfId="7622" priority="349" stopIfTrue="1">
      <formula>LEFT(K153,1)="5"</formula>
    </cfRule>
    <cfRule type="expression" dxfId="7621" priority="350" stopIfTrue="1">
      <formula>LEFT(K153,1)="4"</formula>
    </cfRule>
    <cfRule type="expression" dxfId="7620" priority="351" stopIfTrue="1">
      <formula>OR(LEFT(K153,1)="3",LEFT(K153,1)="2")</formula>
    </cfRule>
  </conditionalFormatting>
  <conditionalFormatting sqref="K153:K154">
    <cfRule type="expression" dxfId="7619" priority="346" stopIfTrue="1">
      <formula>LEFT(K153,1)="5"</formula>
    </cfRule>
    <cfRule type="expression" dxfId="7618" priority="347" stopIfTrue="1">
      <formula>LEFT(K153,1)="4"</formula>
    </cfRule>
    <cfRule type="expression" dxfId="7617" priority="348" stopIfTrue="1">
      <formula>OR(LEFT(K153,1)="3",LEFT(K153,1)="2")</formula>
    </cfRule>
  </conditionalFormatting>
  <conditionalFormatting sqref="R148 N148:P148 K148:K152">
    <cfRule type="expression" dxfId="7616" priority="339" stopIfTrue="1">
      <formula>LEFT(K148,1)="5"</formula>
    </cfRule>
    <cfRule type="expression" dxfId="7615" priority="340" stopIfTrue="1">
      <formula>LEFT(K148,1)="4"</formula>
    </cfRule>
    <cfRule type="expression" dxfId="7614" priority="341" stopIfTrue="1">
      <formula>OR(LEFT(K148,1)="3",LEFT(K148,1)="2")</formula>
    </cfRule>
  </conditionalFormatting>
  <conditionalFormatting sqref="L148">
    <cfRule type="expression" dxfId="7613" priority="342" stopIfTrue="1">
      <formula>$S148=1</formula>
    </cfRule>
    <cfRule type="expression" dxfId="7612" priority="343" stopIfTrue="1">
      <formula>$S148=0</formula>
    </cfRule>
  </conditionalFormatting>
  <conditionalFormatting sqref="M148">
    <cfRule type="expression" dxfId="7611" priority="344" stopIfTrue="1">
      <formula>$T148=1</formula>
    </cfRule>
    <cfRule type="expression" dxfId="7610" priority="345" stopIfTrue="1">
      <formula>$T148=0</formula>
    </cfRule>
  </conditionalFormatting>
  <conditionalFormatting sqref="R148">
    <cfRule type="expression" dxfId="7609" priority="336" stopIfTrue="1">
      <formula>LEFT(R148,1)="5"</formula>
    </cfRule>
    <cfRule type="expression" dxfId="7608" priority="337" stopIfTrue="1">
      <formula>LEFT(R148,1)="4"</formula>
    </cfRule>
    <cfRule type="expression" dxfId="7607" priority="338" stopIfTrue="1">
      <formula>OR(LEFT(R148,1)="3",LEFT(R148,1)="2")</formula>
    </cfRule>
  </conditionalFormatting>
  <conditionalFormatting sqref="R148">
    <cfRule type="expression" dxfId="7606" priority="333" stopIfTrue="1">
      <formula>LEFT(R148,1)="5"</formula>
    </cfRule>
    <cfRule type="expression" dxfId="7605" priority="334" stopIfTrue="1">
      <formula>LEFT(R148,1)="4"</formula>
    </cfRule>
    <cfRule type="expression" dxfId="7604" priority="335" stopIfTrue="1">
      <formula>OR(LEFT(R148,1)="3",LEFT(R148,1)="2")</formula>
    </cfRule>
  </conditionalFormatting>
  <conditionalFormatting sqref="R148 N148:P148 K148:K152">
    <cfRule type="expression" dxfId="7603" priority="330" stopIfTrue="1">
      <formula>LEFT(K148,1)="5"</formula>
    </cfRule>
    <cfRule type="expression" dxfId="7602" priority="331" stopIfTrue="1">
      <formula>LEFT(K148,1)="4"</formula>
    </cfRule>
    <cfRule type="expression" dxfId="7601" priority="332" stopIfTrue="1">
      <formula>OR(LEFT(K148,1)="3",LEFT(K148,1)="2")</formula>
    </cfRule>
  </conditionalFormatting>
  <conditionalFormatting sqref="L148">
    <cfRule type="expression" dxfId="7600" priority="328" stopIfTrue="1">
      <formula>$S148=1</formula>
    </cfRule>
    <cfRule type="expression" dxfId="7599" priority="329" stopIfTrue="1">
      <formula>$S148=0</formula>
    </cfRule>
  </conditionalFormatting>
  <conditionalFormatting sqref="M148">
    <cfRule type="expression" dxfId="7598" priority="326" stopIfTrue="1">
      <formula>$T148=1</formula>
    </cfRule>
    <cfRule type="expression" dxfId="7597" priority="327" stopIfTrue="1">
      <formula>$T148=0</formula>
    </cfRule>
  </conditionalFormatting>
  <conditionalFormatting sqref="R148">
    <cfRule type="expression" dxfId="7596" priority="323" stopIfTrue="1">
      <formula>LEFT(R148,1)="5"</formula>
    </cfRule>
    <cfRule type="expression" dxfId="7595" priority="324" stopIfTrue="1">
      <formula>LEFT(R148,1)="4"</formula>
    </cfRule>
    <cfRule type="expression" dxfId="7594" priority="325" stopIfTrue="1">
      <formula>OR(LEFT(R148,1)="3",LEFT(R148,1)="2")</formula>
    </cfRule>
  </conditionalFormatting>
  <conditionalFormatting sqref="R148">
    <cfRule type="expression" dxfId="7593" priority="320" stopIfTrue="1">
      <formula>LEFT(R148,1)="5"</formula>
    </cfRule>
    <cfRule type="expression" dxfId="7592" priority="321" stopIfTrue="1">
      <formula>LEFT(R148,1)="4"</formula>
    </cfRule>
    <cfRule type="expression" dxfId="7591" priority="322" stopIfTrue="1">
      <formula>OR(LEFT(R148,1)="3",LEFT(R148,1)="2")</formula>
    </cfRule>
  </conditionalFormatting>
  <conditionalFormatting sqref="K148:K152">
    <cfRule type="expression" dxfId="7590" priority="317" stopIfTrue="1">
      <formula>LEFT(K148,1)="5"</formula>
    </cfRule>
    <cfRule type="expression" dxfId="7589" priority="318" stopIfTrue="1">
      <formula>LEFT(K148,1)="4"</formula>
    </cfRule>
    <cfRule type="expression" dxfId="7588" priority="319" stopIfTrue="1">
      <formula>OR(LEFT(K148,1)="3",LEFT(K148,1)="2")</formula>
    </cfRule>
  </conditionalFormatting>
  <conditionalFormatting sqref="K155">
    <cfRule type="expression" dxfId="7587" priority="314" stopIfTrue="1">
      <formula>LEFT(K155,1)="5"</formula>
    </cfRule>
    <cfRule type="expression" dxfId="7586" priority="315" stopIfTrue="1">
      <formula>LEFT(K155,1)="4"</formula>
    </cfRule>
    <cfRule type="expression" dxfId="7585" priority="316" stopIfTrue="1">
      <formula>OR(LEFT(K155,1)="3",LEFT(K155,1)="2")</formula>
    </cfRule>
  </conditionalFormatting>
  <conditionalFormatting sqref="K155">
    <cfRule type="expression" dxfId="7584" priority="311" stopIfTrue="1">
      <formula>LEFT(K155,1)="5"</formula>
    </cfRule>
    <cfRule type="expression" dxfId="7583" priority="312" stopIfTrue="1">
      <formula>LEFT(K155,1)="4"</formula>
    </cfRule>
    <cfRule type="expression" dxfId="7582" priority="313" stopIfTrue="1">
      <formula>OR(LEFT(K155,1)="3",LEFT(K155,1)="2")</formula>
    </cfRule>
  </conditionalFormatting>
  <conditionalFormatting sqref="K155">
    <cfRule type="expression" dxfId="7581" priority="308" stopIfTrue="1">
      <formula>LEFT(K155,1)="5"</formula>
    </cfRule>
    <cfRule type="expression" dxfId="7580" priority="309" stopIfTrue="1">
      <formula>LEFT(K155,1)="4"</formula>
    </cfRule>
    <cfRule type="expression" dxfId="7579" priority="310" stopIfTrue="1">
      <formula>OR(LEFT(K155,1)="3",LEFT(K155,1)="2")</formula>
    </cfRule>
  </conditionalFormatting>
  <conditionalFormatting sqref="AI22 K22">
    <cfRule type="expression" dxfId="7578" priority="278" stopIfTrue="1">
      <formula>LEFT(K22,1)="5"</formula>
    </cfRule>
    <cfRule type="expression" dxfId="7577" priority="279" stopIfTrue="1">
      <formula>LEFT(K22,1)="4"</formula>
    </cfRule>
    <cfRule type="expression" dxfId="7576" priority="280" stopIfTrue="1">
      <formula>OR(LEFT(K22,1)="3",LEFT(K22,1)="2")</formula>
    </cfRule>
  </conditionalFormatting>
  <conditionalFormatting sqref="AI36 K36">
    <cfRule type="expression" dxfId="7575" priority="275" stopIfTrue="1">
      <formula>LEFT(K36,1)="5"</formula>
    </cfRule>
    <cfRule type="expression" dxfId="7574" priority="276" stopIfTrue="1">
      <formula>LEFT(K36,1)="4"</formula>
    </cfRule>
    <cfRule type="expression" dxfId="7573" priority="277" stopIfTrue="1">
      <formula>OR(LEFT(K36,1)="3",LEFT(K36,1)="2")</formula>
    </cfRule>
  </conditionalFormatting>
  <conditionalFormatting sqref="K131 AI131">
    <cfRule type="expression" dxfId="7572" priority="272" stopIfTrue="1">
      <formula>LEFT(K131,1)="5"</formula>
    </cfRule>
    <cfRule type="expression" dxfId="7571" priority="273" stopIfTrue="1">
      <formula>LEFT(K131,1)="4"</formula>
    </cfRule>
    <cfRule type="expression" dxfId="7570" priority="274" stopIfTrue="1">
      <formula>OR(LEFT(K131,1)="3",LEFT(K131,1)="2")</formula>
    </cfRule>
  </conditionalFormatting>
  <conditionalFormatting sqref="K52:K54">
    <cfRule type="expression" dxfId="7569" priority="260" stopIfTrue="1">
      <formula>LEFT(K52,1)="5"</formula>
    </cfRule>
    <cfRule type="expression" dxfId="7568" priority="261" stopIfTrue="1">
      <formula>LEFT(K52,1)="4"</formula>
    </cfRule>
    <cfRule type="expression" dxfId="7567" priority="262" stopIfTrue="1">
      <formula>OR(LEFT(K52,1)="3",LEFT(K52,1)="2")</formula>
    </cfRule>
  </conditionalFormatting>
  <conditionalFormatting sqref="K52:K54">
    <cfRule type="expression" dxfId="7566" priority="257" stopIfTrue="1">
      <formula>LEFT(K52,1)="5"</formula>
    </cfRule>
    <cfRule type="expression" dxfId="7565" priority="258" stopIfTrue="1">
      <formula>LEFT(K52,1)="4"</formula>
    </cfRule>
    <cfRule type="expression" dxfId="7564" priority="259" stopIfTrue="1">
      <formula>OR(LEFT(K52,1)="3",LEFT(K52,1)="2")</formula>
    </cfRule>
  </conditionalFormatting>
  <conditionalFormatting sqref="K52:K54">
    <cfRule type="expression" dxfId="7563" priority="254" stopIfTrue="1">
      <formula>LEFT(K52,1)="5"</formula>
    </cfRule>
    <cfRule type="expression" dxfId="7562" priority="255" stopIfTrue="1">
      <formula>LEFT(K52,1)="4"</formula>
    </cfRule>
    <cfRule type="expression" dxfId="7561" priority="256" stopIfTrue="1">
      <formula>OR(LEFT(K52,1)="3",LEFT(K52,1)="2")</formula>
    </cfRule>
  </conditionalFormatting>
  <conditionalFormatting sqref="K58:K63">
    <cfRule type="expression" dxfId="7560" priority="251" stopIfTrue="1">
      <formula>LEFT(K58,1)="5"</formula>
    </cfRule>
    <cfRule type="expression" dxfId="7559" priority="252" stopIfTrue="1">
      <formula>LEFT(K58,1)="4"</formula>
    </cfRule>
    <cfRule type="expression" dxfId="7558" priority="253" stopIfTrue="1">
      <formula>OR(LEFT(K58,1)="3",LEFT(K58,1)="2")</formula>
    </cfRule>
  </conditionalFormatting>
  <conditionalFormatting sqref="K58:K63">
    <cfRule type="expression" dxfId="7557" priority="248" stopIfTrue="1">
      <formula>LEFT(K58,1)="5"</formula>
    </cfRule>
    <cfRule type="expression" dxfId="7556" priority="249" stopIfTrue="1">
      <formula>LEFT(K58,1)="4"</formula>
    </cfRule>
    <cfRule type="expression" dxfId="7555" priority="250" stopIfTrue="1">
      <formula>OR(LEFT(K58,1)="3",LEFT(K58,1)="2")</formula>
    </cfRule>
  </conditionalFormatting>
  <conditionalFormatting sqref="K58:K63">
    <cfRule type="expression" dxfId="7554" priority="245" stopIfTrue="1">
      <formula>LEFT(K58,1)="5"</formula>
    </cfRule>
    <cfRule type="expression" dxfId="7553" priority="246" stopIfTrue="1">
      <formula>LEFT(K58,1)="4"</formula>
    </cfRule>
    <cfRule type="expression" dxfId="7552" priority="247" stopIfTrue="1">
      <formula>OR(LEFT(K58,1)="3",LEFT(K58,1)="2")</formula>
    </cfRule>
  </conditionalFormatting>
  <conditionalFormatting sqref="K92">
    <cfRule type="expression" dxfId="7551" priority="242" stopIfTrue="1">
      <formula>LEFT(K92,1)="5"</formula>
    </cfRule>
    <cfRule type="expression" dxfId="7550" priority="243" stopIfTrue="1">
      <formula>LEFT(K92,1)="4"</formula>
    </cfRule>
    <cfRule type="expression" dxfId="7549" priority="244" stopIfTrue="1">
      <formula>OR(LEFT(K92,1)="3",LEFT(K92,1)="2")</formula>
    </cfRule>
  </conditionalFormatting>
  <conditionalFormatting sqref="K92">
    <cfRule type="expression" dxfId="7548" priority="239" stopIfTrue="1">
      <formula>LEFT(K92,1)="5"</formula>
    </cfRule>
    <cfRule type="expression" dxfId="7547" priority="240" stopIfTrue="1">
      <formula>LEFT(K92,1)="4"</formula>
    </cfRule>
    <cfRule type="expression" dxfId="7546" priority="241" stopIfTrue="1">
      <formula>OR(LEFT(K92,1)="3",LEFT(K92,1)="2")</formula>
    </cfRule>
  </conditionalFormatting>
  <conditionalFormatting sqref="K92">
    <cfRule type="expression" dxfId="7545" priority="236" stopIfTrue="1">
      <formula>LEFT(K92,1)="5"</formula>
    </cfRule>
    <cfRule type="expression" dxfId="7544" priority="237" stopIfTrue="1">
      <formula>LEFT(K92,1)="4"</formula>
    </cfRule>
    <cfRule type="expression" dxfId="7543" priority="238" stopIfTrue="1">
      <formula>OR(LEFT(K92,1)="3",LEFT(K92,1)="2")</formula>
    </cfRule>
  </conditionalFormatting>
  <conditionalFormatting sqref="K90">
    <cfRule type="expression" dxfId="7542" priority="233" stopIfTrue="1">
      <formula>LEFT(K90,1)="5"</formula>
    </cfRule>
    <cfRule type="expression" dxfId="7541" priority="234" stopIfTrue="1">
      <formula>LEFT(K90,1)="4"</formula>
    </cfRule>
    <cfRule type="expression" dxfId="7540" priority="235" stopIfTrue="1">
      <formula>OR(LEFT(K90,1)="3",LEFT(K90,1)="2")</formula>
    </cfRule>
  </conditionalFormatting>
  <conditionalFormatting sqref="K90">
    <cfRule type="expression" dxfId="7539" priority="230" stopIfTrue="1">
      <formula>LEFT(K90,1)="5"</formula>
    </cfRule>
    <cfRule type="expression" dxfId="7538" priority="231" stopIfTrue="1">
      <formula>LEFT(K90,1)="4"</formula>
    </cfRule>
    <cfRule type="expression" dxfId="7537" priority="232" stopIfTrue="1">
      <formula>OR(LEFT(K90,1)="3",LEFT(K90,1)="2")</formula>
    </cfRule>
  </conditionalFormatting>
  <conditionalFormatting sqref="K90">
    <cfRule type="expression" dxfId="7536" priority="227" stopIfTrue="1">
      <formula>LEFT(K90,1)="5"</formula>
    </cfRule>
    <cfRule type="expression" dxfId="7535" priority="228" stopIfTrue="1">
      <formula>LEFT(K90,1)="4"</formula>
    </cfRule>
    <cfRule type="expression" dxfId="7534" priority="229" stopIfTrue="1">
      <formula>OR(LEFT(K90,1)="3",LEFT(K90,1)="2")</formula>
    </cfRule>
  </conditionalFormatting>
  <conditionalFormatting sqref="K91">
    <cfRule type="expression" dxfId="7533" priority="224" stopIfTrue="1">
      <formula>LEFT(K91,1)="5"</formula>
    </cfRule>
    <cfRule type="expression" dxfId="7532" priority="225" stopIfTrue="1">
      <formula>LEFT(K91,1)="4"</formula>
    </cfRule>
    <cfRule type="expression" dxfId="7531" priority="226" stopIfTrue="1">
      <formula>OR(LEFT(K91,1)="3",LEFT(K91,1)="2")</formula>
    </cfRule>
  </conditionalFormatting>
  <conditionalFormatting sqref="N132:P132 R132 K132">
    <cfRule type="expression" dxfId="7530" priority="217" stopIfTrue="1">
      <formula>LEFT(K132,1)="5"</formula>
    </cfRule>
    <cfRule type="expression" dxfId="7529" priority="218" stopIfTrue="1">
      <formula>LEFT(K132,1)="4"</formula>
    </cfRule>
    <cfRule type="expression" dxfId="7528" priority="219" stopIfTrue="1">
      <formula>OR(LEFT(K132,1)="3",LEFT(K132,1)="2")</formula>
    </cfRule>
  </conditionalFormatting>
  <conditionalFormatting sqref="L132">
    <cfRule type="expression" dxfId="7527" priority="220" stopIfTrue="1">
      <formula>$S132=1</formula>
    </cfRule>
    <cfRule type="expression" dxfId="7526" priority="221" stopIfTrue="1">
      <formula>$S132=0</formula>
    </cfRule>
  </conditionalFormatting>
  <conditionalFormatting sqref="M132">
    <cfRule type="expression" dxfId="7525" priority="222" stopIfTrue="1">
      <formula>$T132=1</formula>
    </cfRule>
    <cfRule type="expression" dxfId="7524" priority="223" stopIfTrue="1">
      <formula>$T132=0</formula>
    </cfRule>
  </conditionalFormatting>
  <conditionalFormatting sqref="L132">
    <cfRule type="expression" dxfId="7523" priority="215" stopIfTrue="1">
      <formula>$S132=1</formula>
    </cfRule>
    <cfRule type="expression" dxfId="7522" priority="216" stopIfTrue="1">
      <formula>$S132=0</formula>
    </cfRule>
  </conditionalFormatting>
  <conditionalFormatting sqref="M132">
    <cfRule type="expression" dxfId="7521" priority="213" stopIfTrue="1">
      <formula>$T132=1</formula>
    </cfRule>
    <cfRule type="expression" dxfId="7520" priority="214" stopIfTrue="1">
      <formula>$T132=0</formula>
    </cfRule>
  </conditionalFormatting>
  <conditionalFormatting sqref="L132">
    <cfRule type="expression" dxfId="7519" priority="211" stopIfTrue="1">
      <formula>$S132=1</formula>
    </cfRule>
    <cfRule type="expression" dxfId="7518" priority="212" stopIfTrue="1">
      <formula>$S132=0</formula>
    </cfRule>
  </conditionalFormatting>
  <conditionalFormatting sqref="M132">
    <cfRule type="expression" dxfId="7517" priority="209" stopIfTrue="1">
      <formula>$T132=1</formula>
    </cfRule>
    <cfRule type="expression" dxfId="7516" priority="210" stopIfTrue="1">
      <formula>$T132=0</formula>
    </cfRule>
  </conditionalFormatting>
  <conditionalFormatting sqref="L132">
    <cfRule type="expression" dxfId="7515" priority="207" stopIfTrue="1">
      <formula>$S132=1</formula>
    </cfRule>
    <cfRule type="expression" dxfId="7514" priority="208" stopIfTrue="1">
      <formula>$S132=0</formula>
    </cfRule>
  </conditionalFormatting>
  <conditionalFormatting sqref="M132">
    <cfRule type="expression" dxfId="7513" priority="205" stopIfTrue="1">
      <formula>$T132=1</formula>
    </cfRule>
    <cfRule type="expression" dxfId="7512" priority="206" stopIfTrue="1">
      <formula>$T132=0</formula>
    </cfRule>
  </conditionalFormatting>
  <conditionalFormatting sqref="L132">
    <cfRule type="expression" dxfId="7511" priority="203" stopIfTrue="1">
      <formula>$S132=1</formula>
    </cfRule>
    <cfRule type="expression" dxfId="7510" priority="204" stopIfTrue="1">
      <formula>$S132=0</formula>
    </cfRule>
  </conditionalFormatting>
  <conditionalFormatting sqref="M132">
    <cfRule type="expression" dxfId="7509" priority="201" stopIfTrue="1">
      <formula>$T132=1</formula>
    </cfRule>
    <cfRule type="expression" dxfId="7508" priority="202" stopIfTrue="1">
      <formula>$T132=0</formula>
    </cfRule>
  </conditionalFormatting>
  <conditionalFormatting sqref="L132">
    <cfRule type="expression" dxfId="7507" priority="199" stopIfTrue="1">
      <formula>$S132=1</formula>
    </cfRule>
    <cfRule type="expression" dxfId="7506" priority="200" stopIfTrue="1">
      <formula>$S132=0</formula>
    </cfRule>
  </conditionalFormatting>
  <conditionalFormatting sqref="M132">
    <cfRule type="expression" dxfId="7505" priority="197" stopIfTrue="1">
      <formula>$T132=1</formula>
    </cfRule>
    <cfRule type="expression" dxfId="7504" priority="198" stopIfTrue="1">
      <formula>$T132=0</formula>
    </cfRule>
  </conditionalFormatting>
  <conditionalFormatting sqref="L132">
    <cfRule type="expression" dxfId="7503" priority="195" stopIfTrue="1">
      <formula>$S132=1</formula>
    </cfRule>
    <cfRule type="expression" dxfId="7502" priority="196" stopIfTrue="1">
      <formula>$S132=0</formula>
    </cfRule>
  </conditionalFormatting>
  <conditionalFormatting sqref="M132">
    <cfRule type="expression" dxfId="7501" priority="193" stopIfTrue="1">
      <formula>$T132=1</formula>
    </cfRule>
    <cfRule type="expression" dxfId="7500" priority="194" stopIfTrue="1">
      <formula>$T132=0</formula>
    </cfRule>
  </conditionalFormatting>
  <conditionalFormatting sqref="L132">
    <cfRule type="expression" dxfId="7499" priority="191" stopIfTrue="1">
      <formula>$S132=1</formula>
    </cfRule>
    <cfRule type="expression" dxfId="7498" priority="192" stopIfTrue="1">
      <formula>$S132=0</formula>
    </cfRule>
  </conditionalFormatting>
  <conditionalFormatting sqref="M132">
    <cfRule type="expression" dxfId="7497" priority="189" stopIfTrue="1">
      <formula>$T132=1</formula>
    </cfRule>
    <cfRule type="expression" dxfId="7496" priority="190" stopIfTrue="1">
      <formula>$T132=0</formula>
    </cfRule>
  </conditionalFormatting>
  <conditionalFormatting sqref="L132">
    <cfRule type="expression" dxfId="7495" priority="187" stopIfTrue="1">
      <formula>$S132=1</formula>
    </cfRule>
    <cfRule type="expression" dxfId="7494" priority="188" stopIfTrue="1">
      <formula>$S132=0</formula>
    </cfRule>
  </conditionalFormatting>
  <conditionalFormatting sqref="M132">
    <cfRule type="expression" dxfId="7493" priority="185" stopIfTrue="1">
      <formula>$T132=1</formula>
    </cfRule>
    <cfRule type="expression" dxfId="7492" priority="186" stopIfTrue="1">
      <formula>$T132=0</formula>
    </cfRule>
  </conditionalFormatting>
  <conditionalFormatting sqref="L132">
    <cfRule type="expression" dxfId="7491" priority="183" stopIfTrue="1">
      <formula>$S132=1</formula>
    </cfRule>
    <cfRule type="expression" dxfId="7490" priority="184" stopIfTrue="1">
      <formula>$S132=0</formula>
    </cfRule>
  </conditionalFormatting>
  <conditionalFormatting sqref="M132">
    <cfRule type="expression" dxfId="7489" priority="181" stopIfTrue="1">
      <formula>$T132=1</formula>
    </cfRule>
    <cfRule type="expression" dxfId="7488" priority="182" stopIfTrue="1">
      <formula>$T132=0</formula>
    </cfRule>
  </conditionalFormatting>
  <conditionalFormatting sqref="L132">
    <cfRule type="expression" dxfId="7487" priority="179" stopIfTrue="1">
      <formula>$S132=1</formula>
    </cfRule>
    <cfRule type="expression" dxfId="7486" priority="180" stopIfTrue="1">
      <formula>$S132=0</formula>
    </cfRule>
  </conditionalFormatting>
  <conditionalFormatting sqref="M132">
    <cfRule type="expression" dxfId="7485" priority="177" stopIfTrue="1">
      <formula>$T132=1</formula>
    </cfRule>
    <cfRule type="expression" dxfId="7484" priority="178" stopIfTrue="1">
      <formula>$T132=0</formula>
    </cfRule>
  </conditionalFormatting>
  <conditionalFormatting sqref="L146">
    <cfRule type="expression" dxfId="7483" priority="175" stopIfTrue="1">
      <formula>$S146=1</formula>
    </cfRule>
    <cfRule type="expression" dxfId="7482" priority="176" stopIfTrue="1">
      <formula>$S146=0</formula>
    </cfRule>
  </conditionalFormatting>
  <conditionalFormatting sqref="M146">
    <cfRule type="expression" dxfId="7481" priority="173" stopIfTrue="1">
      <formula>$T146=1</formula>
    </cfRule>
    <cfRule type="expression" dxfId="7480" priority="174" stopIfTrue="1">
      <formula>$T146=0</formula>
    </cfRule>
  </conditionalFormatting>
  <conditionalFormatting sqref="L146">
    <cfRule type="expression" dxfId="7479" priority="171" stopIfTrue="1">
      <formula>$S146=1</formula>
    </cfRule>
    <cfRule type="expression" dxfId="7478" priority="172" stopIfTrue="1">
      <formula>$S146=0</formula>
    </cfRule>
  </conditionalFormatting>
  <conditionalFormatting sqref="M146">
    <cfRule type="expression" dxfId="7477" priority="169" stopIfTrue="1">
      <formula>$T146=1</formula>
    </cfRule>
    <cfRule type="expression" dxfId="7476" priority="170" stopIfTrue="1">
      <formula>$T146=0</formula>
    </cfRule>
  </conditionalFormatting>
  <conditionalFormatting sqref="L146">
    <cfRule type="expression" dxfId="7475" priority="167" stopIfTrue="1">
      <formula>$S146=1</formula>
    </cfRule>
    <cfRule type="expression" dxfId="7474" priority="168" stopIfTrue="1">
      <formula>$S146=0</formula>
    </cfRule>
  </conditionalFormatting>
  <conditionalFormatting sqref="M146">
    <cfRule type="expression" dxfId="7473" priority="165" stopIfTrue="1">
      <formula>$T146=1</formula>
    </cfRule>
    <cfRule type="expression" dxfId="7472" priority="166" stopIfTrue="1">
      <formula>$T146=0</formula>
    </cfRule>
  </conditionalFormatting>
  <conditionalFormatting sqref="L146">
    <cfRule type="expression" dxfId="7471" priority="163" stopIfTrue="1">
      <formula>$S146=1</formula>
    </cfRule>
    <cfRule type="expression" dxfId="7470" priority="164" stopIfTrue="1">
      <formula>$S146=0</formula>
    </cfRule>
  </conditionalFormatting>
  <conditionalFormatting sqref="M146">
    <cfRule type="expression" dxfId="7469" priority="161" stopIfTrue="1">
      <formula>$T146=1</formula>
    </cfRule>
    <cfRule type="expression" dxfId="7468" priority="162" stopIfTrue="1">
      <formula>$T146=0</formula>
    </cfRule>
  </conditionalFormatting>
  <conditionalFormatting sqref="L146">
    <cfRule type="expression" dxfId="7467" priority="159" stopIfTrue="1">
      <formula>$S146=1</formula>
    </cfRule>
    <cfRule type="expression" dxfId="7466" priority="160" stopIfTrue="1">
      <formula>$S146=0</formula>
    </cfRule>
  </conditionalFormatting>
  <conditionalFormatting sqref="M146">
    <cfRule type="expression" dxfId="7465" priority="157" stopIfTrue="1">
      <formula>$T146=1</formula>
    </cfRule>
    <cfRule type="expression" dxfId="7464" priority="158" stopIfTrue="1">
      <formula>$T146=0</formula>
    </cfRule>
  </conditionalFormatting>
  <conditionalFormatting sqref="L146">
    <cfRule type="expression" dxfId="7463" priority="155" stopIfTrue="1">
      <formula>$S146=1</formula>
    </cfRule>
    <cfRule type="expression" dxfId="7462" priority="156" stopIfTrue="1">
      <formula>$S146=0</formula>
    </cfRule>
  </conditionalFormatting>
  <conditionalFormatting sqref="M146">
    <cfRule type="expression" dxfId="7461" priority="153" stopIfTrue="1">
      <formula>$T146=1</formula>
    </cfRule>
    <cfRule type="expression" dxfId="7460" priority="154" stopIfTrue="1">
      <formula>$T146=0</formula>
    </cfRule>
  </conditionalFormatting>
  <conditionalFormatting sqref="L146">
    <cfRule type="expression" dxfId="7459" priority="151" stopIfTrue="1">
      <formula>$S146=1</formula>
    </cfRule>
    <cfRule type="expression" dxfId="7458" priority="152" stopIfTrue="1">
      <formula>$S146=0</formula>
    </cfRule>
  </conditionalFormatting>
  <conditionalFormatting sqref="M146">
    <cfRule type="expression" dxfId="7457" priority="149" stopIfTrue="1">
      <formula>$T146=1</formula>
    </cfRule>
    <cfRule type="expression" dxfId="7456" priority="150" stopIfTrue="1">
      <formula>$T146=0</formula>
    </cfRule>
  </conditionalFormatting>
  <conditionalFormatting sqref="L146">
    <cfRule type="expression" dxfId="7455" priority="147" stopIfTrue="1">
      <formula>$S146=1</formula>
    </cfRule>
    <cfRule type="expression" dxfId="7454" priority="148" stopIfTrue="1">
      <formula>$S146=0</formula>
    </cfRule>
  </conditionalFormatting>
  <conditionalFormatting sqref="M146">
    <cfRule type="expression" dxfId="7453" priority="145" stopIfTrue="1">
      <formula>$T146=1</formula>
    </cfRule>
    <cfRule type="expression" dxfId="7452" priority="146" stopIfTrue="1">
      <formula>$T146=0</formula>
    </cfRule>
  </conditionalFormatting>
  <conditionalFormatting sqref="L146">
    <cfRule type="expression" dxfId="7451" priority="143" stopIfTrue="1">
      <formula>$S146=1</formula>
    </cfRule>
    <cfRule type="expression" dxfId="7450" priority="144" stopIfTrue="1">
      <formula>$S146=0</formula>
    </cfRule>
  </conditionalFormatting>
  <conditionalFormatting sqref="M146">
    <cfRule type="expression" dxfId="7449" priority="141" stopIfTrue="1">
      <formula>$T146=1</formula>
    </cfRule>
    <cfRule type="expression" dxfId="7448" priority="142" stopIfTrue="1">
      <formula>$T146=0</formula>
    </cfRule>
  </conditionalFormatting>
  <conditionalFormatting sqref="L146">
    <cfRule type="expression" dxfId="7447" priority="139" stopIfTrue="1">
      <formula>$S146=1</formula>
    </cfRule>
    <cfRule type="expression" dxfId="7446" priority="140" stopIfTrue="1">
      <formula>$S146=0</formula>
    </cfRule>
  </conditionalFormatting>
  <conditionalFormatting sqref="M146">
    <cfRule type="expression" dxfId="7445" priority="137" stopIfTrue="1">
      <formula>$T146=1</formula>
    </cfRule>
    <cfRule type="expression" dxfId="7444" priority="138" stopIfTrue="1">
      <formula>$T146=0</formula>
    </cfRule>
  </conditionalFormatting>
  <conditionalFormatting sqref="K158:K160">
    <cfRule type="expression" dxfId="7443" priority="134" stopIfTrue="1">
      <formula>LEFT(K158,1)="5"</formula>
    </cfRule>
    <cfRule type="expression" dxfId="7442" priority="135" stopIfTrue="1">
      <formula>LEFT(K158,1)="4"</formula>
    </cfRule>
    <cfRule type="expression" dxfId="7441" priority="136" stopIfTrue="1">
      <formula>OR(LEFT(K158,1)="3",LEFT(K158,1)="2")</formula>
    </cfRule>
  </conditionalFormatting>
  <conditionalFormatting sqref="K158:K160">
    <cfRule type="expression" dxfId="7440" priority="131" stopIfTrue="1">
      <formula>LEFT(K158,1)="5"</formula>
    </cfRule>
    <cfRule type="expression" dxfId="7439" priority="132" stopIfTrue="1">
      <formula>LEFT(K158,1)="4"</formula>
    </cfRule>
    <cfRule type="expression" dxfId="7438" priority="133" stopIfTrue="1">
      <formula>OR(LEFT(K158,1)="3",LEFT(K158,1)="2")</formula>
    </cfRule>
  </conditionalFormatting>
  <conditionalFormatting sqref="K158:K160">
    <cfRule type="expression" dxfId="7437" priority="128" stopIfTrue="1">
      <formula>LEFT(K158,1)="5"</formula>
    </cfRule>
    <cfRule type="expression" dxfId="7436" priority="129" stopIfTrue="1">
      <formula>LEFT(K158,1)="4"</formula>
    </cfRule>
    <cfRule type="expression" dxfId="7435" priority="130" stopIfTrue="1">
      <formula>OR(LEFT(K158,1)="3",LEFT(K158,1)="2")</formula>
    </cfRule>
  </conditionalFormatting>
  <conditionalFormatting sqref="K175:T179">
    <cfRule type="cellIs" dxfId="7434" priority="118" stopIfTrue="1" operator="equal">
      <formula>"5-Risque Intolérable"</formula>
    </cfRule>
    <cfRule type="cellIs" dxfId="7433" priority="119" stopIfTrue="1" operator="equal">
      <formula>"4-Risque Substantiel"</formula>
    </cfRule>
    <cfRule type="cellIs" dxfId="7432" priority="120" stopIfTrue="1" operator="between">
      <formula>"2-Risque Tolérable"</formula>
      <formula>"3-Risque Modéré"</formula>
    </cfRule>
  </conditionalFormatting>
  <conditionalFormatting sqref="N169:P169 R169 N163:P163 R163 K163:K174">
    <cfRule type="expression" dxfId="7431" priority="121" stopIfTrue="1">
      <formula>LEFT(K163,1)="5"</formula>
    </cfRule>
    <cfRule type="expression" dxfId="7430" priority="122" stopIfTrue="1">
      <formula>LEFT(K163,1)="4"</formula>
    </cfRule>
    <cfRule type="expression" dxfId="7429" priority="123" stopIfTrue="1">
      <formula>OR(LEFT(K163,1)="3",LEFT(K163,1)="2")</formula>
    </cfRule>
  </conditionalFormatting>
  <conditionalFormatting sqref="L163 L169">
    <cfRule type="expression" dxfId="7428" priority="124" stopIfTrue="1">
      <formula>$S163=1</formula>
    </cfRule>
    <cfRule type="expression" dxfId="7427" priority="125" stopIfTrue="1">
      <formula>$S163=0</formula>
    </cfRule>
  </conditionalFormatting>
  <conditionalFormatting sqref="M163 M169">
    <cfRule type="expression" dxfId="7426" priority="126" stopIfTrue="1">
      <formula>$T163=1</formula>
    </cfRule>
    <cfRule type="expression" dxfId="7425" priority="127" stopIfTrue="1">
      <formula>$T163=0</formula>
    </cfRule>
  </conditionalFormatting>
  <conditionalFormatting sqref="R169 R163">
    <cfRule type="expression" dxfId="7424" priority="115" stopIfTrue="1">
      <formula>LEFT(R163,1)="5"</formula>
    </cfRule>
    <cfRule type="expression" dxfId="7423" priority="116" stopIfTrue="1">
      <formula>LEFT(R163,1)="4"</formula>
    </cfRule>
    <cfRule type="expression" dxfId="7422" priority="117" stopIfTrue="1">
      <formula>OR(LEFT(R163,1)="3",LEFT(R163,1)="2")</formula>
    </cfRule>
  </conditionalFormatting>
  <conditionalFormatting sqref="R169 R163">
    <cfRule type="expression" dxfId="7421" priority="112" stopIfTrue="1">
      <formula>LEFT(R163,1)="5"</formula>
    </cfRule>
    <cfRule type="expression" dxfId="7420" priority="113" stopIfTrue="1">
      <formula>LEFT(R163,1)="4"</formula>
    </cfRule>
    <cfRule type="expression" dxfId="7419" priority="114" stopIfTrue="1">
      <formula>OR(LEFT(R163,1)="3",LEFT(R163,1)="2")</formula>
    </cfRule>
  </conditionalFormatting>
  <conditionalFormatting sqref="K175:T179">
    <cfRule type="cellIs" dxfId="7418" priority="109" stopIfTrue="1" operator="equal">
      <formula>"5-Risque Intolérable"</formula>
    </cfRule>
    <cfRule type="cellIs" dxfId="7417" priority="110" stopIfTrue="1" operator="equal">
      <formula>"4-Risque Substantiel"</formula>
    </cfRule>
    <cfRule type="cellIs" dxfId="7416" priority="111" stopIfTrue="1" operator="between">
      <formula>"2-Risque Tolérable"</formula>
      <formula>"3-Risque Modéré"</formula>
    </cfRule>
  </conditionalFormatting>
  <conditionalFormatting sqref="N169:P169 R169 N163:P163 R163 K163:K174">
    <cfRule type="expression" dxfId="7415" priority="106" stopIfTrue="1">
      <formula>LEFT(K163,1)="5"</formula>
    </cfRule>
    <cfRule type="expression" dxfId="7414" priority="107" stopIfTrue="1">
      <formula>LEFT(K163,1)="4"</formula>
    </cfRule>
    <cfRule type="expression" dxfId="7413" priority="108" stopIfTrue="1">
      <formula>OR(LEFT(K163,1)="3",LEFT(K163,1)="2")</formula>
    </cfRule>
  </conditionalFormatting>
  <conditionalFormatting sqref="L163 L169">
    <cfRule type="expression" dxfId="7412" priority="104" stopIfTrue="1">
      <formula>$S163=1</formula>
    </cfRule>
    <cfRule type="expression" dxfId="7411" priority="105" stopIfTrue="1">
      <formula>$S163=0</formula>
    </cfRule>
  </conditionalFormatting>
  <conditionalFormatting sqref="M163 M169">
    <cfRule type="expression" dxfId="7410" priority="102" stopIfTrue="1">
      <formula>$T163=1</formula>
    </cfRule>
    <cfRule type="expression" dxfId="7409" priority="103" stopIfTrue="1">
      <formula>$T163=0</formula>
    </cfRule>
  </conditionalFormatting>
  <conditionalFormatting sqref="R169 R163">
    <cfRule type="expression" dxfId="7408" priority="99" stopIfTrue="1">
      <formula>LEFT(R163,1)="5"</formula>
    </cfRule>
    <cfRule type="expression" dxfId="7407" priority="100" stopIfTrue="1">
      <formula>LEFT(R163,1)="4"</formula>
    </cfRule>
    <cfRule type="expression" dxfId="7406" priority="101" stopIfTrue="1">
      <formula>OR(LEFT(R163,1)="3",LEFT(R163,1)="2")</formula>
    </cfRule>
  </conditionalFormatting>
  <conditionalFormatting sqref="R169 R163">
    <cfRule type="expression" dxfId="7405" priority="96" stopIfTrue="1">
      <formula>LEFT(R163,1)="5"</formula>
    </cfRule>
    <cfRule type="expression" dxfId="7404" priority="97" stopIfTrue="1">
      <formula>LEFT(R163,1)="4"</formula>
    </cfRule>
    <cfRule type="expression" dxfId="7403" priority="98" stopIfTrue="1">
      <formula>OR(LEFT(R163,1)="3",LEFT(R163,1)="2")</formula>
    </cfRule>
  </conditionalFormatting>
  <conditionalFormatting sqref="N175:P175 N169:P169 N163:P163 R175 R163 R169 K163:K179">
    <cfRule type="expression" dxfId="7402" priority="93" stopIfTrue="1">
      <formula>LEFT(K163,1)="5"</formula>
    </cfRule>
    <cfRule type="expression" dxfId="7401" priority="94" stopIfTrue="1">
      <formula>LEFT(K163,1)="4"</formula>
    </cfRule>
    <cfRule type="expression" dxfId="7400" priority="95" stopIfTrue="1">
      <formula>OR(LEFT(K163,1)="3",LEFT(K163,1)="2")</formula>
    </cfRule>
  </conditionalFormatting>
  <conditionalFormatting sqref="M169 M163 M175">
    <cfRule type="expression" dxfId="7399" priority="91" stopIfTrue="1">
      <formula>$T163=1</formula>
    </cfRule>
    <cfRule type="expression" dxfId="7398" priority="92" stopIfTrue="1">
      <formula>$T163=0</formula>
    </cfRule>
  </conditionalFormatting>
  <conditionalFormatting sqref="L163 L169 L175">
    <cfRule type="expression" dxfId="7397" priority="89" stopIfTrue="1">
      <formula>$S163=1</formula>
    </cfRule>
    <cfRule type="expression" dxfId="7396" priority="90" stopIfTrue="1">
      <formula>$S163=0</formula>
    </cfRule>
  </conditionalFormatting>
  <conditionalFormatting sqref="L163 L169 L175">
    <cfRule type="expression" dxfId="7395" priority="87" stopIfTrue="1">
      <formula>$S163=1</formula>
    </cfRule>
    <cfRule type="expression" dxfId="7394" priority="88" stopIfTrue="1">
      <formula>$S163=0</formula>
    </cfRule>
  </conditionalFormatting>
  <conditionalFormatting sqref="Z163:AI163">
    <cfRule type="expression" dxfId="7393" priority="84" stopIfTrue="1">
      <formula>LEFT(Z163,1)="5"</formula>
    </cfRule>
    <cfRule type="expression" dxfId="7392" priority="85" stopIfTrue="1">
      <formula>LEFT(Z163,1)="4"</formula>
    </cfRule>
    <cfRule type="expression" dxfId="7391" priority="86" stopIfTrue="1">
      <formula>OR(LEFT(Z163,1)="3",LEFT(Z163,1)="2")</formula>
    </cfRule>
  </conditionalFormatting>
  <conditionalFormatting sqref="Z163:AI163">
    <cfRule type="expression" dxfId="7390" priority="81" stopIfTrue="1">
      <formula>LEFT(Z163,1)="5"</formula>
    </cfRule>
    <cfRule type="expression" dxfId="7389" priority="82" stopIfTrue="1">
      <formula>LEFT(Z163,1)="4"</formula>
    </cfRule>
    <cfRule type="expression" dxfId="7388" priority="83" stopIfTrue="1">
      <formula>OR(LEFT(Z163,1)="3",LEFT(Z163,1)="2")</formula>
    </cfRule>
  </conditionalFormatting>
  <conditionalFormatting sqref="Z163:AI163">
    <cfRule type="expression" dxfId="7387" priority="78" stopIfTrue="1">
      <formula>LEFT(Z163,1)="5"</formula>
    </cfRule>
    <cfRule type="expression" dxfId="7386" priority="79" stopIfTrue="1">
      <formula>LEFT(Z163,1)="4"</formula>
    </cfRule>
    <cfRule type="expression" dxfId="7385" priority="80" stopIfTrue="1">
      <formula>OR(LEFT(Z163,1)="3",LEFT(Z163,1)="2")</formula>
    </cfRule>
  </conditionalFormatting>
  <conditionalFormatting sqref="Z163:AI163">
    <cfRule type="expression" dxfId="7384" priority="75" stopIfTrue="1">
      <formula>LEFT(Z163,1)="5"</formula>
    </cfRule>
    <cfRule type="expression" dxfId="7383" priority="76" stopIfTrue="1">
      <formula>LEFT(Z163,1)="4"</formula>
    </cfRule>
    <cfRule type="expression" dxfId="7382" priority="77" stopIfTrue="1">
      <formula>OR(LEFT(Z163,1)="3",LEFT(Z163,1)="2")</formula>
    </cfRule>
  </conditionalFormatting>
  <conditionalFormatting sqref="Z163:AI163">
    <cfRule type="expression" dxfId="7381" priority="72" stopIfTrue="1">
      <formula>LEFT(Z163,1)="5"</formula>
    </cfRule>
    <cfRule type="expression" dxfId="7380" priority="73" stopIfTrue="1">
      <formula>LEFT(Z163,1)="4"</formula>
    </cfRule>
    <cfRule type="expression" dxfId="7379" priority="74" stopIfTrue="1">
      <formula>OR(LEFT(Z163,1)="3",LEFT(Z163,1)="2")</formula>
    </cfRule>
  </conditionalFormatting>
  <conditionalFormatting sqref="Z163:AI163">
    <cfRule type="expression" dxfId="7378" priority="69" stopIfTrue="1">
      <formula>LEFT(Z163,1)="5"</formula>
    </cfRule>
    <cfRule type="expression" dxfId="7377" priority="70" stopIfTrue="1">
      <formula>LEFT(Z163,1)="4"</formula>
    </cfRule>
    <cfRule type="expression" dxfId="7376" priority="71" stopIfTrue="1">
      <formula>OR(LEFT(Z163,1)="3",LEFT(Z163,1)="2")</formula>
    </cfRule>
  </conditionalFormatting>
  <conditionalFormatting sqref="Z169:AI169">
    <cfRule type="expression" dxfId="7375" priority="66" stopIfTrue="1">
      <formula>LEFT(Z169,1)="5"</formula>
    </cfRule>
    <cfRule type="expression" dxfId="7374" priority="67" stopIfTrue="1">
      <formula>LEFT(Z169,1)="4"</formula>
    </cfRule>
    <cfRule type="expression" dxfId="7373" priority="68" stopIfTrue="1">
      <formula>OR(LEFT(Z169,1)="3",LEFT(Z169,1)="2")</formula>
    </cfRule>
  </conditionalFormatting>
  <conditionalFormatting sqref="Z169:AI169">
    <cfRule type="expression" dxfId="7372" priority="63" stopIfTrue="1">
      <formula>LEFT(Z169,1)="5"</formula>
    </cfRule>
    <cfRule type="expression" dxfId="7371" priority="64" stopIfTrue="1">
      <formula>LEFT(Z169,1)="4"</formula>
    </cfRule>
    <cfRule type="expression" dxfId="7370" priority="65" stopIfTrue="1">
      <formula>OR(LEFT(Z169,1)="3",LEFT(Z169,1)="2")</formula>
    </cfRule>
  </conditionalFormatting>
  <conditionalFormatting sqref="Z169:AI169">
    <cfRule type="expression" dxfId="7369" priority="60" stopIfTrue="1">
      <formula>LEFT(Z169,1)="5"</formula>
    </cfRule>
    <cfRule type="expression" dxfId="7368" priority="61" stopIfTrue="1">
      <formula>LEFT(Z169,1)="4"</formula>
    </cfRule>
    <cfRule type="expression" dxfId="7367" priority="62" stopIfTrue="1">
      <formula>OR(LEFT(Z169,1)="3",LEFT(Z169,1)="2")</formula>
    </cfRule>
  </conditionalFormatting>
  <conditionalFormatting sqref="Z169:AI169">
    <cfRule type="expression" dxfId="7366" priority="57" stopIfTrue="1">
      <formula>LEFT(Z169,1)="5"</formula>
    </cfRule>
    <cfRule type="expression" dxfId="7365" priority="58" stopIfTrue="1">
      <formula>LEFT(Z169,1)="4"</formula>
    </cfRule>
    <cfRule type="expression" dxfId="7364" priority="59" stopIfTrue="1">
      <formula>OR(LEFT(Z169,1)="3",LEFT(Z169,1)="2")</formula>
    </cfRule>
  </conditionalFormatting>
  <conditionalFormatting sqref="Z169:AI169">
    <cfRule type="expression" dxfId="7363" priority="54" stopIfTrue="1">
      <formula>LEFT(Z169,1)="5"</formula>
    </cfRule>
    <cfRule type="expression" dxfId="7362" priority="55" stopIfTrue="1">
      <formula>LEFT(Z169,1)="4"</formula>
    </cfRule>
    <cfRule type="expression" dxfId="7361" priority="56" stopIfTrue="1">
      <formula>OR(LEFT(Z169,1)="3",LEFT(Z169,1)="2")</formula>
    </cfRule>
  </conditionalFormatting>
  <conditionalFormatting sqref="Z169:AI169">
    <cfRule type="expression" dxfId="7360" priority="51" stopIfTrue="1">
      <formula>LEFT(Z169,1)="5"</formula>
    </cfRule>
    <cfRule type="expression" dxfId="7359" priority="52" stopIfTrue="1">
      <formula>LEFT(Z169,1)="4"</formula>
    </cfRule>
    <cfRule type="expression" dxfId="7358" priority="53" stopIfTrue="1">
      <formula>OR(LEFT(Z169,1)="3",LEFT(Z169,1)="2")</formula>
    </cfRule>
  </conditionalFormatting>
  <conditionalFormatting sqref="Z175:AI175">
    <cfRule type="expression" dxfId="7357" priority="48" stopIfTrue="1">
      <formula>LEFT(Z175,1)="5"</formula>
    </cfRule>
    <cfRule type="expression" dxfId="7356" priority="49" stopIfTrue="1">
      <formula>LEFT(Z175,1)="4"</formula>
    </cfRule>
    <cfRule type="expression" dxfId="7355" priority="50" stopIfTrue="1">
      <formula>OR(LEFT(Z175,1)="3",LEFT(Z175,1)="2")</formula>
    </cfRule>
  </conditionalFormatting>
  <conditionalFormatting sqref="Z175:AI175">
    <cfRule type="expression" dxfId="7354" priority="45" stopIfTrue="1">
      <formula>LEFT(Z175,1)="5"</formula>
    </cfRule>
    <cfRule type="expression" dxfId="7353" priority="46" stopIfTrue="1">
      <formula>LEFT(Z175,1)="4"</formula>
    </cfRule>
    <cfRule type="expression" dxfId="7352" priority="47" stopIfTrue="1">
      <formula>OR(LEFT(Z175,1)="3",LEFT(Z175,1)="2")</formula>
    </cfRule>
  </conditionalFormatting>
  <conditionalFormatting sqref="Z175:AI175">
    <cfRule type="expression" dxfId="7351" priority="42" stopIfTrue="1">
      <formula>LEFT(Z175,1)="5"</formula>
    </cfRule>
    <cfRule type="expression" dxfId="7350" priority="43" stopIfTrue="1">
      <formula>LEFT(Z175,1)="4"</formula>
    </cfRule>
    <cfRule type="expression" dxfId="7349" priority="44" stopIfTrue="1">
      <formula>OR(LEFT(Z175,1)="3",LEFT(Z175,1)="2")</formula>
    </cfRule>
  </conditionalFormatting>
  <conditionalFormatting sqref="Z175:AI175">
    <cfRule type="expression" dxfId="7348" priority="39" stopIfTrue="1">
      <formula>LEFT(Z175,1)="5"</formula>
    </cfRule>
    <cfRule type="expression" dxfId="7347" priority="40" stopIfTrue="1">
      <formula>LEFT(Z175,1)="4"</formula>
    </cfRule>
    <cfRule type="expression" dxfId="7346" priority="41" stopIfTrue="1">
      <formula>OR(LEFT(Z175,1)="3",LEFT(Z175,1)="2")</formula>
    </cfRule>
  </conditionalFormatting>
  <conditionalFormatting sqref="Z175:AI175">
    <cfRule type="expression" dxfId="7345" priority="36" stopIfTrue="1">
      <formula>LEFT(Z175,1)="5"</formula>
    </cfRule>
    <cfRule type="expression" dxfId="7344" priority="37" stopIfTrue="1">
      <formula>LEFT(Z175,1)="4"</formula>
    </cfRule>
    <cfRule type="expression" dxfId="7343" priority="38" stopIfTrue="1">
      <formula>OR(LEFT(Z175,1)="3",LEFT(Z175,1)="2")</formula>
    </cfRule>
  </conditionalFormatting>
  <conditionalFormatting sqref="Z175:AI175">
    <cfRule type="expression" dxfId="7342" priority="33" stopIfTrue="1">
      <formula>LEFT(Z175,1)="5"</formula>
    </cfRule>
    <cfRule type="expression" dxfId="7341" priority="34" stopIfTrue="1">
      <formula>LEFT(Z175,1)="4"</formula>
    </cfRule>
    <cfRule type="expression" dxfId="7340" priority="35" stopIfTrue="1">
      <formula>OR(LEFT(Z175,1)="3",LEFT(Z175,1)="2")</formula>
    </cfRule>
  </conditionalFormatting>
  <conditionalFormatting sqref="K68">
    <cfRule type="expression" dxfId="7339" priority="26" stopIfTrue="1">
      <formula>LEFT(K68,1)="5"</formula>
    </cfRule>
    <cfRule type="expression" dxfId="7338" priority="27" stopIfTrue="1">
      <formula>LEFT(K68,1)="4"</formula>
    </cfRule>
    <cfRule type="expression" dxfId="7337" priority="28" stopIfTrue="1">
      <formula>OR(LEFT(K68,1)="3",LEFT(K68,1)="2")</formula>
    </cfRule>
  </conditionalFormatting>
  <conditionalFormatting sqref="K68">
    <cfRule type="expression" dxfId="7336" priority="25" stopIfTrue="1">
      <formula>LEFT(K68,1)="5"</formula>
    </cfRule>
  </conditionalFormatting>
  <conditionalFormatting sqref="K145">
    <cfRule type="expression" dxfId="7335" priority="22" stopIfTrue="1">
      <formula>LEFT(K145,1)="5"</formula>
    </cfRule>
    <cfRule type="expression" dxfId="7334" priority="23" stopIfTrue="1">
      <formula>LEFT(K145,1)="4"</formula>
    </cfRule>
    <cfRule type="expression" dxfId="7333" priority="24" stopIfTrue="1">
      <formula>OR(LEFT(K145,1)="3",LEFT(K145,1)="2")</formula>
    </cfRule>
  </conditionalFormatting>
  <conditionalFormatting sqref="K97">
    <cfRule type="expression" dxfId="7332" priority="19" stopIfTrue="1">
      <formula>LEFT(K97,1)="5"</formula>
    </cfRule>
    <cfRule type="expression" dxfId="7331" priority="20" stopIfTrue="1">
      <formula>LEFT(K97,1)="4"</formula>
    </cfRule>
    <cfRule type="expression" dxfId="7330" priority="21" stopIfTrue="1">
      <formula>OR(LEFT(K97,1)="3",LEFT(K97,1)="2")</formula>
    </cfRule>
  </conditionalFormatting>
  <conditionalFormatting sqref="K97">
    <cfRule type="expression" dxfId="7329" priority="16" stopIfTrue="1">
      <formula>LEFT(K97,1)="5"</formula>
    </cfRule>
    <cfRule type="expression" dxfId="7328" priority="17" stopIfTrue="1">
      <formula>LEFT(K97,1)="4"</formula>
    </cfRule>
    <cfRule type="expression" dxfId="7327" priority="18" stopIfTrue="1">
      <formula>OR(LEFT(K97,1)="3",LEFT(K97,1)="2")</formula>
    </cfRule>
  </conditionalFormatting>
  <conditionalFormatting sqref="K97">
    <cfRule type="expression" dxfId="7326" priority="13" stopIfTrue="1">
      <formula>LEFT(K97,1)="5"</formula>
    </cfRule>
    <cfRule type="expression" dxfId="7325" priority="14" stopIfTrue="1">
      <formula>LEFT(K97,1)="4"</formula>
    </cfRule>
    <cfRule type="expression" dxfId="7324" priority="15" stopIfTrue="1">
      <formula>OR(LEFT(K97,1)="3",LEFT(K97,1)="2")</formula>
    </cfRule>
  </conditionalFormatting>
  <conditionalFormatting sqref="K95:K96">
    <cfRule type="expression" dxfId="7323" priority="10" stopIfTrue="1">
      <formula>LEFT(K95,1)="5"</formula>
    </cfRule>
    <cfRule type="expression" dxfId="7322" priority="11" stopIfTrue="1">
      <formula>LEFT(K95,1)="4"</formula>
    </cfRule>
    <cfRule type="expression" dxfId="7321" priority="12" stopIfTrue="1">
      <formula>OR(LEFT(K95,1)="3",LEFT(K95,1)="2")</formula>
    </cfRule>
  </conditionalFormatting>
  <conditionalFormatting sqref="K95:K96">
    <cfRule type="expression" dxfId="7320" priority="7" stopIfTrue="1">
      <formula>LEFT(K95,1)="5"</formula>
    </cfRule>
    <cfRule type="expression" dxfId="7319" priority="8" stopIfTrue="1">
      <formula>LEFT(K95,1)="4"</formula>
    </cfRule>
    <cfRule type="expression" dxfId="7318" priority="9" stopIfTrue="1">
      <formula>OR(LEFT(K95,1)="3",LEFT(K95,1)="2")</formula>
    </cfRule>
  </conditionalFormatting>
  <conditionalFormatting sqref="K95:K96">
    <cfRule type="expression" dxfId="7317" priority="4" stopIfTrue="1">
      <formula>LEFT(K95,1)="5"</formula>
    </cfRule>
    <cfRule type="expression" dxfId="7316" priority="5" stopIfTrue="1">
      <formula>LEFT(K95,1)="4"</formula>
    </cfRule>
    <cfRule type="expression" dxfId="7315" priority="6" stopIfTrue="1">
      <formula>OR(LEFT(K95,1)="3",LEFT(K95,1)="2")</formula>
    </cfRule>
  </conditionalFormatting>
  <conditionalFormatting sqref="K72">
    <cfRule type="expression" dxfId="7314" priority="1" stopIfTrue="1">
      <formula>LEFT(K72,1)="5"</formula>
    </cfRule>
    <cfRule type="expression" dxfId="7313" priority="2" stopIfTrue="1">
      <formula>LEFT(K72,1)="4"</formula>
    </cfRule>
    <cfRule type="expression" dxfId="7312" priority="3" stopIfTrue="1">
      <formula>OR(LEFT(K72,1)="3",LEFT(K72,1)="2")</formula>
    </cfRule>
  </conditionalFormatting>
  <dataValidations count="3">
    <dataValidation type="list" allowBlank="1" showInputMessage="1" showErrorMessage="1" sqref="E134:E137 E176:E180 E13:E17 E58:E64 E148:E156 E113:E117 E158:E162 E101:E105 E33:E38 E46:E50 E119:E123 E107:E111 E139:E146 E66:E70 E52:E56 E84:E88 E78:E82 E95:E99 E170:E174 E19:E23 E40:E44 E125:E132 E90:E93 E25:E31 E164:E168 E72:E76" xr:uid="{00000000-0002-0000-0800-000000000000}">
      <formula1>PPE</formula1>
    </dataValidation>
    <dataValidation type="list" allowBlank="1" showInputMessage="1" showErrorMessage="1" sqref="AF40:AF44 AF25:AF31 AF95:AF99 H119:H123 AF113:AF117 H107:H111 H101:H105 H90:H93 H84:H88 H78:H82 AF73:AF76 H52:H56 H46:H50 AF176:AF180 H125:H132 AF158:AF162 AF101:AF105 H25:H31 H13:H17 AF119:AF123 AF107:AF111 AF146:AF156 AF58:AF64 AF84:AF88 AF78:AF82 H95:H99 AF19:AF23 AF13:AF17 H40:H44 AF46:AF50 H113:H117 H33:H38 AF52:AF56 H170:H174 H58:H64 AF90:AF93 AF66:AF70 H158:H162 H19:H23 AF33:AF38 AF125:AF132 H176:H180 AF164:AF168 AF170:AF174 H164:H168 H66:H70 H134:H156 AF134:AF144 H72:H76" xr:uid="{00000000-0002-0000-0800-000001000000}">
      <formula1>Exposition</formula1>
    </dataValidation>
    <dataValidation type="list" allowBlank="1" showInputMessage="1" showErrorMessage="1" sqref="I13:I17 AG40:AG44 AG25:AG31 AG95:AG99 I119:I123 AG113:AG117 I107:I111 I101:I105 AG90:AG93 I84:I88 I78:I82 AG73:AG76 I52:I56 I46:I50 AG176:AG180 I125:I132 AG158:AG162 AG101:AG105 I25:I31 AG13:AG17 AG119:AG123 AG107:AG111 AG146:AG156 AG58:AG64 AG84:AG88 AG78:AG82 I95:I99 I19:I23 I40:I44 AG46:AG50 I113:I117 I33:I38 AG52:AG56 I170:I174 I58:I64 I90:I93 AG66:AG70 I158:I162 AG19:AG23 AG33:AG38 AG125:AG132 I176:I180 AG164:AG168 AG170:AG174 I164:I168 I66:I70 I134:I156 AG134:AG144 I72:I76" xr:uid="{00000000-0002-0000-0800-000002000000}">
      <formula1>Seriousness</formula1>
    </dataValidation>
  </dataValidations>
  <hyperlinks>
    <hyperlink ref="AA14" r:id="rId1" xr:uid="{BFB3188D-0369-46FE-8BB5-A772EFB36269}"/>
    <hyperlink ref="AA19" r:id="rId2" xr:uid="{7D2B952E-52E5-4308-AD0C-E5075BBFBCC7}"/>
    <hyperlink ref="AA35" r:id="rId3" location=":~:text=Le%20bruit%20g%C3%A9n%C3%A9r%C3%A9%20peut%20atteindre,de%20mastic...)." xr:uid="{F2C46584-9194-4A39-BEBF-42D906D2DF7D}"/>
    <hyperlink ref="AA107" r:id="rId4" xr:uid="{FA534F13-A20F-46F2-B37B-C1DDAD4A1D72}"/>
    <hyperlink ref="AA142" r:id="rId5" xr:uid="{D990CCE3-E888-4D50-A1C7-CD229FB73F9A}"/>
    <hyperlink ref="AA53" r:id="rId6" xr:uid="{E01E9951-A240-4E42-B7ED-CC8D5EEE83E6}"/>
    <hyperlink ref="AA52" r:id="rId7" xr:uid="{9475E30A-395D-49C0-BA44-65344C961FEC}"/>
    <hyperlink ref="AA90" r:id="rId8" location=":~:text=Le%20bruit%20g%C3%A9n%C3%A9r%C3%A9%20peut%20atteindre,de%20mastic...)." xr:uid="{9719B888-3F65-4D38-BABA-81BE7C891573}"/>
    <hyperlink ref="AA158" r:id="rId9" xr:uid="{10064179-B813-473B-8376-7A1C31BDE87D}"/>
  </hyperlinks>
  <pageMargins left="0.25" right="0.25" top="0.75" bottom="0.75" header="0.3" footer="0.3"/>
  <pageSetup paperSize="8" scale="42" fitToHeight="0" orientation="landscape" r:id="rId10"/>
  <headerFooter alignWithMargins="0"/>
  <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8">
    <tabColor rgb="FFFF0000"/>
  </sheetPr>
  <dimension ref="A1:GY182"/>
  <sheetViews>
    <sheetView topLeftCell="A34" zoomScale="80" zoomScaleNormal="80" workbookViewId="0">
      <selection activeCell="P48" sqref="P48"/>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5.2851562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301"/>
      <c r="E1" s="301"/>
      <c r="F1" s="301"/>
      <c r="G1" s="301"/>
      <c r="H1" s="287"/>
      <c r="I1" s="287"/>
      <c r="J1" s="287"/>
      <c r="K1" s="287"/>
      <c r="L1" s="287"/>
      <c r="M1" s="287"/>
      <c r="N1" s="287"/>
      <c r="O1" s="287"/>
      <c r="P1" s="287"/>
      <c r="Q1" s="287"/>
      <c r="R1" s="413"/>
      <c r="S1" s="414"/>
      <c r="T1" s="414"/>
      <c r="U1" s="415">
        <f ca="1">TODAY()</f>
        <v>45455</v>
      </c>
      <c r="V1" s="155"/>
      <c r="W1" s="155"/>
      <c r="X1" s="155"/>
      <c r="Y1" s="155"/>
    </row>
    <row r="2" spans="1:207">
      <c r="B2" s="555" t="s">
        <v>343</v>
      </c>
      <c r="C2" s="499" t="s">
        <v>682</v>
      </c>
      <c r="D2" s="288"/>
      <c r="E2" s="288"/>
      <c r="K2" s="290"/>
      <c r="L2" s="290"/>
      <c r="M2" s="290"/>
      <c r="N2" s="290"/>
      <c r="O2" s="290"/>
      <c r="P2" s="290"/>
      <c r="Q2" s="290"/>
      <c r="R2" s="290"/>
      <c r="S2" s="319"/>
      <c r="T2" s="319"/>
      <c r="V2" s="416"/>
    </row>
    <row r="3" spans="1:207">
      <c r="B3" s="513" t="s">
        <v>345</v>
      </c>
      <c r="C3" s="500" t="s">
        <v>646</v>
      </c>
      <c r="D3" s="288"/>
      <c r="E3" s="288"/>
      <c r="K3" s="290"/>
      <c r="L3" s="290"/>
      <c r="M3" s="290"/>
      <c r="N3" s="290"/>
      <c r="O3" s="290"/>
      <c r="P3" s="290"/>
      <c r="Q3" s="290"/>
      <c r="R3" s="290"/>
      <c r="S3" s="319"/>
      <c r="T3" s="319"/>
    </row>
    <row r="4" spans="1:207">
      <c r="B4" s="556" t="s">
        <v>347</v>
      </c>
      <c r="C4" s="501" t="s">
        <v>348</v>
      </c>
      <c r="D4" s="289"/>
      <c r="E4" s="289"/>
      <c r="K4" s="290"/>
      <c r="L4" s="290"/>
      <c r="M4" s="290"/>
      <c r="N4" s="290"/>
      <c r="O4" s="290"/>
      <c r="P4" s="290"/>
      <c r="Q4" s="290"/>
      <c r="R4" s="290"/>
      <c r="S4" s="319"/>
      <c r="T4" s="319"/>
    </row>
    <row r="5" spans="1:207">
      <c r="B5" s="502" t="s">
        <v>314</v>
      </c>
      <c r="C5" s="469" t="s">
        <v>683</v>
      </c>
      <c r="K5" s="290"/>
      <c r="L5" s="290"/>
      <c r="M5" s="290"/>
      <c r="N5" s="290"/>
      <c r="O5" s="290"/>
      <c r="P5" s="290"/>
      <c r="Q5" s="290"/>
      <c r="R5" s="290"/>
      <c r="S5" s="319"/>
      <c r="T5" s="319"/>
    </row>
    <row r="6" spans="1:207">
      <c r="B6" s="502" t="s">
        <v>315</v>
      </c>
      <c r="C6" s="478">
        <v>45378</v>
      </c>
      <c r="K6" s="290"/>
      <c r="L6" s="290"/>
      <c r="M6" s="290"/>
      <c r="N6" s="290"/>
      <c r="O6" s="290"/>
      <c r="P6" s="290"/>
      <c r="Q6" s="290"/>
      <c r="R6" s="290"/>
      <c r="S6" s="319"/>
      <c r="T6" s="319"/>
    </row>
    <row r="7" spans="1:207" ht="12.75" customHeight="1">
      <c r="B7" s="513" t="s">
        <v>350</v>
      </c>
      <c r="C7" s="471">
        <f>IF(ISERROR(AVERAGE(F12:F179)),C7,AVERAGE(F12:F179))</f>
        <v>9</v>
      </c>
      <c r="K7" s="290"/>
      <c r="L7" s="290"/>
      <c r="M7" s="290"/>
      <c r="N7" s="290"/>
      <c r="O7" s="290"/>
      <c r="P7" s="290"/>
      <c r="Q7" s="290"/>
      <c r="R7" s="290"/>
      <c r="S7" s="319"/>
      <c r="T7" s="319"/>
    </row>
    <row r="8" spans="1:207" ht="12.75" customHeight="1">
      <c r="B8" s="514" t="s">
        <v>351</v>
      </c>
      <c r="C8" s="507" t="s">
        <v>684</v>
      </c>
      <c r="D8" s="865" t="str">
        <f>IF((F9&lt;=0.85*C7),"Alert: please reconsider your HWAG definition","")</f>
        <v/>
      </c>
      <c r="E8" s="865"/>
      <c r="F8" s="865"/>
      <c r="G8" s="865"/>
    </row>
    <row r="9" spans="1:207">
      <c r="F9" s="320">
        <f>IF(ISERROR(AVERAGE(F12:F172)),C7,AVERAGE(F12:F172))</f>
        <v>9</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4"/>
      <c r="AE10" s="885" t="s">
        <v>359</v>
      </c>
      <c r="AF10" s="880"/>
      <c r="AG10" s="880"/>
      <c r="AH10" s="880"/>
      <c r="AI10" s="881"/>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724" t="s">
        <v>387</v>
      </c>
      <c r="AD11" s="743" t="s">
        <v>388</v>
      </c>
      <c r="AE11" s="738" t="s">
        <v>389</v>
      </c>
      <c r="AF11" s="739" t="s">
        <v>367</v>
      </c>
      <c r="AG11" s="740" t="s">
        <v>368</v>
      </c>
      <c r="AH11" s="741" t="s">
        <v>369</v>
      </c>
      <c r="AI11" s="742" t="s">
        <v>370</v>
      </c>
    </row>
    <row r="12" spans="1:207" s="524" customFormat="1" ht="14.25">
      <c r="A12" s="522" t="s">
        <v>253</v>
      </c>
      <c r="B12" s="391"/>
      <c r="C12" s="391"/>
      <c r="D12" s="391"/>
      <c r="E12" s="292"/>
      <c r="F12" s="292"/>
      <c r="G12" s="457"/>
      <c r="H12" s="454"/>
      <c r="I12" s="391"/>
      <c r="J12" s="391">
        <f>IF(SUM(J13:J17)=0,"",MAX(J13:J17))</f>
        <v>36</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374"/>
      <c r="AA12" s="375"/>
      <c r="AB12" s="375"/>
      <c r="AC12" s="725"/>
      <c r="AD12" s="737"/>
      <c r="AE12" s="744"/>
      <c r="AF12" s="623"/>
      <c r="AG12" s="375"/>
      <c r="AH12" s="375"/>
      <c r="AI12" s="745"/>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38.25">
      <c r="A13" s="508" t="s">
        <v>1308</v>
      </c>
      <c r="B13" s="255" t="s">
        <v>391</v>
      </c>
      <c r="C13" s="255" t="s">
        <v>392</v>
      </c>
      <c r="D13" s="255" t="s">
        <v>393</v>
      </c>
      <c r="E13" s="266" t="s">
        <v>33</v>
      </c>
      <c r="F13" s="267">
        <v>9</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5"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63.75">
      <c r="A14" s="404" t="s">
        <v>1308</v>
      </c>
      <c r="B14" s="255" t="s">
        <v>395</v>
      </c>
      <c r="C14" s="255" t="s">
        <v>396</v>
      </c>
      <c r="D14" s="255" t="s">
        <v>648</v>
      </c>
      <c r="E14" s="266" t="s">
        <v>36</v>
      </c>
      <c r="F14" s="267">
        <v>9</v>
      </c>
      <c r="G14" s="256" t="s">
        <v>398</v>
      </c>
      <c r="H14" s="7" t="s">
        <v>38</v>
      </c>
      <c r="I14" s="8" t="s">
        <v>48</v>
      </c>
      <c r="J14" s="8">
        <f t="shared" ref="J14:J15" si="1">IF(ISERROR(W14*X14),"",W14*X14)</f>
        <v>32</v>
      </c>
      <c r="K14" s="24" t="str">
        <f>IF(ISERROR(VLOOKUP(Y14,'Directive OSH09 (FR)'!$T$6:$U$10,2,FALSE)),"",VLOOKUP(Y14,'Directive OSH09 (FR)'!$T$6:$U$10,2,FALSE))</f>
        <v>3-Moderé</v>
      </c>
      <c r="L14" s="126"/>
      <c r="M14" s="127"/>
      <c r="N14" s="27"/>
      <c r="O14" s="27"/>
      <c r="P14" s="27"/>
      <c r="Q14" s="57"/>
      <c r="R14" s="35"/>
      <c r="S14" s="7">
        <f t="shared" ca="1" si="0"/>
        <v>1</v>
      </c>
      <c r="T14" s="35">
        <f t="shared" ca="1" si="0"/>
        <v>1</v>
      </c>
      <c r="U14" s="3">
        <f t="shared" ref="U14:U15" ca="1" si="2">IF(A14="",0,IF(Q$12="",1,IF(Q$12+$U$12*365&lt;$U$1,1,0)))</f>
        <v>1</v>
      </c>
      <c r="V14" s="163">
        <f t="shared" ref="V14:V15" ca="1" si="3">IF(A14="",0,IF(Q$12="",1,IF(Q$12+$V$12*365&lt;$U$1,1,0)))</f>
        <v>1</v>
      </c>
      <c r="W14" s="162">
        <f>IF(ISERROR(VLOOKUP(H14,'Directive OSH09 (FR)'!$O$6:$P$10,2,FALSE)),"",VLOOKUP(H14,'Directive OSH09 (FR)'!$O$6:$P$10,2,FALSE))</f>
        <v>4</v>
      </c>
      <c r="X14" s="3">
        <f>IF(ISERROR(VLOOKUP(I14,'Directive OSH09 (FR)'!$O$13:$P$17,2,FALSE)),"",VLOOKUP(I14,'Directive OSH09 (FR)'!$O$13:$P$17,2,FALSE))</f>
        <v>8</v>
      </c>
      <c r="Y14" s="3">
        <f t="shared" ref="Y14:Y15" si="4">IF(J14="","",IF(J14&gt;=161,5,IF(J14&gt;=65,4,IF(J14&gt;=20,3,IF(J14&gt;=9,2,1)))))</f>
        <v>3</v>
      </c>
      <c r="Z14" s="636" t="s">
        <v>399</v>
      </c>
      <c r="AA14" s="638" t="s">
        <v>649</v>
      </c>
      <c r="AB14" s="177"/>
      <c r="AC14" s="195"/>
      <c r="AD14" s="666"/>
      <c r="AE14" s="646"/>
      <c r="AF14" s="314"/>
      <c r="AG14" s="8"/>
      <c r="AH14" s="8">
        <f>IF(ISERROR(AU14*AV14),"",AU14*AV14)</f>
        <v>0</v>
      </c>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51">
      <c r="A15" s="404" t="s">
        <v>1308</v>
      </c>
      <c r="B15" s="8" t="s">
        <v>400</v>
      </c>
      <c r="C15" s="255" t="s">
        <v>396</v>
      </c>
      <c r="D15" s="255" t="s">
        <v>650</v>
      </c>
      <c r="E15" s="266" t="s">
        <v>36</v>
      </c>
      <c r="F15" s="267">
        <v>9</v>
      </c>
      <c r="G15" s="256" t="s">
        <v>398</v>
      </c>
      <c r="H15" s="7" t="s">
        <v>38</v>
      </c>
      <c r="I15" s="8" t="s">
        <v>47</v>
      </c>
      <c r="J15" s="8">
        <f t="shared" si="1"/>
        <v>16</v>
      </c>
      <c r="K15" s="24" t="str">
        <f>IF(ISERROR(VLOOKUP(Y15,'Directive OSH09 (FR)'!$T$6:$U$10,2,FALSE)),"",VLOOKUP(Y15,'Directive OSH09 (FR)'!$T$6:$U$10,2,FALSE))</f>
        <v>2-Tolérable</v>
      </c>
      <c r="L15" s="126"/>
      <c r="M15" s="127"/>
      <c r="N15" s="27"/>
      <c r="O15" s="27"/>
      <c r="P15" s="27"/>
      <c r="Q15" s="57"/>
      <c r="R15" s="35"/>
      <c r="S15" s="7">
        <f t="shared" ca="1" si="0"/>
        <v>1</v>
      </c>
      <c r="T15" s="35">
        <f t="shared" ca="1" si="0"/>
        <v>1</v>
      </c>
      <c r="U15" s="3">
        <f t="shared" ca="1" si="2"/>
        <v>1</v>
      </c>
      <c r="V15" s="163">
        <f t="shared" ca="1" si="3"/>
        <v>1</v>
      </c>
      <c r="W15" s="162">
        <f>IF(ISERROR(VLOOKUP(H15,'Directive OSH09 (FR)'!$O$6:$P$10,2,FALSE)),"",VLOOKUP(H15,'Directive OSH09 (FR)'!$O$6:$P$10,2,FALSE))</f>
        <v>4</v>
      </c>
      <c r="X15" s="3">
        <f>IF(ISERROR(VLOOKUP(I15,'Directive OSH09 (FR)'!$O$13:$P$17,2,FALSE)),"",VLOOKUP(I15,'Directive OSH09 (FR)'!$O$13:$P$17,2,FALSE))</f>
        <v>4</v>
      </c>
      <c r="Y15" s="3">
        <f t="shared" si="4"/>
        <v>2</v>
      </c>
      <c r="Z15" s="637" t="s">
        <v>402</v>
      </c>
      <c r="AA15" s="638"/>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c r="K16" s="14"/>
      <c r="L16" s="126"/>
      <c r="M16" s="127"/>
      <c r="N16" s="27"/>
      <c r="O16" s="27"/>
      <c r="P16" s="27"/>
      <c r="Q16" s="57"/>
      <c r="R16" s="35"/>
      <c r="S16" s="7">
        <f t="shared" ref="S16:T17" si="5">U16</f>
        <v>0</v>
      </c>
      <c r="T16" s="35">
        <f t="shared" si="5"/>
        <v>0</v>
      </c>
      <c r="U16" s="3">
        <f t="shared" ref="U16:U17" si="6">IF(A16="",0,IF(Q$12="",1,IF(Q$12+$U$12*365&lt;$U$1,1,0)))</f>
        <v>0</v>
      </c>
      <c r="V16" s="163">
        <f t="shared" ref="V16:V17" si="7">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ref="Y16:Y17" si="8">IF(J16="","",IF(J16&gt;=161,5,IF(J16&gt;=65,4,IF(J16&gt;=20,3,IF(J16&gt;=9,2,1)))))</f>
        <v/>
      </c>
      <c r="Z16" s="196"/>
      <c r="AA16" s="177"/>
      <c r="AB16" s="177"/>
      <c r="AC16" s="195"/>
      <c r="AD16" s="666"/>
      <c r="AE16" s="646"/>
      <c r="AF16" s="314"/>
      <c r="AG16" s="8"/>
      <c r="AH16" s="8"/>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ref="J17" si="9">IF(ISERROR(W17*X17),"",W17*X17)</f>
        <v/>
      </c>
      <c r="K17" s="63" t="str">
        <f>IF(ISERROR(VLOOKUP(Y17,'Directive OSH09 (FR)'!$T$6:$U$10,2,FALSE)),"",VLOOKUP(Y17,'Directive OSH09 (FR)'!$T$6:$U$10,2,FALSE))</f>
        <v/>
      </c>
      <c r="L17" s="61"/>
      <c r="M17" s="64"/>
      <c r="N17" s="64"/>
      <c r="O17" s="64"/>
      <c r="P17" s="64"/>
      <c r="Q17" s="65"/>
      <c r="R17" s="66"/>
      <c r="S17" s="61">
        <f t="shared" si="5"/>
        <v>0</v>
      </c>
      <c r="T17" s="66">
        <f t="shared" si="5"/>
        <v>0</v>
      </c>
      <c r="U17" s="164">
        <f t="shared" si="6"/>
        <v>0</v>
      </c>
      <c r="V17" s="165">
        <f t="shared" si="7"/>
        <v>0</v>
      </c>
      <c r="W17" s="162" t="str">
        <f>IF(ISERROR(VLOOKUP(H17,'Directive OSH09 (FR)'!$O$6:$P$10,2,FALSE)),"",VLOOKUP(H17,'Directive OSH09 (FR)'!$O$6:$P$10,2,FALSE))</f>
        <v/>
      </c>
      <c r="X17" s="3" t="str">
        <f>IF(ISERROR(VLOOKUP(I17,'Directive OSH09 (FR)'!$O$13:$P$17,2,FALSE)),"",VLOOKUP(I17,'Directive OSH09 (FR)'!$O$13:$P$17,2,FALSE))</f>
        <v/>
      </c>
      <c r="Y17" s="3" t="str">
        <f t="shared" si="8"/>
        <v/>
      </c>
      <c r="Z17" s="196"/>
      <c r="AA17" s="177"/>
      <c r="AB17" s="177"/>
      <c r="AC17" s="195"/>
      <c r="AD17" s="666"/>
      <c r="AE17" s="646"/>
      <c r="AF17" s="642"/>
      <c r="AG17" s="62"/>
      <c r="AH17" s="62">
        <f t="shared" ref="AH17" si="10">IF(ISERROR(AU17*AV17),"",AU17*AV17)</f>
        <v>0</v>
      </c>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81"/>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367"/>
      <c r="AA18" s="365"/>
      <c r="AB18" s="365"/>
      <c r="AC18" s="368"/>
      <c r="AD18" s="665"/>
      <c r="AE18" s="644"/>
      <c r="AF18" s="518"/>
      <c r="AG18" s="398"/>
      <c r="AH18" s="398" t="str">
        <f>IF(SUM(AH19:AH23)=0,"",MAX(AH19:AH23))</f>
        <v/>
      </c>
      <c r="AI18" s="656"/>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6.5">
      <c r="A19" s="261" t="s">
        <v>403</v>
      </c>
      <c r="B19" s="255" t="s">
        <v>404</v>
      </c>
      <c r="C19" s="255" t="s">
        <v>405</v>
      </c>
      <c r="D19" s="255" t="s">
        <v>406</v>
      </c>
      <c r="E19" s="266" t="s">
        <v>33</v>
      </c>
      <c r="F19" s="267">
        <v>9</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1" ca="1" si="11">U19</f>
        <v>1</v>
      </c>
      <c r="T19" s="35">
        <f t="shared" ca="1" si="11"/>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9</v>
      </c>
      <c r="G20" s="256" t="s">
        <v>413</v>
      </c>
      <c r="H20" s="7" t="s">
        <v>38</v>
      </c>
      <c r="I20" s="8" t="s">
        <v>47</v>
      </c>
      <c r="J20" s="8">
        <f t="shared" ref="J20:J21" si="12">IF(ISERROR(W20*X20),"",W20*X20)</f>
        <v>16</v>
      </c>
      <c r="K20" s="14" t="str">
        <f>IF(ISERROR(VLOOKUP(Y20,'Directive OSH09 (FR)'!$T$6:$U$10,2,FALSE)),"",VLOOKUP(Y20,'Directive OSH09 (FR)'!$T$6:$U$10,2,FALSE))</f>
        <v>2-Tolérable</v>
      </c>
      <c r="L20" s="126"/>
      <c r="M20" s="127"/>
      <c r="N20" s="27"/>
      <c r="O20" s="27"/>
      <c r="P20" s="27"/>
      <c r="Q20" s="57"/>
      <c r="R20" s="35"/>
      <c r="S20" s="7">
        <f t="shared" ca="1" si="11"/>
        <v>1</v>
      </c>
      <c r="T20" s="35">
        <f t="shared" ca="1" si="11"/>
        <v>1</v>
      </c>
      <c r="U20" s="3">
        <f t="shared" ref="U20:U21" ca="1" si="13">IF(A20="",0,IF(Q$18="",1,IF(Q$18+$U$18*365&lt;$U$1,1,0)))</f>
        <v>1</v>
      </c>
      <c r="V20" s="163">
        <f t="shared" ref="V20:V21" ca="1" si="14">IF(A20="",0,IF(Q$18="",1,IF(Q$18+$V$18*365&lt;$U$1,1,0)))</f>
        <v>1</v>
      </c>
      <c r="W20" s="162">
        <f>IF(ISERROR(VLOOKUP(H20,'Directive OSH09 (FR)'!$O$6:$P$10,2,FALSE)),"",VLOOKUP(H20,'Directive OSH09 (FR)'!$O$6:$P$10,2,FALSE))</f>
        <v>4</v>
      </c>
      <c r="X20" s="3">
        <f>IF(ISERROR(VLOOKUP(I20,'Directive OSH09 (FR)'!$O$13:$P$17,2,FALSE)),"",VLOOKUP(I20,'Directive OSH09 (FR)'!$O$13:$P$17,2,FALSE))</f>
        <v>4</v>
      </c>
      <c r="Y20" s="3">
        <f t="shared" ref="Y20:Y21" si="15">IF(J20="","",IF(J20&gt;=161,5,IF(J20&gt;=65,4,IF(J20&gt;=20,3,IF(J20&gt;=9,2,1)))))</f>
        <v>2</v>
      </c>
      <c r="Z20" s="196"/>
      <c r="AA20" s="418"/>
      <c r="AB20" s="418"/>
      <c r="AC20" s="420"/>
      <c r="AD20" s="667"/>
      <c r="AE20" s="651"/>
      <c r="AF20" s="314"/>
      <c r="AG20" s="8"/>
      <c r="AH20" s="8">
        <f t="shared" ref="AH20:AH21" si="16">IF(ISERROR(AU20*AV20),"",AU20*AV20)</f>
        <v>0</v>
      </c>
      <c r="AI20" s="652"/>
    </row>
    <row r="21" spans="1:207" ht="38.25">
      <c r="A21" s="261" t="s">
        <v>419</v>
      </c>
      <c r="B21" s="8" t="s">
        <v>420</v>
      </c>
      <c r="C21" s="255" t="s">
        <v>421</v>
      </c>
      <c r="D21" s="255" t="s">
        <v>422</v>
      </c>
      <c r="E21" s="266" t="s">
        <v>36</v>
      </c>
      <c r="F21" s="267">
        <v>9</v>
      </c>
      <c r="G21" s="321" t="s">
        <v>423</v>
      </c>
      <c r="H21" s="7" t="s">
        <v>35</v>
      </c>
      <c r="I21" s="8" t="s">
        <v>47</v>
      </c>
      <c r="J21" s="8">
        <f t="shared" si="12"/>
        <v>8</v>
      </c>
      <c r="K21" s="14" t="str">
        <f>IF(ISERROR(VLOOKUP(Y21,'Directive OSH09 (FR)'!$T$6:$U$10,2,FALSE)),"",VLOOKUP(Y21,'Directive OSH09 (FR)'!$T$6:$U$10,2,FALSE))</f>
        <v>1-Negligeable</v>
      </c>
      <c r="L21" s="126"/>
      <c r="M21" s="127"/>
      <c r="N21" s="27"/>
      <c r="O21" s="27"/>
      <c r="P21" s="27"/>
      <c r="Q21" s="57"/>
      <c r="R21" s="35"/>
      <c r="S21" s="7">
        <f t="shared" ca="1" si="11"/>
        <v>1</v>
      </c>
      <c r="T21" s="35">
        <f t="shared" ca="1" si="11"/>
        <v>1</v>
      </c>
      <c r="U21" s="3">
        <f t="shared" ca="1" si="13"/>
        <v>1</v>
      </c>
      <c r="V21" s="163">
        <f t="shared" ca="1" si="14"/>
        <v>1</v>
      </c>
      <c r="W21" s="162">
        <f>IF(ISERROR(VLOOKUP(H21,'Directive OSH09 (FR)'!$O$6:$P$10,2,FALSE)),"",VLOOKUP(H21,'Directive OSH09 (FR)'!$O$6:$P$10,2,FALSE))</f>
        <v>2</v>
      </c>
      <c r="X21" s="3">
        <f>IF(ISERROR(VLOOKUP(I21,'Directive OSH09 (FR)'!$O$13:$P$17,2,FALSE)),"",VLOOKUP(I21,'Directive OSH09 (FR)'!$O$13:$P$17,2,FALSE))</f>
        <v>4</v>
      </c>
      <c r="Y21" s="3">
        <f t="shared" si="15"/>
        <v>1</v>
      </c>
      <c r="Z21" s="196"/>
      <c r="AA21" s="418"/>
      <c r="AB21" s="418"/>
      <c r="AC21" s="420"/>
      <c r="AD21" s="667"/>
      <c r="AE21" s="651"/>
      <c r="AF21" s="314"/>
      <c r="AG21" s="8"/>
      <c r="AH21" s="8">
        <f t="shared" si="16"/>
        <v>0</v>
      </c>
      <c r="AI21" s="653"/>
    </row>
    <row r="22" spans="1:207">
      <c r="A22" s="261"/>
      <c r="B22" s="255"/>
      <c r="C22" s="255"/>
      <c r="D22" s="255"/>
      <c r="E22" s="266"/>
      <c r="F22" s="283"/>
      <c r="G22" s="256"/>
      <c r="H22" s="7"/>
      <c r="I22" s="8"/>
      <c r="J22" s="8"/>
      <c r="K22" s="14"/>
      <c r="L22" s="126"/>
      <c r="M22" s="127"/>
      <c r="N22" s="27"/>
      <c r="O22" s="27"/>
      <c r="P22" s="27"/>
      <c r="Q22" s="57"/>
      <c r="R22" s="35"/>
      <c r="S22" s="7"/>
      <c r="T22" s="35"/>
      <c r="U22" s="3"/>
      <c r="V22" s="163"/>
      <c r="W22" s="162"/>
      <c r="X22" s="3"/>
      <c r="Y22" s="3"/>
      <c r="Z22" s="213"/>
      <c r="AA22" s="418"/>
      <c r="AB22" s="418"/>
      <c r="AC22" s="420"/>
      <c r="AD22" s="667"/>
      <c r="AE22" s="651"/>
      <c r="AF22" s="314"/>
      <c r="AG22" s="8"/>
      <c r="AH22" s="8"/>
      <c r="AI22" s="649"/>
    </row>
    <row r="23" spans="1:207" ht="5.25" customHeight="1">
      <c r="A23" s="405"/>
      <c r="B23" s="62"/>
      <c r="C23" s="62"/>
      <c r="D23" s="62"/>
      <c r="E23" s="293"/>
      <c r="F23" s="282"/>
      <c r="G23" s="458"/>
      <c r="H23" s="61"/>
      <c r="I23" s="62"/>
      <c r="J23" s="62" t="str">
        <f t="shared" ref="J23" si="17">IF(ISERROR(W23*X23),"",W23*X23)</f>
        <v/>
      </c>
      <c r="K23" s="63" t="str">
        <f>IF(ISERROR(VLOOKUP(Y23,'Directive OSH09 (FR)'!$T$6:$U$10,2,FALSE)),"",VLOOKUP(Y23,'Directive OSH09 (FR)'!$T$6:$U$10,2,FALSE))</f>
        <v/>
      </c>
      <c r="L23" s="61"/>
      <c r="M23" s="64"/>
      <c r="N23" s="64"/>
      <c r="O23" s="64"/>
      <c r="P23" s="64"/>
      <c r="Q23" s="65"/>
      <c r="R23" s="66"/>
      <c r="S23" s="61">
        <f t="shared" ref="S23:T23" si="18">U23</f>
        <v>0</v>
      </c>
      <c r="T23" s="66">
        <f t="shared" si="18"/>
        <v>0</v>
      </c>
      <c r="U23" s="164">
        <f t="shared" ref="U23" si="19">IF(A23="",0,IF(Q$18="",1,IF(Q$18+$U$18*365&lt;$U$1,1,0)))</f>
        <v>0</v>
      </c>
      <c r="V23" s="165">
        <f t="shared" ref="V23" si="20">IF(A23="",0,IF(Q$18="",1,IF(Q$18+$V$18*365&lt;$U$1,1,0)))</f>
        <v>0</v>
      </c>
      <c r="W23" s="162" t="str">
        <f>IF(ISERROR(VLOOKUP(H23,'Directive OSH09 (FR)'!$O$6:$P$10,2,FALSE)),"",VLOOKUP(H23,'Directive OSH09 (FR)'!$O$6:$P$10,2,FALSE))</f>
        <v/>
      </c>
      <c r="X23" s="3" t="str">
        <f>IF(ISERROR(VLOOKUP(I23,'Directive OSH09 (FR)'!$O$13:$P$17,2,FALSE)),"",VLOOKUP(I23,'Directive OSH09 (FR)'!$O$13:$P$17,2,FALSE))</f>
        <v/>
      </c>
      <c r="Y23" s="3" t="str">
        <f t="shared" ref="Y23" si="21">IF(J23="","",IF(J23&gt;=161,5,IF(J23&gt;=65,4,IF(J23&gt;=20,3,IF(J23&gt;=9,2,1)))))</f>
        <v/>
      </c>
      <c r="Z23" s="196"/>
      <c r="AA23" s="418"/>
      <c r="AB23" s="418"/>
      <c r="AC23" s="420"/>
      <c r="AD23" s="667"/>
      <c r="AE23" s="651"/>
      <c r="AF23" s="642"/>
      <c r="AG23" s="62"/>
      <c r="AH23" s="62">
        <f t="shared" ref="AH23" si="22">IF(ISERROR(AU23*AV23),"",AU23*AV23)</f>
        <v>0</v>
      </c>
      <c r="AI23" s="652"/>
    </row>
    <row r="24" spans="1:207">
      <c r="A24" s="268" t="s">
        <v>263</v>
      </c>
      <c r="B24" s="391"/>
      <c r="C24" s="391"/>
      <c r="D24" s="391"/>
      <c r="E24" s="292"/>
      <c r="F24" s="281"/>
      <c r="G24" s="457"/>
      <c r="H24" s="454"/>
      <c r="I24" s="391"/>
      <c r="J24" s="391">
        <f>IF(SUM(J25:J31)=0,"",MAX(J25:J31))</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IF(OR(L24="Yes",M24="Yes"),MAX(Q25:Q27),"")</f>
        <v/>
      </c>
      <c r="R24" s="34"/>
      <c r="S24" s="43">
        <f>IF(L24="Yes",IF(SUM(S25:S27)=0,0,1),2)</f>
        <v>2</v>
      </c>
      <c r="T24" s="34">
        <f>IF(M24="Yes",IF(SUM(T25:T27)=0,0,1),2)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1</v>
      </c>
      <c r="Z24" s="367"/>
      <c r="AA24" s="446"/>
      <c r="AB24" s="446"/>
      <c r="AC24" s="611"/>
      <c r="AD24" s="709"/>
      <c r="AE24" s="702"/>
      <c r="AF24" s="518"/>
      <c r="AG24" s="398"/>
      <c r="AH24" s="398" t="str">
        <f>IF(SUM(AH25:AH27)=0,"",MAX(AH25:AH27))</f>
        <v/>
      </c>
      <c r="AI24" s="703"/>
    </row>
    <row r="25" spans="1:207" ht="76.5">
      <c r="A25" s="261" t="s">
        <v>424</v>
      </c>
      <c r="B25" s="255" t="s">
        <v>425</v>
      </c>
      <c r="C25" s="255" t="s">
        <v>426</v>
      </c>
      <c r="D25" s="255" t="s">
        <v>427</v>
      </c>
      <c r="E25" s="266" t="s">
        <v>36</v>
      </c>
      <c r="F25" s="267">
        <v>9</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1" si="23">U25</f>
        <v>1</v>
      </c>
      <c r="T25" s="35">
        <f t="shared" si="23"/>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9</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23"/>
        <v>1</v>
      </c>
      <c r="T26" s="35">
        <f t="shared" si="23"/>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89.25">
      <c r="A27" s="261" t="s">
        <v>424</v>
      </c>
      <c r="B27" s="8" t="s">
        <v>430</v>
      </c>
      <c r="C27" s="255" t="s">
        <v>432</v>
      </c>
      <c r="D27" s="255" t="s">
        <v>433</v>
      </c>
      <c r="E27" s="266" t="s">
        <v>36</v>
      </c>
      <c r="F27" s="267">
        <v>9</v>
      </c>
      <c r="G27" s="256" t="s">
        <v>428</v>
      </c>
      <c r="H27" s="7" t="s">
        <v>38</v>
      </c>
      <c r="I27" s="8" t="s">
        <v>46</v>
      </c>
      <c r="J27" s="8">
        <f t="shared" ref="J27:J31" si="24">IF(ISERROR(W27*X27),"",W27*X27)</f>
        <v>4</v>
      </c>
      <c r="K27" s="14" t="str">
        <f>IF(ISERROR(VLOOKUP(Y27,'Directive OSH09 (FR)'!$T$6:$U$10,2,FALSE)),"",VLOOKUP(Y27,'Directive OSH09 (FR)'!$T$6:$U$10,2,FALSE))</f>
        <v>1-Negligeable</v>
      </c>
      <c r="L27" s="126"/>
      <c r="M27" s="127"/>
      <c r="N27" s="27"/>
      <c r="O27" s="27"/>
      <c r="P27" s="27"/>
      <c r="Q27" s="57"/>
      <c r="R27" s="35"/>
      <c r="S27" s="7">
        <f t="shared" si="23"/>
        <v>1</v>
      </c>
      <c r="T27" s="35">
        <f t="shared" si="23"/>
        <v>1</v>
      </c>
      <c r="U27" s="3">
        <f t="shared" ref="U27:U30" si="25">IF(A27="",0,IF(Q$24="",1,IF(Q$24+$U$24*365&lt;$U$1,1,0)))</f>
        <v>1</v>
      </c>
      <c r="V27" s="163">
        <f t="shared" ref="V27:V30" si="26">IF(A27="",0,IF(Q$24="",1,IF(Q$24+$V$24*365&lt;$U$1,1,0)))</f>
        <v>1</v>
      </c>
      <c r="W27" s="162">
        <f>IF(ISERROR(VLOOKUP(H27,'Directive OSH09 (FR)'!$O$6:$P$10,2,FALSE)),"",VLOOKUP(H27,'Directive OSH09 (FR)'!$O$6:$P$10,2,FALSE))</f>
        <v>4</v>
      </c>
      <c r="X27" s="3">
        <f>IF(ISERROR(VLOOKUP(I27,'Directive OSH09 (FR)'!$O$13:$P$17,2,FALSE)),"",VLOOKUP(I27,'Directive OSH09 (FR)'!$O$13:$P$17,2,FALSE))</f>
        <v>1</v>
      </c>
      <c r="Y27" s="3">
        <f t="shared" ref="Y27:Y31" si="27">IF(J27="","",IF(J27&gt;=161,5,IF(J27&gt;=65,4,IF(J27&gt;=20,3,IF(J27&gt;=9,2,1)))))</f>
        <v>1</v>
      </c>
      <c r="Z27" s="210" t="s">
        <v>429</v>
      </c>
      <c r="AA27" s="418"/>
      <c r="AB27" s="418"/>
      <c r="AC27" s="420"/>
      <c r="AD27" s="667"/>
      <c r="AE27" s="651"/>
      <c r="AF27" s="314"/>
      <c r="AG27" s="8"/>
      <c r="AH27" s="8">
        <f>IF(ISERROR(AU27*AV27),"",AU27*AV27)</f>
        <v>0</v>
      </c>
      <c r="AI27" s="652"/>
    </row>
    <row r="28" spans="1:207" ht="165.75">
      <c r="A28" s="261" t="s">
        <v>424</v>
      </c>
      <c r="B28" s="8" t="s">
        <v>434</v>
      </c>
      <c r="C28" s="255" t="s">
        <v>435</v>
      </c>
      <c r="D28" s="255" t="s">
        <v>436</v>
      </c>
      <c r="E28" s="266" t="s">
        <v>36</v>
      </c>
      <c r="F28" s="267">
        <v>9</v>
      </c>
      <c r="G28" s="256" t="s">
        <v>437</v>
      </c>
      <c r="H28" s="7" t="s">
        <v>35</v>
      </c>
      <c r="I28" s="8" t="s">
        <v>47</v>
      </c>
      <c r="J28" s="8">
        <f t="shared" si="24"/>
        <v>8</v>
      </c>
      <c r="K28" s="14" t="str">
        <f>IF(ISERROR(VLOOKUP(Y28,'Directive OSH09 (FR)'!$T$6:$U$10,2,FALSE)),"",VLOOKUP(Y28,'Directive OSH09 (FR)'!$T$6:$U$10,2,FALSE))</f>
        <v>1-Negligeable</v>
      </c>
      <c r="L28" s="126"/>
      <c r="M28" s="127"/>
      <c r="N28" s="27"/>
      <c r="O28" s="27"/>
      <c r="P28" s="27"/>
      <c r="Q28" s="57"/>
      <c r="R28" s="35"/>
      <c r="S28" s="7">
        <f t="shared" si="23"/>
        <v>1</v>
      </c>
      <c r="T28" s="35">
        <f t="shared" si="23"/>
        <v>1</v>
      </c>
      <c r="U28" s="3">
        <f t="shared" si="25"/>
        <v>1</v>
      </c>
      <c r="V28" s="163">
        <f t="shared" si="26"/>
        <v>1</v>
      </c>
      <c r="W28" s="162">
        <f>IF(ISERROR(VLOOKUP(H28,'Directive OSH09 (FR)'!$O$6:$P$10,2,FALSE)),"",VLOOKUP(H28,'Directive OSH09 (FR)'!$O$6:$P$10,2,FALSE))</f>
        <v>2</v>
      </c>
      <c r="X28" s="3">
        <f>IF(ISERROR(VLOOKUP(I28,'Directive OSH09 (FR)'!$O$13:$P$17,2,FALSE)),"",VLOOKUP(I28,'Directive OSH09 (FR)'!$O$13:$P$17,2,FALSE))</f>
        <v>4</v>
      </c>
      <c r="Y28" s="3">
        <f t="shared" si="27"/>
        <v>1</v>
      </c>
      <c r="Z28" s="210" t="s">
        <v>429</v>
      </c>
      <c r="AA28" s="418"/>
      <c r="AB28" s="418"/>
      <c r="AC28" s="420"/>
      <c r="AD28" s="667"/>
      <c r="AE28" s="651"/>
      <c r="AF28" s="314"/>
      <c r="AG28" s="8"/>
      <c r="AH28" s="8">
        <f>IF(ISERROR(AU28*AV28),"",AU28*AV28)</f>
        <v>0</v>
      </c>
      <c r="AI28" s="652"/>
    </row>
    <row r="29" spans="1:207" ht="89.25">
      <c r="A29" s="261" t="s">
        <v>424</v>
      </c>
      <c r="B29" s="8" t="s">
        <v>430</v>
      </c>
      <c r="C29" s="255" t="s">
        <v>438</v>
      </c>
      <c r="D29" s="255" t="s">
        <v>439</v>
      </c>
      <c r="E29" s="266" t="s">
        <v>36</v>
      </c>
      <c r="F29" s="267">
        <v>9</v>
      </c>
      <c r="G29" s="256" t="s">
        <v>428</v>
      </c>
      <c r="H29" s="7" t="s">
        <v>38</v>
      </c>
      <c r="I29" s="8" t="s">
        <v>46</v>
      </c>
      <c r="J29" s="309">
        <f t="shared" si="24"/>
        <v>4</v>
      </c>
      <c r="K29" s="308" t="str">
        <f>IF(ISERROR(VLOOKUP(Y29,'Directive OSH09 (FR)'!$T$6:$U$10,2,FALSE)),"",VLOOKUP(Y29,'Directive OSH09 (FR)'!$T$6:$U$10,2,FALSE))</f>
        <v>1-Negligeable</v>
      </c>
      <c r="L29" s="126"/>
      <c r="M29" s="127"/>
      <c r="N29" s="27"/>
      <c r="O29" s="27"/>
      <c r="P29" s="27"/>
      <c r="Q29" s="57"/>
      <c r="R29" s="35"/>
      <c r="S29" s="7">
        <f t="shared" si="23"/>
        <v>1</v>
      </c>
      <c r="T29" s="35">
        <f t="shared" si="23"/>
        <v>1</v>
      </c>
      <c r="U29" s="3">
        <f t="shared" si="25"/>
        <v>1</v>
      </c>
      <c r="V29" s="163">
        <f t="shared" si="26"/>
        <v>1</v>
      </c>
      <c r="W29" s="162">
        <f>IF(ISERROR(VLOOKUP(H29,'Directive OSH09 (FR)'!$O$6:$P$10,2,FALSE)),"",VLOOKUP(H29,'Directive OSH09 (FR)'!$O$6:$P$10,2,FALSE))</f>
        <v>4</v>
      </c>
      <c r="X29" s="3">
        <f>IF(ISERROR(VLOOKUP(I29,'Directive OSH09 (FR)'!$O$13:$P$17,2,FALSE)),"",VLOOKUP(I29,'Directive OSH09 (FR)'!$O$13:$P$17,2,FALSE))</f>
        <v>1</v>
      </c>
      <c r="Y29" s="3">
        <f t="shared" si="27"/>
        <v>1</v>
      </c>
      <c r="Z29" s="210" t="s">
        <v>429</v>
      </c>
      <c r="AA29" s="418"/>
      <c r="AB29" s="418"/>
      <c r="AC29" s="420"/>
      <c r="AD29" s="667"/>
      <c r="AE29" s="651"/>
      <c r="AF29" s="314"/>
      <c r="AG29" s="8"/>
      <c r="AH29" s="8">
        <f t="shared" ref="AH29:AH30" si="28">IF(ISERROR(AU29*AV29),"",AU29*AV29)</f>
        <v>0</v>
      </c>
      <c r="AI29" s="652"/>
    </row>
    <row r="30" spans="1:207" ht="114.75">
      <c r="A30" s="261" t="s">
        <v>424</v>
      </c>
      <c r="B30" s="8" t="s">
        <v>434</v>
      </c>
      <c r="C30" s="255" t="s">
        <v>440</v>
      </c>
      <c r="D30" s="255" t="s">
        <v>441</v>
      </c>
      <c r="E30" s="266" t="s">
        <v>36</v>
      </c>
      <c r="F30" s="267">
        <v>9</v>
      </c>
      <c r="G30" s="256" t="s">
        <v>428</v>
      </c>
      <c r="H30" s="7" t="s">
        <v>35</v>
      </c>
      <c r="I30" s="8" t="s">
        <v>46</v>
      </c>
      <c r="J30" s="309">
        <f t="shared" si="24"/>
        <v>2</v>
      </c>
      <c r="K30" s="308" t="str">
        <f>IF(ISERROR(VLOOKUP(Y30,'Directive OSH09 (FR)'!$T$6:$U$10,2,FALSE)),"",VLOOKUP(Y30,'Directive OSH09 (FR)'!$T$6:$U$10,2,FALSE))</f>
        <v>1-Negligeable</v>
      </c>
      <c r="L30" s="126"/>
      <c r="M30" s="127"/>
      <c r="N30" s="27"/>
      <c r="O30" s="27"/>
      <c r="P30" s="27"/>
      <c r="Q30" s="57"/>
      <c r="R30" s="35"/>
      <c r="S30" s="7">
        <f t="shared" si="23"/>
        <v>1</v>
      </c>
      <c r="T30" s="35">
        <f t="shared" si="23"/>
        <v>1</v>
      </c>
      <c r="U30" s="3">
        <f t="shared" si="25"/>
        <v>1</v>
      </c>
      <c r="V30" s="163">
        <f t="shared" si="26"/>
        <v>1</v>
      </c>
      <c r="W30" s="162">
        <f>IF(ISERROR(VLOOKUP(H30,'Directive OSH09 (FR)'!$O$6:$P$10,2,FALSE)),"",VLOOKUP(H30,'Directive OSH09 (FR)'!$O$6:$P$10,2,FALSE))</f>
        <v>2</v>
      </c>
      <c r="X30" s="3">
        <f>IF(ISERROR(VLOOKUP(I30,'Directive OSH09 (FR)'!$O$13:$P$17,2,FALSE)),"",VLOOKUP(I30,'Directive OSH09 (FR)'!$O$13:$P$17,2,FALSE))</f>
        <v>1</v>
      </c>
      <c r="Y30" s="3">
        <f t="shared" si="27"/>
        <v>1</v>
      </c>
      <c r="Z30" s="210" t="s">
        <v>429</v>
      </c>
      <c r="AA30" s="418"/>
      <c r="AB30" s="418"/>
      <c r="AC30" s="420"/>
      <c r="AD30" s="667"/>
      <c r="AE30" s="651"/>
      <c r="AF30" s="314"/>
      <c r="AG30" s="8"/>
      <c r="AH30" s="8">
        <f t="shared" si="28"/>
        <v>0</v>
      </c>
      <c r="AI30" s="652"/>
    </row>
    <row r="31" spans="1:207" ht="5.25" customHeight="1">
      <c r="A31" s="405"/>
      <c r="B31" s="62"/>
      <c r="C31" s="62"/>
      <c r="D31" s="62"/>
      <c r="E31" s="293"/>
      <c r="F31" s="282"/>
      <c r="G31" s="458"/>
      <c r="H31" s="61"/>
      <c r="I31" s="62"/>
      <c r="J31" s="62" t="str">
        <f t="shared" si="24"/>
        <v/>
      </c>
      <c r="K31" s="63" t="str">
        <f>IF(ISERROR(VLOOKUP(Y31,'Directive OSH09 (FR)'!$T$6:$U$10,2,FALSE)),"",VLOOKUP(Y31,'Directive OSH09 (FR)'!$T$6:$U$10,2,FALSE))</f>
        <v/>
      </c>
      <c r="L31" s="61"/>
      <c r="M31" s="64"/>
      <c r="N31" s="64"/>
      <c r="O31" s="64"/>
      <c r="P31" s="64"/>
      <c r="Q31" s="65"/>
      <c r="R31" s="66"/>
      <c r="S31" s="61">
        <f t="shared" si="23"/>
        <v>0</v>
      </c>
      <c r="T31" s="66">
        <f t="shared" si="23"/>
        <v>0</v>
      </c>
      <c r="U31" s="164">
        <f t="shared" ref="U31" si="29">IF(A31="",0,IF(Q$18="",1,IF(Q$18+$U$18*365&lt;$U$1,1,0)))</f>
        <v>0</v>
      </c>
      <c r="V31" s="165">
        <f t="shared" ref="V31" si="30">IF(A31="",0,IF(Q$18="",1,IF(Q$18+$V$18*365&lt;$U$1,1,0)))</f>
        <v>0</v>
      </c>
      <c r="W31" s="162" t="str">
        <f>IF(ISERROR(VLOOKUP(H31,'Directive OSH09 (FR)'!$O$6:$P$10,2,FALSE)),"",VLOOKUP(H31,'Directive OSH09 (FR)'!$O$6:$P$10,2,FALSE))</f>
        <v/>
      </c>
      <c r="X31" s="3" t="str">
        <f>IF(ISERROR(VLOOKUP(I31,'Directive OSH09 (FR)'!$O$13:$P$17,2,FALSE)),"",VLOOKUP(I31,'Directive OSH09 (FR)'!$O$13:$P$17,2,FALSE))</f>
        <v/>
      </c>
      <c r="Y31" s="3" t="str">
        <f t="shared" si="27"/>
        <v/>
      </c>
      <c r="Z31" s="196"/>
      <c r="AA31" s="418"/>
      <c r="AB31" s="418"/>
      <c r="AC31" s="420"/>
      <c r="AD31" s="667"/>
      <c r="AE31" s="651"/>
      <c r="AF31" s="642"/>
      <c r="AG31" s="62"/>
      <c r="AH31" s="62">
        <f t="shared" ref="AH31" si="31">IF(ISERROR(AU31*AV31),"",AU31*AV31)</f>
        <v>0</v>
      </c>
      <c r="AI31" s="652"/>
    </row>
    <row r="32" spans="1:207">
      <c r="A32" s="522" t="s">
        <v>267</v>
      </c>
      <c r="B32" s="391"/>
      <c r="C32" s="391"/>
      <c r="D32" s="391"/>
      <c r="E32" s="292"/>
      <c r="F32" s="281"/>
      <c r="G32" s="457"/>
      <c r="H32" s="454"/>
      <c r="I32" s="391"/>
      <c r="J32" s="391">
        <f>IF(SUM(J33:J38)=0,"",MAX(J33:J38))</f>
        <v>32</v>
      </c>
      <c r="K32" s="24" t="str">
        <f>IF(ISERROR(VLOOKUP(Y32,'Directive OSH09 (FR)'!$T$6:$U$10,2,FALSE)),"",VLOOKUP(Y32,'Directive OSH09 (FR)'!$T$6:$U$10,2,FALSE))</f>
        <v>3-Moderé</v>
      </c>
      <c r="L32" s="43" t="str">
        <f>IF(ISERROR(VLOOKUP($A32,Dangers!$B$4:$G$1001,4,FALSE)),"ERR",IF(ISBLANK(VLOOKUP($A32,Dangers!$B$4:$G$1001,4,FALSE)),"","Yes"))</f>
        <v/>
      </c>
      <c r="M32" s="26" t="str">
        <f>IF(ISERROR(VLOOKUP($A32,Dangers!$B$4:$G$1001,6,FALSE)),"ERR",IF(ISBLANK((VLOOKUP($A32,Dangers!$B$4:$G$1001,6,FALSE))),"","Yes"))</f>
        <v/>
      </c>
      <c r="N32" s="26"/>
      <c r="O32" s="26"/>
      <c r="P32" s="26"/>
      <c r="Q32" s="132" t="str">
        <f>IF(OR(L32="Yes",M32="Yes"),MAX(Q33:Q38),"")</f>
        <v/>
      </c>
      <c r="R32" s="34"/>
      <c r="S32" s="43">
        <f>IF(L32="Yes",IF(SUM(S33:S38)=0,0,1),2)</f>
        <v>2</v>
      </c>
      <c r="T32" s="34">
        <f>IF(M32="Yes",IF(SUM(T33:T38)=0,0,1),2)</f>
        <v>2</v>
      </c>
      <c r="U32" s="160">
        <v>0</v>
      </c>
      <c r="V32" s="161">
        <v>0</v>
      </c>
      <c r="W32" s="162" t="str">
        <f>IF(ISERROR(VLOOKUP(H32,'Directive OSH09 (FR)'!$O$6:$P$10,2,FALSE)),"",VLOOKUP(H32,'Directive OSH09 (FR)'!$O$6:$P$10,2,FALSE))</f>
        <v/>
      </c>
      <c r="X32" s="3" t="str">
        <f>IF(ISERROR(VLOOKUP(I32,'Directive OSH09 (FR)'!$O$13:$P$17,2,FALSE)),"",VLOOKUP(I32,'Directive OSH09 (FR)'!$O$13:$P$17,2,FALSE))</f>
        <v/>
      </c>
      <c r="Y32" s="3">
        <f>IF(J32="","",IF(J32&gt;=161,5,IF(J32&gt;=65,4,IF(J32&gt;=20,3,IF(J32&gt;=9,2,1)))))</f>
        <v>3</v>
      </c>
      <c r="Z32" s="367"/>
      <c r="AA32" s="446"/>
      <c r="AB32" s="446"/>
      <c r="AC32" s="611"/>
      <c r="AD32" s="709"/>
      <c r="AE32" s="702"/>
      <c r="AF32" s="518"/>
      <c r="AG32" s="398"/>
      <c r="AH32" s="398" t="str">
        <f>IF(SUM(AH33:AH38)=0,"",MAX(AH33:AH38))</f>
        <v/>
      </c>
      <c r="AI32" s="703"/>
    </row>
    <row r="33" spans="1:35" ht="63.75">
      <c r="A33" s="261" t="s">
        <v>442</v>
      </c>
      <c r="B33" s="255" t="s">
        <v>443</v>
      </c>
      <c r="C33" s="255" t="s">
        <v>444</v>
      </c>
      <c r="D33" s="255" t="s">
        <v>651</v>
      </c>
      <c r="E33" s="266" t="s">
        <v>36</v>
      </c>
      <c r="F33" s="267">
        <v>9</v>
      </c>
      <c r="G33" s="256" t="s">
        <v>446</v>
      </c>
      <c r="H33" s="7" t="s">
        <v>38</v>
      </c>
      <c r="I33" s="8" t="s">
        <v>47</v>
      </c>
      <c r="J33" s="8">
        <f>IF(ISERROR(W33*X33),"",W33*X33)</f>
        <v>16</v>
      </c>
      <c r="K33" s="14" t="str">
        <f>IF(ISERROR(VLOOKUP(Y33,'Directive OSH09 (FR)'!$T$6:$U$10,2,FALSE)),"",VLOOKUP(Y33,'Directive OSH09 (FR)'!$T$6:$U$10,2,FALSE))</f>
        <v>2-Tolérable</v>
      </c>
      <c r="L33" s="126"/>
      <c r="M33" s="127"/>
      <c r="N33" s="27"/>
      <c r="O33" s="27"/>
      <c r="P33" s="27"/>
      <c r="Q33" s="57"/>
      <c r="R33" s="35"/>
      <c r="S33" s="7">
        <f t="shared" ref="S33:T36" si="32">U33</f>
        <v>1</v>
      </c>
      <c r="T33" s="35">
        <f t="shared" si="32"/>
        <v>1</v>
      </c>
      <c r="U33" s="3">
        <f>IF(A33="",0,IF(Q$33="",1,IF(Q$33+$U$33*365&lt;$U$1,1,0)))</f>
        <v>1</v>
      </c>
      <c r="V33" s="163">
        <f>IF(A33="",0,IF(Q$33="",1,IF(Q$33+$V$33*365&lt;$U$1,1,0)))</f>
        <v>1</v>
      </c>
      <c r="W33" s="162">
        <f>IF(ISERROR(VLOOKUP(H33,'Directive OSH09 (FR)'!$O$6:$P$10,2,FALSE)),"",VLOOKUP(H33,'Directive OSH09 (FR)'!$O$6:$P$10,2,FALSE))</f>
        <v>4</v>
      </c>
      <c r="X33" s="3">
        <f>IF(ISERROR(VLOOKUP(I33,'Directive OSH09 (FR)'!$O$13:$P$17,2,FALSE)),"",VLOOKUP(I33,'Directive OSH09 (FR)'!$O$13:$P$17,2,FALSE))</f>
        <v>4</v>
      </c>
      <c r="Y33" s="3">
        <f>IF(J33="","",IF(J33&gt;=161,5,IF(J33&gt;=65,4,IF(J33&gt;=20,3,IF(J33&gt;=9,2,1)))))</f>
        <v>2</v>
      </c>
      <c r="Z33" s="196"/>
      <c r="AA33" s="434"/>
      <c r="AB33" s="176"/>
      <c r="AC33" s="420"/>
      <c r="AD33" s="667"/>
      <c r="AE33" s="651"/>
      <c r="AF33" s="314"/>
      <c r="AG33" s="8"/>
      <c r="AH33" s="8"/>
      <c r="AI33" s="654"/>
    </row>
    <row r="34" spans="1:35" ht="102">
      <c r="A34" s="261" t="s">
        <v>442</v>
      </c>
      <c r="B34" s="255" t="s">
        <v>447</v>
      </c>
      <c r="C34" s="255" t="s">
        <v>448</v>
      </c>
      <c r="D34" s="255" t="s">
        <v>1314</v>
      </c>
      <c r="E34" s="266" t="s">
        <v>36</v>
      </c>
      <c r="F34" s="267">
        <v>9</v>
      </c>
      <c r="G34" s="256" t="s">
        <v>449</v>
      </c>
      <c r="H34" s="7" t="s">
        <v>38</v>
      </c>
      <c r="I34" s="8" t="s">
        <v>48</v>
      </c>
      <c r="J34" s="8">
        <f>IF(ISERROR(W34*X34),"",W34*X34)</f>
        <v>32</v>
      </c>
      <c r="K34" s="14" t="str">
        <f>IF(ISERROR(VLOOKUP(Y34,'Directive OSH09 (FR)'!$T$6:$U$10,2,FALSE)),"",VLOOKUP(Y34,'Directive OSH09 (FR)'!$T$6:$U$10,2,FALSE))</f>
        <v>3-Moderé</v>
      </c>
      <c r="L34" s="126"/>
      <c r="M34" s="127"/>
      <c r="N34" s="27"/>
      <c r="O34" s="27"/>
      <c r="P34" s="27"/>
      <c r="Q34" s="57"/>
      <c r="R34" s="35"/>
      <c r="S34" s="7">
        <f>U34</f>
        <v>1</v>
      </c>
      <c r="T34" s="35">
        <f>V34</f>
        <v>1</v>
      </c>
      <c r="U34" s="3">
        <f>IF(A34="",0,IF(Q$33="",1,IF(Q$33+$U$33*365&lt;$U$1,1,0)))</f>
        <v>1</v>
      </c>
      <c r="V34" s="163">
        <f>IF(A34="",0,IF(Q$33="",1,IF(Q$33+$V$33*365&lt;$U$1,1,0)))</f>
        <v>1</v>
      </c>
      <c r="W34" s="162">
        <f>IF(ISERROR(VLOOKUP(H34,'Directive OSH09 (FR)'!$O$6:$P$10,2,FALSE)),"",VLOOKUP(H34,'Directive OSH09 (FR)'!$O$6:$P$10,2,FALSE))</f>
        <v>4</v>
      </c>
      <c r="X34" s="3">
        <f>IF(ISERROR(VLOOKUP(I34,'Directive OSH09 (FR)'!$O$13:$P$17,2,FALSE)),"",VLOOKUP(I34,'Directive OSH09 (FR)'!$O$13:$P$17,2,FALSE))</f>
        <v>8</v>
      </c>
      <c r="Y34" s="3">
        <f>IF(J34="","",IF(J34&gt;=161,5,IF(J34&gt;=65,4,IF(J34&gt;=20,3,IF(J34&gt;=9,2,1)))))</f>
        <v>3</v>
      </c>
      <c r="Z34" s="196" t="s">
        <v>450</v>
      </c>
      <c r="AA34" s="434"/>
      <c r="AB34" s="176"/>
      <c r="AC34" s="420"/>
      <c r="AD34" s="667"/>
      <c r="AE34" s="651"/>
      <c r="AF34" s="314"/>
      <c r="AG34" s="8"/>
      <c r="AH34" s="8"/>
      <c r="AI34" s="654"/>
    </row>
    <row r="35" spans="1:35" ht="102">
      <c r="A35" s="261" t="s">
        <v>455</v>
      </c>
      <c r="B35" s="255" t="s">
        <v>456</v>
      </c>
      <c r="C35" s="255" t="s">
        <v>457</v>
      </c>
      <c r="D35" s="255" t="s">
        <v>666</v>
      </c>
      <c r="E35" s="266" t="s">
        <v>36</v>
      </c>
      <c r="F35" s="267">
        <v>9</v>
      </c>
      <c r="G35" s="256" t="s">
        <v>459</v>
      </c>
      <c r="H35" s="7" t="s">
        <v>38</v>
      </c>
      <c r="I35" s="8" t="s">
        <v>46</v>
      </c>
      <c r="J35" s="8">
        <f t="shared" ref="J35:J36" si="33">IF(ISERROR(W35*X35),"",W35*X35)</f>
        <v>4</v>
      </c>
      <c r="K35" s="14" t="str">
        <f>IF(ISERROR(VLOOKUP(Y35,'Directive OSH09 (FR)'!$T$6:$U$10,2,FALSE)),"",VLOOKUP(Y35,'Directive OSH09 (FR)'!$T$6:$U$10,2,FALSE))</f>
        <v>1-Negligeable</v>
      </c>
      <c r="L35" s="126"/>
      <c r="M35" s="127"/>
      <c r="N35" s="27"/>
      <c r="O35" s="27"/>
      <c r="P35" s="27"/>
      <c r="Q35" s="57"/>
      <c r="R35" s="35"/>
      <c r="S35" s="7">
        <f t="shared" si="32"/>
        <v>1</v>
      </c>
      <c r="T35" s="35">
        <f t="shared" si="32"/>
        <v>1</v>
      </c>
      <c r="U35" s="3">
        <f>IF(A35="",0,IF(Q$33="",1,IF(Q$33+$U$33*365&lt;$U$1,1,0)))</f>
        <v>1</v>
      </c>
      <c r="V35" s="163">
        <f>IF(A35="",0,IF(Q$33="",1,IF(Q$33+$V$33*365&lt;$U$1,1,0)))</f>
        <v>1</v>
      </c>
      <c r="W35" s="162">
        <f>IF(ISERROR(VLOOKUP(H35,'Directive OSH09 (FR)'!$O$6:$P$10,2,FALSE)),"",VLOOKUP(H35,'Directive OSH09 (FR)'!$O$6:$P$10,2,FALSE))</f>
        <v>4</v>
      </c>
      <c r="X35" s="3">
        <f>IF(ISERROR(VLOOKUP(I35,'Directive OSH09 (FR)'!$O$13:$P$17,2,FALSE)),"",VLOOKUP(I35,'Directive OSH09 (FR)'!$O$13:$P$17,2,FALSE))</f>
        <v>1</v>
      </c>
      <c r="Y35" s="3">
        <f t="shared" ref="Y35:Y36" si="34">IF(J35="","",IF(J35&gt;=161,5,IF(J35&gt;=65,4,IF(J35&gt;=20,3,IF(J35&gt;=9,2,1)))))</f>
        <v>1</v>
      </c>
      <c r="Z35" s="196" t="s">
        <v>1313</v>
      </c>
      <c r="AA35" s="178" t="s">
        <v>460</v>
      </c>
      <c r="AB35" s="418"/>
      <c r="AC35" s="420"/>
      <c r="AD35" s="667"/>
      <c r="AE35" s="651"/>
      <c r="AF35" s="314"/>
      <c r="AG35" s="8"/>
      <c r="AH35" s="8"/>
      <c r="AI35" s="654"/>
    </row>
    <row r="36" spans="1:35" ht="51">
      <c r="A36" s="261" t="s">
        <v>442</v>
      </c>
      <c r="B36" s="255" t="s">
        <v>443</v>
      </c>
      <c r="C36" s="255" t="s">
        <v>451</v>
      </c>
      <c r="D36" s="255" t="s">
        <v>452</v>
      </c>
      <c r="E36" s="266" t="s">
        <v>36</v>
      </c>
      <c r="F36" s="283">
        <v>9</v>
      </c>
      <c r="G36" s="256" t="s">
        <v>453</v>
      </c>
      <c r="H36" s="7" t="s">
        <v>38</v>
      </c>
      <c r="I36" s="8" t="s">
        <v>47</v>
      </c>
      <c r="J36" s="8">
        <f t="shared" si="33"/>
        <v>16</v>
      </c>
      <c r="K36" s="14" t="str">
        <f>IF(ISERROR(VLOOKUP(Y36,'Directive OSH09 (FR)'!$T$6:$U$10,2,FALSE)),"",VLOOKUP(Y36,'Directive OSH09 (FR)'!$T$6:$U$10,2,FALSE))</f>
        <v>2-Tolérable</v>
      </c>
      <c r="L36" s="126"/>
      <c r="M36" s="127"/>
      <c r="N36" s="27"/>
      <c r="O36" s="27"/>
      <c r="P36" s="27"/>
      <c r="Q36" s="57"/>
      <c r="R36" s="35"/>
      <c r="S36" s="7">
        <f t="shared" ca="1" si="32"/>
        <v>1</v>
      </c>
      <c r="T36" s="35">
        <f t="shared" ca="1" si="32"/>
        <v>1</v>
      </c>
      <c r="U36" s="3">
        <f t="shared" ref="U36" ca="1" si="35">IF(A36="",0,IF(Q$18="",1,IF(Q$18+$U$18*365&lt;$U$1,1,0)))</f>
        <v>1</v>
      </c>
      <c r="V36" s="163">
        <f t="shared" ref="V36" ca="1" si="36">IF(A36="",0,IF(Q$18="",1,IF(Q$18+$V$18*365&lt;$U$1,1,0)))</f>
        <v>1</v>
      </c>
      <c r="W36" s="162">
        <f>IF(ISERROR(VLOOKUP(H36,'Directive OSH09 (FR)'!$O$6:$P$10,2,FALSE)),"",VLOOKUP(H36,'Directive OSH09 (FR)'!$O$6:$P$10,2,FALSE))</f>
        <v>4</v>
      </c>
      <c r="X36" s="3">
        <f>IF(ISERROR(VLOOKUP(I36,'Directive OSH09 (FR)'!$O$13:$P$17,2,FALSE)),"",VLOOKUP(I36,'Directive OSH09 (FR)'!$O$13:$P$17,2,FALSE))</f>
        <v>4</v>
      </c>
      <c r="Y36" s="3">
        <f t="shared" si="34"/>
        <v>2</v>
      </c>
      <c r="Z36" s="213" t="s">
        <v>454</v>
      </c>
      <c r="AA36" s="418"/>
      <c r="AB36" s="418"/>
      <c r="AC36" s="420"/>
      <c r="AD36" s="667"/>
      <c r="AE36" s="651"/>
      <c r="AF36" s="314"/>
      <c r="AG36" s="8"/>
      <c r="AH36" s="8"/>
      <c r="AI36" s="649"/>
    </row>
    <row r="37" spans="1:35" ht="63.75">
      <c r="A37" s="261" t="s">
        <v>455</v>
      </c>
      <c r="B37" s="255" t="s">
        <v>447</v>
      </c>
      <c r="C37" s="255" t="s">
        <v>461</v>
      </c>
      <c r="D37" s="255" t="s">
        <v>462</v>
      </c>
      <c r="E37" s="266" t="s">
        <v>36</v>
      </c>
      <c r="F37" s="267">
        <v>9</v>
      </c>
      <c r="G37" s="256" t="s">
        <v>446</v>
      </c>
      <c r="H37" s="7" t="s">
        <v>35</v>
      </c>
      <c r="I37" s="8" t="s">
        <v>48</v>
      </c>
      <c r="J37" s="8">
        <f>IF(ISERROR(W37*X37),"",W37*X37)</f>
        <v>16</v>
      </c>
      <c r="K37" s="14" t="str">
        <f>IF(ISERROR(VLOOKUP(Y37,'Directive OSH09 (FR)'!$T$6:$U$10,2,FALSE)),"",VLOOKUP(Y37,'Directive OSH09 (FR)'!$T$6:$U$10,2,FALSE))</f>
        <v>2-Tolérable</v>
      </c>
      <c r="L37" s="126"/>
      <c r="M37" s="127"/>
      <c r="N37" s="27"/>
      <c r="O37" s="27"/>
      <c r="P37" s="27"/>
      <c r="Q37" s="57"/>
      <c r="R37" s="35"/>
      <c r="S37" s="7">
        <f>U37</f>
        <v>1</v>
      </c>
      <c r="T37" s="35">
        <f>V37</f>
        <v>1</v>
      </c>
      <c r="U37" s="3">
        <f>IF(A37="",0,IF(Q$33="",1,IF(Q$33+$U$33*365&lt;$U$1,1,0)))</f>
        <v>1</v>
      </c>
      <c r="V37" s="163">
        <f>IF(A37="",0,IF(Q$33="",1,IF(Q$33+$V$33*365&lt;$U$1,1,0)))</f>
        <v>1</v>
      </c>
      <c r="W37" s="162">
        <f>IF(ISERROR(VLOOKUP(H37,'Directive OSH09 (FR)'!$O$6:$P$10,2,FALSE)),"",VLOOKUP(H37,'Directive OSH09 (FR)'!$O$6:$P$10,2,FALSE))</f>
        <v>2</v>
      </c>
      <c r="X37" s="3">
        <f>IF(ISERROR(VLOOKUP(I37,'Directive OSH09 (FR)'!$O$13:$P$17,2,FALSE)),"",VLOOKUP(I37,'Directive OSH09 (FR)'!$O$13:$P$17,2,FALSE))</f>
        <v>8</v>
      </c>
      <c r="Y37" s="3">
        <f>IF(J37="","",IF(J37&gt;=161,5,IF(J37&gt;=65,4,IF(J37&gt;=20,3,IF(J37&gt;=9,2,1)))))</f>
        <v>2</v>
      </c>
      <c r="Z37" s="210" t="s">
        <v>450</v>
      </c>
      <c r="AA37" s="418"/>
      <c r="AB37" s="418"/>
      <c r="AC37" s="420"/>
      <c r="AD37" s="667"/>
      <c r="AE37" s="651"/>
      <c r="AF37" s="553"/>
      <c r="AG37" s="8"/>
      <c r="AH37" s="8">
        <f t="shared" ref="AH37" si="37">IF(ISERROR(AU37*AV37),"",AU37*AV37)</f>
        <v>0</v>
      </c>
      <c r="AI37" s="653"/>
    </row>
    <row r="38" spans="1:35">
      <c r="A38" s="405"/>
      <c r="B38" s="62"/>
      <c r="C38" s="62"/>
      <c r="D38" s="62"/>
      <c r="E38" s="293"/>
      <c r="F38" s="282"/>
      <c r="G38" s="458"/>
      <c r="H38" s="61"/>
      <c r="I38" s="62"/>
      <c r="J38" s="62" t="str">
        <f t="shared" ref="J38" si="38">IF(ISERROR(W38*X38),"",W38*X38)</f>
        <v/>
      </c>
      <c r="K38" s="63" t="str">
        <f>IF(ISERROR(VLOOKUP(Y38,'Directive OSH09 (FR)'!$T$6:$U$10,2,FALSE)),"",VLOOKUP(Y38,'Directive OSH09 (FR)'!$T$6:$U$10,2,FALSE))</f>
        <v/>
      </c>
      <c r="L38" s="61"/>
      <c r="M38" s="64"/>
      <c r="N38" s="64"/>
      <c r="O38" s="64"/>
      <c r="P38" s="64"/>
      <c r="Q38" s="65"/>
      <c r="R38" s="66"/>
      <c r="S38" s="61">
        <f t="shared" ref="S38:T38" si="39">U38</f>
        <v>0</v>
      </c>
      <c r="T38" s="66">
        <f t="shared" si="39"/>
        <v>0</v>
      </c>
      <c r="U38" s="164">
        <f>IF(A38="",0,IF(Q$32="",1,IF(Q$32+$U$32*365&lt;$U$1,1,0)))</f>
        <v>0</v>
      </c>
      <c r="V38" s="165">
        <f>IF(A38="",0,IF(Q$32="",1,IF(Q$32+$V$32*365&lt;$U$1,1,0)))</f>
        <v>0</v>
      </c>
      <c r="W38" s="162" t="str">
        <f>IF(ISERROR(VLOOKUP(H38,'Directive OSH09 (FR)'!$O$6:$P$10,2,FALSE)),"",VLOOKUP(H38,'Directive OSH09 (FR)'!$O$6:$P$10,2,FALSE))</f>
        <v/>
      </c>
      <c r="X38" s="3" t="str">
        <f>IF(ISERROR(VLOOKUP(I38,'Directive OSH09 (FR)'!$O$13:$P$17,2,FALSE)),"",VLOOKUP(I38,'Directive OSH09 (FR)'!$O$13:$P$17,2,FALSE))</f>
        <v/>
      </c>
      <c r="Y38" s="3" t="str">
        <f t="shared" ref="Y38" si="40">IF(J38="","",IF(J38&gt;=161,5,IF(J38&gt;=65,4,IF(J38&gt;=20,3,IF(J38&gt;=9,2,1)))))</f>
        <v/>
      </c>
      <c r="Z38" s="196"/>
      <c r="AA38" s="418"/>
      <c r="AB38" s="418"/>
      <c r="AC38" s="420"/>
      <c r="AD38" s="667"/>
      <c r="AE38" s="651"/>
      <c r="AF38" s="642"/>
      <c r="AG38" s="62"/>
      <c r="AH38" s="62">
        <f t="shared" ref="AH38" si="41">IF(ISERROR(AU38*AV38),"",AU38*AV38)</f>
        <v>0</v>
      </c>
      <c r="AI38" s="652"/>
    </row>
    <row r="39" spans="1:35" ht="14.25">
      <c r="A39" s="354" t="s">
        <v>272</v>
      </c>
      <c r="B39" s="391"/>
      <c r="C39" s="391"/>
      <c r="D39" s="391"/>
      <c r="E39" s="292"/>
      <c r="F39" s="281"/>
      <c r="G39" s="457"/>
      <c r="H39" s="454"/>
      <c r="I39" s="391"/>
      <c r="J39" s="391" t="str">
        <f>IF(SUM(J40:J44)=0,"",MAX(J40:J44))</f>
        <v/>
      </c>
      <c r="K39" s="24" t="str">
        <f>IF(ISERROR(VLOOKUP(Y39,'Directive OSH09 (FR)'!$T$6:$U$10,2,FALSE)),"",VLOOKUP(Y39,'Directive OSH09 (FR)'!$T$6:$U$10,2,FALSE))</f>
        <v/>
      </c>
      <c r="L39" s="43" t="str">
        <f>IF(ISERROR(VLOOKUP($A39,Dangers!$B$4:$G$1001,4,FALSE)),"ERR",IF(ISBLANK(VLOOKUP($A39,Dangers!$B$4:$G$1001,4,FALSE)),"","Yes"))</f>
        <v>Yes</v>
      </c>
      <c r="M39" s="26" t="str">
        <f>IF(ISERROR(VLOOKUP($A39,Dangers!$B$4:$G$1001,6,FALSE)),"ERR",IF(ISBLANK((VLOOKUP($A39,Dangers!$B$4:$G$1001,6,FALSE))),"","Yes"))</f>
        <v>Yes</v>
      </c>
      <c r="N39" s="26"/>
      <c r="O39" s="26"/>
      <c r="P39" s="26"/>
      <c r="Q39" s="132">
        <f>IF(OR(L39="Yes",M39="Yes"),MAX(Q40:Q44),"")</f>
        <v>0</v>
      </c>
      <c r="R39" s="34"/>
      <c r="S39" s="43">
        <f ca="1">IF(L39="Yes",IF(SUM(S40:S44)=0,0,1),2)</f>
        <v>1</v>
      </c>
      <c r="T39" s="34">
        <f ca="1">IF(M39="Yes",IF(SUM(T40:T44)=0,0,1),2)</f>
        <v>1</v>
      </c>
      <c r="U39" s="160">
        <v>3</v>
      </c>
      <c r="V39" s="161">
        <v>5</v>
      </c>
      <c r="W39" s="162" t="str">
        <f>IF(ISERROR(VLOOKUP(H39,'Directive OSH09 (FR)'!$O$6:$P$10,2,FALSE)),"",VLOOKUP(H39,'Directive OSH09 (FR)'!$O$6:$P$10,2,FALSE))</f>
        <v/>
      </c>
      <c r="X39" s="3" t="str">
        <f>IF(ISERROR(VLOOKUP(I39,'Directive OSH09 (FR)'!$O$13:$P$17,2,FALSE)),"",VLOOKUP(I39,'Directive OSH09 (FR)'!$O$13:$P$17,2,FALSE))</f>
        <v/>
      </c>
      <c r="Y39" s="3" t="str">
        <f>IF(J39="","",IF(J39&gt;=161,5,IF(J39&gt;=65,4,IF(J39&gt;=20,3,IF(J39&gt;=9,2,1)))))</f>
        <v/>
      </c>
      <c r="Z39" s="367"/>
      <c r="AA39" s="625"/>
      <c r="AB39" s="625"/>
      <c r="AC39" s="611"/>
      <c r="AD39" s="709"/>
      <c r="AE39" s="702"/>
      <c r="AF39" s="518"/>
      <c r="AG39" s="398"/>
      <c r="AH39" s="398" t="str">
        <f>IF(SUM(AH40:AH44)=0,"",MAX(AH40:AH44))</f>
        <v/>
      </c>
      <c r="AI39" s="703"/>
    </row>
    <row r="40" spans="1:35">
      <c r="A40" s="260" t="s">
        <v>463</v>
      </c>
      <c r="B40" s="255"/>
      <c r="C40" s="255"/>
      <c r="D40" s="8"/>
      <c r="E40" s="266"/>
      <c r="F40" s="267"/>
      <c r="G40" s="321"/>
      <c r="H40" s="7"/>
      <c r="I40" s="8"/>
      <c r="J40" s="8" t="str">
        <f>IF(ISERROR(W40*X40),"",W40*X40)</f>
        <v/>
      </c>
      <c r="K40" s="14" t="str">
        <f>IF(ISERROR(VLOOKUP(Y40,'Directive OSH09 (FR)'!$T$6:$U$10,2,FALSE)),"",VLOOKUP(Y40,'Directive OSH09 (FR)'!$T$6:$U$10,2,FALSE))</f>
        <v/>
      </c>
      <c r="L40" s="126"/>
      <c r="M40" s="127"/>
      <c r="N40" s="27"/>
      <c r="O40" s="27"/>
      <c r="P40" s="27"/>
      <c r="Q40" s="57"/>
      <c r="R40" s="35"/>
      <c r="S40" s="7">
        <f t="shared" ref="S40:T44" ca="1" si="42">U40</f>
        <v>1</v>
      </c>
      <c r="T40" s="35">
        <f t="shared" ca="1" si="42"/>
        <v>1</v>
      </c>
      <c r="U40" s="3">
        <f ca="1">IF(A40="",0,IF(Q$39="",1,IF(Q$39+$U$39*365&lt;$U$1,1,0)))</f>
        <v>1</v>
      </c>
      <c r="V40" s="163">
        <f ca="1">IF(A40="",0,IF(Q$39="",1,IF(Q$39+$V$39*365&lt;$U$1,1,0)))</f>
        <v>1</v>
      </c>
      <c r="W40" s="162" t="str">
        <f>IF(ISERROR(VLOOKUP(H40,'Directive OSH09 (FR)'!$O$6:$P$10,2,FALSE)),"",VLOOKUP(H40,'Directive OSH09 (FR)'!$O$6:$P$10,2,FALSE))</f>
        <v/>
      </c>
      <c r="X40" s="3" t="str">
        <f>IF(ISERROR(VLOOKUP(I40,'Directive OSH09 (FR)'!$O$13:$P$17,2,FALSE)),"",VLOOKUP(I40,'Directive OSH09 (FR)'!$O$13:$P$17,2,FALSE))</f>
        <v/>
      </c>
      <c r="Y40" s="3" t="str">
        <f>IF(J40="","",IF(J40&gt;=161,5,IF(J40&gt;=65,4,IF(J40&gt;=20,3,IF(J40&gt;=9,2,1)))))</f>
        <v/>
      </c>
      <c r="Z40" s="196"/>
      <c r="AA40" s="422"/>
      <c r="AB40" s="418"/>
      <c r="AC40" s="420"/>
      <c r="AD40" s="667"/>
      <c r="AE40" s="651"/>
      <c r="AF40" s="314"/>
      <c r="AG40" s="8"/>
      <c r="AH40" s="8">
        <f>IF(ISERROR(AU40*AV40),"",AU40*AV40)</f>
        <v>0</v>
      </c>
      <c r="AI40" s="653"/>
    </row>
    <row r="41" spans="1:35">
      <c r="A41" s="261"/>
      <c r="B41" s="8"/>
      <c r="C41" s="255"/>
      <c r="D41" s="8"/>
      <c r="E41" s="266"/>
      <c r="F41" s="267"/>
      <c r="G41" s="321"/>
      <c r="H41" s="7"/>
      <c r="I41" s="8"/>
      <c r="J41" s="8" t="str">
        <f t="shared" ref="J41:J44" si="43">IF(ISERROR(W41*X41),"",W41*X41)</f>
        <v/>
      </c>
      <c r="K41" s="14" t="str">
        <f>IF(ISERROR(VLOOKUP(Y41,'Directive OSH09 (FR)'!$T$6:$U$10,2,FALSE)),"",VLOOKUP(Y41,'Directive OSH09 (FR)'!$T$6:$U$10,2,FALSE))</f>
        <v/>
      </c>
      <c r="L41" s="126"/>
      <c r="M41" s="127"/>
      <c r="N41" s="27"/>
      <c r="O41" s="27"/>
      <c r="P41" s="27"/>
      <c r="Q41" s="57"/>
      <c r="R41" s="35"/>
      <c r="S41" s="7">
        <f t="shared" si="42"/>
        <v>0</v>
      </c>
      <c r="T41" s="35">
        <f t="shared" si="42"/>
        <v>0</v>
      </c>
      <c r="U41" s="3">
        <f>IF(A41="",0,IF(Q$39="",1,IF(Q$39+$U$39*365&lt;$U$1,1,0)))</f>
        <v>0</v>
      </c>
      <c r="V41" s="163">
        <f>IF(A41="",0,IF(Q$39="",1,IF(Q$39+$V$39*365&lt;$U$1,1,0)))</f>
        <v>0</v>
      </c>
      <c r="W41" s="162" t="str">
        <f>IF(ISERROR(VLOOKUP(H41,'Directive OSH09 (FR)'!$O$6:$P$10,2,FALSE)),"",VLOOKUP(H41,'Directive OSH09 (FR)'!$O$6:$P$10,2,FALSE))</f>
        <v/>
      </c>
      <c r="X41" s="3" t="str">
        <f>IF(ISERROR(VLOOKUP(I41,'Directive OSH09 (FR)'!$O$13:$P$17,2,FALSE)),"",VLOOKUP(I41,'Directive OSH09 (FR)'!$O$13:$P$17,2,FALSE))</f>
        <v/>
      </c>
      <c r="Y41" s="3" t="str">
        <f t="shared" ref="Y41:Y44" si="44">IF(J41="","",IF(J41&gt;=161,5,IF(J41&gt;=65,4,IF(J41&gt;=20,3,IF(J41&gt;=9,2,1)))))</f>
        <v/>
      </c>
      <c r="Z41" s="196"/>
      <c r="AA41" s="418"/>
      <c r="AB41" s="418"/>
      <c r="AC41" s="420"/>
      <c r="AD41" s="667"/>
      <c r="AE41" s="651"/>
      <c r="AF41" s="314"/>
      <c r="AG41" s="8"/>
      <c r="AH41" s="8">
        <f t="shared" ref="AH41:AH44" si="45">IF(ISERROR(AU41*AV41),"",AU41*AV41)</f>
        <v>0</v>
      </c>
      <c r="AI41" s="652"/>
    </row>
    <row r="42" spans="1:35">
      <c r="A42" s="261"/>
      <c r="B42" s="8"/>
      <c r="C42" s="255"/>
      <c r="D42" s="8"/>
      <c r="E42" s="266"/>
      <c r="F42" s="267"/>
      <c r="G42" s="321"/>
      <c r="H42" s="7"/>
      <c r="I42" s="8"/>
      <c r="J42" s="8" t="str">
        <f t="shared" si="43"/>
        <v/>
      </c>
      <c r="K42" s="14" t="str">
        <f>IF(ISERROR(VLOOKUP(Y42,'Directive OSH09 (FR)'!$T$6:$U$10,2,FALSE)),"",VLOOKUP(Y42,'Directive OSH09 (FR)'!$T$6:$U$10,2,FALSE))</f>
        <v/>
      </c>
      <c r="L42" s="126"/>
      <c r="M42" s="127"/>
      <c r="N42" s="27"/>
      <c r="O42" s="27"/>
      <c r="P42" s="27"/>
      <c r="Q42" s="57"/>
      <c r="R42" s="35"/>
      <c r="S42" s="7">
        <f t="shared" si="42"/>
        <v>0</v>
      </c>
      <c r="T42" s="35">
        <f t="shared" si="42"/>
        <v>0</v>
      </c>
      <c r="U42" s="3">
        <f>IF(A42="",0,IF(Q$39="",1,IF(Q$39+$U$39*365&lt;$U$1,1,0)))</f>
        <v>0</v>
      </c>
      <c r="V42" s="163">
        <f>IF(A42="",0,IF(Q$39="",1,IF(Q$39+$V$39*365&lt;$U$1,1,0)))</f>
        <v>0</v>
      </c>
      <c r="W42" s="162" t="str">
        <f>IF(ISERROR(VLOOKUP(H42,'Directive OSH09 (FR)'!$O$6:$P$10,2,FALSE)),"",VLOOKUP(H42,'Directive OSH09 (FR)'!$O$6:$P$10,2,FALSE))</f>
        <v/>
      </c>
      <c r="X42" s="3" t="str">
        <f>IF(ISERROR(VLOOKUP(I42,'Directive OSH09 (FR)'!$O$13:$P$17,2,FALSE)),"",VLOOKUP(I42,'Directive OSH09 (FR)'!$O$13:$P$17,2,FALSE))</f>
        <v/>
      </c>
      <c r="Y42" s="3" t="str">
        <f t="shared" si="44"/>
        <v/>
      </c>
      <c r="Z42" s="196"/>
      <c r="AA42" s="418"/>
      <c r="AB42" s="418"/>
      <c r="AC42" s="420"/>
      <c r="AD42" s="667"/>
      <c r="AE42" s="651"/>
      <c r="AF42" s="314"/>
      <c r="AG42" s="8"/>
      <c r="AH42" s="8">
        <f t="shared" si="45"/>
        <v>0</v>
      </c>
      <c r="AI42" s="652"/>
    </row>
    <row r="43" spans="1:35">
      <c r="A43" s="261"/>
      <c r="B43" s="8"/>
      <c r="C43" s="255"/>
      <c r="D43" s="8"/>
      <c r="E43" s="266"/>
      <c r="F43" s="267"/>
      <c r="G43" s="321"/>
      <c r="H43" s="7"/>
      <c r="I43" s="8"/>
      <c r="J43" s="8" t="str">
        <f t="shared" si="43"/>
        <v/>
      </c>
      <c r="K43" s="14" t="str">
        <f>IF(ISERROR(VLOOKUP(Y43,'Directive OSH09 (FR)'!$T$6:$U$10,2,FALSE)),"",VLOOKUP(Y43,'Directive OSH09 (FR)'!$T$6:$U$10,2,FALSE))</f>
        <v/>
      </c>
      <c r="L43" s="126"/>
      <c r="M43" s="127"/>
      <c r="N43" s="27"/>
      <c r="O43" s="27"/>
      <c r="P43" s="27"/>
      <c r="Q43" s="57"/>
      <c r="R43" s="35"/>
      <c r="S43" s="7">
        <f t="shared" si="42"/>
        <v>0</v>
      </c>
      <c r="T43" s="35">
        <f t="shared" si="42"/>
        <v>0</v>
      </c>
      <c r="U43" s="3">
        <f>IF(A43="",0,IF(Q$39="",1,IF(Q$39+$U$39*365&lt;$U$1,1,0)))</f>
        <v>0</v>
      </c>
      <c r="V43" s="163">
        <f>IF(A43="",0,IF(Q$39="",1,IF(Q$39+$V$39*365&lt;$U$1,1,0)))</f>
        <v>0</v>
      </c>
      <c r="W43" s="162" t="str">
        <f>IF(ISERROR(VLOOKUP(H43,'Directive OSH09 (FR)'!$O$6:$P$10,2,FALSE)),"",VLOOKUP(H43,'Directive OSH09 (FR)'!$O$6:$P$10,2,FALSE))</f>
        <v/>
      </c>
      <c r="X43" s="3" t="str">
        <f>IF(ISERROR(VLOOKUP(I43,'Directive OSH09 (FR)'!$O$13:$P$17,2,FALSE)),"",VLOOKUP(I43,'Directive OSH09 (FR)'!$O$13:$P$17,2,FALSE))</f>
        <v/>
      </c>
      <c r="Y43" s="3" t="str">
        <f t="shared" si="44"/>
        <v/>
      </c>
      <c r="Z43" s="196"/>
      <c r="AA43" s="418"/>
      <c r="AB43" s="418"/>
      <c r="AC43" s="420"/>
      <c r="AD43" s="667"/>
      <c r="AE43" s="651"/>
      <c r="AF43" s="314"/>
      <c r="AG43" s="8"/>
      <c r="AH43" s="8">
        <f t="shared" si="45"/>
        <v>0</v>
      </c>
      <c r="AI43" s="652"/>
    </row>
    <row r="44" spans="1:35">
      <c r="A44" s="405"/>
      <c r="B44" s="62"/>
      <c r="C44" s="306"/>
      <c r="D44" s="62"/>
      <c r="E44" s="293"/>
      <c r="F44" s="282"/>
      <c r="G44" s="458"/>
      <c r="H44" s="61"/>
      <c r="I44" s="62"/>
      <c r="J44" s="62" t="str">
        <f t="shared" si="43"/>
        <v/>
      </c>
      <c r="K44" s="63" t="str">
        <f>IF(ISERROR(VLOOKUP(Y44,'Directive OSH09 (FR)'!$T$6:$U$10,2,FALSE)),"",VLOOKUP(Y44,'Directive OSH09 (FR)'!$T$6:$U$10,2,FALSE))</f>
        <v/>
      </c>
      <c r="L44" s="61"/>
      <c r="M44" s="64"/>
      <c r="N44" s="64"/>
      <c r="O44" s="64"/>
      <c r="P44" s="64"/>
      <c r="Q44" s="65"/>
      <c r="R44" s="66"/>
      <c r="S44" s="61">
        <f t="shared" si="42"/>
        <v>0</v>
      </c>
      <c r="T44" s="66">
        <f t="shared" si="42"/>
        <v>0</v>
      </c>
      <c r="U44" s="164">
        <f>IF(A44="",0,IF(Q$39="",1,IF(Q$39+$U$39*365&lt;$U$1,1,0)))</f>
        <v>0</v>
      </c>
      <c r="V44" s="165">
        <f>IF(A44="",0,IF(Q$39="",1,IF(Q$39+$V$39*365&lt;$U$1,1,0)))</f>
        <v>0</v>
      </c>
      <c r="W44" s="162" t="str">
        <f>IF(ISERROR(VLOOKUP(H44,'Directive OSH09 (FR)'!$O$6:$P$10,2,FALSE)),"",VLOOKUP(H44,'Directive OSH09 (FR)'!$O$6:$P$10,2,FALSE))</f>
        <v/>
      </c>
      <c r="X44" s="3" t="str">
        <f>IF(ISERROR(VLOOKUP(I44,'Directive OSH09 (FR)'!$O$13:$P$17,2,FALSE)),"",VLOOKUP(I44,'Directive OSH09 (FR)'!$O$13:$P$17,2,FALSE))</f>
        <v/>
      </c>
      <c r="Y44" s="3" t="str">
        <f t="shared" si="44"/>
        <v/>
      </c>
      <c r="Z44" s="196"/>
      <c r="AA44" s="418"/>
      <c r="AB44" s="418"/>
      <c r="AC44" s="420"/>
      <c r="AD44" s="667"/>
      <c r="AE44" s="651"/>
      <c r="AF44" s="642"/>
      <c r="AG44" s="62"/>
      <c r="AH44" s="62">
        <f t="shared" si="45"/>
        <v>0</v>
      </c>
      <c r="AI44" s="652"/>
    </row>
    <row r="45" spans="1:35" ht="12.6" customHeight="1">
      <c r="A45" s="268" t="s">
        <v>274</v>
      </c>
      <c r="B45" s="391"/>
      <c r="C45" s="391"/>
      <c r="D45" s="391"/>
      <c r="E45" s="292"/>
      <c r="F45" s="281"/>
      <c r="G45" s="457"/>
      <c r="H45" s="454"/>
      <c r="I45" s="391"/>
      <c r="J45" s="391">
        <f>IF(SUM(J46:J50)=0,"",MAX(J46:J50))</f>
        <v>16</v>
      </c>
      <c r="K45" s="24" t="str">
        <f>IF(ISERROR(VLOOKUP(Y45,'Directive OSH09 (FR)'!$T$6:$U$10,2,FALSE)),"",VLOOKUP(Y45,'Directive OSH09 (FR)'!$T$6:$U$10,2,FALSE))</f>
        <v>2-Tolérable</v>
      </c>
      <c r="L45" s="43" t="str">
        <f>IF(ISERROR(VLOOKUP($A45,Dangers!$B$4:$G$1001,4,FALSE)),"ERR",IF(ISBLANK(VLOOKUP($A45,Dangers!$B$4:$G$1001,4,FALSE)),"","Yes"))</f>
        <v/>
      </c>
      <c r="M45" s="26" t="str">
        <f>IF(ISERROR(VLOOKUP($A45,Dangers!$B$4:$G$1001,6,FALSE)),"ERR",IF(ISBLANK((VLOOKUP($A45,Dangers!$B$4:$G$1001,6,FALSE))),"","Yes"))</f>
        <v/>
      </c>
      <c r="N45" s="26"/>
      <c r="O45" s="26"/>
      <c r="P45" s="26"/>
      <c r="Q45" s="132" t="str">
        <f>IF(OR(L45="Yes",M45="Yes"),MAX(Q46:Q50),"")</f>
        <v/>
      </c>
      <c r="R45" s="34"/>
      <c r="S45" s="43">
        <f>IF(L45="Yes",IF(SUM(S46:S50)=0,0,1),2)</f>
        <v>2</v>
      </c>
      <c r="T45" s="34">
        <f>IF(M45="Yes",IF(SUM(T46:T50)=0,0,1),2)</f>
        <v>2</v>
      </c>
      <c r="U45" s="160">
        <v>0</v>
      </c>
      <c r="V45" s="161">
        <v>0</v>
      </c>
      <c r="W45" s="162" t="str">
        <f>IF(ISERROR(VLOOKUP(H45,'Directive OSH09 (FR)'!$O$6:$P$10,2,FALSE)),"",VLOOKUP(H45,'Directive OSH09 (FR)'!$O$6:$P$10,2,FALSE))</f>
        <v/>
      </c>
      <c r="X45" s="3" t="str">
        <f>IF(ISERROR(VLOOKUP(I45,'Directive OSH09 (FR)'!$O$13:$P$17,2,FALSE)),"",VLOOKUP(I45,'Directive OSH09 (FR)'!$O$13:$P$17,2,FALSE))</f>
        <v/>
      </c>
      <c r="Y45" s="3">
        <f>IF(J45="","",IF(J45&gt;=161,5,IF(J45&gt;=65,4,IF(J45&gt;=20,3,IF(J45&gt;=9,2,1)))))</f>
        <v>2</v>
      </c>
      <c r="Z45" s="367"/>
      <c r="AA45" s="446"/>
      <c r="AB45" s="446"/>
      <c r="AC45" s="611"/>
      <c r="AD45" s="709"/>
      <c r="AE45" s="702"/>
      <c r="AF45" s="518"/>
      <c r="AG45" s="398"/>
      <c r="AH45" s="398" t="str">
        <f>IF(SUM(AH46:AH50)=0,"",MAX(AH46:AH50))</f>
        <v/>
      </c>
      <c r="AI45" s="703"/>
    </row>
    <row r="46" spans="1:35" ht="25.5">
      <c r="A46" s="260" t="s">
        <v>464</v>
      </c>
      <c r="B46" s="8" t="s">
        <v>465</v>
      </c>
      <c r="C46" s="8" t="s">
        <v>466</v>
      </c>
      <c r="D46" s="8" t="s">
        <v>467</v>
      </c>
      <c r="E46" s="266" t="s">
        <v>39</v>
      </c>
      <c r="F46" s="267">
        <v>9</v>
      </c>
      <c r="G46" s="256" t="s">
        <v>418</v>
      </c>
      <c r="H46" s="7" t="s">
        <v>38</v>
      </c>
      <c r="I46" s="8" t="s">
        <v>47</v>
      </c>
      <c r="J46" s="8">
        <f>IF(ISERROR(W46*X46),"",W46*X46)</f>
        <v>16</v>
      </c>
      <c r="K46" s="14" t="str">
        <f>IF(ISERROR(VLOOKUP(Y46,'Directive OSH09 (FR)'!$T$6:$U$10,2,FALSE)),"",VLOOKUP(Y46,'Directive OSH09 (FR)'!$T$6:$U$10,2,FALSE))</f>
        <v>2-Tolérable</v>
      </c>
      <c r="L46" s="126"/>
      <c r="M46" s="127"/>
      <c r="N46" s="27"/>
      <c r="O46" s="27"/>
      <c r="P46" s="27"/>
      <c r="Q46" s="57"/>
      <c r="R46" s="35"/>
      <c r="S46" s="7">
        <f t="shared" ref="S46:T48" si="46">U46</f>
        <v>1</v>
      </c>
      <c r="T46" s="35">
        <f t="shared" si="46"/>
        <v>1</v>
      </c>
      <c r="U46" s="3">
        <f>IF(A46="",0,IF(Q$47="",1,IF(Q$47+$U$47*365&lt;$U$1,1,0)))</f>
        <v>1</v>
      </c>
      <c r="V46" s="163">
        <f>IF(A46="",0,IF(Q$47="",1,IF(Q$47+$V$47*365&lt;$U$1,1,0)))</f>
        <v>1</v>
      </c>
      <c r="W46" s="162">
        <f>IF(ISERROR(VLOOKUP(H46,'Directive OSH09 (FR)'!$O$6:$P$10,2,FALSE)),"",VLOOKUP(H46,'Directive OSH09 (FR)'!$O$6:$P$10,2,FALSE))</f>
        <v>4</v>
      </c>
      <c r="X46" s="3">
        <f>IF(ISERROR(VLOOKUP(I46,'Directive OSH09 (FR)'!$O$13:$P$17,2,FALSE)),"",VLOOKUP(I46,'Directive OSH09 (FR)'!$O$13:$P$17,2,FALSE))</f>
        <v>4</v>
      </c>
      <c r="Y46" s="3">
        <f>IF(J46="","",IF(J46&gt;=161,5,IF(J46&gt;=65,4,IF(J46&gt;=20,3,IF(J46&gt;=9,2,1)))))</f>
        <v>2</v>
      </c>
      <c r="Z46" s="196" t="s">
        <v>450</v>
      </c>
      <c r="AA46" s="418"/>
      <c r="AB46" s="418"/>
      <c r="AC46" s="420"/>
      <c r="AD46" s="667"/>
      <c r="AE46" s="651"/>
      <c r="AF46" s="314"/>
      <c r="AG46" s="8"/>
      <c r="AH46" s="8">
        <f>IF(ISERROR(AU46*AV46),"",AU46*AV46)</f>
        <v>0</v>
      </c>
      <c r="AI46" s="652"/>
    </row>
    <row r="47" spans="1:35" ht="38.25">
      <c r="A47" s="261" t="s">
        <v>468</v>
      </c>
      <c r="B47" s="8" t="s">
        <v>465</v>
      </c>
      <c r="C47" s="8" t="s">
        <v>469</v>
      </c>
      <c r="D47" s="8" t="s">
        <v>470</v>
      </c>
      <c r="E47" s="266" t="s">
        <v>39</v>
      </c>
      <c r="F47" s="267">
        <v>9</v>
      </c>
      <c r="G47" s="321" t="s">
        <v>471</v>
      </c>
      <c r="H47" s="7" t="s">
        <v>35</v>
      </c>
      <c r="I47" s="8" t="s">
        <v>48</v>
      </c>
      <c r="J47" s="8">
        <f t="shared" ref="J47:J48" si="47">IF(ISERROR(W47*X47),"",W47*X47)</f>
        <v>16</v>
      </c>
      <c r="K47" s="14" t="str">
        <f>IF(ISERROR(VLOOKUP(Y47,'Directive OSH09 (FR)'!$T$6:$U$10,2,FALSE)),"",VLOOKUP(Y47,'Directive OSH09 (FR)'!$T$6:$U$10,2,FALSE))</f>
        <v>2-Tolérable</v>
      </c>
      <c r="L47" s="126"/>
      <c r="M47" s="127"/>
      <c r="N47" s="27"/>
      <c r="O47" s="27"/>
      <c r="P47" s="27"/>
      <c r="Q47" s="57"/>
      <c r="R47" s="35"/>
      <c r="S47" s="7">
        <f t="shared" si="46"/>
        <v>1</v>
      </c>
      <c r="T47" s="35">
        <f t="shared" si="46"/>
        <v>1</v>
      </c>
      <c r="U47" s="3">
        <f>IF(A47="",0,IF(Q$47="",1,IF(Q$47+$U$47*365&lt;$U$1,1,0)))</f>
        <v>1</v>
      </c>
      <c r="V47" s="163">
        <f>IF(A47="",0,IF(Q$47="",1,IF(Q$47+$V$47*365&lt;$U$1,1,0)))</f>
        <v>1</v>
      </c>
      <c r="W47" s="162">
        <f>IF(ISERROR(VLOOKUP(H47,'Directive OSH09 (FR)'!$O$6:$P$10,2,FALSE)),"",VLOOKUP(H47,'Directive OSH09 (FR)'!$O$6:$P$10,2,FALSE))</f>
        <v>2</v>
      </c>
      <c r="X47" s="3">
        <f>IF(ISERROR(VLOOKUP(I47,'Directive OSH09 (FR)'!$O$13:$P$17,2,FALSE)),"",VLOOKUP(I47,'Directive OSH09 (FR)'!$O$13:$P$17,2,FALSE))</f>
        <v>8</v>
      </c>
      <c r="Y47" s="3">
        <f t="shared" ref="Y47:Y48" si="48">IF(J47="","",IF(J47&gt;=161,5,IF(J47&gt;=65,4,IF(J47&gt;=20,3,IF(J47&gt;=9,2,1)))))</f>
        <v>2</v>
      </c>
      <c r="Z47" s="196" t="s">
        <v>450</v>
      </c>
      <c r="AA47" s="418"/>
      <c r="AB47" s="418"/>
      <c r="AC47" s="420"/>
      <c r="AD47" s="667"/>
      <c r="AE47" s="651"/>
      <c r="AF47" s="314"/>
      <c r="AG47" s="8"/>
      <c r="AH47" s="8">
        <f t="shared" ref="AH47:AH48" si="49">IF(ISERROR(AU47*AV47),"",AU47*AV47)</f>
        <v>0</v>
      </c>
      <c r="AI47" s="652"/>
    </row>
    <row r="48" spans="1:35" ht="25.5">
      <c r="A48" s="261" t="s">
        <v>468</v>
      </c>
      <c r="B48" s="8" t="s">
        <v>465</v>
      </c>
      <c r="C48" s="8" t="s">
        <v>469</v>
      </c>
      <c r="D48" s="8" t="s">
        <v>472</v>
      </c>
      <c r="E48" s="266" t="s">
        <v>39</v>
      </c>
      <c r="F48" s="267">
        <v>9</v>
      </c>
      <c r="G48" s="321" t="s">
        <v>471</v>
      </c>
      <c r="H48" s="7" t="s">
        <v>35</v>
      </c>
      <c r="I48" s="8" t="s">
        <v>47</v>
      </c>
      <c r="J48" s="8">
        <f t="shared" si="47"/>
        <v>8</v>
      </c>
      <c r="K48" s="14" t="str">
        <f>IF(ISERROR(VLOOKUP(Y48,'Directive OSH09 (FR)'!$T$6:$U$10,2,FALSE)),"",VLOOKUP(Y48,'Directive OSH09 (FR)'!$T$6:$U$10,2,FALSE))</f>
        <v>1-Negligeable</v>
      </c>
      <c r="L48" s="126"/>
      <c r="M48" s="127"/>
      <c r="N48" s="27"/>
      <c r="O48" s="27"/>
      <c r="P48" s="27"/>
      <c r="Q48" s="57"/>
      <c r="R48" s="35"/>
      <c r="S48" s="7">
        <f t="shared" si="46"/>
        <v>1</v>
      </c>
      <c r="T48" s="35">
        <f t="shared" si="46"/>
        <v>1</v>
      </c>
      <c r="U48" s="3">
        <f>IF(A48="",0,IF(Q$47="",1,IF(Q$47+$U$47*365&lt;$U$1,1,0)))</f>
        <v>1</v>
      </c>
      <c r="V48" s="163">
        <f>IF(A48="",0,IF(Q$47="",1,IF(Q$47+$V$47*365&lt;$U$1,1,0)))</f>
        <v>1</v>
      </c>
      <c r="W48" s="162">
        <f>IF(ISERROR(VLOOKUP(H48,'Directive OSH09 (FR)'!$O$6:$P$10,2,FALSE)),"",VLOOKUP(H48,'Directive OSH09 (FR)'!$O$6:$P$10,2,FALSE))</f>
        <v>2</v>
      </c>
      <c r="X48" s="3">
        <f>IF(ISERROR(VLOOKUP(I48,'Directive OSH09 (FR)'!$O$13:$P$17,2,FALSE)),"",VLOOKUP(I48,'Directive OSH09 (FR)'!$O$13:$P$17,2,FALSE))</f>
        <v>4</v>
      </c>
      <c r="Y48" s="3">
        <f t="shared" si="48"/>
        <v>1</v>
      </c>
      <c r="Z48" s="196" t="s">
        <v>450</v>
      </c>
      <c r="AA48" s="418"/>
      <c r="AB48" s="418"/>
      <c r="AC48" s="420"/>
      <c r="AD48" s="667"/>
      <c r="AE48" s="651"/>
      <c r="AF48" s="314"/>
      <c r="AG48" s="8"/>
      <c r="AH48" s="8">
        <f t="shared" si="49"/>
        <v>0</v>
      </c>
      <c r="AI48" s="652"/>
    </row>
    <row r="49" spans="1:35">
      <c r="A49" s="261"/>
      <c r="B49" s="8"/>
      <c r="C49" s="8"/>
      <c r="D49" s="8"/>
      <c r="E49" s="266"/>
      <c r="F49" s="267"/>
      <c r="G49" s="321"/>
      <c r="H49" s="7"/>
      <c r="I49" s="8"/>
      <c r="J49" s="8" t="str">
        <f t="shared" ref="J49:J50" si="50">IF(ISERROR(W49*X49),"",W49*X49)</f>
        <v/>
      </c>
      <c r="K49" s="14" t="str">
        <f>IF(ISERROR(VLOOKUP(Y49,'Directive OSH09 (FR)'!$T$6:$U$10,2,FALSE)),"",VLOOKUP(Y49,'Directive OSH09 (FR)'!$T$6:$U$10,2,FALSE))</f>
        <v/>
      </c>
      <c r="L49" s="126"/>
      <c r="M49" s="127"/>
      <c r="N49" s="27"/>
      <c r="O49" s="27"/>
      <c r="P49" s="27"/>
      <c r="Q49" s="57"/>
      <c r="R49" s="35"/>
      <c r="S49" s="7">
        <f t="shared" ref="S49:T50" si="51">U49</f>
        <v>0</v>
      </c>
      <c r="T49" s="35">
        <f t="shared" si="51"/>
        <v>0</v>
      </c>
      <c r="U49" s="3">
        <f>IF(A49="",0,IF(Q$45="",1,IF(Q$45+$U$45*365&lt;$U$1,1,0)))</f>
        <v>0</v>
      </c>
      <c r="V49" s="163">
        <f>IF(A49="",0,IF(Q$45="",1,IF(Q$45+$V$45*365&lt;$U$1,1,0)))</f>
        <v>0</v>
      </c>
      <c r="W49" s="162" t="str">
        <f>IF(ISERROR(VLOOKUP(H49,'Directive OSH09 (FR)'!$O$6:$P$10,2,FALSE)),"",VLOOKUP(H49,'Directive OSH09 (FR)'!$O$6:$P$10,2,FALSE))</f>
        <v/>
      </c>
      <c r="X49" s="3" t="str">
        <f>IF(ISERROR(VLOOKUP(I49,'Directive OSH09 (FR)'!$O$13:$P$17,2,FALSE)),"",VLOOKUP(I49,'Directive OSH09 (FR)'!$O$13:$P$17,2,FALSE))</f>
        <v/>
      </c>
      <c r="Y49" s="3" t="str">
        <f t="shared" ref="Y49:Y50" si="52">IF(J49="","",IF(J49&gt;=161,5,IF(J49&gt;=65,4,IF(J49&gt;=20,3,IF(J49&gt;=9,2,1)))))</f>
        <v/>
      </c>
      <c r="Z49" s="196"/>
      <c r="AA49" s="418"/>
      <c r="AB49" s="418"/>
      <c r="AC49" s="420"/>
      <c r="AD49" s="667"/>
      <c r="AE49" s="651"/>
      <c r="AF49" s="314"/>
      <c r="AG49" s="8"/>
      <c r="AH49" s="8">
        <f t="shared" ref="AH49:AH50" si="53">IF(ISERROR(AU49*AV49),"",AU49*AV49)</f>
        <v>0</v>
      </c>
      <c r="AI49" s="652"/>
    </row>
    <row r="50" spans="1:35">
      <c r="A50" s="405"/>
      <c r="B50" s="62"/>
      <c r="C50" s="62"/>
      <c r="D50" s="62"/>
      <c r="E50" s="293"/>
      <c r="F50" s="282"/>
      <c r="G50" s="458"/>
      <c r="H50" s="61"/>
      <c r="I50" s="62"/>
      <c r="J50" s="62" t="str">
        <f t="shared" si="50"/>
        <v/>
      </c>
      <c r="K50" s="63" t="str">
        <f>IF(ISERROR(VLOOKUP(Y50,'Directive OSH09 (FR)'!$T$6:$U$10,2,FALSE)),"",VLOOKUP(Y50,'Directive OSH09 (FR)'!$T$6:$U$10,2,FALSE))</f>
        <v/>
      </c>
      <c r="L50" s="61"/>
      <c r="M50" s="64"/>
      <c r="N50" s="64"/>
      <c r="O50" s="64"/>
      <c r="P50" s="64"/>
      <c r="Q50" s="65"/>
      <c r="R50" s="66"/>
      <c r="S50" s="61">
        <f t="shared" si="51"/>
        <v>0</v>
      </c>
      <c r="T50" s="66">
        <f t="shared" si="51"/>
        <v>0</v>
      </c>
      <c r="U50" s="164">
        <f>IF(A50="",0,IF(Q$45="",1,IF(Q$45+$U$45*365&lt;$U$1,1,0)))</f>
        <v>0</v>
      </c>
      <c r="V50" s="165">
        <f>IF(A50="",0,IF(Q$45="",1,IF(Q$45+$V$45*365&lt;$U$1,1,0)))</f>
        <v>0</v>
      </c>
      <c r="W50" s="162" t="str">
        <f>IF(ISERROR(VLOOKUP(H50,'Directive OSH09 (FR)'!$O$6:$P$10,2,FALSE)),"",VLOOKUP(H50,'Directive OSH09 (FR)'!$O$6:$P$10,2,FALSE))</f>
        <v/>
      </c>
      <c r="X50" s="3" t="str">
        <f>IF(ISERROR(VLOOKUP(I50,'Directive OSH09 (FR)'!$O$13:$P$17,2,FALSE)),"",VLOOKUP(I50,'Directive OSH09 (FR)'!$O$13:$P$17,2,FALSE))</f>
        <v/>
      </c>
      <c r="Y50" s="3" t="str">
        <f t="shared" si="52"/>
        <v/>
      </c>
      <c r="Z50" s="196"/>
      <c r="AA50" s="418"/>
      <c r="AB50" s="418"/>
      <c r="AC50" s="420"/>
      <c r="AD50" s="667"/>
      <c r="AE50" s="651"/>
      <c r="AF50" s="642"/>
      <c r="AG50" s="62"/>
      <c r="AH50" s="62">
        <f t="shared" si="53"/>
        <v>0</v>
      </c>
      <c r="AI50" s="652"/>
    </row>
    <row r="51" spans="1:35" ht="14.25">
      <c r="A51" s="354" t="s">
        <v>275</v>
      </c>
      <c r="B51" s="391"/>
      <c r="C51" s="391"/>
      <c r="D51" s="391"/>
      <c r="E51" s="292"/>
      <c r="F51" s="281"/>
      <c r="G51" s="457"/>
      <c r="H51" s="454"/>
      <c r="I51" s="391"/>
      <c r="J51" s="391">
        <f>IF(SUM(J52:J56)=0,"",MAX(J52:J56))</f>
        <v>16</v>
      </c>
      <c r="K51" s="24" t="str">
        <f>IF(ISERROR(VLOOKUP(Y51,'Directive OSH09 (FR)'!$T$6:$U$10,2,FALSE)),"",VLOOKUP(Y51,'Directive OSH09 (FR)'!$T$6:$U$10,2,FALSE))</f>
        <v>2-Tolérable</v>
      </c>
      <c r="L51" s="43" t="str">
        <f>IF(ISERROR(VLOOKUP($A51,Dangers!$B$4:$G$1001,4,FALSE)),"ERR",IF(ISBLANK(VLOOKUP($A51,Dangers!$B$4:$G$1001,4,FALSE)),"","Yes"))</f>
        <v>Yes</v>
      </c>
      <c r="M51" s="26" t="str">
        <f>IF(ISERROR(VLOOKUP($A51,Dangers!$B$4:$G$1001,6,FALSE)),"ERR",IF(ISBLANK((VLOOKUP($A51,Dangers!$B$4:$G$1001,6,FALSE))),"","Yes"))</f>
        <v>Yes</v>
      </c>
      <c r="N51" s="26"/>
      <c r="O51" s="26"/>
      <c r="P51" s="26"/>
      <c r="Q51" s="132">
        <f>IF(OR(L51="Yes",M51="Yes"),MAX(Q52:Q56),"")</f>
        <v>0</v>
      </c>
      <c r="R51" s="34"/>
      <c r="S51" s="43">
        <f>IF(L51="Yes",IF(SUM(S52:S56)=0,0,1),2)</f>
        <v>1</v>
      </c>
      <c r="T51" s="34">
        <f>IF(M51="Yes",IF(SUM(T52:T56)=0,0,1),2)</f>
        <v>1</v>
      </c>
      <c r="U51" s="160">
        <v>2</v>
      </c>
      <c r="V51" s="161">
        <v>2</v>
      </c>
      <c r="W51" s="162" t="str">
        <f>IF(ISERROR(VLOOKUP(H51,'Directive OSH09 (FR)'!$O$6:$P$10,2,FALSE)),"",VLOOKUP(H51,'Directive OSH09 (FR)'!$O$6:$P$10,2,FALSE))</f>
        <v/>
      </c>
      <c r="X51" s="3" t="str">
        <f>IF(ISERROR(VLOOKUP(I51,'Directive OSH09 (FR)'!$O$13:$P$17,2,FALSE)),"",VLOOKUP(I51,'Directive OSH09 (FR)'!$O$13:$P$17,2,FALSE))</f>
        <v/>
      </c>
      <c r="Y51" s="3">
        <f>IF(J51="","",IF(J51&gt;=161,5,IF(J51&gt;=65,4,IF(J51&gt;=20,3,IF(J51&gt;=9,2,1)))))</f>
        <v>2</v>
      </c>
      <c r="Z51" s="367"/>
      <c r="AA51" s="446"/>
      <c r="AB51" s="446"/>
      <c r="AC51" s="611"/>
      <c r="AD51" s="709"/>
      <c r="AE51" s="702"/>
      <c r="AF51" s="518"/>
      <c r="AG51" s="398"/>
      <c r="AH51" s="398" t="str">
        <f>IF(SUM(AH52:AH56)=0,"",MAX(AH52:AH56))</f>
        <v/>
      </c>
      <c r="AI51" s="703"/>
    </row>
    <row r="52" spans="1:35" ht="191.25">
      <c r="A52" s="260" t="s">
        <v>473</v>
      </c>
      <c r="B52" s="255" t="s">
        <v>474</v>
      </c>
      <c r="C52" s="255" t="s">
        <v>475</v>
      </c>
      <c r="D52" s="255" t="s">
        <v>1323</v>
      </c>
      <c r="E52" s="266" t="s">
        <v>36</v>
      </c>
      <c r="F52" s="267">
        <v>9</v>
      </c>
      <c r="G52" s="256" t="s">
        <v>476</v>
      </c>
      <c r="H52" s="7" t="s">
        <v>35</v>
      </c>
      <c r="I52" s="8" t="s">
        <v>48</v>
      </c>
      <c r="J52" s="8">
        <f>IF(ISERROR(W52*X52),"",W52*X52)</f>
        <v>16</v>
      </c>
      <c r="K52" s="14" t="str">
        <f>IF(ISERROR(VLOOKUP(Y52,'Directive OSH09 (FR)'!$T$6:$U$10,2,FALSE)),"",VLOOKUP(Y52,'Directive OSH09 (FR)'!$T$6:$U$10,2,FALSE))</f>
        <v>2-Tolérable</v>
      </c>
      <c r="L52" s="126"/>
      <c r="M52" s="127"/>
      <c r="N52" s="27"/>
      <c r="O52" s="27"/>
      <c r="P52" s="27"/>
      <c r="Q52" s="57"/>
      <c r="R52" s="35"/>
      <c r="S52" s="7">
        <f t="shared" ref="S52:T54" si="54">U52</f>
        <v>1</v>
      </c>
      <c r="T52" s="35">
        <f t="shared" si="54"/>
        <v>1</v>
      </c>
      <c r="U52" s="3">
        <f>IF(A52="",0,IF(Q$52="",1,IF(Q$52+$U$52*365&lt;$U$1,1,0)))</f>
        <v>1</v>
      </c>
      <c r="V52" s="163">
        <f>IF(A52="",0,IF(Q$52="",1,IF(Q$52+$V$52*365&lt;$U$1,1,0)))</f>
        <v>1</v>
      </c>
      <c r="W52" s="162">
        <f>IF(ISERROR(VLOOKUP(H52,'Directive OSH09 (FR)'!$O$6:$P$10,2,FALSE)),"",VLOOKUP(H52,'Directive OSH09 (FR)'!$O$6:$P$10,2,FALSE))</f>
        <v>2</v>
      </c>
      <c r="X52" s="3">
        <f>IF(ISERROR(VLOOKUP(I52,'Directive OSH09 (FR)'!$O$13:$P$17,2,FALSE)),"",VLOOKUP(I52,'Directive OSH09 (FR)'!$O$13:$P$17,2,FALSE))</f>
        <v>8</v>
      </c>
      <c r="Y52" s="3">
        <f>IF(J52="","",IF(J52&gt;=161,5,IF(J52&gt;=65,4,IF(J52&gt;=20,3,IF(J52&gt;=9,2,1)))))</f>
        <v>2</v>
      </c>
      <c r="Z52" s="210" t="s">
        <v>477</v>
      </c>
      <c r="AA52" s="425" t="s">
        <v>478</v>
      </c>
      <c r="AB52" s="418"/>
      <c r="AC52" s="420"/>
      <c r="AD52" s="667"/>
      <c r="AE52" s="651"/>
      <c r="AF52" s="314"/>
      <c r="AG52" s="8"/>
      <c r="AH52" s="8">
        <f>IF(ISERROR(AU52*AV52),"",AU52*AV52)</f>
        <v>0</v>
      </c>
      <c r="AI52" s="652"/>
    </row>
    <row r="53" spans="1:35" ht="140.25" customHeight="1">
      <c r="A53" s="261" t="s">
        <v>473</v>
      </c>
      <c r="B53" s="255" t="s">
        <v>479</v>
      </c>
      <c r="C53" s="255" t="s">
        <v>480</v>
      </c>
      <c r="D53" s="255" t="s">
        <v>1324</v>
      </c>
      <c r="E53" s="266" t="s">
        <v>36</v>
      </c>
      <c r="F53" s="267">
        <v>9</v>
      </c>
      <c r="G53" s="256" t="s">
        <v>476</v>
      </c>
      <c r="H53" s="7" t="s">
        <v>35</v>
      </c>
      <c r="I53" s="8" t="s">
        <v>48</v>
      </c>
      <c r="J53" s="8">
        <f t="shared" ref="J53:J54" si="55">IF(ISERROR(W53*X53),"",W53*X53)</f>
        <v>16</v>
      </c>
      <c r="K53" s="14" t="str">
        <f>IF(ISERROR(VLOOKUP(Y53,'Directive OSH09 (FR)'!$T$6:$U$10,2,FALSE)),"",VLOOKUP(Y53,'Directive OSH09 (FR)'!$T$6:$U$10,2,FALSE))</f>
        <v>2-Tolérable</v>
      </c>
      <c r="L53" s="126"/>
      <c r="M53" s="127"/>
      <c r="N53" s="175"/>
      <c r="O53" s="27"/>
      <c r="P53" s="27"/>
      <c r="Q53" s="57"/>
      <c r="R53" s="35"/>
      <c r="S53" s="7">
        <f t="shared" si="54"/>
        <v>1</v>
      </c>
      <c r="T53" s="35">
        <f t="shared" si="54"/>
        <v>1</v>
      </c>
      <c r="U53" s="3">
        <f>IF(A53="",0,IF(Q$52="",1,IF(Q$52+$U$52*365&lt;$U$1,1,0)))</f>
        <v>1</v>
      </c>
      <c r="V53" s="163">
        <f>IF(A53="",0,IF(Q$52="",1,IF(Q$52+$V$52*365&lt;$U$1,1,0)))</f>
        <v>1</v>
      </c>
      <c r="W53" s="162">
        <f>IF(ISERROR(VLOOKUP(H53,'Directive OSH09 (FR)'!$O$6:$P$10,2,FALSE)),"",VLOOKUP(H53,'Directive OSH09 (FR)'!$O$6:$P$10,2,FALSE))</f>
        <v>2</v>
      </c>
      <c r="X53" s="3">
        <f>IF(ISERROR(VLOOKUP(I53,'Directive OSH09 (FR)'!$O$13:$P$17,2,FALSE)),"",VLOOKUP(I53,'Directive OSH09 (FR)'!$O$13:$P$17,2,FALSE))</f>
        <v>8</v>
      </c>
      <c r="Y53" s="3">
        <f t="shared" ref="Y53:Y54" si="56">IF(J53="","",IF(J53&gt;=161,5,IF(J53&gt;=65,4,IF(J53&gt;=20,3,IF(J53&gt;=9,2,1)))))</f>
        <v>2</v>
      </c>
      <c r="Z53" s="210" t="s">
        <v>481</v>
      </c>
      <c r="AA53" s="425" t="s">
        <v>478</v>
      </c>
      <c r="AB53" s="418"/>
      <c r="AC53" s="420"/>
      <c r="AD53" s="667"/>
      <c r="AE53" s="651"/>
      <c r="AF53" s="314"/>
      <c r="AG53" s="8"/>
      <c r="AH53" s="8">
        <f t="shared" ref="AH53:AH54" si="57">IF(ISERROR(AU53*AV53),"",AU53*AV53)</f>
        <v>0</v>
      </c>
      <c r="AI53" s="647"/>
    </row>
    <row r="54" spans="1:35" ht="102">
      <c r="A54" s="260" t="s">
        <v>482</v>
      </c>
      <c r="B54" s="8" t="s">
        <v>483</v>
      </c>
      <c r="C54" s="255" t="s">
        <v>484</v>
      </c>
      <c r="D54" s="255" t="s">
        <v>1325</v>
      </c>
      <c r="E54" s="266" t="s">
        <v>36</v>
      </c>
      <c r="F54" s="267">
        <v>9</v>
      </c>
      <c r="G54" s="256" t="s">
        <v>476</v>
      </c>
      <c r="H54" s="7" t="s">
        <v>35</v>
      </c>
      <c r="I54" s="8" t="s">
        <v>47</v>
      </c>
      <c r="J54" s="8">
        <f t="shared" si="55"/>
        <v>8</v>
      </c>
      <c r="K54" s="14" t="str">
        <f>IF(ISERROR(VLOOKUP(Y54,'Directive OSH09 (FR)'!$T$6:$U$10,2,FALSE)),"",VLOOKUP(Y54,'Directive OSH09 (FR)'!$T$6:$U$10,2,FALSE))</f>
        <v>1-Negligeable</v>
      </c>
      <c r="L54" s="126"/>
      <c r="M54" s="127"/>
      <c r="N54" s="27"/>
      <c r="O54" s="27"/>
      <c r="P54" s="27"/>
      <c r="Q54" s="57"/>
      <c r="R54" s="35"/>
      <c r="S54" s="7">
        <f t="shared" si="54"/>
        <v>1</v>
      </c>
      <c r="T54" s="35">
        <f t="shared" si="54"/>
        <v>1</v>
      </c>
      <c r="U54" s="3">
        <f>IF(A54="",0,IF(Q$52="",1,IF(Q$52+$U$52*365&lt;$U$1,1,0)))</f>
        <v>1</v>
      </c>
      <c r="V54" s="163">
        <f>IF(A54="",0,IF(Q$52="",1,IF(Q$52+$V$52*365&lt;$U$1,1,0)))</f>
        <v>1</v>
      </c>
      <c r="W54" s="162">
        <f>IF(ISERROR(VLOOKUP(H54,'Directive OSH09 (FR)'!$O$6:$P$10,2,FALSE)),"",VLOOKUP(H54,'Directive OSH09 (FR)'!$O$6:$P$10,2,FALSE))</f>
        <v>2</v>
      </c>
      <c r="X54" s="3">
        <f>IF(ISERROR(VLOOKUP(I54,'Directive OSH09 (FR)'!$O$13:$P$17,2,FALSE)),"",VLOOKUP(I54,'Directive OSH09 (FR)'!$O$13:$P$17,2,FALSE))</f>
        <v>4</v>
      </c>
      <c r="Y54" s="3">
        <f t="shared" si="56"/>
        <v>1</v>
      </c>
      <c r="Z54" s="196"/>
      <c r="AA54" s="418"/>
      <c r="AB54" s="418"/>
      <c r="AC54" s="420"/>
      <c r="AD54" s="667"/>
      <c r="AE54" s="651"/>
      <c r="AF54" s="314"/>
      <c r="AG54" s="8"/>
      <c r="AH54" s="8">
        <f t="shared" si="57"/>
        <v>0</v>
      </c>
      <c r="AI54" s="652"/>
    </row>
    <row r="55" spans="1:35">
      <c r="A55" s="261"/>
      <c r="B55" s="8"/>
      <c r="C55" s="8"/>
      <c r="D55" s="8"/>
      <c r="E55" s="266"/>
      <c r="F55" s="267"/>
      <c r="G55" s="321"/>
      <c r="H55" s="7"/>
      <c r="I55" s="8"/>
      <c r="J55" s="8" t="str">
        <f t="shared" ref="J55:J56" si="58">IF(ISERROR(W55*X55),"",W55*X55)</f>
        <v/>
      </c>
      <c r="K55" s="14" t="str">
        <f>IF(ISERROR(VLOOKUP(Y55,'Directive OSH09 (FR)'!$T$6:$U$10,2,FALSE)),"",VLOOKUP(Y55,'Directive OSH09 (FR)'!$T$6:$U$10,2,FALSE))</f>
        <v/>
      </c>
      <c r="L55" s="126"/>
      <c r="M55" s="127"/>
      <c r="N55" s="27"/>
      <c r="O55" s="27"/>
      <c r="P55" s="27"/>
      <c r="Q55" s="57"/>
      <c r="R55" s="35"/>
      <c r="S55" s="7">
        <f t="shared" ref="S55:T56" si="59">U55</f>
        <v>0</v>
      </c>
      <c r="T55" s="35">
        <f t="shared" si="59"/>
        <v>0</v>
      </c>
      <c r="U55" s="3">
        <f>IF(A55="",0,IF(Q$51="",1,IF(Q$51+$U$51*365&lt;$U$1,1,0)))</f>
        <v>0</v>
      </c>
      <c r="V55" s="163">
        <f>IF(A55="",0,IF(Q$51="",1,IF(Q$51+$V$51*365&lt;$U$1,1,0)))</f>
        <v>0</v>
      </c>
      <c r="W55" s="162" t="str">
        <f>IF(ISERROR(VLOOKUP(H55,'Directive OSH09 (FR)'!$O$6:$P$10,2,FALSE)),"",VLOOKUP(H55,'Directive OSH09 (FR)'!$O$6:$P$10,2,FALSE))</f>
        <v/>
      </c>
      <c r="X55" s="3" t="str">
        <f>IF(ISERROR(VLOOKUP(I55,'Directive OSH09 (FR)'!$O$13:$P$17,2,FALSE)),"",VLOOKUP(I55,'Directive OSH09 (FR)'!$O$13:$P$17,2,FALSE))</f>
        <v/>
      </c>
      <c r="Y55" s="3" t="str">
        <f t="shared" ref="Y55:Y56" si="60">IF(J55="","",IF(J55&gt;=161,5,IF(J55&gt;=65,4,IF(J55&gt;=20,3,IF(J55&gt;=9,2,1)))))</f>
        <v/>
      </c>
      <c r="Z55" s="196"/>
      <c r="AA55" s="418"/>
      <c r="AB55" s="418"/>
      <c r="AC55" s="420"/>
      <c r="AD55" s="667"/>
      <c r="AE55" s="651"/>
      <c r="AF55" s="314"/>
      <c r="AG55" s="8"/>
      <c r="AH55" s="8">
        <f t="shared" ref="AH55:AH56" si="61">IF(ISERROR(AU55*AV55),"",AU55*AV55)</f>
        <v>0</v>
      </c>
      <c r="AI55" s="652"/>
    </row>
    <row r="56" spans="1:35" ht="9" customHeight="1">
      <c r="A56" s="405"/>
      <c r="B56" s="62"/>
      <c r="C56" s="62"/>
      <c r="D56" s="62"/>
      <c r="E56" s="293"/>
      <c r="F56" s="282"/>
      <c r="G56" s="458"/>
      <c r="H56" s="61"/>
      <c r="I56" s="62"/>
      <c r="J56" s="62" t="str">
        <f t="shared" si="58"/>
        <v/>
      </c>
      <c r="K56" s="63" t="str">
        <f>IF(ISERROR(VLOOKUP(Y56,'Directive OSH09 (FR)'!$T$6:$U$10,2,FALSE)),"",VLOOKUP(Y56,'Directive OSH09 (FR)'!$T$6:$U$10,2,FALSE))</f>
        <v/>
      </c>
      <c r="L56" s="61"/>
      <c r="M56" s="64"/>
      <c r="N56" s="64"/>
      <c r="O56" s="64"/>
      <c r="P56" s="64"/>
      <c r="Q56" s="65"/>
      <c r="R56" s="66"/>
      <c r="S56" s="61">
        <f t="shared" si="59"/>
        <v>0</v>
      </c>
      <c r="T56" s="66">
        <f t="shared" si="59"/>
        <v>0</v>
      </c>
      <c r="U56" s="164">
        <f>IF(A56="",0,IF(Q$51="",1,IF(Q$51+$U$51*365&lt;$U$1,1,0)))</f>
        <v>0</v>
      </c>
      <c r="V56" s="165">
        <f>IF(A56="",0,IF(Q$51="",1,IF(Q$51+$V$51*365&lt;$U$1,1,0)))</f>
        <v>0</v>
      </c>
      <c r="W56" s="162" t="str">
        <f>IF(ISERROR(VLOOKUP(H56,'Directive OSH09 (FR)'!$O$6:$P$10,2,FALSE)),"",VLOOKUP(H56,'Directive OSH09 (FR)'!$O$6:$P$10,2,FALSE))</f>
        <v/>
      </c>
      <c r="X56" s="3" t="str">
        <f>IF(ISERROR(VLOOKUP(I56,'Directive OSH09 (FR)'!$O$13:$P$17,2,FALSE)),"",VLOOKUP(I56,'Directive OSH09 (FR)'!$O$13:$P$17,2,FALSE))</f>
        <v/>
      </c>
      <c r="Y56" s="3" t="str">
        <f t="shared" si="60"/>
        <v/>
      </c>
      <c r="Z56" s="196"/>
      <c r="AA56" s="418"/>
      <c r="AB56" s="418"/>
      <c r="AC56" s="420"/>
      <c r="AD56" s="667"/>
      <c r="AE56" s="651"/>
      <c r="AF56" s="642"/>
      <c r="AG56" s="62"/>
      <c r="AH56" s="62">
        <f t="shared" si="61"/>
        <v>0</v>
      </c>
      <c r="AI56" s="652"/>
    </row>
    <row r="57" spans="1:35" ht="11.45" customHeight="1">
      <c r="A57" s="268" t="s">
        <v>278</v>
      </c>
      <c r="B57" s="391"/>
      <c r="C57" s="391"/>
      <c r="D57" s="391"/>
      <c r="E57" s="292"/>
      <c r="F57" s="281"/>
      <c r="G57" s="457"/>
      <c r="H57" s="454"/>
      <c r="I57" s="391"/>
      <c r="J57" s="391">
        <f>IF(SUM(J58:J65)=0,"",MAX(J58:J65))</f>
        <v>32</v>
      </c>
      <c r="K57" s="24" t="str">
        <f>IF(ISERROR(VLOOKUP(Y57,'Directive OSH09 (FR)'!$T$6:$U$10,2,FALSE)),"",VLOOKUP(Y57,'Directive OSH09 (FR)'!$T$6:$U$10,2,FALSE))</f>
        <v>3-Moderé</v>
      </c>
      <c r="L57" s="43" t="str">
        <f>IF(ISERROR(VLOOKUP($A57,Dangers!$B$4:$G$1001,4,FALSE)),"ERR",IF(ISBLANK(VLOOKUP($A57,Dangers!$B$4:$G$1001,4,FALSE)),"","Yes"))</f>
        <v/>
      </c>
      <c r="M57" s="26" t="str">
        <f>IF(ISERROR(VLOOKUP($A57,Dangers!$B$4:$G$1001,6,FALSE)),"ERR",IF(ISBLANK((VLOOKUP($A57,Dangers!$B$4:$G$1001,6,FALSE))),"","Yes"))</f>
        <v/>
      </c>
      <c r="N57" s="26"/>
      <c r="O57" s="26"/>
      <c r="P57" s="26"/>
      <c r="Q57" s="132" t="str">
        <f>IF(OR(L57="Yes",M57="Yes"),MAX(Q58:Q65),"")</f>
        <v/>
      </c>
      <c r="R57" s="34"/>
      <c r="S57" s="43">
        <f>IF(L57="Yes",IF(SUM(S58:S65)=0,0,1),2)</f>
        <v>2</v>
      </c>
      <c r="T57" s="34">
        <f>IF(M57="Yes",IF(SUM(T58:T65)=0,0,1),2)</f>
        <v>2</v>
      </c>
      <c r="U57" s="160">
        <v>0</v>
      </c>
      <c r="V57" s="161">
        <v>0</v>
      </c>
      <c r="W57" s="162" t="str">
        <f>IF(ISERROR(VLOOKUP(H57,'Directive OSH09 (FR)'!$O$6:$P$10,2,FALSE)),"",VLOOKUP(H57,'Directive OSH09 (FR)'!$O$6:$P$10,2,FALSE))</f>
        <v/>
      </c>
      <c r="X57" s="3" t="str">
        <f>IF(ISERROR(VLOOKUP(I57,'Directive OSH09 (FR)'!$O$13:$P$17,2,FALSE)),"",VLOOKUP(I57,'Directive OSH09 (FR)'!$O$13:$P$17,2,FALSE))</f>
        <v/>
      </c>
      <c r="Y57" s="3">
        <f t="shared" ref="Y57:Y63" si="62">IF(J57="","",IF(J57&gt;=161,5,IF(J57&gt;=65,4,IF(J57&gt;=20,3,IF(J57&gt;=9,2,1)))))</f>
        <v>3</v>
      </c>
      <c r="Z57" s="367"/>
      <c r="AA57" s="446"/>
      <c r="AB57" s="446"/>
      <c r="AC57" s="611"/>
      <c r="AD57" s="709"/>
      <c r="AE57" s="702"/>
      <c r="AF57" s="518"/>
      <c r="AG57" s="398"/>
      <c r="AH57" s="398" t="str">
        <f>IF(SUM(AH58:AH65)=0,"",MAX(AH58:AH65))</f>
        <v/>
      </c>
      <c r="AI57" s="703"/>
    </row>
    <row r="58" spans="1:35" ht="25.5">
      <c r="A58" s="261" t="s">
        <v>485</v>
      </c>
      <c r="B58" s="255" t="s">
        <v>486</v>
      </c>
      <c r="C58" s="255" t="s">
        <v>487</v>
      </c>
      <c r="D58" s="530" t="s">
        <v>488</v>
      </c>
      <c r="E58" s="266" t="s">
        <v>39</v>
      </c>
      <c r="F58" s="267">
        <v>9</v>
      </c>
      <c r="G58" s="256" t="s">
        <v>489</v>
      </c>
      <c r="H58" s="7" t="s">
        <v>38</v>
      </c>
      <c r="I58" s="8" t="s">
        <v>48</v>
      </c>
      <c r="J58" s="8">
        <f>IF(ISERROR(W58*X58),"",W58*X58)</f>
        <v>32</v>
      </c>
      <c r="K58" s="14" t="str">
        <f>IF(ISERROR(VLOOKUP(Y58,'Directive OSH09 (FR)'!$T$6:$U$10,2,FALSE)),"",VLOOKUP(Y58,'Directive OSH09 (FR)'!$T$6:$U$10,2,FALSE))</f>
        <v>3-Moderé</v>
      </c>
      <c r="L58" s="126"/>
      <c r="M58" s="127"/>
      <c r="N58" s="27"/>
      <c r="O58" s="27"/>
      <c r="P58" s="27"/>
      <c r="Q58" s="57"/>
      <c r="R58" s="35"/>
      <c r="S58" s="7">
        <f t="shared" ref="S58:T63" si="63">U58</f>
        <v>1</v>
      </c>
      <c r="T58" s="35">
        <f t="shared" si="63"/>
        <v>1</v>
      </c>
      <c r="U58" s="3">
        <f t="shared" ref="U58:U63" si="64">IF(A58="",0,IF(Q$58="",1,IF(Q$58+$U$58*365&lt;$U$1,1,0)))</f>
        <v>1</v>
      </c>
      <c r="V58" s="163">
        <f t="shared" ref="V58:V63" si="65">IF(A58="",0,IF(Q$58="",1,IF(Q$58+$V$58*365&lt;$U$1,1,0)))</f>
        <v>1</v>
      </c>
      <c r="W58" s="162">
        <f>IF(ISERROR(VLOOKUP(H58,'Directive OSH09 (FR)'!$O$6:$P$10,2,FALSE)),"",VLOOKUP(H58,'Directive OSH09 (FR)'!$O$6:$P$10,2,FALSE))</f>
        <v>4</v>
      </c>
      <c r="X58" s="3">
        <f>IF(ISERROR(VLOOKUP(I58,'Directive OSH09 (FR)'!$O$13:$P$17,2,FALSE)),"",VLOOKUP(I58,'Directive OSH09 (FR)'!$O$13:$P$17,2,FALSE))</f>
        <v>8</v>
      </c>
      <c r="Y58" s="3">
        <f t="shared" si="62"/>
        <v>3</v>
      </c>
      <c r="Z58" s="196"/>
      <c r="AA58" s="418"/>
      <c r="AB58" s="418"/>
      <c r="AC58" s="420"/>
      <c r="AD58" s="667"/>
      <c r="AE58" s="651"/>
      <c r="AF58" s="314"/>
      <c r="AG58" s="8"/>
      <c r="AH58" s="8">
        <f>IF(ISERROR(AU58*AV58),"",AU58*AV58)</f>
        <v>0</v>
      </c>
      <c r="AI58" s="653"/>
    </row>
    <row r="59" spans="1:35" ht="38.25">
      <c r="A59" s="261" t="s">
        <v>485</v>
      </c>
      <c r="B59" s="255" t="s">
        <v>490</v>
      </c>
      <c r="C59" s="255" t="s">
        <v>491</v>
      </c>
      <c r="D59" s="442" t="s">
        <v>492</v>
      </c>
      <c r="E59" s="266" t="s">
        <v>39</v>
      </c>
      <c r="F59" s="267">
        <v>9</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si="63"/>
        <v>1</v>
      </c>
      <c r="T59" s="35">
        <f t="shared" si="63"/>
        <v>1</v>
      </c>
      <c r="U59" s="3">
        <f t="shared" si="64"/>
        <v>1</v>
      </c>
      <c r="V59" s="163">
        <f t="shared" si="65"/>
        <v>1</v>
      </c>
      <c r="W59" s="162">
        <f>IF(ISERROR(VLOOKUP(H59,'Directive OSH09 (FR)'!$O$6:$P$10,2,FALSE)),"",VLOOKUP(H59,'Directive OSH09 (FR)'!$O$6:$P$10,2,FALSE))</f>
        <v>4</v>
      </c>
      <c r="X59" s="3">
        <f>IF(ISERROR(VLOOKUP(I59,'Directive OSH09 (FR)'!$O$13:$P$17,2,FALSE)),"",VLOOKUP(I59,'Directive OSH09 (FR)'!$O$13:$P$17,2,FALSE))</f>
        <v>8</v>
      </c>
      <c r="Y59" s="3">
        <f t="shared" si="62"/>
        <v>3</v>
      </c>
      <c r="Z59" s="196"/>
      <c r="AA59" s="418"/>
      <c r="AB59" s="418"/>
      <c r="AC59" s="420"/>
      <c r="AD59" s="667"/>
      <c r="AE59" s="651"/>
      <c r="AF59" s="314"/>
      <c r="AG59" s="8"/>
      <c r="AH59" s="8"/>
      <c r="AI59" s="653"/>
    </row>
    <row r="60" spans="1:35" ht="25.5">
      <c r="A60" s="261" t="s">
        <v>485</v>
      </c>
      <c r="B60" s="8" t="s">
        <v>493</v>
      </c>
      <c r="C60" s="8" t="s">
        <v>494</v>
      </c>
      <c r="D60" s="255" t="s">
        <v>495</v>
      </c>
      <c r="E60" s="266" t="s">
        <v>39</v>
      </c>
      <c r="F60" s="267">
        <v>9</v>
      </c>
      <c r="G60" s="256" t="s">
        <v>489</v>
      </c>
      <c r="H60" s="7" t="s">
        <v>38</v>
      </c>
      <c r="I60" s="8" t="s">
        <v>48</v>
      </c>
      <c r="J60" s="8">
        <f t="shared" ref="J60:J63" si="66">IF(ISERROR(W60*X60),"",W60*X60)</f>
        <v>32</v>
      </c>
      <c r="K60" s="14" t="str">
        <f>IF(ISERROR(VLOOKUP(Y60,'Directive OSH09 (FR)'!$T$6:$U$10,2,FALSE)),"",VLOOKUP(Y60,'Directive OSH09 (FR)'!$T$6:$U$10,2,FALSE))</f>
        <v>3-Moderé</v>
      </c>
      <c r="L60" s="126"/>
      <c r="M60" s="127"/>
      <c r="N60" s="27"/>
      <c r="O60" s="27"/>
      <c r="P60" s="27"/>
      <c r="Q60" s="57"/>
      <c r="R60" s="35"/>
      <c r="S60" s="7">
        <f t="shared" si="63"/>
        <v>1</v>
      </c>
      <c r="T60" s="35">
        <f t="shared" si="63"/>
        <v>1</v>
      </c>
      <c r="U60" s="3">
        <f t="shared" si="64"/>
        <v>1</v>
      </c>
      <c r="V60" s="163">
        <f t="shared" si="65"/>
        <v>1</v>
      </c>
      <c r="W60" s="162">
        <f>IF(ISERROR(VLOOKUP(H60,'Directive OSH09 (FR)'!$O$6:$P$10,2,FALSE)),"",VLOOKUP(H60,'Directive OSH09 (FR)'!$O$6:$P$10,2,FALSE))</f>
        <v>4</v>
      </c>
      <c r="X60" s="3">
        <f>IF(ISERROR(VLOOKUP(I60,'Directive OSH09 (FR)'!$O$13:$P$17,2,FALSE)),"",VLOOKUP(I60,'Directive OSH09 (FR)'!$O$13:$P$17,2,FALSE))</f>
        <v>8</v>
      </c>
      <c r="Y60" s="3">
        <f t="shared" si="62"/>
        <v>3</v>
      </c>
      <c r="Z60" s="196"/>
      <c r="AA60" s="418"/>
      <c r="AB60" s="418"/>
      <c r="AC60" s="420"/>
      <c r="AD60" s="667"/>
      <c r="AE60" s="651"/>
      <c r="AF60" s="314"/>
      <c r="AG60" s="8"/>
      <c r="AH60" s="8">
        <f t="shared" ref="AH60:AH63" si="67">IF(ISERROR(AU60*AV60),"",AU60*AV60)</f>
        <v>0</v>
      </c>
      <c r="AI60" s="652"/>
    </row>
    <row r="61" spans="1:35" ht="25.5">
      <c r="A61" s="261" t="s">
        <v>485</v>
      </c>
      <c r="B61" s="8" t="s">
        <v>496</v>
      </c>
      <c r="C61" s="8" t="s">
        <v>494</v>
      </c>
      <c r="D61" s="255" t="s">
        <v>497</v>
      </c>
      <c r="E61" s="266" t="s">
        <v>36</v>
      </c>
      <c r="F61" s="267">
        <v>9</v>
      </c>
      <c r="G61" s="256" t="s">
        <v>489</v>
      </c>
      <c r="H61" s="7" t="s">
        <v>38</v>
      </c>
      <c r="I61" s="8" t="s">
        <v>48</v>
      </c>
      <c r="J61" s="8">
        <f t="shared" si="66"/>
        <v>32</v>
      </c>
      <c r="K61" s="14" t="str">
        <f>IF(ISERROR(VLOOKUP(Y61,'Directive OSH09 (FR)'!$T$6:$U$10,2,FALSE)),"",VLOOKUP(Y61,'Directive OSH09 (FR)'!$T$6:$U$10,2,FALSE))</f>
        <v>3-Moderé</v>
      </c>
      <c r="L61" s="126"/>
      <c r="M61" s="127"/>
      <c r="N61" s="27"/>
      <c r="O61" s="27"/>
      <c r="P61" s="27"/>
      <c r="Q61" s="57"/>
      <c r="R61" s="35"/>
      <c r="S61" s="7">
        <f t="shared" si="63"/>
        <v>1</v>
      </c>
      <c r="T61" s="35">
        <f t="shared" si="63"/>
        <v>1</v>
      </c>
      <c r="U61" s="3">
        <f t="shared" si="64"/>
        <v>1</v>
      </c>
      <c r="V61" s="163">
        <f t="shared" si="65"/>
        <v>1</v>
      </c>
      <c r="W61" s="162">
        <f>IF(ISERROR(VLOOKUP(H61,'Directive OSH09 (FR)'!$O$6:$P$10,2,FALSE)),"",VLOOKUP(H61,'Directive OSH09 (FR)'!$O$6:$P$10,2,FALSE))</f>
        <v>4</v>
      </c>
      <c r="X61" s="3">
        <f>IF(ISERROR(VLOOKUP(I61,'Directive OSH09 (FR)'!$O$13:$P$17,2,FALSE)),"",VLOOKUP(I61,'Directive OSH09 (FR)'!$O$13:$P$17,2,FALSE))</f>
        <v>8</v>
      </c>
      <c r="Y61" s="3">
        <f t="shared" si="62"/>
        <v>3</v>
      </c>
      <c r="Z61" s="196"/>
      <c r="AA61" s="418"/>
      <c r="AB61" s="418"/>
      <c r="AC61" s="420"/>
      <c r="AD61" s="667"/>
      <c r="AE61" s="651"/>
      <c r="AF61" s="314"/>
      <c r="AG61" s="8"/>
      <c r="AH61" s="8">
        <f t="shared" si="67"/>
        <v>0</v>
      </c>
      <c r="AI61" s="652"/>
    </row>
    <row r="62" spans="1:35" ht="25.5">
      <c r="A62" s="261" t="s">
        <v>485</v>
      </c>
      <c r="B62" s="8" t="s">
        <v>486</v>
      </c>
      <c r="C62" s="8" t="s">
        <v>487</v>
      </c>
      <c r="D62" s="255" t="s">
        <v>498</v>
      </c>
      <c r="E62" s="266" t="s">
        <v>36</v>
      </c>
      <c r="F62" s="267">
        <v>9</v>
      </c>
      <c r="G62" s="256" t="s">
        <v>489</v>
      </c>
      <c r="H62" s="7" t="s">
        <v>38</v>
      </c>
      <c r="I62" s="8" t="s">
        <v>48</v>
      </c>
      <c r="J62" s="8">
        <f>IF(ISERROR(W62*X62),"",W62*X62)</f>
        <v>32</v>
      </c>
      <c r="K62" s="14" t="str">
        <f>IF(ISERROR(VLOOKUP(Y62,'Directive OSH09 (FR)'!$T$6:$U$10,2,FALSE)),"",VLOOKUP(Y62,'Directive OSH09 (FR)'!$T$6:$U$10,2,FALSE))</f>
        <v>3-Moderé</v>
      </c>
      <c r="L62" s="126"/>
      <c r="M62" s="127"/>
      <c r="N62" s="27"/>
      <c r="O62" s="27"/>
      <c r="P62" s="27"/>
      <c r="Q62" s="57"/>
      <c r="R62" s="35"/>
      <c r="S62" s="7">
        <f t="shared" si="63"/>
        <v>1</v>
      </c>
      <c r="T62" s="35">
        <f t="shared" si="63"/>
        <v>1</v>
      </c>
      <c r="U62" s="3">
        <f t="shared" si="64"/>
        <v>1</v>
      </c>
      <c r="V62" s="163">
        <f t="shared" si="65"/>
        <v>1</v>
      </c>
      <c r="W62" s="162">
        <f>IF(ISERROR(VLOOKUP(H62,'Directive OSH09 (FR)'!$O$6:$P$10,2,FALSE)),"",VLOOKUP(H62,'Directive OSH09 (FR)'!$O$6:$P$10,2,FALSE))</f>
        <v>4</v>
      </c>
      <c r="X62" s="3">
        <f>IF(ISERROR(VLOOKUP(I62,'Directive OSH09 (FR)'!$O$13:$P$17,2,FALSE)),"",VLOOKUP(I62,'Directive OSH09 (FR)'!$O$13:$P$17,2,FALSE))</f>
        <v>8</v>
      </c>
      <c r="Y62" s="3">
        <f t="shared" si="62"/>
        <v>3</v>
      </c>
      <c r="Z62" s="196"/>
      <c r="AA62" s="418"/>
      <c r="AB62" s="418"/>
      <c r="AC62" s="420"/>
      <c r="AD62" s="667"/>
      <c r="AE62" s="651"/>
      <c r="AF62" s="314"/>
      <c r="AG62" s="8"/>
      <c r="AH62" s="8"/>
      <c r="AI62" s="652"/>
    </row>
    <row r="63" spans="1:35" ht="25.5">
      <c r="A63" s="261" t="s">
        <v>485</v>
      </c>
      <c r="B63" s="8" t="s">
        <v>496</v>
      </c>
      <c r="C63" s="8" t="s">
        <v>494</v>
      </c>
      <c r="D63" s="90" t="s">
        <v>499</v>
      </c>
      <c r="E63" s="266" t="s">
        <v>39</v>
      </c>
      <c r="F63" s="267">
        <v>9</v>
      </c>
      <c r="G63" s="256" t="s">
        <v>489</v>
      </c>
      <c r="H63" s="7" t="s">
        <v>38</v>
      </c>
      <c r="I63" s="8" t="s">
        <v>48</v>
      </c>
      <c r="J63" s="8">
        <f t="shared" si="66"/>
        <v>32</v>
      </c>
      <c r="K63" s="14" t="str">
        <f>IF(ISERROR(VLOOKUP(Y63,'Directive OSH09 (FR)'!$T$6:$U$10,2,FALSE)),"",VLOOKUP(Y63,'Directive OSH09 (FR)'!$T$6:$U$10,2,FALSE))</f>
        <v>3-Moderé</v>
      </c>
      <c r="L63" s="126"/>
      <c r="M63" s="127"/>
      <c r="N63" s="27"/>
      <c r="O63" s="27"/>
      <c r="P63" s="27"/>
      <c r="Q63" s="57"/>
      <c r="R63" s="35"/>
      <c r="S63" s="7">
        <f t="shared" si="63"/>
        <v>1</v>
      </c>
      <c r="T63" s="35">
        <f t="shared" si="63"/>
        <v>1</v>
      </c>
      <c r="U63" s="3">
        <f t="shared" si="64"/>
        <v>1</v>
      </c>
      <c r="V63" s="163">
        <f t="shared" si="65"/>
        <v>1</v>
      </c>
      <c r="W63" s="162">
        <f>IF(ISERROR(VLOOKUP(H63,'Directive OSH09 (FR)'!$O$6:$P$10,2,FALSE)),"",VLOOKUP(H63,'Directive OSH09 (FR)'!$O$6:$P$10,2,FALSE))</f>
        <v>4</v>
      </c>
      <c r="X63" s="3">
        <f>IF(ISERROR(VLOOKUP(I63,'Directive OSH09 (FR)'!$O$13:$P$17,2,FALSE)),"",VLOOKUP(I63,'Directive OSH09 (FR)'!$O$13:$P$17,2,FALSE))</f>
        <v>8</v>
      </c>
      <c r="Y63" s="3">
        <f t="shared" si="62"/>
        <v>3</v>
      </c>
      <c r="Z63" s="196"/>
      <c r="AA63" s="418"/>
      <c r="AB63" s="418"/>
      <c r="AC63" s="420"/>
      <c r="AD63" s="667"/>
      <c r="AE63" s="651"/>
      <c r="AF63" s="314"/>
      <c r="AG63" s="8"/>
      <c r="AH63" s="8">
        <f t="shared" si="67"/>
        <v>0</v>
      </c>
      <c r="AI63" s="652"/>
    </row>
    <row r="64" spans="1:35">
      <c r="A64" s="261"/>
      <c r="B64" s="8"/>
      <c r="C64" s="8"/>
      <c r="D64" s="272"/>
      <c r="E64" s="266"/>
      <c r="F64" s="267"/>
      <c r="G64" s="321"/>
      <c r="H64" s="7"/>
      <c r="I64" s="8"/>
      <c r="J64" s="8" t="str">
        <f t="shared" ref="J64:J65" si="68">IF(ISERROR(W64*X64),"",W64*X64)</f>
        <v/>
      </c>
      <c r="K64" s="14" t="str">
        <f>IF(ISERROR(VLOOKUP(Y64,'Directive OSH09 (FR)'!$T$6:$U$10,2,FALSE)),"",VLOOKUP(Y64,'Directive OSH09 (FR)'!$T$6:$U$10,2,FALSE))</f>
        <v/>
      </c>
      <c r="L64" s="126"/>
      <c r="M64" s="127"/>
      <c r="N64" s="27"/>
      <c r="O64" s="27"/>
      <c r="P64" s="27"/>
      <c r="Q64" s="57"/>
      <c r="R64" s="35"/>
      <c r="S64" s="7">
        <f t="shared" ref="S64:T65" si="69">U64</f>
        <v>0</v>
      </c>
      <c r="T64" s="35">
        <f t="shared" si="69"/>
        <v>0</v>
      </c>
      <c r="U64" s="3">
        <f>IF(A64="",0,IF(Q$57="",1,IF(Q$57+$U$57*365&lt;$U$1,1,0)))</f>
        <v>0</v>
      </c>
      <c r="V64" s="163">
        <f>IF(A64="",0,IF(Q$57="",1,IF(Q$57+$V$57*365&lt;$U$1,1,0)))</f>
        <v>0</v>
      </c>
      <c r="W64" s="162" t="str">
        <f>IF(ISERROR(VLOOKUP(H64,'Directive OSH09 (FR)'!$O$6:$P$10,2,FALSE)),"",VLOOKUP(H64,'Directive OSH09 (FR)'!$O$6:$P$10,2,FALSE))</f>
        <v/>
      </c>
      <c r="X64" s="3" t="str">
        <f>IF(ISERROR(VLOOKUP(I64,'Directive OSH09 (FR)'!$O$13:$P$17,2,FALSE)),"",VLOOKUP(I64,'Directive OSH09 (FR)'!$O$13:$P$17,2,FALSE))</f>
        <v/>
      </c>
      <c r="Y64" s="3" t="str">
        <f t="shared" ref="Y64:Y65" si="70">IF(J64="","",IF(J64&gt;=161,5,IF(J64&gt;=65,4,IF(J64&gt;=20,3,IF(J64&gt;=9,2,1)))))</f>
        <v/>
      </c>
      <c r="Z64" s="196"/>
      <c r="AA64" s="418"/>
      <c r="AB64" s="418"/>
      <c r="AC64" s="420"/>
      <c r="AD64" s="667"/>
      <c r="AE64" s="651"/>
      <c r="AF64" s="314"/>
      <c r="AG64" s="8"/>
      <c r="AH64" s="8">
        <f t="shared" ref="AH64:AH65" si="71">IF(ISERROR(AU64*AV64),"",AU64*AV64)</f>
        <v>0</v>
      </c>
      <c r="AI64" s="652"/>
    </row>
    <row r="65" spans="1:35" ht="5.25" customHeight="1">
      <c r="A65" s="405"/>
      <c r="B65" s="62"/>
      <c r="C65" s="62"/>
      <c r="D65" s="62"/>
      <c r="E65" s="293"/>
      <c r="F65" s="282"/>
      <c r="G65" s="458"/>
      <c r="H65" s="61"/>
      <c r="I65" s="62"/>
      <c r="J65" s="62" t="str">
        <f t="shared" si="68"/>
        <v/>
      </c>
      <c r="K65" s="63" t="str">
        <f>IF(ISERROR(VLOOKUP(Y65,'Directive OSH09 (FR)'!$T$6:$U$10,2,FALSE)),"",VLOOKUP(Y65,'Directive OSH09 (FR)'!$T$6:$U$10,2,FALSE))</f>
        <v/>
      </c>
      <c r="L65" s="61"/>
      <c r="M65" s="64"/>
      <c r="N65" s="64"/>
      <c r="O65" s="64"/>
      <c r="P65" s="64"/>
      <c r="Q65" s="65"/>
      <c r="R65" s="66"/>
      <c r="S65" s="61">
        <f t="shared" si="69"/>
        <v>0</v>
      </c>
      <c r="T65" s="66">
        <f t="shared" si="69"/>
        <v>0</v>
      </c>
      <c r="U65" s="164">
        <f>IF(A65="",0,IF(Q$57="",1,IF(Q$57+$U$57*365&lt;$U$1,1,0)))</f>
        <v>0</v>
      </c>
      <c r="V65" s="165">
        <f>IF(A65="",0,IF(Q$57="",1,IF(Q$57+$V$57*365&lt;$U$1,1,0)))</f>
        <v>0</v>
      </c>
      <c r="W65" s="162" t="str">
        <f>IF(ISERROR(VLOOKUP(H65,'Directive OSH09 (FR)'!$O$6:$P$10,2,FALSE)),"",VLOOKUP(H65,'Directive OSH09 (FR)'!$O$6:$P$10,2,FALSE))</f>
        <v/>
      </c>
      <c r="X65" s="3" t="str">
        <f>IF(ISERROR(VLOOKUP(I65,'Directive OSH09 (FR)'!$O$13:$P$17,2,FALSE)),"",VLOOKUP(I65,'Directive OSH09 (FR)'!$O$13:$P$17,2,FALSE))</f>
        <v/>
      </c>
      <c r="Y65" s="3" t="str">
        <f t="shared" si="70"/>
        <v/>
      </c>
      <c r="Z65" s="196"/>
      <c r="AA65" s="418"/>
      <c r="AB65" s="418"/>
      <c r="AC65" s="420"/>
      <c r="AD65" s="667"/>
      <c r="AE65" s="651"/>
      <c r="AF65" s="642"/>
      <c r="AG65" s="62"/>
      <c r="AH65" s="62">
        <f t="shared" si="71"/>
        <v>0</v>
      </c>
      <c r="AI65" s="652"/>
    </row>
    <row r="66" spans="1:35">
      <c r="A66" s="268" t="s">
        <v>279</v>
      </c>
      <c r="B66" s="391"/>
      <c r="C66" s="391"/>
      <c r="D66" s="391"/>
      <c r="E66" s="292"/>
      <c r="F66" s="281"/>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
      </c>
      <c r="M66" s="26" t="str">
        <f>IF(ISERROR(VLOOKUP($A66,Dangers!$B$4:$G$1001,6,FALSE)),"ERR",IF(ISBLANK((VLOOKUP($A66,Dangers!$B$4:$G$1001,6,FALSE))),"","Yes"))</f>
        <v/>
      </c>
      <c r="N66" s="26"/>
      <c r="O66" s="26"/>
      <c r="P66" s="26"/>
      <c r="Q66" s="132" t="str">
        <f>IF(OR(L66="Yes",M66="Yes"),MAX(Q67:Q71),"")</f>
        <v/>
      </c>
      <c r="R66" s="34"/>
      <c r="S66" s="43">
        <f>IF(L66="Yes",IF(SUM(S67:S71)=0,0,1),2)</f>
        <v>2</v>
      </c>
      <c r="T66" s="34">
        <f>IF(M66="Yes",IF(SUM(T67:T71)=0,0,1),2)</f>
        <v>2</v>
      </c>
      <c r="U66" s="160">
        <v>0</v>
      </c>
      <c r="V66" s="161">
        <v>0</v>
      </c>
      <c r="W66" s="162" t="str">
        <f>IF(ISERROR(VLOOKUP(H66,'Directive OSH09 (FR)'!$O$6:$P$10,2,FALSE)),"",VLOOKUP(H66,'Directive OSH09 (FR)'!$O$6:$P$10,2,FALSE))</f>
        <v/>
      </c>
      <c r="X66" s="3" t="str">
        <f>IF(ISERROR(VLOOKUP(I66,'Directive OSH09 (FR)'!$O$13:$P$17,2,FALSE)),"",VLOOKUP(I66,'Directive OSH09 (FR)'!$O$13:$P$17,2,FALSE))</f>
        <v/>
      </c>
      <c r="Y66" s="3">
        <f>IF(J66="","",IF(J66&gt;=161,5,IF(J66&gt;=65,4,IF(J66&gt;=20,3,IF(J66&gt;=9,2,1)))))</f>
        <v>2</v>
      </c>
      <c r="Z66" s="367"/>
      <c r="AA66" s="446"/>
      <c r="AB66" s="446"/>
      <c r="AC66" s="611"/>
      <c r="AD66" s="709"/>
      <c r="AE66" s="702"/>
      <c r="AF66" s="518"/>
      <c r="AG66" s="398"/>
      <c r="AH66" s="398" t="str">
        <f>IF(SUM(AH67:AH71)=0,"",MAX(AH67:AH71))</f>
        <v/>
      </c>
      <c r="AI66" s="703"/>
    </row>
    <row r="67" spans="1:35" ht="102">
      <c r="A67" s="261" t="s">
        <v>500</v>
      </c>
      <c r="B67" s="255" t="s">
        <v>501</v>
      </c>
      <c r="C67" s="8" t="s">
        <v>502</v>
      </c>
      <c r="D67" s="255" t="s">
        <v>503</v>
      </c>
      <c r="E67" s="266" t="s">
        <v>36</v>
      </c>
      <c r="F67" s="267">
        <v>9</v>
      </c>
      <c r="G67" s="256" t="s">
        <v>504</v>
      </c>
      <c r="H67" s="7" t="s">
        <v>35</v>
      </c>
      <c r="I67" s="8" t="s">
        <v>46</v>
      </c>
      <c r="J67" s="8">
        <f>IF(ISERROR(W67*X67),"",W67*X67)</f>
        <v>2</v>
      </c>
      <c r="K67" s="14" t="str">
        <f>IF(ISERROR(VLOOKUP(Y67,'Directive OSH09 (FR)'!$T$6:$U$10,2,FALSE)),"",VLOOKUP(Y67,'Directive OSH09 (FR)'!$T$6:$U$10,2,FALSE))</f>
        <v>1-Negligeable</v>
      </c>
      <c r="L67" s="126"/>
      <c r="M67" s="127"/>
      <c r="N67" s="27"/>
      <c r="O67" s="27"/>
      <c r="P67" s="27"/>
      <c r="Q67" s="57"/>
      <c r="R67" s="35"/>
      <c r="S67" s="7">
        <f t="shared" ref="S67:T69" si="72">U67</f>
        <v>1</v>
      </c>
      <c r="T67" s="35">
        <f t="shared" si="72"/>
        <v>1</v>
      </c>
      <c r="U67" s="3">
        <f>IF(A67="",0,IF(Q$67="",1,IF(Q$67+$U$67*365&lt;$U$1,1,0)))</f>
        <v>1</v>
      </c>
      <c r="V67" s="163">
        <f>IF(A67="",0,IF(Q$67="",1,IF(Q$67+$V$67*365&lt;$U$1,1,0)))</f>
        <v>1</v>
      </c>
      <c r="W67" s="162">
        <f>IF(ISERROR(VLOOKUP(H67,'Directive OSH09 (FR)'!$O$6:$P$10,2,FALSE)),"",VLOOKUP(H67,'Directive OSH09 (FR)'!$O$6:$P$10,2,FALSE))</f>
        <v>2</v>
      </c>
      <c r="X67" s="3">
        <f>IF(ISERROR(VLOOKUP(I67,'Directive OSH09 (FR)'!$O$13:$P$17,2,FALSE)),"",VLOOKUP(I67,'Directive OSH09 (FR)'!$O$13:$P$17,2,FALSE))</f>
        <v>1</v>
      </c>
      <c r="Y67" s="3">
        <f>IF(J67="","",IF(J67&gt;=161,5,IF(J67&gt;=65,4,IF(J67&gt;=20,3,IF(J67&gt;=9,2,1)))))</f>
        <v>1</v>
      </c>
      <c r="Z67" s="210"/>
      <c r="AA67" s="418"/>
      <c r="AB67" s="418"/>
      <c r="AC67" s="420"/>
      <c r="AD67" s="667"/>
      <c r="AE67" s="651"/>
      <c r="AF67" s="314"/>
      <c r="AG67" s="8"/>
      <c r="AH67" s="8">
        <f>IF(ISERROR(AU67*AV67),"",AU67*AV67)</f>
        <v>0</v>
      </c>
      <c r="AI67" s="647"/>
    </row>
    <row r="68" spans="1:35" ht="25.5">
      <c r="A68" s="261" t="s">
        <v>500</v>
      </c>
      <c r="B68" s="8" t="s">
        <v>678</v>
      </c>
      <c r="C68" s="8" t="s">
        <v>679</v>
      </c>
      <c r="D68" s="587" t="s">
        <v>680</v>
      </c>
      <c r="E68" s="266" t="s">
        <v>36</v>
      </c>
      <c r="F68" s="267">
        <v>9</v>
      </c>
      <c r="G68" s="321" t="s">
        <v>681</v>
      </c>
      <c r="H68" s="7" t="s">
        <v>38</v>
      </c>
      <c r="I68" s="8" t="s">
        <v>47</v>
      </c>
      <c r="J68" s="8">
        <f t="shared" ref="J68" si="73">IF(ISERROR(W68*X68),"",W68*X68)</f>
        <v>16</v>
      </c>
      <c r="K68" s="14" t="str">
        <f>IF(ISERROR(VLOOKUP(Y68,'Directive OSH09 (FR)'!$T$6:$U$10,2,FALSE)),"",VLOOKUP(Y68,'Directive OSH09 (FR)'!$T$6:$U$10,2,FALSE))</f>
        <v>2-Tolérable</v>
      </c>
      <c r="L68" s="126"/>
      <c r="M68" s="127"/>
      <c r="N68" s="27"/>
      <c r="O68" s="27"/>
      <c r="P68" s="27"/>
      <c r="Q68" s="57"/>
      <c r="R68" s="35"/>
      <c r="S68" s="7">
        <f t="shared" si="72"/>
        <v>1</v>
      </c>
      <c r="T68" s="35">
        <f t="shared" si="72"/>
        <v>1</v>
      </c>
      <c r="U68" s="3">
        <f>IF(A68="",0,IF(Q$66="",1,IF(Q$66+$U$66*365&lt;$U$1,1,0)))</f>
        <v>1</v>
      </c>
      <c r="V68" s="163">
        <f>IF(A68="",0,IF(Q$66="",1,IF(Q$66+$V$66*365&lt;$U$1,1,0)))</f>
        <v>1</v>
      </c>
      <c r="W68" s="162">
        <f>IF(ISERROR(VLOOKUP(H68,'Directive OSH09 (FR)'!$O$6:$P$10,2,FALSE)),"",VLOOKUP(H68,'Directive OSH09 (FR)'!$O$6:$P$10,2,FALSE))</f>
        <v>4</v>
      </c>
      <c r="X68" s="3">
        <f>IF(ISERROR(VLOOKUP(I68,'Directive OSH09 (FR)'!$O$13:$P$17,2,FALSE)),"",VLOOKUP(I68,'Directive OSH09 (FR)'!$O$13:$P$17,2,FALSE))</f>
        <v>4</v>
      </c>
      <c r="Y68" s="3">
        <f t="shared" ref="Y68:Y69" si="74">IF(J68="","",IF(J68&gt;=161,5,IF(J68&gt;=65,4,IF(J68&gt;=20,3,IF(J68&gt;=9,2,1)))))</f>
        <v>2</v>
      </c>
      <c r="Z68" s="196"/>
      <c r="AA68" s="418"/>
      <c r="AB68" s="418"/>
      <c r="AC68" s="420"/>
      <c r="AD68" s="667"/>
      <c r="AE68" s="651"/>
      <c r="AF68" s="314"/>
      <c r="AG68" s="8"/>
      <c r="AH68" s="8">
        <f t="shared" ref="AH68:AH69" si="75">IF(ISERROR(AU68*AV68),"",AU68*AV68)</f>
        <v>0</v>
      </c>
      <c r="AI68" s="652"/>
    </row>
    <row r="69" spans="1:35" ht="71.25" customHeight="1">
      <c r="A69" s="261" t="s">
        <v>442</v>
      </c>
      <c r="B69" s="255" t="s">
        <v>505</v>
      </c>
      <c r="C69" s="8" t="s">
        <v>506</v>
      </c>
      <c r="D69" s="255" t="s">
        <v>507</v>
      </c>
      <c r="E69" s="266" t="s">
        <v>36</v>
      </c>
      <c r="F69" s="267">
        <v>9</v>
      </c>
      <c r="G69" s="321" t="s">
        <v>508</v>
      </c>
      <c r="H69" s="7" t="s">
        <v>35</v>
      </c>
      <c r="I69" s="8" t="s">
        <v>48</v>
      </c>
      <c r="J69" s="8">
        <f>IF(ISERROR(W69*X69),"",W69*X69)</f>
        <v>16</v>
      </c>
      <c r="K69" s="14" t="str">
        <f>IF(ISERROR(VLOOKUP(Y69,'Directive OSH09 (FR)'!$T$6:$U$10,2,FALSE)),"",VLOOKUP(Y69,'Directive OSH09 (FR)'!$T$6:$U$10,2,FALSE))</f>
        <v>2-Tolérable</v>
      </c>
      <c r="L69" s="126"/>
      <c r="M69" s="127"/>
      <c r="N69" s="27"/>
      <c r="O69" s="27"/>
      <c r="P69" s="27"/>
      <c r="Q69" s="57"/>
      <c r="R69" s="35"/>
      <c r="S69" s="7">
        <f t="shared" si="72"/>
        <v>1</v>
      </c>
      <c r="T69" s="35">
        <f t="shared" si="72"/>
        <v>1</v>
      </c>
      <c r="U69" s="3">
        <f t="shared" ref="U69" si="76">IF(A69="",0,IF(Q$138="",1,IF(Q$138+$U$90*365&lt;$U$1,1,0)))</f>
        <v>1</v>
      </c>
      <c r="V69" s="163">
        <f t="shared" ref="V69" si="77">IF(A69="",0,IF(Q$138="",1,IF(Q$138+$V$90*365&lt;$U$1,1,0)))</f>
        <v>1</v>
      </c>
      <c r="W69" s="162">
        <f>IF(ISERROR(VLOOKUP(H69,'Directive OSH09 (FR)'!$O$6:$P$10,2,FALSE)),"",VLOOKUP(H69,'Directive OSH09 (FR)'!$O$6:$P$10,2,FALSE))</f>
        <v>2</v>
      </c>
      <c r="X69" s="3">
        <f>IF(ISERROR(VLOOKUP(I69,'Directive OSH09 (FR)'!$O$13:$P$17,2,FALSE)),"",VLOOKUP(I69,'Directive OSH09 (FR)'!$O$13:$P$17,2,FALSE))</f>
        <v>8</v>
      </c>
      <c r="Y69" s="3">
        <f t="shared" si="74"/>
        <v>2</v>
      </c>
      <c r="Z69" s="210"/>
      <c r="AA69" s="418"/>
      <c r="AB69" s="418"/>
      <c r="AC69" s="420"/>
      <c r="AD69" s="667"/>
      <c r="AE69" s="651"/>
      <c r="AF69" s="314"/>
      <c r="AG69" s="255"/>
      <c r="AH69" s="8">
        <f t="shared" si="75"/>
        <v>0</v>
      </c>
      <c r="AI69" s="653"/>
    </row>
    <row r="70" spans="1:35">
      <c r="A70" s="261"/>
      <c r="B70" s="8"/>
      <c r="C70" s="8"/>
      <c r="D70" s="8"/>
      <c r="E70" s="266"/>
      <c r="F70" s="267"/>
      <c r="G70" s="321"/>
      <c r="H70" s="7"/>
      <c r="I70" s="8"/>
      <c r="J70" s="8" t="str">
        <f t="shared" ref="J70:J71" si="78">IF(ISERROR(W70*X70),"",W70*X70)</f>
        <v/>
      </c>
      <c r="K70" s="14" t="str">
        <f>IF(ISERROR(VLOOKUP(Y70,'Directive OSH09 (FR)'!$T$6:$U$10,2,FALSE)),"",VLOOKUP(Y70,'Directive OSH09 (FR)'!$T$6:$U$10,2,FALSE))</f>
        <v/>
      </c>
      <c r="L70" s="126"/>
      <c r="M70" s="127"/>
      <c r="N70" s="27"/>
      <c r="O70" s="27"/>
      <c r="P70" s="27"/>
      <c r="Q70" s="57"/>
      <c r="R70" s="35"/>
      <c r="S70" s="7">
        <f t="shared" ref="S70:T71" si="79">U70</f>
        <v>0</v>
      </c>
      <c r="T70" s="35">
        <f t="shared" si="79"/>
        <v>0</v>
      </c>
      <c r="U70" s="3">
        <f>IF(A70="",0,IF(Q$66="",1,IF(Q$66+$U$66*365&lt;$U$1,1,0)))</f>
        <v>0</v>
      </c>
      <c r="V70" s="163">
        <f>IF(A70="",0,IF(Q$66="",1,IF(Q$66+$V$66*365&lt;$U$1,1,0)))</f>
        <v>0</v>
      </c>
      <c r="W70" s="162" t="str">
        <f>IF(ISERROR(VLOOKUP(H70,'Directive OSH09 (FR)'!$O$6:$P$10,2,FALSE)),"",VLOOKUP(H70,'Directive OSH09 (FR)'!$O$6:$P$10,2,FALSE))</f>
        <v/>
      </c>
      <c r="X70" s="3" t="str">
        <f>IF(ISERROR(VLOOKUP(I70,'Directive OSH09 (FR)'!$O$13:$P$17,2,FALSE)),"",VLOOKUP(I70,'Directive OSH09 (FR)'!$O$13:$P$17,2,FALSE))</f>
        <v/>
      </c>
      <c r="Y70" s="3" t="str">
        <f t="shared" ref="Y70:Y71" si="80">IF(J70="","",IF(J70&gt;=161,5,IF(J70&gt;=65,4,IF(J70&gt;=20,3,IF(J70&gt;=9,2,1)))))</f>
        <v/>
      </c>
      <c r="Z70" s="196"/>
      <c r="AA70" s="418"/>
      <c r="AB70" s="418"/>
      <c r="AC70" s="420"/>
      <c r="AD70" s="667"/>
      <c r="AE70" s="651"/>
      <c r="AF70" s="314"/>
      <c r="AG70" s="8"/>
      <c r="AH70" s="8">
        <f t="shared" ref="AH70:AH71" si="81">IF(ISERROR(AU70*AV70),"",AU70*AV70)</f>
        <v>0</v>
      </c>
      <c r="AI70" s="652"/>
    </row>
    <row r="71" spans="1:35" ht="5.25" customHeight="1">
      <c r="A71" s="405"/>
      <c r="B71" s="62"/>
      <c r="C71" s="62"/>
      <c r="D71" s="62"/>
      <c r="E71" s="293"/>
      <c r="F71" s="282"/>
      <c r="G71" s="458"/>
      <c r="H71" s="61"/>
      <c r="I71" s="62"/>
      <c r="J71" s="62" t="str">
        <f t="shared" si="78"/>
        <v/>
      </c>
      <c r="K71" s="63" t="str">
        <f>IF(ISERROR(VLOOKUP(Y71,'Directive OSH09 (FR)'!$T$6:$U$10,2,FALSE)),"",VLOOKUP(Y71,'Directive OSH09 (FR)'!$T$6:$U$10,2,FALSE))</f>
        <v/>
      </c>
      <c r="L71" s="61"/>
      <c r="M71" s="64"/>
      <c r="N71" s="64"/>
      <c r="O71" s="64"/>
      <c r="P71" s="64"/>
      <c r="Q71" s="65"/>
      <c r="R71" s="66"/>
      <c r="S71" s="61">
        <f t="shared" si="79"/>
        <v>0</v>
      </c>
      <c r="T71" s="66">
        <f t="shared" si="79"/>
        <v>0</v>
      </c>
      <c r="U71" s="164">
        <f>IF(A71="",0,IF(Q$66="",1,IF(Q$66+$U$66*365&lt;$U$1,1,0)))</f>
        <v>0</v>
      </c>
      <c r="V71" s="165">
        <f>IF(A71="",0,IF(Q$66="",1,IF(Q$66+$V$66*365&lt;$U$1,1,0)))</f>
        <v>0</v>
      </c>
      <c r="W71" s="162" t="str">
        <f>IF(ISERROR(VLOOKUP(H71,'Directive OSH09 (FR)'!$O$6:$P$10,2,FALSE)),"",VLOOKUP(H71,'Directive OSH09 (FR)'!$O$6:$P$10,2,FALSE))</f>
        <v/>
      </c>
      <c r="X71" s="3" t="str">
        <f>IF(ISERROR(VLOOKUP(I71,'Directive OSH09 (FR)'!$O$13:$P$17,2,FALSE)),"",VLOOKUP(I71,'Directive OSH09 (FR)'!$O$13:$P$17,2,FALSE))</f>
        <v/>
      </c>
      <c r="Y71" s="3" t="str">
        <f t="shared" si="80"/>
        <v/>
      </c>
      <c r="Z71" s="196"/>
      <c r="AA71" s="418"/>
      <c r="AB71" s="418"/>
      <c r="AC71" s="420"/>
      <c r="AD71" s="667"/>
      <c r="AE71" s="651"/>
      <c r="AF71" s="642"/>
      <c r="AG71" s="62"/>
      <c r="AH71" s="62">
        <f t="shared" si="81"/>
        <v>0</v>
      </c>
      <c r="AI71" s="652"/>
    </row>
    <row r="72" spans="1:35">
      <c r="A72" s="268" t="s">
        <v>280</v>
      </c>
      <c r="B72" s="391"/>
      <c r="C72" s="391"/>
      <c r="D72" s="391"/>
      <c r="E72" s="292"/>
      <c r="F72" s="281"/>
      <c r="G72" s="457"/>
      <c r="H72" s="454"/>
      <c r="I72" s="391"/>
      <c r="J72" s="391">
        <f>IF(SUM(J73:J77)=0,"",MAX(J73:J77))</f>
        <v>16</v>
      </c>
      <c r="K72" s="24" t="str">
        <f>IF(ISERROR(VLOOKUP(Y72,'Directive OSH09 (FR)'!$T$6:$U$10,2,FALSE)),"",VLOOKUP(Y72,'Directive OSH09 (FR)'!$T$6:$U$10,2,FALSE))</f>
        <v>2-Tolérable</v>
      </c>
      <c r="L72" s="43" t="str">
        <f>IF(ISERROR(VLOOKUP($A72,Dangers!$B$4:$G$1001,4,FALSE)),"ERR",IF(ISBLANK(VLOOKUP($A72,Dangers!$B$4:$G$1001,4,FALSE)),"","Yes"))</f>
        <v>Yes</v>
      </c>
      <c r="M72" s="26" t="str">
        <f>IF(ISERROR(VLOOKUP($A72,Dangers!$B$4:$G$1001,6,FALSE)),"ERR",IF(ISBLANK((VLOOKUP($A72,Dangers!$B$4:$G$1001,6,FALSE))),"","Yes"))</f>
        <v>Yes</v>
      </c>
      <c r="N72" s="26"/>
      <c r="O72" s="26"/>
      <c r="P72" s="26"/>
      <c r="Q72" s="132">
        <f>IF(OR(L72="Yes",M72="Yes"),MAX(Q73:Q77),"")</f>
        <v>0</v>
      </c>
      <c r="R72" s="34"/>
      <c r="S72" s="43">
        <f>IF(L72="Yes",IF(SUM(S73:S77)=0,0,1),2)</f>
        <v>0</v>
      </c>
      <c r="T72" s="34">
        <f>IF(M72="Yes",IF(SUM(T73:T77)=0,0,1),2)</f>
        <v>0</v>
      </c>
      <c r="U72" s="160">
        <v>5</v>
      </c>
      <c r="V72" s="161">
        <v>5</v>
      </c>
      <c r="W72" s="162" t="str">
        <f>IF(ISERROR(VLOOKUP(H72,'Directive OSH09 (FR)'!$O$6:$P$10,2,FALSE)),"",VLOOKUP(H72,'Directive OSH09 (FR)'!$O$6:$P$10,2,FALSE))</f>
        <v/>
      </c>
      <c r="X72" s="3" t="str">
        <f>IF(ISERROR(VLOOKUP(I72,'Directive OSH09 (FR)'!$O$13:$P$17,2,FALSE)),"",VLOOKUP(I72,'Directive OSH09 (FR)'!$O$13:$P$17,2,FALSE))</f>
        <v/>
      </c>
      <c r="Y72" s="3">
        <f>IF(J72="","",IF(J72&gt;=161,5,IF(J72&gt;=65,4,IF(J72&gt;=20,3,IF(J72&gt;=9,2,1)))))</f>
        <v>2</v>
      </c>
      <c r="Z72" s="367"/>
      <c r="AA72" s="446"/>
      <c r="AB72" s="446"/>
      <c r="AC72" s="611"/>
      <c r="AD72" s="709"/>
      <c r="AE72" s="702"/>
      <c r="AF72" s="518"/>
      <c r="AG72" s="398"/>
      <c r="AH72" s="398" t="str">
        <f>IF(SUM(AH73:AH77)=0,"",MAX(AH73:AH77))</f>
        <v/>
      </c>
      <c r="AI72" s="703"/>
    </row>
    <row r="73" spans="1:35" ht="38.25">
      <c r="A73" s="261"/>
      <c r="B73" s="8" t="s">
        <v>509</v>
      </c>
      <c r="C73" s="8" t="s">
        <v>1315</v>
      </c>
      <c r="D73" s="8" t="s">
        <v>510</v>
      </c>
      <c r="E73" s="266" t="s">
        <v>39</v>
      </c>
      <c r="F73" s="283">
        <v>9</v>
      </c>
      <c r="G73" s="321" t="s">
        <v>511</v>
      </c>
      <c r="H73" s="7" t="s">
        <v>35</v>
      </c>
      <c r="I73" s="8" t="s">
        <v>48</v>
      </c>
      <c r="J73" s="8">
        <f>IF(ISERROR(W73*X73),"",W73*X73)</f>
        <v>16</v>
      </c>
      <c r="K73" s="14" t="str">
        <f>IF(ISERROR(VLOOKUP(Y73,'Directive OSH09 (FR)'!$T$6:$U$10,2,FALSE)),"",VLOOKUP(Y73,'Directive OSH09 (FR)'!$T$6:$U$10,2,FALSE))</f>
        <v>2-Tolérable</v>
      </c>
      <c r="L73" s="126"/>
      <c r="M73" s="127"/>
      <c r="N73" s="27"/>
      <c r="O73" s="27"/>
      <c r="P73" s="27"/>
      <c r="Q73" s="57"/>
      <c r="R73" s="35"/>
      <c r="S73" s="7">
        <f>U73</f>
        <v>0</v>
      </c>
      <c r="T73" s="35">
        <f>V73</f>
        <v>0</v>
      </c>
      <c r="U73" s="3">
        <f>IF(A73="",0,IF(Q$24="",1,IF(Q$24+$U$24*365&lt;$U$1,1,0)))</f>
        <v>0</v>
      </c>
      <c r="V73" s="163">
        <f>IF(A73="",0,IF(Q$24="",1,IF(Q$24+$V$24*365&lt;$U$1,1,0)))</f>
        <v>0</v>
      </c>
      <c r="W73" s="162">
        <f>IF(ISERROR(VLOOKUP(H73,'Directive OSH09 (FR)'!$O$6:$P$10,2,FALSE)),"",VLOOKUP(H73,'Directive OSH09 (FR)'!$O$6:$P$10,2,FALSE))</f>
        <v>2</v>
      </c>
      <c r="X73" s="3">
        <f>IF(ISERROR(VLOOKUP(I73,'Directive OSH09 (FR)'!$O$13:$P$17,2,FALSE)),"",VLOOKUP(I73,'Directive OSH09 (FR)'!$O$13:$P$17,2,FALSE))</f>
        <v>8</v>
      </c>
      <c r="Y73" s="3">
        <f>IF(J73="","",IF(J73&gt;=161,5,IF(J73&gt;=65,4,IF(J73&gt;=20,3,IF(J73&gt;=9,2,1)))))</f>
        <v>2</v>
      </c>
      <c r="Z73" s="417"/>
      <c r="AA73" s="418"/>
      <c r="AB73" s="418"/>
      <c r="AC73" s="420"/>
      <c r="AD73" s="667"/>
      <c r="AE73" s="651"/>
      <c r="AF73" s="421"/>
      <c r="AG73" s="418"/>
      <c r="AH73" s="418"/>
      <c r="AI73" s="652"/>
    </row>
    <row r="74" spans="1:35">
      <c r="A74" s="261"/>
      <c r="B74" s="8"/>
      <c r="C74" s="8"/>
      <c r="D74" s="8"/>
      <c r="E74" s="266"/>
      <c r="F74" s="267"/>
      <c r="G74" s="321"/>
      <c r="H74" s="7"/>
      <c r="I74" s="8"/>
      <c r="J74" s="8" t="str">
        <f t="shared" ref="J74:J77" si="82">IF(ISERROR(W74*X74),"",W74*X74)</f>
        <v/>
      </c>
      <c r="K74" s="14" t="str">
        <f>IF(ISERROR(VLOOKUP(Y74,'Directive OSH09 (FR)'!$T$6:$U$10,2,FALSE)),"",VLOOKUP(Y74,'Directive OSH09 (FR)'!$T$6:$U$10,2,FALSE))</f>
        <v/>
      </c>
      <c r="L74" s="126"/>
      <c r="M74" s="127"/>
      <c r="N74" s="27"/>
      <c r="O74" s="27"/>
      <c r="P74" s="27"/>
      <c r="Q74" s="57"/>
      <c r="R74" s="35"/>
      <c r="S74" s="7">
        <f t="shared" ref="S74:T77" si="83">U74</f>
        <v>0</v>
      </c>
      <c r="T74" s="35">
        <f t="shared" si="83"/>
        <v>0</v>
      </c>
      <c r="U74" s="3">
        <f>IF(A74="",0,IF(Q$72="",1,IF(Q$72+$U$72*365&lt;$U$1,1,0)))</f>
        <v>0</v>
      </c>
      <c r="V74" s="163">
        <f>IF(A74="",0,IF(Q$72="",1,IF(Q$72+$V$72*365&lt;$U$1,1,0)))</f>
        <v>0</v>
      </c>
      <c r="W74" s="162" t="str">
        <f>IF(ISERROR(VLOOKUP(H74,'Directive OSH09 (FR)'!$O$6:$P$10,2,FALSE)),"",VLOOKUP(H74,'Directive OSH09 (FR)'!$O$6:$P$10,2,FALSE))</f>
        <v/>
      </c>
      <c r="X74" s="3" t="str">
        <f>IF(ISERROR(VLOOKUP(I74,'Directive OSH09 (FR)'!$O$13:$P$17,2,FALSE)),"",VLOOKUP(I74,'Directive OSH09 (FR)'!$O$13:$P$17,2,FALSE))</f>
        <v/>
      </c>
      <c r="Y74" s="3" t="str">
        <f t="shared" ref="Y74:Y77" si="84">IF(J74="","",IF(J74&gt;=161,5,IF(J74&gt;=65,4,IF(J74&gt;=20,3,IF(J74&gt;=9,2,1)))))</f>
        <v/>
      </c>
      <c r="Z74" s="196"/>
      <c r="AA74" s="418"/>
      <c r="AB74" s="418"/>
      <c r="AC74" s="420"/>
      <c r="AD74" s="667"/>
      <c r="AE74" s="651"/>
      <c r="AF74" s="314"/>
      <c r="AG74" s="8"/>
      <c r="AH74" s="8">
        <f t="shared" ref="AH74:AH77" si="85">IF(ISERROR(AU74*AV74),"",AU74*AV74)</f>
        <v>0</v>
      </c>
      <c r="AI74" s="652"/>
    </row>
    <row r="75" spans="1:35">
      <c r="A75" s="261"/>
      <c r="B75" s="8"/>
      <c r="C75" s="8"/>
      <c r="D75" s="8"/>
      <c r="E75" s="266"/>
      <c r="F75" s="267"/>
      <c r="G75" s="321"/>
      <c r="H75" s="7"/>
      <c r="I75" s="8"/>
      <c r="J75" s="8" t="str">
        <f t="shared" si="82"/>
        <v/>
      </c>
      <c r="K75" s="14" t="str">
        <f>IF(ISERROR(VLOOKUP(Y75,'Directive OSH09 (FR)'!$T$6:$U$10,2,FALSE)),"",VLOOKUP(Y75,'Directive OSH09 (FR)'!$T$6:$U$10,2,FALSE))</f>
        <v/>
      </c>
      <c r="L75" s="126"/>
      <c r="M75" s="127"/>
      <c r="N75" s="27"/>
      <c r="O75" s="27"/>
      <c r="P75" s="27"/>
      <c r="Q75" s="57"/>
      <c r="R75" s="35"/>
      <c r="S75" s="7">
        <f t="shared" si="83"/>
        <v>0</v>
      </c>
      <c r="T75" s="35">
        <f t="shared" si="83"/>
        <v>0</v>
      </c>
      <c r="U75" s="3">
        <f>IF(A75="",0,IF(Q$72="",1,IF(Q$72+$U$72*365&lt;$U$1,1,0)))</f>
        <v>0</v>
      </c>
      <c r="V75" s="163">
        <f>IF(A75="",0,IF(Q$72="",1,IF(Q$72+$V$72*365&lt;$U$1,1,0)))</f>
        <v>0</v>
      </c>
      <c r="W75" s="162" t="str">
        <f>IF(ISERROR(VLOOKUP(H75,'Directive OSH09 (FR)'!$O$6:$P$10,2,FALSE)),"",VLOOKUP(H75,'Directive OSH09 (FR)'!$O$6:$P$10,2,FALSE))</f>
        <v/>
      </c>
      <c r="X75" s="3" t="str">
        <f>IF(ISERROR(VLOOKUP(I75,'Directive OSH09 (FR)'!$O$13:$P$17,2,FALSE)),"",VLOOKUP(I75,'Directive OSH09 (FR)'!$O$13:$P$17,2,FALSE))</f>
        <v/>
      </c>
      <c r="Y75" s="3" t="str">
        <f t="shared" si="84"/>
        <v/>
      </c>
      <c r="Z75" s="196"/>
      <c r="AA75" s="418"/>
      <c r="AB75" s="418"/>
      <c r="AC75" s="420"/>
      <c r="AD75" s="667"/>
      <c r="AE75" s="651"/>
      <c r="AF75" s="314"/>
      <c r="AG75" s="8"/>
      <c r="AH75" s="8">
        <f t="shared" si="85"/>
        <v>0</v>
      </c>
      <c r="AI75" s="652"/>
    </row>
    <row r="76" spans="1:35">
      <c r="A76" s="261"/>
      <c r="B76" s="8"/>
      <c r="C76" s="8"/>
      <c r="D76" s="8"/>
      <c r="E76" s="266"/>
      <c r="F76" s="267"/>
      <c r="G76" s="321"/>
      <c r="H76" s="7"/>
      <c r="I76" s="8"/>
      <c r="J76" s="8" t="str">
        <f t="shared" si="82"/>
        <v/>
      </c>
      <c r="K76" s="14" t="str">
        <f>IF(ISERROR(VLOOKUP(Y76,'Directive OSH09 (FR)'!$T$6:$U$10,2,FALSE)),"",VLOOKUP(Y76,'Directive OSH09 (FR)'!$T$6:$U$10,2,FALSE))</f>
        <v/>
      </c>
      <c r="L76" s="126"/>
      <c r="M76" s="127"/>
      <c r="N76" s="27"/>
      <c r="O76" s="27"/>
      <c r="P76" s="27"/>
      <c r="Q76" s="57"/>
      <c r="R76" s="35"/>
      <c r="S76" s="7">
        <f t="shared" si="83"/>
        <v>0</v>
      </c>
      <c r="T76" s="35">
        <f t="shared" si="83"/>
        <v>0</v>
      </c>
      <c r="U76" s="3">
        <f>IF(A76="",0,IF(Q$72="",1,IF(Q$72+$U$72*365&lt;$U$1,1,0)))</f>
        <v>0</v>
      </c>
      <c r="V76" s="163">
        <f>IF(A76="",0,IF(Q$72="",1,IF(Q$72+$V$72*365&lt;$U$1,1,0)))</f>
        <v>0</v>
      </c>
      <c r="W76" s="162" t="str">
        <f>IF(ISERROR(VLOOKUP(H76,'Directive OSH09 (FR)'!$O$6:$P$10,2,FALSE)),"",VLOOKUP(H76,'Directive OSH09 (FR)'!$O$6:$P$10,2,FALSE))</f>
        <v/>
      </c>
      <c r="X76" s="3" t="str">
        <f>IF(ISERROR(VLOOKUP(I76,'Directive OSH09 (FR)'!$O$13:$P$17,2,FALSE)),"",VLOOKUP(I76,'Directive OSH09 (FR)'!$O$13:$P$17,2,FALSE))</f>
        <v/>
      </c>
      <c r="Y76" s="3" t="str">
        <f t="shared" si="84"/>
        <v/>
      </c>
      <c r="Z76" s="196"/>
      <c r="AA76" s="418"/>
      <c r="AB76" s="418"/>
      <c r="AC76" s="420"/>
      <c r="AD76" s="667"/>
      <c r="AE76" s="651"/>
      <c r="AF76" s="314"/>
      <c r="AG76" s="8"/>
      <c r="AH76" s="8">
        <f t="shared" si="85"/>
        <v>0</v>
      </c>
      <c r="AI76" s="652"/>
    </row>
    <row r="77" spans="1:35" ht="5.25" customHeight="1">
      <c r="A77" s="405"/>
      <c r="B77" s="62"/>
      <c r="C77" s="62"/>
      <c r="D77" s="62"/>
      <c r="E77" s="293"/>
      <c r="F77" s="282"/>
      <c r="G77" s="458"/>
      <c r="H77" s="61"/>
      <c r="I77" s="62"/>
      <c r="J77" s="62" t="str">
        <f t="shared" si="82"/>
        <v/>
      </c>
      <c r="K77" s="63" t="str">
        <f>IF(ISERROR(VLOOKUP(Y77,'Directive OSH09 (FR)'!$T$6:$U$10,2,FALSE)),"",VLOOKUP(Y77,'Directive OSH09 (FR)'!$T$6:$U$10,2,FALSE))</f>
        <v/>
      </c>
      <c r="L77" s="61"/>
      <c r="M77" s="64"/>
      <c r="N77" s="64"/>
      <c r="O77" s="64"/>
      <c r="P77" s="64"/>
      <c r="Q77" s="65"/>
      <c r="R77" s="66"/>
      <c r="S77" s="61">
        <f t="shared" si="83"/>
        <v>0</v>
      </c>
      <c r="T77" s="66">
        <f t="shared" si="83"/>
        <v>0</v>
      </c>
      <c r="U77" s="164">
        <f>IF(A77="",0,IF(Q$72="",1,IF(Q$72+$U$72*365&lt;$U$1,1,0)))</f>
        <v>0</v>
      </c>
      <c r="V77" s="165">
        <f>IF(A77="",0,IF(Q$72="",1,IF(Q$72+$V$72*365&lt;$U$1,1,0)))</f>
        <v>0</v>
      </c>
      <c r="W77" s="162" t="str">
        <f>IF(ISERROR(VLOOKUP(H77,'Directive OSH09 (FR)'!$O$6:$P$10,2,FALSE)),"",VLOOKUP(H77,'Directive OSH09 (FR)'!$O$6:$P$10,2,FALSE))</f>
        <v/>
      </c>
      <c r="X77" s="3" t="str">
        <f>IF(ISERROR(VLOOKUP(I77,'Directive OSH09 (FR)'!$O$13:$P$17,2,FALSE)),"",VLOOKUP(I77,'Directive OSH09 (FR)'!$O$13:$P$17,2,FALSE))</f>
        <v/>
      </c>
      <c r="Y77" s="3" t="str">
        <f t="shared" si="84"/>
        <v/>
      </c>
      <c r="Z77" s="196"/>
      <c r="AA77" s="418"/>
      <c r="AB77" s="418"/>
      <c r="AC77" s="420"/>
      <c r="AD77" s="667"/>
      <c r="AE77" s="651"/>
      <c r="AF77" s="642"/>
      <c r="AG77" s="62"/>
      <c r="AH77" s="62">
        <f t="shared" si="85"/>
        <v>0</v>
      </c>
      <c r="AI77" s="652"/>
    </row>
    <row r="78" spans="1:35">
      <c r="A78" s="354" t="s">
        <v>282</v>
      </c>
      <c r="B78" s="391"/>
      <c r="C78" s="391"/>
      <c r="D78" s="391"/>
      <c r="E78" s="292"/>
      <c r="F78" s="281"/>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Yes</v>
      </c>
      <c r="M78" s="26" t="str">
        <f>IF(ISERROR(VLOOKUP($A78,Dangers!$B$4:$G$1001,6,FALSE)),"ERR",IF(ISBLANK((VLOOKUP($A78,Dangers!$B$4:$G$1001,6,FALSE))),"","Yes"))</f>
        <v/>
      </c>
      <c r="N78" s="26"/>
      <c r="O78" s="26"/>
      <c r="P78" s="26"/>
      <c r="Q78" s="132">
        <f>IF(OR(L78="Yes",M78="Yes"),MAX(Q79:Q83),"")</f>
        <v>0</v>
      </c>
      <c r="R78" s="34"/>
      <c r="S78" s="43">
        <f ca="1">IF(L78="Yes",IF(SUM(S79:S83)=0,0,1),2)</f>
        <v>1</v>
      </c>
      <c r="T78" s="34">
        <f>IF(M78="Yes",IF(SUM(T79:T83)=0,0,1),2)</f>
        <v>2</v>
      </c>
      <c r="U78" s="160">
        <v>5</v>
      </c>
      <c r="V78" s="161">
        <v>0</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367"/>
      <c r="AA78" s="446"/>
      <c r="AB78" s="446"/>
      <c r="AC78" s="611"/>
      <c r="AD78" s="709"/>
      <c r="AE78" s="702"/>
      <c r="AF78" s="518"/>
      <c r="AG78" s="398"/>
      <c r="AH78" s="398" t="str">
        <f>IF(SUM(AH79:AH83)=0,"",MAX(AH79:AH83))</f>
        <v/>
      </c>
      <c r="AI78" s="703"/>
    </row>
    <row r="79" spans="1:35">
      <c r="A79" s="260"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ca="1" si="86">U79</f>
        <v>1</v>
      </c>
      <c r="T79" s="35">
        <f t="shared" ca="1" si="86"/>
        <v>1</v>
      </c>
      <c r="U79" s="3">
        <f ca="1">IF(A79="",0,IF(Q$78="",1,IF(Q$78+$U$78*365&lt;$U$1,1,0)))</f>
        <v>1</v>
      </c>
      <c r="V79" s="163">
        <f ca="1">IF(A79="",0,IF(Q$78="",1,IF(Q$78+$V$78*365&lt;$U$1,1,0)))</f>
        <v>1</v>
      </c>
      <c r="W79" s="162" t="str">
        <f>IF(ISERROR(VLOOKUP(H79,'Directive OSH09 (FR)'!$O$6:$P$10,2,FALSE)),"",VLOOKUP(H79,'Directive OSH09 (FR)'!$O$6:$P$10,2,FALSE))</f>
        <v/>
      </c>
      <c r="X79" s="3" t="str">
        <f>IF(ISERROR(VLOOKUP(I79,'Directive OSH09 (FR)'!$O$13:$P$17,2,FALSE)),"",VLOOKUP(I79,'Directive OSH09 (FR)'!$O$13:$P$17,2,FALSE))</f>
        <v/>
      </c>
      <c r="Y79" s="3" t="str">
        <f>IF(J79="","",IF(J79&gt;=161,5,IF(J79&gt;=65,4,IF(J79&gt;=20,3,IF(J79&gt;=9,2,1)))))</f>
        <v/>
      </c>
      <c r="Z79" s="196"/>
      <c r="AA79" s="418"/>
      <c r="AB79" s="418"/>
      <c r="AC79" s="420"/>
      <c r="AD79" s="667"/>
      <c r="AE79" s="651"/>
      <c r="AF79" s="314"/>
      <c r="AG79" s="8"/>
      <c r="AH79" s="8">
        <f>IF(ISERROR(AU79*AV79),"",AU79*AV79)</f>
        <v>0</v>
      </c>
      <c r="AI79" s="652"/>
    </row>
    <row r="80" spans="1:35">
      <c r="A80" s="261"/>
      <c r="B80" s="8"/>
      <c r="C80" s="8"/>
      <c r="D80" s="8"/>
      <c r="E80" s="266"/>
      <c r="F80" s="267"/>
      <c r="G80" s="321"/>
      <c r="H80" s="7"/>
      <c r="I80" s="8"/>
      <c r="J80" s="8" t="str">
        <f t="shared" ref="J80:J83" si="87">IF(ISERROR(W80*X80),"",W80*X80)</f>
        <v/>
      </c>
      <c r="K80" s="14" t="str">
        <f>IF(ISERROR(VLOOKUP(Y80,'Directive OSH09 (FR)'!$T$6:$U$10,2,FALSE)),"",VLOOKUP(Y80,'Directive OSH09 (FR)'!$T$6:$U$10,2,FALSE))</f>
        <v/>
      </c>
      <c r="L80" s="126"/>
      <c r="M80" s="127"/>
      <c r="N80" s="27"/>
      <c r="O80" s="27"/>
      <c r="P80" s="27"/>
      <c r="Q80" s="57"/>
      <c r="R80" s="35"/>
      <c r="S80" s="7">
        <f t="shared" si="86"/>
        <v>0</v>
      </c>
      <c r="T80" s="35">
        <f t="shared" si="86"/>
        <v>0</v>
      </c>
      <c r="U80" s="3">
        <f>IF(A80="",0,IF(Q$78="",1,IF(Q$78+$U$78*365&lt;$U$1,1,0)))</f>
        <v>0</v>
      </c>
      <c r="V80" s="163">
        <f>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88">IF(J80="","",IF(J80&gt;=161,5,IF(J80&gt;=65,4,IF(J80&gt;=20,3,IF(J80&gt;=9,2,1)))))</f>
        <v/>
      </c>
      <c r="Z80" s="196"/>
      <c r="AA80" s="418"/>
      <c r="AB80" s="418"/>
      <c r="AC80" s="420"/>
      <c r="AD80" s="667"/>
      <c r="AE80" s="651"/>
      <c r="AF80" s="314"/>
      <c r="AG80" s="8"/>
      <c r="AH80" s="8">
        <f t="shared" ref="AH80:AH83" si="89">IF(ISERROR(AU80*AV80),"",AU80*AV80)</f>
        <v>0</v>
      </c>
      <c r="AI80" s="652"/>
    </row>
    <row r="81" spans="1:35">
      <c r="A81" s="261"/>
      <c r="B81" s="8"/>
      <c r="C81" s="8"/>
      <c r="D81" s="8"/>
      <c r="E81" s="266"/>
      <c r="F81" s="267"/>
      <c r="G81" s="321"/>
      <c r="H81" s="7"/>
      <c r="I81" s="8"/>
      <c r="J81" s="8" t="str">
        <f t="shared" si="87"/>
        <v/>
      </c>
      <c r="K81" s="14" t="str">
        <f>IF(ISERROR(VLOOKUP(Y81,'Directive OSH09 (FR)'!$T$6:$U$10,2,FALSE)),"",VLOOKUP(Y81,'Directive OSH09 (FR)'!$T$6:$U$10,2,FALSE))</f>
        <v/>
      </c>
      <c r="L81" s="126"/>
      <c r="M81" s="127"/>
      <c r="N81" s="27"/>
      <c r="O81" s="27"/>
      <c r="P81" s="27"/>
      <c r="Q81" s="57"/>
      <c r="R81" s="35"/>
      <c r="S81" s="7">
        <f t="shared" si="86"/>
        <v>0</v>
      </c>
      <c r="T81" s="35">
        <f t="shared" si="86"/>
        <v>0</v>
      </c>
      <c r="U81" s="3">
        <f>IF(A81="",0,IF(Q$78="",1,IF(Q$78+$U$78*365&lt;$U$1,1,0)))</f>
        <v>0</v>
      </c>
      <c r="V81" s="163">
        <f>IF(A81="",0,IF(Q$78="",1,IF(Q$78+$V$78*365&lt;$U$1,1,0)))</f>
        <v>0</v>
      </c>
      <c r="W81" s="162" t="str">
        <f>IF(ISERROR(VLOOKUP(H81,'Directive OSH09 (FR)'!$O$6:$P$10,2,FALSE)),"",VLOOKUP(H81,'Directive OSH09 (FR)'!$O$6:$P$10,2,FALSE))</f>
        <v/>
      </c>
      <c r="X81" s="3" t="str">
        <f>IF(ISERROR(VLOOKUP(I81,'Directive OSH09 (FR)'!$O$13:$P$17,2,FALSE)),"",VLOOKUP(I81,'Directive OSH09 (FR)'!$O$13:$P$17,2,FALSE))</f>
        <v/>
      </c>
      <c r="Y81" s="3" t="str">
        <f t="shared" si="88"/>
        <v/>
      </c>
      <c r="Z81" s="196"/>
      <c r="AA81" s="418"/>
      <c r="AB81" s="418"/>
      <c r="AC81" s="420"/>
      <c r="AD81" s="667"/>
      <c r="AE81" s="651"/>
      <c r="AF81" s="314"/>
      <c r="AG81" s="8"/>
      <c r="AH81" s="8">
        <f t="shared" si="89"/>
        <v>0</v>
      </c>
      <c r="AI81" s="652"/>
    </row>
    <row r="82" spans="1:35">
      <c r="A82" s="261"/>
      <c r="B82" s="8"/>
      <c r="C82" s="8"/>
      <c r="D82" s="8"/>
      <c r="E82" s="266"/>
      <c r="F82" s="267"/>
      <c r="G82" s="321"/>
      <c r="H82" s="7"/>
      <c r="I82" s="8"/>
      <c r="J82" s="8" t="str">
        <f t="shared" si="87"/>
        <v/>
      </c>
      <c r="K82" s="14" t="str">
        <f>IF(ISERROR(VLOOKUP(Y82,'Directive OSH09 (FR)'!$T$6:$U$10,2,FALSE)),"",VLOOKUP(Y82,'Directive OSH09 (FR)'!$T$6:$U$10,2,FALSE))</f>
        <v/>
      </c>
      <c r="L82" s="126"/>
      <c r="M82" s="127"/>
      <c r="N82" s="27"/>
      <c r="O82" s="27"/>
      <c r="P82" s="27"/>
      <c r="Q82" s="57"/>
      <c r="R82" s="35"/>
      <c r="S82" s="7">
        <f t="shared" si="86"/>
        <v>0</v>
      </c>
      <c r="T82" s="35">
        <f t="shared" si="86"/>
        <v>0</v>
      </c>
      <c r="U82" s="3">
        <f>IF(A82="",0,IF(Q$78="",1,IF(Q$78+$U$78*365&lt;$U$1,1,0)))</f>
        <v>0</v>
      </c>
      <c r="V82" s="163">
        <f>IF(A82="",0,IF(Q$78="",1,IF(Q$78+$V$78*365&lt;$U$1,1,0)))</f>
        <v>0</v>
      </c>
      <c r="W82" s="162" t="str">
        <f>IF(ISERROR(VLOOKUP(H82,'Directive OSH09 (FR)'!$O$6:$P$10,2,FALSE)),"",VLOOKUP(H82,'Directive OSH09 (FR)'!$O$6:$P$10,2,FALSE))</f>
        <v/>
      </c>
      <c r="X82" s="3" t="str">
        <f>IF(ISERROR(VLOOKUP(I82,'Directive OSH09 (FR)'!$O$13:$P$17,2,FALSE)),"",VLOOKUP(I82,'Directive OSH09 (FR)'!$O$13:$P$17,2,FALSE))</f>
        <v/>
      </c>
      <c r="Y82" s="3" t="str">
        <f t="shared" si="88"/>
        <v/>
      </c>
      <c r="Z82" s="196"/>
      <c r="AA82" s="418"/>
      <c r="AB82" s="418"/>
      <c r="AC82" s="420"/>
      <c r="AD82" s="667"/>
      <c r="AE82" s="651"/>
      <c r="AF82" s="314"/>
      <c r="AG82" s="8"/>
      <c r="AH82" s="8">
        <f t="shared" si="89"/>
        <v>0</v>
      </c>
      <c r="AI82" s="652"/>
    </row>
    <row r="83" spans="1:35" ht="5.25" customHeight="1">
      <c r="A83" s="405"/>
      <c r="B83" s="62"/>
      <c r="C83" s="62"/>
      <c r="D83" s="62"/>
      <c r="E83" s="293"/>
      <c r="F83" s="282"/>
      <c r="G83" s="458"/>
      <c r="H83" s="61"/>
      <c r="I83" s="62"/>
      <c r="J83" s="62" t="str">
        <f t="shared" si="87"/>
        <v/>
      </c>
      <c r="K83" s="63" t="str">
        <f>IF(ISERROR(VLOOKUP(Y83,'Directive OSH09 (FR)'!$T$6:$U$10,2,FALSE)),"",VLOOKUP(Y83,'Directive OSH09 (FR)'!$T$6:$U$10,2,FALSE))</f>
        <v/>
      </c>
      <c r="L83" s="61"/>
      <c r="M83" s="64"/>
      <c r="N83" s="64"/>
      <c r="O83" s="64"/>
      <c r="P83" s="64"/>
      <c r="Q83" s="65"/>
      <c r="R83" s="66"/>
      <c r="S83" s="61">
        <f t="shared" si="86"/>
        <v>0</v>
      </c>
      <c r="T83" s="66">
        <f t="shared" si="86"/>
        <v>0</v>
      </c>
      <c r="U83" s="164">
        <f>IF(A83="",0,IF(Q$78="",1,IF(Q$78+$U$78*365&lt;$U$1,1,0)))</f>
        <v>0</v>
      </c>
      <c r="V83" s="165">
        <f>IF(A83="",0,IF(Q$78="",1,IF(Q$78+$V$78*365&lt;$U$1,1,0)))</f>
        <v>0</v>
      </c>
      <c r="W83" s="162" t="str">
        <f>IF(ISERROR(VLOOKUP(H83,'Directive OSH09 (FR)'!$O$6:$P$10,2,FALSE)),"",VLOOKUP(H83,'Directive OSH09 (FR)'!$O$6:$P$10,2,FALSE))</f>
        <v/>
      </c>
      <c r="X83" s="3" t="str">
        <f>IF(ISERROR(VLOOKUP(I83,'Directive OSH09 (FR)'!$O$13:$P$17,2,FALSE)),"",VLOOKUP(I83,'Directive OSH09 (FR)'!$O$13:$P$17,2,FALSE))</f>
        <v/>
      </c>
      <c r="Y83" s="3" t="str">
        <f t="shared" si="88"/>
        <v/>
      </c>
      <c r="Z83" s="196"/>
      <c r="AA83" s="418"/>
      <c r="AB83" s="418"/>
      <c r="AC83" s="420"/>
      <c r="AD83" s="667"/>
      <c r="AE83" s="651"/>
      <c r="AF83" s="642"/>
      <c r="AG83" s="62"/>
      <c r="AH83" s="62">
        <f t="shared" si="89"/>
        <v>0</v>
      </c>
      <c r="AI83" s="652"/>
    </row>
    <row r="84" spans="1:35">
      <c r="A84" s="523" t="s">
        <v>283</v>
      </c>
      <c r="B84" s="391"/>
      <c r="C84" s="391"/>
      <c r="D84" s="391"/>
      <c r="E84" s="292"/>
      <c r="F84" s="281"/>
      <c r="G84" s="457"/>
      <c r="H84" s="454"/>
      <c r="I84" s="391"/>
      <c r="J84" s="391" t="str">
        <f>IF(SUM(J85:J89)=0,"",MAX(J85:J89))</f>
        <v/>
      </c>
      <c r="K84" s="24" t="str">
        <f>IF(ISERROR(VLOOKUP(Y84,'Directive OSH09 (FR)'!$T$6:$U$10,2,FALSE)),"",VLOOKUP(Y84,'Directive OSH09 (FR)'!$T$6:$U$10,2,FALSE))</f>
        <v/>
      </c>
      <c r="L84" s="43" t="str">
        <f>IF(ISERROR(VLOOKUP($A84,Dangers!$B$4:$G$1001,4,FALSE)),"ERR",IF(ISBLANK(VLOOKUP($A84,Dangers!$B$4:$G$1001,4,FALSE)),"","Yes"))</f>
        <v/>
      </c>
      <c r="M84" s="26" t="str">
        <f>IF(ISERROR(VLOOKUP($A84,Dangers!$B$4:$G$1001,6,FALSE)),"ERR",IF(ISBLANK((VLOOKUP($A84,Dangers!$B$4:$G$1001,6,FALSE))),"","Yes"))</f>
        <v/>
      </c>
      <c r="N84" s="26"/>
      <c r="O84" s="26"/>
      <c r="P84" s="26"/>
      <c r="Q84" s="132" t="str">
        <f>IF(OR(L84="Yes",M84="Yes"),MAX(Q85:Q89),"")</f>
        <v/>
      </c>
      <c r="R84" s="34"/>
      <c r="S84" s="43">
        <f>IF(L84="Yes",IF(SUM(S85:S89)=0,0,1),2)</f>
        <v>2</v>
      </c>
      <c r="T84" s="34">
        <f>IF(M84="Yes",IF(SUM(T85:T89)=0,0,1),2)</f>
        <v>2</v>
      </c>
      <c r="U84" s="160">
        <v>0</v>
      </c>
      <c r="V84" s="161">
        <v>0</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367"/>
      <c r="AA84" s="446"/>
      <c r="AB84" s="446"/>
      <c r="AC84" s="611"/>
      <c r="AD84" s="709"/>
      <c r="AE84" s="702"/>
      <c r="AF84" s="518"/>
      <c r="AG84" s="398"/>
      <c r="AH84" s="398" t="str">
        <f>IF(SUM(AH85:AH89)=0,"",MAX(AH85:AH89))</f>
        <v/>
      </c>
      <c r="AI84" s="703"/>
    </row>
    <row r="85" spans="1:35">
      <c r="A85" s="260" t="s">
        <v>463</v>
      </c>
      <c r="B85" s="8"/>
      <c r="C85" s="8"/>
      <c r="D85" s="8"/>
      <c r="E85" s="266"/>
      <c r="F85" s="267"/>
      <c r="G85" s="321"/>
      <c r="H85" s="7"/>
      <c r="I85" s="8"/>
      <c r="J85" s="8" t="str">
        <f>IF(ISERROR(W85*X85),"",W85*X85)</f>
        <v/>
      </c>
      <c r="K85" s="14" t="str">
        <f>IF(ISERROR(VLOOKUP(Y85,'Directive OSH09 (FR)'!$T$6:$U$10,2,FALSE)),"",VLOOKUP(Y85,'Directive OSH09 (FR)'!$T$6:$U$10,2,FALSE))</f>
        <v/>
      </c>
      <c r="L85" s="126"/>
      <c r="M85" s="127"/>
      <c r="N85" s="27"/>
      <c r="O85" s="27"/>
      <c r="P85" s="27"/>
      <c r="Q85" s="57"/>
      <c r="R85" s="35"/>
      <c r="S85" s="7">
        <f t="shared" ref="S85:T89" si="90">U85</f>
        <v>1</v>
      </c>
      <c r="T85" s="35">
        <f t="shared" si="90"/>
        <v>1</v>
      </c>
      <c r="U85" s="3">
        <f>IF(A85="",0,IF(Q$84="",1,IF(Q$84+$U$84*365&lt;$U$1,1,0)))</f>
        <v>1</v>
      </c>
      <c r="V85" s="163">
        <f>IF(A85="",0,IF(Q$84="",1,IF(Q$84+$V$84*365&lt;$U$1,1,0)))</f>
        <v>1</v>
      </c>
      <c r="W85" s="162" t="str">
        <f>IF(ISERROR(VLOOKUP(H85,'Directive OSH09 (FR)'!$O$6:$P$10,2,FALSE)),"",VLOOKUP(H85,'Directive OSH09 (FR)'!$O$6:$P$10,2,FALSE))</f>
        <v/>
      </c>
      <c r="X85" s="3" t="str">
        <f>IF(ISERROR(VLOOKUP(I85,'Directive OSH09 (FR)'!$O$13:$P$17,2,FALSE)),"",VLOOKUP(I85,'Directive OSH09 (FR)'!$O$13:$P$17,2,FALSE))</f>
        <v/>
      </c>
      <c r="Y85" s="3" t="str">
        <f>IF(J85="","",IF(J85&gt;=161,5,IF(J85&gt;=65,4,IF(J85&gt;=20,3,IF(J85&gt;=9,2,1)))))</f>
        <v/>
      </c>
      <c r="Z85" s="196"/>
      <c r="AA85" s="418"/>
      <c r="AB85" s="418"/>
      <c r="AC85" s="420"/>
      <c r="AD85" s="667"/>
      <c r="AE85" s="651"/>
      <c r="AF85" s="314"/>
      <c r="AG85" s="8"/>
      <c r="AH85" s="8">
        <f>IF(ISERROR(AU85*AV85),"",AU85*AV85)</f>
        <v>0</v>
      </c>
      <c r="AI85" s="652"/>
    </row>
    <row r="86" spans="1:35">
      <c r="A86" s="261"/>
      <c r="B86" s="8"/>
      <c r="C86" s="8"/>
      <c r="D86" s="8"/>
      <c r="E86" s="266"/>
      <c r="F86" s="267"/>
      <c r="G86" s="321"/>
      <c r="H86" s="7"/>
      <c r="I86" s="8"/>
      <c r="J86" s="8" t="str">
        <f t="shared" ref="J86:J89" si="91">IF(ISERROR(W86*X86),"",W86*X86)</f>
        <v/>
      </c>
      <c r="K86" s="14" t="str">
        <f>IF(ISERROR(VLOOKUP(Y86,'Directive OSH09 (FR)'!$T$6:$U$10,2,FALSE)),"",VLOOKUP(Y86,'Directive OSH09 (FR)'!$T$6:$U$10,2,FALSE))</f>
        <v/>
      </c>
      <c r="L86" s="126"/>
      <c r="M86" s="127"/>
      <c r="N86" s="27"/>
      <c r="O86" s="27"/>
      <c r="P86" s="27"/>
      <c r="Q86" s="57"/>
      <c r="R86" s="35"/>
      <c r="S86" s="7">
        <f t="shared" si="90"/>
        <v>0</v>
      </c>
      <c r="T86" s="35">
        <f t="shared" si="90"/>
        <v>0</v>
      </c>
      <c r="U86" s="3">
        <f>IF(A86="",0,IF(Q$84="",1,IF(Q$84+$U$84*365&lt;$U$1,1,0)))</f>
        <v>0</v>
      </c>
      <c r="V86" s="163">
        <f>IF(A86="",0,IF(Q$84="",1,IF(Q$84+$V$84*365&lt;$U$1,1,0)))</f>
        <v>0</v>
      </c>
      <c r="W86" s="162" t="str">
        <f>IF(ISERROR(VLOOKUP(H86,'Directive OSH09 (FR)'!$O$6:$P$10,2,FALSE)),"",VLOOKUP(H86,'Directive OSH09 (FR)'!$O$6:$P$10,2,FALSE))</f>
        <v/>
      </c>
      <c r="X86" s="3" t="str">
        <f>IF(ISERROR(VLOOKUP(I86,'Directive OSH09 (FR)'!$O$13:$P$17,2,FALSE)),"",VLOOKUP(I86,'Directive OSH09 (FR)'!$O$13:$P$17,2,FALSE))</f>
        <v/>
      </c>
      <c r="Y86" s="3" t="str">
        <f t="shared" ref="Y86:Y89" si="92">IF(J86="","",IF(J86&gt;=161,5,IF(J86&gt;=65,4,IF(J86&gt;=20,3,IF(J86&gt;=9,2,1)))))</f>
        <v/>
      </c>
      <c r="Z86" s="196"/>
      <c r="AA86" s="418"/>
      <c r="AB86" s="418"/>
      <c r="AC86" s="420"/>
      <c r="AD86" s="667"/>
      <c r="AE86" s="651"/>
      <c r="AF86" s="314"/>
      <c r="AG86" s="8"/>
      <c r="AH86" s="8">
        <f t="shared" ref="AH86:AH89" si="93">IF(ISERROR(AU86*AV86),"",AU86*AV86)</f>
        <v>0</v>
      </c>
      <c r="AI86" s="652"/>
    </row>
    <row r="87" spans="1:35">
      <c r="A87" s="261"/>
      <c r="B87" s="8"/>
      <c r="C87" s="8"/>
      <c r="D87" s="8"/>
      <c r="E87" s="266"/>
      <c r="F87" s="267"/>
      <c r="G87" s="321"/>
      <c r="H87" s="7"/>
      <c r="I87" s="8"/>
      <c r="J87" s="8" t="str">
        <f t="shared" si="91"/>
        <v/>
      </c>
      <c r="K87" s="14" t="str">
        <f>IF(ISERROR(VLOOKUP(Y87,'Directive OSH09 (FR)'!$T$6:$U$10,2,FALSE)),"",VLOOKUP(Y87,'Directive OSH09 (FR)'!$T$6:$U$10,2,FALSE))</f>
        <v/>
      </c>
      <c r="L87" s="126"/>
      <c r="M87" s="127"/>
      <c r="N87" s="27"/>
      <c r="O87" s="27"/>
      <c r="P87" s="27"/>
      <c r="Q87" s="57"/>
      <c r="R87" s="35"/>
      <c r="S87" s="7">
        <f t="shared" si="90"/>
        <v>0</v>
      </c>
      <c r="T87" s="35">
        <f t="shared" si="90"/>
        <v>0</v>
      </c>
      <c r="U87" s="3">
        <f>IF(A87="",0,IF(Q$84="",1,IF(Q$84+$U$84*365&lt;$U$1,1,0)))</f>
        <v>0</v>
      </c>
      <c r="V87" s="163">
        <f>IF(A87="",0,IF(Q$84="",1,IF(Q$84+$V$84*365&lt;$U$1,1,0)))</f>
        <v>0</v>
      </c>
      <c r="W87" s="162" t="str">
        <f>IF(ISERROR(VLOOKUP(H87,'Directive OSH09 (FR)'!$O$6:$P$10,2,FALSE)),"",VLOOKUP(H87,'Directive OSH09 (FR)'!$O$6:$P$10,2,FALSE))</f>
        <v/>
      </c>
      <c r="X87" s="3" t="str">
        <f>IF(ISERROR(VLOOKUP(I87,'Directive OSH09 (FR)'!$O$13:$P$17,2,FALSE)),"",VLOOKUP(I87,'Directive OSH09 (FR)'!$O$13:$P$17,2,FALSE))</f>
        <v/>
      </c>
      <c r="Y87" s="3" t="str">
        <f t="shared" si="92"/>
        <v/>
      </c>
      <c r="Z87" s="196"/>
      <c r="AA87" s="418"/>
      <c r="AB87" s="418"/>
      <c r="AC87" s="420"/>
      <c r="AD87" s="667"/>
      <c r="AE87" s="651"/>
      <c r="AF87" s="314"/>
      <c r="AG87" s="8"/>
      <c r="AH87" s="8">
        <f t="shared" si="93"/>
        <v>0</v>
      </c>
      <c r="AI87" s="652"/>
    </row>
    <row r="88" spans="1:35">
      <c r="A88" s="261"/>
      <c r="B88" s="8"/>
      <c r="C88" s="8"/>
      <c r="D88" s="8"/>
      <c r="E88" s="266"/>
      <c r="F88" s="267"/>
      <c r="G88" s="321"/>
      <c r="H88" s="7"/>
      <c r="I88" s="8"/>
      <c r="J88" s="8" t="str">
        <f t="shared" si="91"/>
        <v/>
      </c>
      <c r="K88" s="14" t="str">
        <f>IF(ISERROR(VLOOKUP(Y88,'Directive OSH09 (FR)'!$T$6:$U$10,2,FALSE)),"",VLOOKUP(Y88,'Directive OSH09 (FR)'!$T$6:$U$10,2,FALSE))</f>
        <v/>
      </c>
      <c r="L88" s="126"/>
      <c r="M88" s="127"/>
      <c r="N88" s="27"/>
      <c r="O88" s="27"/>
      <c r="P88" s="27"/>
      <c r="Q88" s="57"/>
      <c r="R88" s="35"/>
      <c r="S88" s="7">
        <f t="shared" si="90"/>
        <v>0</v>
      </c>
      <c r="T88" s="35">
        <f t="shared" si="90"/>
        <v>0</v>
      </c>
      <c r="U88" s="3">
        <f>IF(A88="",0,IF(Q$84="",1,IF(Q$84+$U$84*365&lt;$U$1,1,0)))</f>
        <v>0</v>
      </c>
      <c r="V88" s="163">
        <f>IF(A88="",0,IF(Q$84="",1,IF(Q$84+$V$84*365&lt;$U$1,1,0)))</f>
        <v>0</v>
      </c>
      <c r="W88" s="162" t="str">
        <f>IF(ISERROR(VLOOKUP(H88,'Directive OSH09 (FR)'!$O$6:$P$10,2,FALSE)),"",VLOOKUP(H88,'Directive OSH09 (FR)'!$O$6:$P$10,2,FALSE))</f>
        <v/>
      </c>
      <c r="X88" s="3" t="str">
        <f>IF(ISERROR(VLOOKUP(I88,'Directive OSH09 (FR)'!$O$13:$P$17,2,FALSE)),"",VLOOKUP(I88,'Directive OSH09 (FR)'!$O$13:$P$17,2,FALSE))</f>
        <v/>
      </c>
      <c r="Y88" s="3" t="str">
        <f t="shared" si="92"/>
        <v/>
      </c>
      <c r="Z88" s="196"/>
      <c r="AA88" s="418"/>
      <c r="AB88" s="418"/>
      <c r="AC88" s="420"/>
      <c r="AD88" s="667"/>
      <c r="AE88" s="651"/>
      <c r="AF88" s="314"/>
      <c r="AG88" s="8"/>
      <c r="AH88" s="8">
        <f t="shared" si="93"/>
        <v>0</v>
      </c>
      <c r="AI88" s="652"/>
    </row>
    <row r="89" spans="1:35" ht="5.25" customHeight="1">
      <c r="A89" s="405"/>
      <c r="B89" s="62"/>
      <c r="C89" s="62"/>
      <c r="D89" s="62"/>
      <c r="E89" s="293"/>
      <c r="F89" s="282"/>
      <c r="G89" s="458"/>
      <c r="H89" s="61"/>
      <c r="I89" s="62"/>
      <c r="J89" s="62" t="str">
        <f t="shared" si="91"/>
        <v/>
      </c>
      <c r="K89" s="63" t="str">
        <f>IF(ISERROR(VLOOKUP(Y89,'Directive OSH09 (FR)'!$T$6:$U$10,2,FALSE)),"",VLOOKUP(Y89,'Directive OSH09 (FR)'!$T$6:$U$10,2,FALSE))</f>
        <v/>
      </c>
      <c r="L89" s="61"/>
      <c r="M89" s="64"/>
      <c r="N89" s="64"/>
      <c r="O89" s="64"/>
      <c r="P89" s="64"/>
      <c r="Q89" s="65"/>
      <c r="R89" s="66"/>
      <c r="S89" s="61">
        <f t="shared" si="90"/>
        <v>0</v>
      </c>
      <c r="T89" s="66">
        <f t="shared" si="90"/>
        <v>0</v>
      </c>
      <c r="U89" s="164">
        <f>IF(A89="",0,IF(Q$84="",1,IF(Q$84+$U$84*365&lt;$U$1,1,0)))</f>
        <v>0</v>
      </c>
      <c r="V89" s="165">
        <f>IF(A89="",0,IF(Q$84="",1,IF(Q$84+$V$84*365&lt;$U$1,1,0)))</f>
        <v>0</v>
      </c>
      <c r="W89" s="162" t="str">
        <f>IF(ISERROR(VLOOKUP(H89,'Directive OSH09 (FR)'!$O$6:$P$10,2,FALSE)),"",VLOOKUP(H89,'Directive OSH09 (FR)'!$O$6:$P$10,2,FALSE))</f>
        <v/>
      </c>
      <c r="X89" s="3" t="str">
        <f>IF(ISERROR(VLOOKUP(I89,'Directive OSH09 (FR)'!$O$13:$P$17,2,FALSE)),"",VLOOKUP(I89,'Directive OSH09 (FR)'!$O$13:$P$17,2,FALSE))</f>
        <v/>
      </c>
      <c r="Y89" s="3" t="str">
        <f t="shared" si="92"/>
        <v/>
      </c>
      <c r="Z89" s="196"/>
      <c r="AA89" s="418"/>
      <c r="AB89" s="418"/>
      <c r="AC89" s="420"/>
      <c r="AD89" s="667"/>
      <c r="AE89" s="651"/>
      <c r="AF89" s="642"/>
      <c r="AG89" s="62"/>
      <c r="AH89" s="62">
        <f t="shared" si="93"/>
        <v>0</v>
      </c>
      <c r="AI89" s="652"/>
    </row>
    <row r="90" spans="1:35" ht="14.25">
      <c r="A90" s="354" t="s">
        <v>284</v>
      </c>
      <c r="B90" s="391"/>
      <c r="C90" s="391"/>
      <c r="D90" s="391"/>
      <c r="E90" s="292"/>
      <c r="F90" s="281"/>
      <c r="G90" s="457"/>
      <c r="H90" s="454"/>
      <c r="I90" s="391"/>
      <c r="J90" s="391">
        <f>IF(SUM(J91:J95)=0,"",MAX(J91:J95))</f>
        <v>16</v>
      </c>
      <c r="K90" s="24" t="str">
        <f>IF(ISERROR(VLOOKUP(Y90,'Directive OSH09 (FR)'!$T$6:$U$10,2,FALSE)),"",VLOOKUP(Y90,'Directive OSH09 (FR)'!$T$6:$U$10,2,FALSE))</f>
        <v>2-Tolérable</v>
      </c>
      <c r="L90" s="43" t="str">
        <f>IF(ISERROR(VLOOKUP($A90,Dangers!$B$4:$G$1001,4,FALSE)),"ERR",IF(ISBLANK(VLOOKUP($A90,Dangers!$B$4:$G$1001,4,FALSE)),"","Yes"))</f>
        <v>Yes</v>
      </c>
      <c r="M90" s="26" t="str">
        <f>IF(ISERROR(VLOOKUP($A90,Dangers!$B$4:$G$1001,6,FALSE)),"ERR",IF(ISBLANK((VLOOKUP($A90,Dangers!$B$4:$G$1001,6,FALSE))),"","Yes"))</f>
        <v>Yes</v>
      </c>
      <c r="N90" s="26"/>
      <c r="O90" s="26"/>
      <c r="P90" s="26"/>
      <c r="Q90" s="132">
        <f>IF(OR(L90="Yes",M90="Yes"),MAX(Q91:Q95),"")</f>
        <v>0</v>
      </c>
      <c r="R90" s="34"/>
      <c r="S90" s="43">
        <f ca="1">IF(L90="Yes",IF(SUM(S91:S95)=0,0,1),2)</f>
        <v>1</v>
      </c>
      <c r="T90" s="34">
        <f ca="1">IF(M90="Yes",IF(SUM(T91:T95)=0,0,1),2)</f>
        <v>1</v>
      </c>
      <c r="U90" s="160">
        <v>3</v>
      </c>
      <c r="V90" s="161">
        <v>3</v>
      </c>
      <c r="W90" s="162" t="str">
        <f>IF(ISERROR(VLOOKUP(H90,'Directive OSH09 (FR)'!$O$6:$P$10,2,FALSE)),"",VLOOKUP(H90,'Directive OSH09 (FR)'!$O$6:$P$10,2,FALSE))</f>
        <v/>
      </c>
      <c r="X90" s="3" t="str">
        <f>IF(ISERROR(VLOOKUP(I90,'Directive OSH09 (FR)'!$O$13:$P$17,2,FALSE)),"",VLOOKUP(I90,'Directive OSH09 (FR)'!$O$13:$P$17,2,FALSE))</f>
        <v/>
      </c>
      <c r="Y90" s="3">
        <f>IF(J90="","",IF(J90&gt;=161,5,IF(J90&gt;=65,4,IF(J90&gt;=20,3,IF(J90&gt;=9,2,1)))))</f>
        <v>2</v>
      </c>
      <c r="Z90" s="367"/>
      <c r="AA90" s="446"/>
      <c r="AB90" s="446"/>
      <c r="AC90" s="611"/>
      <c r="AD90" s="709"/>
      <c r="AE90" s="702"/>
      <c r="AF90" s="518"/>
      <c r="AG90" s="398"/>
      <c r="AH90" s="398" t="str">
        <f>IF(SUM(AH91:AH95)=0,"",MAX(AH91:AH95))</f>
        <v/>
      </c>
      <c r="AI90" s="703"/>
    </row>
    <row r="91" spans="1:35" ht="76.5">
      <c r="A91" s="260" t="s">
        <v>442</v>
      </c>
      <c r="B91" s="255" t="s">
        <v>512</v>
      </c>
      <c r="C91" s="255" t="s">
        <v>513</v>
      </c>
      <c r="D91" s="255" t="s">
        <v>514</v>
      </c>
      <c r="E91" s="266" t="s">
        <v>36</v>
      </c>
      <c r="F91" s="267">
        <v>9</v>
      </c>
      <c r="G91" s="256" t="s">
        <v>515</v>
      </c>
      <c r="H91" s="7" t="s">
        <v>38</v>
      </c>
      <c r="I91" s="8" t="s">
        <v>47</v>
      </c>
      <c r="J91" s="8">
        <f>IF(ISERROR(W91*X91),"",W91*X91)</f>
        <v>16</v>
      </c>
      <c r="K91" s="14" t="str">
        <f>IF(ISERROR(VLOOKUP(Y91,'Directive OSH09 (FR)'!$T$6:$U$10,2,FALSE)),"",VLOOKUP(Y91,'Directive OSH09 (FR)'!$T$6:$U$10,2,FALSE))</f>
        <v>2-Tolérable</v>
      </c>
      <c r="L91" s="126"/>
      <c r="M91" s="127"/>
      <c r="N91" s="27"/>
      <c r="O91" s="27"/>
      <c r="P91" s="27"/>
      <c r="Q91" s="57"/>
      <c r="R91" s="35"/>
      <c r="S91" s="7">
        <f t="shared" ref="S91:T93" ca="1" si="94">U91</f>
        <v>1</v>
      </c>
      <c r="T91" s="35">
        <f t="shared" ca="1" si="94"/>
        <v>1</v>
      </c>
      <c r="U91" s="3">
        <f ca="1">IF(A91="",0,IF(Q$90="",1,IF(Q$90+$U$90*365&lt;$U$1,1,0)))</f>
        <v>1</v>
      </c>
      <c r="V91" s="163">
        <f ca="1">IF(A91="",0,IF(Q$90="",1,IF(Q$90+$V$90*365&lt;$U$1,1,0)))</f>
        <v>1</v>
      </c>
      <c r="W91" s="162">
        <f>IF(ISERROR(VLOOKUP(H91,'Directive OSH09 (FR)'!$O$6:$P$10,2,FALSE)),"",VLOOKUP(H91,'Directive OSH09 (FR)'!$O$6:$P$10,2,FALSE))</f>
        <v>4</v>
      </c>
      <c r="X91" s="3">
        <f>IF(ISERROR(VLOOKUP(I91,'Directive OSH09 (FR)'!$O$13:$P$17,2,FALSE)),"",VLOOKUP(I91,'Directive OSH09 (FR)'!$O$13:$P$17,2,FALSE))</f>
        <v>4</v>
      </c>
      <c r="Y91" s="3">
        <f>IF(J91="","",IF(J91&gt;=161,5,IF(J91&gt;=65,4,IF(J91&gt;=20,3,IF(J91&gt;=9,2,1)))))</f>
        <v>2</v>
      </c>
      <c r="Z91" s="210" t="s">
        <v>516</v>
      </c>
      <c r="AA91" s="424" t="s">
        <v>460</v>
      </c>
      <c r="AB91" s="418"/>
      <c r="AC91" s="420"/>
      <c r="AD91" s="667"/>
      <c r="AE91" s="651"/>
      <c r="AF91" s="314"/>
      <c r="AG91" s="8"/>
      <c r="AH91" s="8">
        <f>IF(ISERROR(AU91*AV91),"",AU91*AV91)</f>
        <v>0</v>
      </c>
      <c r="AI91" s="652"/>
    </row>
    <row r="92" spans="1:35" ht="51">
      <c r="A92" s="261" t="s">
        <v>442</v>
      </c>
      <c r="B92" s="255" t="s">
        <v>517</v>
      </c>
      <c r="C92" s="255" t="s">
        <v>518</v>
      </c>
      <c r="D92" s="255" t="s">
        <v>519</v>
      </c>
      <c r="E92" s="266" t="s">
        <v>36</v>
      </c>
      <c r="F92" s="267">
        <v>9</v>
      </c>
      <c r="G92" s="256" t="s">
        <v>515</v>
      </c>
      <c r="H92" s="7" t="s">
        <v>35</v>
      </c>
      <c r="I92" s="8" t="s">
        <v>47</v>
      </c>
      <c r="J92" s="8">
        <f t="shared" ref="J92:J93" si="95">IF(ISERROR(W92*X92),"",W92*X92)</f>
        <v>8</v>
      </c>
      <c r="K92" s="14" t="str">
        <f>IF(ISERROR(VLOOKUP(Y92,'Directive OSH09 (FR)'!$T$6:$U$10,2,FALSE)),"",VLOOKUP(Y92,'Directive OSH09 (FR)'!$T$6:$U$10,2,FALSE))</f>
        <v>1-Negligeable</v>
      </c>
      <c r="L92" s="126"/>
      <c r="M92" s="127"/>
      <c r="N92" s="27"/>
      <c r="O92" s="27"/>
      <c r="P92" s="27"/>
      <c r="Q92" s="57"/>
      <c r="R92" s="35"/>
      <c r="S92" s="7">
        <f t="shared" ca="1" si="94"/>
        <v>1</v>
      </c>
      <c r="T92" s="35">
        <f t="shared" ca="1" si="94"/>
        <v>1</v>
      </c>
      <c r="U92" s="3">
        <f ca="1">IF(A92="",0,IF(Q$90="",1,IF(Q$90+$U$90*365&lt;$U$1,1,0)))</f>
        <v>1</v>
      </c>
      <c r="V92" s="163">
        <f ca="1">IF(A92="",0,IF(Q$90="",1,IF(Q$90+$V$90*365&lt;$U$1,1,0)))</f>
        <v>1</v>
      </c>
      <c r="W92" s="162">
        <f>IF(ISERROR(VLOOKUP(H92,'Directive OSH09 (FR)'!$O$6:$P$10,2,FALSE)),"",VLOOKUP(H92,'Directive OSH09 (FR)'!$O$6:$P$10,2,FALSE))</f>
        <v>2</v>
      </c>
      <c r="X92" s="3">
        <f>IF(ISERROR(VLOOKUP(I92,'Directive OSH09 (FR)'!$O$13:$P$17,2,FALSE)),"",VLOOKUP(I92,'Directive OSH09 (FR)'!$O$13:$P$17,2,FALSE))</f>
        <v>4</v>
      </c>
      <c r="Y92" s="3">
        <f t="shared" ref="Y92:Y93" si="96">IF(J92="","",IF(J92&gt;=161,5,IF(J92&gt;=65,4,IF(J92&gt;=20,3,IF(J92&gt;=9,2,1)))))</f>
        <v>1</v>
      </c>
      <c r="Z92" s="196"/>
      <c r="AA92" s="424"/>
      <c r="AB92" s="418"/>
      <c r="AC92" s="420"/>
      <c r="AD92" s="667"/>
      <c r="AE92" s="651"/>
      <c r="AF92" s="314"/>
      <c r="AG92" s="8"/>
      <c r="AH92" s="8">
        <f t="shared" ref="AH92:AH93" si="97">IF(ISERROR(AU92*AV92),"",AU92*AV92)</f>
        <v>0</v>
      </c>
      <c r="AI92" s="652"/>
    </row>
    <row r="93" spans="1:35" ht="51">
      <c r="A93" s="261" t="s">
        <v>442</v>
      </c>
      <c r="B93" s="8" t="s">
        <v>520</v>
      </c>
      <c r="C93" s="8" t="s">
        <v>521</v>
      </c>
      <c r="D93" s="8" t="s">
        <v>519</v>
      </c>
      <c r="E93" s="266" t="s">
        <v>36</v>
      </c>
      <c r="F93" s="267">
        <v>9</v>
      </c>
      <c r="G93" s="256" t="s">
        <v>522</v>
      </c>
      <c r="H93" s="7" t="s">
        <v>35</v>
      </c>
      <c r="I93" s="8" t="s">
        <v>47</v>
      </c>
      <c r="J93" s="8">
        <f t="shared" si="95"/>
        <v>8</v>
      </c>
      <c r="K93" s="14" t="str">
        <f>IF(ISERROR(VLOOKUP(Y93,'Directive OSH09 (FR)'!$T$6:$U$10,2,FALSE)),"",VLOOKUP(Y93,'Directive OSH09 (FR)'!$T$6:$U$10,2,FALSE))</f>
        <v>1-Negligeable</v>
      </c>
      <c r="L93" s="126"/>
      <c r="M93" s="127"/>
      <c r="N93" s="27"/>
      <c r="O93" s="27"/>
      <c r="P93" s="27"/>
      <c r="Q93" s="57"/>
      <c r="R93" s="35"/>
      <c r="S93" s="7">
        <f t="shared" ca="1" si="94"/>
        <v>1</v>
      </c>
      <c r="T93" s="35">
        <f t="shared" ca="1" si="94"/>
        <v>1</v>
      </c>
      <c r="U93" s="3">
        <f ca="1">IF(A93="",0,IF(Q$90="",1,IF(Q$90+$U$90*365&lt;$U$1,1,0)))</f>
        <v>1</v>
      </c>
      <c r="V93" s="163">
        <f ca="1">IF(A93="",0,IF(Q$90="",1,IF(Q$90+$V$90*365&lt;$U$1,1,0)))</f>
        <v>1</v>
      </c>
      <c r="W93" s="162">
        <f>IF(ISERROR(VLOOKUP(H93,'Directive OSH09 (FR)'!$O$6:$P$10,2,FALSE)),"",VLOOKUP(H93,'Directive OSH09 (FR)'!$O$6:$P$10,2,FALSE))</f>
        <v>2</v>
      </c>
      <c r="X93" s="3">
        <f>IF(ISERROR(VLOOKUP(I93,'Directive OSH09 (FR)'!$O$13:$P$17,2,FALSE)),"",VLOOKUP(I93,'Directive OSH09 (FR)'!$O$13:$P$17,2,FALSE))</f>
        <v>4</v>
      </c>
      <c r="Y93" s="3">
        <f t="shared" si="96"/>
        <v>1</v>
      </c>
      <c r="Z93" s="196" t="s">
        <v>523</v>
      </c>
      <c r="AA93" s="418"/>
      <c r="AB93" s="418"/>
      <c r="AC93" s="420"/>
      <c r="AD93" s="667"/>
      <c r="AE93" s="651"/>
      <c r="AF93" s="314"/>
      <c r="AG93" s="8"/>
      <c r="AH93" s="8">
        <f t="shared" si="97"/>
        <v>0</v>
      </c>
      <c r="AI93" s="652"/>
    </row>
    <row r="94" spans="1:35">
      <c r="A94" s="261"/>
      <c r="B94" s="8"/>
      <c r="C94" s="8"/>
      <c r="D94" s="8"/>
      <c r="E94" s="266"/>
      <c r="F94" s="267"/>
      <c r="G94" s="321"/>
      <c r="H94" s="7"/>
      <c r="I94" s="8"/>
      <c r="J94" s="8" t="str">
        <f t="shared" ref="J94:J95" si="98">IF(ISERROR(W94*X94),"",W94*X94)</f>
        <v/>
      </c>
      <c r="K94" s="14" t="str">
        <f>IF(ISERROR(VLOOKUP(Y94,'Directive OSH09 (FR)'!$T$6:$U$10,2,FALSE)),"",VLOOKUP(Y94,'Directive OSH09 (FR)'!$T$6:$U$10,2,FALSE))</f>
        <v/>
      </c>
      <c r="L94" s="126"/>
      <c r="M94" s="127"/>
      <c r="N94" s="27"/>
      <c r="O94" s="27"/>
      <c r="P94" s="27"/>
      <c r="Q94" s="57"/>
      <c r="R94" s="35"/>
      <c r="S94" s="7">
        <f t="shared" ref="S94:T95" si="99">U94</f>
        <v>0</v>
      </c>
      <c r="T94" s="35">
        <f t="shared" si="99"/>
        <v>0</v>
      </c>
      <c r="U94" s="3">
        <f>IF(A94="",0,IF(Q$90="",1,IF(Q$90+$U$90*365&lt;$U$1,1,0)))</f>
        <v>0</v>
      </c>
      <c r="V94" s="163">
        <f>IF(A94="",0,IF(Q$90="",1,IF(Q$90+$V$90*365&lt;$U$1,1,0)))</f>
        <v>0</v>
      </c>
      <c r="W94" s="162" t="str">
        <f>IF(ISERROR(VLOOKUP(H94,'Directive OSH09 (FR)'!$O$6:$P$10,2,FALSE)),"",VLOOKUP(H94,'Directive OSH09 (FR)'!$O$6:$P$10,2,FALSE))</f>
        <v/>
      </c>
      <c r="X94" s="3" t="str">
        <f>IF(ISERROR(VLOOKUP(I94,'Directive OSH09 (FR)'!$O$13:$P$17,2,FALSE)),"",VLOOKUP(I94,'Directive OSH09 (FR)'!$O$13:$P$17,2,FALSE))</f>
        <v/>
      </c>
      <c r="Y94" s="3" t="str">
        <f t="shared" ref="Y94:Y95" si="100">IF(J94="","",IF(J94&gt;=161,5,IF(J94&gt;=65,4,IF(J94&gt;=20,3,IF(J94&gt;=9,2,1)))))</f>
        <v/>
      </c>
      <c r="Z94" s="196"/>
      <c r="AA94" s="418"/>
      <c r="AB94" s="418"/>
      <c r="AC94" s="420"/>
      <c r="AD94" s="667"/>
      <c r="AE94" s="651"/>
      <c r="AF94" s="314"/>
      <c r="AG94" s="8"/>
      <c r="AH94" s="8">
        <f t="shared" ref="AH94:AH95" si="101">IF(ISERROR(AU94*AV94),"",AU94*AV94)</f>
        <v>0</v>
      </c>
      <c r="AI94" s="652"/>
    </row>
    <row r="95" spans="1:35" ht="5.25" customHeight="1">
      <c r="A95" s="405"/>
      <c r="B95" s="62"/>
      <c r="C95" s="62"/>
      <c r="D95" s="62"/>
      <c r="E95" s="293"/>
      <c r="F95" s="282"/>
      <c r="G95" s="458"/>
      <c r="H95" s="61"/>
      <c r="I95" s="62"/>
      <c r="J95" s="62" t="str">
        <f t="shared" si="98"/>
        <v/>
      </c>
      <c r="K95" s="63" t="str">
        <f>IF(ISERROR(VLOOKUP(Y95,'Directive OSH09 (FR)'!$T$6:$U$10,2,FALSE)),"",VLOOKUP(Y95,'Directive OSH09 (FR)'!$T$6:$U$10,2,FALSE))</f>
        <v/>
      </c>
      <c r="L95" s="61"/>
      <c r="M95" s="64"/>
      <c r="N95" s="64"/>
      <c r="O95" s="64"/>
      <c r="P95" s="64"/>
      <c r="Q95" s="65"/>
      <c r="R95" s="66"/>
      <c r="S95" s="61">
        <f t="shared" si="99"/>
        <v>0</v>
      </c>
      <c r="T95" s="66">
        <f t="shared" si="99"/>
        <v>0</v>
      </c>
      <c r="U95" s="164">
        <f>IF(A95="",0,IF(Q$90="",1,IF(Q$90+$U$90*365&lt;$U$1,1,0)))</f>
        <v>0</v>
      </c>
      <c r="V95" s="165">
        <f>IF(A95="",0,IF(Q$90="",1,IF(Q$90+$V$90*365&lt;$U$1,1,0)))</f>
        <v>0</v>
      </c>
      <c r="W95" s="162" t="str">
        <f>IF(ISERROR(VLOOKUP(H95,'Directive OSH09 (FR)'!$O$6:$P$10,2,FALSE)),"",VLOOKUP(H95,'Directive OSH09 (FR)'!$O$6:$P$10,2,FALSE))</f>
        <v/>
      </c>
      <c r="X95" s="3" t="str">
        <f>IF(ISERROR(VLOOKUP(I95,'Directive OSH09 (FR)'!$O$13:$P$17,2,FALSE)),"",VLOOKUP(I95,'Directive OSH09 (FR)'!$O$13:$P$17,2,FALSE))</f>
        <v/>
      </c>
      <c r="Y95" s="3" t="str">
        <f t="shared" si="100"/>
        <v/>
      </c>
      <c r="Z95" s="196"/>
      <c r="AA95" s="418"/>
      <c r="AB95" s="418"/>
      <c r="AC95" s="420"/>
      <c r="AD95" s="667"/>
      <c r="AE95" s="651"/>
      <c r="AF95" s="642"/>
      <c r="AG95" s="62"/>
      <c r="AH95" s="62">
        <f t="shared" si="101"/>
        <v>0</v>
      </c>
      <c r="AI95" s="652"/>
    </row>
    <row r="96" spans="1:35" ht="14.25">
      <c r="A96" s="354" t="s">
        <v>339</v>
      </c>
      <c r="B96" s="391"/>
      <c r="C96" s="391"/>
      <c r="D96" s="391"/>
      <c r="E96" s="292"/>
      <c r="F96" s="281"/>
      <c r="G96" s="457"/>
      <c r="H96" s="454"/>
      <c r="I96" s="391"/>
      <c r="J96" s="391">
        <f>IF(SUM(J97:J101)=0,"",MAX(J97:J101))</f>
        <v>32</v>
      </c>
      <c r="K96" s="24" t="str">
        <f>IF(ISERROR(VLOOKUP(Y96,'Directive OSH09 (FR)'!$T$6:$U$10,2,FALSE)),"",VLOOKUP(Y96,'Directive OSH09 (FR)'!$T$6:$U$10,2,FALSE))</f>
        <v>3-Moderé</v>
      </c>
      <c r="L96" s="43" t="str">
        <f>IF(ISERROR(VLOOKUP($A96,Dangers!$B$4:$G$1001,4,FALSE)),"ERR",IF(ISBLANK(VLOOKUP($A96,Dangers!$B$4:$G$1001,4,FALSE)),"","Yes"))</f>
        <v/>
      </c>
      <c r="M96" s="26" t="str">
        <f>IF(ISERROR(VLOOKUP($A96,Dangers!$B$4:$G$1001,6,FALSE)),"ERR",IF(ISBLANK((VLOOKUP($A96,Dangers!$B$4:$G$1001,6,FALSE))),"","Yes"))</f>
        <v>Yes</v>
      </c>
      <c r="N96" s="26"/>
      <c r="O96" s="26"/>
      <c r="P96" s="26"/>
      <c r="Q96" s="132">
        <f>IF(OR(L96="Yes",M96="Yes"),MAX(Q97:Q101),"")</f>
        <v>0</v>
      </c>
      <c r="R96" s="34"/>
      <c r="S96" s="43">
        <f>IF(L96="Yes",IF(SUM(S97:S101)=0,0,1),2)</f>
        <v>2</v>
      </c>
      <c r="T96" s="34">
        <f ca="1">IF(M96="Yes",IF(SUM(T97:T101)=0,0,1),2)</f>
        <v>1</v>
      </c>
      <c r="U96" s="160">
        <v>0</v>
      </c>
      <c r="V96" s="161">
        <v>2</v>
      </c>
      <c r="W96" s="162" t="str">
        <f>IF(ISERROR(VLOOKUP(H96,'Directive OSH09 (FR)'!$O$6:$P$10,2,FALSE)),"",VLOOKUP(H96,'Directive OSH09 (FR)'!$O$6:$P$10,2,FALSE))</f>
        <v/>
      </c>
      <c r="X96" s="3" t="str">
        <f>IF(ISERROR(VLOOKUP(I96,'Directive OSH09 (FR)'!$O$13:$P$17,2,FALSE)),"",VLOOKUP(I96,'Directive OSH09 (FR)'!$O$13:$P$17,2,FALSE))</f>
        <v/>
      </c>
      <c r="Y96" s="3">
        <f>IF(J96="","",IF(J96&gt;=161,5,IF(J96&gt;=65,4,IF(J96&gt;=20,3,IF(J96&gt;=9,2,1)))))</f>
        <v>3</v>
      </c>
      <c r="Z96" s="367"/>
      <c r="AA96" s="446"/>
      <c r="AB96" s="446"/>
      <c r="AC96" s="611"/>
      <c r="AD96" s="709"/>
      <c r="AE96" s="702"/>
      <c r="AF96" s="518"/>
      <c r="AG96" s="398"/>
      <c r="AH96" s="398" t="str">
        <f>IF(SUM(AH97:AH101)=0,"",MAX(AH97:AH101))</f>
        <v/>
      </c>
      <c r="AI96" s="703"/>
    </row>
    <row r="97" spans="1:35" ht="51">
      <c r="A97" s="261" t="s">
        <v>524</v>
      </c>
      <c r="B97" s="255" t="s">
        <v>525</v>
      </c>
      <c r="C97" s="255" t="s">
        <v>526</v>
      </c>
      <c r="D97" s="255" t="s">
        <v>527</v>
      </c>
      <c r="E97" s="266" t="s">
        <v>36</v>
      </c>
      <c r="F97" s="267">
        <v>9</v>
      </c>
      <c r="G97" s="256" t="s">
        <v>528</v>
      </c>
      <c r="H97" s="7" t="s">
        <v>38</v>
      </c>
      <c r="I97" s="8" t="s">
        <v>48</v>
      </c>
      <c r="J97" s="8">
        <f t="shared" ref="J97:J98" si="102">IF(ISERROR(W97*X97),"",W97*X97)</f>
        <v>32</v>
      </c>
      <c r="K97" s="14" t="str">
        <f>IF(ISERROR(VLOOKUP(Y97,'Directive OSH09 (FR)'!$T$6:$U$10,2,FALSE)),"",VLOOKUP(Y97,'Directive OSH09 (FR)'!$T$6:$U$10,2,FALSE))</f>
        <v>3-Moderé</v>
      </c>
      <c r="L97" s="126"/>
      <c r="M97" s="127"/>
      <c r="N97" s="27"/>
      <c r="O97" s="27"/>
      <c r="P97" s="27"/>
      <c r="Q97" s="57"/>
      <c r="R97" s="35"/>
      <c r="S97" s="7">
        <f t="shared" ref="S97:T98" ca="1" si="103">U97</f>
        <v>1</v>
      </c>
      <c r="T97" s="35">
        <f t="shared" ca="1" si="103"/>
        <v>1</v>
      </c>
      <c r="U97" s="3">
        <f ca="1">IF(A97="",0,IF(Q$96="",1,IF(Q$96+$U$90*365&lt;$U$1,1,0)))</f>
        <v>1</v>
      </c>
      <c r="V97" s="163">
        <f ca="1">IF(A97="",0,IF(Q$96="",1,IF(Q$96+$V$90*365&lt;$U$1,1,0)))</f>
        <v>1</v>
      </c>
      <c r="W97" s="162">
        <f>IF(ISERROR(VLOOKUP(H97,'Directive OSH09 (FR)'!$O$6:$P$10,2,FALSE)),"",VLOOKUP(H97,'Directive OSH09 (FR)'!$O$6:$P$10,2,FALSE))</f>
        <v>4</v>
      </c>
      <c r="X97" s="3">
        <f>IF(ISERROR(VLOOKUP(I97,'Directive OSH09 (FR)'!$O$13:$P$17,2,FALSE)),"",VLOOKUP(I97,'Directive OSH09 (FR)'!$O$13:$P$17,2,FALSE))</f>
        <v>8</v>
      </c>
      <c r="Y97" s="3">
        <f t="shared" ref="Y97:Y98" si="104">IF(J97="","",IF(J97&gt;=161,5,IF(J97&gt;=65,4,IF(J97&gt;=20,3,IF(J97&gt;=9,2,1)))))</f>
        <v>3</v>
      </c>
      <c r="Z97" s="210"/>
      <c r="AA97" s="418"/>
      <c r="AB97" s="418"/>
      <c r="AC97" s="420"/>
      <c r="AD97" s="667"/>
      <c r="AE97" s="651"/>
      <c r="AF97" s="314"/>
      <c r="AG97" s="8"/>
      <c r="AH97" s="8">
        <f t="shared" ref="AH97:AH98" si="105">IF(ISERROR(AU97*AV97),"",AU97*AV97)</f>
        <v>0</v>
      </c>
      <c r="AI97" s="653"/>
    </row>
    <row r="98" spans="1:35" ht="97.5" customHeight="1">
      <c r="A98" s="261" t="s">
        <v>442</v>
      </c>
      <c r="B98" s="255" t="s">
        <v>529</v>
      </c>
      <c r="C98" s="255" t="s">
        <v>530</v>
      </c>
      <c r="D98" s="255" t="s">
        <v>531</v>
      </c>
      <c r="E98" s="266" t="s">
        <v>36</v>
      </c>
      <c r="F98" s="267">
        <v>9</v>
      </c>
      <c r="G98" s="256" t="s">
        <v>528</v>
      </c>
      <c r="H98" s="7" t="s">
        <v>38</v>
      </c>
      <c r="I98" s="8" t="s">
        <v>48</v>
      </c>
      <c r="J98" s="8">
        <f t="shared" si="102"/>
        <v>32</v>
      </c>
      <c r="K98" s="14" t="str">
        <f>IF(ISERROR(VLOOKUP(Y98,'Directive OSH09 (FR)'!$T$6:$U$10,2,FALSE)),"",VLOOKUP(Y98,'Directive OSH09 (FR)'!$T$6:$U$10,2,FALSE))</f>
        <v>3-Moderé</v>
      </c>
      <c r="L98" s="126"/>
      <c r="M98" s="127"/>
      <c r="N98" s="27"/>
      <c r="O98" s="27"/>
      <c r="P98" s="27"/>
      <c r="Q98" s="57"/>
      <c r="R98" s="35"/>
      <c r="S98" s="7">
        <f t="shared" ca="1" si="103"/>
        <v>1</v>
      </c>
      <c r="T98" s="35">
        <f t="shared" ca="1" si="103"/>
        <v>1</v>
      </c>
      <c r="U98" s="3">
        <f ca="1">IF(A98="",0,IF(Q$96="",1,IF(Q$96+$U$90*365&lt;$U$1,1,0)))</f>
        <v>1</v>
      </c>
      <c r="V98" s="163">
        <f ca="1">IF(A98="",0,IF(Q$96="",1,IF(Q$96+$V$90*365&lt;$U$1,1,0)))</f>
        <v>1</v>
      </c>
      <c r="W98" s="162">
        <f>IF(ISERROR(VLOOKUP(H98,'Directive OSH09 (FR)'!$O$6:$P$10,2,FALSE)),"",VLOOKUP(H98,'Directive OSH09 (FR)'!$O$6:$P$10,2,FALSE))</f>
        <v>4</v>
      </c>
      <c r="X98" s="3">
        <f>IF(ISERROR(VLOOKUP(I98,'Directive OSH09 (FR)'!$O$13:$P$17,2,FALSE)),"",VLOOKUP(I98,'Directive OSH09 (FR)'!$O$13:$P$17,2,FALSE))</f>
        <v>8</v>
      </c>
      <c r="Y98" s="3">
        <f t="shared" si="104"/>
        <v>3</v>
      </c>
      <c r="Z98" s="210"/>
      <c r="AA98" s="418"/>
      <c r="AB98" s="418"/>
      <c r="AC98" s="420"/>
      <c r="AD98" s="667"/>
      <c r="AE98" s="651"/>
      <c r="AF98" s="314"/>
      <c r="AG98" s="8"/>
      <c r="AH98" s="8">
        <f t="shared" si="105"/>
        <v>0</v>
      </c>
      <c r="AI98" s="653"/>
    </row>
    <row r="99" spans="1:35">
      <c r="A99" s="261"/>
      <c r="B99" s="255"/>
      <c r="C99" s="255"/>
      <c r="D99" s="255"/>
      <c r="E99" s="266"/>
      <c r="F99" s="267"/>
      <c r="G99" s="256"/>
      <c r="H99" s="7"/>
      <c r="I99" s="8"/>
      <c r="J99" s="8"/>
      <c r="K99" s="14"/>
      <c r="L99" s="126"/>
      <c r="M99" s="127"/>
      <c r="N99" s="27"/>
      <c r="O99" s="27"/>
      <c r="P99" s="27"/>
      <c r="Q99" s="57"/>
      <c r="R99" s="35"/>
      <c r="S99" s="7"/>
      <c r="T99" s="35"/>
      <c r="U99" s="3"/>
      <c r="V99" s="163"/>
      <c r="W99" s="162"/>
      <c r="X99" s="3"/>
      <c r="Y99" s="3"/>
      <c r="Z99" s="210"/>
      <c r="AA99" s="418"/>
      <c r="AB99" s="418"/>
      <c r="AC99" s="420"/>
      <c r="AD99" s="667"/>
      <c r="AE99" s="651"/>
      <c r="AF99" s="314"/>
      <c r="AG99" s="8"/>
      <c r="AH99" s="8"/>
      <c r="AI99" s="653"/>
    </row>
    <row r="100" spans="1:35">
      <c r="A100" s="261"/>
      <c r="B100" s="8"/>
      <c r="C100" s="8"/>
      <c r="D100" s="8"/>
      <c r="E100" s="266"/>
      <c r="F100" s="267"/>
      <c r="G100" s="321"/>
      <c r="H100" s="7"/>
      <c r="I100" s="8"/>
      <c r="J100" s="8" t="str">
        <f t="shared" ref="J100:J101" si="106">IF(ISERROR(W100*X100),"",W100*X100)</f>
        <v/>
      </c>
      <c r="K100" s="14" t="str">
        <f>IF(ISERROR(VLOOKUP(Y100,'Directive OSH09 (FR)'!$T$6:$U$10,2,FALSE)),"",VLOOKUP(Y100,'Directive OSH09 (FR)'!$T$6:$U$10,2,FALSE))</f>
        <v/>
      </c>
      <c r="L100" s="126"/>
      <c r="M100" s="127"/>
      <c r="N100" s="27"/>
      <c r="O100" s="27"/>
      <c r="P100" s="27"/>
      <c r="Q100" s="57"/>
      <c r="R100" s="35"/>
      <c r="S100" s="7">
        <f t="shared" ref="S100:T101" si="107">U100</f>
        <v>0</v>
      </c>
      <c r="T100" s="35">
        <f t="shared" si="107"/>
        <v>0</v>
      </c>
      <c r="U100" s="3">
        <f>IF(A100="",0,IF(Q$96="",1,IF(Q$96+$U$90*365&lt;$U$1,1,0)))</f>
        <v>0</v>
      </c>
      <c r="V100" s="163">
        <f>IF(A100="",0,IF(Q$96="",1,IF(Q$96+$V$90*365&lt;$U$1,1,0)))</f>
        <v>0</v>
      </c>
      <c r="W100" s="162" t="str">
        <f>IF(ISERROR(VLOOKUP(H100,'Directive OSH09 (FR)'!$O$6:$P$10,2,FALSE)),"",VLOOKUP(H100,'Directive OSH09 (FR)'!$O$6:$P$10,2,FALSE))</f>
        <v/>
      </c>
      <c r="X100" s="3" t="str">
        <f>IF(ISERROR(VLOOKUP(I100,'Directive OSH09 (FR)'!$O$13:$P$17,2,FALSE)),"",VLOOKUP(I100,'Directive OSH09 (FR)'!$O$13:$P$17,2,FALSE))</f>
        <v/>
      </c>
      <c r="Y100" s="3" t="str">
        <f t="shared" ref="Y100:Y101" si="108">IF(J100="","",IF(J100&gt;=161,5,IF(J100&gt;=65,4,IF(J100&gt;=20,3,IF(J100&gt;=9,2,1)))))</f>
        <v/>
      </c>
      <c r="Z100" s="196"/>
      <c r="AA100" s="418"/>
      <c r="AB100" s="418"/>
      <c r="AC100" s="420"/>
      <c r="AD100" s="667"/>
      <c r="AE100" s="651"/>
      <c r="AF100" s="314"/>
      <c r="AG100" s="8"/>
      <c r="AH100" s="8">
        <f t="shared" ref="AH100:AH101" si="109">IF(ISERROR(AU100*AV100),"",AU100*AV100)</f>
        <v>0</v>
      </c>
      <c r="AI100" s="652"/>
    </row>
    <row r="101" spans="1:35" ht="5.25" customHeight="1">
      <c r="A101" s="405"/>
      <c r="B101" s="62"/>
      <c r="C101" s="62"/>
      <c r="D101" s="62"/>
      <c r="E101" s="293"/>
      <c r="F101" s="282"/>
      <c r="G101" s="458"/>
      <c r="H101" s="61"/>
      <c r="I101" s="62"/>
      <c r="J101" s="62" t="str">
        <f t="shared" si="106"/>
        <v/>
      </c>
      <c r="K101" s="63" t="str">
        <f>IF(ISERROR(VLOOKUP(Y101,'Directive OSH09 (FR)'!$T$6:$U$10,2,FALSE)),"",VLOOKUP(Y101,'Directive OSH09 (FR)'!$T$6:$U$10,2,FALSE))</f>
        <v/>
      </c>
      <c r="L101" s="61"/>
      <c r="M101" s="64"/>
      <c r="N101" s="64"/>
      <c r="O101" s="64"/>
      <c r="P101" s="64"/>
      <c r="Q101" s="65"/>
      <c r="R101" s="66"/>
      <c r="S101" s="61">
        <f t="shared" si="107"/>
        <v>0</v>
      </c>
      <c r="T101" s="66">
        <f t="shared" si="107"/>
        <v>0</v>
      </c>
      <c r="U101" s="164">
        <f>IF(A101="",0,IF(Q$96="",1,IF(Q$96+$U$90*365&lt;$U$1,1,0)))</f>
        <v>0</v>
      </c>
      <c r="V101" s="165">
        <f>IF(A101="",0,IF(Q$96="",1,IF(Q$96+$V$90*365&lt;$U$1,1,0)))</f>
        <v>0</v>
      </c>
      <c r="W101" s="162" t="str">
        <f>IF(ISERROR(VLOOKUP(H101,'Directive OSH09 (FR)'!$O$6:$P$10,2,FALSE)),"",VLOOKUP(H101,'Directive OSH09 (FR)'!$O$6:$P$10,2,FALSE))</f>
        <v/>
      </c>
      <c r="X101" s="3" t="str">
        <f>IF(ISERROR(VLOOKUP(I101,'Directive OSH09 (FR)'!$O$13:$P$17,2,FALSE)),"",VLOOKUP(I101,'Directive OSH09 (FR)'!$O$13:$P$17,2,FALSE))</f>
        <v/>
      </c>
      <c r="Y101" s="3" t="str">
        <f t="shared" si="108"/>
        <v/>
      </c>
      <c r="Z101" s="196"/>
      <c r="AA101" s="418"/>
      <c r="AB101" s="418"/>
      <c r="AC101" s="420"/>
      <c r="AD101" s="667"/>
      <c r="AE101" s="651"/>
      <c r="AF101" s="642"/>
      <c r="AG101" s="62"/>
      <c r="AH101" s="62">
        <f t="shared" si="109"/>
        <v>0</v>
      </c>
      <c r="AI101" s="652"/>
    </row>
    <row r="102" spans="1:35" ht="14.25">
      <c r="A102" s="354" t="s">
        <v>287</v>
      </c>
      <c r="B102" s="391"/>
      <c r="C102" s="391"/>
      <c r="D102" s="391"/>
      <c r="E102" s="292"/>
      <c r="F102" s="281"/>
      <c r="G102" s="457"/>
      <c r="H102" s="454"/>
      <c r="I102" s="391"/>
      <c r="J102" s="391">
        <f>IF(SUM(J103:J107)=0,"",MAX(J103:J107))</f>
        <v>16</v>
      </c>
      <c r="K102" s="24" t="str">
        <f>IF(ISERROR(VLOOKUP(Y102,'Directive OSH09 (FR)'!$T$6:$U$10,2,FALSE)),"",VLOOKUP(Y102,'Directive OSH09 (FR)'!$T$6:$U$10,2,FALSE))</f>
        <v>2-Tolérable</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3">
        <f>IF(J102="","",IF(J102&gt;=161,5,IF(J102&gt;=65,4,IF(J102&gt;=20,3,IF(J102&gt;=9,2,1)))))</f>
        <v>2</v>
      </c>
      <c r="Z102" s="367"/>
      <c r="AA102" s="446"/>
      <c r="AB102" s="446"/>
      <c r="AC102" s="611"/>
      <c r="AD102" s="709"/>
      <c r="AE102" s="702"/>
      <c r="AF102" s="518"/>
      <c r="AG102" s="398"/>
      <c r="AH102" s="398" t="str">
        <f>IF(SUM(AH103:AH107)=0,"",MAX(AH103:AH107))</f>
        <v/>
      </c>
      <c r="AI102" s="703"/>
    </row>
    <row r="103" spans="1:35" ht="25.5">
      <c r="A103" s="260" t="s">
        <v>535</v>
      </c>
      <c r="B103" s="255" t="s">
        <v>536</v>
      </c>
      <c r="C103" s="8" t="s">
        <v>537</v>
      </c>
      <c r="D103" s="8" t="s">
        <v>538</v>
      </c>
      <c r="E103" s="266" t="s">
        <v>39</v>
      </c>
      <c r="F103" s="267">
        <v>9</v>
      </c>
      <c r="G103" s="256" t="s">
        <v>539</v>
      </c>
      <c r="H103" s="7" t="s">
        <v>38</v>
      </c>
      <c r="I103" s="8" t="s">
        <v>47</v>
      </c>
      <c r="J103" s="8">
        <f>IF(ISERROR(W103*X103),"",W103*X103)</f>
        <v>16</v>
      </c>
      <c r="K103" s="14" t="str">
        <f>IF(ISERROR(VLOOKUP(Y103,'Directive OSH09 (FR)'!$T$6:$U$10,2,FALSE)),"",VLOOKUP(Y103,'Directive OSH09 (FR)'!$T$6:$U$10,2,FALSE))</f>
        <v>2-Tolérable</v>
      </c>
      <c r="L103" s="126"/>
      <c r="M103" s="127"/>
      <c r="N103" s="27"/>
      <c r="O103" s="27"/>
      <c r="P103" s="27"/>
      <c r="Q103" s="57"/>
      <c r="R103" s="35"/>
      <c r="S103" s="7">
        <f t="shared" ref="S103:T106" si="110">U103</f>
        <v>1</v>
      </c>
      <c r="T103" s="35">
        <f t="shared" si="110"/>
        <v>1</v>
      </c>
      <c r="U103" s="3">
        <f>IF(A103="",0,IF(Q$103="",1,IF(Q$103+$U$91*365&lt;$U$1,1,0)))</f>
        <v>1</v>
      </c>
      <c r="V103" s="163">
        <f>IF(A103="",0,IF(Q$103="",1,IF(Q$103+$V$91*365&lt;$U$1,1,0)))</f>
        <v>1</v>
      </c>
      <c r="W103" s="162">
        <f>IF(ISERROR(VLOOKUP(H103,'Directive OSH09 (FR)'!$O$6:$P$10,2,FALSE)),"",VLOOKUP(H103,'Directive OSH09 (FR)'!$O$6:$P$10,2,FALSE))</f>
        <v>4</v>
      </c>
      <c r="X103" s="3">
        <f>IF(ISERROR(VLOOKUP(I103,'Directive OSH09 (FR)'!$O$13:$P$17,2,FALSE)),"",VLOOKUP(I103,'Directive OSH09 (FR)'!$O$13:$P$17,2,FALSE))</f>
        <v>4</v>
      </c>
      <c r="Y103" s="3">
        <f>IF(J103="","",IF(J103&gt;=161,5,IF(J103&gt;=65,4,IF(J103&gt;=20,3,IF(J103&gt;=9,2,1)))))</f>
        <v>2</v>
      </c>
      <c r="Z103" s="210" t="s">
        <v>540</v>
      </c>
      <c r="AA103" s="418"/>
      <c r="AB103" s="418"/>
      <c r="AC103" s="420"/>
      <c r="AD103" s="667"/>
      <c r="AE103" s="651"/>
      <c r="AF103" s="314"/>
      <c r="AG103" s="8"/>
      <c r="AH103" s="8">
        <f>IF(ISERROR(AU103*AV103),"",AU103*AV103)</f>
        <v>0</v>
      </c>
      <c r="AI103" s="647"/>
    </row>
    <row r="104" spans="1:35" ht="38.25">
      <c r="A104" s="261" t="s">
        <v>541</v>
      </c>
      <c r="B104" s="255" t="s">
        <v>542</v>
      </c>
      <c r="C104" s="8" t="s">
        <v>543</v>
      </c>
      <c r="D104" s="255" t="s">
        <v>544</v>
      </c>
      <c r="E104" s="266" t="s">
        <v>39</v>
      </c>
      <c r="F104" s="267">
        <v>9</v>
      </c>
      <c r="G104" s="256" t="s">
        <v>545</v>
      </c>
      <c r="H104" s="7" t="s">
        <v>38</v>
      </c>
      <c r="I104" s="8" t="s">
        <v>47</v>
      </c>
      <c r="J104" s="8">
        <f t="shared" ref="J104:J106" si="111">IF(ISERROR(W104*X104),"",W104*X104)</f>
        <v>16</v>
      </c>
      <c r="K104" s="14" t="str">
        <f>IF(ISERROR(VLOOKUP(Y104,'Directive OSH09 (FR)'!$T$6:$U$10,2,FALSE)),"",VLOOKUP(Y104,'Directive OSH09 (FR)'!$T$6:$U$10,2,FALSE))</f>
        <v>2-Tolérable</v>
      </c>
      <c r="L104" s="126"/>
      <c r="M104" s="127"/>
      <c r="N104" s="27"/>
      <c r="O104" s="27"/>
      <c r="P104" s="27"/>
      <c r="Q104" s="57"/>
      <c r="R104" s="35"/>
      <c r="S104" s="7">
        <f t="shared" si="110"/>
        <v>1</v>
      </c>
      <c r="T104" s="35">
        <f t="shared" si="110"/>
        <v>1</v>
      </c>
      <c r="U104" s="3">
        <f>IF(A104="",0,IF(Q$103="",1,IF(Q$103+$U$91*365&lt;$U$1,1,0)))</f>
        <v>1</v>
      </c>
      <c r="V104" s="163">
        <f>IF(A104="",0,IF(Q$103="",1,IF(Q$103+$V$91*365&lt;$U$1,1,0)))</f>
        <v>1</v>
      </c>
      <c r="W104" s="162">
        <f>IF(ISERROR(VLOOKUP(H104,'Directive OSH09 (FR)'!$O$6:$P$10,2,FALSE)),"",VLOOKUP(H104,'Directive OSH09 (FR)'!$O$6:$P$10,2,FALSE))</f>
        <v>4</v>
      </c>
      <c r="X104" s="3">
        <f>IF(ISERROR(VLOOKUP(I104,'Directive OSH09 (FR)'!$O$13:$P$17,2,FALSE)),"",VLOOKUP(I104,'Directive OSH09 (FR)'!$O$13:$P$17,2,FALSE))</f>
        <v>4</v>
      </c>
      <c r="Y104" s="3">
        <f t="shared" ref="Y104:Y106" si="112">IF(J104="","",IF(J104&gt;=161,5,IF(J104&gt;=65,4,IF(J104&gt;=20,3,IF(J104&gt;=9,2,1)))))</f>
        <v>2</v>
      </c>
      <c r="Z104" s="196"/>
      <c r="AA104" s="418"/>
      <c r="AB104" s="418"/>
      <c r="AC104" s="420"/>
      <c r="AD104" s="667"/>
      <c r="AE104" s="651"/>
      <c r="AF104" s="314"/>
      <c r="AG104" s="8"/>
      <c r="AH104" s="8">
        <f t="shared" ref="AH104:AH106" si="113">IF(ISERROR(AU104*AV104),"",AU104*AV104)</f>
        <v>0</v>
      </c>
      <c r="AI104" s="652"/>
    </row>
    <row r="105" spans="1:35" ht="38.25">
      <c r="A105" s="261" t="s">
        <v>541</v>
      </c>
      <c r="B105" s="255" t="s">
        <v>542</v>
      </c>
      <c r="C105" s="8" t="s">
        <v>546</v>
      </c>
      <c r="D105" s="8" t="s">
        <v>547</v>
      </c>
      <c r="E105" s="266" t="s">
        <v>39</v>
      </c>
      <c r="F105" s="267">
        <v>9</v>
      </c>
      <c r="G105" s="256" t="s">
        <v>545</v>
      </c>
      <c r="H105" s="7" t="s">
        <v>38</v>
      </c>
      <c r="I105" s="8" t="s">
        <v>47</v>
      </c>
      <c r="J105" s="8">
        <f t="shared" si="111"/>
        <v>16</v>
      </c>
      <c r="K105" s="14" t="str">
        <f>IF(ISERROR(VLOOKUP(Y105,'Directive OSH09 (FR)'!$T$6:$U$10,2,FALSE)),"",VLOOKUP(Y105,'Directive OSH09 (FR)'!$T$6:$U$10,2,FALSE))</f>
        <v>2-Tolérable</v>
      </c>
      <c r="L105" s="126"/>
      <c r="M105" s="127"/>
      <c r="N105" s="27"/>
      <c r="O105" s="27"/>
      <c r="P105" s="27"/>
      <c r="Q105" s="57"/>
      <c r="R105" s="35"/>
      <c r="S105" s="7">
        <f t="shared" si="110"/>
        <v>1</v>
      </c>
      <c r="T105" s="35">
        <f t="shared" si="110"/>
        <v>1</v>
      </c>
      <c r="U105" s="3">
        <f>IF(A105="",0,IF(Q$103="",1,IF(Q$103+$U$91*365&lt;$U$1,1,0)))</f>
        <v>1</v>
      </c>
      <c r="V105" s="163">
        <f>IF(A105="",0,IF(Q$103="",1,IF(Q$103+$V$91*365&lt;$U$1,1,0)))</f>
        <v>1</v>
      </c>
      <c r="W105" s="162">
        <f>IF(ISERROR(VLOOKUP(H105,'Directive OSH09 (FR)'!$O$6:$P$10,2,FALSE)),"",VLOOKUP(H105,'Directive OSH09 (FR)'!$O$6:$P$10,2,FALSE))</f>
        <v>4</v>
      </c>
      <c r="X105" s="3">
        <f>IF(ISERROR(VLOOKUP(I105,'Directive OSH09 (FR)'!$O$13:$P$17,2,FALSE)),"",VLOOKUP(I105,'Directive OSH09 (FR)'!$O$13:$P$17,2,FALSE))</f>
        <v>4</v>
      </c>
      <c r="Y105" s="3">
        <f t="shared" si="112"/>
        <v>2</v>
      </c>
      <c r="Z105" s="196"/>
      <c r="AA105" s="418"/>
      <c r="AB105" s="418"/>
      <c r="AC105" s="420"/>
      <c r="AD105" s="667"/>
      <c r="AE105" s="651"/>
      <c r="AF105" s="314"/>
      <c r="AG105" s="8"/>
      <c r="AH105" s="8">
        <f t="shared" si="113"/>
        <v>0</v>
      </c>
      <c r="AI105" s="652"/>
    </row>
    <row r="106" spans="1:35" ht="38.25">
      <c r="A106" s="261" t="s">
        <v>541</v>
      </c>
      <c r="B106" s="255" t="s">
        <v>542</v>
      </c>
      <c r="C106" s="8" t="s">
        <v>546</v>
      </c>
      <c r="D106" s="8" t="s">
        <v>548</v>
      </c>
      <c r="E106" s="266" t="s">
        <v>39</v>
      </c>
      <c r="F106" s="267">
        <v>9</v>
      </c>
      <c r="G106" s="256" t="s">
        <v>545</v>
      </c>
      <c r="H106" s="7" t="s">
        <v>38</v>
      </c>
      <c r="I106" s="8" t="s">
        <v>47</v>
      </c>
      <c r="J106" s="8">
        <f t="shared" si="111"/>
        <v>16</v>
      </c>
      <c r="K106" s="14" t="str">
        <f>IF(ISERROR(VLOOKUP(Y106,'Directive OSH09 (FR)'!$T$6:$U$10,2,FALSE)),"",VLOOKUP(Y106,'Directive OSH09 (FR)'!$T$6:$U$10,2,FALSE))</f>
        <v>2-Tolérable</v>
      </c>
      <c r="L106" s="126"/>
      <c r="M106" s="127"/>
      <c r="N106" s="27"/>
      <c r="O106" s="27"/>
      <c r="P106" s="27"/>
      <c r="Q106" s="57"/>
      <c r="R106" s="35"/>
      <c r="S106" s="7">
        <f t="shared" si="110"/>
        <v>1</v>
      </c>
      <c r="T106" s="35">
        <f t="shared" si="110"/>
        <v>1</v>
      </c>
      <c r="U106" s="3">
        <f>IF(A106="",0,IF(Q$103="",1,IF(Q$103+$U$91*365&lt;$U$1,1,0)))</f>
        <v>1</v>
      </c>
      <c r="V106" s="163">
        <f>IF(A106="",0,IF(Q$103="",1,IF(Q$103+$V$91*365&lt;$U$1,1,0)))</f>
        <v>1</v>
      </c>
      <c r="W106" s="162">
        <f>IF(ISERROR(VLOOKUP(H106,'Directive OSH09 (FR)'!$O$6:$P$10,2,FALSE)),"",VLOOKUP(H106,'Directive OSH09 (FR)'!$O$6:$P$10,2,FALSE))</f>
        <v>4</v>
      </c>
      <c r="X106" s="3">
        <f>IF(ISERROR(VLOOKUP(I106,'Directive OSH09 (FR)'!$O$13:$P$17,2,FALSE)),"",VLOOKUP(I106,'Directive OSH09 (FR)'!$O$13:$P$17,2,FALSE))</f>
        <v>4</v>
      </c>
      <c r="Y106" s="3">
        <f t="shared" si="112"/>
        <v>2</v>
      </c>
      <c r="Z106" s="196"/>
      <c r="AA106" s="418"/>
      <c r="AB106" s="418"/>
      <c r="AC106" s="420"/>
      <c r="AD106" s="667"/>
      <c r="AE106" s="651"/>
      <c r="AF106" s="314"/>
      <c r="AG106" s="8"/>
      <c r="AH106" s="8">
        <f t="shared" si="113"/>
        <v>0</v>
      </c>
      <c r="AI106" s="652"/>
    </row>
    <row r="107" spans="1:35" ht="5.25" customHeight="1">
      <c r="A107" s="405"/>
      <c r="B107" s="62"/>
      <c r="C107" s="62"/>
      <c r="D107" s="62"/>
      <c r="E107" s="293"/>
      <c r="F107" s="282"/>
      <c r="G107" s="458"/>
      <c r="H107" s="61"/>
      <c r="I107" s="62"/>
      <c r="J107" s="62" t="str">
        <f t="shared" ref="J107" si="114">IF(ISERROR(W107*X107),"",W107*X107)</f>
        <v/>
      </c>
      <c r="K107" s="63" t="str">
        <f>IF(ISERROR(VLOOKUP(Y107,'Directive OSH09 (FR)'!$T$6:$U$10,2,FALSE)),"",VLOOKUP(Y107,'Directive OSH09 (FR)'!$T$6:$U$10,2,FALSE))</f>
        <v/>
      </c>
      <c r="L107" s="61"/>
      <c r="M107" s="64"/>
      <c r="N107" s="64"/>
      <c r="O107" s="64"/>
      <c r="P107" s="64"/>
      <c r="Q107" s="65"/>
      <c r="R107" s="66"/>
      <c r="S107" s="61">
        <f t="shared" ref="S107:T107" si="115">U107</f>
        <v>0</v>
      </c>
      <c r="T107" s="66">
        <f t="shared" si="115"/>
        <v>0</v>
      </c>
      <c r="U107" s="164">
        <f>IF(A107="",0,IF(Q$102="",1,IF(Q$102+$U$90*365&lt;$U$1,1,0)))</f>
        <v>0</v>
      </c>
      <c r="V107" s="165">
        <f>IF(A107="",0,IF(Q$102="",1,IF(Q$102+$V$90*365&lt;$U$1,1,0)))</f>
        <v>0</v>
      </c>
      <c r="W107" s="162" t="str">
        <f>IF(ISERROR(VLOOKUP(H107,'Directive OSH09 (FR)'!$O$6:$P$10,2,FALSE)),"",VLOOKUP(H107,'Directive OSH09 (FR)'!$O$6:$P$10,2,FALSE))</f>
        <v/>
      </c>
      <c r="X107" s="3" t="str">
        <f>IF(ISERROR(VLOOKUP(I107,'Directive OSH09 (FR)'!$O$13:$P$17,2,FALSE)),"",VLOOKUP(I107,'Directive OSH09 (FR)'!$O$13:$P$17,2,FALSE))</f>
        <v/>
      </c>
      <c r="Y107" s="3" t="str">
        <f t="shared" ref="Y107" si="116">IF(J107="","",IF(J107&gt;=161,5,IF(J107&gt;=65,4,IF(J107&gt;=20,3,IF(J107&gt;=9,2,1)))))</f>
        <v/>
      </c>
      <c r="Z107" s="196"/>
      <c r="AA107" s="418"/>
      <c r="AB107" s="418"/>
      <c r="AC107" s="420"/>
      <c r="AD107" s="667"/>
      <c r="AE107" s="651"/>
      <c r="AF107" s="642"/>
      <c r="AG107" s="62"/>
      <c r="AH107" s="62">
        <f t="shared" ref="AH107" si="117">IF(ISERROR(AU107*AV107),"",AU107*AV107)</f>
        <v>0</v>
      </c>
      <c r="AI107" s="652"/>
    </row>
    <row r="108" spans="1:35">
      <c r="A108" s="523" t="s">
        <v>289</v>
      </c>
      <c r="B108" s="391"/>
      <c r="C108" s="391"/>
      <c r="D108" s="391"/>
      <c r="E108" s="292"/>
      <c r="F108" s="281"/>
      <c r="G108" s="457"/>
      <c r="H108" s="454"/>
      <c r="I108" s="391"/>
      <c r="J108" s="391">
        <f>IF(SUM(J109:J113)=0,"",MAX(J109:J113))</f>
        <v>8</v>
      </c>
      <c r="K108" s="24" t="str">
        <f>IF(ISERROR(VLOOKUP(Y108,'Directive OSH09 (FR)'!$T$6:$U$10,2,FALSE)),"",VLOOKUP(Y108,'Directive OSH09 (FR)'!$T$6:$U$10,2,FALSE))</f>
        <v>1-Negligeable</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3">
        <f>IF(J108="","",IF(J108&gt;=161,5,IF(J108&gt;=65,4,IF(J108&gt;=20,3,IF(J108&gt;=9,2,1)))))</f>
        <v>1</v>
      </c>
      <c r="Z108" s="367"/>
      <c r="AA108" s="446"/>
      <c r="AB108" s="446"/>
      <c r="AC108" s="611"/>
      <c r="AD108" s="709"/>
      <c r="AE108" s="702"/>
      <c r="AF108" s="518"/>
      <c r="AG108" s="398"/>
      <c r="AH108" s="398" t="str">
        <f>IF(SUM(AH109:AH113)=0,"",MAX(AH109:AH113))</f>
        <v/>
      </c>
      <c r="AI108" s="703"/>
    </row>
    <row r="109" spans="1:35" ht="165.75">
      <c r="A109" s="261" t="s">
        <v>549</v>
      </c>
      <c r="B109" s="255" t="s">
        <v>550</v>
      </c>
      <c r="C109" s="255" t="s">
        <v>551</v>
      </c>
      <c r="D109" s="255" t="s">
        <v>552</v>
      </c>
      <c r="E109" s="266" t="s">
        <v>39</v>
      </c>
      <c r="F109" s="267">
        <v>9</v>
      </c>
      <c r="G109" s="256" t="s">
        <v>553</v>
      </c>
      <c r="H109" s="7" t="s">
        <v>35</v>
      </c>
      <c r="I109" s="8" t="s">
        <v>47</v>
      </c>
      <c r="J109" s="8">
        <f>IF(ISERROR(W109*X109),"",W109*X109)</f>
        <v>8</v>
      </c>
      <c r="K109" s="14" t="str">
        <f>IF(ISERROR(VLOOKUP(Y109,'Directive OSH09 (FR)'!$T$6:$U$10,2,FALSE)),"",VLOOKUP(Y109,'Directive OSH09 (FR)'!$T$6:$U$10,2,FALSE))</f>
        <v>1-Negligeable</v>
      </c>
      <c r="L109" s="126"/>
      <c r="M109" s="127"/>
      <c r="N109" s="27"/>
      <c r="O109" s="27"/>
      <c r="P109" s="27"/>
      <c r="Q109" s="57"/>
      <c r="R109" s="35"/>
      <c r="S109" s="7">
        <f t="shared" ref="S109:T109" si="118">U109</f>
        <v>1</v>
      </c>
      <c r="T109" s="35">
        <f t="shared" si="118"/>
        <v>1</v>
      </c>
      <c r="U109" s="3">
        <f>IF(A109="",0,IF(Q$109="",1,IF(Q$109+$U$91*365&lt;$U$1,1,0)))</f>
        <v>1</v>
      </c>
      <c r="V109" s="163">
        <f>IF(A109="",0,IF(Q$109="",1,IF(Q$109+$V$91*365&lt;$U$1,1,0)))</f>
        <v>1</v>
      </c>
      <c r="W109" s="162">
        <f>IF(ISERROR(VLOOKUP(H109,'Directive OSH09 (FR)'!$O$6:$P$10,2,FALSE)),"",VLOOKUP(H109,'Directive OSH09 (FR)'!$O$6:$P$10,2,FALSE))</f>
        <v>2</v>
      </c>
      <c r="X109" s="3">
        <f>IF(ISERROR(VLOOKUP(I109,'Directive OSH09 (FR)'!$O$13:$P$17,2,FALSE)),"",VLOOKUP(I109,'Directive OSH09 (FR)'!$O$13:$P$17,2,FALSE))</f>
        <v>4</v>
      </c>
      <c r="Y109" s="3">
        <f>IF(J109="","",IF(J109&gt;=161,5,IF(J109&gt;=65,4,IF(J109&gt;=20,3,IF(J109&gt;=9,2,1)))))</f>
        <v>1</v>
      </c>
      <c r="Z109" s="210" t="s">
        <v>1311</v>
      </c>
      <c r="AA109" s="425" t="s">
        <v>555</v>
      </c>
      <c r="AB109" s="418"/>
      <c r="AC109" s="420"/>
      <c r="AD109" s="667"/>
      <c r="AE109" s="651"/>
      <c r="AF109" s="314"/>
      <c r="AG109" s="8"/>
      <c r="AH109" s="8">
        <f>IF(ISERROR(AU109*AV109),"",AU109*AV109)</f>
        <v>0</v>
      </c>
      <c r="AI109" s="653"/>
    </row>
    <row r="110" spans="1:35" ht="18">
      <c r="A110" s="261"/>
      <c r="B110" s="8"/>
      <c r="C110" s="8"/>
      <c r="D110" s="8"/>
      <c r="E110" s="266"/>
      <c r="F110" s="267"/>
      <c r="G110" s="321"/>
      <c r="H110" s="7"/>
      <c r="I110" s="8"/>
      <c r="J110" s="8" t="str">
        <f t="shared" ref="J110:J113" si="119">IF(ISERROR(W110*X110),"",W110*X110)</f>
        <v/>
      </c>
      <c r="K110" s="14" t="str">
        <f>IF(ISERROR(VLOOKUP(Y110,'Directive OSH09 (FR)'!$T$6:$U$10,2,FALSE)),"",VLOOKUP(Y110,'Directive OSH09 (FR)'!$T$6:$U$10,2,FALSE))</f>
        <v/>
      </c>
      <c r="L110" s="126"/>
      <c r="M110" s="127"/>
      <c r="N110" s="27"/>
      <c r="O110" s="27"/>
      <c r="P110" s="27"/>
      <c r="Q110" s="57"/>
      <c r="R110" s="35"/>
      <c r="S110" s="7">
        <f t="shared" ref="S110:T113" si="120">U110</f>
        <v>0</v>
      </c>
      <c r="T110" s="35">
        <f t="shared" si="120"/>
        <v>0</v>
      </c>
      <c r="U110" s="3">
        <f>IF(A110="",0,IF(Q$108="",1,IF(Q$108+$U$90*365&lt;$U$1,1,0)))</f>
        <v>0</v>
      </c>
      <c r="V110" s="163">
        <f>IF(A110="",0,IF(Q$108="",1,IF(Q$108+$V$90*365&lt;$U$1,1,0)))</f>
        <v>0</v>
      </c>
      <c r="W110" s="162" t="str">
        <f>IF(ISERROR(VLOOKUP(H110,'Directive OSH09 (FR)'!$O$6:$P$10,2,FALSE)),"",VLOOKUP(H110,'Directive OSH09 (FR)'!$O$6:$P$10,2,FALSE))</f>
        <v/>
      </c>
      <c r="X110" s="3" t="str">
        <f>IF(ISERROR(VLOOKUP(I110,'Directive OSH09 (FR)'!$O$13:$P$17,2,FALSE)),"",VLOOKUP(I110,'Directive OSH09 (FR)'!$O$13:$P$17,2,FALSE))</f>
        <v/>
      </c>
      <c r="Y110" s="3" t="str">
        <f t="shared" ref="Y110:Y113" si="121">IF(J110="","",IF(J110&gt;=161,5,IF(J110&gt;=65,4,IF(J110&gt;=20,3,IF(J110&gt;=9,2,1)))))</f>
        <v/>
      </c>
      <c r="Z110" s="557"/>
      <c r="AA110" s="418"/>
      <c r="AB110" s="418"/>
      <c r="AC110" s="420"/>
      <c r="AD110" s="667"/>
      <c r="AE110" s="651"/>
      <c r="AF110" s="314"/>
      <c r="AG110" s="8"/>
      <c r="AH110" s="8">
        <f t="shared" ref="AH110:AH113" si="122">IF(ISERROR(AU110*AV110),"",AU110*AV110)</f>
        <v>0</v>
      </c>
      <c r="AI110" s="652"/>
    </row>
    <row r="111" spans="1:35">
      <c r="A111" s="261"/>
      <c r="B111" s="8"/>
      <c r="C111" s="8"/>
      <c r="D111" s="8"/>
      <c r="E111" s="266"/>
      <c r="F111" s="267"/>
      <c r="G111" s="321"/>
      <c r="H111" s="7"/>
      <c r="I111" s="8"/>
      <c r="J111" s="8" t="str">
        <f t="shared" si="119"/>
        <v/>
      </c>
      <c r="K111" s="14" t="str">
        <f>IF(ISERROR(VLOOKUP(Y111,'Directive OSH09 (FR)'!$T$6:$U$10,2,FALSE)),"",VLOOKUP(Y111,'Directive OSH09 (FR)'!$T$6:$U$10,2,FALSE))</f>
        <v/>
      </c>
      <c r="L111" s="126"/>
      <c r="M111" s="127"/>
      <c r="N111" s="27"/>
      <c r="O111" s="27"/>
      <c r="P111" s="27"/>
      <c r="Q111" s="57"/>
      <c r="R111" s="35"/>
      <c r="S111" s="7">
        <f t="shared" si="120"/>
        <v>0</v>
      </c>
      <c r="T111" s="35">
        <f t="shared" si="120"/>
        <v>0</v>
      </c>
      <c r="U111" s="3">
        <f>IF(A111="",0,IF(Q$108="",1,IF(Q$108+$U$90*365&lt;$U$1,1,0)))</f>
        <v>0</v>
      </c>
      <c r="V111" s="163">
        <f>IF(A111="",0,IF(Q$108="",1,IF(Q$108+$V$90*365&lt;$U$1,1,0)))</f>
        <v>0</v>
      </c>
      <c r="W111" s="162" t="str">
        <f>IF(ISERROR(VLOOKUP(H111,'Directive OSH09 (FR)'!$O$6:$P$10,2,FALSE)),"",VLOOKUP(H111,'Directive OSH09 (FR)'!$O$6:$P$10,2,FALSE))</f>
        <v/>
      </c>
      <c r="X111" s="3" t="str">
        <f>IF(ISERROR(VLOOKUP(I111,'Directive OSH09 (FR)'!$O$13:$P$17,2,FALSE)),"",VLOOKUP(I111,'Directive OSH09 (FR)'!$O$13:$P$17,2,FALSE))</f>
        <v/>
      </c>
      <c r="Y111" s="3" t="str">
        <f t="shared" si="121"/>
        <v/>
      </c>
      <c r="Z111" s="196"/>
      <c r="AA111" s="418"/>
      <c r="AB111" s="418"/>
      <c r="AC111" s="420"/>
      <c r="AD111" s="667"/>
      <c r="AE111" s="651"/>
      <c r="AF111" s="314"/>
      <c r="AG111" s="8"/>
      <c r="AH111" s="8">
        <f t="shared" si="122"/>
        <v>0</v>
      </c>
      <c r="AI111" s="652"/>
    </row>
    <row r="112" spans="1:35">
      <c r="A112" s="261"/>
      <c r="B112" s="8"/>
      <c r="C112" s="8"/>
      <c r="D112" s="8"/>
      <c r="E112" s="266"/>
      <c r="F112" s="267"/>
      <c r="G112" s="321"/>
      <c r="H112" s="7"/>
      <c r="I112" s="8"/>
      <c r="J112" s="8" t="str">
        <f t="shared" si="119"/>
        <v/>
      </c>
      <c r="K112" s="14" t="str">
        <f>IF(ISERROR(VLOOKUP(Y112,'Directive OSH09 (FR)'!$T$6:$U$10,2,FALSE)),"",VLOOKUP(Y112,'Directive OSH09 (FR)'!$T$6:$U$10,2,FALSE))</f>
        <v/>
      </c>
      <c r="L112" s="126"/>
      <c r="M112" s="127"/>
      <c r="N112" s="27"/>
      <c r="O112" s="27"/>
      <c r="P112" s="27"/>
      <c r="Q112" s="57"/>
      <c r="R112" s="35"/>
      <c r="S112" s="7">
        <f t="shared" si="120"/>
        <v>0</v>
      </c>
      <c r="T112" s="35">
        <f t="shared" si="120"/>
        <v>0</v>
      </c>
      <c r="U112" s="3">
        <f>IF(A112="",0,IF(Q$108="",1,IF(Q$108+$U$90*365&lt;$U$1,1,0)))</f>
        <v>0</v>
      </c>
      <c r="V112" s="163">
        <f>IF(A112="",0,IF(Q$108="",1,IF(Q$108+$V$90*365&lt;$U$1,1,0)))</f>
        <v>0</v>
      </c>
      <c r="W112" s="162" t="str">
        <f>IF(ISERROR(VLOOKUP(H112,'Directive OSH09 (FR)'!$O$6:$P$10,2,FALSE)),"",VLOOKUP(H112,'Directive OSH09 (FR)'!$O$6:$P$10,2,FALSE))</f>
        <v/>
      </c>
      <c r="X112" s="3" t="str">
        <f>IF(ISERROR(VLOOKUP(I112,'Directive OSH09 (FR)'!$O$13:$P$17,2,FALSE)),"",VLOOKUP(I112,'Directive OSH09 (FR)'!$O$13:$P$17,2,FALSE))</f>
        <v/>
      </c>
      <c r="Y112" s="3" t="str">
        <f t="shared" si="121"/>
        <v/>
      </c>
      <c r="Z112" s="196"/>
      <c r="AA112" s="418"/>
      <c r="AB112" s="418"/>
      <c r="AC112" s="420"/>
      <c r="AD112" s="667"/>
      <c r="AE112" s="651"/>
      <c r="AF112" s="314"/>
      <c r="AG112" s="8"/>
      <c r="AH112" s="8">
        <f t="shared" si="122"/>
        <v>0</v>
      </c>
      <c r="AI112" s="652"/>
    </row>
    <row r="113" spans="1:35" ht="5.25" customHeight="1">
      <c r="A113" s="405"/>
      <c r="B113" s="62"/>
      <c r="C113" s="62"/>
      <c r="D113" s="62"/>
      <c r="E113" s="293"/>
      <c r="F113" s="282"/>
      <c r="G113" s="458"/>
      <c r="H113" s="61"/>
      <c r="I113" s="62"/>
      <c r="J113" s="62" t="str">
        <f t="shared" si="119"/>
        <v/>
      </c>
      <c r="K113" s="63" t="str">
        <f>IF(ISERROR(VLOOKUP(Y113,'Directive OSH09 (FR)'!$T$6:$U$10,2,FALSE)),"",VLOOKUP(Y113,'Directive OSH09 (FR)'!$T$6:$U$10,2,FALSE))</f>
        <v/>
      </c>
      <c r="L113" s="61"/>
      <c r="M113" s="64"/>
      <c r="N113" s="64"/>
      <c r="O113" s="64"/>
      <c r="P113" s="64"/>
      <c r="Q113" s="65"/>
      <c r="R113" s="66"/>
      <c r="S113" s="61">
        <f t="shared" si="120"/>
        <v>0</v>
      </c>
      <c r="T113" s="66">
        <f t="shared" si="120"/>
        <v>0</v>
      </c>
      <c r="U113" s="164">
        <f>IF(A113="",0,IF(Q$108="",1,IF(Q$108+$U$90*365&lt;$U$1,1,0)))</f>
        <v>0</v>
      </c>
      <c r="V113" s="165">
        <f>IF(A113="",0,IF(Q$108="",1,IF(Q$108+$V$90*365&lt;$U$1,1,0)))</f>
        <v>0</v>
      </c>
      <c r="W113" s="162" t="str">
        <f>IF(ISERROR(VLOOKUP(H113,'Directive OSH09 (FR)'!$O$6:$P$10,2,FALSE)),"",VLOOKUP(H113,'Directive OSH09 (FR)'!$O$6:$P$10,2,FALSE))</f>
        <v/>
      </c>
      <c r="X113" s="3" t="str">
        <f>IF(ISERROR(VLOOKUP(I113,'Directive OSH09 (FR)'!$O$13:$P$17,2,FALSE)),"",VLOOKUP(I113,'Directive OSH09 (FR)'!$O$13:$P$17,2,FALSE))</f>
        <v/>
      </c>
      <c r="Y113" s="3" t="str">
        <f t="shared" si="121"/>
        <v/>
      </c>
      <c r="Z113" s="196"/>
      <c r="AA113" s="418"/>
      <c r="AB113" s="418"/>
      <c r="AC113" s="420"/>
      <c r="AD113" s="667"/>
      <c r="AE113" s="651"/>
      <c r="AF113" s="642"/>
      <c r="AG113" s="62"/>
      <c r="AH113" s="62">
        <f t="shared" si="122"/>
        <v>0</v>
      </c>
      <c r="AI113" s="652"/>
    </row>
    <row r="114" spans="1:35">
      <c r="A114" s="523" t="s">
        <v>290</v>
      </c>
      <c r="B114" s="391"/>
      <c r="C114" s="391"/>
      <c r="D114" s="391"/>
      <c r="E114" s="292"/>
      <c r="F114" s="281"/>
      <c r="G114" s="457"/>
      <c r="H114" s="454"/>
      <c r="I114" s="391"/>
      <c r="J114" s="391">
        <f>IF(SUM(J115:J119)=0,"",MAX(J115:J119))</f>
        <v>8</v>
      </c>
      <c r="K114" s="24" t="str">
        <f>IF(ISERROR(VLOOKUP(Y114,'Directive OSH09 (FR)'!$T$6:$U$10,2,FALSE)),"",VLOOKUP(Y114,'Directive OSH09 (FR)'!$T$6:$U$10,2,FALSE))</f>
        <v>1-Negligeable</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3">
        <f>IF(J114="","",IF(J114&gt;=161,5,IF(J114&gt;=65,4,IF(J114&gt;=20,3,IF(J114&gt;=9,2,1)))))</f>
        <v>1</v>
      </c>
      <c r="Z114" s="367"/>
      <c r="AA114" s="446"/>
      <c r="AB114" s="446"/>
      <c r="AC114" s="611"/>
      <c r="AD114" s="709"/>
      <c r="AE114" s="702"/>
      <c r="AF114" s="518"/>
      <c r="AG114" s="398"/>
      <c r="AH114" s="398" t="str">
        <f>IF(SUM(AH115:AH119)=0,"",MAX(AH115:AH119))</f>
        <v/>
      </c>
      <c r="AI114" s="703"/>
    </row>
    <row r="115" spans="1:35" ht="38.25">
      <c r="A115" s="260" t="s">
        <v>556</v>
      </c>
      <c r="B115" s="8" t="s">
        <v>557</v>
      </c>
      <c r="C115" s="8" t="s">
        <v>558</v>
      </c>
      <c r="D115" s="8" t="s">
        <v>559</v>
      </c>
      <c r="E115" s="266" t="s">
        <v>39</v>
      </c>
      <c r="F115" s="267">
        <v>9</v>
      </c>
      <c r="G115" s="321" t="s">
        <v>560</v>
      </c>
      <c r="H115" s="7" t="s">
        <v>35</v>
      </c>
      <c r="I115" s="8" t="s">
        <v>47</v>
      </c>
      <c r="J115" s="8">
        <f>IF(ISERROR(W115*X115),"",W115*X115)</f>
        <v>8</v>
      </c>
      <c r="K115" s="14" t="str">
        <f>IF(ISERROR(VLOOKUP(Y115,'Directive OSH09 (FR)'!$T$6:$U$10,2,FALSE)),"",VLOOKUP(Y115,'Directive OSH09 (FR)'!$T$6:$U$10,2,FALSE))</f>
        <v>1-Negligeable</v>
      </c>
      <c r="L115" s="126"/>
      <c r="M115" s="127"/>
      <c r="N115" s="27"/>
      <c r="O115" s="27"/>
      <c r="P115" s="27"/>
      <c r="Q115" s="57"/>
      <c r="R115" s="35"/>
      <c r="S115" s="7">
        <f t="shared" ref="S115:T115" si="123">U115</f>
        <v>1</v>
      </c>
      <c r="T115" s="35">
        <f t="shared" si="123"/>
        <v>1</v>
      </c>
      <c r="U115" s="3">
        <f>IF(A115="",0,IF(Q$115="",1,IF(Q$115+$U$91*365&lt;$U$1,1,0)))</f>
        <v>1</v>
      </c>
      <c r="V115" s="163">
        <f>IF(A115="",0,IF(Q$115="",1,IF(Q$115+$V$91*365&lt;$U$1,1,0)))</f>
        <v>1</v>
      </c>
      <c r="W115" s="162">
        <f>IF(ISERROR(VLOOKUP(H115,'Directive OSH09 (FR)'!$O$6:$P$10,2,FALSE)),"",VLOOKUP(H115,'Directive OSH09 (FR)'!$O$6:$P$10,2,FALSE))</f>
        <v>2</v>
      </c>
      <c r="X115" s="3">
        <f>IF(ISERROR(VLOOKUP(I115,'Directive OSH09 (FR)'!$O$13:$P$17,2,FALSE)),"",VLOOKUP(I115,'Directive OSH09 (FR)'!$O$13:$P$17,2,FALSE))</f>
        <v>4</v>
      </c>
      <c r="Y115" s="3">
        <f>IF(J115="","",IF(J115&gt;=161,5,IF(J115&gt;=65,4,IF(J115&gt;=20,3,IF(J115&gt;=9,2,1)))))</f>
        <v>1</v>
      </c>
      <c r="Z115" s="196"/>
      <c r="AA115" s="418"/>
      <c r="AB115" s="418"/>
      <c r="AC115" s="420"/>
      <c r="AD115" s="667"/>
      <c r="AE115" s="651"/>
      <c r="AF115" s="314"/>
      <c r="AG115" s="8"/>
      <c r="AH115" s="8">
        <f>IF(ISERROR(AU115*AV115),"",AU115*AV115)</f>
        <v>0</v>
      </c>
      <c r="AI115" s="652"/>
    </row>
    <row r="116" spans="1:35">
      <c r="A116" s="261"/>
      <c r="B116" s="8"/>
      <c r="C116" s="8"/>
      <c r="D116" s="8"/>
      <c r="E116" s="266"/>
      <c r="F116" s="267"/>
      <c r="G116" s="321"/>
      <c r="H116" s="7"/>
      <c r="I116" s="8"/>
      <c r="J116" s="8" t="str">
        <f t="shared" ref="J116:J119" si="124">IF(ISERROR(W116*X116),"",W116*X116)</f>
        <v/>
      </c>
      <c r="K116" s="14" t="str">
        <f>IF(ISERROR(VLOOKUP(Y116,'Directive OSH09 (FR)'!$T$6:$U$10,2,FALSE)),"",VLOOKUP(Y116,'Directive OSH09 (FR)'!$T$6:$U$10,2,FALSE))</f>
        <v/>
      </c>
      <c r="L116" s="126"/>
      <c r="M116" s="127"/>
      <c r="N116" s="27"/>
      <c r="O116" s="27"/>
      <c r="P116" s="27"/>
      <c r="Q116" s="57"/>
      <c r="R116" s="35"/>
      <c r="S116" s="7">
        <f t="shared" ref="S116:T119" si="125">U116</f>
        <v>0</v>
      </c>
      <c r="T116" s="35">
        <f t="shared" si="125"/>
        <v>0</v>
      </c>
      <c r="U116" s="3">
        <f>IF(A116="",0,IF(Q$114="",1,IF(Q$114+$U$90*365&lt;$U$1,1,0)))</f>
        <v>0</v>
      </c>
      <c r="V116" s="163">
        <f>IF(A116="",0,IF(Q$114="",1,IF(Q$114+$V$90*365&lt;$U$1,1,0)))</f>
        <v>0</v>
      </c>
      <c r="W116" s="162" t="str">
        <f>IF(ISERROR(VLOOKUP(H116,'Directive OSH09 (FR)'!$O$6:$P$10,2,FALSE)),"",VLOOKUP(H116,'Directive OSH09 (FR)'!$O$6:$P$10,2,FALSE))</f>
        <v/>
      </c>
      <c r="X116" s="3" t="str">
        <f>IF(ISERROR(VLOOKUP(I116,'Directive OSH09 (FR)'!$O$13:$P$17,2,FALSE)),"",VLOOKUP(I116,'Directive OSH09 (FR)'!$O$13:$P$17,2,FALSE))</f>
        <v/>
      </c>
      <c r="Y116" s="3" t="str">
        <f t="shared" ref="Y116:Y119" si="126">IF(J116="","",IF(J116&gt;=161,5,IF(J116&gt;=65,4,IF(J116&gt;=20,3,IF(J116&gt;=9,2,1)))))</f>
        <v/>
      </c>
      <c r="Z116" s="196"/>
      <c r="AA116" s="418"/>
      <c r="AB116" s="418"/>
      <c r="AC116" s="420"/>
      <c r="AD116" s="667"/>
      <c r="AE116" s="651"/>
      <c r="AF116" s="314"/>
      <c r="AG116" s="8"/>
      <c r="AH116" s="8">
        <f t="shared" ref="AH116:AH119" si="127">IF(ISERROR(AU116*AV116),"",AU116*AV116)</f>
        <v>0</v>
      </c>
      <c r="AI116" s="652"/>
    </row>
    <row r="117" spans="1:35">
      <c r="A117" s="261"/>
      <c r="B117" s="8"/>
      <c r="C117" s="8"/>
      <c r="D117" s="8"/>
      <c r="E117" s="266"/>
      <c r="F117" s="267"/>
      <c r="G117" s="321"/>
      <c r="H117" s="7"/>
      <c r="I117" s="8"/>
      <c r="J117" s="8" t="str">
        <f t="shared" si="124"/>
        <v/>
      </c>
      <c r="K117" s="14" t="str">
        <f>IF(ISERROR(VLOOKUP(Y117,'Directive OSH09 (FR)'!$T$6:$U$10,2,FALSE)),"",VLOOKUP(Y117,'Directive OSH09 (FR)'!$T$6:$U$10,2,FALSE))</f>
        <v/>
      </c>
      <c r="L117" s="126"/>
      <c r="M117" s="127"/>
      <c r="N117" s="27"/>
      <c r="O117" s="27"/>
      <c r="P117" s="27"/>
      <c r="Q117" s="57"/>
      <c r="R117" s="35"/>
      <c r="S117" s="7">
        <f t="shared" si="125"/>
        <v>0</v>
      </c>
      <c r="T117" s="35">
        <f t="shared" si="125"/>
        <v>0</v>
      </c>
      <c r="U117" s="3">
        <f>IF(A117="",0,IF(Q$114="",1,IF(Q$114+$U$90*365&lt;$U$1,1,0)))</f>
        <v>0</v>
      </c>
      <c r="V117" s="163">
        <f>IF(A117="",0,IF(Q$114="",1,IF(Q$114+$V$90*365&lt;$U$1,1,0)))</f>
        <v>0</v>
      </c>
      <c r="W117" s="162" t="str">
        <f>IF(ISERROR(VLOOKUP(H117,'Directive OSH09 (FR)'!$O$6:$P$10,2,FALSE)),"",VLOOKUP(H117,'Directive OSH09 (FR)'!$O$6:$P$10,2,FALSE))</f>
        <v/>
      </c>
      <c r="X117" s="3" t="str">
        <f>IF(ISERROR(VLOOKUP(I117,'Directive OSH09 (FR)'!$O$13:$P$17,2,FALSE)),"",VLOOKUP(I117,'Directive OSH09 (FR)'!$O$13:$P$17,2,FALSE))</f>
        <v/>
      </c>
      <c r="Y117" s="3" t="str">
        <f t="shared" si="126"/>
        <v/>
      </c>
      <c r="Z117" s="196"/>
      <c r="AA117" s="418"/>
      <c r="AB117" s="418"/>
      <c r="AC117" s="420"/>
      <c r="AD117" s="667"/>
      <c r="AE117" s="651"/>
      <c r="AF117" s="314"/>
      <c r="AG117" s="8"/>
      <c r="AH117" s="8">
        <f t="shared" si="127"/>
        <v>0</v>
      </c>
      <c r="AI117" s="652"/>
    </row>
    <row r="118" spans="1:35">
      <c r="A118" s="261"/>
      <c r="B118" s="8"/>
      <c r="C118" s="8"/>
      <c r="D118" s="8"/>
      <c r="E118" s="266"/>
      <c r="F118" s="267"/>
      <c r="G118" s="321"/>
      <c r="H118" s="7"/>
      <c r="I118" s="8"/>
      <c r="J118" s="8" t="str">
        <f t="shared" si="124"/>
        <v/>
      </c>
      <c r="K118" s="14" t="str">
        <f>IF(ISERROR(VLOOKUP(Y118,'Directive OSH09 (FR)'!$T$6:$U$10,2,FALSE)),"",VLOOKUP(Y118,'Directive OSH09 (FR)'!$T$6:$U$10,2,FALSE))</f>
        <v/>
      </c>
      <c r="L118" s="126"/>
      <c r="M118" s="127"/>
      <c r="N118" s="27"/>
      <c r="O118" s="27"/>
      <c r="P118" s="27"/>
      <c r="Q118" s="57"/>
      <c r="R118" s="35"/>
      <c r="S118" s="7">
        <f t="shared" si="125"/>
        <v>0</v>
      </c>
      <c r="T118" s="35">
        <f t="shared" si="125"/>
        <v>0</v>
      </c>
      <c r="U118" s="3">
        <f>IF(A118="",0,IF(Q$114="",1,IF(Q$114+$U$90*365&lt;$U$1,1,0)))</f>
        <v>0</v>
      </c>
      <c r="V118" s="163">
        <f>IF(A118="",0,IF(Q$114="",1,IF(Q$114+$V$90*365&lt;$U$1,1,0)))</f>
        <v>0</v>
      </c>
      <c r="W118" s="162" t="str">
        <f>IF(ISERROR(VLOOKUP(H118,'Directive OSH09 (FR)'!$O$6:$P$10,2,FALSE)),"",VLOOKUP(H118,'Directive OSH09 (FR)'!$O$6:$P$10,2,FALSE))</f>
        <v/>
      </c>
      <c r="X118" s="3" t="str">
        <f>IF(ISERROR(VLOOKUP(I118,'Directive OSH09 (FR)'!$O$13:$P$17,2,FALSE)),"",VLOOKUP(I118,'Directive OSH09 (FR)'!$O$13:$P$17,2,FALSE))</f>
        <v/>
      </c>
      <c r="Y118" s="3" t="str">
        <f t="shared" si="126"/>
        <v/>
      </c>
      <c r="Z118" s="196"/>
      <c r="AA118" s="418"/>
      <c r="AB118" s="418"/>
      <c r="AC118" s="420"/>
      <c r="AD118" s="667"/>
      <c r="AE118" s="651"/>
      <c r="AF118" s="314"/>
      <c r="AG118" s="8"/>
      <c r="AH118" s="8">
        <f t="shared" si="127"/>
        <v>0</v>
      </c>
      <c r="AI118" s="652"/>
    </row>
    <row r="119" spans="1:35" ht="5.25" customHeight="1">
      <c r="A119" s="405"/>
      <c r="B119" s="62"/>
      <c r="C119" s="62"/>
      <c r="D119" s="62"/>
      <c r="E119" s="293"/>
      <c r="F119" s="282"/>
      <c r="G119" s="458"/>
      <c r="H119" s="61"/>
      <c r="I119" s="62"/>
      <c r="J119" s="62" t="str">
        <f t="shared" si="124"/>
        <v/>
      </c>
      <c r="K119" s="63" t="str">
        <f>IF(ISERROR(VLOOKUP(Y119,'Directive OSH09 (FR)'!$T$6:$U$10,2,FALSE)),"",VLOOKUP(Y119,'Directive OSH09 (FR)'!$T$6:$U$10,2,FALSE))</f>
        <v/>
      </c>
      <c r="L119" s="61"/>
      <c r="M119" s="64"/>
      <c r="N119" s="64"/>
      <c r="O119" s="64"/>
      <c r="P119" s="64"/>
      <c r="Q119" s="65"/>
      <c r="R119" s="66"/>
      <c r="S119" s="61">
        <f t="shared" si="125"/>
        <v>0</v>
      </c>
      <c r="T119" s="66">
        <f t="shared" si="125"/>
        <v>0</v>
      </c>
      <c r="U119" s="164">
        <f>IF(A119="",0,IF(Q$114="",1,IF(Q$114+$U$90*365&lt;$U$1,1,0)))</f>
        <v>0</v>
      </c>
      <c r="V119" s="165">
        <f>IF(A119="",0,IF(Q$114="",1,IF(Q$114+$V$90*365&lt;$U$1,1,0)))</f>
        <v>0</v>
      </c>
      <c r="W119" s="162" t="str">
        <f>IF(ISERROR(VLOOKUP(H119,'Directive OSH09 (FR)'!$O$6:$P$10,2,FALSE)),"",VLOOKUP(H119,'Directive OSH09 (FR)'!$O$6:$P$10,2,FALSE))</f>
        <v/>
      </c>
      <c r="X119" s="3" t="str">
        <f>IF(ISERROR(VLOOKUP(I119,'Directive OSH09 (FR)'!$O$13:$P$17,2,FALSE)),"",VLOOKUP(I119,'Directive OSH09 (FR)'!$O$13:$P$17,2,FALSE))</f>
        <v/>
      </c>
      <c r="Y119" s="3" t="str">
        <f t="shared" si="126"/>
        <v/>
      </c>
      <c r="Z119" s="196"/>
      <c r="AA119" s="418"/>
      <c r="AB119" s="418"/>
      <c r="AC119" s="420"/>
      <c r="AD119" s="667"/>
      <c r="AE119" s="651"/>
      <c r="AF119" s="642"/>
      <c r="AG119" s="62"/>
      <c r="AH119" s="62">
        <f t="shared" si="127"/>
        <v>0</v>
      </c>
      <c r="AI119" s="652"/>
    </row>
    <row r="120" spans="1:35">
      <c r="A120" s="523" t="s">
        <v>291</v>
      </c>
      <c r="B120" s="391"/>
      <c r="C120" s="391"/>
      <c r="D120" s="391"/>
      <c r="E120" s="292"/>
      <c r="F120" s="281"/>
      <c r="G120" s="457"/>
      <c r="H120" s="454"/>
      <c r="I120" s="391"/>
      <c r="J120" s="391" t="str">
        <f>IF(SUM(J121:J125)=0,"",MAX(J121:J125))</f>
        <v/>
      </c>
      <c r="K120" s="24" t="str">
        <f>IF(ISERROR(VLOOKUP(Y120,'Directive OSH09 (FR)'!$T$6:$U$10,2,FALSE)),"",VLOOKUP(Y120,'Directive OSH09 (FR)'!$T$6:$U$10,2,FALSE))</f>
        <v/>
      </c>
      <c r="L120" s="43" t="str">
        <f>IF(ISERROR(VLOOKUP($A120,Dangers!$B$4:$G$1001,4,FALSE)),"ERR",IF(ISBLANK(VLOOKUP($A120,Dangers!$B$4:$G$1001,4,FALSE)),"","Yes"))</f>
        <v/>
      </c>
      <c r="M120" s="26" t="str">
        <f>IF(ISERROR(VLOOKUP($A120,Dangers!$B$4:$G$1001,6,FALSE)),"ERR",IF(ISBLANK((VLOOKUP($A120,Dangers!$B$4:$G$1001,6,FALSE))),"","Yes"))</f>
        <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3" t="str">
        <f>IF(J120="","",IF(J120&gt;=161,5,IF(J120&gt;=65,4,IF(J120&gt;=20,3,IF(J120&gt;=9,2,1)))))</f>
        <v/>
      </c>
      <c r="Z120" s="367"/>
      <c r="AA120" s="446"/>
      <c r="AB120" s="446"/>
      <c r="AC120" s="611"/>
      <c r="AD120" s="709"/>
      <c r="AE120" s="702"/>
      <c r="AF120" s="518"/>
      <c r="AG120" s="398"/>
      <c r="AH120" s="398" t="str">
        <f>IF(SUM(AH121:AH125)=0,"",MAX(AH121:AH125))</f>
        <v/>
      </c>
      <c r="AI120" s="703"/>
    </row>
    <row r="121" spans="1:35">
      <c r="A121" s="260" t="s">
        <v>463</v>
      </c>
      <c r="B121" s="8"/>
      <c r="C121" s="8"/>
      <c r="D121" s="8"/>
      <c r="E121" s="266"/>
      <c r="F121" s="267"/>
      <c r="G121" s="321"/>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128">U121</f>
        <v>1</v>
      </c>
      <c r="T121" s="35">
        <f t="shared" si="128"/>
        <v>1</v>
      </c>
      <c r="U121" s="3">
        <f>IF(A121="",0,IF(Q$120="",1,IF(Q$120+$U$90*365&lt;$U$1,1,0)))</f>
        <v>1</v>
      </c>
      <c r="V121" s="163">
        <f>IF(A121="",0,IF(Q$120="",1,IF(Q$120+$V$90*365&lt;$U$1,1,0)))</f>
        <v>1</v>
      </c>
      <c r="W121" s="162" t="str">
        <f>IF(ISERROR(VLOOKUP(H121,'Directive OSH09 (FR)'!$O$6:$P$10,2,FALSE)),"",VLOOKUP(H121,'Directive OSH09 (FR)'!$O$6:$P$10,2,FALSE))</f>
        <v/>
      </c>
      <c r="X121" s="3" t="str">
        <f>IF(ISERROR(VLOOKUP(I121,'Directive OSH09 (FR)'!$O$13:$P$17,2,FALSE)),"",VLOOKUP(I121,'Directive OSH09 (FR)'!$O$13:$P$17,2,FALSE))</f>
        <v/>
      </c>
      <c r="Y121" s="3" t="str">
        <f>IF(J121="","",IF(J121&gt;=161,5,IF(J121&gt;=65,4,IF(J121&gt;=20,3,IF(J121&gt;=9,2,1)))))</f>
        <v/>
      </c>
      <c r="Z121" s="196"/>
      <c r="AA121" s="418"/>
      <c r="AB121" s="418"/>
      <c r="AC121" s="420"/>
      <c r="AD121" s="667"/>
      <c r="AE121" s="651"/>
      <c r="AF121" s="314"/>
      <c r="AG121" s="8"/>
      <c r="AH121" s="8">
        <f>IF(ISERROR(AU121*AV121),"",AU121*AV121)</f>
        <v>0</v>
      </c>
      <c r="AI121" s="652"/>
    </row>
    <row r="122" spans="1:35">
      <c r="A122" s="261"/>
      <c r="B122" s="8"/>
      <c r="C122" s="8"/>
      <c r="D122" s="8"/>
      <c r="E122" s="266"/>
      <c r="F122" s="267"/>
      <c r="G122" s="321"/>
      <c r="H122" s="7"/>
      <c r="I122" s="8"/>
      <c r="J122" s="8" t="str">
        <f t="shared" ref="J122:J125" si="129">IF(ISERROR(W122*X122),"",W122*X122)</f>
        <v/>
      </c>
      <c r="K122" s="14" t="str">
        <f>IF(ISERROR(VLOOKUP(Y122,'Directive OSH09 (FR)'!$T$6:$U$10,2,FALSE)),"",VLOOKUP(Y122,'Directive OSH09 (FR)'!$T$6:$U$10,2,FALSE))</f>
        <v/>
      </c>
      <c r="L122" s="126"/>
      <c r="M122" s="127"/>
      <c r="N122" s="27"/>
      <c r="O122" s="27"/>
      <c r="P122" s="27"/>
      <c r="Q122" s="57"/>
      <c r="R122" s="35"/>
      <c r="S122" s="7">
        <f t="shared" si="128"/>
        <v>0</v>
      </c>
      <c r="T122" s="35">
        <f t="shared" si="128"/>
        <v>0</v>
      </c>
      <c r="U122" s="3">
        <f>IF(A122="",0,IF(Q$120="",1,IF(Q$120+$U$90*365&lt;$U$1,1,0)))</f>
        <v>0</v>
      </c>
      <c r="V122" s="163">
        <f>IF(A122="",0,IF(Q$120="",1,IF(Q$120+$V$90*365&lt;$U$1,1,0)))</f>
        <v>0</v>
      </c>
      <c r="W122" s="162" t="str">
        <f>IF(ISERROR(VLOOKUP(H122,'Directive OSH09 (FR)'!$O$6:$P$10,2,FALSE)),"",VLOOKUP(H122,'Directive OSH09 (FR)'!$O$6:$P$10,2,FALSE))</f>
        <v/>
      </c>
      <c r="X122" s="3" t="str">
        <f>IF(ISERROR(VLOOKUP(I122,'Directive OSH09 (FR)'!$O$13:$P$17,2,FALSE)),"",VLOOKUP(I122,'Directive OSH09 (FR)'!$O$13:$P$17,2,FALSE))</f>
        <v/>
      </c>
      <c r="Y122" s="3" t="str">
        <f t="shared" ref="Y122:Y125" si="130">IF(J122="","",IF(J122&gt;=161,5,IF(J122&gt;=65,4,IF(J122&gt;=20,3,IF(J122&gt;=9,2,1)))))</f>
        <v/>
      </c>
      <c r="Z122" s="196"/>
      <c r="AA122" s="418"/>
      <c r="AB122" s="418"/>
      <c r="AC122" s="420"/>
      <c r="AD122" s="667"/>
      <c r="AE122" s="651"/>
      <c r="AF122" s="314"/>
      <c r="AG122" s="8"/>
      <c r="AH122" s="8">
        <f t="shared" ref="AH122:AH125" si="131">IF(ISERROR(AU122*AV122),"",AU122*AV122)</f>
        <v>0</v>
      </c>
      <c r="AI122" s="652"/>
    </row>
    <row r="123" spans="1:35">
      <c r="A123" s="261"/>
      <c r="B123" s="8"/>
      <c r="C123" s="8"/>
      <c r="D123" s="8"/>
      <c r="E123" s="266"/>
      <c r="F123" s="267"/>
      <c r="G123" s="321"/>
      <c r="H123" s="7"/>
      <c r="I123" s="8"/>
      <c r="J123" s="8" t="str">
        <f t="shared" si="129"/>
        <v/>
      </c>
      <c r="K123" s="14" t="str">
        <f>IF(ISERROR(VLOOKUP(Y123,'Directive OSH09 (FR)'!$T$6:$U$10,2,FALSE)),"",VLOOKUP(Y123,'Directive OSH09 (FR)'!$T$6:$U$10,2,FALSE))</f>
        <v/>
      </c>
      <c r="L123" s="126"/>
      <c r="M123" s="127"/>
      <c r="N123" s="27"/>
      <c r="O123" s="27"/>
      <c r="P123" s="27"/>
      <c r="Q123" s="57"/>
      <c r="R123" s="35"/>
      <c r="S123" s="7">
        <f t="shared" si="128"/>
        <v>0</v>
      </c>
      <c r="T123" s="35">
        <f t="shared" si="128"/>
        <v>0</v>
      </c>
      <c r="U123" s="3">
        <f>IF(A123="",0,IF(Q$120="",1,IF(Q$120+$U$90*365&lt;$U$1,1,0)))</f>
        <v>0</v>
      </c>
      <c r="V123" s="163">
        <f>IF(A123="",0,IF(Q$120="",1,IF(Q$120+$V$90*365&lt;$U$1,1,0)))</f>
        <v>0</v>
      </c>
      <c r="W123" s="162" t="str">
        <f>IF(ISERROR(VLOOKUP(H123,'Directive OSH09 (FR)'!$O$6:$P$10,2,FALSE)),"",VLOOKUP(H123,'Directive OSH09 (FR)'!$O$6:$P$10,2,FALSE))</f>
        <v/>
      </c>
      <c r="X123" s="3" t="str">
        <f>IF(ISERROR(VLOOKUP(I123,'Directive OSH09 (FR)'!$O$13:$P$17,2,FALSE)),"",VLOOKUP(I123,'Directive OSH09 (FR)'!$O$13:$P$17,2,FALSE))</f>
        <v/>
      </c>
      <c r="Y123" s="3" t="str">
        <f t="shared" si="130"/>
        <v/>
      </c>
      <c r="Z123" s="196"/>
      <c r="AA123" s="418"/>
      <c r="AB123" s="418"/>
      <c r="AC123" s="420"/>
      <c r="AD123" s="667"/>
      <c r="AE123" s="651"/>
      <c r="AF123" s="314"/>
      <c r="AG123" s="8"/>
      <c r="AH123" s="8">
        <f t="shared" si="131"/>
        <v>0</v>
      </c>
      <c r="AI123" s="652"/>
    </row>
    <row r="124" spans="1:35">
      <c r="A124" s="261"/>
      <c r="B124" s="8"/>
      <c r="C124" s="8"/>
      <c r="D124" s="8"/>
      <c r="E124" s="266"/>
      <c r="F124" s="267"/>
      <c r="G124" s="321"/>
      <c r="H124" s="7"/>
      <c r="I124" s="8"/>
      <c r="J124" s="8" t="str">
        <f t="shared" si="129"/>
        <v/>
      </c>
      <c r="K124" s="14" t="str">
        <f>IF(ISERROR(VLOOKUP(Y124,'Directive OSH09 (FR)'!$T$6:$U$10,2,FALSE)),"",VLOOKUP(Y124,'Directive OSH09 (FR)'!$T$6:$U$10,2,FALSE))</f>
        <v/>
      </c>
      <c r="L124" s="126"/>
      <c r="M124" s="127"/>
      <c r="N124" s="27"/>
      <c r="O124" s="27"/>
      <c r="P124" s="27"/>
      <c r="Q124" s="57"/>
      <c r="R124" s="35"/>
      <c r="S124" s="7">
        <f t="shared" si="128"/>
        <v>0</v>
      </c>
      <c r="T124" s="35">
        <f t="shared" si="128"/>
        <v>0</v>
      </c>
      <c r="U124" s="3">
        <f>IF(A124="",0,IF(Q$120="",1,IF(Q$120+$U$90*365&lt;$U$1,1,0)))</f>
        <v>0</v>
      </c>
      <c r="V124" s="163">
        <f>IF(A124="",0,IF(Q$120="",1,IF(Q$120+$V$90*365&lt;$U$1,1,0)))</f>
        <v>0</v>
      </c>
      <c r="W124" s="162" t="str">
        <f>IF(ISERROR(VLOOKUP(H124,'Directive OSH09 (FR)'!$O$6:$P$10,2,FALSE)),"",VLOOKUP(H124,'Directive OSH09 (FR)'!$O$6:$P$10,2,FALSE))</f>
        <v/>
      </c>
      <c r="X124" s="3" t="str">
        <f>IF(ISERROR(VLOOKUP(I124,'Directive OSH09 (FR)'!$O$13:$P$17,2,FALSE)),"",VLOOKUP(I124,'Directive OSH09 (FR)'!$O$13:$P$17,2,FALSE))</f>
        <v/>
      </c>
      <c r="Y124" s="3" t="str">
        <f t="shared" si="130"/>
        <v/>
      </c>
      <c r="Z124" s="196"/>
      <c r="AA124" s="418"/>
      <c r="AB124" s="418"/>
      <c r="AC124" s="420"/>
      <c r="AD124" s="667"/>
      <c r="AE124" s="651"/>
      <c r="AF124" s="314"/>
      <c r="AG124" s="8"/>
      <c r="AH124" s="8">
        <f t="shared" si="131"/>
        <v>0</v>
      </c>
      <c r="AI124" s="652"/>
    </row>
    <row r="125" spans="1:35" ht="5.25" customHeight="1">
      <c r="A125" s="405"/>
      <c r="B125" s="62"/>
      <c r="C125" s="62"/>
      <c r="D125" s="62"/>
      <c r="E125" s="293"/>
      <c r="F125" s="282"/>
      <c r="G125" s="458"/>
      <c r="H125" s="61"/>
      <c r="I125" s="62"/>
      <c r="J125" s="62" t="str">
        <f t="shared" si="129"/>
        <v/>
      </c>
      <c r="K125" s="63" t="str">
        <f>IF(ISERROR(VLOOKUP(Y125,'Directive OSH09 (FR)'!$T$6:$U$10,2,FALSE)),"",VLOOKUP(Y125,'Directive OSH09 (FR)'!$T$6:$U$10,2,FALSE))</f>
        <v/>
      </c>
      <c r="L125" s="61"/>
      <c r="M125" s="64"/>
      <c r="N125" s="64"/>
      <c r="O125" s="64"/>
      <c r="P125" s="64"/>
      <c r="Q125" s="65"/>
      <c r="R125" s="66"/>
      <c r="S125" s="61">
        <f t="shared" si="128"/>
        <v>0</v>
      </c>
      <c r="T125" s="66">
        <f t="shared" si="128"/>
        <v>0</v>
      </c>
      <c r="U125" s="164">
        <f>IF(A125="",0,IF(Q$120="",1,IF(Q$120+$U$90*365&lt;$U$1,1,0)))</f>
        <v>0</v>
      </c>
      <c r="V125" s="165">
        <f>IF(A125="",0,IF(Q$120="",1,IF(Q$120+$V$90*365&lt;$U$1,1,0)))</f>
        <v>0</v>
      </c>
      <c r="W125" s="162" t="str">
        <f>IF(ISERROR(VLOOKUP(H125,'Directive OSH09 (FR)'!$O$6:$P$10,2,FALSE)),"",VLOOKUP(H125,'Directive OSH09 (FR)'!$O$6:$P$10,2,FALSE))</f>
        <v/>
      </c>
      <c r="X125" s="3" t="str">
        <f>IF(ISERROR(VLOOKUP(I125,'Directive OSH09 (FR)'!$O$13:$P$17,2,FALSE)),"",VLOOKUP(I125,'Directive OSH09 (FR)'!$O$13:$P$17,2,FALSE))</f>
        <v/>
      </c>
      <c r="Y125" s="3" t="str">
        <f t="shared" si="130"/>
        <v/>
      </c>
      <c r="Z125" s="196"/>
      <c r="AA125" s="418"/>
      <c r="AB125" s="418"/>
      <c r="AC125" s="420"/>
      <c r="AD125" s="667"/>
      <c r="AE125" s="651"/>
      <c r="AF125" s="642"/>
      <c r="AG125" s="62"/>
      <c r="AH125" s="62">
        <f t="shared" si="131"/>
        <v>0</v>
      </c>
      <c r="AI125" s="652"/>
    </row>
    <row r="126" spans="1:35">
      <c r="A126" s="268" t="s">
        <v>340</v>
      </c>
      <c r="B126" s="391"/>
      <c r="C126" s="391"/>
      <c r="D126" s="391"/>
      <c r="E126" s="292"/>
      <c r="F126" s="281"/>
      <c r="G126" s="457"/>
      <c r="H126" s="454"/>
      <c r="I126" s="391"/>
      <c r="J126" s="391">
        <f>IF(SUM(J127:J134)=0,"",MAX(J127:J134))</f>
        <v>16</v>
      </c>
      <c r="K126" s="24" t="str">
        <f>IF(ISERROR(VLOOKUP(Y126,'Directive OSH09 (FR)'!$T$6:$U$10,2,FALSE)),"",VLOOKUP(Y126,'Directive OSH09 (FR)'!$T$6:$U$10,2,FALSE))</f>
        <v>2-Tolérable</v>
      </c>
      <c r="L126" s="43" t="str">
        <f>IF(ISERROR(VLOOKUP($A126,Dangers!$B$4:$G$1001,4,FALSE)),"ERR",IF(ISBLANK(VLOOKUP($A126,Dangers!$B$4:$G$1001,4,FALSE)),"","Yes"))</f>
        <v>ERR</v>
      </c>
      <c r="M126" s="26" t="str">
        <f>IF(ISERROR(VLOOKUP($A126,Dangers!$B$4:$G$1001,6,FALSE)),"ERR",IF(ISBLANK((VLOOKUP($A126,Dangers!$B$4:$G$1001,6,FALSE))),"","Yes"))</f>
        <v>ERR</v>
      </c>
      <c r="N126" s="26"/>
      <c r="O126" s="26"/>
      <c r="P126" s="26"/>
      <c r="Q126" s="132" t="str">
        <f>IF(OR(L126="Yes",M126="Yes"),MAX(Q127:Q130),"")</f>
        <v/>
      </c>
      <c r="R126" s="34"/>
      <c r="S126" s="43">
        <f>IF(L126="Yes",IF(SUM(S127:S130)=0,0,1),2)</f>
        <v>2</v>
      </c>
      <c r="T126" s="34">
        <f>IF(M126="Yes",IF(SUM(T127:T130)=0,0,1),2)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3">
        <f>IF(J126="","",IF(J126&gt;=161,5,IF(J126&gt;=65,4,IF(J126&gt;=20,3,IF(J126&gt;=9,2,1)))))</f>
        <v>2</v>
      </c>
      <c r="Z126" s="367"/>
      <c r="AA126" s="446"/>
      <c r="AB126" s="446"/>
      <c r="AC126" s="611"/>
      <c r="AD126" s="709"/>
      <c r="AE126" s="702"/>
      <c r="AF126" s="518"/>
      <c r="AG126" s="398"/>
      <c r="AH126" s="398" t="str">
        <f>IF(SUM(AH127:AH130)=0,"",MAX(AH127:AH130))</f>
        <v/>
      </c>
      <c r="AI126" s="703"/>
    </row>
    <row r="127" spans="1:35" ht="63.75">
      <c r="A127" s="261" t="s">
        <v>424</v>
      </c>
      <c r="B127" s="255" t="s">
        <v>561</v>
      </c>
      <c r="C127" s="255" t="s">
        <v>562</v>
      </c>
      <c r="D127" s="255" t="s">
        <v>563</v>
      </c>
      <c r="E127" s="266" t="s">
        <v>36</v>
      </c>
      <c r="F127" s="267">
        <v>9</v>
      </c>
      <c r="G127" s="256" t="s">
        <v>564</v>
      </c>
      <c r="H127" s="7" t="s">
        <v>38</v>
      </c>
      <c r="I127" s="8" t="s">
        <v>47</v>
      </c>
      <c r="J127" s="8">
        <f>IF(ISERROR(W127*X127),"",W127*X127)</f>
        <v>16</v>
      </c>
      <c r="K127" s="14" t="str">
        <f>IF(ISERROR(VLOOKUP(Y127,'Directive OSH09 (FR)'!$T$6:$U$10,2,FALSE)),"",VLOOKUP(Y127,'Directive OSH09 (FR)'!$T$6:$U$10,2,FALSE))</f>
        <v>2-Tolérable</v>
      </c>
      <c r="L127" s="126"/>
      <c r="M127" s="127"/>
      <c r="N127" s="27"/>
      <c r="O127" s="27"/>
      <c r="P127" s="27"/>
      <c r="Q127" s="57"/>
      <c r="R127" s="35"/>
      <c r="S127" s="7">
        <f t="shared" ref="S127:T130" si="132">U127</f>
        <v>1</v>
      </c>
      <c r="T127" s="35">
        <f t="shared" si="132"/>
        <v>1</v>
      </c>
      <c r="U127" s="3">
        <f t="shared" ref="U127:U132" si="133">IF(A127="",0,IF(Q$127="",1,IF(Q$127+$U$91*365&lt;$U$1,1,0)))</f>
        <v>1</v>
      </c>
      <c r="V127" s="163">
        <f t="shared" ref="V127:V132" si="134">IF(A127="",0,IF(Q$127="",1,IF(Q$127+$V$91*365&lt;$U$1,1,0)))</f>
        <v>1</v>
      </c>
      <c r="W127" s="162">
        <f>IF(ISERROR(VLOOKUP(H127,'Directive OSH09 (FR)'!$O$6:$P$10,2,FALSE)),"",VLOOKUP(H127,'Directive OSH09 (FR)'!$O$6:$P$10,2,FALSE))</f>
        <v>4</v>
      </c>
      <c r="X127" s="3">
        <f>IF(ISERROR(VLOOKUP(I127,'Directive OSH09 (FR)'!$O$13:$P$17,2,FALSE)),"",VLOOKUP(I127,'Directive OSH09 (FR)'!$O$13:$P$17,2,FALSE))</f>
        <v>4</v>
      </c>
      <c r="Y127" s="3">
        <f>IF(J127="","",IF(J127&gt;=161,5,IF(J127&gt;=65,4,IF(J127&gt;=20,3,IF(J127&gt;=9,2,1)))))</f>
        <v>2</v>
      </c>
      <c r="Z127" s="210" t="s">
        <v>565</v>
      </c>
      <c r="AA127" s="418"/>
      <c r="AB127" s="418"/>
      <c r="AC127" s="420"/>
      <c r="AD127" s="667"/>
      <c r="AE127" s="651"/>
      <c r="AF127" s="314"/>
      <c r="AG127" s="8"/>
      <c r="AH127" s="8">
        <f>IF(ISERROR(AU127*AV127),"",AU127*AV127)</f>
        <v>0</v>
      </c>
      <c r="AI127" s="653"/>
    </row>
    <row r="128" spans="1:35" ht="102">
      <c r="A128" s="261" t="s">
        <v>424</v>
      </c>
      <c r="B128" s="8" t="s">
        <v>430</v>
      </c>
      <c r="C128" s="255" t="s">
        <v>566</v>
      </c>
      <c r="D128" s="255" t="s">
        <v>567</v>
      </c>
      <c r="E128" s="266" t="s">
        <v>36</v>
      </c>
      <c r="F128" s="267">
        <v>9</v>
      </c>
      <c r="G128" s="256" t="s">
        <v>564</v>
      </c>
      <c r="H128" s="7" t="s">
        <v>35</v>
      </c>
      <c r="I128" s="8" t="s">
        <v>47</v>
      </c>
      <c r="J128" s="8">
        <f>IF(ISERROR(W128*X128),"",W128*X128)</f>
        <v>8</v>
      </c>
      <c r="K128" s="14" t="str">
        <f>IF(ISERROR(VLOOKUP(Y128,'Directive OSH09 (FR)'!$T$6:$U$10,2,FALSE)),"",VLOOKUP(Y128,'Directive OSH09 (FR)'!$T$6:$U$10,2,FALSE))</f>
        <v>1-Negligeable</v>
      </c>
      <c r="L128" s="126"/>
      <c r="M128" s="127"/>
      <c r="N128" s="27"/>
      <c r="O128" s="27"/>
      <c r="P128" s="27"/>
      <c r="Q128" s="57"/>
      <c r="R128" s="35"/>
      <c r="S128" s="7">
        <f t="shared" si="132"/>
        <v>1</v>
      </c>
      <c r="T128" s="35">
        <f t="shared" si="132"/>
        <v>1</v>
      </c>
      <c r="U128" s="3">
        <f t="shared" si="133"/>
        <v>1</v>
      </c>
      <c r="V128" s="163">
        <f t="shared" si="134"/>
        <v>1</v>
      </c>
      <c r="W128" s="162">
        <f>IF(ISERROR(VLOOKUP(H128,'Directive OSH09 (FR)'!$O$6:$P$10,2,FALSE)),"",VLOOKUP(H128,'Directive OSH09 (FR)'!$O$6:$P$10,2,FALSE))</f>
        <v>2</v>
      </c>
      <c r="X128" s="3">
        <f>IF(ISERROR(VLOOKUP(I128,'Directive OSH09 (FR)'!$O$13:$P$17,2,FALSE)),"",VLOOKUP(I128,'Directive OSH09 (FR)'!$O$13:$P$17,2,FALSE))</f>
        <v>4</v>
      </c>
      <c r="Y128" s="3">
        <f>IF(J128="","",IF(J128&gt;=161,5,IF(J128&gt;=65,4,IF(J128&gt;=20,3,IF(J128&gt;=9,2,1)))))</f>
        <v>1</v>
      </c>
      <c r="Z128" s="588" t="s">
        <v>568</v>
      </c>
      <c r="AA128" s="418"/>
      <c r="AB128" s="418"/>
      <c r="AC128" s="420"/>
      <c r="AD128" s="667"/>
      <c r="AE128" s="651"/>
      <c r="AF128" s="314"/>
      <c r="AG128" s="8"/>
      <c r="AH128" s="8">
        <f>IF(ISERROR(AU128*AV128),"",AU128*AV128)</f>
        <v>0</v>
      </c>
      <c r="AI128" s="653"/>
    </row>
    <row r="129" spans="1:207" ht="51" customHeight="1">
      <c r="A129" s="261" t="s">
        <v>424</v>
      </c>
      <c r="B129" s="8" t="s">
        <v>430</v>
      </c>
      <c r="C129" s="255" t="s">
        <v>569</v>
      </c>
      <c r="D129" s="255" t="s">
        <v>570</v>
      </c>
      <c r="E129" s="266" t="s">
        <v>36</v>
      </c>
      <c r="F129" s="267">
        <v>9</v>
      </c>
      <c r="G129" s="256" t="s">
        <v>564</v>
      </c>
      <c r="H129" s="7" t="s">
        <v>35</v>
      </c>
      <c r="I129" s="8" t="s">
        <v>47</v>
      </c>
      <c r="J129" s="8">
        <f t="shared" ref="J129:J130" si="135">IF(ISERROR(W129*X129),"",W129*X129)</f>
        <v>8</v>
      </c>
      <c r="K129" s="14" t="str">
        <f>IF(ISERROR(VLOOKUP(Y129,'Directive OSH09 (FR)'!$T$6:$U$10,2,FALSE)),"",VLOOKUP(Y129,'Directive OSH09 (FR)'!$T$6:$U$10,2,FALSE))</f>
        <v>1-Negligeable</v>
      </c>
      <c r="L129" s="126"/>
      <c r="M129" s="127"/>
      <c r="N129" s="27"/>
      <c r="O129" s="27"/>
      <c r="P129" s="27"/>
      <c r="Q129" s="57"/>
      <c r="R129" s="35"/>
      <c r="S129" s="7">
        <f t="shared" si="132"/>
        <v>1</v>
      </c>
      <c r="T129" s="35">
        <f t="shared" si="132"/>
        <v>1</v>
      </c>
      <c r="U129" s="3">
        <f t="shared" si="133"/>
        <v>1</v>
      </c>
      <c r="V129" s="163">
        <f t="shared" si="134"/>
        <v>1</v>
      </c>
      <c r="W129" s="162">
        <f>IF(ISERROR(VLOOKUP(H129,'Directive OSH09 (FR)'!$O$6:$P$10,2,FALSE)),"",VLOOKUP(H129,'Directive OSH09 (FR)'!$O$6:$P$10,2,FALSE))</f>
        <v>2</v>
      </c>
      <c r="X129" s="3">
        <f>IF(ISERROR(VLOOKUP(I129,'Directive OSH09 (FR)'!$O$13:$P$17,2,FALSE)),"",VLOOKUP(I129,'Directive OSH09 (FR)'!$O$13:$P$17,2,FALSE))</f>
        <v>4</v>
      </c>
      <c r="Y129" s="3">
        <f t="shared" ref="Y129:Y130" si="136">IF(J129="","",IF(J129&gt;=161,5,IF(J129&gt;=65,4,IF(J129&gt;=20,3,IF(J129&gt;=9,2,1)))))</f>
        <v>1</v>
      </c>
      <c r="Z129" s="588" t="s">
        <v>568</v>
      </c>
      <c r="AA129" s="418"/>
      <c r="AB129" s="418"/>
      <c r="AC129" s="420"/>
      <c r="AD129" s="667"/>
      <c r="AE129" s="651"/>
      <c r="AF129" s="314"/>
      <c r="AG129" s="8"/>
      <c r="AH129" s="8"/>
      <c r="AI129" s="653"/>
    </row>
    <row r="130" spans="1:207" ht="114.75">
      <c r="A130" s="261" t="s">
        <v>424</v>
      </c>
      <c r="B130" s="8" t="s">
        <v>434</v>
      </c>
      <c r="C130" s="255" t="s">
        <v>571</v>
      </c>
      <c r="D130" s="255" t="s">
        <v>572</v>
      </c>
      <c r="E130" s="266" t="s">
        <v>36</v>
      </c>
      <c r="F130" s="267">
        <v>9</v>
      </c>
      <c r="G130" s="256" t="s">
        <v>573</v>
      </c>
      <c r="H130" s="7" t="s">
        <v>35</v>
      </c>
      <c r="I130" s="8" t="s">
        <v>48</v>
      </c>
      <c r="J130" s="8">
        <f t="shared" si="135"/>
        <v>16</v>
      </c>
      <c r="K130" s="14" t="str">
        <f>IF(ISERROR(VLOOKUP(Y130,'Directive OSH09 (FR)'!$T$6:$U$10,2,FALSE)),"",VLOOKUP(Y130,'Directive OSH09 (FR)'!$T$6:$U$10,2,FALSE))</f>
        <v>2-Tolérable</v>
      </c>
      <c r="L130" s="126"/>
      <c r="M130" s="127"/>
      <c r="N130" s="27"/>
      <c r="O130" s="27"/>
      <c r="P130" s="27"/>
      <c r="Q130" s="57"/>
      <c r="R130" s="35"/>
      <c r="S130" s="7">
        <f t="shared" si="132"/>
        <v>1</v>
      </c>
      <c r="T130" s="35">
        <f t="shared" si="132"/>
        <v>1</v>
      </c>
      <c r="U130" s="3">
        <f t="shared" si="133"/>
        <v>1</v>
      </c>
      <c r="V130" s="163">
        <f t="shared" si="134"/>
        <v>1</v>
      </c>
      <c r="W130" s="162">
        <f>IF(ISERROR(VLOOKUP(H130,'Directive OSH09 (FR)'!$O$6:$P$10,2,FALSE)),"",VLOOKUP(H130,'Directive OSH09 (FR)'!$O$6:$P$10,2,FALSE))</f>
        <v>2</v>
      </c>
      <c r="X130" s="3">
        <f>IF(ISERROR(VLOOKUP(I130,'Directive OSH09 (FR)'!$O$13:$P$17,2,FALSE)),"",VLOOKUP(I130,'Directive OSH09 (FR)'!$O$13:$P$17,2,FALSE))</f>
        <v>8</v>
      </c>
      <c r="Y130" s="3">
        <f t="shared" si="136"/>
        <v>2</v>
      </c>
      <c r="Z130" s="210" t="s">
        <v>565</v>
      </c>
      <c r="AA130" s="418"/>
      <c r="AB130" s="418"/>
      <c r="AC130" s="420"/>
      <c r="AD130" s="667"/>
      <c r="AE130" s="651"/>
      <c r="AF130" s="314"/>
      <c r="AG130" s="8"/>
      <c r="AH130" s="8">
        <f t="shared" ref="AH130" si="137">IF(ISERROR(AU130*AV130),"",AU130*AV130)</f>
        <v>0</v>
      </c>
      <c r="AI130" s="653"/>
    </row>
    <row r="131" spans="1:207" ht="102">
      <c r="A131" s="261" t="s">
        <v>424</v>
      </c>
      <c r="B131" s="8" t="s">
        <v>434</v>
      </c>
      <c r="C131" s="255" t="s">
        <v>574</v>
      </c>
      <c r="D131" s="255" t="s">
        <v>575</v>
      </c>
      <c r="E131" s="266" t="s">
        <v>36</v>
      </c>
      <c r="F131" s="267">
        <v>9</v>
      </c>
      <c r="G131" s="256" t="s">
        <v>564</v>
      </c>
      <c r="H131" s="7" t="s">
        <v>35</v>
      </c>
      <c r="I131" s="8" t="s">
        <v>47</v>
      </c>
      <c r="J131" s="8">
        <f>IF(ISERROR(W131*X131),"",W131*X131)</f>
        <v>8</v>
      </c>
      <c r="K131" s="14" t="str">
        <f>IF(ISERROR(VLOOKUP(Y131,'Directive OSH09 (FR)'!$T$6:$U$10,2,FALSE)),"",VLOOKUP(Y131,'Directive OSH09 (FR)'!$T$6:$U$10,2,FALSE))</f>
        <v>1-Negligeable</v>
      </c>
      <c r="L131" s="126"/>
      <c r="M131" s="127"/>
      <c r="N131" s="27"/>
      <c r="O131" s="27"/>
      <c r="P131" s="27"/>
      <c r="Q131" s="57"/>
      <c r="R131" s="35"/>
      <c r="S131" s="7">
        <f t="shared" ref="S131:T133" si="138">U131</f>
        <v>1</v>
      </c>
      <c r="T131" s="35">
        <f t="shared" si="138"/>
        <v>1</v>
      </c>
      <c r="U131" s="3">
        <f t="shared" si="133"/>
        <v>1</v>
      </c>
      <c r="V131" s="163">
        <f t="shared" si="134"/>
        <v>1</v>
      </c>
      <c r="W131" s="162">
        <f>IF(ISERROR(VLOOKUP(H131,'Directive OSH09 (FR)'!$O$6:$P$10,2,FALSE)),"",VLOOKUP(H131,'Directive OSH09 (FR)'!$O$6:$P$10,2,FALSE))</f>
        <v>2</v>
      </c>
      <c r="X131" s="3">
        <f>IF(ISERROR(VLOOKUP(I131,'Directive OSH09 (FR)'!$O$13:$P$17,2,FALSE)),"",VLOOKUP(I131,'Directive OSH09 (FR)'!$O$13:$P$17,2,FALSE))</f>
        <v>4</v>
      </c>
      <c r="Y131" s="3">
        <f>IF(J131="","",IF(J131&gt;=161,5,IF(J131&gt;=65,4,IF(J131&gt;=20,3,IF(J131&gt;=9,2,1)))))</f>
        <v>1</v>
      </c>
      <c r="Z131" s="210" t="s">
        <v>429</v>
      </c>
      <c r="AA131" s="418"/>
      <c r="AB131" s="418"/>
      <c r="AC131" s="420"/>
      <c r="AD131" s="667"/>
      <c r="AE131" s="651"/>
      <c r="AF131" s="314"/>
      <c r="AG131" s="8"/>
      <c r="AH131" s="8"/>
      <c r="AI131" s="653"/>
    </row>
    <row r="132" spans="1:207" ht="89.25">
      <c r="A132" s="261" t="s">
        <v>424</v>
      </c>
      <c r="B132" s="255" t="s">
        <v>576</v>
      </c>
      <c r="C132" s="255" t="s">
        <v>577</v>
      </c>
      <c r="D132" s="255" t="s">
        <v>578</v>
      </c>
      <c r="E132" s="266" t="s">
        <v>36</v>
      </c>
      <c r="F132" s="267">
        <v>9</v>
      </c>
      <c r="G132" s="256" t="s">
        <v>579</v>
      </c>
      <c r="H132" s="7" t="s">
        <v>35</v>
      </c>
      <c r="I132" s="8" t="s">
        <v>48</v>
      </c>
      <c r="J132" s="8">
        <f>IF(ISERROR(W132*X132),"",W132*X132)</f>
        <v>16</v>
      </c>
      <c r="K132" s="14" t="str">
        <f>IF(ISERROR(VLOOKUP(Y132,'Directive OSH09 (FR)'!$T$6:$U$10,2,FALSE)),"",VLOOKUP(Y132,'Directive OSH09 (FR)'!$T$6:$U$10,2,FALSE))</f>
        <v>2-Tolérable</v>
      </c>
      <c r="L132" s="126"/>
      <c r="M132" s="127"/>
      <c r="N132" s="27"/>
      <c r="O132" s="27"/>
      <c r="P132" s="27"/>
      <c r="Q132" s="57"/>
      <c r="R132" s="35"/>
      <c r="S132" s="7">
        <f t="shared" si="138"/>
        <v>1</v>
      </c>
      <c r="T132" s="35">
        <f t="shared" si="138"/>
        <v>1</v>
      </c>
      <c r="U132" s="3">
        <f t="shared" si="133"/>
        <v>1</v>
      </c>
      <c r="V132" s="163">
        <f t="shared" si="134"/>
        <v>1</v>
      </c>
      <c r="W132" s="162">
        <f>IF(ISERROR(VLOOKUP(H132,'Directive OSH09 (FR)'!$O$6:$P$10,2,FALSE)),"",VLOOKUP(H132,'Directive OSH09 (FR)'!$O$6:$P$10,2,FALSE))</f>
        <v>2</v>
      </c>
      <c r="X132" s="3">
        <f>IF(ISERROR(VLOOKUP(I132,'Directive OSH09 (FR)'!$O$13:$P$17,2,FALSE)),"",VLOOKUP(I132,'Directive OSH09 (FR)'!$O$13:$P$17,2,FALSE))</f>
        <v>8</v>
      </c>
      <c r="Y132" s="3">
        <f>IF(J132="","",IF(J132&gt;=161,5,IF(J132&gt;=65,4,IF(J132&gt;=20,3,IF(J132&gt;=9,2,1)))))</f>
        <v>2</v>
      </c>
      <c r="Z132" s="196" t="s">
        <v>568</v>
      </c>
      <c r="AA132" s="418"/>
      <c r="AB132" s="418"/>
      <c r="AC132" s="420"/>
      <c r="AD132" s="667"/>
      <c r="AE132" s="651"/>
      <c r="AF132" s="314"/>
      <c r="AG132" s="8"/>
      <c r="AH132" s="8"/>
      <c r="AI132" s="653"/>
    </row>
    <row r="133" spans="1:207" ht="51">
      <c r="A133" s="261" t="s">
        <v>424</v>
      </c>
      <c r="B133" s="8" t="s">
        <v>580</v>
      </c>
      <c r="C133" s="8" t="s">
        <v>581</v>
      </c>
      <c r="D133" s="8" t="s">
        <v>582</v>
      </c>
      <c r="E133" s="266" t="s">
        <v>39</v>
      </c>
      <c r="F133" s="267">
        <v>9</v>
      </c>
      <c r="G133" s="321" t="s">
        <v>583</v>
      </c>
      <c r="H133" s="7" t="s">
        <v>38</v>
      </c>
      <c r="I133" s="8" t="s">
        <v>46</v>
      </c>
      <c r="J133" s="8">
        <f>IF(ISERROR(W133*X133),"",W133*X133)</f>
        <v>4</v>
      </c>
      <c r="K133" s="14" t="str">
        <f>IF(ISERROR(VLOOKUP(Y133,'Directive OSH09 (FR)'!$T$6:$U$10,2,FALSE)),"",VLOOKUP(Y133,'Directive OSH09 (FR)'!$T$6:$U$10,2,FALSE))</f>
        <v>1-Negligeable</v>
      </c>
      <c r="L133" s="126"/>
      <c r="M133" s="127"/>
      <c r="N133" s="27"/>
      <c r="O133" s="27"/>
      <c r="P133" s="27"/>
      <c r="Q133" s="57"/>
      <c r="R133" s="35"/>
      <c r="S133" s="7">
        <f t="shared" si="138"/>
        <v>1</v>
      </c>
      <c r="T133" s="35">
        <f t="shared" si="138"/>
        <v>1</v>
      </c>
      <c r="U133" s="3">
        <f>IF(A133="",0,IF(Q$129="",1,IF(Q$129+$U$89*365&lt;$U$1,1,0)))</f>
        <v>1</v>
      </c>
      <c r="V133" s="163">
        <f>IF(A133="",0,IF(Q$129="",1,IF(Q$129+$V$89*365&lt;$U$1,1,0)))</f>
        <v>1</v>
      </c>
      <c r="W133" s="162">
        <f>IF(ISERROR(VLOOKUP(H133,'Directive OSH09 (FR)'!$O$6:$P$10,2,FALSE)),"",VLOOKUP(H133,'Directive OSH09 (FR)'!$O$6:$P$10,2,FALSE))</f>
        <v>4</v>
      </c>
      <c r="X133" s="3">
        <f>IF(ISERROR(VLOOKUP(I133,'Directive OSH09 (FR)'!$O$13:$P$17,2,FALSE)),"",VLOOKUP(I133,'Directive OSH09 (FR)'!$O$13:$P$17,2,FALSE))</f>
        <v>1</v>
      </c>
      <c r="Y133" s="3">
        <f>IF(J133="","",IF(J133&gt;=161,5,IF(J133&gt;=65,4,IF(J133&gt;=20,3,IF(J133&gt;=9,2,1)))))</f>
        <v>1</v>
      </c>
      <c r="Z133" s="177" t="s">
        <v>568</v>
      </c>
      <c r="AA133" s="418"/>
      <c r="AB133" s="418"/>
      <c r="AC133" s="420"/>
      <c r="AD133" s="667"/>
      <c r="AE133" s="651"/>
      <c r="AF133" s="314"/>
      <c r="AG133" s="8"/>
      <c r="AH133" s="8"/>
      <c r="AI133" s="649"/>
    </row>
    <row r="134" spans="1:207" ht="5.25" customHeight="1">
      <c r="A134" s="405"/>
      <c r="B134" s="62"/>
      <c r="C134" s="62"/>
      <c r="D134" s="62"/>
      <c r="E134" s="293"/>
      <c r="F134" s="282"/>
      <c r="G134" s="458"/>
      <c r="H134" s="61"/>
      <c r="I134" s="62"/>
      <c r="J134" s="62" t="str">
        <f t="shared" ref="J134" si="139">IF(ISERROR(W134*X134),"",W134*X134)</f>
        <v/>
      </c>
      <c r="K134" s="63" t="str">
        <f>IF(ISERROR(VLOOKUP(Y134,'Directive OSH09 (FR)'!$T$6:$U$10,2,FALSE)),"",VLOOKUP(Y134,'Directive OSH09 (FR)'!$T$6:$U$10,2,FALSE))</f>
        <v/>
      </c>
      <c r="L134" s="61"/>
      <c r="M134" s="64"/>
      <c r="N134" s="64"/>
      <c r="O134" s="64"/>
      <c r="P134" s="64"/>
      <c r="Q134" s="65"/>
      <c r="R134" s="66"/>
      <c r="S134" s="61">
        <f t="shared" ref="S134" si="140">U134</f>
        <v>0</v>
      </c>
      <c r="T134" s="66">
        <f t="shared" ref="T134" si="141">V134</f>
        <v>0</v>
      </c>
      <c r="U134" s="164">
        <f>IF(A134="",0,IF(Q$131="",1,IF(Q$131+$U$90*365&lt;$U$1,1,0)))</f>
        <v>0</v>
      </c>
      <c r="V134" s="165">
        <f>IF(A134="",0,IF(Q$131="",1,IF(Q$131+$V$90*365&lt;$U$1,1,0)))</f>
        <v>0</v>
      </c>
      <c r="W134" s="162" t="str">
        <f>IF(ISERROR(VLOOKUP(H134,'Directive OSH09 (FR)'!$O$6:$P$10,2,FALSE)),"",VLOOKUP(H134,'Directive OSH09 (FR)'!$O$6:$P$10,2,FALSE))</f>
        <v/>
      </c>
      <c r="X134" s="3" t="str">
        <f>IF(ISERROR(VLOOKUP(I134,'Directive OSH09 (FR)'!$O$13:$P$17,2,FALSE)),"",VLOOKUP(I134,'Directive OSH09 (FR)'!$O$13:$P$17,2,FALSE))</f>
        <v/>
      </c>
      <c r="Y134" s="3" t="str">
        <f t="shared" ref="Y134" si="142">IF(J134="","",IF(J134&gt;=161,5,IF(J134&gt;=65,4,IF(J134&gt;=20,3,IF(J134&gt;=9,2,1)))))</f>
        <v/>
      </c>
      <c r="Z134" s="196"/>
      <c r="AA134" s="418"/>
      <c r="AB134" s="418"/>
      <c r="AC134" s="420"/>
      <c r="AD134" s="667"/>
      <c r="AE134" s="651"/>
      <c r="AF134" s="642"/>
      <c r="AG134" s="62"/>
      <c r="AH134" s="62">
        <f t="shared" ref="AH134" si="143">IF(ISERROR(AU134*AV134),"",AU134*AV134)</f>
        <v>0</v>
      </c>
      <c r="AI134" s="652"/>
    </row>
    <row r="135" spans="1:207" s="524" customFormat="1">
      <c r="A135" s="354" t="s">
        <v>295</v>
      </c>
      <c r="B135" s="391"/>
      <c r="C135" s="391"/>
      <c r="D135" s="391"/>
      <c r="E135" s="292"/>
      <c r="F135" s="281"/>
      <c r="G135" s="457"/>
      <c r="H135" s="454"/>
      <c r="I135" s="391"/>
      <c r="J135" s="391" t="str">
        <f>IF(SUM(J136:J139)=0,"",MAX(J136:J139))</f>
        <v/>
      </c>
      <c r="K135" s="24"/>
      <c r="L135" s="43" t="str">
        <f>IF(ISERROR(VLOOKUP($A135,Dangers!$B$4:$G$1001,4,FALSE)),"ERR",IF(ISBLANK(VLOOKUP($A135,Dangers!$B$4:$G$1001,4,FALSE)),"","Yes"))</f>
        <v/>
      </c>
      <c r="M135" s="26" t="str">
        <f>IF(ISERROR(VLOOKUP($A135,Dangers!$B$4:$G$1001,6,FALSE)),"ERR",IF(ISBLANK((VLOOKUP($A135,Dangers!$B$4:$G$1001,6,FALSE))),"","Yes"))</f>
        <v/>
      </c>
      <c r="N135" s="26"/>
      <c r="O135" s="47"/>
      <c r="P135" s="26"/>
      <c r="Q135" s="132" t="str">
        <f>IF(OR(L135="Yes",M135="Yes"),MAX(Q136:Q140),"")</f>
        <v/>
      </c>
      <c r="R135" s="34"/>
      <c r="S135" s="43">
        <f>IF(L135="Yes",IF(SUM(S136:S140)=0,0,1),2)</f>
        <v>2</v>
      </c>
      <c r="T135" s="34">
        <f>IF(M135="Yes",IF(SUM(T136:T140)=0,0,1),2)</f>
        <v>2</v>
      </c>
      <c r="U135" s="160">
        <v>0</v>
      </c>
      <c r="V135" s="161">
        <v>0</v>
      </c>
      <c r="W135" s="162" t="str">
        <f>IF(ISERROR(VLOOKUP(H135,'Directive OSH09 (FR)'!$O$6:$P$10,2,FALSE)),"",VLOOKUP(H135,'Directive OSH09 (FR)'!$O$6:$P$10,2,FALSE))</f>
        <v/>
      </c>
      <c r="X135" s="3" t="str">
        <f>IF(ISERROR(VLOOKUP(I135,'Directive OSH09 (FR)'!$O$13:$P$17,2,FALSE)),"",VLOOKUP(I135,'Directive OSH09 (FR)'!$O$13:$P$17,2,FALSE))</f>
        <v/>
      </c>
      <c r="Y135" s="3" t="str">
        <f>IF(J135="","",IF(J135&gt;=161,5,IF(J135&gt;=65,4,IF(J135&gt;=20,3,IF(J135&gt;=9,2,1)))))</f>
        <v/>
      </c>
      <c r="Z135" s="224"/>
      <c r="AA135" s="223"/>
      <c r="AB135" s="223"/>
      <c r="AC135" s="225"/>
      <c r="AD135" s="721"/>
      <c r="AE135" s="716"/>
      <c r="AF135" s="715"/>
      <c r="AG135" s="223"/>
      <c r="AH135" s="223" t="str">
        <f>IF(SUM(AH136:AH140)=0,"",MAX(AH136:AH140))</f>
        <v/>
      </c>
      <c r="AI135" s="717"/>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row>
    <row r="136" spans="1:207">
      <c r="A136" s="260" t="s">
        <v>463</v>
      </c>
      <c r="B136" s="8"/>
      <c r="C136" s="8"/>
      <c r="D136" s="8"/>
      <c r="E136" s="266"/>
      <c r="F136" s="267"/>
      <c r="G136" s="321"/>
      <c r="H136" s="7"/>
      <c r="I136" s="8"/>
      <c r="J136" s="8" t="str">
        <f t="shared" ref="J136:J139" si="144">IF(ISERROR(W136*X136),"",W136*X136)</f>
        <v/>
      </c>
      <c r="K136" s="14" t="str">
        <f>IF(ISERROR(VLOOKUP(Y136,'Directive OSH09 (FR)'!$T$6:$U$10,2,FALSE)),"",VLOOKUP(Y136,'Directive OSH09 (FR)'!$T$6:$U$10,2,FALSE))</f>
        <v/>
      </c>
      <c r="L136" s="126"/>
      <c r="M136" s="127"/>
      <c r="N136" s="27"/>
      <c r="O136" s="27"/>
      <c r="P136" s="27"/>
      <c r="Q136" s="57"/>
      <c r="R136" s="35"/>
      <c r="S136" s="7">
        <f t="shared" ref="S136:T139" si="145">U136</f>
        <v>1</v>
      </c>
      <c r="T136" s="35">
        <f t="shared" si="145"/>
        <v>1</v>
      </c>
      <c r="U136" s="3">
        <f>IF(A136="",0,IF(Q$131="",1,IF(Q$131+$U$90*365&lt;$U$1,1,0)))</f>
        <v>1</v>
      </c>
      <c r="V136" s="163">
        <f>IF(A136="",0,IF(Q$131="",1,IF(Q$131+$V$90*365&lt;$U$1,1,0)))</f>
        <v>1</v>
      </c>
      <c r="W136" s="162" t="str">
        <f>IF(ISERROR(VLOOKUP(H136,'Directive OSH09 (FR)'!$O$6:$P$10,2,FALSE)),"",VLOOKUP(H136,'Directive OSH09 (FR)'!$O$6:$P$10,2,FALSE))</f>
        <v/>
      </c>
      <c r="X136" s="3" t="str">
        <f>IF(ISERROR(VLOOKUP(I136,'Directive OSH09 (FR)'!$O$13:$P$17,2,FALSE)),"",VLOOKUP(I136,'Directive OSH09 (FR)'!$O$13:$P$17,2,FALSE))</f>
        <v/>
      </c>
      <c r="Y136" s="3" t="str">
        <f t="shared" ref="Y136:Y139" si="146">IF(J136="","",IF(J136&gt;=161,5,IF(J136&gt;=65,4,IF(J136&gt;=20,3,IF(J136&gt;=9,2,1)))))</f>
        <v/>
      </c>
      <c r="Z136" s="196"/>
      <c r="AA136" s="418"/>
      <c r="AB136" s="418"/>
      <c r="AC136" s="420"/>
      <c r="AD136" s="667"/>
      <c r="AE136" s="651"/>
      <c r="AF136" s="314"/>
      <c r="AG136" s="8"/>
      <c r="AH136" s="8">
        <f t="shared" ref="AH136:AH139" si="147">IF(ISERROR(AU136*AV136),"",AU136*AV136)</f>
        <v>0</v>
      </c>
      <c r="AI136" s="652"/>
    </row>
    <row r="137" spans="1:207">
      <c r="A137" s="261"/>
      <c r="B137" s="8"/>
      <c r="C137" s="8"/>
      <c r="D137" s="8"/>
      <c r="E137" s="266"/>
      <c r="F137" s="267"/>
      <c r="G137" s="321"/>
      <c r="H137" s="7"/>
      <c r="I137" s="8"/>
      <c r="J137" s="8" t="str">
        <f t="shared" si="144"/>
        <v/>
      </c>
      <c r="K137" s="14" t="str">
        <f>IF(ISERROR(VLOOKUP(Y137,'Directive OSH09 (FR)'!$T$6:$U$10,2,FALSE)),"",VLOOKUP(Y137,'Directive OSH09 (FR)'!$T$6:$U$10,2,FALSE))</f>
        <v/>
      </c>
      <c r="L137" s="126"/>
      <c r="M137" s="127"/>
      <c r="N137" s="27"/>
      <c r="O137" s="27"/>
      <c r="P137" s="27"/>
      <c r="Q137" s="57"/>
      <c r="R137" s="35"/>
      <c r="S137" s="7">
        <f t="shared" si="145"/>
        <v>0</v>
      </c>
      <c r="T137" s="35">
        <f t="shared" si="145"/>
        <v>0</v>
      </c>
      <c r="U137" s="3">
        <f>IF(A137="",0,IF(Q$131="",1,IF(Q$131+$U$90*365&lt;$U$1,1,0)))</f>
        <v>0</v>
      </c>
      <c r="V137" s="163">
        <f>IF(A137="",0,IF(Q$131="",1,IF(Q$131+$V$90*365&lt;$U$1,1,0)))</f>
        <v>0</v>
      </c>
      <c r="W137" s="162" t="str">
        <f>IF(ISERROR(VLOOKUP(H137,'Directive OSH09 (FR)'!$O$6:$P$10,2,FALSE)),"",VLOOKUP(H137,'Directive OSH09 (FR)'!$O$6:$P$10,2,FALSE))</f>
        <v/>
      </c>
      <c r="X137" s="3" t="str">
        <f>IF(ISERROR(VLOOKUP(I137,'Directive OSH09 (FR)'!$O$13:$P$17,2,FALSE)),"",VLOOKUP(I137,'Directive OSH09 (FR)'!$O$13:$P$17,2,FALSE))</f>
        <v/>
      </c>
      <c r="Y137" s="3" t="str">
        <f t="shared" si="146"/>
        <v/>
      </c>
      <c r="Z137" s="196"/>
      <c r="AA137" s="418"/>
      <c r="AB137" s="418"/>
      <c r="AC137" s="420"/>
      <c r="AD137" s="667"/>
      <c r="AE137" s="651"/>
      <c r="AF137" s="314"/>
      <c r="AG137" s="8"/>
      <c r="AH137" s="8">
        <f t="shared" si="147"/>
        <v>0</v>
      </c>
      <c r="AI137" s="652"/>
    </row>
    <row r="138" spans="1:207">
      <c r="A138" s="261"/>
      <c r="B138" s="8"/>
      <c r="C138" s="8"/>
      <c r="D138" s="8"/>
      <c r="E138" s="266"/>
      <c r="F138" s="267"/>
      <c r="G138" s="321"/>
      <c r="H138" s="7"/>
      <c r="I138" s="8"/>
      <c r="J138" s="8" t="str">
        <f t="shared" si="144"/>
        <v/>
      </c>
      <c r="K138" s="14" t="str">
        <f>IF(ISERROR(VLOOKUP(Y138,'Directive OSH09 (FR)'!$T$6:$U$10,2,FALSE)),"",VLOOKUP(Y138,'Directive OSH09 (FR)'!$T$6:$U$10,2,FALSE))</f>
        <v/>
      </c>
      <c r="L138" s="126"/>
      <c r="M138" s="127"/>
      <c r="N138" s="27"/>
      <c r="O138" s="27"/>
      <c r="P138" s="27"/>
      <c r="Q138" s="57"/>
      <c r="R138" s="35"/>
      <c r="S138" s="7">
        <f t="shared" si="145"/>
        <v>0</v>
      </c>
      <c r="T138" s="35">
        <f t="shared" si="145"/>
        <v>0</v>
      </c>
      <c r="U138" s="3">
        <f>IF(A138="",0,IF(Q$131="",1,IF(Q$131+$U$90*365&lt;$U$1,1,0)))</f>
        <v>0</v>
      </c>
      <c r="V138" s="163">
        <f>IF(A138="",0,IF(Q$131="",1,IF(Q$131+$V$90*365&lt;$U$1,1,0)))</f>
        <v>0</v>
      </c>
      <c r="W138" s="162" t="str">
        <f>IF(ISERROR(VLOOKUP(H138,'Directive OSH09 (FR)'!$O$6:$P$10,2,FALSE)),"",VLOOKUP(H138,'Directive OSH09 (FR)'!$O$6:$P$10,2,FALSE))</f>
        <v/>
      </c>
      <c r="X138" s="3" t="str">
        <f>IF(ISERROR(VLOOKUP(I138,'Directive OSH09 (FR)'!$O$13:$P$17,2,FALSE)),"",VLOOKUP(I138,'Directive OSH09 (FR)'!$O$13:$P$17,2,FALSE))</f>
        <v/>
      </c>
      <c r="Y138" s="3" t="str">
        <f t="shared" si="146"/>
        <v/>
      </c>
      <c r="Z138" s="196"/>
      <c r="AA138" s="418"/>
      <c r="AB138" s="418"/>
      <c r="AC138" s="420"/>
      <c r="AD138" s="667"/>
      <c r="AE138" s="651"/>
      <c r="AF138" s="314"/>
      <c r="AG138" s="8"/>
      <c r="AH138" s="8">
        <f t="shared" si="147"/>
        <v>0</v>
      </c>
      <c r="AI138" s="652"/>
    </row>
    <row r="139" spans="1:207" ht="5.25" customHeight="1">
      <c r="A139" s="405"/>
      <c r="B139" s="62"/>
      <c r="C139" s="62"/>
      <c r="D139" s="62"/>
      <c r="E139" s="293"/>
      <c r="F139" s="282"/>
      <c r="G139" s="458"/>
      <c r="H139" s="61"/>
      <c r="I139" s="62"/>
      <c r="J139" s="62" t="str">
        <f t="shared" si="144"/>
        <v/>
      </c>
      <c r="K139" s="63" t="str">
        <f>IF(ISERROR(VLOOKUP(Y139,'Directive OSH09 (FR)'!$T$6:$U$10,2,FALSE)),"",VLOOKUP(Y139,'Directive OSH09 (FR)'!$T$6:$U$10,2,FALSE))</f>
        <v/>
      </c>
      <c r="L139" s="61"/>
      <c r="M139" s="64"/>
      <c r="N139" s="64"/>
      <c r="O139" s="64"/>
      <c r="P139" s="64"/>
      <c r="Q139" s="65"/>
      <c r="R139" s="66"/>
      <c r="S139" s="61">
        <f t="shared" si="145"/>
        <v>0</v>
      </c>
      <c r="T139" s="66">
        <f t="shared" si="145"/>
        <v>0</v>
      </c>
      <c r="U139" s="164">
        <f>IF(A139="",0,IF(Q$131="",1,IF(Q$131+$U$90*365&lt;$U$1,1,0)))</f>
        <v>0</v>
      </c>
      <c r="V139" s="165">
        <f>IF(A139="",0,IF(Q$131="",1,IF(Q$131+$V$90*365&lt;$U$1,1,0)))</f>
        <v>0</v>
      </c>
      <c r="W139" s="162" t="str">
        <f>IF(ISERROR(VLOOKUP(H139,'Directive OSH09 (FR)'!$O$6:$P$10,2,FALSE)),"",VLOOKUP(H139,'Directive OSH09 (FR)'!$O$6:$P$10,2,FALSE))</f>
        <v/>
      </c>
      <c r="X139" s="3" t="str">
        <f>IF(ISERROR(VLOOKUP(I139,'Directive OSH09 (FR)'!$O$13:$P$17,2,FALSE)),"",VLOOKUP(I139,'Directive OSH09 (FR)'!$O$13:$P$17,2,FALSE))</f>
        <v/>
      </c>
      <c r="Y139" s="3" t="str">
        <f t="shared" si="146"/>
        <v/>
      </c>
      <c r="Z139" s="196"/>
      <c r="AA139" s="418"/>
      <c r="AB139" s="418"/>
      <c r="AC139" s="420"/>
      <c r="AD139" s="667"/>
      <c r="AE139" s="651"/>
      <c r="AF139" s="642"/>
      <c r="AG139" s="62"/>
      <c r="AH139" s="62">
        <f t="shared" si="147"/>
        <v>0</v>
      </c>
      <c r="AI139" s="652"/>
    </row>
    <row r="140" spans="1:207">
      <c r="A140" s="523" t="s">
        <v>296</v>
      </c>
      <c r="B140" s="391"/>
      <c r="C140" s="391"/>
      <c r="D140" s="391"/>
      <c r="E140" s="292"/>
      <c r="F140" s="281"/>
      <c r="G140" s="457"/>
      <c r="H140" s="454"/>
      <c r="I140" s="391"/>
      <c r="J140" s="391">
        <f>IF(SUM(J141:J148)=0,"",MAX(J141:J148))</f>
        <v>36</v>
      </c>
      <c r="K140" s="24" t="str">
        <f>IF(ISERROR(VLOOKUP(Y140,'Directive OSH09 (FR)'!$T$6:$U$10,2,FALSE)),"",VLOOKUP(Y140,'Directive OSH09 (FR)'!$T$6:$U$10,2,FALSE))</f>
        <v>3-Moderé</v>
      </c>
      <c r="L140" s="43" t="str">
        <f>IF(ISERROR(VLOOKUP($A140,Dangers!$B$4:$G$1001,4,FALSE)),"ERR",IF(ISBLANK(VLOOKUP($A140,Dangers!$B$4:$G$1001,4,FALSE)),"","Yes"))</f>
        <v/>
      </c>
      <c r="M140" s="26" t="str">
        <f>IF(ISERROR(VLOOKUP($A140,Dangers!$B$4:$G$1001,6,FALSE)),"ERR",IF(ISBLANK((VLOOKUP($A140,Dangers!$B$4:$G$1001,6,FALSE))),"","Yes"))</f>
        <v/>
      </c>
      <c r="N140" s="26"/>
      <c r="O140" s="26"/>
      <c r="P140" s="26"/>
      <c r="Q140" s="132" t="str">
        <f>IF(OR(L140="Yes",M140="Yes"),MAX(Q141:Q148),"")</f>
        <v/>
      </c>
      <c r="R140" s="34"/>
      <c r="S140" s="43">
        <f>IF(L140="Yes",IF(SUM(S141:S148)=0,0,1),2)</f>
        <v>2</v>
      </c>
      <c r="T140" s="34">
        <f>IF(M140="Yes",IF(SUM(T141:T148)=0,0,1),2)</f>
        <v>2</v>
      </c>
      <c r="U140" s="160">
        <v>3</v>
      </c>
      <c r="V140" s="161">
        <v>0</v>
      </c>
      <c r="W140" s="162" t="str">
        <f>IF(ISERROR(VLOOKUP(H140,'Directive OSH09 (FR)'!$O$6:$P$10,2,FALSE)),"",VLOOKUP(H140,'Directive OSH09 (FR)'!$O$6:$P$10,2,FALSE))</f>
        <v/>
      </c>
      <c r="X140" s="3" t="str">
        <f>IF(ISERROR(VLOOKUP(I140,'Directive OSH09 (FR)'!$O$13:$P$17,2,FALSE)),"",VLOOKUP(I140,'Directive OSH09 (FR)'!$O$13:$P$17,2,FALSE))</f>
        <v/>
      </c>
      <c r="Y140" s="3">
        <f>IF(J140="","",IF(J140&gt;=161,5,IF(J140&gt;=65,4,IF(J140&gt;=20,3,IF(J140&gt;=9,2,1)))))</f>
        <v>3</v>
      </c>
      <c r="Z140" s="367"/>
      <c r="AA140" s="446"/>
      <c r="AB140" s="446"/>
      <c r="AC140" s="611"/>
      <c r="AD140" s="709"/>
      <c r="AE140" s="702"/>
      <c r="AF140" s="643"/>
      <c r="AG140" s="391"/>
      <c r="AH140" s="391" t="str">
        <f>IF(SUM(AH141:AH148)=0,"",MAX(AH141:AH148))</f>
        <v/>
      </c>
      <c r="AI140" s="703"/>
    </row>
    <row r="141" spans="1:207" ht="63.75">
      <c r="A141" s="261"/>
      <c r="B141" s="255" t="s">
        <v>584</v>
      </c>
      <c r="C141" s="8" t="s">
        <v>585</v>
      </c>
      <c r="D141" s="255" t="s">
        <v>586</v>
      </c>
      <c r="E141" s="266" t="s">
        <v>39</v>
      </c>
      <c r="F141" s="267">
        <v>9</v>
      </c>
      <c r="G141" s="321" t="s">
        <v>587</v>
      </c>
      <c r="H141" s="7"/>
      <c r="I141" s="8"/>
      <c r="J141" s="8" t="str">
        <f>IF(ISERROR(W141*X141),"",W141*X141)</f>
        <v/>
      </c>
      <c r="K141" s="14" t="str">
        <f>IF(ISERROR(VLOOKUP(Y141,'Directive OSH09 (FR)'!$T$6:$U$10,2,FALSE)),"",VLOOKUP(Y141,'Directive OSH09 (FR)'!$T$6:$U$10,2,FALSE))</f>
        <v/>
      </c>
      <c r="L141" s="126"/>
      <c r="M141" s="127"/>
      <c r="N141" s="27"/>
      <c r="O141" s="27"/>
      <c r="P141" s="27"/>
      <c r="Q141" s="57"/>
      <c r="R141" s="35"/>
      <c r="S141" s="7">
        <f t="shared" ref="S141:T143" si="148">U141</f>
        <v>0</v>
      </c>
      <c r="T141" s="35">
        <f t="shared" si="148"/>
        <v>0</v>
      </c>
      <c r="U141" s="3">
        <f>IF(A141="",0,IF(Q$140="",1,IF(Q$140+$U$90*365&lt;$U$1,1,0)))</f>
        <v>0</v>
      </c>
      <c r="V141" s="163">
        <f>IF(A141="",0,IF(Q$140="",1,IF(Q$140+$V$90*365&lt;$U$1,1,0)))</f>
        <v>0</v>
      </c>
      <c r="W141" s="162" t="str">
        <f>IF(ISERROR(VLOOKUP(H141,'Directive OSH09 (FR)'!$O$6:$P$10,2,FALSE)),"",VLOOKUP(H141,'Directive OSH09 (FR)'!$O$6:$P$10,2,FALSE))</f>
        <v/>
      </c>
      <c r="X141" s="3" t="str">
        <f>IF(ISERROR(VLOOKUP(I141,'Directive OSH09 (FR)'!$O$13:$P$17,2,FALSE)),"",VLOOKUP(I141,'Directive OSH09 (FR)'!$O$13:$P$17,2,FALSE))</f>
        <v/>
      </c>
      <c r="Y141" s="3" t="str">
        <f>IF(J141="","",IF(J141&gt;=161,5,IF(J141&gt;=65,4,IF(J141&gt;=20,3,IF(J141&gt;=9,2,1)))))</f>
        <v/>
      </c>
      <c r="Z141" s="196"/>
      <c r="AA141" s="418"/>
      <c r="AB141" s="418"/>
      <c r="AC141" s="420"/>
      <c r="AD141" s="667"/>
      <c r="AE141" s="651"/>
      <c r="AF141" s="314"/>
      <c r="AG141" s="8"/>
      <c r="AH141" s="8">
        <f>IF(ISERROR(AU141*AV141),"",AU141*AV141)</f>
        <v>0</v>
      </c>
      <c r="AI141" s="652"/>
    </row>
    <row r="142" spans="1:207" ht="38.25">
      <c r="A142" s="261" t="s">
        <v>524</v>
      </c>
      <c r="B142" s="255" t="s">
        <v>505</v>
      </c>
      <c r="C142" s="8" t="s">
        <v>588</v>
      </c>
      <c r="D142" s="255" t="s">
        <v>507</v>
      </c>
      <c r="E142" s="266" t="s">
        <v>36</v>
      </c>
      <c r="F142" s="267">
        <v>9</v>
      </c>
      <c r="G142" s="321" t="s">
        <v>508</v>
      </c>
      <c r="H142" s="7" t="s">
        <v>35</v>
      </c>
      <c r="I142" s="8" t="s">
        <v>48</v>
      </c>
      <c r="J142" s="8">
        <f>IF(ISERROR(W142*X142),"",W142*X142)</f>
        <v>16</v>
      </c>
      <c r="K142" s="14" t="str">
        <f>IF(ISERROR(VLOOKUP(Y142,'Directive OSH09 (FR)'!$T$6:$U$10,2,FALSE)),"",VLOOKUP(Y142,'Directive OSH09 (FR)'!$T$6:$U$10,2,FALSE))</f>
        <v>2-Tolérable</v>
      </c>
      <c r="L142" s="126"/>
      <c r="M142" s="127"/>
      <c r="N142" s="27"/>
      <c r="O142" s="27"/>
      <c r="P142" s="27"/>
      <c r="Q142" s="57"/>
      <c r="R142" s="35"/>
      <c r="S142" s="7">
        <f t="shared" si="148"/>
        <v>1</v>
      </c>
      <c r="T142" s="35">
        <f t="shared" si="148"/>
        <v>1</v>
      </c>
      <c r="U142" s="3">
        <f>IF(A142="",0,IF(Q$139="",1,IF(Q$139+$U$91*365&lt;$U$1,1,0)))</f>
        <v>1</v>
      </c>
      <c r="V142" s="163">
        <f>IF(A142="",0,IF(Q$139="",1,IF(Q$139+$V$91*365&lt;$U$1,1,0)))</f>
        <v>1</v>
      </c>
      <c r="W142" s="162">
        <f>IF(ISERROR(VLOOKUP(H142,'Directive OSH09 (FR)'!$O$6:$P$10,2,FALSE)),"",VLOOKUP(H142,'Directive OSH09 (FR)'!$O$6:$P$10,2,FALSE))</f>
        <v>2</v>
      </c>
      <c r="X142" s="3">
        <f>IF(ISERROR(VLOOKUP(I142,'Directive OSH09 (FR)'!$O$13:$P$17,2,FALSE)),"",VLOOKUP(I142,'Directive OSH09 (FR)'!$O$13:$P$17,2,FALSE))</f>
        <v>8</v>
      </c>
      <c r="Y142" s="3">
        <f>IF(J142="","",IF(J142&gt;=161,5,IF(J142&gt;=65,4,IF(J142&gt;=20,3,IF(J142&gt;=9,2,1)))))</f>
        <v>2</v>
      </c>
      <c r="Z142" s="196"/>
      <c r="AA142" s="418"/>
      <c r="AB142" s="418"/>
      <c r="AC142" s="420"/>
      <c r="AD142" s="667"/>
      <c r="AE142" s="651"/>
      <c r="AF142" s="314"/>
      <c r="AG142" s="8"/>
      <c r="AH142" s="8">
        <f>IF(ISERROR(AU142*AV142),"",AU142*AV142)</f>
        <v>0</v>
      </c>
      <c r="AI142" s="653"/>
    </row>
    <row r="143" spans="1:207" ht="38.25">
      <c r="A143" s="261" t="s">
        <v>442</v>
      </c>
      <c r="B143" s="255" t="s">
        <v>590</v>
      </c>
      <c r="C143" s="255" t="s">
        <v>591</v>
      </c>
      <c r="D143" s="255" t="s">
        <v>592</v>
      </c>
      <c r="E143" s="266" t="s">
        <v>36</v>
      </c>
      <c r="F143" s="267">
        <v>9</v>
      </c>
      <c r="G143" s="321" t="s">
        <v>587</v>
      </c>
      <c r="H143" s="7" t="s">
        <v>35</v>
      </c>
      <c r="I143" s="8" t="s">
        <v>48</v>
      </c>
      <c r="J143" s="8">
        <f>IF(ISERROR(W143*X143),"",W143*X143)</f>
        <v>16</v>
      </c>
      <c r="K143" s="14" t="str">
        <f>IF(ISERROR(VLOOKUP(Y143,'Directive OSH09 (FR)'!$T$6:$U$10,2,FALSE)),"",VLOOKUP(Y143,'Directive OSH09 (FR)'!$T$6:$U$10,2,FALSE))</f>
        <v>2-Tolérable</v>
      </c>
      <c r="L143" s="126"/>
      <c r="M143" s="127"/>
      <c r="N143" s="27"/>
      <c r="O143" s="27"/>
      <c r="P143" s="27"/>
      <c r="Q143" s="57"/>
      <c r="R143" s="35"/>
      <c r="S143" s="7">
        <f t="shared" si="148"/>
        <v>1</v>
      </c>
      <c r="T143" s="35">
        <f t="shared" si="148"/>
        <v>1</v>
      </c>
      <c r="U143" s="3">
        <f>IF(A143="",0,IF(Q$139="",1,IF(Q$139+$U$91*365&lt;$U$1,1,0)))</f>
        <v>1</v>
      </c>
      <c r="V143" s="163">
        <f>IF(A143="",0,IF(Q$139="",1,IF(Q$139+$V$91*365&lt;$U$1,1,0)))</f>
        <v>1</v>
      </c>
      <c r="W143" s="162">
        <f>IF(ISERROR(VLOOKUP(H143,'Directive OSH09 (FR)'!$O$6:$P$10,2,FALSE)),"",VLOOKUP(H143,'Directive OSH09 (FR)'!$O$6:$P$10,2,FALSE))</f>
        <v>2</v>
      </c>
      <c r="X143" s="3">
        <f>IF(ISERROR(VLOOKUP(I143,'Directive OSH09 (FR)'!$O$13:$P$17,2,FALSE)),"",VLOOKUP(I143,'Directive OSH09 (FR)'!$O$13:$P$17,2,FALSE))</f>
        <v>8</v>
      </c>
      <c r="Y143" s="3">
        <f t="shared" ref="Y143" si="149">IF(J143="","",IF(J143&gt;=161,5,IF(J143&gt;=65,4,IF(J143&gt;=20,3,IF(J143&gt;=9,2,1)))))</f>
        <v>2</v>
      </c>
      <c r="Z143" s="210"/>
      <c r="AA143" s="418"/>
      <c r="AB143" s="418"/>
      <c r="AC143" s="420"/>
      <c r="AD143" s="667"/>
      <c r="AE143" s="651"/>
      <c r="AF143" s="314"/>
      <c r="AG143" s="255"/>
      <c r="AH143" s="8">
        <f t="shared" ref="AH143" si="150">IF(ISERROR(AU143*AV143),"",AU143*AV143)</f>
        <v>0</v>
      </c>
      <c r="AI143" s="653"/>
    </row>
    <row r="144" spans="1:207" ht="25.5">
      <c r="A144" s="261" t="s">
        <v>589</v>
      </c>
      <c r="B144" s="255" t="s">
        <v>593</v>
      </c>
      <c r="C144" s="8" t="s">
        <v>594</v>
      </c>
      <c r="D144" s="442" t="s">
        <v>595</v>
      </c>
      <c r="E144" s="266" t="s">
        <v>39</v>
      </c>
      <c r="F144" s="267">
        <v>9</v>
      </c>
      <c r="G144" s="321" t="s">
        <v>587</v>
      </c>
      <c r="H144" s="7" t="s">
        <v>35</v>
      </c>
      <c r="I144" s="8" t="s">
        <v>47</v>
      </c>
      <c r="J144" s="8">
        <f t="shared" ref="J144:J145" si="151">IF(ISERROR(W144*X144),"",W144*X144)</f>
        <v>8</v>
      </c>
      <c r="K144" s="14" t="str">
        <f>IF(ISERROR(VLOOKUP(Y144,'Directive OSH09 (FR)'!$T$6:$U$10,2,FALSE)),"",VLOOKUP(Y144,'Directive OSH09 (FR)'!$T$6:$U$10,2,FALSE))</f>
        <v>1-Negligeable</v>
      </c>
      <c r="L144" s="126"/>
      <c r="M144" s="127"/>
      <c r="N144" s="27"/>
      <c r="O144" s="27"/>
      <c r="P144" s="27"/>
      <c r="Q144" s="57"/>
      <c r="R144" s="35"/>
      <c r="S144" s="7">
        <f t="shared" ref="S144:T148" si="152">U144</f>
        <v>1</v>
      </c>
      <c r="T144" s="35">
        <f t="shared" si="152"/>
        <v>1</v>
      </c>
      <c r="U144" s="3">
        <f>IF(A144="",0,IF(Q$139="",1,IF(Q$139+$U$91*365&lt;$U$1,1,0)))</f>
        <v>1</v>
      </c>
      <c r="V144" s="163">
        <f>IF(A144="",0,IF(Q$139="",1,IF(Q$139+$V$91*365&lt;$U$1,1,0)))</f>
        <v>1</v>
      </c>
      <c r="W144" s="162">
        <f>IF(ISERROR(VLOOKUP(H144,'Directive OSH09 (FR)'!$O$6:$P$10,2,FALSE)),"",VLOOKUP(H144,'Directive OSH09 (FR)'!$O$6:$P$10,2,FALSE))</f>
        <v>2</v>
      </c>
      <c r="X144" s="3">
        <f>IF(ISERROR(VLOOKUP(I144,'Directive OSH09 (FR)'!$O$13:$P$17,2,FALSE)),"",VLOOKUP(I144,'Directive OSH09 (FR)'!$O$13:$P$17,2,FALSE))</f>
        <v>4</v>
      </c>
      <c r="Y144" s="3">
        <f t="shared" ref="Y144:Y153" si="153">IF(J144="","",IF(J144&gt;=161,5,IF(J144&gt;=65,4,IF(J144&gt;=20,3,IF(J144&gt;=9,2,1)))))</f>
        <v>1</v>
      </c>
      <c r="Z144" s="210"/>
      <c r="AA144" s="418"/>
      <c r="AB144" s="418"/>
      <c r="AC144" s="420"/>
      <c r="AD144" s="667"/>
      <c r="AE144" s="651"/>
      <c r="AF144" s="314"/>
      <c r="AG144" s="8"/>
      <c r="AH144" s="8"/>
      <c r="AI144" s="648"/>
    </row>
    <row r="145" spans="1:35" ht="38.25">
      <c r="A145" s="261" t="s">
        <v>589</v>
      </c>
      <c r="B145" s="8" t="s">
        <v>597</v>
      </c>
      <c r="C145" s="8" t="s">
        <v>598</v>
      </c>
      <c r="D145" s="255" t="s">
        <v>599</v>
      </c>
      <c r="E145" s="266" t="s">
        <v>36</v>
      </c>
      <c r="F145" s="267">
        <v>9</v>
      </c>
      <c r="G145" s="321" t="s">
        <v>587</v>
      </c>
      <c r="H145" s="7" t="s">
        <v>35</v>
      </c>
      <c r="I145" s="8" t="s">
        <v>49</v>
      </c>
      <c r="J145" s="8">
        <f t="shared" si="151"/>
        <v>36</v>
      </c>
      <c r="K145" s="14" t="str">
        <f>IF(ISERROR(VLOOKUP(Y145,'Directive OSH09 (FR)'!$T$6:$U$10,2,FALSE)),"",VLOOKUP(Y145,'Directive OSH09 (FR)'!$T$6:$U$10,2,FALSE))</f>
        <v>3-Moderé</v>
      </c>
      <c r="L145" s="126"/>
      <c r="M145" s="127"/>
      <c r="N145" s="27"/>
      <c r="O145" s="27"/>
      <c r="P145" s="27"/>
      <c r="Q145" s="57"/>
      <c r="R145" s="35"/>
      <c r="S145" s="7">
        <f t="shared" si="152"/>
        <v>1</v>
      </c>
      <c r="T145" s="35">
        <f t="shared" si="152"/>
        <v>1</v>
      </c>
      <c r="U145" s="3">
        <f>IF(A145="",0,IF(Q$139="",1,IF(Q$139+$U$91*365&lt;$U$1,1,0)))</f>
        <v>1</v>
      </c>
      <c r="V145" s="163">
        <f>IF(A145="",0,IF(Q$139="",1,IF(Q$139+$V$91*365&lt;$U$1,1,0)))</f>
        <v>1</v>
      </c>
      <c r="W145" s="162">
        <f>IF(ISERROR(VLOOKUP(H145,'Directive OSH09 (FR)'!$O$6:$P$10,2,FALSE)),"",VLOOKUP(H145,'Directive OSH09 (FR)'!$O$6:$P$10,2,FALSE))</f>
        <v>2</v>
      </c>
      <c r="X145" s="3">
        <f>IF(ISERROR(VLOOKUP(I145,'Directive OSH09 (FR)'!$O$13:$P$17,2,FALSE)),"",VLOOKUP(I145,'Directive OSH09 (FR)'!$O$13:$P$17,2,FALSE))</f>
        <v>18</v>
      </c>
      <c r="Y145" s="3">
        <f t="shared" si="153"/>
        <v>3</v>
      </c>
      <c r="Z145" s="210"/>
      <c r="AA145" s="178" t="s">
        <v>596</v>
      </c>
      <c r="AB145" s="418"/>
      <c r="AC145" s="420"/>
      <c r="AD145" s="667"/>
      <c r="AE145" s="651"/>
      <c r="AF145" s="314"/>
      <c r="AG145" s="8"/>
      <c r="AH145" s="8"/>
      <c r="AI145" s="653"/>
    </row>
    <row r="146" spans="1:35" ht="102">
      <c r="A146" s="261"/>
      <c r="B146" s="8" t="s">
        <v>601</v>
      </c>
      <c r="C146" s="8" t="s">
        <v>602</v>
      </c>
      <c r="D146" s="255" t="s">
        <v>603</v>
      </c>
      <c r="E146" s="266" t="s">
        <v>36</v>
      </c>
      <c r="F146" s="267">
        <v>9</v>
      </c>
      <c r="G146" s="321" t="s">
        <v>587</v>
      </c>
      <c r="H146" s="7" t="s">
        <v>35</v>
      </c>
      <c r="I146" s="8" t="s">
        <v>48</v>
      </c>
      <c r="J146" s="8">
        <f>IF(ISERROR(W146*X146),"",W146*X146)</f>
        <v>16</v>
      </c>
      <c r="K146" s="14" t="str">
        <f>IF(ISERROR(VLOOKUP(Y146,'Directive OSH09 (FR)'!$T$6:$U$10,2,FALSE)),"",VLOOKUP(Y146,'Directive OSH09 (FR)'!$T$6:$U$10,2,FALSE))</f>
        <v>2-Tolérable</v>
      </c>
      <c r="L146" s="126"/>
      <c r="M146" s="127"/>
      <c r="N146" s="27"/>
      <c r="O146" s="27"/>
      <c r="P146" s="27"/>
      <c r="Q146" s="57"/>
      <c r="R146" s="35"/>
      <c r="S146" s="7">
        <f t="shared" si="152"/>
        <v>0</v>
      </c>
      <c r="T146" s="35">
        <f t="shared" si="152"/>
        <v>0</v>
      </c>
      <c r="U146" s="3">
        <f>IF(A146="",0,IF(Q$139="",1,IF(Q$139+$U$91*365&lt;$U$1,1,0)))</f>
        <v>0</v>
      </c>
      <c r="V146" s="163">
        <f>IF(A146="",0,IF(Q$139="",1,IF(Q$139+$V$91*365&lt;$U$1,1,0)))</f>
        <v>0</v>
      </c>
      <c r="W146" s="162">
        <f>IF(ISERROR(VLOOKUP(H146,'Directive OSH09 (FR)'!$O$6:$P$10,2,FALSE)),"",VLOOKUP(H146,'Directive OSH09 (FR)'!$O$6:$P$10,2,FALSE))</f>
        <v>2</v>
      </c>
      <c r="X146" s="3">
        <f>IF(ISERROR(VLOOKUP(I146,'Directive OSH09 (FR)'!$O$13:$P$17,2,FALSE)),"",VLOOKUP(I146,'Directive OSH09 (FR)'!$O$13:$P$17,2,FALSE))</f>
        <v>8</v>
      </c>
      <c r="Y146" s="3">
        <f t="shared" si="153"/>
        <v>2</v>
      </c>
      <c r="Z146" s="196" t="s">
        <v>600</v>
      </c>
      <c r="AA146" s="418"/>
      <c r="AB146" s="418"/>
      <c r="AC146" s="420"/>
      <c r="AD146" s="667"/>
      <c r="AE146" s="651"/>
      <c r="AF146" s="314"/>
      <c r="AG146" s="8"/>
      <c r="AH146" s="8">
        <f>IF(ISERROR(AU146*AV146),"",AU146*AV146)</f>
        <v>0</v>
      </c>
      <c r="AI146" s="653"/>
    </row>
    <row r="147" spans="1:35" ht="101.25" customHeight="1">
      <c r="A147" s="261"/>
      <c r="B147" s="8" t="s">
        <v>604</v>
      </c>
      <c r="C147" s="255" t="s">
        <v>605</v>
      </c>
      <c r="D147" s="255" t="s">
        <v>606</v>
      </c>
      <c r="E147" s="266" t="s">
        <v>33</v>
      </c>
      <c r="F147" s="283">
        <v>9</v>
      </c>
      <c r="G147" s="321" t="s">
        <v>508</v>
      </c>
      <c r="H147" s="7" t="s">
        <v>35</v>
      </c>
      <c r="I147" s="8" t="s">
        <v>49</v>
      </c>
      <c r="J147" s="8">
        <f>IF(ISERROR(W147*X147),"",W147*X147)</f>
        <v>36</v>
      </c>
      <c r="K147" s="14" t="str">
        <f>IF(ISERROR(VLOOKUP(Y147,'Directive OSH09 (FR)'!$T$6:$U$10,2,FALSE)),"",VLOOKUP(Y147,'Directive OSH09 (FR)'!$T$6:$U$10,2,FALSE))</f>
        <v>3-Moderé</v>
      </c>
      <c r="L147" s="126"/>
      <c r="M147" s="127"/>
      <c r="N147" s="27"/>
      <c r="O147" s="27"/>
      <c r="P147" s="27"/>
      <c r="Q147" s="57"/>
      <c r="R147" s="35"/>
      <c r="S147" s="7">
        <f t="shared" si="152"/>
        <v>0</v>
      </c>
      <c r="T147" s="35">
        <f t="shared" si="152"/>
        <v>0</v>
      </c>
      <c r="U147" s="3">
        <f>IF(A147="",0,IF(Q$137="",1,IF(Q$137+$U$89*365&lt;$U$1,1,0)))</f>
        <v>0</v>
      </c>
      <c r="V147" s="163">
        <f>IF(A147="",0,IF(Q$137="",1,IF(Q$137+$V$89*365&lt;$U$1,1,0)))</f>
        <v>0</v>
      </c>
      <c r="W147" s="162">
        <f>IF(ISERROR(VLOOKUP(H147,'Directive OSH09 (FR)'!$O$6:$P$10,2,FALSE)),"",VLOOKUP(H147,'Directive OSH09 (FR)'!$O$6:$P$10,2,FALSE))</f>
        <v>2</v>
      </c>
      <c r="X147" s="3">
        <f>IF(ISERROR(VLOOKUP(I147,'Directive OSH09 (FR)'!$O$13:$P$17,2,FALSE)),"",VLOOKUP(I147,'Directive OSH09 (FR)'!$O$13:$P$17,2,FALSE))</f>
        <v>18</v>
      </c>
      <c r="Y147" s="3">
        <f>IF(J147="","",IF(J147&gt;=161,5,IF(J147&gt;=65,4,IF(J147&gt;=20,3,IF(J147&gt;=9,2,1)))))</f>
        <v>3</v>
      </c>
      <c r="Z147" s="417"/>
      <c r="AA147" s="418"/>
      <c r="AB147" s="418"/>
      <c r="AC147" s="420"/>
      <c r="AD147" s="667"/>
      <c r="AE147" s="651"/>
      <c r="AF147" s="421"/>
      <c r="AG147" s="418"/>
      <c r="AH147" s="418"/>
      <c r="AI147" s="652"/>
    </row>
    <row r="148" spans="1:35">
      <c r="A148" s="405"/>
      <c r="B148" s="62"/>
      <c r="C148" s="62"/>
      <c r="D148" s="62"/>
      <c r="E148" s="293"/>
      <c r="F148" s="282"/>
      <c r="G148" s="458"/>
      <c r="H148" s="61"/>
      <c r="I148" s="62"/>
      <c r="J148" s="62" t="str">
        <f t="shared" ref="J148" si="154">IF(ISERROR(W148*X148),"",W148*X148)</f>
        <v/>
      </c>
      <c r="K148" s="63" t="str">
        <f>IF(ISERROR(VLOOKUP(Y148,'Directive OSH09 (FR)'!$T$6:$U$10,2,FALSE)),"",VLOOKUP(Y148,'Directive OSH09 (FR)'!$T$6:$U$10,2,FALSE))</f>
        <v/>
      </c>
      <c r="L148" s="61"/>
      <c r="M148" s="64"/>
      <c r="N148" s="64"/>
      <c r="O148" s="64"/>
      <c r="P148" s="64"/>
      <c r="Q148" s="65"/>
      <c r="R148" s="66"/>
      <c r="S148" s="61">
        <f t="shared" si="152"/>
        <v>0</v>
      </c>
      <c r="T148" s="66">
        <f t="shared" si="152"/>
        <v>0</v>
      </c>
      <c r="U148" s="164">
        <f>IF(A148="",0,IF(Q$131="",1,IF(Q$131+$U$90*365&lt;$U$1,1,0)))</f>
        <v>0</v>
      </c>
      <c r="V148" s="165">
        <f>IF(A148="",0,IF(Q$131="",1,IF(Q$131+$V$90*365&lt;$U$1,1,0)))</f>
        <v>0</v>
      </c>
      <c r="W148" s="162" t="str">
        <f>IF(ISERROR(VLOOKUP(H148,'Directive OSH09 (FR)'!$O$6:$P$10,2,FALSE)),"",VLOOKUP(H148,'Directive OSH09 (FR)'!$O$6:$P$10,2,FALSE))</f>
        <v/>
      </c>
      <c r="X148" s="3" t="str">
        <f>IF(ISERROR(VLOOKUP(I148,'Directive OSH09 (FR)'!$O$13:$P$17,2,FALSE)),"",VLOOKUP(I148,'Directive OSH09 (FR)'!$O$13:$P$17,2,FALSE))</f>
        <v/>
      </c>
      <c r="Y148" s="3" t="str">
        <f t="shared" si="153"/>
        <v/>
      </c>
      <c r="Z148" s="196"/>
      <c r="AA148" s="418"/>
      <c r="AB148" s="418"/>
      <c r="AC148" s="420"/>
      <c r="AD148" s="667"/>
      <c r="AE148" s="651"/>
      <c r="AF148" s="642"/>
      <c r="AG148" s="62"/>
      <c r="AH148" s="62">
        <f t="shared" ref="AH148" si="155">IF(ISERROR(AU148*AV148),"",AU148*AV148)</f>
        <v>0</v>
      </c>
      <c r="AI148" s="652"/>
    </row>
    <row r="149" spans="1:35">
      <c r="A149" s="523" t="s">
        <v>297</v>
      </c>
      <c r="B149" s="391"/>
      <c r="C149" s="391"/>
      <c r="D149" s="391"/>
      <c r="E149" s="292"/>
      <c r="F149" s="281"/>
      <c r="G149" s="457"/>
      <c r="H149" s="454"/>
      <c r="I149" s="391"/>
      <c r="J149" s="391">
        <f>IF(SUM(J150:J158)=0,"",MAX(J150:J158))</f>
        <v>36</v>
      </c>
      <c r="K149" s="24" t="str">
        <f>IF(ISERROR(VLOOKUP(Y149,'Directive OSH09 (FR)'!$T$6:$U$10,2,FALSE)),"",VLOOKUP(Y149,'Directive OSH09 (FR)'!$T$6:$U$10,2,FALSE))</f>
        <v>3-Moderé</v>
      </c>
      <c r="L149" s="43" t="str">
        <f>IF(ISERROR(VLOOKUP($A149,Dangers!$B$4:$G$1001,4,FALSE)),"ERR",IF(ISBLANK(VLOOKUP($A149,Dangers!$B$4:$G$1001,4,FALSE)),"","Yes"))</f>
        <v/>
      </c>
      <c r="M149" s="26" t="str">
        <f>IF(ISERROR(VLOOKUP($A149,Dangers!$B$4:$G$1001,6,FALSE)),"ERR",IF(ISBLANK((VLOOKUP($A149,Dangers!$B$4:$G$1001,6,FALSE))),"","Yes"))</f>
        <v>Yes</v>
      </c>
      <c r="N149" s="26"/>
      <c r="O149" s="26"/>
      <c r="P149" s="26"/>
      <c r="Q149" s="132">
        <f>IF(OR(L149="Yes",M149="Yes"),MAX(Q150:Q158),"")</f>
        <v>0</v>
      </c>
      <c r="R149" s="34"/>
      <c r="S149" s="43">
        <f>IF(L149="Yes",IF(SUM(S150:S158)=0,0,1),2)</f>
        <v>2</v>
      </c>
      <c r="T149" s="34">
        <f>IF(M149="Yes",IF(SUM(T150:T158)=0,0,1),2)</f>
        <v>1</v>
      </c>
      <c r="U149" s="160">
        <v>1</v>
      </c>
      <c r="V149" s="161">
        <v>3</v>
      </c>
      <c r="W149" s="162" t="str">
        <f>IF(ISERROR(VLOOKUP(H149,'Directive OSH09 (FR)'!$O$6:$P$10,2,FALSE)),"",VLOOKUP(H149,'Directive OSH09 (FR)'!$O$6:$P$10,2,FALSE))</f>
        <v/>
      </c>
      <c r="X149" s="3" t="str">
        <f>IF(ISERROR(VLOOKUP(I149,'Directive OSH09 (FR)'!$O$13:$P$17,2,FALSE)),"",VLOOKUP(I149,'Directive OSH09 (FR)'!$O$13:$P$17,2,FALSE))</f>
        <v/>
      </c>
      <c r="Y149" s="3">
        <f t="shared" si="153"/>
        <v>3</v>
      </c>
      <c r="Z149" s="367"/>
      <c r="AA149" s="446"/>
      <c r="AB149" s="446"/>
      <c r="AC149" s="611"/>
      <c r="AD149" s="709"/>
      <c r="AE149" s="702"/>
      <c r="AF149" s="643"/>
      <c r="AG149" s="391"/>
      <c r="AH149" s="391" t="str">
        <f>IF(SUM(AH150:AH158)=0,"",MAX(AH150:AH158))</f>
        <v/>
      </c>
      <c r="AI149" s="652"/>
    </row>
    <row r="150" spans="1:35" ht="38.25">
      <c r="A150" s="261"/>
      <c r="B150" s="255" t="s">
        <v>607</v>
      </c>
      <c r="C150" s="255" t="s">
        <v>608</v>
      </c>
      <c r="D150" s="255" t="s">
        <v>609</v>
      </c>
      <c r="E150" s="266" t="s">
        <v>39</v>
      </c>
      <c r="F150" s="267">
        <v>9</v>
      </c>
      <c r="G150" s="256" t="s">
        <v>610</v>
      </c>
      <c r="H150" s="7" t="s">
        <v>38</v>
      </c>
      <c r="I150" s="8" t="s">
        <v>46</v>
      </c>
      <c r="J150" s="8">
        <f>IF(ISERROR(W150*X150),"",W150*X150)</f>
        <v>4</v>
      </c>
      <c r="K150" s="14" t="str">
        <f>IF(ISERROR(VLOOKUP(Y150,'Directive OSH09 (FR)'!$T$6:$U$10,2,FALSE)),"",VLOOKUP(Y150,'Directive OSH09 (FR)'!$T$6:$U$10,2,FALSE))</f>
        <v>1-Negligeable</v>
      </c>
      <c r="L150" s="126"/>
      <c r="M150" s="127"/>
      <c r="N150" s="27"/>
      <c r="O150" s="27"/>
      <c r="P150" s="27"/>
      <c r="Q150" s="57"/>
      <c r="R150" s="35"/>
      <c r="S150" s="7">
        <f t="shared" ref="S150:T157" si="156">U150</f>
        <v>0</v>
      </c>
      <c r="T150" s="35">
        <f t="shared" si="156"/>
        <v>0</v>
      </c>
      <c r="U150" s="3">
        <f t="shared" ref="U150:U157" si="157">IF(A150="",0,IF(Q$146="",1,IF(Q$146+$U$90*365&lt;$U$1,1,0)))</f>
        <v>0</v>
      </c>
      <c r="V150" s="163">
        <f t="shared" ref="V150:V157" si="158">IF(A150="",0,IF(Q$146="",1,IF(Q$146+$V$90*365&lt;$U$1,1,0)))</f>
        <v>0</v>
      </c>
      <c r="W150" s="162">
        <f>IF(ISERROR(VLOOKUP(H150,'Directive OSH09 (FR)'!$O$6:$P$10,2,FALSE)),"",VLOOKUP(H150,'Directive OSH09 (FR)'!$O$6:$P$10,2,FALSE))</f>
        <v>4</v>
      </c>
      <c r="X150" s="3">
        <f>IF(ISERROR(VLOOKUP(I150,'Directive OSH09 (FR)'!$O$13:$P$17,2,FALSE)),"",VLOOKUP(I150,'Directive OSH09 (FR)'!$O$13:$P$17,2,FALSE))</f>
        <v>1</v>
      </c>
      <c r="Y150" s="3">
        <f t="shared" si="153"/>
        <v>1</v>
      </c>
      <c r="Z150" s="196"/>
      <c r="AA150" s="418"/>
      <c r="AB150" s="418"/>
      <c r="AC150" s="420"/>
      <c r="AD150" s="667"/>
      <c r="AE150" s="651"/>
      <c r="AF150" s="314"/>
      <c r="AG150" s="255"/>
      <c r="AH150" s="8">
        <f>IF(ISERROR(AU150*AV150),"",AU150*AV150)</f>
        <v>0</v>
      </c>
      <c r="AI150" s="652"/>
    </row>
    <row r="151" spans="1:35" ht="38.25">
      <c r="A151" s="261"/>
      <c r="B151" s="255" t="s">
        <v>607</v>
      </c>
      <c r="C151" s="255" t="s">
        <v>611</v>
      </c>
      <c r="D151" s="255" t="s">
        <v>1317</v>
      </c>
      <c r="E151" s="266" t="s">
        <v>39</v>
      </c>
      <c r="F151" s="267">
        <v>9</v>
      </c>
      <c r="G151" s="256" t="s">
        <v>610</v>
      </c>
      <c r="H151" s="7" t="s">
        <v>41</v>
      </c>
      <c r="I151" s="8" t="s">
        <v>47</v>
      </c>
      <c r="J151" s="8">
        <f t="shared" ref="J151:J153" si="159">IF(ISERROR(W151*X151),"",W151*X151)</f>
        <v>36</v>
      </c>
      <c r="K151" s="14" t="str">
        <f>IF(ISERROR(VLOOKUP(Y151,'Directive OSH09 (FR)'!$T$6:$U$10,2,FALSE)),"",VLOOKUP(Y151,'Directive OSH09 (FR)'!$T$6:$U$10,2,FALSE))</f>
        <v>3-Moderé</v>
      </c>
      <c r="L151" s="126"/>
      <c r="M151" s="127"/>
      <c r="N151" s="27"/>
      <c r="O151" s="27"/>
      <c r="P151" s="27"/>
      <c r="Q151" s="57"/>
      <c r="R151" s="35"/>
      <c r="S151" s="7">
        <f t="shared" si="156"/>
        <v>0</v>
      </c>
      <c r="T151" s="35">
        <f t="shared" si="156"/>
        <v>0</v>
      </c>
      <c r="U151" s="3">
        <f t="shared" si="157"/>
        <v>0</v>
      </c>
      <c r="V151" s="163">
        <f t="shared" si="158"/>
        <v>0</v>
      </c>
      <c r="W151" s="162">
        <f>IF(ISERROR(VLOOKUP(H151,'Directive OSH09 (FR)'!$O$6:$P$10,2,FALSE)),"",VLOOKUP(H151,'Directive OSH09 (FR)'!$O$6:$P$10,2,FALSE))</f>
        <v>9</v>
      </c>
      <c r="X151" s="3">
        <f>IF(ISERROR(VLOOKUP(I151,'Directive OSH09 (FR)'!$O$13:$P$17,2,FALSE)),"",VLOOKUP(I151,'Directive OSH09 (FR)'!$O$13:$P$17,2,FALSE))</f>
        <v>4</v>
      </c>
      <c r="Y151" s="3">
        <f t="shared" si="153"/>
        <v>3</v>
      </c>
      <c r="Z151" s="196"/>
      <c r="AA151" s="418"/>
      <c r="AB151" s="418"/>
      <c r="AC151" s="420"/>
      <c r="AD151" s="667"/>
      <c r="AE151" s="651"/>
      <c r="AF151" s="314"/>
      <c r="AG151" s="8"/>
      <c r="AH151" s="8">
        <f t="shared" ref="AH151:AH153" si="160">IF(ISERROR(AU151*AV151),"",AU151*AV151)</f>
        <v>0</v>
      </c>
      <c r="AI151" s="652"/>
    </row>
    <row r="152" spans="1:35" ht="38.25">
      <c r="A152" s="261"/>
      <c r="B152" s="255" t="s">
        <v>607</v>
      </c>
      <c r="C152" s="255" t="s">
        <v>608</v>
      </c>
      <c r="D152" s="255" t="s">
        <v>612</v>
      </c>
      <c r="E152" s="266" t="s">
        <v>39</v>
      </c>
      <c r="F152" s="267">
        <v>9</v>
      </c>
      <c r="G152" s="256" t="s">
        <v>610</v>
      </c>
      <c r="H152" s="7" t="s">
        <v>38</v>
      </c>
      <c r="I152" s="8" t="s">
        <v>47</v>
      </c>
      <c r="J152" s="8">
        <f t="shared" si="159"/>
        <v>16</v>
      </c>
      <c r="K152" s="14" t="str">
        <f>IF(ISERROR(VLOOKUP(Y152,'Directive OSH09 (FR)'!$T$6:$U$10,2,FALSE)),"",VLOOKUP(Y152,'Directive OSH09 (FR)'!$T$6:$U$10,2,FALSE))</f>
        <v>2-Tolérable</v>
      </c>
      <c r="L152" s="126"/>
      <c r="M152" s="127"/>
      <c r="N152" s="27"/>
      <c r="O152" s="27"/>
      <c r="P152" s="27"/>
      <c r="Q152" s="57"/>
      <c r="R152" s="35"/>
      <c r="S152" s="7">
        <f t="shared" si="156"/>
        <v>0</v>
      </c>
      <c r="T152" s="35">
        <f t="shared" si="156"/>
        <v>0</v>
      </c>
      <c r="U152" s="3">
        <f t="shared" si="157"/>
        <v>0</v>
      </c>
      <c r="V152" s="163">
        <f t="shared" si="158"/>
        <v>0</v>
      </c>
      <c r="W152" s="162">
        <f>IF(ISERROR(VLOOKUP(H152,'Directive OSH09 (FR)'!$O$6:$P$10,2,FALSE)),"",VLOOKUP(H152,'Directive OSH09 (FR)'!$O$6:$P$10,2,FALSE))</f>
        <v>4</v>
      </c>
      <c r="X152" s="3">
        <f>IF(ISERROR(VLOOKUP(I152,'Directive OSH09 (FR)'!$O$13:$P$17,2,FALSE)),"",VLOOKUP(I152,'Directive OSH09 (FR)'!$O$13:$P$17,2,FALSE))</f>
        <v>4</v>
      </c>
      <c r="Y152" s="3">
        <f t="shared" si="153"/>
        <v>2</v>
      </c>
      <c r="Z152" s="196"/>
      <c r="AA152" s="418"/>
      <c r="AB152" s="418"/>
      <c r="AC152" s="420"/>
      <c r="AD152" s="667"/>
      <c r="AE152" s="651"/>
      <c r="AF152" s="314"/>
      <c r="AG152" s="8"/>
      <c r="AH152" s="8">
        <f t="shared" si="160"/>
        <v>0</v>
      </c>
      <c r="AI152" s="652"/>
    </row>
    <row r="153" spans="1:35" ht="38.25">
      <c r="A153" s="261"/>
      <c r="B153" s="255" t="s">
        <v>613</v>
      </c>
      <c r="C153" s="255" t="s">
        <v>614</v>
      </c>
      <c r="D153" s="255" t="s">
        <v>615</v>
      </c>
      <c r="E153" s="266" t="s">
        <v>39</v>
      </c>
      <c r="F153" s="267">
        <v>9</v>
      </c>
      <c r="G153" s="256" t="s">
        <v>610</v>
      </c>
      <c r="H153" s="7" t="s">
        <v>38</v>
      </c>
      <c r="I153" s="8" t="s">
        <v>47</v>
      </c>
      <c r="J153" s="8">
        <f t="shared" si="159"/>
        <v>16</v>
      </c>
      <c r="K153" s="14" t="str">
        <f>IF(ISERROR(VLOOKUP(Y153,'Directive OSH09 (FR)'!$T$6:$U$10,2,FALSE)),"",VLOOKUP(Y153,'Directive OSH09 (FR)'!$T$6:$U$10,2,FALSE))</f>
        <v>2-Tolérable</v>
      </c>
      <c r="L153" s="126"/>
      <c r="M153" s="127"/>
      <c r="N153" s="27"/>
      <c r="O153" s="27"/>
      <c r="P153" s="27"/>
      <c r="Q153" s="57"/>
      <c r="R153" s="35"/>
      <c r="S153" s="7">
        <f t="shared" si="156"/>
        <v>0</v>
      </c>
      <c r="T153" s="35">
        <f t="shared" si="156"/>
        <v>0</v>
      </c>
      <c r="U153" s="3">
        <f t="shared" si="157"/>
        <v>0</v>
      </c>
      <c r="V153" s="163">
        <f t="shared" si="158"/>
        <v>0</v>
      </c>
      <c r="W153" s="162">
        <f>IF(ISERROR(VLOOKUP(H153,'Directive OSH09 (FR)'!$O$6:$P$10,2,FALSE)),"",VLOOKUP(H153,'Directive OSH09 (FR)'!$O$6:$P$10,2,FALSE))</f>
        <v>4</v>
      </c>
      <c r="X153" s="3">
        <f>IF(ISERROR(VLOOKUP(I153,'Directive OSH09 (FR)'!$O$13:$P$17,2,FALSE)),"",VLOOKUP(I153,'Directive OSH09 (FR)'!$O$13:$P$17,2,FALSE))</f>
        <v>4</v>
      </c>
      <c r="Y153" s="3">
        <f t="shared" si="153"/>
        <v>2</v>
      </c>
      <c r="Z153" s="210" t="s">
        <v>661</v>
      </c>
      <c r="AA153" s="418"/>
      <c r="AB153" s="418"/>
      <c r="AC153" s="420"/>
      <c r="AD153" s="667"/>
      <c r="AE153" s="651"/>
      <c r="AF153" s="314"/>
      <c r="AG153" s="8"/>
      <c r="AH153" s="8">
        <f t="shared" si="160"/>
        <v>0</v>
      </c>
      <c r="AI153" s="653"/>
    </row>
    <row r="154" spans="1:35" ht="38.25">
      <c r="A154" s="261"/>
      <c r="B154" s="255" t="s">
        <v>613</v>
      </c>
      <c r="C154" s="409" t="s">
        <v>617</v>
      </c>
      <c r="D154" s="255" t="s">
        <v>618</v>
      </c>
      <c r="E154" s="266" t="s">
        <v>39</v>
      </c>
      <c r="F154" s="267">
        <v>9</v>
      </c>
      <c r="G154" s="256" t="s">
        <v>610</v>
      </c>
      <c r="H154" s="7" t="s">
        <v>38</v>
      </c>
      <c r="I154" s="8" t="s">
        <v>48</v>
      </c>
      <c r="J154" s="8">
        <f>IF(ISERROR(W154*X154),"",W154*X154)</f>
        <v>32</v>
      </c>
      <c r="K154" s="14" t="str">
        <f>IF(ISERROR(VLOOKUP(Y154,'Directive OSH09 (FR)'!$T$6:$U$10,2,FALSE)),"",VLOOKUP(Y154,'Directive OSH09 (FR)'!$T$6:$U$10,2,FALSE))</f>
        <v>3-Moderé</v>
      </c>
      <c r="L154" s="126"/>
      <c r="M154" s="127"/>
      <c r="N154" s="27"/>
      <c r="O154" s="27"/>
      <c r="P154" s="27"/>
      <c r="Q154" s="57"/>
      <c r="R154" s="35"/>
      <c r="S154" s="7">
        <f t="shared" si="156"/>
        <v>0</v>
      </c>
      <c r="T154" s="35">
        <f t="shared" si="156"/>
        <v>0</v>
      </c>
      <c r="U154" s="3">
        <f t="shared" si="157"/>
        <v>0</v>
      </c>
      <c r="V154" s="163">
        <f t="shared" si="158"/>
        <v>0</v>
      </c>
      <c r="W154" s="162">
        <f>IF(ISERROR(VLOOKUP(H154,'Directive OSH09 (FR)'!$O$6:$P$10,2,FALSE)),"",VLOOKUP(H154,'Directive OSH09 (FR)'!$O$6:$P$10,2,FALSE))</f>
        <v>4</v>
      </c>
      <c r="X154" s="3">
        <f>IF(ISERROR(VLOOKUP(I154,'Directive OSH09 (FR)'!$O$13:$P$17,2,FALSE)),"",VLOOKUP(I154,'Directive OSH09 (FR)'!$O$13:$P$17,2,FALSE))</f>
        <v>8</v>
      </c>
      <c r="Y154" s="3">
        <f>IF(J154="","",IF(J154&gt;=161,5,IF(J154&gt;=65,4,IF(J154&gt;=20,3,IF(J154&gt;=9,2,1)))))</f>
        <v>3</v>
      </c>
      <c r="Z154" s="210" t="s">
        <v>661</v>
      </c>
      <c r="AA154" s="418"/>
      <c r="AB154" s="418"/>
      <c r="AC154" s="420"/>
      <c r="AD154" s="667"/>
      <c r="AE154" s="651"/>
      <c r="AF154" s="314"/>
      <c r="AG154" s="8"/>
      <c r="AH154" s="8"/>
      <c r="AI154" s="653"/>
    </row>
    <row r="155" spans="1:35" ht="48.6" customHeight="1">
      <c r="A155" s="261"/>
      <c r="B155" s="255" t="s">
        <v>613</v>
      </c>
      <c r="C155" s="255" t="s">
        <v>619</v>
      </c>
      <c r="D155" s="255" t="s">
        <v>615</v>
      </c>
      <c r="E155" s="266" t="s">
        <v>39</v>
      </c>
      <c r="F155" s="267">
        <v>9</v>
      </c>
      <c r="G155" s="256" t="s">
        <v>610</v>
      </c>
      <c r="H155" s="7" t="s">
        <v>38</v>
      </c>
      <c r="I155" s="8" t="s">
        <v>48</v>
      </c>
      <c r="J155" s="8">
        <f t="shared" ref="J155" si="161">IF(ISERROR(W155*X155),"",W155*X155)</f>
        <v>32</v>
      </c>
      <c r="K155" s="14" t="str">
        <f>IF(ISERROR(VLOOKUP(Y155,'Directive OSH09 (FR)'!$T$6:$U$10,2,FALSE)),"",VLOOKUP(Y155,'Directive OSH09 (FR)'!$T$6:$U$10,2,FALSE))</f>
        <v>3-Moderé</v>
      </c>
      <c r="L155" s="126"/>
      <c r="M155" s="127"/>
      <c r="N155" s="27"/>
      <c r="O155" s="27"/>
      <c r="P155" s="27"/>
      <c r="Q155" s="57"/>
      <c r="R155" s="35"/>
      <c r="S155" s="7">
        <f t="shared" si="156"/>
        <v>0</v>
      </c>
      <c r="T155" s="35">
        <f t="shared" si="156"/>
        <v>0</v>
      </c>
      <c r="U155" s="3">
        <f t="shared" si="157"/>
        <v>0</v>
      </c>
      <c r="V155" s="163">
        <f t="shared" si="158"/>
        <v>0</v>
      </c>
      <c r="W155" s="162">
        <f>IF(ISERROR(VLOOKUP(H155,'Directive OSH09 (FR)'!$O$6:$P$10,2,FALSE)),"",VLOOKUP(H155,'Directive OSH09 (FR)'!$O$6:$P$10,2,FALSE))</f>
        <v>4</v>
      </c>
      <c r="X155" s="3">
        <f>IF(ISERROR(VLOOKUP(I155,'Directive OSH09 (FR)'!$O$13:$P$17,2,FALSE)),"",VLOOKUP(I155,'Directive OSH09 (FR)'!$O$13:$P$17,2,FALSE))</f>
        <v>8</v>
      </c>
      <c r="Y155" s="3">
        <f>IF(J155="","",IF(J155&gt;=161,5,IF(J155&gt;=65,4,IF(J155&gt;=20,3,IF(J155&gt;=9,2,1)))))</f>
        <v>3</v>
      </c>
      <c r="Z155" s="210" t="s">
        <v>661</v>
      </c>
      <c r="AA155" s="418"/>
      <c r="AB155" s="418"/>
      <c r="AC155" s="420"/>
      <c r="AD155" s="667"/>
      <c r="AE155" s="651"/>
      <c r="AF155" s="314"/>
      <c r="AG155" s="8"/>
      <c r="AH155" s="8">
        <f t="shared" ref="AH155" si="162">IF(ISERROR(AU155*AV155),"",AU155*AV155)</f>
        <v>0</v>
      </c>
      <c r="AI155" s="652"/>
    </row>
    <row r="156" spans="1:35" ht="48.6" customHeight="1">
      <c r="A156" s="261"/>
      <c r="B156" s="255" t="s">
        <v>613</v>
      </c>
      <c r="C156" s="255" t="s">
        <v>620</v>
      </c>
      <c r="D156" s="8" t="s">
        <v>621</v>
      </c>
      <c r="E156" s="266" t="s">
        <v>39</v>
      </c>
      <c r="F156" s="267">
        <v>9</v>
      </c>
      <c r="G156" s="256" t="s">
        <v>610</v>
      </c>
      <c r="H156" s="7" t="s">
        <v>38</v>
      </c>
      <c r="I156" s="8" t="s">
        <v>48</v>
      </c>
      <c r="J156" s="8">
        <f>IF(ISERROR(W156*X156),"",W156*X156)</f>
        <v>32</v>
      </c>
      <c r="K156" s="14" t="str">
        <f>IF(ISERROR(VLOOKUP(Y156,'Directive OSH09 (FR)'!$T$6:$U$10,2,FALSE)),"",VLOOKUP(Y156,'Directive OSH09 (FR)'!$T$6:$U$10,2,FALSE))</f>
        <v>3-Moderé</v>
      </c>
      <c r="L156" s="126"/>
      <c r="M156" s="127"/>
      <c r="N156" s="27"/>
      <c r="O156" s="27"/>
      <c r="P156" s="27"/>
      <c r="Q156" s="57"/>
      <c r="R156" s="35"/>
      <c r="S156" s="7">
        <f t="shared" si="156"/>
        <v>0</v>
      </c>
      <c r="T156" s="35">
        <f t="shared" si="156"/>
        <v>0</v>
      </c>
      <c r="U156" s="3">
        <f t="shared" si="157"/>
        <v>0</v>
      </c>
      <c r="V156" s="163">
        <f t="shared" si="158"/>
        <v>0</v>
      </c>
      <c r="W156" s="162">
        <f>IF(ISERROR(VLOOKUP(H156,'Directive OSH09 (FR)'!$O$6:$P$10,2,FALSE)),"",VLOOKUP(H156,'Directive OSH09 (FR)'!$O$6:$P$10,2,FALSE))</f>
        <v>4</v>
      </c>
      <c r="X156" s="3">
        <f>IF(ISERROR(VLOOKUP(I156,'Directive OSH09 (FR)'!$O$13:$P$17,2,FALSE)),"",VLOOKUP(I156,'Directive OSH09 (FR)'!$O$13:$P$17,2,FALSE))</f>
        <v>8</v>
      </c>
      <c r="Y156" s="3">
        <f>IF(J156="","",IF(J156&gt;=161,5,IF(J156&gt;=65,4,IF(J156&gt;=20,3,IF(J156&gt;=9,2,1)))))</f>
        <v>3</v>
      </c>
      <c r="Z156" s="210"/>
      <c r="AA156" s="418"/>
      <c r="AB156" s="418"/>
      <c r="AC156" s="420"/>
      <c r="AD156" s="667"/>
      <c r="AE156" s="651"/>
      <c r="AF156" s="314"/>
      <c r="AG156" s="8"/>
      <c r="AH156" s="8"/>
      <c r="AI156" s="652"/>
    </row>
    <row r="157" spans="1:35" ht="48.6" customHeight="1">
      <c r="A157" s="261" t="s">
        <v>622</v>
      </c>
      <c r="B157" s="255" t="s">
        <v>623</v>
      </c>
      <c r="C157" s="255" t="s">
        <v>624</v>
      </c>
      <c r="D157" s="255" t="s">
        <v>625</v>
      </c>
      <c r="E157" s="266" t="s">
        <v>39</v>
      </c>
      <c r="F157" s="267">
        <v>9</v>
      </c>
      <c r="G157" s="256" t="s">
        <v>610</v>
      </c>
      <c r="H157" s="7" t="s">
        <v>38</v>
      </c>
      <c r="I157" s="8" t="s">
        <v>48</v>
      </c>
      <c r="J157" s="8">
        <f t="shared" ref="J157" si="163">IF(ISERROR(W157*X157),"",W157*X157)</f>
        <v>32</v>
      </c>
      <c r="K157" s="14" t="str">
        <f>IF(ISERROR(VLOOKUP(Y157,'Directive OSH09 (FR)'!$T$6:$U$10,2,FALSE)),"",VLOOKUP(Y157,'Directive OSH09 (FR)'!$T$6:$U$10,2,FALSE))</f>
        <v>3-Moderé</v>
      </c>
      <c r="L157" s="126"/>
      <c r="M157" s="127"/>
      <c r="N157" s="27"/>
      <c r="O157" s="27"/>
      <c r="P157" s="27"/>
      <c r="Q157" s="57"/>
      <c r="R157" s="35"/>
      <c r="S157" s="7">
        <f t="shared" si="156"/>
        <v>1</v>
      </c>
      <c r="T157" s="35">
        <f t="shared" si="156"/>
        <v>1</v>
      </c>
      <c r="U157" s="3">
        <f t="shared" si="157"/>
        <v>1</v>
      </c>
      <c r="V157" s="163">
        <f t="shared" si="158"/>
        <v>1</v>
      </c>
      <c r="W157" s="162">
        <f>IF(ISERROR(VLOOKUP(H157,'Directive OSH09 (FR)'!$O$6:$P$10,2,FALSE)),"",VLOOKUP(H157,'Directive OSH09 (FR)'!$O$6:$P$10,2,FALSE))</f>
        <v>4</v>
      </c>
      <c r="X157" s="3">
        <f>IF(ISERROR(VLOOKUP(I157,'Directive OSH09 (FR)'!$O$13:$P$17,2,FALSE)),"",VLOOKUP(I157,'Directive OSH09 (FR)'!$O$13:$P$17,2,FALSE))</f>
        <v>8</v>
      </c>
      <c r="Y157" s="3">
        <f t="shared" ref="Y157" si="164">IF(J157="","",IF(J157&gt;=161,5,IF(J157&gt;=65,4,IF(J157&gt;=20,3,IF(J157&gt;=9,2,1)))))</f>
        <v>3</v>
      </c>
      <c r="Z157" s="210"/>
      <c r="AA157" s="418"/>
      <c r="AB157" s="418"/>
      <c r="AC157" s="420"/>
      <c r="AD157" s="667"/>
      <c r="AE157" s="651"/>
      <c r="AF157" s="314"/>
      <c r="AG157" s="8"/>
      <c r="AH157" s="8">
        <f t="shared" ref="AH157" si="165">IF(ISERROR(AU157*AV157),"",AU157*AV157)</f>
        <v>0</v>
      </c>
      <c r="AI157" s="653"/>
    </row>
    <row r="158" spans="1:35">
      <c r="A158" s="405"/>
      <c r="B158" s="62"/>
      <c r="C158" s="62"/>
      <c r="D158" s="62"/>
      <c r="E158" s="293"/>
      <c r="F158" s="282"/>
      <c r="G158" s="458"/>
      <c r="H158" s="61"/>
      <c r="I158" s="62"/>
      <c r="J158" s="62" t="str">
        <f t="shared" ref="J158" si="166">IF(ISERROR(W158*X158),"",W158*X158)</f>
        <v/>
      </c>
      <c r="K158" s="63" t="str">
        <f>IF(ISERROR(VLOOKUP(Y158,'Directive OSH09 (FR)'!$T$6:$U$10,2,FALSE)),"",VLOOKUP(Y158,'Directive OSH09 (FR)'!$T$6:$U$10,2,FALSE))</f>
        <v/>
      </c>
      <c r="L158" s="61"/>
      <c r="M158" s="64"/>
      <c r="N158" s="64"/>
      <c r="O158" s="64"/>
      <c r="P158" s="64"/>
      <c r="Q158" s="65"/>
      <c r="R158" s="66"/>
      <c r="S158" s="61">
        <f t="shared" ref="S158:T158" si="167">U158</f>
        <v>0</v>
      </c>
      <c r="T158" s="66">
        <f t="shared" si="167"/>
        <v>0</v>
      </c>
      <c r="U158" s="164">
        <f>IF(A158="",0,IF(Q$149="",1,IF(Q$149+$U$90*365&lt;$U$1,1,0)))</f>
        <v>0</v>
      </c>
      <c r="V158" s="165">
        <f>IF(A158="",0,IF(Q$149="",1,IF(Q$149+$V$90*365&lt;$U$1,1,0)))</f>
        <v>0</v>
      </c>
      <c r="W158" s="162" t="str">
        <f>IF(ISERROR(VLOOKUP(H158,'Directive OSH09 (FR)'!$O$6:$P$10,2,FALSE)),"",VLOOKUP(H158,'Directive OSH09 (FR)'!$O$6:$P$10,2,FALSE))</f>
        <v/>
      </c>
      <c r="X158" s="3" t="str">
        <f>IF(ISERROR(VLOOKUP(I158,'Directive OSH09 (FR)'!$O$13:$P$17,2,FALSE)),"",VLOOKUP(I158,'Directive OSH09 (FR)'!$O$13:$P$17,2,FALSE))</f>
        <v/>
      </c>
      <c r="Y158" s="3" t="str">
        <f t="shared" ref="Y158" si="168">IF(J158="","",IF(J158&gt;=161,5,IF(J158&gt;=65,4,IF(J158&gt;=20,3,IF(J158&gt;=9,2,1)))))</f>
        <v/>
      </c>
      <c r="Z158" s="196"/>
      <c r="AA158" s="418"/>
      <c r="AB158" s="418"/>
      <c r="AC158" s="420"/>
      <c r="AD158" s="667"/>
      <c r="AE158" s="651"/>
      <c r="AF158" s="642"/>
      <c r="AG158" s="62"/>
      <c r="AH158" s="62">
        <f t="shared" ref="AH158" si="169">IF(ISERROR(AU158*AV158),"",AU158*AV158)</f>
        <v>0</v>
      </c>
      <c r="AI158" s="652"/>
    </row>
    <row r="159" spans="1:35">
      <c r="A159" s="522" t="s">
        <v>300</v>
      </c>
      <c r="B159" s="391"/>
      <c r="C159" s="391"/>
      <c r="D159" s="391"/>
      <c r="E159" s="292"/>
      <c r="F159" s="281"/>
      <c r="G159" s="457"/>
      <c r="H159" s="454"/>
      <c r="I159" s="391"/>
      <c r="J159" s="391">
        <f>IF(SUM(J160:J164)=0,"",MAX(J160:J164))</f>
        <v>36</v>
      </c>
      <c r="K159" s="24" t="str">
        <f>IF(ISERROR(VLOOKUP(Y159,'Directive OSH09 (FR)'!$T$6:$U$10,2,FALSE)),"",VLOOKUP(Y159,'Directive OSH09 (FR)'!$T$6:$U$10,2,FALSE))</f>
        <v>3-Moderé</v>
      </c>
      <c r="L159" s="43" t="str">
        <f>IF(ISERROR(VLOOKUP($A159,Dangers!$B$4:$G$1001,4,FALSE)),"ERR",IF(ISBLANK(VLOOKUP($A159,Dangers!$B$4:$G$1001,4,FALSE)),"","Yes"))</f>
        <v/>
      </c>
      <c r="M159" s="26" t="str">
        <f>IF(ISERROR(VLOOKUP($A159,Dangers!$B$4:$G$1001,6,FALSE)),"ERR",IF(ISBLANK((VLOOKUP($A159,Dangers!$B$4:$G$1001,6,FALSE))),"","Yes"))</f>
        <v/>
      </c>
      <c r="N159" s="26"/>
      <c r="O159" s="26"/>
      <c r="P159" s="26"/>
      <c r="Q159" s="132" t="str">
        <f>IF(OR(L159="Yes",M159="Yes"),MAX(Q160:Q164),"")</f>
        <v/>
      </c>
      <c r="R159" s="34"/>
      <c r="S159" s="43">
        <f>IF(L159="Yes",IF(SUM(S160:S164)=0,0,1),2)</f>
        <v>2</v>
      </c>
      <c r="T159" s="34">
        <f>IF(M159="Yes",IF(SUM(T160:T164)=0,0,1),2)</f>
        <v>2</v>
      </c>
      <c r="U159" s="160">
        <v>0</v>
      </c>
      <c r="V159" s="161">
        <v>0</v>
      </c>
      <c r="W159" s="162" t="str">
        <f>IF(ISERROR(VLOOKUP(H159,'Directive OSH09 (FR)'!$O$6:$P$10,2,FALSE)),"",VLOOKUP(H159,'Directive OSH09 (FR)'!$O$6:$P$10,2,FALSE))</f>
        <v/>
      </c>
      <c r="X159" s="3" t="str">
        <f>IF(ISERROR(VLOOKUP(I159,'Directive OSH09 (FR)'!$O$13:$P$17,2,FALSE)),"",VLOOKUP(I159,'Directive OSH09 (FR)'!$O$13:$P$17,2,FALSE))</f>
        <v/>
      </c>
      <c r="Y159" s="3">
        <f>IF(J159="","",IF(J159&gt;=161,5,IF(J159&gt;=65,4,IF(J159&gt;=20,3,IF(J159&gt;=9,2,1)))))</f>
        <v>3</v>
      </c>
      <c r="Z159" s="367"/>
      <c r="AA159" s="446"/>
      <c r="AB159" s="446"/>
      <c r="AC159" s="611"/>
      <c r="AD159" s="709"/>
      <c r="AE159" s="702"/>
      <c r="AF159" s="643"/>
      <c r="AG159" s="391"/>
      <c r="AH159" s="391" t="str">
        <f>IF(SUM(AH160:AH164)=0,"",MAX(AH160:AH164))</f>
        <v/>
      </c>
      <c r="AI159" s="652"/>
    </row>
    <row r="160" spans="1:35" ht="38.25">
      <c r="A160" s="261" t="s">
        <v>486</v>
      </c>
      <c r="B160" s="255" t="s">
        <v>626</v>
      </c>
      <c r="C160" s="8" t="s">
        <v>627</v>
      </c>
      <c r="D160" s="8" t="s">
        <v>615</v>
      </c>
      <c r="E160" s="266" t="s">
        <v>39</v>
      </c>
      <c r="F160" s="267">
        <v>9</v>
      </c>
      <c r="G160" s="256" t="s">
        <v>610</v>
      </c>
      <c r="H160" s="7" t="s">
        <v>41</v>
      </c>
      <c r="I160" s="8" t="s">
        <v>47</v>
      </c>
      <c r="J160" s="8">
        <f>IF(ISERROR(W160*X160),"",W160*X160)</f>
        <v>36</v>
      </c>
      <c r="K160" s="14" t="str">
        <f>IF(ISERROR(VLOOKUP(Y160,'Directive OSH09 (FR)'!$T$6:$U$10,2,FALSE)),"",VLOOKUP(Y160,'Directive OSH09 (FR)'!$T$6:$U$10,2,FALSE))</f>
        <v>3-Moderé</v>
      </c>
      <c r="L160" s="126"/>
      <c r="M160" s="127"/>
      <c r="N160" s="27"/>
      <c r="O160" s="27"/>
      <c r="P160" s="27"/>
      <c r="Q160" s="57"/>
      <c r="R160" s="35"/>
      <c r="S160" s="7">
        <f t="shared" ref="S160:T162" si="170">U160</f>
        <v>1</v>
      </c>
      <c r="T160" s="35">
        <f t="shared" si="170"/>
        <v>1</v>
      </c>
      <c r="U160" s="3">
        <f>IF(A160="",0,IF(Q$160="",1,IF(Q$160+$U$90*365&lt;$U$1,1,0)))</f>
        <v>1</v>
      </c>
      <c r="V160" s="163">
        <f>IF(A160="",0,IF(Q$160="",1,IF(Q$160+$V$90*365&lt;$U$1,1,0)))</f>
        <v>1</v>
      </c>
      <c r="W160" s="162">
        <f>IF(ISERROR(VLOOKUP(H160,'Directive OSH09 (FR)'!$O$6:$P$10,2,FALSE)),"",VLOOKUP(H160,'Directive OSH09 (FR)'!$O$6:$P$10,2,FALSE))</f>
        <v>9</v>
      </c>
      <c r="X160" s="3">
        <f>IF(ISERROR(VLOOKUP(I160,'Directive OSH09 (FR)'!$O$13:$P$17,2,FALSE)),"",VLOOKUP(I160,'Directive OSH09 (FR)'!$O$13:$P$17,2,FALSE))</f>
        <v>4</v>
      </c>
      <c r="Y160" s="3">
        <f>IF(J160="","",IF(J160&gt;=161,5,IF(J160&gt;=65,4,IF(J160&gt;=20,3,IF(J160&gt;=9,2,1)))))</f>
        <v>3</v>
      </c>
      <c r="Z160" s="196"/>
      <c r="AA160" s="178" t="s">
        <v>628</v>
      </c>
      <c r="AB160" s="418"/>
      <c r="AC160" s="420"/>
      <c r="AD160" s="667"/>
      <c r="AE160" s="651"/>
      <c r="AF160" s="314"/>
      <c r="AG160" s="8"/>
      <c r="AH160" s="8">
        <f>IF(ISERROR(AU160*AV160),"",AU160*AV160)</f>
        <v>0</v>
      </c>
      <c r="AI160" s="653"/>
    </row>
    <row r="161" spans="1:35" ht="38.25">
      <c r="A161" s="261" t="s">
        <v>486</v>
      </c>
      <c r="B161" s="8" t="s">
        <v>629</v>
      </c>
      <c r="C161" s="8" t="s">
        <v>630</v>
      </c>
      <c r="D161" s="8" t="s">
        <v>631</v>
      </c>
      <c r="E161" s="266" t="s">
        <v>39</v>
      </c>
      <c r="F161" s="267">
        <v>9</v>
      </c>
      <c r="G161" s="256" t="s">
        <v>610</v>
      </c>
      <c r="H161" s="7" t="s">
        <v>38</v>
      </c>
      <c r="I161" s="8" t="s">
        <v>48</v>
      </c>
      <c r="J161" s="8">
        <f t="shared" ref="J161:J162" si="171">IF(ISERROR(W161*X161),"",W161*X161)</f>
        <v>32</v>
      </c>
      <c r="K161" s="14" t="str">
        <f>IF(ISERROR(VLOOKUP(Y161,'Directive OSH09 (FR)'!$T$6:$U$10,2,FALSE)),"",VLOOKUP(Y161,'Directive OSH09 (FR)'!$T$6:$U$10,2,FALSE))</f>
        <v>3-Moderé</v>
      </c>
      <c r="L161" s="126"/>
      <c r="M161" s="127"/>
      <c r="N161" s="27"/>
      <c r="O161" s="27"/>
      <c r="P161" s="27"/>
      <c r="Q161" s="57"/>
      <c r="R161" s="35"/>
      <c r="S161" s="7">
        <f t="shared" si="170"/>
        <v>1</v>
      </c>
      <c r="T161" s="35">
        <f t="shared" si="170"/>
        <v>1</v>
      </c>
      <c r="U161" s="3">
        <f>IF(A161="",0,IF(Q$160="",1,IF(Q$160+$U$90*365&lt;$U$1,1,0)))</f>
        <v>1</v>
      </c>
      <c r="V161" s="163">
        <f>IF(A161="",0,IF(Q$160="",1,IF(Q$160+$V$90*365&lt;$U$1,1,0)))</f>
        <v>1</v>
      </c>
      <c r="W161" s="162">
        <f>IF(ISERROR(VLOOKUP(H161,'Directive OSH09 (FR)'!$O$6:$P$10,2,FALSE)),"",VLOOKUP(H161,'Directive OSH09 (FR)'!$O$6:$P$10,2,FALSE))</f>
        <v>4</v>
      </c>
      <c r="X161" s="3">
        <f>IF(ISERROR(VLOOKUP(I161,'Directive OSH09 (FR)'!$O$13:$P$17,2,FALSE)),"",VLOOKUP(I161,'Directive OSH09 (FR)'!$O$13:$P$17,2,FALSE))</f>
        <v>8</v>
      </c>
      <c r="Y161" s="3">
        <f t="shared" ref="Y161:Y162" si="172">IF(J161="","",IF(J161&gt;=161,5,IF(J161&gt;=65,4,IF(J161&gt;=20,3,IF(J161&gt;=9,2,1)))))</f>
        <v>3</v>
      </c>
      <c r="Z161" s="196"/>
      <c r="AA161" s="418"/>
      <c r="AB161" s="418"/>
      <c r="AC161" s="420"/>
      <c r="AD161" s="667"/>
      <c r="AE161" s="651"/>
      <c r="AF161" s="314"/>
      <c r="AG161" s="8"/>
      <c r="AH161" s="8">
        <f t="shared" ref="AH161:AH162" si="173">IF(ISERROR(AU161*AV161),"",AU161*AV161)</f>
        <v>0</v>
      </c>
      <c r="AI161" s="652"/>
    </row>
    <row r="162" spans="1:35">
      <c r="A162" s="261"/>
      <c r="B162" s="8"/>
      <c r="C162" s="8"/>
      <c r="D162" s="8"/>
      <c r="E162" s="266"/>
      <c r="F162" s="267"/>
      <c r="G162" s="459"/>
      <c r="H162" s="7"/>
      <c r="I162" s="8"/>
      <c r="J162" s="8" t="str">
        <f t="shared" si="171"/>
        <v/>
      </c>
      <c r="K162" s="14" t="str">
        <f>IF(ISERROR(VLOOKUP(Y162,'Directive OSH09 (FR)'!$T$6:$U$10,2,FALSE)),"",VLOOKUP(Y162,'Directive OSH09 (FR)'!$T$6:$U$10,2,FALSE))</f>
        <v/>
      </c>
      <c r="L162" s="126"/>
      <c r="M162" s="127"/>
      <c r="N162" s="27"/>
      <c r="O162" s="27"/>
      <c r="P162" s="27"/>
      <c r="Q162" s="57"/>
      <c r="R162" s="35"/>
      <c r="S162" s="7">
        <f t="shared" si="170"/>
        <v>0</v>
      </c>
      <c r="T162" s="35">
        <f t="shared" si="170"/>
        <v>0</v>
      </c>
      <c r="U162" s="3">
        <f>IF(A162="",0,IF(Q$160="",1,IF(Q$160+$U$90*365&lt;$U$1,1,0)))</f>
        <v>0</v>
      </c>
      <c r="V162" s="163">
        <f>IF(A162="",0,IF(Q$160="",1,IF(Q$160+$V$90*365&lt;$U$1,1,0)))</f>
        <v>0</v>
      </c>
      <c r="W162" s="162" t="str">
        <f>IF(ISERROR(VLOOKUP(H162,'Directive OSH09 (FR)'!$O$6:$P$10,2,FALSE)),"",VLOOKUP(H162,'Directive OSH09 (FR)'!$O$6:$P$10,2,FALSE))</f>
        <v/>
      </c>
      <c r="X162" s="3" t="str">
        <f>IF(ISERROR(VLOOKUP(I162,'Directive OSH09 (FR)'!$O$13:$P$17,2,FALSE)),"",VLOOKUP(I162,'Directive OSH09 (FR)'!$O$13:$P$17,2,FALSE))</f>
        <v/>
      </c>
      <c r="Y162" s="3" t="str">
        <f t="shared" si="172"/>
        <v/>
      </c>
      <c r="Z162" s="196"/>
      <c r="AA162" s="418"/>
      <c r="AB162" s="418"/>
      <c r="AC162" s="420"/>
      <c r="AD162" s="667"/>
      <c r="AE162" s="651"/>
      <c r="AF162" s="314"/>
      <c r="AG162" s="8"/>
      <c r="AH162" s="8">
        <f t="shared" si="173"/>
        <v>0</v>
      </c>
      <c r="AI162" s="652"/>
    </row>
    <row r="163" spans="1:35">
      <c r="A163" s="261"/>
      <c r="B163" s="8"/>
      <c r="C163" s="8"/>
      <c r="D163" s="8"/>
      <c r="E163" s="266"/>
      <c r="F163" s="267"/>
      <c r="G163" s="459"/>
      <c r="H163" s="7"/>
      <c r="I163" s="8"/>
      <c r="J163" s="8" t="str">
        <f t="shared" ref="J163:J164" si="174">IF(ISERROR(W163*X163),"",W163*X163)</f>
        <v/>
      </c>
      <c r="K163" s="14" t="str">
        <f>IF(ISERROR(VLOOKUP(Y163,'Directive OSH09 (FR)'!$T$6:$U$10,2,FALSE)),"",VLOOKUP(Y163,'Directive OSH09 (FR)'!$T$6:$U$10,2,FALSE))</f>
        <v/>
      </c>
      <c r="L163" s="126"/>
      <c r="M163" s="127"/>
      <c r="N163" s="27"/>
      <c r="O163" s="27"/>
      <c r="P163" s="27"/>
      <c r="Q163" s="57"/>
      <c r="R163" s="35"/>
      <c r="S163" s="7">
        <f t="shared" ref="S163:T164" si="175">U163</f>
        <v>0</v>
      </c>
      <c r="T163" s="35">
        <f t="shared" si="175"/>
        <v>0</v>
      </c>
      <c r="U163" s="3">
        <f>IF(A163="",0,IF(Q$159="",1,IF(Q$159+$U$90*365&lt;$U$1,1,0)))</f>
        <v>0</v>
      </c>
      <c r="V163" s="163">
        <f>IF(A163="",0,IF(Q$159="",1,IF(Q$159+$V$90*365&lt;$U$1,1,0)))</f>
        <v>0</v>
      </c>
      <c r="W163" s="162" t="str">
        <f>IF(ISERROR(VLOOKUP(H163,'Directive OSH09 (FR)'!$O$6:$P$10,2,FALSE)),"",VLOOKUP(H163,'Directive OSH09 (FR)'!$O$6:$P$10,2,FALSE))</f>
        <v/>
      </c>
      <c r="X163" s="3" t="str">
        <f>IF(ISERROR(VLOOKUP(I163,'Directive OSH09 (FR)'!$O$13:$P$17,2,FALSE)),"",VLOOKUP(I163,'Directive OSH09 (FR)'!$O$13:$P$17,2,FALSE))</f>
        <v/>
      </c>
      <c r="Y163" s="3" t="str">
        <f t="shared" ref="Y163:Y164" si="176">IF(J163="","",IF(J163&gt;=161,5,IF(J163&gt;=65,4,IF(J163&gt;=20,3,IF(J163&gt;=9,2,1)))))</f>
        <v/>
      </c>
      <c r="Z163" s="196"/>
      <c r="AA163" s="418"/>
      <c r="AB163" s="418"/>
      <c r="AC163" s="420"/>
      <c r="AD163" s="667"/>
      <c r="AE163" s="651"/>
      <c r="AF163" s="314"/>
      <c r="AG163" s="8"/>
      <c r="AH163" s="8">
        <f t="shared" ref="AH163:AH164" si="177">IF(ISERROR(AU163*AV163),"",AU163*AV163)</f>
        <v>0</v>
      </c>
      <c r="AI163" s="652"/>
    </row>
    <row r="164" spans="1:35">
      <c r="A164" s="405"/>
      <c r="B164" s="62"/>
      <c r="C164" s="62"/>
      <c r="D164" s="62"/>
      <c r="E164" s="293"/>
      <c r="F164" s="282"/>
      <c r="G164" s="460"/>
      <c r="H164" s="61"/>
      <c r="I164" s="62"/>
      <c r="J164" s="62" t="str">
        <f t="shared" si="174"/>
        <v/>
      </c>
      <c r="K164" s="63" t="str">
        <f>IF(ISERROR(VLOOKUP(Y164,'Directive OSH09 (FR)'!$T$6:$U$10,2,FALSE)),"",VLOOKUP(Y164,'Directive OSH09 (FR)'!$T$6:$U$10,2,FALSE))</f>
        <v/>
      </c>
      <c r="L164" s="61"/>
      <c r="M164" s="64"/>
      <c r="N164" s="64"/>
      <c r="O164" s="64"/>
      <c r="P164" s="64"/>
      <c r="Q164" s="65"/>
      <c r="R164" s="66"/>
      <c r="S164" s="61">
        <f t="shared" si="175"/>
        <v>0</v>
      </c>
      <c r="T164" s="66">
        <f t="shared" si="175"/>
        <v>0</v>
      </c>
      <c r="U164" s="164">
        <f>IF(A164="",0,IF(Q$159="",1,IF(Q$159+$U$90*365&lt;$U$1,1,0)))</f>
        <v>0</v>
      </c>
      <c r="V164" s="165">
        <f>IF(A164="",0,IF(Q$159="",1,IF(Q$159+$V$90*365&lt;$U$1,1,0)))</f>
        <v>0</v>
      </c>
      <c r="W164" s="162" t="str">
        <f>IF(ISERROR(VLOOKUP(H164,'Directive OSH09 (FR)'!$O$6:$P$10,2,FALSE)),"",VLOOKUP(H164,'Directive OSH09 (FR)'!$O$6:$P$10,2,FALSE))</f>
        <v/>
      </c>
      <c r="X164" s="3" t="str">
        <f>IF(ISERROR(VLOOKUP(I164,'Directive OSH09 (FR)'!$O$13:$P$17,2,FALSE)),"",VLOOKUP(I164,'Directive OSH09 (FR)'!$O$13:$P$17,2,FALSE))</f>
        <v/>
      </c>
      <c r="Y164" s="3" t="str">
        <f t="shared" si="176"/>
        <v/>
      </c>
      <c r="Z164" s="196"/>
      <c r="AA164" s="418"/>
      <c r="AB164" s="418"/>
      <c r="AC164" s="420"/>
      <c r="AD164" s="667"/>
      <c r="AE164" s="651"/>
      <c r="AF164" s="642"/>
      <c r="AG164" s="62"/>
      <c r="AH164" s="62">
        <f t="shared" si="177"/>
        <v>0</v>
      </c>
      <c r="AI164" s="652"/>
    </row>
    <row r="165" spans="1:35">
      <c r="A165" s="268" t="s">
        <v>301</v>
      </c>
      <c r="B165" s="391"/>
      <c r="C165" s="391"/>
      <c r="D165" s="391"/>
      <c r="E165" s="292"/>
      <c r="F165" s="281"/>
      <c r="G165" s="457"/>
      <c r="H165" s="454"/>
      <c r="I165" s="391"/>
      <c r="J165" s="391">
        <f>IF(SUM(J166:J170)=0,"",MAX(J166:J170))</f>
        <v>8</v>
      </c>
      <c r="K165" s="24" t="str">
        <f>IF(ISERROR(VLOOKUP(Y165,'Directive OSH09 (FR)'!$T$6:$U$10,2,FALSE)),"",VLOOKUP(Y165,'Directive OSH09 (FR)'!$T$6:$U$10,2,FALSE))</f>
        <v>1-Negligeable</v>
      </c>
      <c r="L165" s="43" t="str">
        <f>IF(ISERROR(VLOOKUP($A165,Dangers!$B$4:$G$1001,4,FALSE)),"ERR",IF(ISBLANK(VLOOKUP($A165,Dangers!$B$4:$G$1001,4,FALSE)),"","Yes"))</f>
        <v/>
      </c>
      <c r="M165" s="26" t="str">
        <f>IF(ISERROR(VLOOKUP($A165,Dangers!$B$4:$G$1001,6,FALSE)),"ERR",IF(ISBLANK((VLOOKUP($A165,Dangers!$B$4:$G$1001,6,FALSE))),"","Yes"))</f>
        <v/>
      </c>
      <c r="N165" s="26"/>
      <c r="O165" s="26"/>
      <c r="P165" s="26"/>
      <c r="Q165" s="132" t="str">
        <f>IF(OR(L165="Yes",M165="Yes"),MAX(Q166:Q170),"")</f>
        <v/>
      </c>
      <c r="R165" s="34"/>
      <c r="S165" s="43">
        <f>IF(L165="Yes",IF(SUM(S166:S170)=0,0,1),2)</f>
        <v>2</v>
      </c>
      <c r="T165" s="34">
        <f>IF(M165="Yes",IF(SUM(T166:T170)=0,0,1),2)</f>
        <v>2</v>
      </c>
      <c r="U165" s="160">
        <v>0</v>
      </c>
      <c r="V165" s="161">
        <v>0</v>
      </c>
      <c r="W165" s="162" t="str">
        <f>IF(ISERROR(VLOOKUP(H165,'Directive OSH09 (FR)'!$O$6:$P$10,2,FALSE)),"",VLOOKUP(H165,'Directive OSH09 (FR)'!$O$6:$P$10,2,FALSE))</f>
        <v/>
      </c>
      <c r="X165" s="3" t="str">
        <f>IF(ISERROR(VLOOKUP(I165,'Directive OSH09 (FR)'!$O$13:$P$17,2,FALSE)),"",VLOOKUP(I165,'Directive OSH09 (FR)'!$O$13:$P$17,2,FALSE))</f>
        <v/>
      </c>
      <c r="Y165" s="3">
        <f>IF(J165="","",IF(J165&gt;=161,5,IF(J165&gt;=65,4,IF(J165&gt;=20,3,IF(J165&gt;=9,2,1)))))</f>
        <v>1</v>
      </c>
      <c r="Z165" s="367"/>
      <c r="AA165" s="446"/>
      <c r="AB165" s="446"/>
      <c r="AC165" s="611"/>
      <c r="AD165" s="709"/>
      <c r="AE165" s="702"/>
      <c r="AF165" s="518"/>
      <c r="AG165" s="391"/>
      <c r="AH165" s="391" t="str">
        <f>IF(SUM(AH166:AH170)=0,"",MAX(AH166:AH170))</f>
        <v/>
      </c>
      <c r="AI165" s="652"/>
    </row>
    <row r="166" spans="1:35" ht="51">
      <c r="A166" s="261" t="s">
        <v>1310</v>
      </c>
      <c r="B166" s="255" t="s">
        <v>633</v>
      </c>
      <c r="C166" s="8" t="s">
        <v>634</v>
      </c>
      <c r="D166" s="255" t="s">
        <v>635</v>
      </c>
      <c r="E166" s="266" t="s">
        <v>36</v>
      </c>
      <c r="F166" s="267">
        <v>9</v>
      </c>
      <c r="G166" s="321" t="s">
        <v>418</v>
      </c>
      <c r="H166" s="7" t="s">
        <v>35</v>
      </c>
      <c r="I166" s="8" t="s">
        <v>47</v>
      </c>
      <c r="J166" s="8">
        <f>IF(ISERROR(W166*X166),"",W166*X166)</f>
        <v>8</v>
      </c>
      <c r="K166" s="14" t="str">
        <f>IF(ISERROR(VLOOKUP(Y166,'Directive OSH09 (FR)'!$T$6:$U$10,2,FALSE)),"",VLOOKUP(Y166,'Directive OSH09 (FR)'!$T$6:$U$10,2,FALSE))</f>
        <v>1-Negligeable</v>
      </c>
      <c r="L166" s="126"/>
      <c r="M166" s="127"/>
      <c r="N166" s="27"/>
      <c r="O166" s="27"/>
      <c r="P166" s="27"/>
      <c r="Q166" s="57"/>
      <c r="R166" s="35"/>
      <c r="S166" s="7">
        <f t="shared" ref="S166:T168" si="178">U166</f>
        <v>1</v>
      </c>
      <c r="T166" s="35">
        <f t="shared" si="178"/>
        <v>1</v>
      </c>
      <c r="U166" s="3">
        <f>IF(A166="",0,IF(Q$166="",1,IF(Q$166+$U$90*365&lt;$U$1,1,0)))</f>
        <v>1</v>
      </c>
      <c r="V166" s="163">
        <f>IF(A166="",0,IF(Q$166="",1,IF(Q$166+$V$90*365&lt;$U$1,1,0)))</f>
        <v>1</v>
      </c>
      <c r="W166" s="162">
        <f>IF(ISERROR(VLOOKUP(H166,'Directive OSH09 (FR)'!$O$6:$P$10,2,FALSE)),"",VLOOKUP(H166,'Directive OSH09 (FR)'!$O$6:$P$10,2,FALSE))</f>
        <v>2</v>
      </c>
      <c r="X166" s="3">
        <f>IF(ISERROR(VLOOKUP(I166,'Directive OSH09 (FR)'!$O$13:$P$17,2,FALSE)),"",VLOOKUP(I166,'Directive OSH09 (FR)'!$O$13:$P$17,2,FALSE))</f>
        <v>4</v>
      </c>
      <c r="Y166" s="3">
        <f>IF(J166="","",IF(J166&gt;=161,5,IF(J166&gt;=65,4,IF(J166&gt;=20,3,IF(J166&gt;=9,2,1)))))</f>
        <v>1</v>
      </c>
      <c r="Z166" s="210" t="s">
        <v>429</v>
      </c>
      <c r="AA166" s="418"/>
      <c r="AB166" s="418"/>
      <c r="AC166" s="420"/>
      <c r="AD166" s="667"/>
      <c r="AE166" s="651"/>
      <c r="AF166" s="314"/>
      <c r="AG166" s="8"/>
      <c r="AH166" s="8">
        <f>IF(ISERROR(AU166*AV166),"",AU166*AV166)</f>
        <v>0</v>
      </c>
      <c r="AI166" s="652"/>
    </row>
    <row r="167" spans="1:35" ht="25.5">
      <c r="A167" s="261" t="s">
        <v>637</v>
      </c>
      <c r="B167" s="8" t="s">
        <v>633</v>
      </c>
      <c r="C167" s="8" t="s">
        <v>638</v>
      </c>
      <c r="D167" s="8" t="s">
        <v>639</v>
      </c>
      <c r="E167" s="266" t="s">
        <v>36</v>
      </c>
      <c r="F167" s="267">
        <v>9</v>
      </c>
      <c r="G167" s="321" t="s">
        <v>418</v>
      </c>
      <c r="H167" s="7" t="s">
        <v>35</v>
      </c>
      <c r="I167" s="8" t="s">
        <v>47</v>
      </c>
      <c r="J167" s="8">
        <f t="shared" ref="J167:J168" si="179">IF(ISERROR(W167*X167),"",W167*X167)</f>
        <v>8</v>
      </c>
      <c r="K167" s="14" t="str">
        <f>IF(ISERROR(VLOOKUP(Y167,'Directive OSH09 (FR)'!$T$6:$U$10,2,FALSE)),"",VLOOKUP(Y167,'Directive OSH09 (FR)'!$T$6:$U$10,2,FALSE))</f>
        <v>1-Negligeable</v>
      </c>
      <c r="L167" s="126"/>
      <c r="M167" s="127"/>
      <c r="N167" s="27"/>
      <c r="O167" s="27"/>
      <c r="P167" s="27"/>
      <c r="Q167" s="57"/>
      <c r="R167" s="35"/>
      <c r="S167" s="7">
        <f t="shared" si="178"/>
        <v>1</v>
      </c>
      <c r="T167" s="35">
        <f t="shared" si="178"/>
        <v>1</v>
      </c>
      <c r="U167" s="3">
        <f>IF(A167="",0,IF(Q$166="",1,IF(Q$166+$U$90*365&lt;$U$1,1,0)))</f>
        <v>1</v>
      </c>
      <c r="V167" s="163">
        <f>IF(A167="",0,IF(Q$166="",1,IF(Q$166+$V$90*365&lt;$U$1,1,0)))</f>
        <v>1</v>
      </c>
      <c r="W167" s="162">
        <f>IF(ISERROR(VLOOKUP(H167,'Directive OSH09 (FR)'!$O$6:$P$10,2,FALSE)),"",VLOOKUP(H167,'Directive OSH09 (FR)'!$O$6:$P$10,2,FALSE))</f>
        <v>2</v>
      </c>
      <c r="X167" s="3">
        <f>IF(ISERROR(VLOOKUP(I167,'Directive OSH09 (FR)'!$O$13:$P$17,2,FALSE)),"",VLOOKUP(I167,'Directive OSH09 (FR)'!$O$13:$P$17,2,FALSE))</f>
        <v>4</v>
      </c>
      <c r="Y167" s="3">
        <f t="shared" ref="Y167:Y168" si="180">IF(J167="","",IF(J167&gt;=161,5,IF(J167&gt;=65,4,IF(J167&gt;=20,3,IF(J167&gt;=9,2,1)))))</f>
        <v>1</v>
      </c>
      <c r="Z167" s="196" t="s">
        <v>429</v>
      </c>
      <c r="AA167" s="418"/>
      <c r="AB167" s="418"/>
      <c r="AC167" s="420"/>
      <c r="AD167" s="667"/>
      <c r="AE167" s="651"/>
      <c r="AF167" s="314"/>
      <c r="AG167" s="8"/>
      <c r="AH167" s="8">
        <f t="shared" ref="AH167:AH168" si="181">IF(ISERROR(AU167*AV167),"",AU167*AV167)</f>
        <v>0</v>
      </c>
      <c r="AI167" s="652"/>
    </row>
    <row r="168" spans="1:35">
      <c r="A168" s="261"/>
      <c r="B168" s="8"/>
      <c r="C168" s="8"/>
      <c r="D168" s="8"/>
      <c r="E168" s="266"/>
      <c r="F168" s="267"/>
      <c r="G168" s="459"/>
      <c r="H168" s="7"/>
      <c r="I168" s="8"/>
      <c r="J168" s="8" t="str">
        <f t="shared" si="179"/>
        <v/>
      </c>
      <c r="K168" s="14" t="str">
        <f>IF(ISERROR(VLOOKUP(Y168,'Directive OSH09 (FR)'!$T$6:$U$10,2,FALSE)),"",VLOOKUP(Y168,'Directive OSH09 (FR)'!$T$6:$U$10,2,FALSE))</f>
        <v/>
      </c>
      <c r="L168" s="126"/>
      <c r="M168" s="127"/>
      <c r="N168" s="27"/>
      <c r="O168" s="27"/>
      <c r="P168" s="27"/>
      <c r="Q168" s="57"/>
      <c r="R168" s="35"/>
      <c r="S168" s="7">
        <f t="shared" si="178"/>
        <v>0</v>
      </c>
      <c r="T168" s="35">
        <f t="shared" si="178"/>
        <v>0</v>
      </c>
      <c r="U168" s="3">
        <f>IF(A168="",0,IF(Q$166="",1,IF(Q$166+$U$90*365&lt;$U$1,1,0)))</f>
        <v>0</v>
      </c>
      <c r="V168" s="163">
        <f>IF(A168="",0,IF(Q$166="",1,IF(Q$166+$V$90*365&lt;$U$1,1,0)))</f>
        <v>0</v>
      </c>
      <c r="W168" s="162" t="str">
        <f>IF(ISERROR(VLOOKUP(H168,'Directive OSH09 (FR)'!$O$6:$P$10,2,FALSE)),"",VLOOKUP(H168,'Directive OSH09 (FR)'!$O$6:$P$10,2,FALSE))</f>
        <v/>
      </c>
      <c r="X168" s="3" t="str">
        <f>IF(ISERROR(VLOOKUP(I168,'Directive OSH09 (FR)'!$O$13:$P$17,2,FALSE)),"",VLOOKUP(I168,'Directive OSH09 (FR)'!$O$13:$P$17,2,FALSE))</f>
        <v/>
      </c>
      <c r="Y168" s="3" t="str">
        <f t="shared" si="180"/>
        <v/>
      </c>
      <c r="Z168" s="196"/>
      <c r="AA168" s="418"/>
      <c r="AB168" s="418"/>
      <c r="AC168" s="420"/>
      <c r="AD168" s="667"/>
      <c r="AE168" s="651"/>
      <c r="AF168" s="314"/>
      <c r="AG168" s="8"/>
      <c r="AH168" s="8">
        <f t="shared" si="181"/>
        <v>0</v>
      </c>
      <c r="AI168" s="652"/>
    </row>
    <row r="169" spans="1:35">
      <c r="A169" s="261"/>
      <c r="B169" s="8"/>
      <c r="C169" s="8"/>
      <c r="D169" s="8"/>
      <c r="E169" s="266"/>
      <c r="F169" s="267"/>
      <c r="G169" s="459"/>
      <c r="H169" s="7"/>
      <c r="I169" s="8"/>
      <c r="J169" s="8" t="str">
        <f t="shared" ref="J169:J170" si="182">IF(ISERROR(W169*X169),"",W169*X169)</f>
        <v/>
      </c>
      <c r="K169" s="14" t="str">
        <f>IF(ISERROR(VLOOKUP(Y169,'Directive OSH09 (FR)'!$T$6:$U$10,2,FALSE)),"",VLOOKUP(Y169,'Directive OSH09 (FR)'!$T$6:$U$10,2,FALSE))</f>
        <v/>
      </c>
      <c r="L169" s="126"/>
      <c r="M169" s="127"/>
      <c r="N169" s="27"/>
      <c r="O169" s="27"/>
      <c r="P169" s="27"/>
      <c r="Q169" s="57"/>
      <c r="R169" s="35"/>
      <c r="S169" s="7">
        <f t="shared" ref="S169:T170" si="183">U169</f>
        <v>0</v>
      </c>
      <c r="T169" s="35">
        <f t="shared" si="183"/>
        <v>0</v>
      </c>
      <c r="U169" s="3">
        <f>IF(A169="",0,IF(Q$165="",1,IF(Q$165+$U$90*365&lt;$U$1,1,0)))</f>
        <v>0</v>
      </c>
      <c r="V169" s="163">
        <f>IF(A169="",0,IF(Q$165="",1,IF(Q$165+$V$90*365&lt;$U$1,1,0)))</f>
        <v>0</v>
      </c>
      <c r="W169" s="162" t="str">
        <f>IF(ISERROR(VLOOKUP(H169,'Directive OSH09 (FR)'!$O$6:$P$10,2,FALSE)),"",VLOOKUP(H169,'Directive OSH09 (FR)'!$O$6:$P$10,2,FALSE))</f>
        <v/>
      </c>
      <c r="X169" s="3" t="str">
        <f>IF(ISERROR(VLOOKUP(I169,'Directive OSH09 (FR)'!$O$13:$P$17,2,FALSE)),"",VLOOKUP(I169,'Directive OSH09 (FR)'!$O$13:$P$17,2,FALSE))</f>
        <v/>
      </c>
      <c r="Y169" s="3" t="str">
        <f t="shared" ref="Y169:Y170" si="184">IF(J169="","",IF(J169&gt;=161,5,IF(J169&gt;=65,4,IF(J169&gt;=20,3,IF(J169&gt;=9,2,1)))))</f>
        <v/>
      </c>
      <c r="Z169" s="196"/>
      <c r="AA169" s="418"/>
      <c r="AB169" s="418"/>
      <c r="AC169" s="420"/>
      <c r="AD169" s="667"/>
      <c r="AE169" s="651"/>
      <c r="AF169" s="314"/>
      <c r="AG169" s="8"/>
      <c r="AH169" s="8">
        <f t="shared" ref="AH169:AH170" si="185">IF(ISERROR(AU169*AV169),"",AU169*AV169)</f>
        <v>0</v>
      </c>
      <c r="AI169" s="652"/>
    </row>
    <row r="170" spans="1:35">
      <c r="A170" s="405"/>
      <c r="B170" s="62"/>
      <c r="C170" s="62"/>
      <c r="D170" s="62"/>
      <c r="E170" s="293"/>
      <c r="F170" s="282"/>
      <c r="G170" s="460"/>
      <c r="H170" s="61"/>
      <c r="I170" s="62"/>
      <c r="J170" s="62" t="str">
        <f t="shared" si="182"/>
        <v/>
      </c>
      <c r="K170" s="63" t="str">
        <f>IF(ISERROR(VLOOKUP(Y170,'Directive OSH09 (FR)'!$T$6:$U$10,2,FALSE)),"",VLOOKUP(Y170,'Directive OSH09 (FR)'!$T$6:$U$10,2,FALSE))</f>
        <v/>
      </c>
      <c r="L170" s="61"/>
      <c r="M170" s="64"/>
      <c r="N170" s="64"/>
      <c r="O170" s="64"/>
      <c r="P170" s="64"/>
      <c r="Q170" s="65"/>
      <c r="R170" s="66"/>
      <c r="S170" s="61">
        <f t="shared" si="183"/>
        <v>0</v>
      </c>
      <c r="T170" s="66">
        <f t="shared" si="183"/>
        <v>0</v>
      </c>
      <c r="U170" s="164">
        <f>IF(A170="",0,IF(Q$165="",1,IF(Q$165+$U$90*365&lt;$U$1,1,0)))</f>
        <v>0</v>
      </c>
      <c r="V170" s="165">
        <f>IF(A170="",0,IF(Q$165="",1,IF(Q$165+$V$90*365&lt;$U$1,1,0)))</f>
        <v>0</v>
      </c>
      <c r="W170" s="162" t="str">
        <f>IF(ISERROR(VLOOKUP(H170,'Directive OSH09 (FR)'!$O$6:$P$10,2,FALSE)),"",VLOOKUP(H170,'Directive OSH09 (FR)'!$O$6:$P$10,2,FALSE))</f>
        <v/>
      </c>
      <c r="X170" s="3" t="str">
        <f>IF(ISERROR(VLOOKUP(I170,'Directive OSH09 (FR)'!$O$13:$P$17,2,FALSE)),"",VLOOKUP(I170,'Directive OSH09 (FR)'!$O$13:$P$17,2,FALSE))</f>
        <v/>
      </c>
      <c r="Y170" s="3" t="str">
        <f t="shared" si="184"/>
        <v/>
      </c>
      <c r="Z170" s="196"/>
      <c r="AA170" s="418"/>
      <c r="AB170" s="418"/>
      <c r="AC170" s="420"/>
      <c r="AD170" s="667"/>
      <c r="AE170" s="651"/>
      <c r="AF170" s="642"/>
      <c r="AG170" s="62"/>
      <c r="AH170" s="62">
        <f t="shared" si="185"/>
        <v>0</v>
      </c>
      <c r="AI170" s="652"/>
    </row>
    <row r="171" spans="1:35">
      <c r="A171" s="523" t="s">
        <v>302</v>
      </c>
      <c r="B171" s="391"/>
      <c r="C171" s="391"/>
      <c r="D171" s="391"/>
      <c r="E171" s="292"/>
      <c r="F171" s="281"/>
      <c r="G171" s="457"/>
      <c r="H171" s="454"/>
      <c r="I171" s="391"/>
      <c r="J171" s="391">
        <f>IF(SUM(J172:J176)=0,"",MAX(J172:J176))</f>
        <v>9</v>
      </c>
      <c r="K171" s="24" t="str">
        <f>IF(ISERROR(VLOOKUP(Y171,'Directive OSH09 (FR)'!$T$6:$U$10,2,FALSE)),"",VLOOKUP(Y171,'Directive OSH09 (FR)'!$T$6:$U$10,2,FALSE))</f>
        <v>2-Tolérable</v>
      </c>
      <c r="L171" s="43" t="str">
        <f>IF(ISERROR(VLOOKUP($A171,Dangers!$B$4:$G$1001,4,FALSE)),"ERR",IF(ISBLANK(VLOOKUP($A171,Dangers!$B$4:$G$1001,4,FALSE)),"","Yes"))</f>
        <v/>
      </c>
      <c r="M171" s="26" t="str">
        <f>IF(ISERROR(VLOOKUP($A171,Dangers!$B$4:$G$1001,6,FALSE)),"ERR",IF(ISBLANK((VLOOKUP($A171,Dangers!$B$4:$G$1001,6,FALSE))),"","Yes"))</f>
        <v/>
      </c>
      <c r="N171" s="26"/>
      <c r="O171" s="26"/>
      <c r="P171" s="26"/>
      <c r="Q171" s="132" t="str">
        <f>IF(OR(L171="Yes",M171="Yes"),MAX(Q172:Q176),"")</f>
        <v/>
      </c>
      <c r="R171" s="34"/>
      <c r="S171" s="43">
        <f>IF(L171="Yes",IF(SUM(S172:S176)=0,0,1),2)</f>
        <v>2</v>
      </c>
      <c r="T171" s="34">
        <f>IF(M171="Yes",IF(SUM(T172:T176)=0,0,1),2)</f>
        <v>2</v>
      </c>
      <c r="U171" s="160">
        <v>0</v>
      </c>
      <c r="V171" s="161">
        <v>0</v>
      </c>
      <c r="W171" s="162" t="str">
        <f>IF(ISERROR(VLOOKUP(H171,'Directive OSH09 (FR)'!$O$6:$P$10,2,FALSE)),"",VLOOKUP(H171,'Directive OSH09 (FR)'!$O$6:$P$10,2,FALSE))</f>
        <v/>
      </c>
      <c r="X171" s="3" t="str">
        <f>IF(ISERROR(VLOOKUP(I171,'Directive OSH09 (FR)'!$O$13:$P$17,2,FALSE)),"",VLOOKUP(I171,'Directive OSH09 (FR)'!$O$13:$P$17,2,FALSE))</f>
        <v/>
      </c>
      <c r="Y171" s="3">
        <f>IF(J171="","",IF(J171&gt;=161,5,IF(J171&gt;=65,4,IF(J171&gt;=20,3,IF(J171&gt;=9,2,1)))))</f>
        <v>2</v>
      </c>
      <c r="Z171" s="367"/>
      <c r="AA171" s="446"/>
      <c r="AB171" s="446"/>
      <c r="AC171" s="611"/>
      <c r="AD171" s="709"/>
      <c r="AE171" s="702"/>
      <c r="AF171" s="643"/>
      <c r="AG171" s="391"/>
      <c r="AH171" s="391" t="str">
        <f>IF(SUM(AH172:AH176)=0,"",MAX(AH172:AH176))</f>
        <v/>
      </c>
      <c r="AI171" s="652"/>
    </row>
    <row r="172" spans="1:35" s="319" customFormat="1" ht="51">
      <c r="A172" s="261"/>
      <c r="B172" s="255" t="s">
        <v>640</v>
      </c>
      <c r="C172" s="255" t="s">
        <v>641</v>
      </c>
      <c r="D172" s="255" t="s">
        <v>642</v>
      </c>
      <c r="E172" s="266" t="s">
        <v>33</v>
      </c>
      <c r="F172" s="267">
        <v>9</v>
      </c>
      <c r="G172" s="321" t="s">
        <v>643</v>
      </c>
      <c r="H172" s="7" t="s">
        <v>41</v>
      </c>
      <c r="I172" s="8" t="s">
        <v>46</v>
      </c>
      <c r="J172" s="8">
        <f>IF(ISERROR(W172*X172),"",W172*X172)</f>
        <v>9</v>
      </c>
      <c r="K172" s="14" t="str">
        <f>IF(ISERROR(VLOOKUP(Y172,'Directive OSH09 (FR)'!$T$6:$U$10,2,FALSE)),"",VLOOKUP(Y172,'Directive OSH09 (FR)'!$T$6:$U$10,2,FALSE))</f>
        <v>2-Tolérable</v>
      </c>
      <c r="L172" s="126"/>
      <c r="M172" s="127"/>
      <c r="N172" s="27"/>
      <c r="O172" s="27"/>
      <c r="P172" s="27"/>
      <c r="Q172" s="57"/>
      <c r="R172" s="35"/>
      <c r="S172" s="7">
        <f t="shared" ref="S172:T176" si="186">U172</f>
        <v>0</v>
      </c>
      <c r="T172" s="35">
        <f t="shared" si="186"/>
        <v>0</v>
      </c>
      <c r="U172" s="3">
        <f>IF(A172="",0,IF(Q$171="",1,IF(Q$171+$U$90*365&lt;$U$1,1,0)))</f>
        <v>0</v>
      </c>
      <c r="V172" s="163">
        <f>IF(A172="",0,IF(Q$171="",1,IF(Q$171+$V$90*365&lt;$U$1,1,0)))</f>
        <v>0</v>
      </c>
      <c r="W172" s="162">
        <f>IF(ISERROR(VLOOKUP(H172,'Directive OSH09 (FR)'!$O$6:$P$10,2,FALSE)),"",VLOOKUP(H172,'Directive OSH09 (FR)'!$O$6:$P$10,2,FALSE))</f>
        <v>9</v>
      </c>
      <c r="X172" s="3">
        <f>IF(ISERROR(VLOOKUP(I172,'Directive OSH09 (FR)'!$O$13:$P$17,2,FALSE)),"",VLOOKUP(I172,'Directive OSH09 (FR)'!$O$13:$P$17,2,FALSE))</f>
        <v>1</v>
      </c>
      <c r="Y172" s="3">
        <f>IF(J172="","",IF(J172&gt;=161,5,IF(J172&gt;=65,4,IF(J172&gt;=20,3,IF(J172&gt;=9,2,1)))))</f>
        <v>2</v>
      </c>
      <c r="Z172" s="196"/>
      <c r="AA172" s="418"/>
      <c r="AB172" s="418"/>
      <c r="AC172" s="420"/>
      <c r="AD172" s="667"/>
      <c r="AE172" s="651"/>
      <c r="AF172" s="314"/>
      <c r="AG172" s="8"/>
      <c r="AH172" s="8">
        <f>IF(ISERROR(AU172*AV172),"",AU172*AV172)</f>
        <v>0</v>
      </c>
      <c r="AI172" s="658"/>
    </row>
    <row r="173" spans="1:35" s="319" customFormat="1" ht="51">
      <c r="A173" s="261"/>
      <c r="B173" s="8" t="s">
        <v>644</v>
      </c>
      <c r="C173" s="255" t="s">
        <v>641</v>
      </c>
      <c r="D173" s="255" t="s">
        <v>642</v>
      </c>
      <c r="E173" s="266" t="s">
        <v>33</v>
      </c>
      <c r="F173" s="300">
        <v>9</v>
      </c>
      <c r="G173" s="321" t="s">
        <v>643</v>
      </c>
      <c r="H173" s="7" t="s">
        <v>35</v>
      </c>
      <c r="I173" s="8" t="s">
        <v>46</v>
      </c>
      <c r="J173" s="8">
        <f>IF(ISERROR(W173*X173),"",W173*X173)</f>
        <v>2</v>
      </c>
      <c r="K173" s="14" t="str">
        <f>IF(ISERROR(VLOOKUP(Y173,'Directive OSH09 (FR)'!$T$6:$U$10,2,FALSE)),"",VLOOKUP(Y173,'Directive OSH09 (FR)'!$T$6:$U$10,2,FALSE))</f>
        <v>1-Negligeable</v>
      </c>
      <c r="L173" s="126"/>
      <c r="M173" s="127"/>
      <c r="N173" s="27"/>
      <c r="O173" s="27"/>
      <c r="P173" s="27"/>
      <c r="Q173" s="57"/>
      <c r="R173" s="35"/>
      <c r="S173" s="7">
        <f t="shared" si="186"/>
        <v>0</v>
      </c>
      <c r="T173" s="35">
        <f t="shared" si="186"/>
        <v>0</v>
      </c>
      <c r="U173" s="3">
        <f>IF(A173="",0,IF(Q$169="",1,IF(Q$169+$U$91*365&lt;$U$1,1,0)))</f>
        <v>0</v>
      </c>
      <c r="V173" s="163">
        <f>IF(A173="",0,IF(Q$169="",1,IF(Q$169+$V$91*365&lt;$U$1,1,0)))</f>
        <v>0</v>
      </c>
      <c r="W173" s="162">
        <f>IF(ISERROR(VLOOKUP(H173,'Directive OSH09 (FR)'!$O$6:$P$10,2,FALSE)),"",VLOOKUP(H173,'Directive OSH09 (FR)'!$O$6:$P$10,2,FALSE))</f>
        <v>2</v>
      </c>
      <c r="X173" s="3">
        <f>IF(ISERROR(VLOOKUP(I173,'Directive OSH09 (FR)'!$O$13:$P$17,2,FALSE)),"",VLOOKUP(I173,'Directive OSH09 (FR)'!$O$13:$P$17,2,FALSE))</f>
        <v>1</v>
      </c>
      <c r="Y173" s="3">
        <f>IF(J173="","",IF(J173&gt;=161,5,IF(J173&gt;=65,4,IF(J173&gt;=20,3,IF(J173&gt;=9,2,1)))))</f>
        <v>1</v>
      </c>
      <c r="Z173" s="196"/>
      <c r="AA173" s="418"/>
      <c r="AB173" s="418"/>
      <c r="AC173" s="420"/>
      <c r="AD173" s="667"/>
      <c r="AE173" s="651"/>
      <c r="AF173" s="314"/>
      <c r="AG173" s="8"/>
      <c r="AH173" s="8">
        <f>IF(ISERROR(AU173*AV173),"",AU173*AV173)</f>
        <v>0</v>
      </c>
      <c r="AI173" s="657"/>
    </row>
    <row r="174" spans="1:35" s="319" customFormat="1">
      <c r="A174" s="261"/>
      <c r="B174" s="8"/>
      <c r="C174" s="8"/>
      <c r="D174" s="8"/>
      <c r="E174" s="266"/>
      <c r="F174" s="283"/>
      <c r="G174" s="459"/>
      <c r="H174" s="7"/>
      <c r="I174" s="8"/>
      <c r="J174" s="8"/>
      <c r="K174" s="14"/>
      <c r="L174" s="126"/>
      <c r="M174" s="127"/>
      <c r="N174" s="27"/>
      <c r="O174" s="27"/>
      <c r="P174" s="27"/>
      <c r="Q174" s="57"/>
      <c r="R174" s="35"/>
      <c r="S174" s="7">
        <f t="shared" si="186"/>
        <v>0</v>
      </c>
      <c r="T174" s="35">
        <f t="shared" si="186"/>
        <v>0</v>
      </c>
      <c r="U174" s="3">
        <f>IF(A174="",0,IF(Q$169="",1,IF(Q$169+$U$91*365&lt;$U$1,1,0)))</f>
        <v>0</v>
      </c>
      <c r="V174" s="163">
        <f>IF(A174="",0,IF(Q$169="",1,IF(Q$169+$V$91*365&lt;$U$1,1,0)))</f>
        <v>0</v>
      </c>
      <c r="W174" s="162" t="str">
        <f>IF(ISERROR(VLOOKUP(H174,'Directive OSH09 (FR)'!$O$6:$P$10,2,FALSE)),"",VLOOKUP(H174,'Directive OSH09 (FR)'!$O$6:$P$10,2,FALSE))</f>
        <v/>
      </c>
      <c r="X174" s="3" t="str">
        <f>IF(ISERROR(VLOOKUP(I174,'Directive OSH09 (FR)'!$O$13:$P$17,2,FALSE)),"",VLOOKUP(I174,'Directive OSH09 (FR)'!$O$13:$P$17,2,FALSE))</f>
        <v/>
      </c>
      <c r="Y174" s="3" t="str">
        <f t="shared" ref="Y174" si="187">IF(J174="","",IF(J174&gt;=161,5,IF(J174&gt;=65,4,IF(J174&gt;=20,3,IF(J174&gt;=9,2,1)))))</f>
        <v/>
      </c>
      <c r="Z174" s="196"/>
      <c r="AA174" s="418"/>
      <c r="AB174" s="418"/>
      <c r="AC174" s="420"/>
      <c r="AD174" s="667"/>
      <c r="AE174" s="651"/>
      <c r="AF174" s="314"/>
      <c r="AG174" s="8"/>
      <c r="AH174" s="8">
        <f t="shared" ref="AH174" si="188">IF(ISERROR(AU174*AV174),"",AU174*AV174)</f>
        <v>0</v>
      </c>
      <c r="AI174" s="658"/>
    </row>
    <row r="175" spans="1:35" s="319" customFormat="1">
      <c r="A175" s="261"/>
      <c r="B175" s="8"/>
      <c r="C175" s="8"/>
      <c r="D175" s="8"/>
      <c r="E175" s="266"/>
      <c r="F175" s="283"/>
      <c r="G175" s="459"/>
      <c r="H175" s="7"/>
      <c r="I175" s="8"/>
      <c r="J175" s="8" t="str">
        <f t="shared" ref="J175:J176" si="189">IF(ISERROR(W175*X175),"",W175*X175)</f>
        <v/>
      </c>
      <c r="K175" s="14" t="str">
        <f>IF(ISERROR(VLOOKUP(Y175,'Directive OSH09 (FR)'!$T$6:$U$10,2,FALSE)),"",VLOOKUP(Y175,'Directive OSH09 (FR)'!$T$6:$U$10,2,FALSE))</f>
        <v/>
      </c>
      <c r="L175" s="126"/>
      <c r="M175" s="127"/>
      <c r="N175" s="27"/>
      <c r="O175" s="27"/>
      <c r="P175" s="27"/>
      <c r="Q175" s="57"/>
      <c r="R175" s="35"/>
      <c r="S175" s="7">
        <f t="shared" si="186"/>
        <v>0</v>
      </c>
      <c r="T175" s="35">
        <f t="shared" si="186"/>
        <v>0</v>
      </c>
      <c r="U175" s="3">
        <f>IF(A175="",0,IF(Q$171="",1,IF(Q$171+$U$90*365&lt;$U$1,1,0)))</f>
        <v>0</v>
      </c>
      <c r="V175" s="163">
        <f>IF(A175="",0,IF(Q$171="",1,IF(Q$171+$V$90*365&lt;$U$1,1,0)))</f>
        <v>0</v>
      </c>
      <c r="W175" s="162" t="str">
        <f>IF(ISERROR(VLOOKUP(H175,'Directive OSH09 (FR)'!$O$6:$P$10,2,FALSE)),"",VLOOKUP(H175,'Directive OSH09 (FR)'!$O$6:$P$10,2,FALSE))</f>
        <v/>
      </c>
      <c r="X175" s="3" t="str">
        <f>IF(ISERROR(VLOOKUP(I175,'Directive OSH09 (FR)'!$O$13:$P$17,2,FALSE)),"",VLOOKUP(I175,'Directive OSH09 (FR)'!$O$13:$P$17,2,FALSE))</f>
        <v/>
      </c>
      <c r="Y175" s="3" t="str">
        <f t="shared" ref="Y175:Y176" si="190">IF(J175="","",IF(J175&gt;=161,5,IF(J175&gt;=65,4,IF(J175&gt;=20,3,IF(J175&gt;=9,2,1)))))</f>
        <v/>
      </c>
      <c r="Z175" s="196"/>
      <c r="AA175" s="418"/>
      <c r="AB175" s="418"/>
      <c r="AC175" s="420"/>
      <c r="AD175" s="667"/>
      <c r="AE175" s="651"/>
      <c r="AF175" s="314"/>
      <c r="AG175" s="8"/>
      <c r="AH175" s="8">
        <f t="shared" ref="AH175:AH176" si="191">IF(ISERROR(AU175*AV175),"",AU175*AV175)</f>
        <v>0</v>
      </c>
      <c r="AI175" s="658"/>
    </row>
    <row r="176" spans="1:35" s="319" customFormat="1">
      <c r="A176" s="405"/>
      <c r="B176" s="62"/>
      <c r="C176" s="62"/>
      <c r="D176" s="62"/>
      <c r="E176" s="293"/>
      <c r="F176" s="293"/>
      <c r="G176" s="460"/>
      <c r="H176" s="61"/>
      <c r="I176" s="62"/>
      <c r="J176" s="62" t="str">
        <f t="shared" si="189"/>
        <v/>
      </c>
      <c r="K176" s="63" t="str">
        <f>IF(ISERROR(VLOOKUP(Y176,'Directive OSH09 (FR)'!$T$6:$U$10,2,FALSE)),"",VLOOKUP(Y176,'Directive OSH09 (FR)'!$T$6:$U$10,2,FALSE))</f>
        <v/>
      </c>
      <c r="L176" s="61"/>
      <c r="M176" s="64"/>
      <c r="N176" s="64"/>
      <c r="O176" s="64"/>
      <c r="P176" s="64"/>
      <c r="Q176" s="65"/>
      <c r="R176" s="66"/>
      <c r="S176" s="61">
        <f t="shared" si="186"/>
        <v>0</v>
      </c>
      <c r="T176" s="66">
        <f t="shared" si="186"/>
        <v>0</v>
      </c>
      <c r="U176" s="164">
        <f>IF(A176="",0,IF(Q$171="",1,IF(Q$171+$U$90*365&lt;$U$1,1,0)))</f>
        <v>0</v>
      </c>
      <c r="V176" s="165">
        <f>IF(A176="",0,IF(Q$171="",1,IF(Q$171+$V$90*365&lt;$U$1,1,0)))</f>
        <v>0</v>
      </c>
      <c r="W176" s="162" t="str">
        <f>IF(ISERROR(VLOOKUP(H176,'Directive OSH09 (FR)'!$O$6:$P$10,2,FALSE)),"",VLOOKUP(H176,'Directive OSH09 (FR)'!$O$6:$P$10,2,FALSE))</f>
        <v/>
      </c>
      <c r="X176" s="3" t="str">
        <f>IF(ISERROR(VLOOKUP(I176,'Directive OSH09 (FR)'!$O$13:$P$17,2,FALSE)),"",VLOOKUP(I176,'Directive OSH09 (FR)'!$O$13:$P$17,2,FALSE))</f>
        <v/>
      </c>
      <c r="Y176" s="3" t="str">
        <f t="shared" si="190"/>
        <v/>
      </c>
      <c r="Z176" s="196"/>
      <c r="AA176" s="418"/>
      <c r="AB176" s="418"/>
      <c r="AC176" s="420"/>
      <c r="AD176" s="667"/>
      <c r="AE176" s="651"/>
      <c r="AF176" s="642"/>
      <c r="AG176" s="62"/>
      <c r="AH176" s="62">
        <f t="shared" si="191"/>
        <v>0</v>
      </c>
      <c r="AI176" s="658"/>
    </row>
    <row r="177" spans="1:35" s="319" customFormat="1">
      <c r="A177" s="607" t="s">
        <v>341</v>
      </c>
      <c r="B177" s="391"/>
      <c r="C177" s="391"/>
      <c r="D177" s="391"/>
      <c r="E177" s="292"/>
      <c r="F177" s="292"/>
      <c r="G177" s="457"/>
      <c r="H177" s="454"/>
      <c r="I177" s="391"/>
      <c r="J177" s="391" t="str">
        <f>IF(SUM(J178:J182)=0,"",MAX(J178:J182))</f>
        <v/>
      </c>
      <c r="K177" s="24" t="str">
        <f>IF(ISERROR(VLOOKUP(Y177,'Directive OSH09 (FR)'!$T$6:$U$10,2,FALSE)),"",VLOOKUP(Y177,'Directive OSH09 (FR)'!$T$6:$U$10,2,FALSE))</f>
        <v/>
      </c>
      <c r="L177" s="43" t="str">
        <f>IF(ISERROR(VLOOKUP($A177,Dangers!$B$4:$G$1001,4,FALSE)),"ERR",IF(ISBLANK(VLOOKUP($A177,Dangers!$B$4:$G$1001,4,FALSE)),"","Yes"))</f>
        <v>ERR</v>
      </c>
      <c r="M177" s="26" t="str">
        <f>IF(ISERROR(VLOOKUP($A177,Dangers!$B$4:$G$1001,6,FALSE)),"ERR",IF(ISBLANK((VLOOKUP($A177,Dangers!$B$4:$G$1001,6,FALSE))),"","Yes"))</f>
        <v>ERR</v>
      </c>
      <c r="N177" s="26"/>
      <c r="O177" s="26"/>
      <c r="P177" s="26"/>
      <c r="Q177" s="132" t="str">
        <f>IF(OR(L177="Yes",M177="Yes"),MAX(Q178:Q182),"")</f>
        <v/>
      </c>
      <c r="R177" s="34"/>
      <c r="S177" s="43">
        <f>IF(L177="Yes",IF(SUM(S178:S182)=0,0,1),2)</f>
        <v>2</v>
      </c>
      <c r="T177" s="34">
        <f>IF(M177="Yes",IF(SUM(T178:T182)=0,0,1),2)</f>
        <v>2</v>
      </c>
      <c r="U177" s="160">
        <v>0</v>
      </c>
      <c r="V177" s="161">
        <v>0</v>
      </c>
      <c r="W177" s="162" t="str">
        <f>IF(ISERROR(VLOOKUP(H177,'Directive OSH09 (FR)'!$O$6:$P$10,2,FALSE)),"",VLOOKUP(H177,'Directive OSH09 (FR)'!$O$6:$P$10,2,FALSE))</f>
        <v/>
      </c>
      <c r="X177" s="3" t="str">
        <f>IF(ISERROR(VLOOKUP(I177,'Directive OSH09 (FR)'!$O$13:$P$17,2,FALSE)),"",VLOOKUP(I177,'Directive OSH09 (FR)'!$O$13:$P$17,2,FALSE))</f>
        <v/>
      </c>
      <c r="Y177" s="3" t="str">
        <f>IF(J177="","",IF(J177&gt;=161,5,IF(J177&gt;=65,4,IF(J177&gt;=20,3,IF(J177&gt;=9,2,1)))))</f>
        <v/>
      </c>
      <c r="Z177" s="357"/>
      <c r="AA177" s="398"/>
      <c r="AB177" s="398"/>
      <c r="AC177" s="370"/>
      <c r="AD177" s="732"/>
      <c r="AE177" s="729"/>
      <c r="AF177" s="643"/>
      <c r="AG177" s="391"/>
      <c r="AH177" s="391" t="str">
        <f>IF(SUM(AH178:AH182)=0,"",MAX(AH178:AH182))</f>
        <v/>
      </c>
      <c r="AI177" s="658"/>
    </row>
    <row r="178" spans="1:35" s="319" customFormat="1">
      <c r="A178" s="608" t="s">
        <v>463</v>
      </c>
      <c r="B178" s="314"/>
      <c r="C178" s="8"/>
      <c r="D178" s="8"/>
      <c r="E178" s="266"/>
      <c r="F178" s="283"/>
      <c r="G178" s="321"/>
      <c r="H178" s="7"/>
      <c r="I178" s="8"/>
      <c r="J178" s="8" t="str">
        <f>IF(ISERROR(W178*X178),"",W178*X178)</f>
        <v/>
      </c>
      <c r="K178" s="14" t="str">
        <f>IF(ISERROR(VLOOKUP(Y178,'Directive OSH09 (FR)'!$T$6:$U$10,2,FALSE)),"",VLOOKUP(Y178,'Directive OSH09 (FR)'!$T$6:$U$10,2,FALSE))</f>
        <v/>
      </c>
      <c r="L178" s="126"/>
      <c r="M178" s="127"/>
      <c r="N178" s="27"/>
      <c r="O178" s="27"/>
      <c r="P178" s="27"/>
      <c r="Q178" s="57"/>
      <c r="R178" s="35"/>
      <c r="S178" s="7">
        <f t="shared" ref="S178:T182" si="192">U178</f>
        <v>1</v>
      </c>
      <c r="T178" s="35">
        <f t="shared" si="192"/>
        <v>1</v>
      </c>
      <c r="U178" s="3">
        <f>IF(A178="",0,IF(Q$177="",1,IF(Q$177+$U$90*365&lt;$U$1,1,0)))</f>
        <v>1</v>
      </c>
      <c r="V178" s="163">
        <f>IF(A178="",0,IF(Q$177="",1,IF(Q$177+$V$90*365&lt;$U$1,1,0)))</f>
        <v>1</v>
      </c>
      <c r="W178" s="162" t="str">
        <f>IF(ISERROR(VLOOKUP(H178,'Directive OSH09 (FR)'!$O$6:$P$10,2,FALSE)),"",VLOOKUP(H178,'Directive OSH09 (FR)'!$O$6:$P$10,2,FALSE))</f>
        <v/>
      </c>
      <c r="X178" s="3" t="str">
        <f>IF(ISERROR(VLOOKUP(I178,'Directive OSH09 (FR)'!$O$13:$P$17,2,FALSE)),"",VLOOKUP(I178,'Directive OSH09 (FR)'!$O$13:$P$17,2,FALSE))</f>
        <v/>
      </c>
      <c r="Y178" s="3" t="str">
        <f>IF(J178="","",IF(J178&gt;=161,5,IF(J178&gt;=65,4,IF(J178&gt;=20,3,IF(J178&gt;=9,2,1)))))</f>
        <v/>
      </c>
      <c r="Z178" s="7"/>
      <c r="AA178" s="307"/>
      <c r="AB178" s="307"/>
      <c r="AC178" s="438"/>
      <c r="AD178" s="668"/>
      <c r="AE178" s="659"/>
      <c r="AF178" s="314"/>
      <c r="AG178" s="8"/>
      <c r="AH178" s="8">
        <f>IF(ISERROR(AU178*AV178),"",AU178*AV178)</f>
        <v>0</v>
      </c>
      <c r="AI178" s="658"/>
    </row>
    <row r="179" spans="1:35">
      <c r="A179" s="608"/>
      <c r="B179" s="314"/>
      <c r="C179" s="8"/>
      <c r="D179" s="8"/>
      <c r="E179" s="266"/>
      <c r="F179" s="283"/>
      <c r="G179" s="321"/>
      <c r="H179" s="7"/>
      <c r="I179" s="8"/>
      <c r="J179" s="8" t="str">
        <f t="shared" ref="J179:J182" si="193">IF(ISERROR(W179*X179),"",W179*X179)</f>
        <v/>
      </c>
      <c r="K179" s="14" t="str">
        <f>IF(ISERROR(VLOOKUP(Y179,'Directive OSH09 (FR)'!$T$6:$U$10,2,FALSE)),"",VLOOKUP(Y179,'Directive OSH09 (FR)'!$T$6:$U$10,2,FALSE))</f>
        <v/>
      </c>
      <c r="L179" s="126"/>
      <c r="M179" s="127"/>
      <c r="N179" s="27"/>
      <c r="O179" s="27"/>
      <c r="P179" s="27"/>
      <c r="Q179" s="57"/>
      <c r="R179" s="35"/>
      <c r="S179" s="7">
        <f t="shared" si="192"/>
        <v>0</v>
      </c>
      <c r="T179" s="35">
        <f t="shared" si="192"/>
        <v>0</v>
      </c>
      <c r="U179" s="3">
        <f>IF(A179="",0,IF(Q$177="",1,IF(Q$177+$U$90*365&lt;$U$1,1,0)))</f>
        <v>0</v>
      </c>
      <c r="V179" s="163">
        <f>IF(A179="",0,IF(Q$177="",1,IF(Q$177+$V$90*365&lt;$U$1,1,0)))</f>
        <v>0</v>
      </c>
      <c r="W179" s="162" t="str">
        <f>IF(ISERROR(VLOOKUP(H179,'Directive OSH09 (FR)'!$O$6:$P$10,2,FALSE)),"",VLOOKUP(H179,'Directive OSH09 (FR)'!$O$6:$P$10,2,FALSE))</f>
        <v/>
      </c>
      <c r="X179" s="3" t="str">
        <f>IF(ISERROR(VLOOKUP(I179,'Directive OSH09 (FR)'!$O$13:$P$17,2,FALSE)),"",VLOOKUP(I179,'Directive OSH09 (FR)'!$O$13:$P$17,2,FALSE))</f>
        <v/>
      </c>
      <c r="Y179" s="3" t="str">
        <f t="shared" ref="Y179:Y182" si="194">IF(J179="","",IF(J179&gt;=161,5,IF(J179&gt;=65,4,IF(J179&gt;=20,3,IF(J179&gt;=9,2,1)))))</f>
        <v/>
      </c>
      <c r="Z179" s="7"/>
      <c r="AA179" s="307"/>
      <c r="AB179" s="307"/>
      <c r="AC179" s="438"/>
      <c r="AD179" s="668"/>
      <c r="AE179" s="659"/>
      <c r="AF179" s="314"/>
      <c r="AG179" s="8"/>
      <c r="AH179" s="8">
        <f t="shared" ref="AH179:AH182" si="195">IF(ISERROR(AU179*AV179),"",AU179*AV179)</f>
        <v>0</v>
      </c>
      <c r="AI179" s="652"/>
    </row>
    <row r="180" spans="1:35">
      <c r="A180" s="608"/>
      <c r="B180" s="314"/>
      <c r="C180" s="8"/>
      <c r="D180" s="8"/>
      <c r="E180" s="266"/>
      <c r="F180" s="283"/>
      <c r="G180" s="321"/>
      <c r="H180" s="7"/>
      <c r="I180" s="8"/>
      <c r="J180" s="8" t="str">
        <f t="shared" si="193"/>
        <v/>
      </c>
      <c r="K180" s="14" t="str">
        <f>IF(ISERROR(VLOOKUP(Y180,'Directive OSH09 (FR)'!$T$6:$U$10,2,FALSE)),"",VLOOKUP(Y180,'Directive OSH09 (FR)'!$T$6:$U$10,2,FALSE))</f>
        <v/>
      </c>
      <c r="L180" s="126"/>
      <c r="M180" s="127"/>
      <c r="N180" s="27"/>
      <c r="O180" s="27"/>
      <c r="P180" s="27"/>
      <c r="Q180" s="57"/>
      <c r="R180" s="35"/>
      <c r="S180" s="7">
        <f t="shared" si="192"/>
        <v>0</v>
      </c>
      <c r="T180" s="35">
        <f t="shared" si="192"/>
        <v>0</v>
      </c>
      <c r="U180" s="3">
        <f>IF(A180="",0,IF(Q$177="",1,IF(Q$177+$U$90*365&lt;$U$1,1,0)))</f>
        <v>0</v>
      </c>
      <c r="V180" s="163">
        <f>IF(A180="",0,IF(Q$177="",1,IF(Q$177+$V$90*365&lt;$U$1,1,0)))</f>
        <v>0</v>
      </c>
      <c r="W180" s="162" t="str">
        <f>IF(ISERROR(VLOOKUP(H180,'Directive OSH09 (FR)'!$O$6:$P$10,2,FALSE)),"",VLOOKUP(H180,'Directive OSH09 (FR)'!$O$6:$P$10,2,FALSE))</f>
        <v/>
      </c>
      <c r="X180" s="3" t="str">
        <f>IF(ISERROR(VLOOKUP(I180,'Directive OSH09 (FR)'!$O$13:$P$17,2,FALSE)),"",VLOOKUP(I180,'Directive OSH09 (FR)'!$O$13:$P$17,2,FALSE))</f>
        <v/>
      </c>
      <c r="Y180" s="3" t="str">
        <f t="shared" si="194"/>
        <v/>
      </c>
      <c r="Z180" s="7"/>
      <c r="AA180" s="307"/>
      <c r="AB180" s="307"/>
      <c r="AC180" s="438"/>
      <c r="AD180" s="668"/>
      <c r="AE180" s="659"/>
      <c r="AF180" s="314"/>
      <c r="AG180" s="8"/>
      <c r="AH180" s="8">
        <f t="shared" si="195"/>
        <v>0</v>
      </c>
      <c r="AI180" s="652"/>
    </row>
    <row r="181" spans="1:35">
      <c r="A181" s="608"/>
      <c r="B181" s="314"/>
      <c r="C181" s="8"/>
      <c r="D181" s="8"/>
      <c r="E181" s="266"/>
      <c r="F181" s="283"/>
      <c r="G181" s="321"/>
      <c r="H181" s="7"/>
      <c r="I181" s="8"/>
      <c r="J181" s="8" t="str">
        <f t="shared" si="193"/>
        <v/>
      </c>
      <c r="K181" s="14" t="str">
        <f>IF(ISERROR(VLOOKUP(Y181,'Directive OSH09 (FR)'!$T$6:$U$10,2,FALSE)),"",VLOOKUP(Y181,'Directive OSH09 (FR)'!$T$6:$U$10,2,FALSE))</f>
        <v/>
      </c>
      <c r="L181" s="126"/>
      <c r="M181" s="127"/>
      <c r="N181" s="27"/>
      <c r="O181" s="27"/>
      <c r="P181" s="27"/>
      <c r="Q181" s="57"/>
      <c r="R181" s="35"/>
      <c r="S181" s="7">
        <f t="shared" si="192"/>
        <v>0</v>
      </c>
      <c r="T181" s="35">
        <f t="shared" si="192"/>
        <v>0</v>
      </c>
      <c r="U181" s="3">
        <f>IF(A181="",0,IF(Q$177="",1,IF(Q$177+$U$90*365&lt;$U$1,1,0)))</f>
        <v>0</v>
      </c>
      <c r="V181" s="163">
        <f>IF(A181="",0,IF(Q$177="",1,IF(Q$177+$V$90*365&lt;$U$1,1,0)))</f>
        <v>0</v>
      </c>
      <c r="W181" s="162" t="str">
        <f>IF(ISERROR(VLOOKUP(H181,'Directive OSH09 (FR)'!$O$6:$P$10,2,FALSE)),"",VLOOKUP(H181,'Directive OSH09 (FR)'!$O$6:$P$10,2,FALSE))</f>
        <v/>
      </c>
      <c r="X181" s="3" t="str">
        <f>IF(ISERROR(VLOOKUP(I181,'Directive OSH09 (FR)'!$O$13:$P$17,2,FALSE)),"",VLOOKUP(I181,'Directive OSH09 (FR)'!$O$13:$P$17,2,FALSE))</f>
        <v/>
      </c>
      <c r="Y181" s="3" t="str">
        <f t="shared" si="194"/>
        <v/>
      </c>
      <c r="Z181" s="7"/>
      <c r="AA181" s="307"/>
      <c r="AB181" s="307"/>
      <c r="AC181" s="438"/>
      <c r="AD181" s="668"/>
      <c r="AE181" s="659"/>
      <c r="AF181" s="314"/>
      <c r="AG181" s="8"/>
      <c r="AH181" s="8">
        <f t="shared" si="195"/>
        <v>0</v>
      </c>
      <c r="AI181" s="652"/>
    </row>
    <row r="182" spans="1:35">
      <c r="A182" s="609"/>
      <c r="B182" s="62"/>
      <c r="C182" s="62"/>
      <c r="D182" s="62"/>
      <c r="E182" s="293"/>
      <c r="F182" s="293"/>
      <c r="G182" s="461"/>
      <c r="H182" s="61"/>
      <c r="I182" s="62"/>
      <c r="J182" s="62" t="str">
        <f t="shared" si="193"/>
        <v/>
      </c>
      <c r="K182" s="63" t="str">
        <f>IF(ISERROR(VLOOKUP(Y182,'Directive OSH09 (FR)'!$T$6:$U$10,2,FALSE)),"",VLOOKUP(Y182,'Directive OSH09 (FR)'!$T$6:$U$10,2,FALSE))</f>
        <v/>
      </c>
      <c r="L182" s="73"/>
      <c r="M182" s="74"/>
      <c r="N182" s="74"/>
      <c r="O182" s="74"/>
      <c r="P182" s="74"/>
      <c r="Q182" s="75"/>
      <c r="R182" s="76"/>
      <c r="S182" s="61">
        <f t="shared" si="192"/>
        <v>0</v>
      </c>
      <c r="T182" s="66">
        <f t="shared" si="192"/>
        <v>0</v>
      </c>
      <c r="U182" s="61">
        <f>IF(A182="",0,IF(Q$177="",1,IF(Q$177+$U$90*365&lt;$U$1,1,0)))</f>
        <v>0</v>
      </c>
      <c r="V182" s="66">
        <f>IF(A182="",0,IF(Q$177="",1,IF(Q$177+$V$90*365&lt;$U$1,1,0)))</f>
        <v>0</v>
      </c>
      <c r="W182" s="166" t="str">
        <f>IF(ISERROR(VLOOKUP(H182,'Directive OSH09 (FR)'!$O$6:$P$10,2,FALSE)),"",VLOOKUP(H182,'Directive OSH09 (FR)'!$O$6:$P$10,2,FALSE))</f>
        <v/>
      </c>
      <c r="X182" s="167" t="str">
        <f>IF(ISERROR(VLOOKUP(I182,'Directive OSH09 (FR)'!$O$13:$P$17,2,FALSE)),"",VLOOKUP(I182,'Directive OSH09 (FR)'!$O$13:$P$17,2,FALSE))</f>
        <v/>
      </c>
      <c r="Y182" s="167" t="str">
        <f t="shared" si="194"/>
        <v/>
      </c>
      <c r="Z182" s="634"/>
      <c r="AA182" s="723"/>
      <c r="AB182" s="723"/>
      <c r="AC182" s="726"/>
      <c r="AD182" s="733"/>
      <c r="AE182" s="730"/>
      <c r="AF182" s="682"/>
      <c r="AG182" s="683"/>
      <c r="AH182" s="683">
        <f t="shared" si="195"/>
        <v>0</v>
      </c>
      <c r="AI182" s="731"/>
    </row>
  </sheetData>
  <mergeCells count="6">
    <mergeCell ref="D8:G8"/>
    <mergeCell ref="S10:Y10"/>
    <mergeCell ref="Z10:AD10"/>
    <mergeCell ref="AE10:AI10"/>
    <mergeCell ref="G10:K10"/>
    <mergeCell ref="L10:R10"/>
  </mergeCells>
  <phoneticPr fontId="4" type="noConversion"/>
  <conditionalFormatting sqref="K11:Y11 V1:Y1 K177:T65546 AI11">
    <cfRule type="cellIs" dxfId="7311" priority="1149" stopIfTrue="1" operator="equal">
      <formula>"5-Risque Intolérable"</formula>
    </cfRule>
    <cfRule type="cellIs" dxfId="7310" priority="1150" stopIfTrue="1" operator="equal">
      <formula>"4-Risque Substantiel"</formula>
    </cfRule>
    <cfRule type="cellIs" dxfId="7309" priority="1151" stopIfTrue="1" operator="between">
      <formula>"2-Risque Tolérable"</formula>
      <formula>"3-Risque Modéré"</formula>
    </cfRule>
  </conditionalFormatting>
  <conditionalFormatting sqref="N12:P12 R12 N18:P18 N24:P24 R18 R24 K12 N177:P177 N171:P172 N32:P32 N39:P40 N51:P51 N65:P66 N77:P78 N89:P90 N101:P102 N113:P114 N125:P126 N45:P45 N57:P57 N71:P72 N119:P120 N83:P84 N165:P165 N139:P140 N95:P96 N159:P159 N107:P108 R177 R113:R114 R159 R165 R139:R140 R32 R45 R71:R72 R83:R84 R95:R96 R107:R108 R119:R120 R39:R40 R51 R57 R65:R66 R171:R172 R77:R78 R89:R90 R101:R102 R125:R126 K16:K18 K23:K24 K38:K45 K55:K57 K64:K66 K70:K72 K94:K96 K100:K102 K107:K108 K110:K114 K158:K159 K163:K165 K169:K172 K175:K182 K136:K141 K116:K126 K49:K51 K31:K32 N148:P149 R148:R149 K148:K149 K74:K90">
    <cfRule type="expression" dxfId="7308" priority="1152" stopIfTrue="1">
      <formula>LEFT(K12,1)="5"</formula>
    </cfRule>
    <cfRule type="expression" dxfId="7307" priority="1153" stopIfTrue="1">
      <formula>LEFT(K12,1)="4"</formula>
    </cfRule>
    <cfRule type="expression" dxfId="7306" priority="1154" stopIfTrue="1">
      <formula>OR(LEFT(K12,1)="3",LEFT(K12,1)="2")</formula>
    </cfRule>
  </conditionalFormatting>
  <conditionalFormatting sqref="D8:G8">
    <cfRule type="expression" dxfId="7305" priority="1155" stopIfTrue="1">
      <formula>($F$9&lt;=0.85*$C$7)</formula>
    </cfRule>
  </conditionalFormatting>
  <conditionalFormatting sqref="L18 L24 L40 L66 L72 L78 L84 L90 L96 L102 L108 L114 L12 L120 L126 L140 L172">
    <cfRule type="expression" dxfId="7304" priority="1156" stopIfTrue="1">
      <formula>$S12=1</formula>
    </cfRule>
    <cfRule type="expression" dxfId="7303" priority="1157" stopIfTrue="1">
      <formula>$S12=0</formula>
    </cfRule>
  </conditionalFormatting>
  <conditionalFormatting sqref="M18 M24 M12 M40 M66 M72 M78 M84 M90 M96 M102 M108 M114 M120 M126 M140 M172">
    <cfRule type="expression" dxfId="7302" priority="1158" stopIfTrue="1">
      <formula>$T12=1</formula>
    </cfRule>
    <cfRule type="expression" dxfId="7301" priority="1159" stopIfTrue="1">
      <formula>$T12=0</formula>
    </cfRule>
  </conditionalFormatting>
  <conditionalFormatting sqref="L18 L24 L40 L66 L72 L78 L84 L90 L96 L102 L108 L114 L12 L120 L126 L140 L172">
    <cfRule type="expression" dxfId="7300" priority="1134" stopIfTrue="1">
      <formula>$S12=1</formula>
    </cfRule>
    <cfRule type="expression" dxfId="7299" priority="1135" stopIfTrue="1">
      <formula>$S12=0</formula>
    </cfRule>
  </conditionalFormatting>
  <conditionalFormatting sqref="M18 M24 M12 M40 M66 M72 M78 M84 M90 M96 M102 M108 M114 M120 M126 M140 M172">
    <cfRule type="expression" dxfId="7298" priority="1132" stopIfTrue="1">
      <formula>$T12=1</formula>
    </cfRule>
    <cfRule type="expression" dxfId="7297" priority="1133" stopIfTrue="1">
      <formula>$T12=0</formula>
    </cfRule>
  </conditionalFormatting>
  <conditionalFormatting sqref="L18 L24 L40 L66 L72 L78 L84 L90 L96 L102 L108 L114 L12 L120 L126 L140 L172">
    <cfRule type="expression" dxfId="7296" priority="1117" stopIfTrue="1">
      <formula>$S12=1</formula>
    </cfRule>
    <cfRule type="expression" dxfId="7295" priority="1118" stopIfTrue="1">
      <formula>$S12=0</formula>
    </cfRule>
  </conditionalFormatting>
  <conditionalFormatting sqref="M18 M24 M12 M40 M66 M72 M78 M84 M90 M96 M102 M108 M114 M120 M126 M140 M172">
    <cfRule type="expression" dxfId="7294" priority="1115" stopIfTrue="1">
      <formula>$T12=1</formula>
    </cfRule>
    <cfRule type="expression" dxfId="7293" priority="1116" stopIfTrue="1">
      <formula>$T12=0</formula>
    </cfRule>
  </conditionalFormatting>
  <conditionalFormatting sqref="L18 L24 L40 L66 L72 L78 L84 L90 L96 L102 L108 L114 L12 L120 L126 L140 L172">
    <cfRule type="expression" dxfId="7292" priority="1100" stopIfTrue="1">
      <formula>$S12=1</formula>
    </cfRule>
    <cfRule type="expression" dxfId="7291" priority="1101" stopIfTrue="1">
      <formula>$S12=0</formula>
    </cfRule>
  </conditionalFormatting>
  <conditionalFormatting sqref="M18 M24 M12 M40 M66 M72 M78 M84 M90 M96 M102 M108 M114 M120 M126 M140 M172">
    <cfRule type="expression" dxfId="7290" priority="1098" stopIfTrue="1">
      <formula>$T12=1</formula>
    </cfRule>
    <cfRule type="expression" dxfId="7289" priority="1099" stopIfTrue="1">
      <formula>$T12=0</formula>
    </cfRule>
  </conditionalFormatting>
  <conditionalFormatting sqref="L18 L24 L40 L66 L72 L78 L84 L90 L96 L102 L108 L114 L12 L120 L126 L140 L172">
    <cfRule type="expression" dxfId="7288" priority="1084" stopIfTrue="1">
      <formula>$S12=1</formula>
    </cfRule>
    <cfRule type="expression" dxfId="7287" priority="1085" stopIfTrue="1">
      <formula>$S12=0</formula>
    </cfRule>
  </conditionalFormatting>
  <conditionalFormatting sqref="M18 M24 M12 M40 M66 M72 M78 M84 M90 M96 M102 M108 M114 M120 M126 M140 M172">
    <cfRule type="expression" dxfId="7286" priority="1082" stopIfTrue="1">
      <formula>$T12=1</formula>
    </cfRule>
    <cfRule type="expression" dxfId="7285" priority="1083" stopIfTrue="1">
      <formula>$T12=0</formula>
    </cfRule>
  </conditionalFormatting>
  <conditionalFormatting sqref="L18 L24 L40 L66 L72 L78 L84 L90 L96 L102 L108 L114 L12 L120 L126 L140 L172">
    <cfRule type="expression" dxfId="7284" priority="1067" stopIfTrue="1">
      <formula>$S12=1</formula>
    </cfRule>
    <cfRule type="expression" dxfId="7283" priority="1068" stopIfTrue="1">
      <formula>$S12=0</formula>
    </cfRule>
  </conditionalFormatting>
  <conditionalFormatting sqref="M18 M24 M12 M40 M66 M72 M78 M84 M90 M96 M102 M108 M114 M120 M126 M140 M172">
    <cfRule type="expression" dxfId="7282" priority="1065" stopIfTrue="1">
      <formula>$T12=1</formula>
    </cfRule>
    <cfRule type="expression" dxfId="7281" priority="1066" stopIfTrue="1">
      <formula>$T12=0</formula>
    </cfRule>
  </conditionalFormatting>
  <conditionalFormatting sqref="L18 L159 L24 L32 L165 L39 L45 L51 L57 L65 L71 L77 L83 L89 L95 L101 L107 L113 L119 L125 L139 L171">
    <cfRule type="expression" dxfId="7280" priority="1005" stopIfTrue="1">
      <formula>$S18=1</formula>
    </cfRule>
    <cfRule type="expression" dxfId="7279" priority="1006" stopIfTrue="1">
      <formula>$S18=0</formula>
    </cfRule>
  </conditionalFormatting>
  <conditionalFormatting sqref="M18 M24 M32 M39 M45 M51 M57 M65 M71 M77 M83 M89 M95 M101 M107 M113 M119 M125 M139 M165 M159 M171">
    <cfRule type="expression" dxfId="7278" priority="1003" stopIfTrue="1">
      <formula>$T18=1</formula>
    </cfRule>
    <cfRule type="expression" dxfId="7277" priority="1004" stopIfTrue="1">
      <formula>$T18=0</formula>
    </cfRule>
  </conditionalFormatting>
  <conditionalFormatting sqref="L18 L159 L24 L32 L165 L39 L45 L51 L57 L65 L71 L77 L83 L89 L95 L101 L107 L113 L119 L125 L139 L171">
    <cfRule type="expression" dxfId="7276" priority="989" stopIfTrue="1">
      <formula>$S18=1</formula>
    </cfRule>
    <cfRule type="expression" dxfId="7275" priority="990" stopIfTrue="1">
      <formula>$S18=0</formula>
    </cfRule>
  </conditionalFormatting>
  <conditionalFormatting sqref="M18 M24 M32 M39 M45 M51 M57 M65 M71 M77 M83 M89 M95 M101 M107 M113 M119 M125 M139 M165 M159 M171">
    <cfRule type="expression" dxfId="7274" priority="987" stopIfTrue="1">
      <formula>$T18=1</formula>
    </cfRule>
    <cfRule type="expression" dxfId="7273" priority="988" stopIfTrue="1">
      <formula>$T18=0</formula>
    </cfRule>
  </conditionalFormatting>
  <conditionalFormatting sqref="L18 L159 L24 L32 L165 L39 L45 L51 L57 L65 L71 L77 L83 L89 L95 L101 L107 L113 L119 L125 L139 L171">
    <cfRule type="expression" dxfId="7272" priority="973" stopIfTrue="1">
      <formula>$S18=1</formula>
    </cfRule>
    <cfRule type="expression" dxfId="7271" priority="974" stopIfTrue="1">
      <formula>$S18=0</formula>
    </cfRule>
  </conditionalFormatting>
  <conditionalFormatting sqref="M18 M24 M32 M39 M45 M51 M57 M65 M71 M77 M83 M89 M95 M101 M107 M113 M119 M125 M139 M165 M159 M171">
    <cfRule type="expression" dxfId="7270" priority="971" stopIfTrue="1">
      <formula>$T18=1</formula>
    </cfRule>
    <cfRule type="expression" dxfId="7269" priority="972" stopIfTrue="1">
      <formula>$T18=0</formula>
    </cfRule>
  </conditionalFormatting>
  <conditionalFormatting sqref="L18 L159 L24 L32 L165 L39 L45 L51 L57 L65 L71 L77 L83 L89 L95 L101 L107 L113 L119 L125 L139 L171">
    <cfRule type="expression" dxfId="7268" priority="957" stopIfTrue="1">
      <formula>$S18=1</formula>
    </cfRule>
    <cfRule type="expression" dxfId="7267" priority="958" stopIfTrue="1">
      <formula>$S18=0</formula>
    </cfRule>
  </conditionalFormatting>
  <conditionalFormatting sqref="M18 M24 M32 M39 M45 M51 M57 M65 M71 M77 M83 M89 M95 M101 M107 M113 M119 M125 M139 M165 M159 M171">
    <cfRule type="expression" dxfId="7266" priority="955" stopIfTrue="1">
      <formula>$T18=1</formula>
    </cfRule>
    <cfRule type="expression" dxfId="7265" priority="956" stopIfTrue="1">
      <formula>$T18=0</formula>
    </cfRule>
  </conditionalFormatting>
  <conditionalFormatting sqref="L18 L159 L24 L32 L165 L39 L45 L51 L57 L65 L71 L77 L83 L89 L95 L101 L107 L113 L119 L125 L139 L171">
    <cfRule type="expression" dxfId="7264" priority="941" stopIfTrue="1">
      <formula>$S18=1</formula>
    </cfRule>
    <cfRule type="expression" dxfId="7263" priority="942" stopIfTrue="1">
      <formula>$S18=0</formula>
    </cfRule>
  </conditionalFormatting>
  <conditionalFormatting sqref="M18 M24 M32 M39 M45 M51 M57 M65 M71 M77 M83 M89 M95 M101 M107 M113 M119 M125 M139 M165 M159 M171">
    <cfRule type="expression" dxfId="7262" priority="939" stopIfTrue="1">
      <formula>$T18=1</formula>
    </cfRule>
    <cfRule type="expression" dxfId="7261" priority="940" stopIfTrue="1">
      <formula>$T18=0</formula>
    </cfRule>
  </conditionalFormatting>
  <conditionalFormatting sqref="L18 L159 L24 L32 L165 L39 L45 L51 L57 L65 L71 L77 L83 L89 L95 L101 L107 L113 L119 L125 L139 L171">
    <cfRule type="expression" dxfId="7260" priority="925" stopIfTrue="1">
      <formula>$S18=1</formula>
    </cfRule>
    <cfRule type="expression" dxfId="7259" priority="926" stopIfTrue="1">
      <formula>$S18=0</formula>
    </cfRule>
  </conditionalFormatting>
  <conditionalFormatting sqref="M18 M24 M32 M39 M45 M51 M57 M65 M71 M77 M83 M89 M95 M101 M107 M113 M119 M125 M139 M165 M159 M171">
    <cfRule type="expression" dxfId="7258" priority="923" stopIfTrue="1">
      <formula>$T18=1</formula>
    </cfRule>
    <cfRule type="expression" dxfId="7257" priority="924" stopIfTrue="1">
      <formula>$T18=0</formula>
    </cfRule>
  </conditionalFormatting>
  <conditionalFormatting sqref="L18 L159 L24 L32 L165 L39 L45 L51 L57 L65 L71 L77 L83 L89 L95 L101 L107 L113 L119 L125 L139 L171">
    <cfRule type="expression" dxfId="7256" priority="909" stopIfTrue="1">
      <formula>$S18=1</formula>
    </cfRule>
    <cfRule type="expression" dxfId="7255" priority="910" stopIfTrue="1">
      <formula>$S18=0</formula>
    </cfRule>
  </conditionalFormatting>
  <conditionalFormatting sqref="M18 M24 M32 M39 M45 M51 M57 M65 M71 M77 M83 M89 M95 M101 M107 M113 M119 M125 M139 M165 M159 M171">
    <cfRule type="expression" dxfId="7254" priority="907" stopIfTrue="1">
      <formula>$T18=1</formula>
    </cfRule>
    <cfRule type="expression" dxfId="7253" priority="908" stopIfTrue="1">
      <formula>$T18=0</formula>
    </cfRule>
  </conditionalFormatting>
  <conditionalFormatting sqref="L18 L159 L24 L32 L165 L39 L45 L51 L57 L65 L71 L77 L83 L89 L95 L101 L107 L113 L119 L125 L139 L171">
    <cfRule type="expression" dxfId="7252" priority="893" stopIfTrue="1">
      <formula>$S18=1</formula>
    </cfRule>
    <cfRule type="expression" dxfId="7251" priority="894" stopIfTrue="1">
      <formula>$S18=0</formula>
    </cfRule>
  </conditionalFormatting>
  <conditionalFormatting sqref="M18 M24 M32 M39 M45 M51 M57 M65 M71 M77 M83 M89 M95 M101 M107 M113 M119 M125 M139 M165 M159 M171">
    <cfRule type="expression" dxfId="7250" priority="891" stopIfTrue="1">
      <formula>$T18=1</formula>
    </cfRule>
    <cfRule type="expression" dxfId="7249" priority="892" stopIfTrue="1">
      <formula>$T18=0</formula>
    </cfRule>
  </conditionalFormatting>
  <conditionalFormatting sqref="L18 L159 L24 L32 L165 L39 L45 L51 L57 L65 L71 L77 L83 L89 L95 L101 L107 L113 L119 L125 L139 L171">
    <cfRule type="expression" dxfId="7248" priority="877" stopIfTrue="1">
      <formula>$S18=1</formula>
    </cfRule>
    <cfRule type="expression" dxfId="7247" priority="878" stopIfTrue="1">
      <formula>$S18=0</formula>
    </cfRule>
  </conditionalFormatting>
  <conditionalFormatting sqref="M18 M24 M32 M39 M45 M51 M57 M65 M71 M77 M83 M89 M95 M101 M107 M113 M119 M125 M139 M165 M159 M171">
    <cfRule type="expression" dxfId="7246" priority="875" stopIfTrue="1">
      <formula>$T18=1</formula>
    </cfRule>
    <cfRule type="expression" dxfId="7245" priority="876" stopIfTrue="1">
      <formula>$T18=0</formula>
    </cfRule>
  </conditionalFormatting>
  <conditionalFormatting sqref="L18 L159 L24 L32 L165 L39 L45 L51 L57 L65 L71 L77 L83 L89 L95 L101 L107 L113 L119 L125 L139 L171">
    <cfRule type="expression" dxfId="7244" priority="861" stopIfTrue="1">
      <formula>$S18=1</formula>
    </cfRule>
    <cfRule type="expression" dxfId="7243" priority="862" stopIfTrue="1">
      <formula>$S18=0</formula>
    </cfRule>
  </conditionalFormatting>
  <conditionalFormatting sqref="M18 M24 M32 M39 M45 M51 M57 M65 M71 M77 M83 M89 M95 M101 M107 M113 M119 M125 M139 M165 M159 M171">
    <cfRule type="expression" dxfId="7242" priority="859" stopIfTrue="1">
      <formula>$T18=1</formula>
    </cfRule>
    <cfRule type="expression" dxfId="7241" priority="860" stopIfTrue="1">
      <formula>$T18=0</formula>
    </cfRule>
  </conditionalFormatting>
  <conditionalFormatting sqref="L18 L159 L24 L32 L165 L39 L45 L51 L57 L65 L71 L77 L83 L89 L95 L101 L107 L113 L119 L125 L139 L171">
    <cfRule type="expression" dxfId="7240" priority="845" stopIfTrue="1">
      <formula>$S18=1</formula>
    </cfRule>
    <cfRule type="expression" dxfId="7239" priority="846" stopIfTrue="1">
      <formula>$S18=0</formula>
    </cfRule>
  </conditionalFormatting>
  <conditionalFormatting sqref="M18 M24 M32 M39 M45 M51 M57 M65 M71 M77 M83 M89 M95 M101 M107 M113 M119 M125 M139 M165 M159 M171">
    <cfRule type="expression" dxfId="7238" priority="843" stopIfTrue="1">
      <formula>$T18=1</formula>
    </cfRule>
    <cfRule type="expression" dxfId="7237" priority="844" stopIfTrue="1">
      <formula>$T18=0</formula>
    </cfRule>
  </conditionalFormatting>
  <conditionalFormatting sqref="M18 M159 M24 M32 M39 M45 M51 M57 M66 M72 M78 M84 M90 M96 M102 M108 M114 M120 M126 M140 M171 M165 M149 M177">
    <cfRule type="expression" dxfId="7236" priority="829" stopIfTrue="1">
      <formula>$T18=1</formula>
    </cfRule>
    <cfRule type="expression" dxfId="7235" priority="830" stopIfTrue="1">
      <formula>$T18=0</formula>
    </cfRule>
  </conditionalFormatting>
  <conditionalFormatting sqref="L18">
    <cfRule type="expression" dxfId="7234" priority="827">
      <formula>$S$18=0</formula>
    </cfRule>
    <cfRule type="expression" dxfId="7233" priority="828">
      <formula>$S$18=1</formula>
    </cfRule>
  </conditionalFormatting>
  <conditionalFormatting sqref="L24">
    <cfRule type="expression" dxfId="7232" priority="825">
      <formula>$S$24=1</formula>
    </cfRule>
    <cfRule type="expression" dxfId="7231" priority="826">
      <formula>$S$24=0</formula>
    </cfRule>
  </conditionalFormatting>
  <conditionalFormatting sqref="L32">
    <cfRule type="expression" dxfId="7230" priority="823">
      <formula>$S$32=1</formula>
    </cfRule>
    <cfRule type="expression" dxfId="7229" priority="824">
      <formula>$S$32=0</formula>
    </cfRule>
  </conditionalFormatting>
  <conditionalFormatting sqref="L39">
    <cfRule type="expression" dxfId="7228" priority="821">
      <formula>$S$39=1</formula>
    </cfRule>
    <cfRule type="expression" dxfId="7227" priority="822">
      <formula>$S$39=0</formula>
    </cfRule>
  </conditionalFormatting>
  <conditionalFormatting sqref="L18 L165 L24 L32 L171 L39 L45 L51 L57 L66 L72 L78 L84 L90 L96 L102 L108 L114 L120 L126 L140 L149 L159 L177">
    <cfRule type="expression" dxfId="7226" priority="819" stopIfTrue="1">
      <formula>$S18=1</formula>
    </cfRule>
    <cfRule type="expression" dxfId="7225" priority="820" stopIfTrue="1">
      <formula>$S18=0</formula>
    </cfRule>
  </conditionalFormatting>
  <conditionalFormatting sqref="L18 L165 L24 L32 L171 L39 L45 L51 L57 L66 L72 L78 L84 L90 L96 L102 L108 L114 L120 L126 L140 L149 L159 L177">
    <cfRule type="expression" dxfId="7224" priority="817" stopIfTrue="1">
      <formula>$S18=1</formula>
    </cfRule>
    <cfRule type="expression" dxfId="7223" priority="818" stopIfTrue="1">
      <formula>$S18=0</formula>
    </cfRule>
  </conditionalFormatting>
  <conditionalFormatting sqref="N135:P135 R135 K135">
    <cfRule type="expression" dxfId="7222" priority="621" stopIfTrue="1">
      <formula>LEFT(K135,1)="5"</formula>
    </cfRule>
    <cfRule type="expression" dxfId="7221" priority="622" stopIfTrue="1">
      <formula>LEFT(K135,1)="4"</formula>
    </cfRule>
    <cfRule type="expression" dxfId="7220" priority="623" stopIfTrue="1">
      <formula>OR(LEFT(K135,1)="3",LEFT(K135,1)="2")</formula>
    </cfRule>
  </conditionalFormatting>
  <conditionalFormatting sqref="M135">
    <cfRule type="expression" dxfId="7219" priority="619" stopIfTrue="1">
      <formula>$T135=1</formula>
    </cfRule>
    <cfRule type="expression" dxfId="7218" priority="620" stopIfTrue="1">
      <formula>$T135=0</formula>
    </cfRule>
  </conditionalFormatting>
  <conditionalFormatting sqref="L135">
    <cfRule type="expression" dxfId="7217" priority="617" stopIfTrue="1">
      <formula>$S135=1</formula>
    </cfRule>
    <cfRule type="expression" dxfId="7216" priority="618" stopIfTrue="1">
      <formula>$S135=0</formula>
    </cfRule>
  </conditionalFormatting>
  <conditionalFormatting sqref="L135">
    <cfRule type="expression" dxfId="7215" priority="615" stopIfTrue="1">
      <formula>$S135=1</formula>
    </cfRule>
    <cfRule type="expression" dxfId="7214" priority="616" stopIfTrue="1">
      <formula>$S135=0</formula>
    </cfRule>
  </conditionalFormatting>
  <conditionalFormatting sqref="L135">
    <cfRule type="expression" dxfId="7213" priority="613" stopIfTrue="1">
      <formula>$S135=1</formula>
    </cfRule>
    <cfRule type="expression" dxfId="7212" priority="614" stopIfTrue="1">
      <formula>$S135=0</formula>
    </cfRule>
  </conditionalFormatting>
  <conditionalFormatting sqref="M135">
    <cfRule type="expression" dxfId="7211" priority="611" stopIfTrue="1">
      <formula>$T135=1</formula>
    </cfRule>
    <cfRule type="expression" dxfId="7210" priority="612" stopIfTrue="1">
      <formula>$T135=0</formula>
    </cfRule>
  </conditionalFormatting>
  <conditionalFormatting sqref="L135">
    <cfRule type="expression" dxfId="7209" priority="609" stopIfTrue="1">
      <formula>$S135=1</formula>
    </cfRule>
    <cfRule type="expression" dxfId="7208" priority="610" stopIfTrue="1">
      <formula>$S135=0</formula>
    </cfRule>
  </conditionalFormatting>
  <conditionalFormatting sqref="M135">
    <cfRule type="expression" dxfId="7207" priority="607" stopIfTrue="1">
      <formula>$T135=1</formula>
    </cfRule>
    <cfRule type="expression" dxfId="7206" priority="608" stopIfTrue="1">
      <formula>$T135=0</formula>
    </cfRule>
  </conditionalFormatting>
  <conditionalFormatting sqref="L135">
    <cfRule type="expression" dxfId="7205" priority="605" stopIfTrue="1">
      <formula>$S135=1</formula>
    </cfRule>
    <cfRule type="expression" dxfId="7204" priority="606" stopIfTrue="1">
      <formula>$S135=0</formula>
    </cfRule>
  </conditionalFormatting>
  <conditionalFormatting sqref="M135">
    <cfRule type="expression" dxfId="7203" priority="603" stopIfTrue="1">
      <formula>$T135=1</formula>
    </cfRule>
    <cfRule type="expression" dxfId="7202" priority="604" stopIfTrue="1">
      <formula>$T135=0</formula>
    </cfRule>
  </conditionalFormatting>
  <conditionalFormatting sqref="L135">
    <cfRule type="expression" dxfId="7201" priority="601" stopIfTrue="1">
      <formula>$S135=1</formula>
    </cfRule>
    <cfRule type="expression" dxfId="7200" priority="602" stopIfTrue="1">
      <formula>$S135=0</formula>
    </cfRule>
  </conditionalFormatting>
  <conditionalFormatting sqref="M135">
    <cfRule type="expression" dxfId="7199" priority="599" stopIfTrue="1">
      <formula>$T135=1</formula>
    </cfRule>
    <cfRule type="expression" dxfId="7198" priority="600" stopIfTrue="1">
      <formula>$T135=0</formula>
    </cfRule>
  </conditionalFormatting>
  <conditionalFormatting sqref="L135">
    <cfRule type="expression" dxfId="7197" priority="597" stopIfTrue="1">
      <formula>$S135=1</formula>
    </cfRule>
    <cfRule type="expression" dxfId="7196" priority="598" stopIfTrue="1">
      <formula>$S135=0</formula>
    </cfRule>
  </conditionalFormatting>
  <conditionalFormatting sqref="M135">
    <cfRule type="expression" dxfId="7195" priority="595" stopIfTrue="1">
      <formula>$T135=1</formula>
    </cfRule>
    <cfRule type="expression" dxfId="7194" priority="596" stopIfTrue="1">
      <formula>$T135=0</formula>
    </cfRule>
  </conditionalFormatting>
  <conditionalFormatting sqref="L135">
    <cfRule type="expression" dxfId="7193" priority="593">
      <formula>$S$18=0</formula>
    </cfRule>
    <cfRule type="expression" dxfId="7192" priority="594">
      <formula>$S$18=1</formula>
    </cfRule>
  </conditionalFormatting>
  <conditionalFormatting sqref="Z135:AI135">
    <cfRule type="expression" dxfId="7191" priority="590" stopIfTrue="1">
      <formula>LEFT(Z135,1)="5"</formula>
    </cfRule>
    <cfRule type="expression" dxfId="7190" priority="591" stopIfTrue="1">
      <formula>LEFT(Z135,1)="4"</formula>
    </cfRule>
    <cfRule type="expression" dxfId="7189" priority="592" stopIfTrue="1">
      <formula>OR(LEFT(Z135,1)="3",LEFT(Z135,1)="2")</formula>
    </cfRule>
  </conditionalFormatting>
  <conditionalFormatting sqref="K13:K15">
    <cfRule type="expression" dxfId="7188" priority="466" stopIfTrue="1">
      <formula>LEFT(K13,1)="5"</formula>
    </cfRule>
    <cfRule type="expression" dxfId="7187" priority="467" stopIfTrue="1">
      <formula>LEFT(K13,1)="4"</formula>
    </cfRule>
    <cfRule type="expression" dxfId="7186" priority="468" stopIfTrue="1">
      <formula>OR(LEFT(K13,1)="3",LEFT(K13,1)="2")</formula>
    </cfRule>
  </conditionalFormatting>
  <conditionalFormatting sqref="K13:K15">
    <cfRule type="expression" dxfId="7185" priority="463" stopIfTrue="1">
      <formula>LEFT(K13,1)="5"</formula>
    </cfRule>
    <cfRule type="expression" dxfId="7184" priority="464" stopIfTrue="1">
      <formula>LEFT(K13,1)="4"</formula>
    </cfRule>
    <cfRule type="expression" dxfId="7183" priority="465" stopIfTrue="1">
      <formula>OR(LEFT(K13,1)="3",LEFT(K13,1)="2")</formula>
    </cfRule>
  </conditionalFormatting>
  <conditionalFormatting sqref="K13:K15">
    <cfRule type="expression" dxfId="7182" priority="460" stopIfTrue="1">
      <formula>LEFT(K13,1)="5"</formula>
    </cfRule>
    <cfRule type="expression" dxfId="7181" priority="461" stopIfTrue="1">
      <formula>LEFT(K13,1)="4"</formula>
    </cfRule>
    <cfRule type="expression" dxfId="7180" priority="462" stopIfTrue="1">
      <formula>OR(LEFT(K13,1)="3",LEFT(K13,1)="2")</formula>
    </cfRule>
  </conditionalFormatting>
  <conditionalFormatting sqref="K19:K20">
    <cfRule type="expression" dxfId="7179" priority="457" stopIfTrue="1">
      <formula>LEFT(K19,1)="5"</formula>
    </cfRule>
    <cfRule type="expression" dxfId="7178" priority="458" stopIfTrue="1">
      <formula>LEFT(K19,1)="4"</formula>
    </cfRule>
    <cfRule type="expression" dxfId="7177" priority="459" stopIfTrue="1">
      <formula>OR(LEFT(K19,1)="3",LEFT(K19,1)="2")</formula>
    </cfRule>
  </conditionalFormatting>
  <conditionalFormatting sqref="K19:K20">
    <cfRule type="expression" dxfId="7176" priority="454" stopIfTrue="1">
      <formula>LEFT(K19,1)="5"</formula>
    </cfRule>
    <cfRule type="expression" dxfId="7175" priority="455" stopIfTrue="1">
      <formula>LEFT(K19,1)="4"</formula>
    </cfRule>
    <cfRule type="expression" dxfId="7174" priority="456" stopIfTrue="1">
      <formula>OR(LEFT(K19,1)="3",LEFT(K19,1)="2")</formula>
    </cfRule>
  </conditionalFormatting>
  <conditionalFormatting sqref="K19:K20">
    <cfRule type="expression" dxfId="7173" priority="451" stopIfTrue="1">
      <formula>LEFT(K19,1)="5"</formula>
    </cfRule>
    <cfRule type="expression" dxfId="7172" priority="452" stopIfTrue="1">
      <formula>LEFT(K19,1)="4"</formula>
    </cfRule>
    <cfRule type="expression" dxfId="7171" priority="453" stopIfTrue="1">
      <formula>OR(LEFT(K19,1)="3",LEFT(K19,1)="2")</formula>
    </cfRule>
  </conditionalFormatting>
  <conditionalFormatting sqref="K21">
    <cfRule type="expression" dxfId="7170" priority="448" stopIfTrue="1">
      <formula>LEFT(K21,1)="5"</formula>
    </cfRule>
    <cfRule type="expression" dxfId="7169" priority="449" stopIfTrue="1">
      <formula>LEFT(K21,1)="4"</formula>
    </cfRule>
    <cfRule type="expression" dxfId="7168" priority="450" stopIfTrue="1">
      <formula>OR(LEFT(K21,1)="3",LEFT(K21,1)="2")</formula>
    </cfRule>
  </conditionalFormatting>
  <conditionalFormatting sqref="K25:K30">
    <cfRule type="expression" dxfId="7167" priority="445" stopIfTrue="1">
      <formula>LEFT(K25,1)="5"</formula>
    </cfRule>
    <cfRule type="expression" dxfId="7166" priority="446" stopIfTrue="1">
      <formula>LEFT(K25,1)="4"</formula>
    </cfRule>
    <cfRule type="expression" dxfId="7165" priority="447" stopIfTrue="1">
      <formula>OR(LEFT(K25,1)="3",LEFT(K25,1)="2")</formula>
    </cfRule>
  </conditionalFormatting>
  <conditionalFormatting sqref="K25:K30">
    <cfRule type="expression" dxfId="7164" priority="442" stopIfTrue="1">
      <formula>LEFT(K25,1)="5"</formula>
    </cfRule>
    <cfRule type="expression" dxfId="7163" priority="443" stopIfTrue="1">
      <formula>LEFT(K25,1)="4"</formula>
    </cfRule>
    <cfRule type="expression" dxfId="7162" priority="444" stopIfTrue="1">
      <formula>OR(LEFT(K25,1)="3",LEFT(K25,1)="2")</formula>
    </cfRule>
  </conditionalFormatting>
  <conditionalFormatting sqref="K25:K30">
    <cfRule type="expression" dxfId="7161" priority="439" stopIfTrue="1">
      <formula>LEFT(K25,1)="5"</formula>
    </cfRule>
    <cfRule type="expression" dxfId="7160" priority="440" stopIfTrue="1">
      <formula>LEFT(K25,1)="4"</formula>
    </cfRule>
    <cfRule type="expression" dxfId="7159" priority="441" stopIfTrue="1">
      <formula>OR(LEFT(K25,1)="3",LEFT(K25,1)="2")</formula>
    </cfRule>
  </conditionalFormatting>
  <conditionalFormatting sqref="AI33:AI35 K33:K35 K37">
    <cfRule type="expression" dxfId="7158" priority="436" stopIfTrue="1">
      <formula>LEFT(K33,1)="5"</formula>
    </cfRule>
    <cfRule type="expression" dxfId="7157" priority="437" stopIfTrue="1">
      <formula>LEFT(K33,1)="4"</formula>
    </cfRule>
    <cfRule type="expression" dxfId="7156" priority="438" stopIfTrue="1">
      <formula>OR(LEFT(K33,1)="3",LEFT(K33,1)="2")</formula>
    </cfRule>
  </conditionalFormatting>
  <conditionalFormatting sqref="K46:K48">
    <cfRule type="expression" dxfId="7155" priority="433" stopIfTrue="1">
      <formula>LEFT(K46,1)="5"</formula>
    </cfRule>
    <cfRule type="expression" dxfId="7154" priority="434" stopIfTrue="1">
      <formula>LEFT(K46,1)="4"</formula>
    </cfRule>
    <cfRule type="expression" dxfId="7153" priority="435" stopIfTrue="1">
      <formula>OR(LEFT(K46,1)="3",LEFT(K46,1)="2")</formula>
    </cfRule>
  </conditionalFormatting>
  <conditionalFormatting sqref="K46:K48">
    <cfRule type="expression" dxfId="7152" priority="430" stopIfTrue="1">
      <formula>LEFT(K46,1)="5"</formula>
    </cfRule>
    <cfRule type="expression" dxfId="7151" priority="431" stopIfTrue="1">
      <formula>LEFT(K46,1)="4"</formula>
    </cfRule>
    <cfRule type="expression" dxfId="7150" priority="432" stopIfTrue="1">
      <formula>OR(LEFT(K46,1)="3",LEFT(K46,1)="2")</formula>
    </cfRule>
  </conditionalFormatting>
  <conditionalFormatting sqref="K46:K48">
    <cfRule type="expression" dxfId="7149" priority="427" stopIfTrue="1">
      <formula>LEFT(K46,1)="5"</formula>
    </cfRule>
    <cfRule type="expression" dxfId="7148" priority="428" stopIfTrue="1">
      <formula>LEFT(K46,1)="4"</formula>
    </cfRule>
    <cfRule type="expression" dxfId="7147" priority="429" stopIfTrue="1">
      <formula>OR(LEFT(K46,1)="3",LEFT(K46,1)="2")</formula>
    </cfRule>
  </conditionalFormatting>
  <conditionalFormatting sqref="K67">
    <cfRule type="expression" dxfId="7146" priority="406" stopIfTrue="1">
      <formula>LEFT(K67,1)="5"</formula>
    </cfRule>
    <cfRule type="expression" dxfId="7145" priority="407" stopIfTrue="1">
      <formula>LEFT(K67,1)="4"</formula>
    </cfRule>
    <cfRule type="expression" dxfId="7144" priority="408" stopIfTrue="1">
      <formula>OR(LEFT(K67,1)="3",LEFT(K67,1)="2")</formula>
    </cfRule>
  </conditionalFormatting>
  <conditionalFormatting sqref="K67">
    <cfRule type="expression" dxfId="7143" priority="403" stopIfTrue="1">
      <formula>LEFT(K67,1)="5"</formula>
    </cfRule>
    <cfRule type="expression" dxfId="7142" priority="404" stopIfTrue="1">
      <formula>LEFT(K67,1)="4"</formula>
    </cfRule>
    <cfRule type="expression" dxfId="7141" priority="405" stopIfTrue="1">
      <formula>OR(LEFT(K67,1)="3",LEFT(K67,1)="2")</formula>
    </cfRule>
  </conditionalFormatting>
  <conditionalFormatting sqref="K67">
    <cfRule type="expression" dxfId="7140" priority="400" stopIfTrue="1">
      <formula>LEFT(K67,1)="5"</formula>
    </cfRule>
    <cfRule type="expression" dxfId="7139" priority="401" stopIfTrue="1">
      <formula>LEFT(K67,1)="4"</formula>
    </cfRule>
    <cfRule type="expression" dxfId="7138" priority="402" stopIfTrue="1">
      <formula>OR(LEFT(K67,1)="3",LEFT(K67,1)="2")</formula>
    </cfRule>
  </conditionalFormatting>
  <conditionalFormatting sqref="K103:K106">
    <cfRule type="expression" dxfId="7137" priority="376" stopIfTrue="1">
      <formula>LEFT(K103,1)="5"</formula>
    </cfRule>
    <cfRule type="expression" dxfId="7136" priority="377" stopIfTrue="1">
      <formula>LEFT(K103,1)="4"</formula>
    </cfRule>
    <cfRule type="expression" dxfId="7135" priority="378" stopIfTrue="1">
      <formula>OR(LEFT(K103,1)="3",LEFT(K103,1)="2")</formula>
    </cfRule>
  </conditionalFormatting>
  <conditionalFormatting sqref="K103:K106">
    <cfRule type="expression" dxfId="7134" priority="373" stopIfTrue="1">
      <formula>LEFT(K103,1)="5"</formula>
    </cfRule>
    <cfRule type="expression" dxfId="7133" priority="374" stopIfTrue="1">
      <formula>LEFT(K103,1)="4"</formula>
    </cfRule>
    <cfRule type="expression" dxfId="7132" priority="375" stopIfTrue="1">
      <formula>OR(LEFT(K103,1)="3",LEFT(K103,1)="2")</formula>
    </cfRule>
  </conditionalFormatting>
  <conditionalFormatting sqref="K103:K106">
    <cfRule type="expression" dxfId="7131" priority="370" stopIfTrue="1">
      <formula>LEFT(K103,1)="5"</formula>
    </cfRule>
    <cfRule type="expression" dxfId="7130" priority="371" stopIfTrue="1">
      <formula>LEFT(K103,1)="4"</formula>
    </cfRule>
    <cfRule type="expression" dxfId="7129" priority="372" stopIfTrue="1">
      <formula>OR(LEFT(K103,1)="3",LEFT(K103,1)="2")</formula>
    </cfRule>
  </conditionalFormatting>
  <conditionalFormatting sqref="K109">
    <cfRule type="expression" dxfId="7128" priority="367" stopIfTrue="1">
      <formula>LEFT(K109,1)="5"</formula>
    </cfRule>
    <cfRule type="expression" dxfId="7127" priority="368" stopIfTrue="1">
      <formula>LEFT(K109,1)="4"</formula>
    </cfRule>
    <cfRule type="expression" dxfId="7126" priority="369" stopIfTrue="1">
      <formula>OR(LEFT(K109,1)="3",LEFT(K109,1)="2")</formula>
    </cfRule>
  </conditionalFormatting>
  <conditionalFormatting sqref="K109">
    <cfRule type="expression" dxfId="7125" priority="364" stopIfTrue="1">
      <formula>LEFT(K109,1)="5"</formula>
    </cfRule>
    <cfRule type="expression" dxfId="7124" priority="365" stopIfTrue="1">
      <formula>LEFT(K109,1)="4"</formula>
    </cfRule>
    <cfRule type="expression" dxfId="7123" priority="366" stopIfTrue="1">
      <formula>OR(LEFT(K109,1)="3",LEFT(K109,1)="2")</formula>
    </cfRule>
  </conditionalFormatting>
  <conditionalFormatting sqref="K109">
    <cfRule type="expression" dxfId="7122" priority="361" stopIfTrue="1">
      <formula>LEFT(K109,1)="5"</formula>
    </cfRule>
    <cfRule type="expression" dxfId="7121" priority="362" stopIfTrue="1">
      <formula>LEFT(K109,1)="4"</formula>
    </cfRule>
    <cfRule type="expression" dxfId="7120" priority="363" stopIfTrue="1">
      <formula>OR(LEFT(K109,1)="3",LEFT(K109,1)="2")</formula>
    </cfRule>
  </conditionalFormatting>
  <conditionalFormatting sqref="K115">
    <cfRule type="expression" dxfId="7119" priority="358" stopIfTrue="1">
      <formula>LEFT(K115,1)="5"</formula>
    </cfRule>
    <cfRule type="expression" dxfId="7118" priority="359" stopIfTrue="1">
      <formula>LEFT(K115,1)="4"</formula>
    </cfRule>
    <cfRule type="expression" dxfId="7117" priority="360" stopIfTrue="1">
      <formula>OR(LEFT(K115,1)="3",LEFT(K115,1)="2")</formula>
    </cfRule>
  </conditionalFormatting>
  <conditionalFormatting sqref="K115">
    <cfRule type="expression" dxfId="7116" priority="355" stopIfTrue="1">
      <formula>LEFT(K115,1)="5"</formula>
    </cfRule>
    <cfRule type="expression" dxfId="7115" priority="356" stopIfTrue="1">
      <formula>LEFT(K115,1)="4"</formula>
    </cfRule>
    <cfRule type="expression" dxfId="7114" priority="357" stopIfTrue="1">
      <formula>OR(LEFT(K115,1)="3",LEFT(K115,1)="2")</formula>
    </cfRule>
  </conditionalFormatting>
  <conditionalFormatting sqref="K115">
    <cfRule type="expression" dxfId="7113" priority="352" stopIfTrue="1">
      <formula>LEFT(K115,1)="5"</formula>
    </cfRule>
    <cfRule type="expression" dxfId="7112" priority="353" stopIfTrue="1">
      <formula>LEFT(K115,1)="4"</formula>
    </cfRule>
    <cfRule type="expression" dxfId="7111" priority="354" stopIfTrue="1">
      <formula>OR(LEFT(K115,1)="3",LEFT(K115,1)="2")</formula>
    </cfRule>
  </conditionalFormatting>
  <conditionalFormatting sqref="K127">
    <cfRule type="expression" dxfId="7110" priority="349" stopIfTrue="1">
      <formula>LEFT(K127,1)="5"</formula>
    </cfRule>
    <cfRule type="expression" dxfId="7109" priority="350" stopIfTrue="1">
      <formula>LEFT(K127,1)="4"</formula>
    </cfRule>
    <cfRule type="expression" dxfId="7108" priority="351" stopIfTrue="1">
      <formula>OR(LEFT(K127,1)="3",LEFT(K127,1)="2")</formula>
    </cfRule>
  </conditionalFormatting>
  <conditionalFormatting sqref="K127">
    <cfRule type="expression" dxfId="7107" priority="346" stopIfTrue="1">
      <formula>LEFT(K127,1)="5"</formula>
    </cfRule>
    <cfRule type="expression" dxfId="7106" priority="347" stopIfTrue="1">
      <formula>LEFT(K127,1)="4"</formula>
    </cfRule>
    <cfRule type="expression" dxfId="7105" priority="348" stopIfTrue="1">
      <formula>OR(LEFT(K127,1)="3",LEFT(K127,1)="2")</formula>
    </cfRule>
  </conditionalFormatting>
  <conditionalFormatting sqref="K127">
    <cfRule type="expression" dxfId="7104" priority="343" stopIfTrue="1">
      <formula>LEFT(K127,1)="5"</formula>
    </cfRule>
    <cfRule type="expression" dxfId="7103" priority="344" stopIfTrue="1">
      <formula>LEFT(K127,1)="4"</formula>
    </cfRule>
    <cfRule type="expression" dxfId="7102" priority="345" stopIfTrue="1">
      <formula>OR(LEFT(K127,1)="3",LEFT(K127,1)="2")</formula>
    </cfRule>
  </conditionalFormatting>
  <conditionalFormatting sqref="K128:K133">
    <cfRule type="expression" dxfId="7101" priority="340" stopIfTrue="1">
      <formula>LEFT(K128,1)="5"</formula>
    </cfRule>
    <cfRule type="expression" dxfId="7100" priority="341" stopIfTrue="1">
      <formula>LEFT(K128,1)="4"</formula>
    </cfRule>
    <cfRule type="expression" dxfId="7099" priority="342" stopIfTrue="1">
      <formula>OR(LEFT(K128,1)="3",LEFT(K128,1)="2")</formula>
    </cfRule>
  </conditionalFormatting>
  <conditionalFormatting sqref="K142:K146">
    <cfRule type="expression" dxfId="7098" priority="337" stopIfTrue="1">
      <formula>LEFT(K142,1)="5"</formula>
    </cfRule>
    <cfRule type="expression" dxfId="7097" priority="338" stopIfTrue="1">
      <formula>LEFT(K142,1)="4"</formula>
    </cfRule>
    <cfRule type="expression" dxfId="7096" priority="339" stopIfTrue="1">
      <formula>OR(LEFT(K142,1)="3",LEFT(K142,1)="2")</formula>
    </cfRule>
  </conditionalFormatting>
  <conditionalFormatting sqref="R144 N144:P144 K142:K146">
    <cfRule type="expression" dxfId="7095" priority="334" stopIfTrue="1">
      <formula>LEFT(K142,1)="5"</formula>
    </cfRule>
  </conditionalFormatting>
  <conditionalFormatting sqref="L144">
    <cfRule type="expression" dxfId="7094" priority="333" stopIfTrue="1">
      <formula>$S144=1</formula>
    </cfRule>
  </conditionalFormatting>
  <conditionalFormatting sqref="M144">
    <cfRule type="expression" dxfId="7093" priority="335" stopIfTrue="1">
      <formula>$T144=1</formula>
    </cfRule>
    <cfRule type="expression" dxfId="7092" priority="336" stopIfTrue="1">
      <formula>$T144=0</formula>
    </cfRule>
  </conditionalFormatting>
  <conditionalFormatting sqref="R144">
    <cfRule type="expression" dxfId="7091" priority="330" stopIfTrue="1">
      <formula>LEFT(R144,1)="5"</formula>
    </cfRule>
    <cfRule type="expression" dxfId="7090" priority="331" stopIfTrue="1">
      <formula>LEFT(R144,1)="4"</formula>
    </cfRule>
    <cfRule type="expression" dxfId="7089" priority="332" stopIfTrue="1">
      <formula>OR(LEFT(R144,1)="3",LEFT(R144,1)="2")</formula>
    </cfRule>
  </conditionalFormatting>
  <conditionalFormatting sqref="R144">
    <cfRule type="expression" dxfId="7088" priority="327" stopIfTrue="1">
      <formula>LEFT(R144,1)="5"</formula>
    </cfRule>
    <cfRule type="expression" dxfId="7087" priority="328" stopIfTrue="1">
      <formula>LEFT(R144,1)="4"</formula>
    </cfRule>
    <cfRule type="expression" dxfId="7086" priority="329" stopIfTrue="1">
      <formula>OR(LEFT(R144,1)="3",LEFT(R144,1)="2")</formula>
    </cfRule>
  </conditionalFormatting>
  <conditionalFormatting sqref="R144 N144:P144">
    <cfRule type="expression" dxfId="7085" priority="324" stopIfTrue="1">
      <formula>LEFT(N144,1)="5"</formula>
    </cfRule>
    <cfRule type="expression" dxfId="7084" priority="325" stopIfTrue="1">
      <formula>LEFT(N144,1)="4"</formula>
    </cfRule>
    <cfRule type="expression" dxfId="7083" priority="326" stopIfTrue="1">
      <formula>OR(LEFT(N144,1)="3",LEFT(N144,1)="2")</formula>
    </cfRule>
  </conditionalFormatting>
  <conditionalFormatting sqref="L144">
    <cfRule type="expression" dxfId="7082" priority="322" stopIfTrue="1">
      <formula>$S144=1</formula>
    </cfRule>
    <cfRule type="expression" dxfId="7081" priority="323" stopIfTrue="1">
      <formula>$S144=0</formula>
    </cfRule>
  </conditionalFormatting>
  <conditionalFormatting sqref="M144">
    <cfRule type="expression" dxfId="7080" priority="320" stopIfTrue="1">
      <formula>$T144=1</formula>
    </cfRule>
    <cfRule type="expression" dxfId="7079" priority="321" stopIfTrue="1">
      <formula>$T144=0</formula>
    </cfRule>
  </conditionalFormatting>
  <conditionalFormatting sqref="R144">
    <cfRule type="expression" dxfId="7078" priority="317" stopIfTrue="1">
      <formula>LEFT(R144,1)="5"</formula>
    </cfRule>
    <cfRule type="expression" dxfId="7077" priority="318" stopIfTrue="1">
      <formula>LEFT(R144,1)="4"</formula>
    </cfRule>
    <cfRule type="expression" dxfId="7076" priority="319" stopIfTrue="1">
      <formula>OR(LEFT(R144,1)="3",LEFT(R144,1)="2")</formula>
    </cfRule>
  </conditionalFormatting>
  <conditionalFormatting sqref="R144">
    <cfRule type="expression" dxfId="7075" priority="314" stopIfTrue="1">
      <formula>LEFT(R144,1)="5"</formula>
    </cfRule>
    <cfRule type="expression" dxfId="7074" priority="315" stopIfTrue="1">
      <formula>LEFT(R144,1)="4"</formula>
    </cfRule>
    <cfRule type="expression" dxfId="7073" priority="316" stopIfTrue="1">
      <formula>OR(LEFT(R144,1)="3",LEFT(R144,1)="2")</formula>
    </cfRule>
  </conditionalFormatting>
  <conditionalFormatting sqref="K173:K174">
    <cfRule type="expression" dxfId="7072" priority="246" stopIfTrue="1">
      <formula>LEFT(K173,1)="5"</formula>
    </cfRule>
    <cfRule type="expression" dxfId="7071" priority="247" stopIfTrue="1">
      <formula>LEFT(K173,1)="4"</formula>
    </cfRule>
    <cfRule type="expression" dxfId="7070" priority="248" stopIfTrue="1">
      <formula>OR(LEFT(K173,1)="3",LEFT(K173,1)="2")</formula>
    </cfRule>
  </conditionalFormatting>
  <conditionalFormatting sqref="K173:K174">
    <cfRule type="expression" dxfId="7069" priority="243" stopIfTrue="1">
      <formula>LEFT(K173,1)="5"</formula>
    </cfRule>
    <cfRule type="expression" dxfId="7068" priority="244" stopIfTrue="1">
      <formula>LEFT(K173,1)="4"</formula>
    </cfRule>
    <cfRule type="expression" dxfId="7067" priority="245" stopIfTrue="1">
      <formula>OR(LEFT(K173,1)="3",LEFT(K173,1)="2")</formula>
    </cfRule>
  </conditionalFormatting>
  <conditionalFormatting sqref="K173:K174">
    <cfRule type="expression" dxfId="7066" priority="240" stopIfTrue="1">
      <formula>LEFT(K173,1)="5"</formula>
    </cfRule>
    <cfRule type="expression" dxfId="7065" priority="241" stopIfTrue="1">
      <formula>LEFT(K173,1)="4"</formula>
    </cfRule>
    <cfRule type="expression" dxfId="7064" priority="242" stopIfTrue="1">
      <formula>OR(LEFT(K173,1)="3",LEFT(K173,1)="2")</formula>
    </cfRule>
  </conditionalFormatting>
  <conditionalFormatting sqref="K68">
    <cfRule type="expression" dxfId="7063" priority="237" stopIfTrue="1">
      <formula>LEFT(K68,1)="5"</formula>
    </cfRule>
    <cfRule type="expression" dxfId="7062" priority="238" stopIfTrue="1">
      <formula>LEFT(K68,1)="4"</formula>
    </cfRule>
    <cfRule type="expression" dxfId="7061" priority="239" stopIfTrue="1">
      <formula>OR(LEFT(K68,1)="3",LEFT(K68,1)="2")</formula>
    </cfRule>
  </conditionalFormatting>
  <conditionalFormatting sqref="N134:P134 R134 K134">
    <cfRule type="expression" dxfId="7060" priority="234" stopIfTrue="1">
      <formula>LEFT(K134,1)="5"</formula>
    </cfRule>
    <cfRule type="expression" dxfId="7059" priority="235" stopIfTrue="1">
      <formula>LEFT(K134,1)="4"</formula>
    </cfRule>
    <cfRule type="expression" dxfId="7058" priority="236" stopIfTrue="1">
      <formula>OR(LEFT(K134,1)="3",LEFT(K134,1)="2")</formula>
    </cfRule>
  </conditionalFormatting>
  <conditionalFormatting sqref="L134">
    <cfRule type="expression" dxfId="7057" priority="232" stopIfTrue="1">
      <formula>$S134=1</formula>
    </cfRule>
    <cfRule type="expression" dxfId="7056" priority="233" stopIfTrue="1">
      <formula>$S134=0</formula>
    </cfRule>
  </conditionalFormatting>
  <conditionalFormatting sqref="M134">
    <cfRule type="expression" dxfId="7055" priority="230" stopIfTrue="1">
      <formula>$T134=1</formula>
    </cfRule>
    <cfRule type="expression" dxfId="7054" priority="231" stopIfTrue="1">
      <formula>$T134=0</formula>
    </cfRule>
  </conditionalFormatting>
  <conditionalFormatting sqref="L134">
    <cfRule type="expression" dxfId="7053" priority="228" stopIfTrue="1">
      <formula>$S134=1</formula>
    </cfRule>
    <cfRule type="expression" dxfId="7052" priority="229" stopIfTrue="1">
      <formula>$S134=0</formula>
    </cfRule>
  </conditionalFormatting>
  <conditionalFormatting sqref="M134">
    <cfRule type="expression" dxfId="7051" priority="226" stopIfTrue="1">
      <formula>$T134=1</formula>
    </cfRule>
    <cfRule type="expression" dxfId="7050" priority="227" stopIfTrue="1">
      <formula>$T134=0</formula>
    </cfRule>
  </conditionalFormatting>
  <conditionalFormatting sqref="L134">
    <cfRule type="expression" dxfId="7049" priority="224" stopIfTrue="1">
      <formula>$S134=1</formula>
    </cfRule>
    <cfRule type="expression" dxfId="7048" priority="225" stopIfTrue="1">
      <formula>$S134=0</formula>
    </cfRule>
  </conditionalFormatting>
  <conditionalFormatting sqref="M134">
    <cfRule type="expression" dxfId="7047" priority="222" stopIfTrue="1">
      <formula>$T134=1</formula>
    </cfRule>
    <cfRule type="expression" dxfId="7046" priority="223" stopIfTrue="1">
      <formula>$T134=0</formula>
    </cfRule>
  </conditionalFormatting>
  <conditionalFormatting sqref="L134">
    <cfRule type="expression" dxfId="7045" priority="220" stopIfTrue="1">
      <formula>$S134=1</formula>
    </cfRule>
    <cfRule type="expression" dxfId="7044" priority="221" stopIfTrue="1">
      <formula>$S134=0</formula>
    </cfRule>
  </conditionalFormatting>
  <conditionalFormatting sqref="M134">
    <cfRule type="expression" dxfId="7043" priority="218" stopIfTrue="1">
      <formula>$T134=1</formula>
    </cfRule>
    <cfRule type="expression" dxfId="7042" priority="219" stopIfTrue="1">
      <formula>$T134=0</formula>
    </cfRule>
  </conditionalFormatting>
  <conditionalFormatting sqref="L134">
    <cfRule type="expression" dxfId="7041" priority="216" stopIfTrue="1">
      <formula>$S134=1</formula>
    </cfRule>
    <cfRule type="expression" dxfId="7040" priority="217" stopIfTrue="1">
      <formula>$S134=0</formula>
    </cfRule>
  </conditionalFormatting>
  <conditionalFormatting sqref="M134">
    <cfRule type="expression" dxfId="7039" priority="214" stopIfTrue="1">
      <formula>$T134=1</formula>
    </cfRule>
    <cfRule type="expression" dxfId="7038" priority="215" stopIfTrue="1">
      <formula>$T134=0</formula>
    </cfRule>
  </conditionalFormatting>
  <conditionalFormatting sqref="L134">
    <cfRule type="expression" dxfId="7037" priority="212" stopIfTrue="1">
      <formula>$S134=1</formula>
    </cfRule>
    <cfRule type="expression" dxfId="7036" priority="213" stopIfTrue="1">
      <formula>$S134=0</formula>
    </cfRule>
  </conditionalFormatting>
  <conditionalFormatting sqref="M134">
    <cfRule type="expression" dxfId="7035" priority="210" stopIfTrue="1">
      <formula>$T134=1</formula>
    </cfRule>
    <cfRule type="expression" dxfId="7034" priority="211" stopIfTrue="1">
      <formula>$T134=0</formula>
    </cfRule>
  </conditionalFormatting>
  <conditionalFormatting sqref="L134">
    <cfRule type="expression" dxfId="7033" priority="208" stopIfTrue="1">
      <formula>$S134=1</formula>
    </cfRule>
    <cfRule type="expression" dxfId="7032" priority="209" stopIfTrue="1">
      <formula>$S134=0</formula>
    </cfRule>
  </conditionalFormatting>
  <conditionalFormatting sqref="M134">
    <cfRule type="expression" dxfId="7031" priority="206" stopIfTrue="1">
      <formula>$T134=1</formula>
    </cfRule>
    <cfRule type="expression" dxfId="7030" priority="207" stopIfTrue="1">
      <formula>$T134=0</formula>
    </cfRule>
  </conditionalFormatting>
  <conditionalFormatting sqref="L134">
    <cfRule type="expression" dxfId="7029" priority="204" stopIfTrue="1">
      <formula>$S134=1</formula>
    </cfRule>
    <cfRule type="expression" dxfId="7028" priority="205" stopIfTrue="1">
      <formula>$S134=0</formula>
    </cfRule>
  </conditionalFormatting>
  <conditionalFormatting sqref="M134">
    <cfRule type="expression" dxfId="7027" priority="202" stopIfTrue="1">
      <formula>$T134=1</formula>
    </cfRule>
    <cfRule type="expression" dxfId="7026" priority="203" stopIfTrue="1">
      <formula>$T134=0</formula>
    </cfRule>
  </conditionalFormatting>
  <conditionalFormatting sqref="L134">
    <cfRule type="expression" dxfId="7025" priority="200" stopIfTrue="1">
      <formula>$S134=1</formula>
    </cfRule>
    <cfRule type="expression" dxfId="7024" priority="201" stopIfTrue="1">
      <formula>$S134=0</formula>
    </cfRule>
  </conditionalFormatting>
  <conditionalFormatting sqref="M134">
    <cfRule type="expression" dxfId="7023" priority="198" stopIfTrue="1">
      <formula>$T134=1</formula>
    </cfRule>
    <cfRule type="expression" dxfId="7022" priority="199" stopIfTrue="1">
      <formula>$T134=0</formula>
    </cfRule>
  </conditionalFormatting>
  <conditionalFormatting sqref="L134">
    <cfRule type="expression" dxfId="7021" priority="196" stopIfTrue="1">
      <formula>$S134=1</formula>
    </cfRule>
    <cfRule type="expression" dxfId="7020" priority="197" stopIfTrue="1">
      <formula>$S134=0</formula>
    </cfRule>
  </conditionalFormatting>
  <conditionalFormatting sqref="M134">
    <cfRule type="expression" dxfId="7019" priority="194" stopIfTrue="1">
      <formula>$T134=1</formula>
    </cfRule>
    <cfRule type="expression" dxfId="7018" priority="195" stopIfTrue="1">
      <formula>$T134=0</formula>
    </cfRule>
  </conditionalFormatting>
  <conditionalFormatting sqref="L134">
    <cfRule type="expression" dxfId="7017" priority="192" stopIfTrue="1">
      <formula>$S134=1</formula>
    </cfRule>
    <cfRule type="expression" dxfId="7016" priority="193" stopIfTrue="1">
      <formula>$S134=0</formula>
    </cfRule>
  </conditionalFormatting>
  <conditionalFormatting sqref="M134">
    <cfRule type="expression" dxfId="7015" priority="190" stopIfTrue="1">
      <formula>$T134=1</formula>
    </cfRule>
    <cfRule type="expression" dxfId="7014" priority="191" stopIfTrue="1">
      <formula>$T134=0</formula>
    </cfRule>
  </conditionalFormatting>
  <conditionalFormatting sqref="AI22 K22">
    <cfRule type="expression" dxfId="7013" priority="187" stopIfTrue="1">
      <formula>LEFT(K22,1)="5"</formula>
    </cfRule>
    <cfRule type="expression" dxfId="7012" priority="188" stopIfTrue="1">
      <formula>LEFT(K22,1)="4"</formula>
    </cfRule>
    <cfRule type="expression" dxfId="7011" priority="189" stopIfTrue="1">
      <formula>OR(LEFT(K22,1)="3",LEFT(K22,1)="2")</formula>
    </cfRule>
  </conditionalFormatting>
  <conditionalFormatting sqref="AI36 K36">
    <cfRule type="expression" dxfId="7010" priority="184" stopIfTrue="1">
      <formula>LEFT(K36,1)="5"</formula>
    </cfRule>
    <cfRule type="expression" dxfId="7009" priority="185" stopIfTrue="1">
      <formula>LEFT(K36,1)="4"</formula>
    </cfRule>
    <cfRule type="expression" dxfId="7008" priority="186" stopIfTrue="1">
      <formula>OR(LEFT(K36,1)="3",LEFT(K36,1)="2")</formula>
    </cfRule>
  </conditionalFormatting>
  <conditionalFormatting sqref="K133 AI133">
    <cfRule type="expression" dxfId="7007" priority="181" stopIfTrue="1">
      <formula>LEFT(K133,1)="5"</formula>
    </cfRule>
    <cfRule type="expression" dxfId="7006" priority="182" stopIfTrue="1">
      <formula>LEFT(K133,1)="4"</formula>
    </cfRule>
    <cfRule type="expression" dxfId="7005" priority="183" stopIfTrue="1">
      <formula>OR(LEFT(K133,1)="3",LEFT(K133,1)="2")</formula>
    </cfRule>
  </conditionalFormatting>
  <conditionalFormatting sqref="K52:K54">
    <cfRule type="expression" dxfId="7004" priority="178" stopIfTrue="1">
      <formula>LEFT(K52,1)="5"</formula>
    </cfRule>
    <cfRule type="expression" dxfId="7003" priority="179" stopIfTrue="1">
      <formula>LEFT(K52,1)="4"</formula>
    </cfRule>
    <cfRule type="expression" dxfId="7002" priority="180" stopIfTrue="1">
      <formula>OR(LEFT(K52,1)="3",LEFT(K52,1)="2")</formula>
    </cfRule>
  </conditionalFormatting>
  <conditionalFormatting sqref="K52:K54">
    <cfRule type="expression" dxfId="7001" priority="175" stopIfTrue="1">
      <formula>LEFT(K52,1)="5"</formula>
    </cfRule>
    <cfRule type="expression" dxfId="7000" priority="176" stopIfTrue="1">
      <formula>LEFT(K52,1)="4"</formula>
    </cfRule>
    <cfRule type="expression" dxfId="6999" priority="177" stopIfTrue="1">
      <formula>OR(LEFT(K52,1)="3",LEFT(K52,1)="2")</formula>
    </cfRule>
  </conditionalFormatting>
  <conditionalFormatting sqref="K52:K54">
    <cfRule type="expression" dxfId="6998" priority="172" stopIfTrue="1">
      <formula>LEFT(K52,1)="5"</formula>
    </cfRule>
    <cfRule type="expression" dxfId="6997" priority="173" stopIfTrue="1">
      <formula>LEFT(K52,1)="4"</formula>
    </cfRule>
    <cfRule type="expression" dxfId="6996" priority="174" stopIfTrue="1">
      <formula>OR(LEFT(K52,1)="3",LEFT(K52,1)="2")</formula>
    </cfRule>
  </conditionalFormatting>
  <conditionalFormatting sqref="K58:K63">
    <cfRule type="expression" dxfId="6995" priority="169" stopIfTrue="1">
      <formula>LEFT(K58,1)="5"</formula>
    </cfRule>
    <cfRule type="expression" dxfId="6994" priority="170" stopIfTrue="1">
      <formula>LEFT(K58,1)="4"</formula>
    </cfRule>
    <cfRule type="expression" dxfId="6993" priority="171" stopIfTrue="1">
      <formula>OR(LEFT(K58,1)="3",LEFT(K58,1)="2")</formula>
    </cfRule>
  </conditionalFormatting>
  <conditionalFormatting sqref="K58:K63">
    <cfRule type="expression" dxfId="6992" priority="166" stopIfTrue="1">
      <formula>LEFT(K58,1)="5"</formula>
    </cfRule>
    <cfRule type="expression" dxfId="6991" priority="167" stopIfTrue="1">
      <formula>LEFT(K58,1)="4"</formula>
    </cfRule>
    <cfRule type="expression" dxfId="6990" priority="168" stopIfTrue="1">
      <formula>OR(LEFT(K58,1)="3",LEFT(K58,1)="2")</formula>
    </cfRule>
  </conditionalFormatting>
  <conditionalFormatting sqref="K58:K63">
    <cfRule type="expression" dxfId="6989" priority="163" stopIfTrue="1">
      <formula>LEFT(K58,1)="5"</formula>
    </cfRule>
    <cfRule type="expression" dxfId="6988" priority="164" stopIfTrue="1">
      <formula>LEFT(K58,1)="4"</formula>
    </cfRule>
    <cfRule type="expression" dxfId="6987" priority="165" stopIfTrue="1">
      <formula>OR(LEFT(K58,1)="3",LEFT(K58,1)="2")</formula>
    </cfRule>
  </conditionalFormatting>
  <conditionalFormatting sqref="K93">
    <cfRule type="expression" dxfId="6986" priority="160" stopIfTrue="1">
      <formula>LEFT(K93,1)="5"</formula>
    </cfRule>
    <cfRule type="expression" dxfId="6985" priority="161" stopIfTrue="1">
      <formula>LEFT(K93,1)="4"</formula>
    </cfRule>
    <cfRule type="expression" dxfId="6984" priority="162" stopIfTrue="1">
      <formula>OR(LEFT(K93,1)="3",LEFT(K93,1)="2")</formula>
    </cfRule>
  </conditionalFormatting>
  <conditionalFormatting sqref="K93">
    <cfRule type="expression" dxfId="6983" priority="157" stopIfTrue="1">
      <formula>LEFT(K93,1)="5"</formula>
    </cfRule>
    <cfRule type="expression" dxfId="6982" priority="158" stopIfTrue="1">
      <formula>LEFT(K93,1)="4"</formula>
    </cfRule>
    <cfRule type="expression" dxfId="6981" priority="159" stopIfTrue="1">
      <formula>OR(LEFT(K93,1)="3",LEFT(K93,1)="2")</formula>
    </cfRule>
  </conditionalFormatting>
  <conditionalFormatting sqref="K93">
    <cfRule type="expression" dxfId="6980" priority="154" stopIfTrue="1">
      <formula>LEFT(K93,1)="5"</formula>
    </cfRule>
    <cfRule type="expression" dxfId="6979" priority="155" stopIfTrue="1">
      <formula>LEFT(K93,1)="4"</formula>
    </cfRule>
    <cfRule type="expression" dxfId="6978" priority="156" stopIfTrue="1">
      <formula>OR(LEFT(K93,1)="3",LEFT(K93,1)="2")</formula>
    </cfRule>
  </conditionalFormatting>
  <conditionalFormatting sqref="K91">
    <cfRule type="expression" dxfId="6977" priority="151" stopIfTrue="1">
      <formula>LEFT(K91,1)="5"</formula>
    </cfRule>
    <cfRule type="expression" dxfId="6976" priority="152" stopIfTrue="1">
      <formula>LEFT(K91,1)="4"</formula>
    </cfRule>
    <cfRule type="expression" dxfId="6975" priority="153" stopIfTrue="1">
      <formula>OR(LEFT(K91,1)="3",LEFT(K91,1)="2")</formula>
    </cfRule>
  </conditionalFormatting>
  <conditionalFormatting sqref="K91">
    <cfRule type="expression" dxfId="6974" priority="148" stopIfTrue="1">
      <formula>LEFT(K91,1)="5"</formula>
    </cfRule>
    <cfRule type="expression" dxfId="6973" priority="149" stopIfTrue="1">
      <formula>LEFT(K91,1)="4"</formula>
    </cfRule>
    <cfRule type="expression" dxfId="6972" priority="150" stopIfTrue="1">
      <formula>OR(LEFT(K91,1)="3",LEFT(K91,1)="2")</formula>
    </cfRule>
  </conditionalFormatting>
  <conditionalFormatting sqref="K91">
    <cfRule type="expression" dxfId="6971" priority="145" stopIfTrue="1">
      <formula>LEFT(K91,1)="5"</formula>
    </cfRule>
    <cfRule type="expression" dxfId="6970" priority="146" stopIfTrue="1">
      <formula>LEFT(K91,1)="4"</formula>
    </cfRule>
    <cfRule type="expression" dxfId="6969" priority="147" stopIfTrue="1">
      <formula>OR(LEFT(K91,1)="3",LEFT(K91,1)="2")</formula>
    </cfRule>
  </conditionalFormatting>
  <conditionalFormatting sqref="K92">
    <cfRule type="expression" dxfId="6968" priority="142" stopIfTrue="1">
      <formula>LEFT(K92,1)="5"</formula>
    </cfRule>
    <cfRule type="expression" dxfId="6967" priority="143" stopIfTrue="1">
      <formula>LEFT(K92,1)="4"</formula>
    </cfRule>
    <cfRule type="expression" dxfId="6966" priority="144" stopIfTrue="1">
      <formula>OR(LEFT(K92,1)="3",LEFT(K92,1)="2")</formula>
    </cfRule>
  </conditionalFormatting>
  <conditionalFormatting sqref="L148">
    <cfRule type="expression" dxfId="6965" priority="140" stopIfTrue="1">
      <formula>$S148=1</formula>
    </cfRule>
    <cfRule type="expression" dxfId="6964" priority="141" stopIfTrue="1">
      <formula>$S148=0</formula>
    </cfRule>
  </conditionalFormatting>
  <conditionalFormatting sqref="M148">
    <cfRule type="expression" dxfId="6963" priority="138" stopIfTrue="1">
      <formula>$T148=1</formula>
    </cfRule>
    <cfRule type="expression" dxfId="6962" priority="139" stopIfTrue="1">
      <formula>$T148=0</formula>
    </cfRule>
  </conditionalFormatting>
  <conditionalFormatting sqref="L148">
    <cfRule type="expression" dxfId="6961" priority="136" stopIfTrue="1">
      <formula>$S148=1</formula>
    </cfRule>
    <cfRule type="expression" dxfId="6960" priority="137" stopIfTrue="1">
      <formula>$S148=0</formula>
    </cfRule>
  </conditionalFormatting>
  <conditionalFormatting sqref="M148">
    <cfRule type="expression" dxfId="6959" priority="134" stopIfTrue="1">
      <formula>$T148=1</formula>
    </cfRule>
    <cfRule type="expression" dxfId="6958" priority="135" stopIfTrue="1">
      <formula>$T148=0</formula>
    </cfRule>
  </conditionalFormatting>
  <conditionalFormatting sqref="L148">
    <cfRule type="expression" dxfId="6957" priority="132" stopIfTrue="1">
      <formula>$S148=1</formula>
    </cfRule>
    <cfRule type="expression" dxfId="6956" priority="133" stopIfTrue="1">
      <formula>$S148=0</formula>
    </cfRule>
  </conditionalFormatting>
  <conditionalFormatting sqref="M148">
    <cfRule type="expression" dxfId="6955" priority="130" stopIfTrue="1">
      <formula>$T148=1</formula>
    </cfRule>
    <cfRule type="expression" dxfId="6954" priority="131" stopIfTrue="1">
      <formula>$T148=0</formula>
    </cfRule>
  </conditionalFormatting>
  <conditionalFormatting sqref="L148">
    <cfRule type="expression" dxfId="6953" priority="128" stopIfTrue="1">
      <formula>$S148=1</formula>
    </cfRule>
    <cfRule type="expression" dxfId="6952" priority="129" stopIfTrue="1">
      <formula>$S148=0</formula>
    </cfRule>
  </conditionalFormatting>
  <conditionalFormatting sqref="M148">
    <cfRule type="expression" dxfId="6951" priority="126" stopIfTrue="1">
      <formula>$T148=1</formula>
    </cfRule>
    <cfRule type="expression" dxfId="6950" priority="127" stopIfTrue="1">
      <formula>$T148=0</formula>
    </cfRule>
  </conditionalFormatting>
  <conditionalFormatting sqref="L148">
    <cfRule type="expression" dxfId="6949" priority="124" stopIfTrue="1">
      <formula>$S148=1</formula>
    </cfRule>
    <cfRule type="expression" dxfId="6948" priority="125" stopIfTrue="1">
      <formula>$S148=0</formula>
    </cfRule>
  </conditionalFormatting>
  <conditionalFormatting sqref="M148">
    <cfRule type="expression" dxfId="6947" priority="122" stopIfTrue="1">
      <formula>$T148=1</formula>
    </cfRule>
    <cfRule type="expression" dxfId="6946" priority="123" stopIfTrue="1">
      <formula>$T148=0</formula>
    </cfRule>
  </conditionalFormatting>
  <conditionalFormatting sqref="L148">
    <cfRule type="expression" dxfId="6945" priority="120" stopIfTrue="1">
      <formula>$S148=1</formula>
    </cfRule>
    <cfRule type="expression" dxfId="6944" priority="121" stopIfTrue="1">
      <formula>$S148=0</formula>
    </cfRule>
  </conditionalFormatting>
  <conditionalFormatting sqref="M148">
    <cfRule type="expression" dxfId="6943" priority="118" stopIfTrue="1">
      <formula>$T148=1</formula>
    </cfRule>
    <cfRule type="expression" dxfId="6942" priority="119" stopIfTrue="1">
      <formula>$T148=0</formula>
    </cfRule>
  </conditionalFormatting>
  <conditionalFormatting sqref="L148">
    <cfRule type="expression" dxfId="6941" priority="116" stopIfTrue="1">
      <formula>$S148=1</formula>
    </cfRule>
    <cfRule type="expression" dxfId="6940" priority="117" stopIfTrue="1">
      <formula>$S148=0</formula>
    </cfRule>
  </conditionalFormatting>
  <conditionalFormatting sqref="M148">
    <cfRule type="expression" dxfId="6939" priority="114" stopIfTrue="1">
      <formula>$T148=1</formula>
    </cfRule>
    <cfRule type="expression" dxfId="6938" priority="115" stopIfTrue="1">
      <formula>$T148=0</formula>
    </cfRule>
  </conditionalFormatting>
  <conditionalFormatting sqref="L148">
    <cfRule type="expression" dxfId="6937" priority="112" stopIfTrue="1">
      <formula>$S148=1</formula>
    </cfRule>
    <cfRule type="expression" dxfId="6936" priority="113" stopIfTrue="1">
      <formula>$S148=0</formula>
    </cfRule>
  </conditionalFormatting>
  <conditionalFormatting sqref="M148">
    <cfRule type="expression" dxfId="6935" priority="110" stopIfTrue="1">
      <formula>$T148=1</formula>
    </cfRule>
    <cfRule type="expression" dxfId="6934" priority="111" stopIfTrue="1">
      <formula>$T148=0</formula>
    </cfRule>
  </conditionalFormatting>
  <conditionalFormatting sqref="L148">
    <cfRule type="expression" dxfId="6933" priority="108" stopIfTrue="1">
      <formula>$S148=1</formula>
    </cfRule>
    <cfRule type="expression" dxfId="6932" priority="109" stopIfTrue="1">
      <formula>$S148=0</formula>
    </cfRule>
  </conditionalFormatting>
  <conditionalFormatting sqref="M148">
    <cfRule type="expression" dxfId="6931" priority="106" stopIfTrue="1">
      <formula>$T148=1</formula>
    </cfRule>
    <cfRule type="expression" dxfId="6930" priority="107" stopIfTrue="1">
      <formula>$T148=0</formula>
    </cfRule>
  </conditionalFormatting>
  <conditionalFormatting sqref="L148">
    <cfRule type="expression" dxfId="6929" priority="104" stopIfTrue="1">
      <formula>$S148=1</formula>
    </cfRule>
    <cfRule type="expression" dxfId="6928" priority="105" stopIfTrue="1">
      <formula>$S148=0</formula>
    </cfRule>
  </conditionalFormatting>
  <conditionalFormatting sqref="M148">
    <cfRule type="expression" dxfId="6927" priority="102" stopIfTrue="1">
      <formula>$T148=1</formula>
    </cfRule>
    <cfRule type="expression" dxfId="6926" priority="103" stopIfTrue="1">
      <formula>$T148=0</formula>
    </cfRule>
  </conditionalFormatting>
  <conditionalFormatting sqref="L148">
    <cfRule type="expression" dxfId="6925" priority="100" stopIfTrue="1">
      <formula>$S148=1</formula>
    </cfRule>
    <cfRule type="expression" dxfId="6924" priority="101" stopIfTrue="1">
      <formula>$S148=0</formula>
    </cfRule>
  </conditionalFormatting>
  <conditionalFormatting sqref="M148">
    <cfRule type="expression" dxfId="6923" priority="98" stopIfTrue="1">
      <formula>$T148=1</formula>
    </cfRule>
    <cfRule type="expression" dxfId="6922" priority="99" stopIfTrue="1">
      <formula>$T148=0</formula>
    </cfRule>
  </conditionalFormatting>
  <conditionalFormatting sqref="K160:K162">
    <cfRule type="expression" dxfId="6921" priority="95" stopIfTrue="1">
      <formula>LEFT(K160,1)="5"</formula>
    </cfRule>
    <cfRule type="expression" dxfId="6920" priority="96" stopIfTrue="1">
      <formula>LEFT(K160,1)="4"</formula>
    </cfRule>
    <cfRule type="expression" dxfId="6919" priority="97" stopIfTrue="1">
      <formula>OR(LEFT(K160,1)="3",LEFT(K160,1)="2")</formula>
    </cfRule>
  </conditionalFormatting>
  <conditionalFormatting sqref="K160:K162">
    <cfRule type="expression" dxfId="6918" priority="92" stopIfTrue="1">
      <formula>LEFT(K160,1)="5"</formula>
    </cfRule>
    <cfRule type="expression" dxfId="6917" priority="93" stopIfTrue="1">
      <formula>LEFT(K160,1)="4"</formula>
    </cfRule>
    <cfRule type="expression" dxfId="6916" priority="94" stopIfTrue="1">
      <formula>OR(LEFT(K160,1)="3",LEFT(K160,1)="2")</formula>
    </cfRule>
  </conditionalFormatting>
  <conditionalFormatting sqref="K160:K162">
    <cfRule type="expression" dxfId="6915" priority="89" stopIfTrue="1">
      <formula>LEFT(K160,1)="5"</formula>
    </cfRule>
    <cfRule type="expression" dxfId="6914" priority="90" stopIfTrue="1">
      <formula>LEFT(K160,1)="4"</formula>
    </cfRule>
    <cfRule type="expression" dxfId="6913" priority="91" stopIfTrue="1">
      <formula>OR(LEFT(K160,1)="3",LEFT(K160,1)="2")</formula>
    </cfRule>
  </conditionalFormatting>
  <conditionalFormatting sqref="K166:K168">
    <cfRule type="expression" dxfId="6912" priority="86" stopIfTrue="1">
      <formula>LEFT(K166,1)="5"</formula>
    </cfRule>
    <cfRule type="expression" dxfId="6911" priority="87" stopIfTrue="1">
      <formula>LEFT(K166,1)="4"</formula>
    </cfRule>
    <cfRule type="expression" dxfId="6910" priority="88" stopIfTrue="1">
      <formula>OR(LEFT(K166,1)="3",LEFT(K166,1)="2")</formula>
    </cfRule>
  </conditionalFormatting>
  <conditionalFormatting sqref="K166:K168">
    <cfRule type="expression" dxfId="6909" priority="83" stopIfTrue="1">
      <formula>LEFT(K166,1)="5"</formula>
    </cfRule>
    <cfRule type="expression" dxfId="6908" priority="84" stopIfTrue="1">
      <formula>LEFT(K166,1)="4"</formula>
    </cfRule>
    <cfRule type="expression" dxfId="6907" priority="85" stopIfTrue="1">
      <formula>OR(LEFT(K166,1)="3",LEFT(K166,1)="2")</formula>
    </cfRule>
  </conditionalFormatting>
  <conditionalFormatting sqref="K166:K168">
    <cfRule type="expression" dxfId="6906" priority="80" stopIfTrue="1">
      <formula>LEFT(K166,1)="5"</formula>
    </cfRule>
    <cfRule type="expression" dxfId="6905" priority="81" stopIfTrue="1">
      <formula>LEFT(K166,1)="4"</formula>
    </cfRule>
    <cfRule type="expression" dxfId="6904" priority="82" stopIfTrue="1">
      <formula>OR(LEFT(K166,1)="3",LEFT(K166,1)="2")</formula>
    </cfRule>
  </conditionalFormatting>
  <conditionalFormatting sqref="K155:K156">
    <cfRule type="expression" dxfId="6903" priority="77" stopIfTrue="1">
      <formula>LEFT(K155,1)="5"</formula>
    </cfRule>
    <cfRule type="expression" dxfId="6902" priority="78" stopIfTrue="1">
      <formula>LEFT(K155,1)="4"</formula>
    </cfRule>
    <cfRule type="expression" dxfId="6901" priority="79" stopIfTrue="1">
      <formula>OR(LEFT(K155,1)="3",LEFT(K155,1)="2")</formula>
    </cfRule>
  </conditionalFormatting>
  <conditionalFormatting sqref="K155:K156">
    <cfRule type="expression" dxfId="6900" priority="74" stopIfTrue="1">
      <formula>LEFT(K155,1)="5"</formula>
    </cfRule>
    <cfRule type="expression" dxfId="6899" priority="75" stopIfTrue="1">
      <formula>LEFT(K155,1)="4"</formula>
    </cfRule>
    <cfRule type="expression" dxfId="6898" priority="76" stopIfTrue="1">
      <formula>OR(LEFT(K155,1)="3",LEFT(K155,1)="2")</formula>
    </cfRule>
  </conditionalFormatting>
  <conditionalFormatting sqref="K155:K156">
    <cfRule type="expression" dxfId="6897" priority="71" stopIfTrue="1">
      <formula>LEFT(K155,1)="5"</formula>
    </cfRule>
    <cfRule type="expression" dxfId="6896" priority="72" stopIfTrue="1">
      <formula>LEFT(K155,1)="4"</formula>
    </cfRule>
    <cfRule type="expression" dxfId="6895" priority="73" stopIfTrue="1">
      <formula>OR(LEFT(K155,1)="3",LEFT(K155,1)="2")</formula>
    </cfRule>
  </conditionalFormatting>
  <conditionalFormatting sqref="R150 N150:P150 K150:K154">
    <cfRule type="expression" dxfId="6894" priority="64" stopIfTrue="1">
      <formula>LEFT(K150,1)="5"</formula>
    </cfRule>
    <cfRule type="expression" dxfId="6893" priority="65" stopIfTrue="1">
      <formula>LEFT(K150,1)="4"</formula>
    </cfRule>
    <cfRule type="expression" dxfId="6892" priority="66" stopIfTrue="1">
      <formula>OR(LEFT(K150,1)="3",LEFT(K150,1)="2")</formula>
    </cfRule>
  </conditionalFormatting>
  <conditionalFormatting sqref="L150">
    <cfRule type="expression" dxfId="6891" priority="67" stopIfTrue="1">
      <formula>$S150=1</formula>
    </cfRule>
    <cfRule type="expression" dxfId="6890" priority="68" stopIfTrue="1">
      <formula>$S150=0</formula>
    </cfRule>
  </conditionalFormatting>
  <conditionalFormatting sqref="M150">
    <cfRule type="expression" dxfId="6889" priority="69" stopIfTrue="1">
      <formula>$T150=1</formula>
    </cfRule>
    <cfRule type="expression" dxfId="6888" priority="70" stopIfTrue="1">
      <formula>$T150=0</formula>
    </cfRule>
  </conditionalFormatting>
  <conditionalFormatting sqref="R150">
    <cfRule type="expression" dxfId="6887" priority="61" stopIfTrue="1">
      <formula>LEFT(R150,1)="5"</formula>
    </cfRule>
    <cfRule type="expression" dxfId="6886" priority="62" stopIfTrue="1">
      <formula>LEFT(R150,1)="4"</formula>
    </cfRule>
    <cfRule type="expression" dxfId="6885" priority="63" stopIfTrue="1">
      <formula>OR(LEFT(R150,1)="3",LEFT(R150,1)="2")</formula>
    </cfRule>
  </conditionalFormatting>
  <conditionalFormatting sqref="R150">
    <cfRule type="expression" dxfId="6884" priority="58" stopIfTrue="1">
      <formula>LEFT(R150,1)="5"</formula>
    </cfRule>
    <cfRule type="expression" dxfId="6883" priority="59" stopIfTrue="1">
      <formula>LEFT(R150,1)="4"</formula>
    </cfRule>
    <cfRule type="expression" dxfId="6882" priority="60" stopIfTrue="1">
      <formula>OR(LEFT(R150,1)="3",LEFT(R150,1)="2")</formula>
    </cfRule>
  </conditionalFormatting>
  <conditionalFormatting sqref="R150 N150:P150 K150:K154">
    <cfRule type="expression" dxfId="6881" priority="55" stopIfTrue="1">
      <formula>LEFT(K150,1)="5"</formula>
    </cfRule>
    <cfRule type="expression" dxfId="6880" priority="56" stopIfTrue="1">
      <formula>LEFT(K150,1)="4"</formula>
    </cfRule>
    <cfRule type="expression" dxfId="6879" priority="57" stopIfTrue="1">
      <formula>OR(LEFT(K150,1)="3",LEFT(K150,1)="2")</formula>
    </cfRule>
  </conditionalFormatting>
  <conditionalFormatting sqref="L150">
    <cfRule type="expression" dxfId="6878" priority="53" stopIfTrue="1">
      <formula>$S150=1</formula>
    </cfRule>
    <cfRule type="expression" dxfId="6877" priority="54" stopIfTrue="1">
      <formula>$S150=0</formula>
    </cfRule>
  </conditionalFormatting>
  <conditionalFormatting sqref="M150">
    <cfRule type="expression" dxfId="6876" priority="51" stopIfTrue="1">
      <formula>$T150=1</formula>
    </cfRule>
    <cfRule type="expression" dxfId="6875" priority="52" stopIfTrue="1">
      <formula>$T150=0</formula>
    </cfRule>
  </conditionalFormatting>
  <conditionalFormatting sqref="R150">
    <cfRule type="expression" dxfId="6874" priority="48" stopIfTrue="1">
      <formula>LEFT(R150,1)="5"</formula>
    </cfRule>
    <cfRule type="expression" dxfId="6873" priority="49" stopIfTrue="1">
      <formula>LEFT(R150,1)="4"</formula>
    </cfRule>
    <cfRule type="expression" dxfId="6872" priority="50" stopIfTrue="1">
      <formula>OR(LEFT(R150,1)="3",LEFT(R150,1)="2")</formula>
    </cfRule>
  </conditionalFormatting>
  <conditionalFormatting sqref="R150">
    <cfRule type="expression" dxfId="6871" priority="45" stopIfTrue="1">
      <formula>LEFT(R150,1)="5"</formula>
    </cfRule>
    <cfRule type="expression" dxfId="6870" priority="46" stopIfTrue="1">
      <formula>LEFT(R150,1)="4"</formula>
    </cfRule>
    <cfRule type="expression" dxfId="6869" priority="47" stopIfTrue="1">
      <formula>OR(LEFT(R150,1)="3",LEFT(R150,1)="2")</formula>
    </cfRule>
  </conditionalFormatting>
  <conditionalFormatting sqref="K150:K154">
    <cfRule type="expression" dxfId="6868" priority="42" stopIfTrue="1">
      <formula>LEFT(K150,1)="5"</formula>
    </cfRule>
    <cfRule type="expression" dxfId="6867" priority="43" stopIfTrue="1">
      <formula>LEFT(K150,1)="4"</formula>
    </cfRule>
    <cfRule type="expression" dxfId="6866" priority="44" stopIfTrue="1">
      <formula>OR(LEFT(K150,1)="3",LEFT(K150,1)="2")</formula>
    </cfRule>
  </conditionalFormatting>
  <conditionalFormatting sqref="K157">
    <cfRule type="expression" dxfId="6865" priority="39" stopIfTrue="1">
      <formula>LEFT(K157,1)="5"</formula>
    </cfRule>
    <cfRule type="expression" dxfId="6864" priority="40" stopIfTrue="1">
      <formula>LEFT(K157,1)="4"</formula>
    </cfRule>
    <cfRule type="expression" dxfId="6863" priority="41" stopIfTrue="1">
      <formula>OR(LEFT(K157,1)="3",LEFT(K157,1)="2")</formula>
    </cfRule>
  </conditionalFormatting>
  <conditionalFormatting sqref="K157">
    <cfRule type="expression" dxfId="6862" priority="36" stopIfTrue="1">
      <formula>LEFT(K157,1)="5"</formula>
    </cfRule>
    <cfRule type="expression" dxfId="6861" priority="37" stopIfTrue="1">
      <formula>LEFT(K157,1)="4"</formula>
    </cfRule>
    <cfRule type="expression" dxfId="6860" priority="38" stopIfTrue="1">
      <formula>OR(LEFT(K157,1)="3",LEFT(K157,1)="2")</formula>
    </cfRule>
  </conditionalFormatting>
  <conditionalFormatting sqref="K157">
    <cfRule type="expression" dxfId="6859" priority="33" stopIfTrue="1">
      <formula>LEFT(K157,1)="5"</formula>
    </cfRule>
    <cfRule type="expression" dxfId="6858" priority="34" stopIfTrue="1">
      <formula>LEFT(K157,1)="4"</formula>
    </cfRule>
    <cfRule type="expression" dxfId="6857" priority="35" stopIfTrue="1">
      <formula>OR(LEFT(K157,1)="3",LEFT(K157,1)="2")</formula>
    </cfRule>
  </conditionalFormatting>
  <conditionalFormatting sqref="K69">
    <cfRule type="expression" dxfId="6856" priority="26" stopIfTrue="1">
      <formula>LEFT(K69,1)="5"</formula>
    </cfRule>
    <cfRule type="expression" dxfId="6855" priority="27" stopIfTrue="1">
      <formula>LEFT(K69,1)="4"</formula>
    </cfRule>
    <cfRule type="expression" dxfId="6854" priority="28" stopIfTrue="1">
      <formula>OR(LEFT(K69,1)="3",LEFT(K69,1)="2")</formula>
    </cfRule>
  </conditionalFormatting>
  <conditionalFormatting sqref="K69">
    <cfRule type="expression" dxfId="6853" priority="25" stopIfTrue="1">
      <formula>LEFT(K69,1)="5"</formula>
    </cfRule>
  </conditionalFormatting>
  <conditionalFormatting sqref="K147">
    <cfRule type="expression" dxfId="6852" priority="22" stopIfTrue="1">
      <formula>LEFT(K147,1)="5"</formula>
    </cfRule>
    <cfRule type="expression" dxfId="6851" priority="23" stopIfTrue="1">
      <formula>LEFT(K147,1)="4"</formula>
    </cfRule>
    <cfRule type="expression" dxfId="6850" priority="24" stopIfTrue="1">
      <formula>OR(LEFT(K147,1)="3",LEFT(K147,1)="2")</formula>
    </cfRule>
  </conditionalFormatting>
  <conditionalFormatting sqref="K99">
    <cfRule type="expression" dxfId="6849" priority="19" stopIfTrue="1">
      <formula>LEFT(K99,1)="5"</formula>
    </cfRule>
    <cfRule type="expression" dxfId="6848" priority="20" stopIfTrue="1">
      <formula>LEFT(K99,1)="4"</formula>
    </cfRule>
    <cfRule type="expression" dxfId="6847" priority="21" stopIfTrue="1">
      <formula>OR(LEFT(K99,1)="3",LEFT(K99,1)="2")</formula>
    </cfRule>
  </conditionalFormatting>
  <conditionalFormatting sqref="K99">
    <cfRule type="expression" dxfId="6846" priority="16" stopIfTrue="1">
      <formula>LEFT(K99,1)="5"</formula>
    </cfRule>
    <cfRule type="expression" dxfId="6845" priority="17" stopIfTrue="1">
      <formula>LEFT(K99,1)="4"</formula>
    </cfRule>
    <cfRule type="expression" dxfId="6844" priority="18" stopIfTrue="1">
      <formula>OR(LEFT(K99,1)="3",LEFT(K99,1)="2")</formula>
    </cfRule>
  </conditionalFormatting>
  <conditionalFormatting sqref="K99">
    <cfRule type="expression" dxfId="6843" priority="13" stopIfTrue="1">
      <formula>LEFT(K99,1)="5"</formula>
    </cfRule>
    <cfRule type="expression" dxfId="6842" priority="14" stopIfTrue="1">
      <formula>LEFT(K99,1)="4"</formula>
    </cfRule>
    <cfRule type="expression" dxfId="6841" priority="15" stopIfTrue="1">
      <formula>OR(LEFT(K99,1)="3",LEFT(K99,1)="2")</formula>
    </cfRule>
  </conditionalFormatting>
  <conditionalFormatting sqref="K97:K98">
    <cfRule type="expression" dxfId="6840" priority="10" stopIfTrue="1">
      <formula>LEFT(K97,1)="5"</formula>
    </cfRule>
    <cfRule type="expression" dxfId="6839" priority="11" stopIfTrue="1">
      <formula>LEFT(K97,1)="4"</formula>
    </cfRule>
    <cfRule type="expression" dxfId="6838" priority="12" stopIfTrue="1">
      <formula>OR(LEFT(K97,1)="3",LEFT(K97,1)="2")</formula>
    </cfRule>
  </conditionalFormatting>
  <conditionalFormatting sqref="K97:K98">
    <cfRule type="expression" dxfId="6837" priority="7" stopIfTrue="1">
      <formula>LEFT(K97,1)="5"</formula>
    </cfRule>
    <cfRule type="expression" dxfId="6836" priority="8" stopIfTrue="1">
      <formula>LEFT(K97,1)="4"</formula>
    </cfRule>
    <cfRule type="expression" dxfId="6835" priority="9" stopIfTrue="1">
      <formula>OR(LEFT(K97,1)="3",LEFT(K97,1)="2")</formula>
    </cfRule>
  </conditionalFormatting>
  <conditionalFormatting sqref="K97:K98">
    <cfRule type="expression" dxfId="6834" priority="4" stopIfTrue="1">
      <formula>LEFT(K97,1)="5"</formula>
    </cfRule>
    <cfRule type="expression" dxfId="6833" priority="5" stopIfTrue="1">
      <formula>LEFT(K97,1)="4"</formula>
    </cfRule>
    <cfRule type="expression" dxfId="6832" priority="6" stopIfTrue="1">
      <formula>OR(LEFT(K97,1)="3",LEFT(K97,1)="2")</formula>
    </cfRule>
  </conditionalFormatting>
  <conditionalFormatting sqref="K73">
    <cfRule type="expression" dxfId="6831" priority="1" stopIfTrue="1">
      <formula>LEFT(K73,1)="5"</formula>
    </cfRule>
    <cfRule type="expression" dxfId="6830" priority="2" stopIfTrue="1">
      <formula>LEFT(K73,1)="4"</formula>
    </cfRule>
    <cfRule type="expression" dxfId="6829" priority="3" stopIfTrue="1">
      <formula>OR(LEFT(K73,1)="3",LEFT(K73,1)="2")</formula>
    </cfRule>
  </conditionalFormatting>
  <dataValidations count="3">
    <dataValidation type="list" allowBlank="1" showInputMessage="1" showErrorMessage="1" sqref="E19:E23 E172:E176 E115:E119 E13:E17 E136:E139 E67:E71 E166:E170 E178:E182 E103:E107 E40:E44 E121:E125 E141:E148 E58:E65 E33:E38 E52:E56 E85:E89 E79:E83 E97:E101 E160:E164 E46:E50 E91:E95 E109:E113 E150:E158 E127:E134 E25:E31 E73:E77" xr:uid="{00000000-0002-0000-0900-000000000000}">
      <formula1>PPE</formula1>
    </dataValidation>
    <dataValidation type="list" allowBlank="1" showInputMessage="1" showErrorMessage="1" sqref="I13:I17 AG40:AG44 I136:I139 I46:I50 I178:I182 AG136:AG139 I121:I125 I115:I119 AG109:AG113 I103:I107 AG52:AG56 I85:I89 I79:I83 AG74:AG77 AG91:AG95 AG46:AG50 I19:I23 I40:I44 AG58:AG65 AG178:AG182 AG103:AG107 AG160:AG164 AG13:AG17 AG121:AG125 I97:I101 I141:I148 I52:I56 AG85:AG89 AG79:AG83 AG97:AG101 AG166:AG170 I58:I65 AG115:AG119 AG148 I172:I176 I109:I113 I33:I38 I91:I95 I166:I170 AG67:AG71 I160:I164 AG172:AG176 I150:I158 AG19:AG23 AG33:AG38 I127:I134 I25:I31 AG127:AG134 AG25:AG31 AG150:AG158 I67:I71 AG141:AG146 I73:I77" xr:uid="{00000000-0002-0000-0900-000001000000}">
      <formula1>Seriousness</formula1>
    </dataValidation>
    <dataValidation type="list" allowBlank="1" showInputMessage="1" showErrorMessage="1" sqref="AF13:AF17 AF40:AF44 AF97:AF101 H136:H139 H46:H50 H178:H182 AF136:AF139 H121:H125 H115:H119 AF109:AF113 H103:H107 H85:H89 H79:H83 AF74:AF77 H52:H56 AF19:AF23 H40:H44 H109:H113 AF178:AF182 AF103:AF107 AF160:AF164 AF91:AF95 AF121:AF125 H141:H148 AF46:AF50 H13:H17 AF58:AF65 AF85:AF89 AF79:AF83 H97:H101 AF166:AF170 H58:H65 AF52:AF56 AF115:AF119 AF148 H172:H176 H33:H38 H91:H95 H166:H170 AF67:AF71 H160:H164 AF172:AF176 H150:H158 H19:H23 AF33:AF38 H127:H134 H25:H31 AF127:AF134 AF25:AF31 AF150:AF158 H67:H71 AF141:AF146 H73:H77" xr:uid="{00000000-0002-0000-0900-000002000000}">
      <formula1>Exposition</formula1>
    </dataValidation>
  </dataValidations>
  <hyperlinks>
    <hyperlink ref="AA14" r:id="rId1" xr:uid="{0390D43A-3057-4DF8-810C-DBAB5F42B48C}"/>
    <hyperlink ref="AA19" r:id="rId2" xr:uid="{221C50CA-A60F-4BA8-9882-830A442C6C42}"/>
    <hyperlink ref="AA35" r:id="rId3" location=":~:text=Le%20bruit%20g%C3%A9n%C3%A9r%C3%A9%20peut%20atteindre,de%20mastic...)." xr:uid="{A8E3AE51-58E2-488A-B15C-F9684F65D553}"/>
    <hyperlink ref="AA109" r:id="rId4" xr:uid="{AE28476B-DFAA-40CC-AC62-96D244C71805}"/>
    <hyperlink ref="AA145" r:id="rId5" xr:uid="{0DAD5E8A-6A9C-4EB5-8DD8-1163B235447E}"/>
    <hyperlink ref="AA53" r:id="rId6" xr:uid="{C9B593A3-D7C5-466C-8EB1-375EB0748379}"/>
    <hyperlink ref="AA52" r:id="rId7" xr:uid="{504FAE39-3A7D-4AF7-A532-251A48E627AF}"/>
    <hyperlink ref="AA91" r:id="rId8" location=":~:text=Le%20bruit%20g%C3%A9n%C3%A9r%C3%A9%20peut%20atteindre,de%20mastic...)." xr:uid="{EB7E28CE-15BE-4C27-9B05-5C00B241EB46}"/>
    <hyperlink ref="AA160" r:id="rId9" xr:uid="{5847D8D4-967F-4346-841E-4E707CEE41ED}"/>
  </hyperlinks>
  <pageMargins left="0.19685039370078741" right="0.19685039370078741" top="0.59055118110236227" bottom="0.59055118110236227" header="0.51181102362204722" footer="0.51181102362204722"/>
  <pageSetup paperSize="8" scale="45" orientation="landscape" r:id="rId10"/>
  <headerFooter alignWithMargins="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FF0000"/>
  </sheetPr>
  <dimension ref="A1:GY178"/>
  <sheetViews>
    <sheetView topLeftCell="A43" zoomScale="80" zoomScaleNormal="80" workbookViewId="0">
      <selection activeCell="J47" sqref="J1:J1048576"/>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5.7109375" style="290" hidden="1" customWidth="1"/>
    <col min="11" max="11" width="15.7109375" style="90" customWidth="1"/>
    <col min="12" max="13" width="9.85546875" style="90" hidden="1" customWidth="1"/>
    <col min="14" max="18" width="12.7109375" style="90" customWidth="1"/>
    <col min="19" max="19" width="10.5703125" style="162" hidden="1" customWidth="1"/>
    <col min="20" max="20" width="9.140625" style="3" hidden="1" customWidth="1"/>
    <col min="21" max="22" width="11.42578125" style="319" hidden="1" customWidth="1"/>
    <col min="23" max="23" width="5.140625" style="319" hidden="1" customWidth="1"/>
    <col min="24" max="24" width="5" style="319" hidden="1" customWidth="1"/>
    <col min="25" max="25" width="11.42578125"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526"/>
      <c r="E1" s="526"/>
      <c r="F1" s="526"/>
      <c r="G1" s="526"/>
      <c r="H1" s="287"/>
      <c r="I1" s="287"/>
      <c r="J1" s="287"/>
      <c r="K1" s="287"/>
      <c r="L1" s="287"/>
      <c r="M1" s="287"/>
      <c r="N1" s="287"/>
      <c r="O1" s="287"/>
      <c r="P1" s="287"/>
      <c r="Q1" s="287"/>
      <c r="R1" s="287"/>
      <c r="S1" s="584"/>
      <c r="T1" s="414"/>
      <c r="U1" s="415">
        <f ca="1">TODAY()</f>
        <v>45455</v>
      </c>
      <c r="V1" s="155"/>
      <c r="W1" s="155"/>
      <c r="X1" s="155"/>
      <c r="Y1" s="155"/>
    </row>
    <row r="2" spans="1:207">
      <c r="B2" s="555" t="s">
        <v>343</v>
      </c>
      <c r="C2" s="499" t="s">
        <v>685</v>
      </c>
      <c r="D2" s="288"/>
      <c r="E2" s="288"/>
      <c r="K2" s="290"/>
      <c r="L2" s="290"/>
      <c r="M2" s="290"/>
      <c r="N2" s="290"/>
      <c r="O2" s="290"/>
      <c r="P2" s="290"/>
      <c r="Q2" s="290"/>
      <c r="R2" s="290"/>
      <c r="S2" s="585"/>
      <c r="T2" s="319"/>
      <c r="V2" s="416"/>
    </row>
    <row r="3" spans="1:207">
      <c r="B3" s="513" t="s">
        <v>345</v>
      </c>
      <c r="C3" s="500" t="s">
        <v>646</v>
      </c>
      <c r="D3" s="288"/>
      <c r="E3" s="288"/>
      <c r="K3" s="290"/>
      <c r="L3" s="290"/>
      <c r="M3" s="290"/>
      <c r="N3" s="290"/>
      <c r="O3" s="290"/>
      <c r="P3" s="290"/>
      <c r="Q3" s="290"/>
      <c r="R3" s="290"/>
      <c r="S3" s="585"/>
      <c r="T3" s="319"/>
    </row>
    <row r="4" spans="1:207">
      <c r="B4" s="556" t="s">
        <v>347</v>
      </c>
      <c r="C4" s="501" t="s">
        <v>348</v>
      </c>
      <c r="D4" s="289"/>
      <c r="E4" s="289"/>
      <c r="K4" s="290"/>
      <c r="L4" s="290"/>
      <c r="M4" s="290"/>
      <c r="N4" s="290"/>
      <c r="O4" s="290"/>
      <c r="P4" s="290"/>
      <c r="Q4" s="290"/>
      <c r="R4" s="290"/>
      <c r="S4" s="585"/>
      <c r="T4" s="319"/>
    </row>
    <row r="5" spans="1:207">
      <c r="B5" s="502" t="s">
        <v>314</v>
      </c>
      <c r="C5" s="469">
        <v>44697</v>
      </c>
      <c r="K5" s="290"/>
      <c r="L5" s="290"/>
      <c r="M5" s="290"/>
      <c r="N5" s="290"/>
      <c r="O5" s="290"/>
      <c r="P5" s="290"/>
      <c r="Q5" s="290"/>
      <c r="R5" s="290"/>
      <c r="S5" s="585"/>
      <c r="T5" s="319"/>
    </row>
    <row r="6" spans="1:207">
      <c r="B6" s="502" t="s">
        <v>315</v>
      </c>
      <c r="C6" s="469">
        <v>45378</v>
      </c>
      <c r="K6" s="290"/>
      <c r="L6" s="290"/>
      <c r="M6" s="290"/>
      <c r="N6" s="290"/>
      <c r="O6" s="290"/>
      <c r="P6" s="290"/>
      <c r="Q6" s="290"/>
      <c r="R6" s="290"/>
      <c r="S6" s="585"/>
      <c r="T6" s="319"/>
    </row>
    <row r="7" spans="1:207">
      <c r="B7" s="513" t="s">
        <v>350</v>
      </c>
      <c r="C7" s="471">
        <f>IF(ISERROR(AVERAGE(F12:F182)),C7,AVERAGE(F12:F182))</f>
        <v>22</v>
      </c>
      <c r="K7" s="290"/>
      <c r="L7" s="290"/>
      <c r="M7" s="290"/>
      <c r="N7" s="290"/>
      <c r="O7" s="290"/>
      <c r="P7" s="290"/>
      <c r="Q7" s="290"/>
      <c r="R7" s="290"/>
      <c r="S7" s="585"/>
      <c r="T7" s="319"/>
    </row>
    <row r="8" spans="1:207">
      <c r="B8" s="514" t="s">
        <v>351</v>
      </c>
      <c r="C8" s="477" t="s">
        <v>686</v>
      </c>
      <c r="D8" s="865" t="str">
        <f>IF((F9&lt;=0.85*C7),"Alert: please reconsider your HWAG definition","")</f>
        <v/>
      </c>
      <c r="E8" s="865"/>
      <c r="F8" s="865"/>
      <c r="G8" s="865"/>
    </row>
    <row r="9" spans="1:207">
      <c r="F9" s="320">
        <f>IF(ISERROR(AVERAGE(F12:F172)),C7,AVERAGE(F12:F172))</f>
        <v>22</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886" t="s">
        <v>359</v>
      </c>
      <c r="AF10" s="887"/>
      <c r="AG10" s="887"/>
      <c r="AH10" s="887"/>
      <c r="AI10" s="888"/>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206" t="s">
        <v>387</v>
      </c>
      <c r="AD11" s="226" t="s">
        <v>388</v>
      </c>
      <c r="AE11" s="207" t="s">
        <v>389</v>
      </c>
      <c r="AF11" s="227" t="s">
        <v>367</v>
      </c>
      <c r="AG11" s="228" t="s">
        <v>368</v>
      </c>
      <c r="AH11" s="229" t="s">
        <v>369</v>
      </c>
      <c r="AI11" s="230" t="s">
        <v>370</v>
      </c>
    </row>
    <row r="12" spans="1:207" s="524" customFormat="1" ht="14.25">
      <c r="A12" s="522" t="s">
        <v>253</v>
      </c>
      <c r="B12" s="391"/>
      <c r="C12" s="391"/>
      <c r="D12" s="391"/>
      <c r="E12" s="292"/>
      <c r="F12" s="292"/>
      <c r="G12" s="457"/>
      <c r="H12" s="454"/>
      <c r="I12" s="391"/>
      <c r="J12" s="391">
        <f>IF(SUM(J13:J17)=0,"",MAX(J13:J17))</f>
        <v>32</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374"/>
      <c r="AA12" s="375"/>
      <c r="AB12" s="375"/>
      <c r="AC12" s="375"/>
      <c r="AD12" s="376"/>
      <c r="AE12" s="374"/>
      <c r="AF12" s="375"/>
      <c r="AG12" s="375"/>
      <c r="AH12" s="375"/>
      <c r="AI12" s="376"/>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25.5">
      <c r="A13" s="404" t="s">
        <v>1308</v>
      </c>
      <c r="B13" s="255" t="s">
        <v>687</v>
      </c>
      <c r="C13" s="255" t="s">
        <v>688</v>
      </c>
      <c r="D13" s="409" t="s">
        <v>689</v>
      </c>
      <c r="E13" s="266" t="s">
        <v>36</v>
      </c>
      <c r="F13" s="267">
        <v>22</v>
      </c>
      <c r="G13" s="256" t="s">
        <v>690</v>
      </c>
      <c r="H13" s="7" t="s">
        <v>38</v>
      </c>
      <c r="I13" s="8" t="s">
        <v>48</v>
      </c>
      <c r="J13" s="8">
        <f>IF(ISERROR(W13*X13),"",W13*X13)</f>
        <v>32</v>
      </c>
      <c r="K13" s="14" t="str">
        <f>IF(ISERROR(VLOOKUP(Y13,'Directive OSH09 (FR)'!$T$6:$U$10,2,FALSE)),"",VLOOKUP(Y13,'Directive OSH09 (FR)'!$T$6:$U$10,2,FALSE))</f>
        <v>3-Moderé</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4</v>
      </c>
      <c r="X13" s="3">
        <f>IF(ISERROR(VLOOKUP(I13,'Directive OSH09 (FR)'!$O$13:$P$17,2,FALSE)),"",VLOOKUP(I13,'Directive OSH09 (FR)'!$O$13:$P$17,2,FALSE))</f>
        <v>8</v>
      </c>
      <c r="Y13" s="3">
        <f>IF(J13="","",IF(J13&gt;=161,5,IF(J13&gt;=65,4,IF(J13&gt;=20,3,IF(J13&gt;=9,2,1)))))</f>
        <v>3</v>
      </c>
      <c r="Z13" s="196"/>
      <c r="AA13" s="586"/>
      <c r="AB13" s="177"/>
      <c r="AC13" s="177"/>
      <c r="AD13" s="197"/>
      <c r="AE13" s="196"/>
      <c r="AF13" s="177"/>
      <c r="AG13" s="176"/>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67"/>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67"/>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81"/>
      <c r="G18" s="457"/>
      <c r="H18" s="454"/>
      <c r="I18" s="391"/>
      <c r="J18" s="391">
        <f>IF(SUM(J19:J23)=0,"",MAX(J19:J23))</f>
        <v>32</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IF(M18="Yes",IF(SUM(T19:T23)=0,0,1),2)</f>
        <v>0</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367"/>
      <c r="AA18" s="365"/>
      <c r="AB18" s="365"/>
      <c r="AC18" s="365"/>
      <c r="AD18" s="369"/>
      <c r="AE18" s="367"/>
      <c r="AF18" s="365"/>
      <c r="AG18" s="365"/>
      <c r="AH18" s="365"/>
      <c r="AI18" s="369"/>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51">
      <c r="A19" s="261"/>
      <c r="B19" s="255" t="s">
        <v>691</v>
      </c>
      <c r="C19" s="255" t="s">
        <v>692</v>
      </c>
      <c r="D19" s="8" t="s">
        <v>693</v>
      </c>
      <c r="E19" s="266" t="s">
        <v>36</v>
      </c>
      <c r="F19" s="267">
        <v>22</v>
      </c>
      <c r="G19" s="256" t="s">
        <v>694</v>
      </c>
      <c r="H19" s="7" t="s">
        <v>38</v>
      </c>
      <c r="I19" s="8" t="s">
        <v>48</v>
      </c>
      <c r="J19" s="8">
        <f>IF(ISERROR(W19*X19),"",W19*X19)</f>
        <v>32</v>
      </c>
      <c r="K19" s="14" t="str">
        <f>IF(ISERROR(VLOOKUP(Y19,'Directive OSH09 (FR)'!$T$6:$U$10,2,FALSE)),"",VLOOKUP(Y19,'Directive OSH09 (FR)'!$T$6:$U$10,2,FALSE))</f>
        <v>3-Moderé</v>
      </c>
      <c r="L19" s="126"/>
      <c r="M19" s="127"/>
      <c r="N19" s="27"/>
      <c r="O19" s="27"/>
      <c r="P19" s="27"/>
      <c r="Q19" s="57"/>
      <c r="R19" s="35"/>
      <c r="S19" s="7">
        <f t="shared" ref="S19:T23" si="5">U19</f>
        <v>0</v>
      </c>
      <c r="T19" s="35">
        <f t="shared" si="5"/>
        <v>0</v>
      </c>
      <c r="U19" s="3">
        <f>IF(A19="",0,IF(Q$18="",1,IF(Q$18+$U$18*365&lt;$U$1,1,0)))</f>
        <v>0</v>
      </c>
      <c r="V19" s="163">
        <f>IF(A19="",0,IF(Q$18="",1,IF(Q$18+$V$18*365&lt;$U$1,1,0)))</f>
        <v>0</v>
      </c>
      <c r="W19" s="162">
        <f>IF(ISERROR(VLOOKUP(H19,'Directive OSH09 (FR)'!$O$6:$P$10,2,FALSE)),"",VLOOKUP(H19,'Directive OSH09 (FR)'!$O$6:$P$10,2,FALSE))</f>
        <v>4</v>
      </c>
      <c r="X19" s="3">
        <f>IF(ISERROR(VLOOKUP(I19,'Directive OSH09 (FR)'!$O$13:$P$17,2,FALSE)),"",VLOOKUP(I19,'Directive OSH09 (FR)'!$O$13:$P$17,2,FALSE))</f>
        <v>8</v>
      </c>
      <c r="Y19" s="3">
        <f>IF(J19="","",IF(J19&gt;=161,5,IF(J19&gt;=65,4,IF(J19&gt;=20,3,IF(J19&gt;=9,2,1)))))</f>
        <v>3</v>
      </c>
      <c r="Z19" s="196"/>
      <c r="AA19" s="177"/>
      <c r="AB19" s="177"/>
      <c r="AC19" s="177"/>
      <c r="AD19" s="197"/>
      <c r="AE19" s="196"/>
      <c r="AF19" s="176"/>
      <c r="AG19" s="176"/>
      <c r="AH19" s="177"/>
      <c r="AI19" s="264"/>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261"/>
      <c r="B20" s="8"/>
      <c r="C20" s="8"/>
      <c r="D20" s="8"/>
      <c r="E20" s="266"/>
      <c r="F20" s="267"/>
      <c r="G20" s="321"/>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3" t="str">
        <f t="shared" ref="Y20:Y23" si="9">IF(J20="","",IF(J20&gt;=161,5,IF(J20&gt;=65,4,IF(J20&gt;=20,3,IF(J20&gt;=9,2,1)))))</f>
        <v/>
      </c>
      <c r="Z20" s="417"/>
      <c r="AA20" s="418"/>
      <c r="AB20" s="418"/>
      <c r="AC20" s="418"/>
      <c r="AD20" s="419"/>
      <c r="AE20" s="417"/>
      <c r="AF20" s="418"/>
      <c r="AG20" s="418"/>
      <c r="AH20" s="418"/>
      <c r="AI20" s="419"/>
    </row>
    <row r="21" spans="1:207">
      <c r="A21" s="261"/>
      <c r="B21" s="8"/>
      <c r="C21" s="8"/>
      <c r="D21" s="8"/>
      <c r="E21" s="266"/>
      <c r="F21" s="267"/>
      <c r="G21" s="321"/>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3" t="str">
        <f t="shared" si="9"/>
        <v/>
      </c>
      <c r="Z21" s="417"/>
      <c r="AA21" s="418"/>
      <c r="AB21" s="418"/>
      <c r="AC21" s="418"/>
      <c r="AD21" s="419"/>
      <c r="AE21" s="417"/>
      <c r="AF21" s="418"/>
      <c r="AG21" s="418"/>
      <c r="AH21" s="418"/>
      <c r="AI21" s="419"/>
    </row>
    <row r="22" spans="1:207">
      <c r="A22" s="261"/>
      <c r="B22" s="8"/>
      <c r="C22" s="8"/>
      <c r="D22" s="8"/>
      <c r="E22" s="266"/>
      <c r="F22" s="267"/>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3" t="str">
        <f t="shared" si="9"/>
        <v/>
      </c>
      <c r="Z22" s="417"/>
      <c r="AA22" s="418"/>
      <c r="AB22" s="418"/>
      <c r="AC22" s="418"/>
      <c r="AD22" s="419"/>
      <c r="AE22" s="417"/>
      <c r="AF22" s="418"/>
      <c r="AG22" s="418"/>
      <c r="AH22" s="418"/>
      <c r="AI22" s="419"/>
    </row>
    <row r="23" spans="1:207" ht="5.25" customHeight="1">
      <c r="A23" s="405"/>
      <c r="B23" s="62"/>
      <c r="C23" s="62"/>
      <c r="D23" s="62"/>
      <c r="E23" s="293"/>
      <c r="F23" s="282"/>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3" t="str">
        <f t="shared" si="9"/>
        <v/>
      </c>
      <c r="Z23" s="417"/>
      <c r="AA23" s="418"/>
      <c r="AB23" s="418"/>
      <c r="AC23" s="418"/>
      <c r="AD23" s="419"/>
      <c r="AE23" s="417"/>
      <c r="AF23" s="418"/>
      <c r="AG23" s="418"/>
      <c r="AH23" s="418"/>
      <c r="AI23" s="419"/>
    </row>
    <row r="24" spans="1:207">
      <c r="A24" s="268" t="s">
        <v>263</v>
      </c>
      <c r="B24" s="391"/>
      <c r="C24" s="391"/>
      <c r="D24" s="391"/>
      <c r="E24" s="292"/>
      <c r="F24" s="281"/>
      <c r="G24" s="457"/>
      <c r="H24" s="454"/>
      <c r="I24" s="391"/>
      <c r="J24" s="391">
        <f>IF(SUM(J25:J28)=0,"",MAX(J25:J28))</f>
        <v>16</v>
      </c>
      <c r="K24" s="24" t="str">
        <f>IF(ISERROR(VLOOKUP(Y24,'Directive OSH09 (FR)'!$T$6:$U$10,2,FALSE)),"",VLOOKUP(Y24,'Directive OSH09 (FR)'!$T$6:$U$10,2,FALSE))</f>
        <v>2-Tolérable</v>
      </c>
      <c r="L24" s="43" t="str">
        <f>IF(ISERROR(VLOOKUP($A24,Dangers!$B$4:$G$1001,4,FALSE)),"ERR",IF(ISBLANK(VLOOKUP($A24,Dangers!$B$4:$G$1001,4,FALSE)),"","Yes"))</f>
        <v/>
      </c>
      <c r="M24" s="257"/>
      <c r="N24" s="26"/>
      <c r="O24" s="47"/>
      <c r="P24" s="26"/>
      <c r="Q24" s="132" t="str">
        <f>IF(OR(L24="Yes",M24="Yes"),MAX(Q25:Q28),"")</f>
        <v/>
      </c>
      <c r="R24" s="34"/>
      <c r="S24" s="43">
        <f>IF(L24="Yes",IF(SUM(S25:S28)=0,0,1),2)</f>
        <v>2</v>
      </c>
      <c r="T24" s="34">
        <f>IF(M24="Yes",IF(SUM(T25:T28)=0,0,1),2)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2</v>
      </c>
      <c r="Z24" s="445"/>
      <c r="AA24" s="446"/>
      <c r="AB24" s="446"/>
      <c r="AC24" s="446"/>
      <c r="AD24" s="447"/>
      <c r="AE24" s="445"/>
      <c r="AF24" s="446"/>
      <c r="AG24" s="446"/>
      <c r="AH24" s="446"/>
      <c r="AI24" s="447"/>
    </row>
    <row r="25" spans="1:207" ht="76.5">
      <c r="A25" s="261" t="s">
        <v>424</v>
      </c>
      <c r="B25" s="255" t="s">
        <v>695</v>
      </c>
      <c r="C25" s="255" t="s">
        <v>696</v>
      </c>
      <c r="D25" s="255" t="s">
        <v>697</v>
      </c>
      <c r="E25" s="266" t="s">
        <v>36</v>
      </c>
      <c r="F25" s="267">
        <v>22</v>
      </c>
      <c r="G25" s="321" t="s">
        <v>698</v>
      </c>
      <c r="H25" s="7" t="s">
        <v>38</v>
      </c>
      <c r="I25" s="8" t="s">
        <v>47</v>
      </c>
      <c r="J25" s="8">
        <f>IF(ISERROR(W25*X25),"",W25*X25)</f>
        <v>16</v>
      </c>
      <c r="K25" s="14" t="str">
        <f>IF(ISERROR(VLOOKUP(Y25,'Directive OSH09 (FR)'!$T$6:$U$10,2,FALSE)),"",VLOOKUP(Y25,'Directive OSH09 (FR)'!$T$6:$U$10,2,FALSE))</f>
        <v>2-Tolérable</v>
      </c>
      <c r="L25" s="126"/>
      <c r="M25" s="127"/>
      <c r="N25" s="27"/>
      <c r="O25" s="27"/>
      <c r="P25" s="27"/>
      <c r="Q25" s="57"/>
      <c r="R25" s="35"/>
      <c r="S25" s="7">
        <f t="shared" ref="S25:T28" si="10">U25</f>
        <v>1</v>
      </c>
      <c r="T25" s="35">
        <f t="shared" si="10"/>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4</v>
      </c>
      <c r="Y25" s="3">
        <f>IF(J25="","",IF(J25&gt;=161,5,IF(J25&gt;=65,4,IF(J25&gt;=20,3,IF(J25&gt;=9,2,1)))))</f>
        <v>2</v>
      </c>
      <c r="Z25" s="417"/>
      <c r="AA25" s="418"/>
      <c r="AB25" s="418"/>
      <c r="AC25" s="418"/>
      <c r="AD25" s="419"/>
      <c r="AE25" s="417"/>
      <c r="AF25" s="176"/>
      <c r="AG25" s="422"/>
      <c r="AH25" s="418"/>
      <c r="AI25" s="423"/>
    </row>
    <row r="26" spans="1:207" ht="51">
      <c r="A26" s="261" t="s">
        <v>424</v>
      </c>
      <c r="B26" s="8" t="s">
        <v>699</v>
      </c>
      <c r="C26" s="8" t="s">
        <v>700</v>
      </c>
      <c r="D26" s="8" t="s">
        <v>701</v>
      </c>
      <c r="E26" s="266" t="s">
        <v>36</v>
      </c>
      <c r="F26" s="267">
        <v>22</v>
      </c>
      <c r="G26" s="321" t="s">
        <v>698</v>
      </c>
      <c r="H26" s="7" t="s">
        <v>38</v>
      </c>
      <c r="I26" s="8" t="s">
        <v>47</v>
      </c>
      <c r="J26" s="8">
        <f t="shared" ref="J26:J28" si="11">IF(ISERROR(W26*X26),"",W26*X26)</f>
        <v>16</v>
      </c>
      <c r="K26" s="14" t="str">
        <f>IF(ISERROR(VLOOKUP(Y26,'Directive OSH09 (FR)'!$T$6:$U$10,2,FALSE)),"",VLOOKUP(Y26,'Directive OSH09 (FR)'!$T$6:$U$10,2,FALSE))</f>
        <v>2-Tolérable</v>
      </c>
      <c r="L26" s="126"/>
      <c r="M26" s="127"/>
      <c r="N26" s="27"/>
      <c r="O26" s="27"/>
      <c r="P26" s="27"/>
      <c r="Q26" s="57"/>
      <c r="R26" s="35"/>
      <c r="S26" s="7">
        <f t="shared" si="10"/>
        <v>1</v>
      </c>
      <c r="T26" s="35">
        <f t="shared" si="10"/>
        <v>1</v>
      </c>
      <c r="U26" s="3">
        <f t="shared" ref="U26:U28" si="12">IF(A26="",0,IF(Q$24="",1,IF(Q$24+$U$24*365&lt;$U$1,1,0)))</f>
        <v>1</v>
      </c>
      <c r="V26" s="163">
        <f t="shared" ref="V26:V28" si="13">IF(A26="",0,IF(Q$24="",1,IF(Q$24+$V$24*365&lt;$U$1,1,0)))</f>
        <v>1</v>
      </c>
      <c r="W26" s="162">
        <f>IF(ISERROR(VLOOKUP(H26,'Directive OSH09 (FR)'!$O$6:$P$10,2,FALSE)),"",VLOOKUP(H26,'Directive OSH09 (FR)'!$O$6:$P$10,2,FALSE))</f>
        <v>4</v>
      </c>
      <c r="X26" s="3">
        <f>IF(ISERROR(VLOOKUP(I26,'Directive OSH09 (FR)'!$O$13:$P$17,2,FALSE)),"",VLOOKUP(I26,'Directive OSH09 (FR)'!$O$13:$P$17,2,FALSE))</f>
        <v>4</v>
      </c>
      <c r="Y26" s="3">
        <f t="shared" ref="Y26:Y28" si="14">IF(J26="","",IF(J26&gt;=161,5,IF(J26&gt;=65,4,IF(J26&gt;=20,3,IF(J26&gt;=9,2,1)))))</f>
        <v>2</v>
      </c>
      <c r="Z26" s="417"/>
      <c r="AA26" s="418"/>
      <c r="AB26" s="418"/>
      <c r="AC26" s="418"/>
      <c r="AD26" s="419"/>
      <c r="AE26" s="417"/>
      <c r="AF26" s="418"/>
      <c r="AG26" s="418"/>
      <c r="AH26" s="418"/>
      <c r="AI26" s="419"/>
    </row>
    <row r="27" spans="1:207">
      <c r="A27" s="261"/>
      <c r="B27" s="8"/>
      <c r="C27" s="8"/>
      <c r="D27" s="8"/>
      <c r="E27" s="266"/>
      <c r="F27" s="267"/>
      <c r="G27" s="321"/>
      <c r="H27" s="7"/>
      <c r="I27" s="8"/>
      <c r="J27" s="8" t="str">
        <f t="shared" si="11"/>
        <v/>
      </c>
      <c r="K27" s="14" t="str">
        <f>IF(ISERROR(VLOOKUP(Y27,'Directive OSH09 (FR)'!$T$6:$U$10,2,FALSE)),"",VLOOKUP(Y27,'Directive OSH09 (FR)'!$T$6:$U$10,2,FALSE))</f>
        <v/>
      </c>
      <c r="L27" s="126"/>
      <c r="M27" s="127"/>
      <c r="N27" s="27"/>
      <c r="O27" s="27"/>
      <c r="P27" s="27"/>
      <c r="Q27" s="57"/>
      <c r="R27" s="35"/>
      <c r="S27" s="7">
        <f t="shared" si="10"/>
        <v>0</v>
      </c>
      <c r="T27" s="35">
        <f t="shared" si="10"/>
        <v>0</v>
      </c>
      <c r="U27" s="3">
        <f t="shared" si="12"/>
        <v>0</v>
      </c>
      <c r="V27" s="163">
        <f t="shared" si="13"/>
        <v>0</v>
      </c>
      <c r="W27" s="162" t="str">
        <f>IF(ISERROR(VLOOKUP(H27,'Directive OSH09 (FR)'!$O$6:$P$10,2,FALSE)),"",VLOOKUP(H27,'Directive OSH09 (FR)'!$O$6:$P$10,2,FALSE))</f>
        <v/>
      </c>
      <c r="X27" s="3" t="str">
        <f>IF(ISERROR(VLOOKUP(I27,'Directive OSH09 (FR)'!$O$13:$P$17,2,FALSE)),"",VLOOKUP(I27,'Directive OSH09 (FR)'!$O$13:$P$17,2,FALSE))</f>
        <v/>
      </c>
      <c r="Y27" s="3" t="str">
        <f t="shared" si="14"/>
        <v/>
      </c>
      <c r="Z27" s="417"/>
      <c r="AA27" s="418"/>
      <c r="AB27" s="418"/>
      <c r="AC27" s="418"/>
      <c r="AD27" s="419"/>
      <c r="AE27" s="417"/>
      <c r="AF27" s="418"/>
      <c r="AG27" s="418"/>
      <c r="AH27" s="418"/>
      <c r="AI27" s="419"/>
    </row>
    <row r="28" spans="1:207" ht="5.25" customHeight="1">
      <c r="A28" s="405"/>
      <c r="B28" s="62"/>
      <c r="C28" s="62"/>
      <c r="D28" s="62"/>
      <c r="E28" s="293"/>
      <c r="F28" s="282"/>
      <c r="G28" s="458"/>
      <c r="H28" s="61"/>
      <c r="I28" s="62"/>
      <c r="J28" s="62" t="str">
        <f t="shared" si="11"/>
        <v/>
      </c>
      <c r="K28" s="63" t="str">
        <f>IF(ISERROR(VLOOKUP(Y28,'Directive OSH09 (FR)'!$T$6:$U$10,2,FALSE)),"",VLOOKUP(Y28,'Directive OSH09 (FR)'!$T$6:$U$10,2,FALSE))</f>
        <v/>
      </c>
      <c r="L28" s="61"/>
      <c r="M28" s="64"/>
      <c r="N28" s="64"/>
      <c r="O28" s="64"/>
      <c r="P28" s="64"/>
      <c r="Q28" s="65"/>
      <c r="R28" s="66"/>
      <c r="S28" s="61">
        <f t="shared" si="10"/>
        <v>0</v>
      </c>
      <c r="T28" s="66">
        <f t="shared" si="10"/>
        <v>0</v>
      </c>
      <c r="U28" s="164">
        <f t="shared" si="12"/>
        <v>0</v>
      </c>
      <c r="V28" s="165">
        <f t="shared" si="13"/>
        <v>0</v>
      </c>
      <c r="W28" s="162" t="str">
        <f>IF(ISERROR(VLOOKUP(H28,'Directive OSH09 (FR)'!$O$6:$P$10,2,FALSE)),"",VLOOKUP(H28,'Directive OSH09 (FR)'!$O$6:$P$10,2,FALSE))</f>
        <v/>
      </c>
      <c r="X28" s="3" t="str">
        <f>IF(ISERROR(VLOOKUP(I28,'Directive OSH09 (FR)'!$O$13:$P$17,2,FALSE)),"",VLOOKUP(I28,'Directive OSH09 (FR)'!$O$13:$P$17,2,FALSE))</f>
        <v/>
      </c>
      <c r="Y28" s="3" t="str">
        <f t="shared" si="14"/>
        <v/>
      </c>
      <c r="Z28" s="417"/>
      <c r="AA28" s="418"/>
      <c r="AB28" s="418"/>
      <c r="AC28" s="418"/>
      <c r="AD28" s="419"/>
      <c r="AE28" s="417"/>
      <c r="AF28" s="418"/>
      <c r="AG28" s="418"/>
      <c r="AH28" s="418"/>
      <c r="AI28" s="419"/>
    </row>
    <row r="29" spans="1:207">
      <c r="A29" s="522" t="s">
        <v>267</v>
      </c>
      <c r="B29" s="391"/>
      <c r="C29" s="391"/>
      <c r="D29" s="391"/>
      <c r="E29" s="292"/>
      <c r="F29" s="281"/>
      <c r="G29" s="457"/>
      <c r="H29" s="454"/>
      <c r="I29" s="391"/>
      <c r="J29" s="391">
        <f>IF(SUM(J30:J34)=0,"",MAX(J30:J34))</f>
        <v>32</v>
      </c>
      <c r="K29" s="24" t="str">
        <f>IF(ISERROR(VLOOKUP(Y29,'Directive OSH09 (FR)'!$T$6:$U$10,2,FALSE)),"",VLOOKUP(Y29,'Directive OSH09 (FR)'!$T$6:$U$10,2,FALSE))</f>
        <v>3-Moderé</v>
      </c>
      <c r="L29" s="43" t="str">
        <f>IF(ISERROR(VLOOKUP($A29,Dangers!$B$4:$G$1001,4,FALSE)),"ERR",IF(ISBLANK(VLOOKUP($A29,Dangers!$B$4:$G$1001,4,FALSE)),"","Yes"))</f>
        <v/>
      </c>
      <c r="M29" s="26" t="str">
        <f>IF(ISERROR(VLOOKUP($A29,Dangers!$B$4:$G$1001,6,FALSE)),"ERR",IF(ISBLANK((VLOOKUP($A29,Dangers!$B$4:$G$1001,6,FALSE))),"","Yes"))</f>
        <v/>
      </c>
      <c r="N29" s="26"/>
      <c r="O29" s="26"/>
      <c r="P29" s="26"/>
      <c r="Q29" s="132" t="str">
        <f>IF(OR(L29="Yes",M29="Yes"),MAX(Q30:Q34),"")</f>
        <v/>
      </c>
      <c r="R29" s="34"/>
      <c r="S29" s="43">
        <f>IF(L29="Yes",IF(SUM(S30:S34)=0,0,1),2)</f>
        <v>2</v>
      </c>
      <c r="T29" s="34">
        <f>IF(M29="Yes",IF(SUM(T30:T34)=0,0,1),2)</f>
        <v>2</v>
      </c>
      <c r="U29" s="160">
        <v>0</v>
      </c>
      <c r="V29" s="161">
        <v>0</v>
      </c>
      <c r="W29" s="162" t="str">
        <f>IF(ISERROR(VLOOKUP(H29,'Directive OSH09 (FR)'!$O$6:$P$10,2,FALSE)),"",VLOOKUP(H29,'Directive OSH09 (FR)'!$O$6:$P$10,2,FALSE))</f>
        <v/>
      </c>
      <c r="X29" s="3" t="str">
        <f>IF(ISERROR(VLOOKUP(I29,'Directive OSH09 (FR)'!$O$13:$P$17,2,FALSE)),"",VLOOKUP(I29,'Directive OSH09 (FR)'!$O$13:$P$17,2,FALSE))</f>
        <v/>
      </c>
      <c r="Y29" s="3">
        <f>IF(J29="","",IF(J29&gt;=161,5,IF(J29&gt;=65,4,IF(J29&gt;=20,3,IF(J29&gt;=9,2,1)))))</f>
        <v>3</v>
      </c>
      <c r="Z29" s="445"/>
      <c r="AA29" s="446"/>
      <c r="AB29" s="446"/>
      <c r="AC29" s="446"/>
      <c r="AD29" s="447"/>
      <c r="AE29" s="445"/>
      <c r="AF29" s="446"/>
      <c r="AG29" s="446"/>
      <c r="AH29" s="446"/>
      <c r="AI29" s="447"/>
    </row>
    <row r="30" spans="1:207" ht="129.75" customHeight="1">
      <c r="A30" s="261"/>
      <c r="B30" s="255" t="s">
        <v>702</v>
      </c>
      <c r="C30" s="255" t="s">
        <v>703</v>
      </c>
      <c r="D30" s="255" t="s">
        <v>704</v>
      </c>
      <c r="E30" s="266" t="s">
        <v>36</v>
      </c>
      <c r="F30" s="267">
        <v>22</v>
      </c>
      <c r="G30" s="321" t="s">
        <v>705</v>
      </c>
      <c r="H30" s="7" t="s">
        <v>38</v>
      </c>
      <c r="I30" s="8" t="s">
        <v>48</v>
      </c>
      <c r="J30" s="8">
        <f>IF(ISERROR(W30*X30),"",W30*X30)</f>
        <v>32</v>
      </c>
      <c r="K30" s="14" t="str">
        <f>IF(ISERROR(VLOOKUP(Y30,'Directive OSH09 (FR)'!$T$6:$U$10,2,FALSE)),"",VLOOKUP(Y30,'Directive OSH09 (FR)'!$T$6:$U$10,2,FALSE))</f>
        <v>3-Moderé</v>
      </c>
      <c r="L30" s="126"/>
      <c r="M30" s="127"/>
      <c r="N30" s="27"/>
      <c r="O30" s="27"/>
      <c r="P30" s="27"/>
      <c r="Q30" s="57"/>
      <c r="R30" s="35"/>
      <c r="S30" s="7">
        <f t="shared" ref="S30:T34" si="15">U30</f>
        <v>0</v>
      </c>
      <c r="T30" s="35">
        <f t="shared" si="15"/>
        <v>0</v>
      </c>
      <c r="U30" s="3">
        <f>IF(A30="",0,IF(Q$29="",1,IF(Q$29+$U$29*365&lt;$U$1,1,0)))</f>
        <v>0</v>
      </c>
      <c r="V30" s="163">
        <f>IF(A30="",0,IF(Q$29="",1,IF(Q$29+$V$29*365&lt;$U$1,1,0)))</f>
        <v>0</v>
      </c>
      <c r="W30" s="162">
        <f>IF(ISERROR(VLOOKUP(H30,'Directive OSH09 (FR)'!$O$6:$P$10,2,FALSE)),"",VLOOKUP(H30,'Directive OSH09 (FR)'!$O$6:$P$10,2,FALSE))</f>
        <v>4</v>
      </c>
      <c r="X30" s="3">
        <f>IF(ISERROR(VLOOKUP(I30,'Directive OSH09 (FR)'!$O$13:$P$17,2,FALSE)),"",VLOOKUP(I30,'Directive OSH09 (FR)'!$O$13:$P$17,2,FALSE))</f>
        <v>8</v>
      </c>
      <c r="Y30" s="3">
        <f>IF(J30="","",IF(J30&gt;=161,5,IF(J30&gt;=65,4,IF(J30&gt;=20,3,IF(J30&gt;=9,2,1)))))</f>
        <v>3</v>
      </c>
      <c r="Z30" s="210"/>
      <c r="AA30" s="418"/>
      <c r="AB30" s="177"/>
      <c r="AC30" s="418"/>
      <c r="AD30" s="419"/>
      <c r="AE30" s="417"/>
      <c r="AF30" s="177"/>
      <c r="AG30" s="177"/>
      <c r="AH30" s="418"/>
      <c r="AI30" s="419"/>
    </row>
    <row r="31" spans="1:207" ht="25.5">
      <c r="A31" s="261"/>
      <c r="B31" s="8" t="s">
        <v>691</v>
      </c>
      <c r="C31" s="8" t="s">
        <v>706</v>
      </c>
      <c r="D31" s="8" t="s">
        <v>693</v>
      </c>
      <c r="E31" s="266" t="s">
        <v>36</v>
      </c>
      <c r="F31" s="267">
        <v>22</v>
      </c>
      <c r="G31" s="321" t="s">
        <v>690</v>
      </c>
      <c r="H31" s="7" t="s">
        <v>38</v>
      </c>
      <c r="I31" s="8" t="s">
        <v>47</v>
      </c>
      <c r="J31" s="8">
        <f t="shared" ref="J31:J34" si="16">IF(ISERROR(W31*X31),"",W31*X31)</f>
        <v>16</v>
      </c>
      <c r="K31" s="14" t="str">
        <f>IF(ISERROR(VLOOKUP(Y31,'Directive OSH09 (FR)'!$T$6:$U$10,2,FALSE)),"",VLOOKUP(Y31,'Directive OSH09 (FR)'!$T$6:$U$10,2,FALSE))</f>
        <v>2-Tolérable</v>
      </c>
      <c r="L31" s="126"/>
      <c r="M31" s="127"/>
      <c r="N31" s="27"/>
      <c r="O31" s="27"/>
      <c r="P31" s="27"/>
      <c r="Q31" s="57"/>
      <c r="R31" s="35"/>
      <c r="S31" s="7">
        <f t="shared" si="15"/>
        <v>0</v>
      </c>
      <c r="T31" s="35">
        <f t="shared" si="15"/>
        <v>0</v>
      </c>
      <c r="U31" s="3">
        <f>IF(A31="",0,IF(Q$29="",1,IF(Q$29+$U$29*365&lt;$U$1,1,0)))</f>
        <v>0</v>
      </c>
      <c r="V31" s="163">
        <f>IF(A31="",0,IF(Q$29="",1,IF(Q$29+$V$29*365&lt;$U$1,1,0)))</f>
        <v>0</v>
      </c>
      <c r="W31" s="162">
        <f>IF(ISERROR(VLOOKUP(H31,'Directive OSH09 (FR)'!$O$6:$P$10,2,FALSE)),"",VLOOKUP(H31,'Directive OSH09 (FR)'!$O$6:$P$10,2,FALSE))</f>
        <v>4</v>
      </c>
      <c r="X31" s="3">
        <f>IF(ISERROR(VLOOKUP(I31,'Directive OSH09 (FR)'!$O$13:$P$17,2,FALSE)),"",VLOOKUP(I31,'Directive OSH09 (FR)'!$O$13:$P$17,2,FALSE))</f>
        <v>4</v>
      </c>
      <c r="Y31" s="3">
        <f t="shared" ref="Y31:Y34" si="17">IF(J31="","",IF(J31&gt;=161,5,IF(J31&gt;=65,4,IF(J31&gt;=20,3,IF(J31&gt;=9,2,1)))))</f>
        <v>2</v>
      </c>
      <c r="Z31" s="417"/>
      <c r="AA31" s="418"/>
      <c r="AB31" s="418"/>
      <c r="AC31" s="418"/>
      <c r="AD31" s="419"/>
      <c r="AE31" s="417"/>
      <c r="AF31" s="418"/>
      <c r="AG31" s="418"/>
      <c r="AH31" s="418"/>
      <c r="AI31" s="419"/>
    </row>
    <row r="32" spans="1:207">
      <c r="A32" s="261"/>
      <c r="B32" s="8"/>
      <c r="C32" s="8"/>
      <c r="D32" s="8"/>
      <c r="E32" s="266"/>
      <c r="F32" s="267"/>
      <c r="G32" s="321"/>
      <c r="H32" s="7"/>
      <c r="I32" s="8"/>
      <c r="J32" s="8" t="str">
        <f t="shared" si="16"/>
        <v/>
      </c>
      <c r="K32" s="14" t="str">
        <f>IF(ISERROR(VLOOKUP(Y32,'Directive OSH09 (FR)'!$T$6:$U$10,2,FALSE)),"",VLOOKUP(Y32,'Directive OSH09 (FR)'!$T$6:$U$10,2,FALSE))</f>
        <v/>
      </c>
      <c r="L32" s="126"/>
      <c r="M32" s="127"/>
      <c r="N32" s="27"/>
      <c r="O32" s="27"/>
      <c r="P32" s="27"/>
      <c r="Q32" s="57"/>
      <c r="R32" s="35"/>
      <c r="S32" s="7">
        <f t="shared" si="15"/>
        <v>0</v>
      </c>
      <c r="T32" s="35">
        <f t="shared" si="15"/>
        <v>0</v>
      </c>
      <c r="U32" s="3">
        <f>IF(A32="",0,IF(Q$29="",1,IF(Q$29+$U$29*365&lt;$U$1,1,0)))</f>
        <v>0</v>
      </c>
      <c r="V32" s="163">
        <f>IF(A32="",0,IF(Q$29="",1,IF(Q$29+$V$29*365&lt;$U$1,1,0)))</f>
        <v>0</v>
      </c>
      <c r="W32" s="162" t="str">
        <f>IF(ISERROR(VLOOKUP(H32,'Directive OSH09 (FR)'!$O$6:$P$10,2,FALSE)),"",VLOOKUP(H32,'Directive OSH09 (FR)'!$O$6:$P$10,2,FALSE))</f>
        <v/>
      </c>
      <c r="X32" s="3" t="str">
        <f>IF(ISERROR(VLOOKUP(I32,'Directive OSH09 (FR)'!$O$13:$P$17,2,FALSE)),"",VLOOKUP(I32,'Directive OSH09 (FR)'!$O$13:$P$17,2,FALSE))</f>
        <v/>
      </c>
      <c r="Y32" s="3" t="str">
        <f t="shared" si="17"/>
        <v/>
      </c>
      <c r="Z32" s="417"/>
      <c r="AA32" s="418"/>
      <c r="AB32" s="418"/>
      <c r="AC32" s="418"/>
      <c r="AD32" s="419"/>
      <c r="AE32" s="417"/>
      <c r="AF32" s="418"/>
      <c r="AG32" s="418"/>
      <c r="AH32" s="418"/>
      <c r="AI32" s="419"/>
    </row>
    <row r="33" spans="1:35">
      <c r="A33" s="261"/>
      <c r="B33" s="8"/>
      <c r="C33" s="8"/>
      <c r="D33" s="8"/>
      <c r="E33" s="266"/>
      <c r="F33" s="267"/>
      <c r="G33" s="321"/>
      <c r="H33" s="7"/>
      <c r="I33" s="8"/>
      <c r="J33" s="8" t="str">
        <f t="shared" si="16"/>
        <v/>
      </c>
      <c r="K33" s="14" t="str">
        <f>IF(ISERROR(VLOOKUP(Y33,'Directive OSH09 (FR)'!$T$6:$U$10,2,FALSE)),"",VLOOKUP(Y33,'Directive OSH09 (FR)'!$T$6:$U$10,2,FALSE))</f>
        <v/>
      </c>
      <c r="L33" s="126"/>
      <c r="M33" s="127"/>
      <c r="N33" s="27"/>
      <c r="O33" s="27"/>
      <c r="P33" s="27"/>
      <c r="Q33" s="57"/>
      <c r="R33" s="35"/>
      <c r="S33" s="7">
        <f t="shared" si="15"/>
        <v>0</v>
      </c>
      <c r="T33" s="35">
        <f t="shared" si="15"/>
        <v>0</v>
      </c>
      <c r="U33" s="3">
        <f>IF(A33="",0,IF(Q$29="",1,IF(Q$29+$U$29*365&lt;$U$1,1,0)))</f>
        <v>0</v>
      </c>
      <c r="V33" s="163">
        <f>IF(A33="",0,IF(Q$29="",1,IF(Q$29+$V$29*365&lt;$U$1,1,0)))</f>
        <v>0</v>
      </c>
      <c r="W33" s="162" t="str">
        <f>IF(ISERROR(VLOOKUP(H33,'Directive OSH09 (FR)'!$O$6:$P$10,2,FALSE)),"",VLOOKUP(H33,'Directive OSH09 (FR)'!$O$6:$P$10,2,FALSE))</f>
        <v/>
      </c>
      <c r="X33" s="3" t="str">
        <f>IF(ISERROR(VLOOKUP(I33,'Directive OSH09 (FR)'!$O$13:$P$17,2,FALSE)),"",VLOOKUP(I33,'Directive OSH09 (FR)'!$O$13:$P$17,2,FALSE))</f>
        <v/>
      </c>
      <c r="Y33" s="3" t="str">
        <f t="shared" si="17"/>
        <v/>
      </c>
      <c r="Z33" s="417"/>
      <c r="AA33" s="418"/>
      <c r="AB33" s="418"/>
      <c r="AC33" s="418"/>
      <c r="AD33" s="419"/>
      <c r="AE33" s="417"/>
      <c r="AF33" s="418"/>
      <c r="AG33" s="418"/>
      <c r="AH33" s="418"/>
      <c r="AI33" s="419"/>
    </row>
    <row r="34" spans="1:35" ht="5.25" customHeight="1">
      <c r="A34" s="405"/>
      <c r="B34" s="62"/>
      <c r="C34" s="62"/>
      <c r="D34" s="62"/>
      <c r="E34" s="293"/>
      <c r="F34" s="282"/>
      <c r="G34" s="458"/>
      <c r="H34" s="61"/>
      <c r="I34" s="62"/>
      <c r="J34" s="62" t="str">
        <f t="shared" si="16"/>
        <v/>
      </c>
      <c r="K34" s="63" t="str">
        <f>IF(ISERROR(VLOOKUP(Y34,'Directive OSH09 (FR)'!$T$6:$U$10,2,FALSE)),"",VLOOKUP(Y34,'Directive OSH09 (FR)'!$T$6:$U$10,2,FALSE))</f>
        <v/>
      </c>
      <c r="L34" s="61"/>
      <c r="M34" s="64"/>
      <c r="N34" s="64"/>
      <c r="O34" s="64"/>
      <c r="P34" s="64"/>
      <c r="Q34" s="65"/>
      <c r="R34" s="66"/>
      <c r="S34" s="61">
        <f t="shared" si="15"/>
        <v>0</v>
      </c>
      <c r="T34" s="66">
        <f t="shared" si="15"/>
        <v>0</v>
      </c>
      <c r="U34" s="164">
        <f>IF(A34="",0,IF(Q$29="",1,IF(Q$29+$U$29*365&lt;$U$1,1,0)))</f>
        <v>0</v>
      </c>
      <c r="V34" s="165">
        <f>IF(A34="",0,IF(Q$29="",1,IF(Q$29+$V$29*365&lt;$U$1,1,0)))</f>
        <v>0</v>
      </c>
      <c r="W34" s="162" t="str">
        <f>IF(ISERROR(VLOOKUP(H34,'Directive OSH09 (FR)'!$O$6:$P$10,2,FALSE)),"",VLOOKUP(H34,'Directive OSH09 (FR)'!$O$6:$P$10,2,FALSE))</f>
        <v/>
      </c>
      <c r="X34" s="3" t="str">
        <f>IF(ISERROR(VLOOKUP(I34,'Directive OSH09 (FR)'!$O$13:$P$17,2,FALSE)),"",VLOOKUP(I34,'Directive OSH09 (FR)'!$O$13:$P$17,2,FALSE))</f>
        <v/>
      </c>
      <c r="Y34" s="3" t="str">
        <f t="shared" si="17"/>
        <v/>
      </c>
      <c r="Z34" s="417"/>
      <c r="AA34" s="418"/>
      <c r="AB34" s="418"/>
      <c r="AC34" s="418"/>
      <c r="AD34" s="419"/>
      <c r="AE34" s="417"/>
      <c r="AF34" s="418"/>
      <c r="AG34" s="418"/>
      <c r="AH34" s="418"/>
      <c r="AI34" s="419"/>
    </row>
    <row r="35" spans="1:35" ht="14.25">
      <c r="A35" s="354" t="s">
        <v>272</v>
      </c>
      <c r="B35" s="391"/>
      <c r="C35" s="391"/>
      <c r="D35" s="391"/>
      <c r="E35" s="292"/>
      <c r="F35" s="281"/>
      <c r="G35" s="457"/>
      <c r="H35" s="454"/>
      <c r="I35" s="391"/>
      <c r="J35" s="391" t="str">
        <f>IF(SUM(J36:J40)=0,"",MAX(J36:J40))</f>
        <v/>
      </c>
      <c r="K35" s="24" t="str">
        <f>IF(ISERROR(VLOOKUP(Y35,'Directive OSH09 (FR)'!$T$6:$U$10,2,FALSE)),"",VLOOKUP(Y35,'Directive OSH09 (FR)'!$T$6:$U$10,2,FALSE))</f>
        <v/>
      </c>
      <c r="L35" s="43" t="str">
        <f>IF(ISERROR(VLOOKUP($A35,Dangers!$B$4:$G$1001,4,FALSE)),"ERR",IF(ISBLANK(VLOOKUP($A35,Dangers!$B$4:$G$1001,4,FALSE)),"","Yes"))</f>
        <v>Yes</v>
      </c>
      <c r="M35" s="26" t="str">
        <f>IF(ISERROR(VLOOKUP($A35,Dangers!$B$4:$G$1001,6,FALSE)),"ERR",IF(ISBLANK((VLOOKUP($A35,Dangers!$B$4:$G$1001,6,FALSE))),"","Yes"))</f>
        <v>Yes</v>
      </c>
      <c r="N35" s="26"/>
      <c r="O35" s="26"/>
      <c r="P35" s="26"/>
      <c r="Q35" s="132">
        <f>IF(OR(L35="Yes",M35="Yes"),MAX(Q36:Q40),"")</f>
        <v>0</v>
      </c>
      <c r="R35" s="34"/>
      <c r="S35" s="43">
        <f ca="1">IF(L35="Yes",IF(SUM(S36:S40)=0,0,1),2)</f>
        <v>1</v>
      </c>
      <c r="T35" s="34">
        <f ca="1">IF(M35="Yes",IF(SUM(T36:T40)=0,0,1),2)</f>
        <v>1</v>
      </c>
      <c r="U35" s="160">
        <v>3</v>
      </c>
      <c r="V35" s="161">
        <v>5</v>
      </c>
      <c r="W35" s="162" t="str">
        <f>IF(ISERROR(VLOOKUP(H35,'Directive OSH09 (FR)'!$O$6:$P$10,2,FALSE)),"",VLOOKUP(H35,'Directive OSH09 (FR)'!$O$6:$P$10,2,FALSE))</f>
        <v/>
      </c>
      <c r="X35" s="3" t="str">
        <f>IF(ISERROR(VLOOKUP(I35,'Directive OSH09 (FR)'!$O$13:$P$17,2,FALSE)),"",VLOOKUP(I35,'Directive OSH09 (FR)'!$O$13:$P$17,2,FALSE))</f>
        <v/>
      </c>
      <c r="Y35" s="3" t="str">
        <f>IF(J35="","",IF(J35&gt;=161,5,IF(J35&gt;=65,4,IF(J35&gt;=20,3,IF(J35&gt;=9,2,1)))))</f>
        <v/>
      </c>
      <c r="Z35" s="445"/>
      <c r="AA35" s="446"/>
      <c r="AB35" s="446"/>
      <c r="AC35" s="446"/>
      <c r="AD35" s="447"/>
      <c r="AE35" s="445"/>
      <c r="AF35" s="446"/>
      <c r="AG35" s="446"/>
      <c r="AH35" s="446"/>
      <c r="AI35" s="447"/>
    </row>
    <row r="36" spans="1:35">
      <c r="A36" s="260" t="s">
        <v>463</v>
      </c>
      <c r="B36" s="8"/>
      <c r="C36" s="255"/>
      <c r="D36" s="8"/>
      <c r="E36" s="266"/>
      <c r="F36" s="267"/>
      <c r="G36" s="321"/>
      <c r="H36" s="7"/>
      <c r="I36" s="8"/>
      <c r="J36" s="8" t="str">
        <f>IF(ISERROR(W36*X36),"",W36*X36)</f>
        <v/>
      </c>
      <c r="K36" s="14" t="str">
        <f>IF(ISERROR(VLOOKUP(Y36,'Directive OSH09 (FR)'!$T$6:$U$10,2,FALSE)),"",VLOOKUP(Y36,'Directive OSH09 (FR)'!$T$6:$U$10,2,FALSE))</f>
        <v/>
      </c>
      <c r="L36" s="126"/>
      <c r="M36" s="127"/>
      <c r="N36" s="27"/>
      <c r="O36" s="27"/>
      <c r="P36" s="27"/>
      <c r="Q36" s="57"/>
      <c r="R36" s="35"/>
      <c r="S36" s="7">
        <f t="shared" ref="S36:T40" ca="1" si="18">U36</f>
        <v>1</v>
      </c>
      <c r="T36" s="35">
        <f t="shared" ca="1" si="18"/>
        <v>1</v>
      </c>
      <c r="U36" s="3">
        <f ca="1">IF(A36="",0,IF(Q$35="",1,IF(Q$35+$U$35*365&lt;$U$1,1,0)))</f>
        <v>1</v>
      </c>
      <c r="V36" s="163">
        <f ca="1">IF(A36="",0,IF(Q$35="",1,IF(Q$35+$V$35*365&lt;$U$1,1,0)))</f>
        <v>1</v>
      </c>
      <c r="W36" s="162" t="str">
        <f>IF(ISERROR(VLOOKUP(H36,'Directive OSH09 (FR)'!$O$6:$P$10,2,FALSE)),"",VLOOKUP(H36,'Directive OSH09 (FR)'!$O$6:$P$10,2,FALSE))</f>
        <v/>
      </c>
      <c r="X36" s="3" t="str">
        <f>IF(ISERROR(VLOOKUP(I36,'Directive OSH09 (FR)'!$O$13:$P$17,2,FALSE)),"",VLOOKUP(I36,'Directive OSH09 (FR)'!$O$13:$P$17,2,FALSE))</f>
        <v/>
      </c>
      <c r="Y36" s="3" t="str">
        <f>IF(J36="","",IF(J36&gt;=161,5,IF(J36&gt;=65,4,IF(J36&gt;=20,3,IF(J36&gt;=9,2,1)))))</f>
        <v/>
      </c>
      <c r="Z36" s="417"/>
      <c r="AA36" s="418"/>
      <c r="AB36" s="418"/>
      <c r="AC36" s="418"/>
      <c r="AD36" s="419"/>
      <c r="AE36" s="417"/>
      <c r="AF36" s="418"/>
      <c r="AG36" s="418"/>
      <c r="AH36" s="418"/>
      <c r="AI36" s="419"/>
    </row>
    <row r="37" spans="1:35">
      <c r="A37" s="261"/>
      <c r="B37" s="8"/>
      <c r="C37" s="255"/>
      <c r="D37" s="8"/>
      <c r="E37" s="266"/>
      <c r="F37" s="267"/>
      <c r="G37" s="321"/>
      <c r="H37" s="7"/>
      <c r="I37" s="8"/>
      <c r="J37" s="8" t="str">
        <f t="shared" ref="J37:J40" si="19">IF(ISERROR(W37*X37),"",W37*X37)</f>
        <v/>
      </c>
      <c r="K37" s="14" t="str">
        <f>IF(ISERROR(VLOOKUP(Y37,'Directive OSH09 (FR)'!$T$6:$U$10,2,FALSE)),"",VLOOKUP(Y37,'Directive OSH09 (FR)'!$T$6:$U$10,2,FALSE))</f>
        <v/>
      </c>
      <c r="L37" s="126"/>
      <c r="M37" s="127"/>
      <c r="N37" s="27"/>
      <c r="O37" s="27"/>
      <c r="P37" s="27"/>
      <c r="Q37" s="57"/>
      <c r="R37" s="35"/>
      <c r="S37" s="7">
        <f t="shared" si="18"/>
        <v>0</v>
      </c>
      <c r="T37" s="35">
        <f t="shared" si="18"/>
        <v>0</v>
      </c>
      <c r="U37" s="3">
        <f>IF(A37="",0,IF(Q$35="",1,IF(Q$35+$U$35*365&lt;$U$1,1,0)))</f>
        <v>0</v>
      </c>
      <c r="V37" s="163">
        <f>IF(A37="",0,IF(Q$35="",1,IF(Q$35+$V$35*365&lt;$U$1,1,0)))</f>
        <v>0</v>
      </c>
      <c r="W37" s="162" t="str">
        <f>IF(ISERROR(VLOOKUP(H37,'Directive OSH09 (FR)'!$O$6:$P$10,2,FALSE)),"",VLOOKUP(H37,'Directive OSH09 (FR)'!$O$6:$P$10,2,FALSE))</f>
        <v/>
      </c>
      <c r="X37" s="3" t="str">
        <f>IF(ISERROR(VLOOKUP(I37,'Directive OSH09 (FR)'!$O$13:$P$17,2,FALSE)),"",VLOOKUP(I37,'Directive OSH09 (FR)'!$O$13:$P$17,2,FALSE))</f>
        <v/>
      </c>
      <c r="Y37" s="3" t="str">
        <f t="shared" ref="Y37:Y40" si="20">IF(J37="","",IF(J37&gt;=161,5,IF(J37&gt;=65,4,IF(J37&gt;=20,3,IF(J37&gt;=9,2,1)))))</f>
        <v/>
      </c>
      <c r="Z37" s="417"/>
      <c r="AA37" s="418"/>
      <c r="AB37" s="418"/>
      <c r="AC37" s="418"/>
      <c r="AD37" s="419"/>
      <c r="AE37" s="417"/>
      <c r="AF37" s="418"/>
      <c r="AG37" s="418"/>
      <c r="AH37" s="418"/>
      <c r="AI37" s="419"/>
    </row>
    <row r="38" spans="1:35">
      <c r="A38" s="261"/>
      <c r="B38" s="8"/>
      <c r="C38" s="255"/>
      <c r="D38" s="8"/>
      <c r="E38" s="266"/>
      <c r="F38" s="267"/>
      <c r="G38" s="321"/>
      <c r="H38" s="7"/>
      <c r="I38" s="8"/>
      <c r="J38" s="8" t="str">
        <f t="shared" si="19"/>
        <v/>
      </c>
      <c r="K38" s="14" t="str">
        <f>IF(ISERROR(VLOOKUP(Y38,'Directive OSH09 (FR)'!$T$6:$U$10,2,FALSE)),"",VLOOKUP(Y38,'Directive OSH09 (FR)'!$T$6:$U$10,2,FALSE))</f>
        <v/>
      </c>
      <c r="L38" s="126"/>
      <c r="M38" s="127"/>
      <c r="N38" s="27"/>
      <c r="O38" s="27"/>
      <c r="P38" s="27"/>
      <c r="Q38" s="57"/>
      <c r="R38" s="35"/>
      <c r="S38" s="7">
        <f t="shared" si="18"/>
        <v>0</v>
      </c>
      <c r="T38" s="35">
        <f t="shared" si="18"/>
        <v>0</v>
      </c>
      <c r="U38" s="3">
        <f>IF(A38="",0,IF(Q$35="",1,IF(Q$35+$U$35*365&lt;$U$1,1,0)))</f>
        <v>0</v>
      </c>
      <c r="V38" s="163">
        <f>IF(A38="",0,IF(Q$35="",1,IF(Q$35+$V$35*365&lt;$U$1,1,0)))</f>
        <v>0</v>
      </c>
      <c r="W38" s="162" t="str">
        <f>IF(ISERROR(VLOOKUP(H38,'Directive OSH09 (FR)'!$O$6:$P$10,2,FALSE)),"",VLOOKUP(H38,'Directive OSH09 (FR)'!$O$6:$P$10,2,FALSE))</f>
        <v/>
      </c>
      <c r="X38" s="3" t="str">
        <f>IF(ISERROR(VLOOKUP(I38,'Directive OSH09 (FR)'!$O$13:$P$17,2,FALSE)),"",VLOOKUP(I38,'Directive OSH09 (FR)'!$O$13:$P$17,2,FALSE))</f>
        <v/>
      </c>
      <c r="Y38" s="3" t="str">
        <f t="shared" si="20"/>
        <v/>
      </c>
      <c r="Z38" s="417"/>
      <c r="AA38" s="418"/>
      <c r="AB38" s="418"/>
      <c r="AC38" s="418"/>
      <c r="AD38" s="419"/>
      <c r="AE38" s="417"/>
      <c r="AF38" s="418"/>
      <c r="AG38" s="418"/>
      <c r="AH38" s="418"/>
      <c r="AI38" s="419"/>
    </row>
    <row r="39" spans="1:35">
      <c r="A39" s="261"/>
      <c r="B39" s="8"/>
      <c r="C39" s="255"/>
      <c r="D39" s="8"/>
      <c r="E39" s="266"/>
      <c r="F39" s="267"/>
      <c r="G39" s="321"/>
      <c r="H39" s="7"/>
      <c r="I39" s="8"/>
      <c r="J39" s="8" t="str">
        <f t="shared" si="19"/>
        <v/>
      </c>
      <c r="K39" s="14" t="str">
        <f>IF(ISERROR(VLOOKUP(Y39,'Directive OSH09 (FR)'!$T$6:$U$10,2,FALSE)),"",VLOOKUP(Y39,'Directive OSH09 (FR)'!$T$6:$U$10,2,FALSE))</f>
        <v/>
      </c>
      <c r="L39" s="126"/>
      <c r="M39" s="127"/>
      <c r="N39" s="27"/>
      <c r="O39" s="27"/>
      <c r="P39" s="27"/>
      <c r="Q39" s="57"/>
      <c r="R39" s="35"/>
      <c r="S39" s="7">
        <f t="shared" si="18"/>
        <v>0</v>
      </c>
      <c r="T39" s="35">
        <f t="shared" si="18"/>
        <v>0</v>
      </c>
      <c r="U39" s="3">
        <f>IF(A39="",0,IF(Q$35="",1,IF(Q$35+$U$35*365&lt;$U$1,1,0)))</f>
        <v>0</v>
      </c>
      <c r="V39" s="163">
        <f>IF(A39="",0,IF(Q$35="",1,IF(Q$35+$V$35*365&lt;$U$1,1,0)))</f>
        <v>0</v>
      </c>
      <c r="W39" s="162" t="str">
        <f>IF(ISERROR(VLOOKUP(H39,'Directive OSH09 (FR)'!$O$6:$P$10,2,FALSE)),"",VLOOKUP(H39,'Directive OSH09 (FR)'!$O$6:$P$10,2,FALSE))</f>
        <v/>
      </c>
      <c r="X39" s="3" t="str">
        <f>IF(ISERROR(VLOOKUP(I39,'Directive OSH09 (FR)'!$O$13:$P$17,2,FALSE)),"",VLOOKUP(I39,'Directive OSH09 (FR)'!$O$13:$P$17,2,FALSE))</f>
        <v/>
      </c>
      <c r="Y39" s="3" t="str">
        <f t="shared" si="20"/>
        <v/>
      </c>
      <c r="Z39" s="417"/>
      <c r="AA39" s="418"/>
      <c r="AB39" s="418"/>
      <c r="AC39" s="418"/>
      <c r="AD39" s="419"/>
      <c r="AE39" s="417"/>
      <c r="AF39" s="418"/>
      <c r="AG39" s="418"/>
      <c r="AH39" s="418"/>
      <c r="AI39" s="419"/>
    </row>
    <row r="40" spans="1:35" ht="5.25" customHeight="1">
      <c r="A40" s="405"/>
      <c r="B40" s="62"/>
      <c r="C40" s="306"/>
      <c r="D40" s="62"/>
      <c r="E40" s="293"/>
      <c r="F40" s="282"/>
      <c r="G40" s="458"/>
      <c r="H40" s="61"/>
      <c r="I40" s="62"/>
      <c r="J40" s="62" t="str">
        <f t="shared" si="19"/>
        <v/>
      </c>
      <c r="K40" s="63" t="str">
        <f>IF(ISERROR(VLOOKUP(Y40,'Directive OSH09 (FR)'!$T$6:$U$10,2,FALSE)),"",VLOOKUP(Y40,'Directive OSH09 (FR)'!$T$6:$U$10,2,FALSE))</f>
        <v/>
      </c>
      <c r="L40" s="61"/>
      <c r="M40" s="64"/>
      <c r="N40" s="64"/>
      <c r="O40" s="64"/>
      <c r="P40" s="64"/>
      <c r="Q40" s="65"/>
      <c r="R40" s="66"/>
      <c r="S40" s="61">
        <f t="shared" si="18"/>
        <v>0</v>
      </c>
      <c r="T40" s="66">
        <f t="shared" si="18"/>
        <v>0</v>
      </c>
      <c r="U40" s="164">
        <f>IF(A40="",0,IF(Q$35="",1,IF(Q$35+$U$35*365&lt;$U$1,1,0)))</f>
        <v>0</v>
      </c>
      <c r="V40" s="165">
        <f>IF(A40="",0,IF(Q$35="",1,IF(Q$35+$V$35*365&lt;$U$1,1,0)))</f>
        <v>0</v>
      </c>
      <c r="W40" s="162" t="str">
        <f>IF(ISERROR(VLOOKUP(H40,'Directive OSH09 (FR)'!$O$6:$P$10,2,FALSE)),"",VLOOKUP(H40,'Directive OSH09 (FR)'!$O$6:$P$10,2,FALSE))</f>
        <v/>
      </c>
      <c r="X40" s="3" t="str">
        <f>IF(ISERROR(VLOOKUP(I40,'Directive OSH09 (FR)'!$O$13:$P$17,2,FALSE)),"",VLOOKUP(I40,'Directive OSH09 (FR)'!$O$13:$P$17,2,FALSE))</f>
        <v/>
      </c>
      <c r="Y40" s="3" t="str">
        <f t="shared" si="20"/>
        <v/>
      </c>
      <c r="Z40" s="417"/>
      <c r="AA40" s="418"/>
      <c r="AB40" s="418"/>
      <c r="AC40" s="418"/>
      <c r="AD40" s="419"/>
      <c r="AE40" s="417"/>
      <c r="AF40" s="418"/>
      <c r="AG40" s="418"/>
      <c r="AH40" s="418"/>
      <c r="AI40" s="419"/>
    </row>
    <row r="41" spans="1:35">
      <c r="A41" s="268" t="s">
        <v>274</v>
      </c>
      <c r="B41" s="391"/>
      <c r="C41" s="391"/>
      <c r="D41" s="391"/>
      <c r="E41" s="292"/>
      <c r="F41" s="281"/>
      <c r="G41" s="457"/>
      <c r="H41" s="454"/>
      <c r="I41" s="391"/>
      <c r="J41" s="391" t="str">
        <f>IF(SUM(J42:J46)=0,"",MAX(J42:J46))</f>
        <v/>
      </c>
      <c r="K41" s="24" t="str">
        <f>IF(ISERROR(VLOOKUP(Y41,'Directive OSH09 (FR)'!$T$6:$U$10,2,FALSE)),"",VLOOKUP(Y41,'Directive OSH09 (FR)'!$T$6:$U$10,2,FALSE))</f>
        <v/>
      </c>
      <c r="L41" s="43" t="str">
        <f>IF(ISERROR(VLOOKUP($A41,Dangers!$B$4:$G$1001,4,FALSE)),"ERR",IF(ISBLANK(VLOOKUP($A41,Dangers!$B$4:$G$1001,4,FALSE)),"","Yes"))</f>
        <v/>
      </c>
      <c r="M41" s="26" t="str">
        <f>IF(ISERROR(VLOOKUP($A41,Dangers!$B$4:$G$1001,6,FALSE)),"ERR",IF(ISBLANK((VLOOKUP($A41,Dangers!$B$4:$G$1001,6,FALSE))),"","Yes"))</f>
        <v/>
      </c>
      <c r="N41" s="26"/>
      <c r="O41" s="26"/>
      <c r="P41" s="26"/>
      <c r="Q41" s="132" t="str">
        <f>IF(OR(L41="Yes",M41="Yes"),MAX(Q42:Q46),"")</f>
        <v/>
      </c>
      <c r="R41" s="34"/>
      <c r="S41" s="43">
        <f>IF(L41="Yes",IF(SUM(S42:S46)=0,0,1),2)</f>
        <v>2</v>
      </c>
      <c r="T41" s="34">
        <f>IF(M41="Yes",IF(SUM(T42:T46)=0,0,1),2)</f>
        <v>2</v>
      </c>
      <c r="U41" s="160">
        <v>0</v>
      </c>
      <c r="V41" s="161">
        <v>0</v>
      </c>
      <c r="W41" s="162" t="str">
        <f>IF(ISERROR(VLOOKUP(H41,'Directive OSH09 (FR)'!$O$6:$P$10,2,FALSE)),"",VLOOKUP(H41,'Directive OSH09 (FR)'!$O$6:$P$10,2,FALSE))</f>
        <v/>
      </c>
      <c r="X41" s="3" t="str">
        <f>IF(ISERROR(VLOOKUP(I41,'Directive OSH09 (FR)'!$O$13:$P$17,2,FALSE)),"",VLOOKUP(I41,'Directive OSH09 (FR)'!$O$13:$P$17,2,FALSE))</f>
        <v/>
      </c>
      <c r="Y41" s="3" t="str">
        <f>IF(J41="","",IF(J41&gt;=161,5,IF(J41&gt;=65,4,IF(J41&gt;=20,3,IF(J41&gt;=9,2,1)))))</f>
        <v/>
      </c>
      <c r="Z41" s="445"/>
      <c r="AA41" s="446"/>
      <c r="AB41" s="446"/>
      <c r="AC41" s="446"/>
      <c r="AD41" s="447"/>
      <c r="AE41" s="445"/>
      <c r="AF41" s="446"/>
      <c r="AG41" s="446"/>
      <c r="AH41" s="446"/>
      <c r="AI41" s="447"/>
    </row>
    <row r="42" spans="1:35">
      <c r="A42" s="260" t="s">
        <v>463</v>
      </c>
      <c r="B42" s="8"/>
      <c r="C42" s="8"/>
      <c r="D42" s="8"/>
      <c r="E42" s="266"/>
      <c r="F42" s="267"/>
      <c r="G42" s="321"/>
      <c r="H42" s="7"/>
      <c r="I42" s="8"/>
      <c r="J42" s="8" t="str">
        <f>IF(ISERROR(W42*X42),"",W42*X42)</f>
        <v/>
      </c>
      <c r="K42" s="14" t="str">
        <f>IF(ISERROR(VLOOKUP(Y42,'Directive OSH09 (FR)'!$T$6:$U$10,2,FALSE)),"",VLOOKUP(Y42,'Directive OSH09 (FR)'!$T$6:$U$10,2,FALSE))</f>
        <v/>
      </c>
      <c r="L42" s="126"/>
      <c r="M42" s="127"/>
      <c r="N42" s="27"/>
      <c r="O42" s="27"/>
      <c r="P42" s="27"/>
      <c r="Q42" s="57"/>
      <c r="R42" s="35"/>
      <c r="S42" s="7">
        <f t="shared" ref="S42:T46" si="21">U42</f>
        <v>1</v>
      </c>
      <c r="T42" s="35">
        <f t="shared" si="21"/>
        <v>1</v>
      </c>
      <c r="U42" s="3">
        <f>IF(A42="",0,IF(Q$41="",1,IF(Q$41+$U$41*365&lt;$U$1,1,0)))</f>
        <v>1</v>
      </c>
      <c r="V42" s="163">
        <f>IF(A42="",0,IF(Q$41="",1,IF(Q$41+$V$41*365&lt;$U$1,1,0)))</f>
        <v>1</v>
      </c>
      <c r="W42" s="162" t="str">
        <f>IF(ISERROR(VLOOKUP(H42,'Directive OSH09 (FR)'!$O$6:$P$10,2,FALSE)),"",VLOOKUP(H42,'Directive OSH09 (FR)'!$O$6:$P$10,2,FALSE))</f>
        <v/>
      </c>
      <c r="X42" s="3" t="str">
        <f>IF(ISERROR(VLOOKUP(I42,'Directive OSH09 (FR)'!$O$13:$P$17,2,FALSE)),"",VLOOKUP(I42,'Directive OSH09 (FR)'!$O$13:$P$17,2,FALSE))</f>
        <v/>
      </c>
      <c r="Y42" s="3" t="str">
        <f>IF(J42="","",IF(J42&gt;=161,5,IF(J42&gt;=65,4,IF(J42&gt;=20,3,IF(J42&gt;=9,2,1)))))</f>
        <v/>
      </c>
      <c r="Z42" s="417"/>
      <c r="AA42" s="418"/>
      <c r="AB42" s="418"/>
      <c r="AC42" s="418"/>
      <c r="AD42" s="419"/>
      <c r="AE42" s="417"/>
      <c r="AF42" s="418"/>
      <c r="AG42" s="418"/>
      <c r="AH42" s="418"/>
      <c r="AI42" s="419"/>
    </row>
    <row r="43" spans="1:35">
      <c r="A43" s="261"/>
      <c r="B43" s="8"/>
      <c r="C43" s="8"/>
      <c r="D43" s="8"/>
      <c r="E43" s="266"/>
      <c r="F43" s="267"/>
      <c r="G43" s="321"/>
      <c r="H43" s="7"/>
      <c r="I43" s="8"/>
      <c r="J43" s="8" t="str">
        <f t="shared" ref="J43:J46" si="22">IF(ISERROR(W43*X43),"",W43*X43)</f>
        <v/>
      </c>
      <c r="K43" s="14" t="str">
        <f>IF(ISERROR(VLOOKUP(Y43,'Directive OSH09 (FR)'!$T$6:$U$10,2,FALSE)),"",VLOOKUP(Y43,'Directive OSH09 (FR)'!$T$6:$U$10,2,FALSE))</f>
        <v/>
      </c>
      <c r="L43" s="126"/>
      <c r="M43" s="127"/>
      <c r="N43" s="27"/>
      <c r="O43" s="27"/>
      <c r="P43" s="27"/>
      <c r="Q43" s="57"/>
      <c r="R43" s="35"/>
      <c r="S43" s="7">
        <f t="shared" si="21"/>
        <v>0</v>
      </c>
      <c r="T43" s="35">
        <f t="shared" si="21"/>
        <v>0</v>
      </c>
      <c r="U43" s="3">
        <f>IF(A43="",0,IF(Q$41="",1,IF(Q$41+$U$41*365&lt;$U$1,1,0)))</f>
        <v>0</v>
      </c>
      <c r="V43" s="163">
        <f>IF(A43="",0,IF(Q$41="",1,IF(Q$41+$V$41*365&lt;$U$1,1,0)))</f>
        <v>0</v>
      </c>
      <c r="W43" s="162" t="str">
        <f>IF(ISERROR(VLOOKUP(H43,'Directive OSH09 (FR)'!$O$6:$P$10,2,FALSE)),"",VLOOKUP(H43,'Directive OSH09 (FR)'!$O$6:$P$10,2,FALSE))</f>
        <v/>
      </c>
      <c r="X43" s="3" t="str">
        <f>IF(ISERROR(VLOOKUP(I43,'Directive OSH09 (FR)'!$O$13:$P$17,2,FALSE)),"",VLOOKUP(I43,'Directive OSH09 (FR)'!$O$13:$P$17,2,FALSE))</f>
        <v/>
      </c>
      <c r="Y43" s="3" t="str">
        <f t="shared" ref="Y43:Y46" si="23">IF(J43="","",IF(J43&gt;=161,5,IF(J43&gt;=65,4,IF(J43&gt;=20,3,IF(J43&gt;=9,2,1)))))</f>
        <v/>
      </c>
      <c r="Z43" s="417"/>
      <c r="AA43" s="418"/>
      <c r="AB43" s="418"/>
      <c r="AC43" s="418"/>
      <c r="AD43" s="419"/>
      <c r="AE43" s="417"/>
      <c r="AF43" s="418"/>
      <c r="AG43" s="418"/>
      <c r="AH43" s="418"/>
      <c r="AI43" s="419"/>
    </row>
    <row r="44" spans="1:35">
      <c r="A44" s="261"/>
      <c r="B44" s="8"/>
      <c r="C44" s="8"/>
      <c r="D44" s="8"/>
      <c r="E44" s="266"/>
      <c r="F44" s="267"/>
      <c r="G44" s="321"/>
      <c r="H44" s="7"/>
      <c r="I44" s="8"/>
      <c r="J44" s="8" t="str">
        <f t="shared" si="22"/>
        <v/>
      </c>
      <c r="K44" s="14" t="str">
        <f>IF(ISERROR(VLOOKUP(Y44,'Directive OSH09 (FR)'!$T$6:$U$10,2,FALSE)),"",VLOOKUP(Y44,'Directive OSH09 (FR)'!$T$6:$U$10,2,FALSE))</f>
        <v/>
      </c>
      <c r="L44" s="126"/>
      <c r="M44" s="127"/>
      <c r="N44" s="27"/>
      <c r="O44" s="27"/>
      <c r="P44" s="27"/>
      <c r="Q44" s="57"/>
      <c r="R44" s="35"/>
      <c r="S44" s="7">
        <f t="shared" si="21"/>
        <v>0</v>
      </c>
      <c r="T44" s="35">
        <f t="shared" si="21"/>
        <v>0</v>
      </c>
      <c r="U44" s="3">
        <f>IF(A44="",0,IF(Q$41="",1,IF(Q$41+$U$41*365&lt;$U$1,1,0)))</f>
        <v>0</v>
      </c>
      <c r="V44" s="163">
        <f>IF(A44="",0,IF(Q$41="",1,IF(Q$41+$V$41*365&lt;$U$1,1,0)))</f>
        <v>0</v>
      </c>
      <c r="W44" s="162" t="str">
        <f>IF(ISERROR(VLOOKUP(H44,'Directive OSH09 (FR)'!$O$6:$P$10,2,FALSE)),"",VLOOKUP(H44,'Directive OSH09 (FR)'!$O$6:$P$10,2,FALSE))</f>
        <v/>
      </c>
      <c r="X44" s="3" t="str">
        <f>IF(ISERROR(VLOOKUP(I44,'Directive OSH09 (FR)'!$O$13:$P$17,2,FALSE)),"",VLOOKUP(I44,'Directive OSH09 (FR)'!$O$13:$P$17,2,FALSE))</f>
        <v/>
      </c>
      <c r="Y44" s="3" t="str">
        <f t="shared" si="23"/>
        <v/>
      </c>
      <c r="Z44" s="417"/>
      <c r="AA44" s="418"/>
      <c r="AB44" s="418"/>
      <c r="AC44" s="418"/>
      <c r="AD44" s="419"/>
      <c r="AE44" s="417"/>
      <c r="AF44" s="418"/>
      <c r="AG44" s="418"/>
      <c r="AH44" s="418"/>
      <c r="AI44" s="419"/>
    </row>
    <row r="45" spans="1:35">
      <c r="A45" s="261"/>
      <c r="B45" s="8"/>
      <c r="C45" s="8"/>
      <c r="D45" s="8"/>
      <c r="E45" s="266"/>
      <c r="F45" s="267"/>
      <c r="G45" s="321"/>
      <c r="H45" s="7"/>
      <c r="I45" s="8"/>
      <c r="J45" s="8" t="str">
        <f t="shared" si="22"/>
        <v/>
      </c>
      <c r="K45" s="14" t="str">
        <f>IF(ISERROR(VLOOKUP(Y45,'Directive OSH09 (FR)'!$T$6:$U$10,2,FALSE)),"",VLOOKUP(Y45,'Directive OSH09 (FR)'!$T$6:$U$10,2,FALSE))</f>
        <v/>
      </c>
      <c r="L45" s="126"/>
      <c r="M45" s="127"/>
      <c r="N45" s="27"/>
      <c r="O45" s="27"/>
      <c r="P45" s="27"/>
      <c r="Q45" s="57"/>
      <c r="R45" s="35"/>
      <c r="S45" s="7">
        <f t="shared" si="21"/>
        <v>0</v>
      </c>
      <c r="T45" s="35">
        <f t="shared" si="21"/>
        <v>0</v>
      </c>
      <c r="U45" s="3">
        <f>IF(A45="",0,IF(Q$41="",1,IF(Q$41+$U$41*365&lt;$U$1,1,0)))</f>
        <v>0</v>
      </c>
      <c r="V45" s="163">
        <f>IF(A45="",0,IF(Q$41="",1,IF(Q$41+$V$41*365&lt;$U$1,1,0)))</f>
        <v>0</v>
      </c>
      <c r="W45" s="162" t="str">
        <f>IF(ISERROR(VLOOKUP(H45,'Directive OSH09 (FR)'!$O$6:$P$10,2,FALSE)),"",VLOOKUP(H45,'Directive OSH09 (FR)'!$O$6:$P$10,2,FALSE))</f>
        <v/>
      </c>
      <c r="X45" s="3" t="str">
        <f>IF(ISERROR(VLOOKUP(I45,'Directive OSH09 (FR)'!$O$13:$P$17,2,FALSE)),"",VLOOKUP(I45,'Directive OSH09 (FR)'!$O$13:$P$17,2,FALSE))</f>
        <v/>
      </c>
      <c r="Y45" s="3" t="str">
        <f t="shared" si="23"/>
        <v/>
      </c>
      <c r="Z45" s="417"/>
      <c r="AA45" s="418"/>
      <c r="AB45" s="418"/>
      <c r="AC45" s="418"/>
      <c r="AD45" s="419"/>
      <c r="AE45" s="417"/>
      <c r="AF45" s="418"/>
      <c r="AG45" s="418"/>
      <c r="AH45" s="418"/>
      <c r="AI45" s="419"/>
    </row>
    <row r="46" spans="1:35" ht="5.25" customHeight="1">
      <c r="A46" s="405"/>
      <c r="B46" s="62"/>
      <c r="C46" s="62"/>
      <c r="D46" s="62"/>
      <c r="E46" s="293"/>
      <c r="F46" s="282"/>
      <c r="G46" s="458"/>
      <c r="H46" s="61"/>
      <c r="I46" s="62"/>
      <c r="J46" s="62" t="str">
        <f t="shared" si="22"/>
        <v/>
      </c>
      <c r="K46" s="63" t="str">
        <f>IF(ISERROR(VLOOKUP(Y46,'Directive OSH09 (FR)'!$T$6:$U$10,2,FALSE)),"",VLOOKUP(Y46,'Directive OSH09 (FR)'!$T$6:$U$10,2,FALSE))</f>
        <v/>
      </c>
      <c r="L46" s="61"/>
      <c r="M46" s="64"/>
      <c r="N46" s="64"/>
      <c r="O46" s="64"/>
      <c r="P46" s="64"/>
      <c r="Q46" s="65"/>
      <c r="R46" s="66"/>
      <c r="S46" s="61">
        <f t="shared" si="21"/>
        <v>0</v>
      </c>
      <c r="T46" s="66">
        <f t="shared" si="21"/>
        <v>0</v>
      </c>
      <c r="U46" s="164">
        <f>IF(A46="",0,IF(Q$41="",1,IF(Q$41+$U$41*365&lt;$U$1,1,0)))</f>
        <v>0</v>
      </c>
      <c r="V46" s="165">
        <f>IF(A46="",0,IF(Q$41="",1,IF(Q$41+$V$41*365&lt;$U$1,1,0)))</f>
        <v>0</v>
      </c>
      <c r="W46" s="162" t="str">
        <f>IF(ISERROR(VLOOKUP(H46,'Directive OSH09 (FR)'!$O$6:$P$10,2,FALSE)),"",VLOOKUP(H46,'Directive OSH09 (FR)'!$O$6:$P$10,2,FALSE))</f>
        <v/>
      </c>
      <c r="X46" s="3" t="str">
        <f>IF(ISERROR(VLOOKUP(I46,'Directive OSH09 (FR)'!$O$13:$P$17,2,FALSE)),"",VLOOKUP(I46,'Directive OSH09 (FR)'!$O$13:$P$17,2,FALSE))</f>
        <v/>
      </c>
      <c r="Y46" s="3" t="str">
        <f t="shared" si="23"/>
        <v/>
      </c>
      <c r="Z46" s="417"/>
      <c r="AA46" s="418"/>
      <c r="AB46" s="418"/>
      <c r="AC46" s="418"/>
      <c r="AD46" s="419"/>
      <c r="AE46" s="417"/>
      <c r="AF46" s="418"/>
      <c r="AG46" s="418"/>
      <c r="AH46" s="418"/>
      <c r="AI46" s="419"/>
    </row>
    <row r="47" spans="1:35" ht="14.25">
      <c r="A47" s="354" t="s">
        <v>275</v>
      </c>
      <c r="B47" s="391"/>
      <c r="C47" s="391"/>
      <c r="D47" s="391"/>
      <c r="E47" s="292"/>
      <c r="F47" s="281"/>
      <c r="G47" s="457"/>
      <c r="H47" s="454"/>
      <c r="I47" s="391"/>
      <c r="J47" s="391">
        <f>IF(SUM(J48:J54)=0,"",MAX(J48:J54))</f>
        <v>32</v>
      </c>
      <c r="K47" s="24" t="str">
        <f>IF(ISERROR(VLOOKUP(Y47,'Directive OSH09 (FR)'!$T$6:$U$10,2,FALSE)),"",VLOOKUP(Y47,'Directive OSH09 (FR)'!$T$6:$U$10,2,FALSE))</f>
        <v>3-Moderé</v>
      </c>
      <c r="L47" s="43" t="str">
        <f>IF(ISERROR(VLOOKUP($A47,Dangers!$B$4:$G$1001,4,FALSE)),"ERR",IF(ISBLANK(VLOOKUP($A47,Dangers!$B$4:$G$1001,4,FALSE)),"","Yes"))</f>
        <v>Yes</v>
      </c>
      <c r="M47" s="26" t="str">
        <f>IF(ISERROR(VLOOKUP($A47,Dangers!$B$4:$G$1001,6,FALSE)),"ERR",IF(ISBLANK((VLOOKUP($A47,Dangers!$B$4:$G$1001,6,FALSE))),"","Yes"))</f>
        <v>Yes</v>
      </c>
      <c r="N47" s="26"/>
      <c r="O47" s="26"/>
      <c r="P47" s="26"/>
      <c r="Q47" s="132">
        <f>IF(OR(L47="Yes",M47="Yes"),MAX(Q48:Q54),"")</f>
        <v>0</v>
      </c>
      <c r="R47" s="34"/>
      <c r="S47" s="43">
        <f>IF(L47="Yes",IF(SUM(S48:S54)=0,0,1),2)</f>
        <v>1</v>
      </c>
      <c r="T47" s="34">
        <f>IF(M47="Yes",IF(SUM(T48:T54)=0,0,1),2)</f>
        <v>1</v>
      </c>
      <c r="U47" s="160">
        <v>2</v>
      </c>
      <c r="V47" s="161">
        <v>2</v>
      </c>
      <c r="W47" s="162" t="str">
        <f>IF(ISERROR(VLOOKUP(H47,'Directive OSH09 (FR)'!$O$6:$P$10,2,FALSE)),"",VLOOKUP(H47,'Directive OSH09 (FR)'!$O$6:$P$10,2,FALSE))</f>
        <v/>
      </c>
      <c r="X47" s="3" t="str">
        <f>IF(ISERROR(VLOOKUP(I47,'Directive OSH09 (FR)'!$O$13:$P$17,2,FALSE)),"",VLOOKUP(I47,'Directive OSH09 (FR)'!$O$13:$P$17,2,FALSE))</f>
        <v/>
      </c>
      <c r="Y47" s="3">
        <f>IF(J47="","",IF(J47&gt;=161,5,IF(J47&gt;=65,4,IF(J47&gt;=20,3,IF(J47&gt;=9,2,1)))))</f>
        <v>3</v>
      </c>
      <c r="Z47" s="445"/>
      <c r="AA47" s="446"/>
      <c r="AB47" s="446"/>
      <c r="AC47" s="446"/>
      <c r="AD47" s="447"/>
      <c r="AE47" s="445"/>
      <c r="AF47" s="446"/>
      <c r="AG47" s="446"/>
      <c r="AH47" s="446"/>
      <c r="AI47" s="447"/>
    </row>
    <row r="48" spans="1:35" ht="102">
      <c r="A48" s="261"/>
      <c r="B48" s="255" t="s">
        <v>707</v>
      </c>
      <c r="C48" s="255" t="s">
        <v>708</v>
      </c>
      <c r="D48" s="255" t="s">
        <v>709</v>
      </c>
      <c r="E48" s="266" t="s">
        <v>36</v>
      </c>
      <c r="F48" s="267">
        <v>22</v>
      </c>
      <c r="G48" s="256" t="s">
        <v>710</v>
      </c>
      <c r="H48" s="7" t="s">
        <v>38</v>
      </c>
      <c r="I48" s="8" t="s">
        <v>48</v>
      </c>
      <c r="J48" s="8">
        <f>IF(ISERROR(W48*X48),"",W48*X48)</f>
        <v>32</v>
      </c>
      <c r="K48" s="14" t="str">
        <f>IF(ISERROR(VLOOKUP(Y48,'Directive OSH09 (FR)'!$T$6:$U$10,2,FALSE)),"",VLOOKUP(Y48,'Directive OSH09 (FR)'!$T$6:$U$10,2,FALSE))</f>
        <v>3-Moderé</v>
      </c>
      <c r="L48" s="126"/>
      <c r="M48" s="127"/>
      <c r="N48" s="27"/>
      <c r="O48" s="27"/>
      <c r="P48" s="27"/>
      <c r="Q48" s="57"/>
      <c r="R48" s="35"/>
      <c r="S48" s="7">
        <f t="shared" ref="S48:T54" si="24">U48</f>
        <v>0</v>
      </c>
      <c r="T48" s="35">
        <f t="shared" si="24"/>
        <v>0</v>
      </c>
      <c r="U48" s="3">
        <f>IF(A48="",0,IF(Q$47="",1,IF(Q$47+$U$47*365&lt;$U$1,1,0)))</f>
        <v>0</v>
      </c>
      <c r="V48" s="163">
        <f>IF(A48="",0,IF(Q$47="",1,IF(Q$47+$V$47*365&lt;$U$1,1,0)))</f>
        <v>0</v>
      </c>
      <c r="W48" s="162">
        <f>IF(ISERROR(VLOOKUP(H48,'Directive OSH09 (FR)'!$O$6:$P$10,2,FALSE)),"",VLOOKUP(H48,'Directive OSH09 (FR)'!$O$6:$P$10,2,FALSE))</f>
        <v>4</v>
      </c>
      <c r="X48" s="3">
        <f>IF(ISERROR(VLOOKUP(I48,'Directive OSH09 (FR)'!$O$13:$P$17,2,FALSE)),"",VLOOKUP(I48,'Directive OSH09 (FR)'!$O$13:$P$17,2,FALSE))</f>
        <v>8</v>
      </c>
      <c r="Y48" s="3">
        <f>IF(J48="","",IF(J48&gt;=161,5,IF(J48&gt;=65,4,IF(J48&gt;=20,3,IF(J48&gt;=9,2,1)))))</f>
        <v>3</v>
      </c>
      <c r="Z48" s="196" t="s">
        <v>711</v>
      </c>
      <c r="AA48" s="425" t="s">
        <v>478</v>
      </c>
      <c r="AB48" s="177"/>
      <c r="AC48" s="418"/>
      <c r="AD48" s="419"/>
      <c r="AE48" s="417"/>
      <c r="AF48" s="177"/>
      <c r="AG48" s="418"/>
      <c r="AH48" s="418"/>
      <c r="AI48" s="419"/>
    </row>
    <row r="49" spans="1:35" ht="102">
      <c r="A49" s="261"/>
      <c r="B49" s="255" t="s">
        <v>707</v>
      </c>
      <c r="C49" s="255" t="s">
        <v>708</v>
      </c>
      <c r="D49" s="255" t="s">
        <v>712</v>
      </c>
      <c r="E49" s="266" t="s">
        <v>36</v>
      </c>
      <c r="F49" s="267">
        <v>22</v>
      </c>
      <c r="G49" s="256" t="s">
        <v>710</v>
      </c>
      <c r="H49" s="7" t="s">
        <v>38</v>
      </c>
      <c r="I49" s="8" t="s">
        <v>48</v>
      </c>
      <c r="J49" s="8">
        <f t="shared" ref="J49:J54" si="25">IF(ISERROR(W49*X49),"",W49*X49)</f>
        <v>32</v>
      </c>
      <c r="K49" s="14" t="str">
        <f>IF(ISERROR(VLOOKUP(Y49,'Directive OSH09 (FR)'!$T$6:$U$10,2,FALSE)),"",VLOOKUP(Y49,'Directive OSH09 (FR)'!$T$6:$U$10,2,FALSE))</f>
        <v>3-Moderé</v>
      </c>
      <c r="L49" s="126"/>
      <c r="M49" s="127"/>
      <c r="N49" s="27"/>
      <c r="O49" s="27"/>
      <c r="P49" s="27"/>
      <c r="Q49" s="57"/>
      <c r="R49" s="35"/>
      <c r="S49" s="7">
        <f t="shared" si="24"/>
        <v>0</v>
      </c>
      <c r="T49" s="35">
        <f t="shared" si="24"/>
        <v>0</v>
      </c>
      <c r="U49" s="3">
        <f>IF(A49="",0,IF(Q$47="",1,IF(Q$47+$U$47*365&lt;$U$1,1,0)))</f>
        <v>0</v>
      </c>
      <c r="V49" s="163">
        <f>IF(A49="",0,IF(Q$47="",1,IF(Q$47+$V$47*365&lt;$U$1,1,0)))</f>
        <v>0</v>
      </c>
      <c r="W49" s="162">
        <f>IF(ISERROR(VLOOKUP(H49,'Directive OSH09 (FR)'!$O$6:$P$10,2,FALSE)),"",VLOOKUP(H49,'Directive OSH09 (FR)'!$O$6:$P$10,2,FALSE))</f>
        <v>4</v>
      </c>
      <c r="X49" s="3">
        <f>IF(ISERROR(VLOOKUP(I49,'Directive OSH09 (FR)'!$O$13:$P$17,2,FALSE)),"",VLOOKUP(I49,'Directive OSH09 (FR)'!$O$13:$P$17,2,FALSE))</f>
        <v>8</v>
      </c>
      <c r="Y49" s="3">
        <f t="shared" ref="Y49:Y54" si="26">IF(J49="","",IF(J49&gt;=161,5,IF(J49&gt;=65,4,IF(J49&gt;=20,3,IF(J49&gt;=9,2,1)))))</f>
        <v>3</v>
      </c>
      <c r="Z49" s="417"/>
      <c r="AA49" s="418"/>
      <c r="AB49" s="418"/>
      <c r="AC49" s="418"/>
      <c r="AD49" s="419"/>
      <c r="AE49" s="417"/>
      <c r="AF49" s="418"/>
      <c r="AG49" s="418"/>
      <c r="AH49" s="418"/>
      <c r="AI49" s="419"/>
    </row>
    <row r="50" spans="1:35" ht="137.25" customHeight="1">
      <c r="A50" s="261"/>
      <c r="B50" s="255" t="s">
        <v>707</v>
      </c>
      <c r="C50" s="255" t="s">
        <v>708</v>
      </c>
      <c r="D50" s="255" t="s">
        <v>713</v>
      </c>
      <c r="E50" s="266" t="s">
        <v>36</v>
      </c>
      <c r="F50" s="267">
        <v>22</v>
      </c>
      <c r="G50" s="256" t="s">
        <v>710</v>
      </c>
      <c r="H50" s="7" t="s">
        <v>38</v>
      </c>
      <c r="I50" s="8" t="s">
        <v>48</v>
      </c>
      <c r="J50" s="8">
        <f t="shared" si="25"/>
        <v>32</v>
      </c>
      <c r="K50" s="14" t="str">
        <f>IF(ISERROR(VLOOKUP(Y50,'Directive OSH09 (FR)'!$T$6:$U$10,2,FALSE)),"",VLOOKUP(Y50,'Directive OSH09 (FR)'!$T$6:$U$10,2,FALSE))</f>
        <v>3-Moderé</v>
      </c>
      <c r="L50" s="126"/>
      <c r="M50" s="127"/>
      <c r="N50" s="27"/>
      <c r="O50" s="27"/>
      <c r="P50" s="27"/>
      <c r="Q50" s="57"/>
      <c r="R50" s="35"/>
      <c r="S50" s="7">
        <f t="shared" ref="S50" si="27">U50</f>
        <v>0</v>
      </c>
      <c r="T50" s="35">
        <f t="shared" ref="T50" si="28">V50</f>
        <v>0</v>
      </c>
      <c r="U50" s="3">
        <f>IF(A50="",0,IF(Q$47="",1,IF(Q$47+$U$47*365&lt;$U$1,1,0)))</f>
        <v>0</v>
      </c>
      <c r="V50" s="163">
        <f>IF(A50="",0,IF(Q$47="",1,IF(Q$47+$V$47*365&lt;$U$1,1,0)))</f>
        <v>0</v>
      </c>
      <c r="W50" s="162">
        <f>IF(ISERROR(VLOOKUP(H50,'Directive OSH09 (FR)'!$O$6:$P$10,2,FALSE)),"",VLOOKUP(H50,'Directive OSH09 (FR)'!$O$6:$P$10,2,FALSE))</f>
        <v>4</v>
      </c>
      <c r="X50" s="3">
        <f>IF(ISERROR(VLOOKUP(I50,'Directive OSH09 (FR)'!$O$13:$P$17,2,FALSE)),"",VLOOKUP(I50,'Directive OSH09 (FR)'!$O$13:$P$17,2,FALSE))</f>
        <v>8</v>
      </c>
      <c r="Y50" s="3">
        <f t="shared" ref="Y50" si="29">IF(J50="","",IF(J50&gt;=161,5,IF(J50&gt;=65,4,IF(J50&gt;=20,3,IF(J50&gt;=9,2,1)))))</f>
        <v>3</v>
      </c>
      <c r="Z50" s="417"/>
      <c r="AA50" s="418"/>
      <c r="AB50" s="418"/>
      <c r="AC50" s="418"/>
      <c r="AD50" s="419"/>
      <c r="AE50" s="417"/>
      <c r="AF50" s="418"/>
      <c r="AG50" s="418"/>
      <c r="AH50" s="418"/>
      <c r="AI50" s="419"/>
    </row>
    <row r="51" spans="1:35" ht="38.25">
      <c r="A51" s="261"/>
      <c r="B51" s="255" t="s">
        <v>714</v>
      </c>
      <c r="C51" s="8" t="s">
        <v>715</v>
      </c>
      <c r="D51" s="255" t="s">
        <v>716</v>
      </c>
      <c r="E51" s="266" t="s">
        <v>36</v>
      </c>
      <c r="F51" s="267">
        <v>22</v>
      </c>
      <c r="G51" s="256" t="s">
        <v>698</v>
      </c>
      <c r="H51" s="7" t="s">
        <v>38</v>
      </c>
      <c r="I51" s="8" t="s">
        <v>48</v>
      </c>
      <c r="J51" s="8">
        <f t="shared" si="25"/>
        <v>32</v>
      </c>
      <c r="K51" s="14" t="str">
        <f>IF(ISERROR(VLOOKUP(Y51,'Directive OSH09 (FR)'!$T$6:$U$10,2,FALSE)),"",VLOOKUP(Y51,'Directive OSH09 (FR)'!$T$6:$U$10,2,FALSE))</f>
        <v>3-Moderé</v>
      </c>
      <c r="L51" s="126"/>
      <c r="M51" s="127"/>
      <c r="N51" s="27"/>
      <c r="O51" s="27"/>
      <c r="P51" s="27"/>
      <c r="Q51" s="57"/>
      <c r="R51" s="35"/>
      <c r="S51" s="7">
        <f t="shared" si="24"/>
        <v>0</v>
      </c>
      <c r="T51" s="35">
        <f t="shared" si="24"/>
        <v>0</v>
      </c>
      <c r="U51" s="3">
        <f>IF(A51="",0,IF(Q$47="",1,IF(Q$47+$U$47*365&lt;$U$1,1,0)))</f>
        <v>0</v>
      </c>
      <c r="V51" s="163">
        <f>IF(A51="",0,IF(Q$47="",1,IF(Q$47+$V$47*365&lt;$U$1,1,0)))</f>
        <v>0</v>
      </c>
      <c r="W51" s="162">
        <f>IF(ISERROR(VLOOKUP(H51,'Directive OSH09 (FR)'!$O$6:$P$10,2,FALSE)),"",VLOOKUP(H51,'Directive OSH09 (FR)'!$O$6:$P$10,2,FALSE))</f>
        <v>4</v>
      </c>
      <c r="X51" s="3">
        <f>IF(ISERROR(VLOOKUP(I51,'Directive OSH09 (FR)'!$O$13:$P$17,2,FALSE)),"",VLOOKUP(I51,'Directive OSH09 (FR)'!$O$13:$P$17,2,FALSE))</f>
        <v>8</v>
      </c>
      <c r="Y51" s="3">
        <f t="shared" si="26"/>
        <v>3</v>
      </c>
      <c r="Z51" s="417"/>
      <c r="AA51" s="418"/>
      <c r="AB51" s="418"/>
      <c r="AC51" s="418"/>
      <c r="AD51" s="419"/>
      <c r="AE51" s="417"/>
      <c r="AF51" s="422"/>
      <c r="AG51" s="422"/>
      <c r="AH51" s="418"/>
      <c r="AI51" s="423"/>
    </row>
    <row r="52" spans="1:35" ht="114.75">
      <c r="A52" s="261" t="s">
        <v>473</v>
      </c>
      <c r="B52" s="255" t="s">
        <v>479</v>
      </c>
      <c r="C52" s="255" t="s">
        <v>480</v>
      </c>
      <c r="D52" s="255" t="s">
        <v>1321</v>
      </c>
      <c r="E52" s="266" t="s">
        <v>36</v>
      </c>
      <c r="F52" s="267">
        <v>22</v>
      </c>
      <c r="G52" s="256" t="s">
        <v>476</v>
      </c>
      <c r="H52" s="7" t="s">
        <v>35</v>
      </c>
      <c r="I52" s="8" t="s">
        <v>48</v>
      </c>
      <c r="J52" s="8">
        <f t="shared" si="25"/>
        <v>16</v>
      </c>
      <c r="K52" s="14" t="str">
        <f>IF(ISERROR(VLOOKUP(Y52,'Directive OSH09 (FR)'!$T$6:$U$10,2,FALSE)),"",VLOOKUP(Y52,'Directive OSH09 (FR)'!$T$6:$U$10,2,FALSE))</f>
        <v>2-Tolérable</v>
      </c>
      <c r="L52" s="126"/>
      <c r="M52" s="127"/>
      <c r="N52" s="175"/>
      <c r="O52" s="27"/>
      <c r="P52" s="27"/>
      <c r="Q52" s="57"/>
      <c r="R52" s="35"/>
      <c r="S52" s="7">
        <f t="shared" si="24"/>
        <v>1</v>
      </c>
      <c r="T52" s="35">
        <f t="shared" si="24"/>
        <v>1</v>
      </c>
      <c r="U52" s="3">
        <f>IF(A52="",0,IF(Q$50="",1,IF(Q$50+$U$50*365&lt;$U$1,1,0)))</f>
        <v>1</v>
      </c>
      <c r="V52" s="163">
        <f>IF(A52="",0,IF(Q$50="",1,IF(Q$50+$V$50*365&lt;$U$1,1,0)))</f>
        <v>1</v>
      </c>
      <c r="W52" s="162">
        <f>IF(ISERROR(VLOOKUP(H52,'Directive OSH09 (FR)'!$O$6:$P$10,2,FALSE)),"",VLOOKUP(H52,'Directive OSH09 (FR)'!$O$6:$P$10,2,FALSE))</f>
        <v>2</v>
      </c>
      <c r="X52" s="3">
        <f>IF(ISERROR(VLOOKUP(I52,'Directive OSH09 (FR)'!$O$13:$P$17,2,FALSE)),"",VLOOKUP(I52,'Directive OSH09 (FR)'!$O$13:$P$17,2,FALSE))</f>
        <v>8</v>
      </c>
      <c r="Y52" s="3">
        <f t="shared" si="26"/>
        <v>2</v>
      </c>
      <c r="Z52" s="210" t="s">
        <v>481</v>
      </c>
      <c r="AA52" s="178" t="s">
        <v>478</v>
      </c>
      <c r="AB52" s="418"/>
      <c r="AC52" s="418"/>
      <c r="AD52" s="419"/>
      <c r="AE52" s="421"/>
      <c r="AF52" s="8"/>
      <c r="AG52" s="8"/>
      <c r="AH52" s="8">
        <f t="shared" ref="AH52:AH53" si="30">IF(ISERROR(AU52*AV52),"",AU52*AV52)</f>
        <v>0</v>
      </c>
      <c r="AI52" s="264"/>
    </row>
    <row r="53" spans="1:35" ht="89.25">
      <c r="A53" s="260" t="s">
        <v>482</v>
      </c>
      <c r="B53" s="8" t="s">
        <v>483</v>
      </c>
      <c r="C53" s="255" t="s">
        <v>484</v>
      </c>
      <c r="D53" s="255" t="s">
        <v>1322</v>
      </c>
      <c r="E53" s="266" t="s">
        <v>36</v>
      </c>
      <c r="F53" s="267">
        <v>22</v>
      </c>
      <c r="G53" s="256" t="s">
        <v>476</v>
      </c>
      <c r="H53" s="7" t="s">
        <v>38</v>
      </c>
      <c r="I53" s="8" t="s">
        <v>47</v>
      </c>
      <c r="J53" s="8">
        <f t="shared" si="25"/>
        <v>16</v>
      </c>
      <c r="K53" s="14" t="str">
        <f>IF(ISERROR(VLOOKUP(Y53,'Directive OSH09 (FR)'!$T$6:$U$10,2,FALSE)),"",VLOOKUP(Y53,'Directive OSH09 (FR)'!$T$6:$U$10,2,FALSE))</f>
        <v>2-Tolérable</v>
      </c>
      <c r="L53" s="126"/>
      <c r="M53" s="127"/>
      <c r="N53" s="27"/>
      <c r="O53" s="27"/>
      <c r="P53" s="27"/>
      <c r="Q53" s="57"/>
      <c r="R53" s="35"/>
      <c r="S53" s="7">
        <f t="shared" si="24"/>
        <v>1</v>
      </c>
      <c r="T53" s="35">
        <f t="shared" si="24"/>
        <v>1</v>
      </c>
      <c r="U53" s="3">
        <f>IF(A53="",0,IF(Q$50="",1,IF(Q$50+$U$50*365&lt;$U$1,1,0)))</f>
        <v>1</v>
      </c>
      <c r="V53" s="163">
        <f>IF(A53="",0,IF(Q$50="",1,IF(Q$50+$V$50*365&lt;$U$1,1,0)))</f>
        <v>1</v>
      </c>
      <c r="W53" s="162">
        <f>IF(ISERROR(VLOOKUP(H53,'Directive OSH09 (FR)'!$O$6:$P$10,2,FALSE)),"",VLOOKUP(H53,'Directive OSH09 (FR)'!$O$6:$P$10,2,FALSE))</f>
        <v>4</v>
      </c>
      <c r="X53" s="3">
        <f>IF(ISERROR(VLOOKUP(I53,'Directive OSH09 (FR)'!$O$13:$P$17,2,FALSE)),"",VLOOKUP(I53,'Directive OSH09 (FR)'!$O$13:$P$17,2,FALSE))</f>
        <v>4</v>
      </c>
      <c r="Y53" s="3">
        <f t="shared" si="26"/>
        <v>2</v>
      </c>
      <c r="Z53" s="196" t="s">
        <v>1333</v>
      </c>
      <c r="AA53" s="418"/>
      <c r="AB53" s="418"/>
      <c r="AC53" s="418"/>
      <c r="AD53" s="419"/>
      <c r="AE53" s="421"/>
      <c r="AF53" s="8"/>
      <c r="AG53" s="8"/>
      <c r="AH53" s="8">
        <f t="shared" si="30"/>
        <v>0</v>
      </c>
      <c r="AI53" s="419"/>
    </row>
    <row r="54" spans="1:35" ht="5.25" customHeight="1">
      <c r="A54" s="405"/>
      <c r="B54" s="62"/>
      <c r="C54" s="62"/>
      <c r="D54" s="62"/>
      <c r="E54" s="293"/>
      <c r="F54" s="282"/>
      <c r="G54" s="458"/>
      <c r="H54" s="61"/>
      <c r="I54" s="62"/>
      <c r="J54" s="62" t="str">
        <f t="shared" si="25"/>
        <v/>
      </c>
      <c r="K54" s="63" t="str">
        <f>IF(ISERROR(VLOOKUP(Y54,'Directive OSH09 (FR)'!$T$6:$U$10,2,FALSE)),"",VLOOKUP(Y54,'Directive OSH09 (FR)'!$T$6:$U$10,2,FALSE))</f>
        <v/>
      </c>
      <c r="L54" s="61"/>
      <c r="M54" s="64"/>
      <c r="N54" s="64"/>
      <c r="O54" s="64"/>
      <c r="P54" s="64"/>
      <c r="Q54" s="65"/>
      <c r="R54" s="66"/>
      <c r="S54" s="61">
        <f t="shared" si="24"/>
        <v>0</v>
      </c>
      <c r="T54" s="66">
        <f t="shared" si="24"/>
        <v>0</v>
      </c>
      <c r="U54" s="164">
        <f>IF(A54="",0,IF(Q$47="",1,IF(Q$47+$U$47*365&lt;$U$1,1,0)))</f>
        <v>0</v>
      </c>
      <c r="V54" s="165">
        <f>IF(A54="",0,IF(Q$47="",1,IF(Q$47+$V$47*365&lt;$U$1,1,0)))</f>
        <v>0</v>
      </c>
      <c r="W54" s="162" t="str">
        <f>IF(ISERROR(VLOOKUP(H54,'Directive OSH09 (FR)'!$O$6:$P$10,2,FALSE)),"",VLOOKUP(H54,'Directive OSH09 (FR)'!$O$6:$P$10,2,FALSE))</f>
        <v/>
      </c>
      <c r="X54" s="3" t="str">
        <f>IF(ISERROR(VLOOKUP(I54,'Directive OSH09 (FR)'!$O$13:$P$17,2,FALSE)),"",VLOOKUP(I54,'Directive OSH09 (FR)'!$O$13:$P$17,2,FALSE))</f>
        <v/>
      </c>
      <c r="Y54" s="3" t="str">
        <f t="shared" si="26"/>
        <v/>
      </c>
      <c r="Z54" s="417"/>
      <c r="AA54" s="418"/>
      <c r="AB54" s="418"/>
      <c r="AC54" s="418"/>
      <c r="AD54" s="419"/>
      <c r="AE54" s="417"/>
      <c r="AF54" s="418"/>
      <c r="AG54" s="418"/>
      <c r="AH54" s="418"/>
      <c r="AI54" s="419"/>
    </row>
    <row r="55" spans="1:35">
      <c r="A55" s="268" t="s">
        <v>278</v>
      </c>
      <c r="B55" s="391"/>
      <c r="C55" s="391"/>
      <c r="D55" s="391"/>
      <c r="E55" s="292"/>
      <c r="F55" s="281"/>
      <c r="G55" s="457"/>
      <c r="H55" s="454"/>
      <c r="I55" s="391"/>
      <c r="J55" s="391">
        <f>IF(SUM(J56:J60)=0,"",MAX(J56:J60))</f>
        <v>32</v>
      </c>
      <c r="K55" s="24" t="str">
        <f>IF(ISERROR(VLOOKUP(Y55,'Directive OSH09 (FR)'!$T$6:$U$10,2,FALSE)),"",VLOOKUP(Y55,'Directive OSH09 (FR)'!$T$6:$U$10,2,FALSE))</f>
        <v>3-Moderé</v>
      </c>
      <c r="L55" s="43" t="str">
        <f>IF(ISERROR(VLOOKUP($A55,Dangers!$B$4:$G$1001,4,FALSE)),"ERR",IF(ISBLANK(VLOOKUP($A55,Dangers!$B$4:$G$1001,4,FALSE)),"","Yes"))</f>
        <v/>
      </c>
      <c r="M55" s="26" t="str">
        <f>IF(ISERROR(VLOOKUP($A55,Dangers!$B$4:$G$1001,6,FALSE)),"ERR",IF(ISBLANK((VLOOKUP($A55,Dangers!$B$4:$G$1001,6,FALSE))),"","Yes"))</f>
        <v/>
      </c>
      <c r="N55" s="26"/>
      <c r="O55" s="26"/>
      <c r="P55" s="26"/>
      <c r="Q55" s="132" t="str">
        <f>IF(OR(L55="Yes",M55="Yes"),MAX(Q56:Q60),"")</f>
        <v/>
      </c>
      <c r="R55" s="34"/>
      <c r="S55" s="43">
        <f>IF(L55="Yes",IF(SUM(S56:S60)=0,0,1),2)</f>
        <v>2</v>
      </c>
      <c r="T55" s="34">
        <f>IF(M55="Yes",IF(SUM(T56:T60)=0,0,1),2)</f>
        <v>2</v>
      </c>
      <c r="U55" s="160">
        <v>0</v>
      </c>
      <c r="V55" s="161">
        <v>0</v>
      </c>
      <c r="W55" s="162" t="str">
        <f>IF(ISERROR(VLOOKUP(H55,'Directive OSH09 (FR)'!$O$6:$P$10,2,FALSE)),"",VLOOKUP(H55,'Directive OSH09 (FR)'!$O$6:$P$10,2,FALSE))</f>
        <v/>
      </c>
      <c r="X55" s="3" t="str">
        <f>IF(ISERROR(VLOOKUP(I55,'Directive OSH09 (FR)'!$O$13:$P$17,2,FALSE)),"",VLOOKUP(I55,'Directive OSH09 (FR)'!$O$13:$P$17,2,FALSE))</f>
        <v/>
      </c>
      <c r="Y55" s="3">
        <f>IF(J55="","",IF(J55&gt;=161,5,IF(J55&gt;=65,4,IF(J55&gt;=20,3,IF(J55&gt;=9,2,1)))))</f>
        <v>3</v>
      </c>
      <c r="Z55" s="445"/>
      <c r="AA55" s="446"/>
      <c r="AB55" s="446"/>
      <c r="AC55" s="446"/>
      <c r="AD55" s="447"/>
      <c r="AE55" s="445"/>
      <c r="AF55" s="446"/>
      <c r="AG55" s="446"/>
      <c r="AH55" s="446"/>
      <c r="AI55" s="447"/>
    </row>
    <row r="56" spans="1:35" ht="25.5">
      <c r="A56" s="261"/>
      <c r="B56" s="8" t="s">
        <v>486</v>
      </c>
      <c r="C56" s="255" t="s">
        <v>717</v>
      </c>
      <c r="D56" s="530" t="s">
        <v>488</v>
      </c>
      <c r="E56" s="266" t="s">
        <v>36</v>
      </c>
      <c r="F56" s="267">
        <v>22</v>
      </c>
      <c r="G56" s="256" t="s">
        <v>489</v>
      </c>
      <c r="H56" s="7" t="s">
        <v>38</v>
      </c>
      <c r="I56" s="8" t="s">
        <v>48</v>
      </c>
      <c r="J56" s="8">
        <f>IF(ISERROR(W56*X56),"",W56*X56)</f>
        <v>32</v>
      </c>
      <c r="K56" s="14" t="str">
        <f>IF(ISERROR(VLOOKUP(Y56,'Directive OSH09 (FR)'!$T$6:$U$10,2,FALSE)),"",VLOOKUP(Y56,'Directive OSH09 (FR)'!$T$6:$U$10,2,FALSE))</f>
        <v>3-Moderé</v>
      </c>
      <c r="L56" s="126"/>
      <c r="M56" s="127"/>
      <c r="N56" s="27"/>
      <c r="O56" s="27"/>
      <c r="P56" s="27"/>
      <c r="Q56" s="57"/>
      <c r="R56" s="35"/>
      <c r="S56" s="7">
        <f t="shared" ref="S56:T57" si="31">U56</f>
        <v>0</v>
      </c>
      <c r="T56" s="35">
        <f t="shared" si="31"/>
        <v>0</v>
      </c>
      <c r="U56" s="3">
        <f>IF(A56="",0,IF(Q$54="",1,IF(Q$54+$U$54*365&lt;$U$1,1,0)))</f>
        <v>0</v>
      </c>
      <c r="V56" s="163">
        <f>IF(A56="",0,IF(Q$54="",1,IF(Q$54+$V$54*365&lt;$U$1,1,0)))</f>
        <v>0</v>
      </c>
      <c r="W56" s="162">
        <f>IF(ISERROR(VLOOKUP(H56,'Directive OSH09 (FR)'!$O$6:$P$10,2,FALSE)),"",VLOOKUP(H56,'Directive OSH09 (FR)'!$O$6:$P$10,2,FALSE))</f>
        <v>4</v>
      </c>
      <c r="X56" s="3">
        <f>IF(ISERROR(VLOOKUP(I56,'Directive OSH09 (FR)'!$O$13:$P$17,2,FALSE)),"",VLOOKUP(I56,'Directive OSH09 (FR)'!$O$13:$P$17,2,FALSE))</f>
        <v>8</v>
      </c>
      <c r="Y56" s="3">
        <f>IF(J56="","",IF(J56&gt;=161,5,IF(J56&gt;=65,4,IF(J56&gt;=20,3,IF(J56&gt;=9,2,1)))))</f>
        <v>3</v>
      </c>
      <c r="Z56" s="196"/>
      <c r="AA56" s="418"/>
      <c r="AB56" s="418"/>
      <c r="AC56" s="418"/>
      <c r="AD56" s="419"/>
      <c r="AE56" s="421"/>
      <c r="AF56" s="8"/>
      <c r="AG56" s="8"/>
      <c r="AH56" s="8">
        <f>IF(ISERROR(AU56*AV56),"",AU56*AV56)</f>
        <v>0</v>
      </c>
      <c r="AI56" s="423"/>
    </row>
    <row r="57" spans="1:35" ht="25.5">
      <c r="A57" s="261"/>
      <c r="B57" s="8" t="s">
        <v>486</v>
      </c>
      <c r="C57" s="8" t="s">
        <v>718</v>
      </c>
      <c r="D57" s="442" t="s">
        <v>719</v>
      </c>
      <c r="E57" s="266" t="s">
        <v>36</v>
      </c>
      <c r="F57" s="267">
        <v>22</v>
      </c>
      <c r="G57" s="256" t="s">
        <v>489</v>
      </c>
      <c r="H57" s="7" t="s">
        <v>38</v>
      </c>
      <c r="I57" s="8" t="s">
        <v>48</v>
      </c>
      <c r="J57" s="8">
        <f t="shared" ref="J57:J59" si="32">IF(ISERROR(W57*X57),"",W57*X57)</f>
        <v>32</v>
      </c>
      <c r="K57" s="14" t="str">
        <f>IF(ISERROR(VLOOKUP(Y57,'Directive OSH09 (FR)'!$T$6:$U$10,2,FALSE)),"",VLOOKUP(Y57,'Directive OSH09 (FR)'!$T$6:$U$10,2,FALSE))</f>
        <v>3-Moderé</v>
      </c>
      <c r="L57" s="126"/>
      <c r="M57" s="127"/>
      <c r="N57" s="27"/>
      <c r="O57" s="27"/>
      <c r="P57" s="27"/>
      <c r="Q57" s="57"/>
      <c r="R57" s="35"/>
      <c r="S57" s="7">
        <f t="shared" si="31"/>
        <v>0</v>
      </c>
      <c r="T57" s="35">
        <f t="shared" si="31"/>
        <v>0</v>
      </c>
      <c r="U57" s="3">
        <f>IF(A57="",0,IF(Q$54="",1,IF(Q$54+$U$54*365&lt;$U$1,1,0)))</f>
        <v>0</v>
      </c>
      <c r="V57" s="163">
        <f>IF(A57="",0,IF(Q$54="",1,IF(Q$54+$V$54*365&lt;$U$1,1,0)))</f>
        <v>0</v>
      </c>
      <c r="W57" s="162">
        <f>IF(ISERROR(VLOOKUP(H57,'Directive OSH09 (FR)'!$O$6:$P$10,2,FALSE)),"",VLOOKUP(H57,'Directive OSH09 (FR)'!$O$6:$P$10,2,FALSE))</f>
        <v>4</v>
      </c>
      <c r="X57" s="3">
        <f>IF(ISERROR(VLOOKUP(I57,'Directive OSH09 (FR)'!$O$13:$P$17,2,FALSE)),"",VLOOKUP(I57,'Directive OSH09 (FR)'!$O$13:$P$17,2,FALSE))</f>
        <v>8</v>
      </c>
      <c r="Y57" s="3">
        <f t="shared" ref="Y57" si="33">IF(J57="","",IF(J57&gt;=161,5,IF(J57&gt;=65,4,IF(J57&gt;=20,3,IF(J57&gt;=9,2,1)))))</f>
        <v>3</v>
      </c>
      <c r="Z57" s="196"/>
      <c r="AA57" s="418"/>
      <c r="AB57" s="418"/>
      <c r="AC57" s="418"/>
      <c r="AD57" s="419"/>
      <c r="AE57" s="421"/>
      <c r="AF57" s="8"/>
      <c r="AG57" s="8"/>
      <c r="AH57" s="8">
        <f t="shared" ref="AH57:AH59" si="34">IF(ISERROR(AU57*AV57),"",AU57*AV57)</f>
        <v>0</v>
      </c>
      <c r="AI57" s="419"/>
    </row>
    <row r="58" spans="1:35" ht="25.5">
      <c r="A58" s="261"/>
      <c r="B58" s="8" t="s">
        <v>493</v>
      </c>
      <c r="C58" s="8" t="s">
        <v>494</v>
      </c>
      <c r="D58" s="255" t="s">
        <v>495</v>
      </c>
      <c r="E58" s="266" t="s">
        <v>39</v>
      </c>
      <c r="F58" s="267">
        <v>22</v>
      </c>
      <c r="G58" s="256" t="s">
        <v>489</v>
      </c>
      <c r="H58" s="7" t="s">
        <v>38</v>
      </c>
      <c r="I58" s="8" t="s">
        <v>48</v>
      </c>
      <c r="J58" s="8">
        <f t="shared" si="32"/>
        <v>32</v>
      </c>
      <c r="K58" s="14" t="str">
        <f>IF(ISERROR(VLOOKUP(Y58,'Directive OSH09 (FR)'!$T$6:$U$10,2,FALSE)),"",VLOOKUP(Y58,'Directive OSH09 (FR)'!$T$6:$U$10,2,FALSE))</f>
        <v>3-Moderé</v>
      </c>
      <c r="L58" s="126"/>
      <c r="M58" s="127"/>
      <c r="N58" s="27"/>
      <c r="O58" s="27"/>
      <c r="P58" s="27"/>
      <c r="Q58" s="57"/>
      <c r="R58" s="35"/>
      <c r="S58" s="7">
        <f t="shared" ref="S58:T60" si="35">U58</f>
        <v>0</v>
      </c>
      <c r="T58" s="35">
        <f t="shared" si="35"/>
        <v>0</v>
      </c>
      <c r="U58" s="3">
        <f>IF(A58="",0,IF(Q$57="",1,IF(Q$57+$U$57*365&lt;$U$1,1,0)))</f>
        <v>0</v>
      </c>
      <c r="V58" s="163">
        <f>IF(A58="",0,IF(Q$57="",1,IF(Q$57+$V$57*365&lt;$U$1,1,0)))</f>
        <v>0</v>
      </c>
      <c r="W58" s="162">
        <f>IF(ISERROR(VLOOKUP(H58,'Directive OSH09 (FR)'!$O$6:$P$10,2,FALSE)),"",VLOOKUP(H58,'Directive OSH09 (FR)'!$O$6:$P$10,2,FALSE))</f>
        <v>4</v>
      </c>
      <c r="X58" s="3">
        <f>IF(ISERROR(VLOOKUP(I58,'Directive OSH09 (FR)'!$O$13:$P$17,2,FALSE)),"",VLOOKUP(I58,'Directive OSH09 (FR)'!$O$13:$P$17,2,FALSE))</f>
        <v>8</v>
      </c>
      <c r="Y58" s="3">
        <f>IF(J58="","",IF(J58&gt;=161,5,IF(J58&gt;=65,4,IF(J58&gt;=20,3,IF(J58&gt;=9,2,1)))))</f>
        <v>3</v>
      </c>
      <c r="Z58" s="196"/>
      <c r="AA58" s="418"/>
      <c r="AB58" s="418"/>
      <c r="AC58" s="418"/>
      <c r="AD58" s="419"/>
      <c r="AE58" s="421"/>
      <c r="AF58" s="8"/>
      <c r="AG58" s="8"/>
      <c r="AH58" s="8">
        <f t="shared" si="34"/>
        <v>0</v>
      </c>
      <c r="AI58" s="419"/>
    </row>
    <row r="59" spans="1:35" ht="25.5">
      <c r="A59" s="261"/>
      <c r="B59" s="8" t="s">
        <v>496</v>
      </c>
      <c r="C59" s="8" t="s">
        <v>494</v>
      </c>
      <c r="D59" s="255" t="s">
        <v>497</v>
      </c>
      <c r="E59" s="266" t="s">
        <v>36</v>
      </c>
      <c r="F59" s="267">
        <v>22</v>
      </c>
      <c r="G59" s="256" t="s">
        <v>489</v>
      </c>
      <c r="H59" s="7" t="s">
        <v>38</v>
      </c>
      <c r="I59" s="8" t="s">
        <v>48</v>
      </c>
      <c r="J59" s="8">
        <f t="shared" si="32"/>
        <v>32</v>
      </c>
      <c r="K59" s="14" t="str">
        <f>IF(ISERROR(VLOOKUP(Y59,'Directive OSH09 (FR)'!$T$6:$U$10,2,FALSE)),"",VLOOKUP(Y59,'Directive OSH09 (FR)'!$T$6:$U$10,2,FALSE))</f>
        <v>3-Moderé</v>
      </c>
      <c r="L59" s="126"/>
      <c r="M59" s="127"/>
      <c r="N59" s="27"/>
      <c r="O59" s="27"/>
      <c r="P59" s="27"/>
      <c r="Q59" s="57"/>
      <c r="R59" s="35"/>
      <c r="S59" s="7">
        <f t="shared" si="35"/>
        <v>0</v>
      </c>
      <c r="T59" s="35">
        <f t="shared" si="35"/>
        <v>0</v>
      </c>
      <c r="U59" s="3">
        <f>IF(A59="",0,IF(Q$57="",1,IF(Q$57+$U$57*365&lt;$U$1,1,0)))</f>
        <v>0</v>
      </c>
      <c r="V59" s="163">
        <f>IF(A59="",0,IF(Q$57="",1,IF(Q$57+$V$57*365&lt;$U$1,1,0)))</f>
        <v>0</v>
      </c>
      <c r="W59" s="162">
        <f>IF(ISERROR(VLOOKUP(H59,'Directive OSH09 (FR)'!$O$6:$P$10,2,FALSE)),"",VLOOKUP(H59,'Directive OSH09 (FR)'!$O$6:$P$10,2,FALSE))</f>
        <v>4</v>
      </c>
      <c r="X59" s="3">
        <f>IF(ISERROR(VLOOKUP(I59,'Directive OSH09 (FR)'!$O$13:$P$17,2,FALSE)),"",VLOOKUP(I59,'Directive OSH09 (FR)'!$O$13:$P$17,2,FALSE))</f>
        <v>8</v>
      </c>
      <c r="Y59" s="3">
        <f>IF(J59="","",IF(J59&gt;=161,5,IF(J59&gt;=65,4,IF(J59&gt;=20,3,IF(J59&gt;=9,2,1)))))</f>
        <v>3</v>
      </c>
      <c r="Z59" s="196"/>
      <c r="AA59" s="418"/>
      <c r="AB59" s="418"/>
      <c r="AC59" s="418"/>
      <c r="AD59" s="419"/>
      <c r="AE59" s="421"/>
      <c r="AF59" s="8"/>
      <c r="AG59" s="8"/>
      <c r="AH59" s="8">
        <f t="shared" si="34"/>
        <v>0</v>
      </c>
      <c r="AI59" s="419"/>
    </row>
    <row r="60" spans="1:35" ht="25.5">
      <c r="A60" s="261"/>
      <c r="B60" s="8" t="s">
        <v>486</v>
      </c>
      <c r="C60" s="8" t="s">
        <v>720</v>
      </c>
      <c r="D60" s="255" t="s">
        <v>721</v>
      </c>
      <c r="E60" s="266" t="s">
        <v>36</v>
      </c>
      <c r="F60" s="267">
        <v>22</v>
      </c>
      <c r="G60" s="256" t="s">
        <v>489</v>
      </c>
      <c r="H60" s="7" t="s">
        <v>38</v>
      </c>
      <c r="I60" s="8" t="s">
        <v>48</v>
      </c>
      <c r="J60" s="8">
        <f>IF(ISERROR(W60*X60),"",W60*X60)</f>
        <v>32</v>
      </c>
      <c r="K60" s="14" t="str">
        <f>IF(ISERROR(VLOOKUP(Y60,'Directive OSH09 (FR)'!$T$6:$U$10,2,FALSE)),"",VLOOKUP(Y60,'Directive OSH09 (FR)'!$T$6:$U$10,2,FALSE))</f>
        <v>3-Moderé</v>
      </c>
      <c r="L60" s="126"/>
      <c r="M60" s="127"/>
      <c r="N60" s="27"/>
      <c r="O60" s="27"/>
      <c r="P60" s="27"/>
      <c r="Q60" s="57"/>
      <c r="R60" s="35"/>
      <c r="S60" s="7">
        <f t="shared" si="35"/>
        <v>0</v>
      </c>
      <c r="T60" s="35">
        <f t="shared" si="35"/>
        <v>0</v>
      </c>
      <c r="U60" s="3">
        <f>IF(A60="",0,IF(Q$57="",1,IF(Q$57+$U$57*365&lt;$U$1,1,0)))</f>
        <v>0</v>
      </c>
      <c r="V60" s="163">
        <f>IF(A60="",0,IF(Q$57="",1,IF(Q$57+$V$57*365&lt;$U$1,1,0)))</f>
        <v>0</v>
      </c>
      <c r="W60" s="162">
        <f>IF(ISERROR(VLOOKUP(H60,'Directive OSH09 (FR)'!$O$6:$P$10,2,FALSE)),"",VLOOKUP(H60,'Directive OSH09 (FR)'!$O$6:$P$10,2,FALSE))</f>
        <v>4</v>
      </c>
      <c r="X60" s="3">
        <f>IF(ISERROR(VLOOKUP(I60,'Directive OSH09 (FR)'!$O$13:$P$17,2,FALSE)),"",VLOOKUP(I60,'Directive OSH09 (FR)'!$O$13:$P$17,2,FALSE))</f>
        <v>8</v>
      </c>
      <c r="Y60" s="3">
        <f>IF(J60="","",IF(J60&gt;=161,5,IF(J60&gt;=65,4,IF(J60&gt;=20,3,IF(J60&gt;=9,2,1)))))</f>
        <v>3</v>
      </c>
      <c r="Z60" s="196"/>
      <c r="AA60" s="418"/>
      <c r="AB60" s="418"/>
      <c r="AC60" s="418"/>
      <c r="AD60" s="419"/>
      <c r="AE60" s="421"/>
      <c r="AF60" s="8"/>
      <c r="AG60" s="8"/>
      <c r="AH60" s="8"/>
      <c r="AI60" s="419"/>
    </row>
    <row r="61" spans="1:35" ht="25.5">
      <c r="A61" s="261"/>
      <c r="B61" s="8" t="s">
        <v>496</v>
      </c>
      <c r="C61" s="8" t="s">
        <v>494</v>
      </c>
      <c r="D61" s="90" t="s">
        <v>722</v>
      </c>
      <c r="E61" s="266" t="s">
        <v>39</v>
      </c>
      <c r="F61" s="267">
        <v>22</v>
      </c>
      <c r="G61" s="256" t="s">
        <v>489</v>
      </c>
      <c r="H61" s="7" t="s">
        <v>38</v>
      </c>
      <c r="I61" s="8" t="s">
        <v>48</v>
      </c>
      <c r="J61" s="8">
        <f t="shared" ref="J61:J62" si="36">IF(ISERROR(W61*X61),"",W61*X61)</f>
        <v>32</v>
      </c>
      <c r="K61" s="14" t="str">
        <f>IF(ISERROR(VLOOKUP(Y61,'Directive OSH09 (FR)'!$T$6:$U$10,2,FALSE)),"",VLOOKUP(Y61,'Directive OSH09 (FR)'!$T$6:$U$10,2,FALSE))</f>
        <v>3-Moderé</v>
      </c>
      <c r="L61" s="126"/>
      <c r="M61" s="127"/>
      <c r="N61" s="27"/>
      <c r="O61" s="27"/>
      <c r="P61" s="27"/>
      <c r="Q61" s="57"/>
      <c r="R61" s="35"/>
      <c r="S61" s="7">
        <f t="shared" ref="S61:T62" si="37">U61</f>
        <v>0</v>
      </c>
      <c r="T61" s="35">
        <f t="shared" si="37"/>
        <v>0</v>
      </c>
      <c r="U61" s="3">
        <f>IF(A61="",0,IF(Q$57="",1,IF(Q$57+$U$57*365&lt;$U$1,1,0)))</f>
        <v>0</v>
      </c>
      <c r="V61" s="163">
        <f>IF(A61="",0,IF(Q$57="",1,IF(Q$57+$V$57*365&lt;$U$1,1,0)))</f>
        <v>0</v>
      </c>
      <c r="W61" s="162">
        <f>IF(ISERROR(VLOOKUP(H61,'Directive OSH09 (FR)'!$O$6:$P$10,2,FALSE)),"",VLOOKUP(H61,'Directive OSH09 (FR)'!$O$6:$P$10,2,FALSE))</f>
        <v>4</v>
      </c>
      <c r="X61" s="3">
        <f>IF(ISERROR(VLOOKUP(I61,'Directive OSH09 (FR)'!$O$13:$P$17,2,FALSE)),"",VLOOKUP(I61,'Directive OSH09 (FR)'!$O$13:$P$17,2,FALSE))</f>
        <v>8</v>
      </c>
      <c r="Y61" s="3">
        <f t="shared" ref="Y61:Y62" si="38">IF(J61="","",IF(J61&gt;=161,5,IF(J61&gt;=65,4,IF(J61&gt;=20,3,IF(J61&gt;=9,2,1)))))</f>
        <v>3</v>
      </c>
      <c r="Z61" s="196"/>
      <c r="AA61" s="418"/>
      <c r="AB61" s="418"/>
      <c r="AC61" s="418"/>
      <c r="AD61" s="419"/>
      <c r="AE61" s="421"/>
      <c r="AF61" s="8"/>
      <c r="AG61" s="8"/>
      <c r="AH61" s="8">
        <f t="shared" ref="AH61" si="39">IF(ISERROR(AU61*AV61),"",AU61*AV61)</f>
        <v>0</v>
      </c>
      <c r="AI61" s="419"/>
    </row>
    <row r="62" spans="1:35" ht="5.25" customHeight="1">
      <c r="A62" s="405"/>
      <c r="B62" s="62"/>
      <c r="C62" s="62"/>
      <c r="D62" s="62"/>
      <c r="E62" s="293"/>
      <c r="F62" s="282"/>
      <c r="G62" s="458"/>
      <c r="H62" s="61"/>
      <c r="I62" s="62"/>
      <c r="J62" s="62" t="str">
        <f t="shared" si="36"/>
        <v/>
      </c>
      <c r="K62" s="63" t="str">
        <f>IF(ISERROR(VLOOKUP(Y62,'Directive OSH09 (FR)'!$T$6:$U$10,2,FALSE)),"",VLOOKUP(Y62,'Directive OSH09 (FR)'!$T$6:$U$10,2,FALSE))</f>
        <v/>
      </c>
      <c r="L62" s="61"/>
      <c r="M62" s="64"/>
      <c r="N62" s="64"/>
      <c r="O62" s="64"/>
      <c r="P62" s="64"/>
      <c r="Q62" s="65"/>
      <c r="R62" s="66"/>
      <c r="S62" s="61">
        <f t="shared" si="37"/>
        <v>0</v>
      </c>
      <c r="T62" s="66">
        <f t="shared" si="37"/>
        <v>0</v>
      </c>
      <c r="U62" s="164">
        <f>IF(A62="",0,IF(Q$47="",1,IF(Q$47+$U$47*365&lt;$U$1,1,0)))</f>
        <v>0</v>
      </c>
      <c r="V62" s="165">
        <f>IF(A62="",0,IF(Q$47="",1,IF(Q$47+$V$47*365&lt;$U$1,1,0)))</f>
        <v>0</v>
      </c>
      <c r="W62" s="162" t="str">
        <f>IF(ISERROR(VLOOKUP(H62,'Directive OSH09 (FR)'!$O$6:$P$10,2,FALSE)),"",VLOOKUP(H62,'Directive OSH09 (FR)'!$O$6:$P$10,2,FALSE))</f>
        <v/>
      </c>
      <c r="X62" s="3" t="str">
        <f>IF(ISERROR(VLOOKUP(I62,'Directive OSH09 (FR)'!$O$13:$P$17,2,FALSE)),"",VLOOKUP(I62,'Directive OSH09 (FR)'!$O$13:$P$17,2,FALSE))</f>
        <v/>
      </c>
      <c r="Y62" s="3" t="str">
        <f t="shared" si="38"/>
        <v/>
      </c>
      <c r="Z62" s="417"/>
      <c r="AA62" s="418"/>
      <c r="AB62" s="418"/>
      <c r="AC62" s="418"/>
      <c r="AD62" s="419"/>
      <c r="AE62" s="417"/>
      <c r="AF62" s="418"/>
      <c r="AG62" s="418"/>
      <c r="AH62" s="418"/>
      <c r="AI62" s="419"/>
    </row>
    <row r="63" spans="1:35">
      <c r="A63" s="268" t="s">
        <v>279</v>
      </c>
      <c r="B63" s="391"/>
      <c r="C63" s="391"/>
      <c r="D63" s="391"/>
      <c r="E63" s="292"/>
      <c r="F63" s="292"/>
      <c r="G63" s="457"/>
      <c r="H63" s="454"/>
      <c r="I63" s="391"/>
      <c r="J63" s="391">
        <f>IF(SUM(J64:J68)=0,"",MAX(J64:J68))</f>
        <v>16</v>
      </c>
      <c r="K63" s="24" t="str">
        <f>IF(ISERROR(VLOOKUP(Y63,'Directive OSH09 (FR)'!$T$6:$U$10,2,FALSE)),"",VLOOKUP(Y63,'Directive OSH09 (FR)'!$T$6:$U$10,2,FALSE))</f>
        <v>2-Tolérable</v>
      </c>
      <c r="L63" s="43" t="str">
        <f>IF(ISERROR(VLOOKUP($A63,Dangers!$B$4:$G$1001,4,FALSE)),"ERR",IF(ISBLANK(VLOOKUP($A63,Dangers!$B$4:$G$1001,4,FALSE)),"","Yes"))</f>
        <v/>
      </c>
      <c r="M63" s="26" t="str">
        <f>IF(ISERROR(VLOOKUP($A63,Dangers!$B$4:$G$1001,6,FALSE)),"ERR",IF(ISBLANK((VLOOKUP($A63,Dangers!$B$4:$G$1001,6,FALSE))),"","Yes"))</f>
        <v/>
      </c>
      <c r="N63" s="26"/>
      <c r="O63" s="26"/>
      <c r="P63" s="26"/>
      <c r="Q63" s="132" t="str">
        <f>IF(OR(L63="Yes",M63="Yes"),MAX(Q64:Q68),"")</f>
        <v/>
      </c>
      <c r="R63" s="34"/>
      <c r="S63" s="43">
        <f>IF(L63="Yes",IF(SUM(S64:S68)=0,0,1),2)</f>
        <v>2</v>
      </c>
      <c r="T63" s="34">
        <f>IF(M63="Yes",IF(SUM(T64:T68)=0,0,1),2)</f>
        <v>2</v>
      </c>
      <c r="U63" s="160">
        <v>0</v>
      </c>
      <c r="V63" s="161">
        <v>0</v>
      </c>
      <c r="W63" s="162" t="str">
        <f>IF(ISERROR(VLOOKUP(H63,'Directive OSH09 (FR)'!$O$6:$P$10,2,FALSE)),"",VLOOKUP(H63,'Directive OSH09 (FR)'!$O$6:$P$10,2,FALSE))</f>
        <v/>
      </c>
      <c r="X63" s="3" t="str">
        <f>IF(ISERROR(VLOOKUP(I63,'Directive OSH09 (FR)'!$O$13:$P$17,2,FALSE)),"",VLOOKUP(I63,'Directive OSH09 (FR)'!$O$13:$P$17,2,FALSE))</f>
        <v/>
      </c>
      <c r="Y63" s="3">
        <f>IF(J63="","",IF(J63&gt;=161,5,IF(J63&gt;=65,4,IF(J63&gt;=20,3,IF(J63&gt;=9,2,1)))))</f>
        <v>2</v>
      </c>
      <c r="Z63" s="445"/>
      <c r="AA63" s="446"/>
      <c r="AB63" s="446"/>
      <c r="AC63" s="446"/>
      <c r="AD63" s="447"/>
      <c r="AE63" s="445"/>
      <c r="AF63" s="446"/>
      <c r="AG63" s="446"/>
      <c r="AH63" s="446"/>
      <c r="AI63" s="447"/>
    </row>
    <row r="64" spans="1:35" ht="25.5">
      <c r="A64" s="260" t="s">
        <v>723</v>
      </c>
      <c r="B64" s="8" t="s">
        <v>724</v>
      </c>
      <c r="C64" s="8" t="s">
        <v>725</v>
      </c>
      <c r="D64" s="255" t="s">
        <v>726</v>
      </c>
      <c r="E64" s="266" t="s">
        <v>39</v>
      </c>
      <c r="F64" s="267">
        <v>22</v>
      </c>
      <c r="G64" s="321" t="s">
        <v>681</v>
      </c>
      <c r="H64" s="7" t="s">
        <v>35</v>
      </c>
      <c r="I64" s="8" t="s">
        <v>46</v>
      </c>
      <c r="J64" s="8">
        <f>IF(ISERROR(W64*X64),"",W64*X64)</f>
        <v>2</v>
      </c>
      <c r="K64" s="14" t="str">
        <f>IF(ISERROR(VLOOKUP(Y64,'Directive OSH09 (FR)'!$T$6:$U$10,2,FALSE)),"",VLOOKUP(Y64,'Directive OSH09 (FR)'!$T$6:$U$10,2,FALSE))</f>
        <v>1-Negligeable</v>
      </c>
      <c r="L64" s="126"/>
      <c r="M64" s="127"/>
      <c r="N64" s="27"/>
      <c r="O64" s="27"/>
      <c r="P64" s="27"/>
      <c r="Q64" s="57"/>
      <c r="R64" s="35"/>
      <c r="S64" s="7">
        <f t="shared" ref="S64:T68" si="40">U64</f>
        <v>1</v>
      </c>
      <c r="T64" s="35">
        <f t="shared" si="40"/>
        <v>1</v>
      </c>
      <c r="U64" s="3">
        <f>IF(A64="",0,IF(Q$63="",1,IF(Q$63+$U$63*365&lt;$U$1,1,0)))</f>
        <v>1</v>
      </c>
      <c r="V64" s="163">
        <f>IF(A64="",0,IF(Q$63="",1,IF(Q$63+$V$63*365&lt;$U$1,1,0)))</f>
        <v>1</v>
      </c>
      <c r="W64" s="162">
        <f>IF(ISERROR(VLOOKUP(H64,'Directive OSH09 (FR)'!$O$6:$P$10,2,FALSE)),"",VLOOKUP(H64,'Directive OSH09 (FR)'!$O$6:$P$10,2,FALSE))</f>
        <v>2</v>
      </c>
      <c r="X64" s="3">
        <f>IF(ISERROR(VLOOKUP(I64,'Directive OSH09 (FR)'!$O$13:$P$17,2,FALSE)),"",VLOOKUP(I64,'Directive OSH09 (FR)'!$O$13:$P$17,2,FALSE))</f>
        <v>1</v>
      </c>
      <c r="Y64" s="3">
        <f>IF(J64="","",IF(J64&gt;=161,5,IF(J64&gt;=65,4,IF(J64&gt;=20,3,IF(J64&gt;=9,2,1)))))</f>
        <v>1</v>
      </c>
      <c r="Z64" s="417"/>
      <c r="AA64" s="418"/>
      <c r="AB64" s="418"/>
      <c r="AC64" s="418"/>
      <c r="AD64" s="419"/>
      <c r="AE64" s="417"/>
      <c r="AF64" s="418"/>
      <c r="AG64" s="418"/>
      <c r="AH64" s="418"/>
      <c r="AI64" s="419"/>
    </row>
    <row r="65" spans="1:35" ht="38.25">
      <c r="A65" s="261" t="s">
        <v>442</v>
      </c>
      <c r="B65" s="255" t="s">
        <v>505</v>
      </c>
      <c r="C65" s="8" t="s">
        <v>506</v>
      </c>
      <c r="D65" s="255" t="s">
        <v>507</v>
      </c>
      <c r="E65" s="266" t="s">
        <v>36</v>
      </c>
      <c r="F65" s="267">
        <v>22</v>
      </c>
      <c r="G65" s="321" t="s">
        <v>508</v>
      </c>
      <c r="H65" s="7" t="s">
        <v>35</v>
      </c>
      <c r="I65" s="8" t="s">
        <v>48</v>
      </c>
      <c r="J65" s="8">
        <f>IF(ISERROR(W65*X65),"",W65*X65)</f>
        <v>16</v>
      </c>
      <c r="K65" s="14" t="str">
        <f>IF(ISERROR(VLOOKUP(Y65,'Directive OSH09 (FR)'!$T$6:$U$10,2,FALSE)),"",VLOOKUP(Y65,'Directive OSH09 (FR)'!$T$6:$U$10,2,FALSE))</f>
        <v>2-Tolérable</v>
      </c>
      <c r="L65" s="126"/>
      <c r="M65" s="127"/>
      <c r="N65" s="27"/>
      <c r="O65" s="27"/>
      <c r="P65" s="27"/>
      <c r="Q65" s="57"/>
      <c r="R65" s="35"/>
      <c r="S65" s="7">
        <f t="shared" si="40"/>
        <v>1</v>
      </c>
      <c r="T65" s="35">
        <f t="shared" si="40"/>
        <v>1</v>
      </c>
      <c r="U65" s="3">
        <f>IF(A65="",0,IF(Q$138="",1,IF(Q$138+$U$90*365&lt;$U$1,1,0)))</f>
        <v>1</v>
      </c>
      <c r="V65" s="163">
        <f>IF(A65="",0,IF(Q$138="",1,IF(Q$138+$V$90*365&lt;$U$1,1,0)))</f>
        <v>1</v>
      </c>
      <c r="W65" s="162">
        <f>IF(ISERROR(VLOOKUP(H65,'Directive OSH09 (FR)'!$O$6:$P$10,2,FALSE)),"",VLOOKUP(H65,'Directive OSH09 (FR)'!$O$6:$P$10,2,FALSE))</f>
        <v>2</v>
      </c>
      <c r="X65" s="3">
        <f>IF(ISERROR(VLOOKUP(I65,'Directive OSH09 (FR)'!$O$13:$P$17,2,FALSE)),"",VLOOKUP(I65,'Directive OSH09 (FR)'!$O$13:$P$17,2,FALSE))</f>
        <v>8</v>
      </c>
      <c r="Y65" s="3">
        <f t="shared" ref="Y65" si="41">IF(J65="","",IF(J65&gt;=161,5,IF(J65&gt;=65,4,IF(J65&gt;=20,3,IF(J65&gt;=9,2,1)))))</f>
        <v>2</v>
      </c>
      <c r="Z65" s="210"/>
      <c r="AA65" s="418"/>
      <c r="AB65" s="418"/>
      <c r="AC65" s="418"/>
      <c r="AD65" s="419"/>
      <c r="AE65" s="421"/>
      <c r="AF65" s="8"/>
      <c r="AG65" s="255"/>
      <c r="AH65" s="8">
        <f t="shared" ref="AH65" si="42">IF(ISERROR(AU65*AV65),"",AU65*AV65)</f>
        <v>0</v>
      </c>
      <c r="AI65" s="423"/>
    </row>
    <row r="66" spans="1:35">
      <c r="A66" s="261"/>
      <c r="B66" s="8"/>
      <c r="C66" s="8"/>
      <c r="D66" s="8"/>
      <c r="E66" s="266"/>
      <c r="F66" s="267"/>
      <c r="G66" s="321"/>
      <c r="H66" s="7"/>
      <c r="I66" s="8"/>
      <c r="J66" s="8" t="str">
        <f t="shared" ref="J66:J68" si="43">IF(ISERROR(W66*X66),"",W66*X66)</f>
        <v/>
      </c>
      <c r="K66" s="14" t="str">
        <f>IF(ISERROR(VLOOKUP(Y66,'Directive OSH09 (FR)'!$T$6:$U$10,2,FALSE)),"",VLOOKUP(Y66,'Directive OSH09 (FR)'!$T$6:$U$10,2,FALSE))</f>
        <v/>
      </c>
      <c r="L66" s="126"/>
      <c r="M66" s="127"/>
      <c r="N66" s="27"/>
      <c r="O66" s="27"/>
      <c r="P66" s="27"/>
      <c r="Q66" s="57"/>
      <c r="R66" s="35"/>
      <c r="S66" s="7">
        <f t="shared" si="40"/>
        <v>0</v>
      </c>
      <c r="T66" s="35">
        <f t="shared" si="40"/>
        <v>0</v>
      </c>
      <c r="U66" s="3">
        <f>IF(A66="",0,IF(Q$63="",1,IF(Q$63+$U$63*365&lt;$U$1,1,0)))</f>
        <v>0</v>
      </c>
      <c r="V66" s="163">
        <f>IF(A66="",0,IF(Q$63="",1,IF(Q$63+$V$63*365&lt;$U$1,1,0)))</f>
        <v>0</v>
      </c>
      <c r="W66" s="162" t="str">
        <f>IF(ISERROR(VLOOKUP(H66,'Directive OSH09 (FR)'!$O$6:$P$10,2,FALSE)),"",VLOOKUP(H66,'Directive OSH09 (FR)'!$O$6:$P$10,2,FALSE))</f>
        <v/>
      </c>
      <c r="X66" s="3" t="str">
        <f>IF(ISERROR(VLOOKUP(I66,'Directive OSH09 (FR)'!$O$13:$P$17,2,FALSE)),"",VLOOKUP(I66,'Directive OSH09 (FR)'!$O$13:$P$17,2,FALSE))</f>
        <v/>
      </c>
      <c r="Y66" s="3" t="str">
        <f t="shared" ref="Y66:Y68" si="44">IF(J66="","",IF(J66&gt;=161,5,IF(J66&gt;=65,4,IF(J66&gt;=20,3,IF(J66&gt;=9,2,1)))))</f>
        <v/>
      </c>
      <c r="Z66" s="417"/>
      <c r="AA66" s="418"/>
      <c r="AB66" s="418"/>
      <c r="AC66" s="418"/>
      <c r="AD66" s="419"/>
      <c r="AE66" s="417"/>
      <c r="AF66" s="418"/>
      <c r="AG66" s="418"/>
      <c r="AH66" s="418"/>
      <c r="AI66" s="419"/>
    </row>
    <row r="67" spans="1:35">
      <c r="A67" s="261"/>
      <c r="B67" s="8"/>
      <c r="C67" s="8"/>
      <c r="D67" s="8"/>
      <c r="E67" s="266"/>
      <c r="F67" s="267"/>
      <c r="G67" s="321"/>
      <c r="H67" s="7"/>
      <c r="I67" s="8"/>
      <c r="J67" s="8" t="str">
        <f t="shared" si="43"/>
        <v/>
      </c>
      <c r="K67" s="14" t="str">
        <f>IF(ISERROR(VLOOKUP(Y67,'Directive OSH09 (FR)'!$T$6:$U$10,2,FALSE)),"",VLOOKUP(Y67,'Directive OSH09 (FR)'!$T$6:$U$10,2,FALSE))</f>
        <v/>
      </c>
      <c r="L67" s="126"/>
      <c r="M67" s="127"/>
      <c r="N67" s="27"/>
      <c r="O67" s="27"/>
      <c r="P67" s="27"/>
      <c r="Q67" s="57"/>
      <c r="R67" s="35"/>
      <c r="S67" s="7">
        <f t="shared" si="40"/>
        <v>0</v>
      </c>
      <c r="T67" s="35">
        <f t="shared" si="40"/>
        <v>0</v>
      </c>
      <c r="U67" s="3">
        <f>IF(A67="",0,IF(Q$63="",1,IF(Q$63+$U$63*365&lt;$U$1,1,0)))</f>
        <v>0</v>
      </c>
      <c r="V67" s="163">
        <f>IF(A67="",0,IF(Q$63="",1,IF(Q$63+$V$63*365&lt;$U$1,1,0)))</f>
        <v>0</v>
      </c>
      <c r="W67" s="162" t="str">
        <f>IF(ISERROR(VLOOKUP(H67,'Directive OSH09 (FR)'!$O$6:$P$10,2,FALSE)),"",VLOOKUP(H67,'Directive OSH09 (FR)'!$O$6:$P$10,2,FALSE))</f>
        <v/>
      </c>
      <c r="X67" s="3" t="str">
        <f>IF(ISERROR(VLOOKUP(I67,'Directive OSH09 (FR)'!$O$13:$P$17,2,FALSE)),"",VLOOKUP(I67,'Directive OSH09 (FR)'!$O$13:$P$17,2,FALSE))</f>
        <v/>
      </c>
      <c r="Y67" s="3" t="str">
        <f t="shared" si="44"/>
        <v/>
      </c>
      <c r="Z67" s="417"/>
      <c r="AA67" s="418"/>
      <c r="AB67" s="418"/>
      <c r="AC67" s="418"/>
      <c r="AD67" s="419"/>
      <c r="AE67" s="417"/>
      <c r="AF67" s="418"/>
      <c r="AG67" s="418"/>
      <c r="AH67" s="418"/>
      <c r="AI67" s="419"/>
    </row>
    <row r="68" spans="1:35" ht="5.25" customHeight="1">
      <c r="A68" s="405"/>
      <c r="B68" s="62"/>
      <c r="C68" s="62"/>
      <c r="D68" s="62"/>
      <c r="E68" s="293"/>
      <c r="F68" s="282"/>
      <c r="G68" s="458"/>
      <c r="H68" s="61"/>
      <c r="I68" s="62"/>
      <c r="J68" s="62" t="str">
        <f t="shared" si="43"/>
        <v/>
      </c>
      <c r="K68" s="63" t="str">
        <f>IF(ISERROR(VLOOKUP(Y68,'Directive OSH09 (FR)'!$T$6:$U$10,2,FALSE)),"",VLOOKUP(Y68,'Directive OSH09 (FR)'!$T$6:$U$10,2,FALSE))</f>
        <v/>
      </c>
      <c r="L68" s="61"/>
      <c r="M68" s="64"/>
      <c r="N68" s="64"/>
      <c r="O68" s="64"/>
      <c r="P68" s="64"/>
      <c r="Q68" s="65"/>
      <c r="R68" s="66"/>
      <c r="S68" s="61">
        <f t="shared" si="40"/>
        <v>0</v>
      </c>
      <c r="T68" s="66">
        <f t="shared" si="40"/>
        <v>0</v>
      </c>
      <c r="U68" s="164">
        <f>IF(A68="",0,IF(Q$63="",1,IF(Q$63+$U$63*365&lt;$U$1,1,0)))</f>
        <v>0</v>
      </c>
      <c r="V68" s="165">
        <f>IF(A68="",0,IF(Q$63="",1,IF(Q$63+$V$63*365&lt;$U$1,1,0)))</f>
        <v>0</v>
      </c>
      <c r="W68" s="162" t="str">
        <f>IF(ISERROR(VLOOKUP(H68,'Directive OSH09 (FR)'!$O$6:$P$10,2,FALSE)),"",VLOOKUP(H68,'Directive OSH09 (FR)'!$O$6:$P$10,2,FALSE))</f>
        <v/>
      </c>
      <c r="X68" s="3" t="str">
        <f>IF(ISERROR(VLOOKUP(I68,'Directive OSH09 (FR)'!$O$13:$P$17,2,FALSE)),"",VLOOKUP(I68,'Directive OSH09 (FR)'!$O$13:$P$17,2,FALSE))</f>
        <v/>
      </c>
      <c r="Y68" s="3" t="str">
        <f t="shared" si="44"/>
        <v/>
      </c>
      <c r="Z68" s="417"/>
      <c r="AA68" s="418"/>
      <c r="AB68" s="418"/>
      <c r="AC68" s="418"/>
      <c r="AD68" s="419"/>
      <c r="AE68" s="417"/>
      <c r="AF68" s="418"/>
      <c r="AG68" s="418"/>
      <c r="AH68" s="418"/>
      <c r="AI68" s="419"/>
    </row>
    <row r="69" spans="1:35">
      <c r="A69" s="268" t="s">
        <v>280</v>
      </c>
      <c r="B69" s="391"/>
      <c r="C69" s="391"/>
      <c r="D69" s="391"/>
      <c r="E69" s="292"/>
      <c r="F69" s="281"/>
      <c r="G69" s="457"/>
      <c r="H69" s="454"/>
      <c r="I69" s="391"/>
      <c r="J69" s="391">
        <f>IF(SUM(J70:J74)=0,"",MAX(J70:J74))</f>
        <v>16</v>
      </c>
      <c r="K69" s="24" t="str">
        <f>IF(ISERROR(VLOOKUP(Y69,'Directive OSH09 (FR)'!$T$6:$U$10,2,FALSE)),"",VLOOKUP(Y69,'Directive OSH09 (FR)'!$T$6:$U$10,2,FALSE))</f>
        <v>2-Tolérable</v>
      </c>
      <c r="L69" s="43" t="str">
        <f>IF(ISERROR(VLOOKUP($A69,Dangers!$B$4:$G$1001,4,FALSE)),"ERR",IF(ISBLANK(VLOOKUP($A69,Dangers!$B$4:$G$1001,4,FALSE)),"","Yes"))</f>
        <v>Yes</v>
      </c>
      <c r="M69" s="26" t="str">
        <f>IF(ISERROR(VLOOKUP($A69,Dangers!$B$4:$G$1001,6,FALSE)),"ERR",IF(ISBLANK((VLOOKUP($A69,Dangers!$B$4:$G$1001,6,FALSE))),"","Yes"))</f>
        <v>Yes</v>
      </c>
      <c r="N69" s="26"/>
      <c r="O69" s="26"/>
      <c r="P69" s="26"/>
      <c r="Q69" s="132">
        <f>IF(OR(L69="Yes",M69="Yes"),MAX(Q70:Q74),"")</f>
        <v>0</v>
      </c>
      <c r="R69" s="34"/>
      <c r="S69" s="43">
        <f>IF(L69="Yes",IF(SUM(S70:S74)=0,0,1),2)</f>
        <v>0</v>
      </c>
      <c r="T69" s="34">
        <f>IF(M69="Yes",IF(SUM(T70:T74)=0,0,1),2)</f>
        <v>0</v>
      </c>
      <c r="U69" s="160">
        <v>5</v>
      </c>
      <c r="V69" s="161">
        <v>5</v>
      </c>
      <c r="W69" s="162" t="str">
        <f>IF(ISERROR(VLOOKUP(H69,'Directive OSH09 (FR)'!$O$6:$P$10,2,FALSE)),"",VLOOKUP(H69,'Directive OSH09 (FR)'!$O$6:$P$10,2,FALSE))</f>
        <v/>
      </c>
      <c r="X69" s="3" t="str">
        <f>IF(ISERROR(VLOOKUP(I69,'Directive OSH09 (FR)'!$O$13:$P$17,2,FALSE)),"",VLOOKUP(I69,'Directive OSH09 (FR)'!$O$13:$P$17,2,FALSE))</f>
        <v/>
      </c>
      <c r="Y69" s="3">
        <f>IF(J69="","",IF(J69&gt;=161,5,IF(J69&gt;=65,4,IF(J69&gt;=20,3,IF(J69&gt;=9,2,1)))))</f>
        <v>2</v>
      </c>
      <c r="Z69" s="445"/>
      <c r="AA69" s="446"/>
      <c r="AB69" s="446"/>
      <c r="AC69" s="446"/>
      <c r="AD69" s="447"/>
      <c r="AE69" s="445"/>
      <c r="AF69" s="446"/>
      <c r="AG69" s="446"/>
      <c r="AH69" s="446"/>
      <c r="AI69" s="447"/>
    </row>
    <row r="70" spans="1:35" ht="25.5">
      <c r="A70" s="261"/>
      <c r="B70" s="8" t="s">
        <v>509</v>
      </c>
      <c r="C70" s="8" t="s">
        <v>727</v>
      </c>
      <c r="D70" s="8" t="s">
        <v>510</v>
      </c>
      <c r="E70" s="266" t="s">
        <v>39</v>
      </c>
      <c r="F70" s="283">
        <v>22</v>
      </c>
      <c r="G70" s="321" t="s">
        <v>511</v>
      </c>
      <c r="H70" s="7" t="s">
        <v>35</v>
      </c>
      <c r="I70" s="8" t="s">
        <v>48</v>
      </c>
      <c r="J70" s="8">
        <f>IF(ISERROR(W70*X70),"",W70*X70)</f>
        <v>16</v>
      </c>
      <c r="K70" s="14" t="str">
        <f>IF(ISERROR(VLOOKUP(Y70,'Directive OSH09 (FR)'!$T$6:$U$10,2,FALSE)),"",VLOOKUP(Y70,'Directive OSH09 (FR)'!$T$6:$U$10,2,FALSE))</f>
        <v>2-Tolérable</v>
      </c>
      <c r="L70" s="126"/>
      <c r="M70" s="127"/>
      <c r="N70" s="27"/>
      <c r="O70" s="27"/>
      <c r="P70" s="27"/>
      <c r="Q70" s="57"/>
      <c r="R70" s="35"/>
      <c r="S70" s="7">
        <f>U70</f>
        <v>0</v>
      </c>
      <c r="T70" s="35">
        <f>V70</f>
        <v>0</v>
      </c>
      <c r="U70" s="3">
        <f>IF(A70="",0,IF(Q$24="",1,IF(Q$24+$U$24*365&lt;$U$1,1,0)))</f>
        <v>0</v>
      </c>
      <c r="V70" s="163">
        <f>IF(A70="",0,IF(Q$24="",1,IF(Q$24+$V$24*365&lt;$U$1,1,0)))</f>
        <v>0</v>
      </c>
      <c r="W70" s="162">
        <f>IF(ISERROR(VLOOKUP(H70,'Directive OSH09 (FR)'!$O$6:$P$10,2,FALSE)),"",VLOOKUP(H70,'Directive OSH09 (FR)'!$O$6:$P$10,2,FALSE))</f>
        <v>2</v>
      </c>
      <c r="X70" s="3">
        <f>IF(ISERROR(VLOOKUP(I70,'Directive OSH09 (FR)'!$O$13:$P$17,2,FALSE)),"",VLOOKUP(I70,'Directive OSH09 (FR)'!$O$13:$P$17,2,FALSE))</f>
        <v>8</v>
      </c>
      <c r="Y70" s="3">
        <f>IF(J70="","",IF(J70&gt;=161,5,IF(J70&gt;=65,4,IF(J70&gt;=20,3,IF(J70&gt;=9,2,1)))))</f>
        <v>2</v>
      </c>
      <c r="Z70" s="417"/>
      <c r="AA70" s="418"/>
      <c r="AB70" s="418"/>
      <c r="AC70" s="418"/>
      <c r="AD70" s="419"/>
      <c r="AE70" s="417"/>
      <c r="AF70" s="418"/>
      <c r="AG70" s="418"/>
      <c r="AH70" s="418"/>
      <c r="AI70" s="419"/>
    </row>
    <row r="71" spans="1:35">
      <c r="A71" s="261"/>
      <c r="B71" s="8"/>
      <c r="C71" s="8"/>
      <c r="D71" s="8"/>
      <c r="E71" s="266"/>
      <c r="F71" s="267"/>
      <c r="G71" s="321"/>
      <c r="H71" s="7"/>
      <c r="I71" s="8"/>
      <c r="J71" s="8" t="str">
        <f t="shared" ref="J71:J74" si="45">IF(ISERROR(W71*X71),"",W71*X71)</f>
        <v/>
      </c>
      <c r="K71" s="14" t="str">
        <f>IF(ISERROR(VLOOKUP(Y71,'Directive OSH09 (FR)'!$T$6:$U$10,2,FALSE)),"",VLOOKUP(Y71,'Directive OSH09 (FR)'!$T$6:$U$10,2,FALSE))</f>
        <v/>
      </c>
      <c r="L71" s="126"/>
      <c r="M71" s="127"/>
      <c r="N71" s="27"/>
      <c r="O71" s="27"/>
      <c r="P71" s="27"/>
      <c r="Q71" s="57"/>
      <c r="R71" s="35"/>
      <c r="S71" s="7">
        <f t="shared" ref="S71:T74" si="46">U71</f>
        <v>0</v>
      </c>
      <c r="T71" s="35">
        <f t="shared" si="46"/>
        <v>0</v>
      </c>
      <c r="U71" s="3">
        <f>IF(A71="",0,IF(Q$69="",1,IF(Q$69+$U$69*365&lt;$U$1,1,0)))</f>
        <v>0</v>
      </c>
      <c r="V71" s="163">
        <f>IF(A71="",0,IF(Q$69="",1,IF(Q$69+$V$69*365&lt;$U$1,1,0)))</f>
        <v>0</v>
      </c>
      <c r="W71" s="162" t="str">
        <f>IF(ISERROR(VLOOKUP(H71,'Directive OSH09 (FR)'!$O$6:$P$10,2,FALSE)),"",VLOOKUP(H71,'Directive OSH09 (FR)'!$O$6:$P$10,2,FALSE))</f>
        <v/>
      </c>
      <c r="X71" s="3" t="str">
        <f>IF(ISERROR(VLOOKUP(I71,'Directive OSH09 (FR)'!$O$13:$P$17,2,FALSE)),"",VLOOKUP(I71,'Directive OSH09 (FR)'!$O$13:$P$17,2,FALSE))</f>
        <v/>
      </c>
      <c r="Y71" s="3" t="str">
        <f t="shared" ref="Y71:Y74" si="47">IF(J71="","",IF(J71&gt;=161,5,IF(J71&gt;=65,4,IF(J71&gt;=20,3,IF(J71&gt;=9,2,1)))))</f>
        <v/>
      </c>
      <c r="Z71" s="417"/>
      <c r="AA71" s="418"/>
      <c r="AB71" s="418"/>
      <c r="AC71" s="418"/>
      <c r="AD71" s="419"/>
      <c r="AE71" s="417"/>
      <c r="AF71" s="418"/>
      <c r="AG71" s="418"/>
      <c r="AH71" s="418"/>
      <c r="AI71" s="419"/>
    </row>
    <row r="72" spans="1:35">
      <c r="A72" s="261"/>
      <c r="B72" s="8"/>
      <c r="C72" s="8"/>
      <c r="D72" s="8"/>
      <c r="E72" s="266"/>
      <c r="F72" s="267"/>
      <c r="G72" s="321"/>
      <c r="H72" s="7"/>
      <c r="I72" s="8"/>
      <c r="J72" s="8" t="str">
        <f t="shared" si="45"/>
        <v/>
      </c>
      <c r="K72" s="14" t="str">
        <f>IF(ISERROR(VLOOKUP(Y72,'Directive OSH09 (FR)'!$T$6:$U$10,2,FALSE)),"",VLOOKUP(Y72,'Directive OSH09 (FR)'!$T$6:$U$10,2,FALSE))</f>
        <v/>
      </c>
      <c r="L72" s="126"/>
      <c r="M72" s="127"/>
      <c r="N72" s="27"/>
      <c r="O72" s="27"/>
      <c r="P72" s="27"/>
      <c r="Q72" s="57"/>
      <c r="R72" s="35"/>
      <c r="S72" s="7">
        <f t="shared" si="46"/>
        <v>0</v>
      </c>
      <c r="T72" s="35">
        <f t="shared" si="46"/>
        <v>0</v>
      </c>
      <c r="U72" s="3">
        <f>IF(A72="",0,IF(Q$69="",1,IF(Q$69+$U$69*365&lt;$U$1,1,0)))</f>
        <v>0</v>
      </c>
      <c r="V72" s="163">
        <f>IF(A72="",0,IF(Q$69="",1,IF(Q$69+$V$69*365&lt;$U$1,1,0)))</f>
        <v>0</v>
      </c>
      <c r="W72" s="162" t="str">
        <f>IF(ISERROR(VLOOKUP(H72,'Directive OSH09 (FR)'!$O$6:$P$10,2,FALSE)),"",VLOOKUP(H72,'Directive OSH09 (FR)'!$O$6:$P$10,2,FALSE))</f>
        <v/>
      </c>
      <c r="X72" s="3" t="str">
        <f>IF(ISERROR(VLOOKUP(I72,'Directive OSH09 (FR)'!$O$13:$P$17,2,FALSE)),"",VLOOKUP(I72,'Directive OSH09 (FR)'!$O$13:$P$17,2,FALSE))</f>
        <v/>
      </c>
      <c r="Y72" s="3" t="str">
        <f t="shared" si="47"/>
        <v/>
      </c>
      <c r="Z72" s="417"/>
      <c r="AA72" s="418"/>
      <c r="AB72" s="418"/>
      <c r="AC72" s="418"/>
      <c r="AD72" s="419"/>
      <c r="AE72" s="417"/>
      <c r="AF72" s="418"/>
      <c r="AG72" s="418"/>
      <c r="AH72" s="418"/>
      <c r="AI72" s="419"/>
    </row>
    <row r="73" spans="1:35">
      <c r="A73" s="261"/>
      <c r="B73" s="8"/>
      <c r="C73" s="8"/>
      <c r="D73" s="8"/>
      <c r="E73" s="266"/>
      <c r="F73" s="267"/>
      <c r="G73" s="321"/>
      <c r="H73" s="7"/>
      <c r="I73" s="8"/>
      <c r="J73" s="8" t="str">
        <f t="shared" si="45"/>
        <v/>
      </c>
      <c r="K73" s="14" t="str">
        <f>IF(ISERROR(VLOOKUP(Y73,'Directive OSH09 (FR)'!$T$6:$U$10,2,FALSE)),"",VLOOKUP(Y73,'Directive OSH09 (FR)'!$T$6:$U$10,2,FALSE))</f>
        <v/>
      </c>
      <c r="L73" s="126"/>
      <c r="M73" s="127"/>
      <c r="N73" s="27"/>
      <c r="O73" s="27"/>
      <c r="P73" s="27"/>
      <c r="Q73" s="57"/>
      <c r="R73" s="35"/>
      <c r="S73" s="7">
        <f t="shared" si="46"/>
        <v>0</v>
      </c>
      <c r="T73" s="35">
        <f t="shared" si="46"/>
        <v>0</v>
      </c>
      <c r="U73" s="3">
        <f>IF(A73="",0,IF(Q$69="",1,IF(Q$69+$U$69*365&lt;$U$1,1,0)))</f>
        <v>0</v>
      </c>
      <c r="V73" s="163">
        <f>IF(A73="",0,IF(Q$69="",1,IF(Q$69+$V$69*365&lt;$U$1,1,0)))</f>
        <v>0</v>
      </c>
      <c r="W73" s="162" t="str">
        <f>IF(ISERROR(VLOOKUP(H73,'Directive OSH09 (FR)'!$O$6:$P$10,2,FALSE)),"",VLOOKUP(H73,'Directive OSH09 (FR)'!$O$6:$P$10,2,FALSE))</f>
        <v/>
      </c>
      <c r="X73" s="3" t="str">
        <f>IF(ISERROR(VLOOKUP(I73,'Directive OSH09 (FR)'!$O$13:$P$17,2,FALSE)),"",VLOOKUP(I73,'Directive OSH09 (FR)'!$O$13:$P$17,2,FALSE))</f>
        <v/>
      </c>
      <c r="Y73" s="3" t="str">
        <f t="shared" si="47"/>
        <v/>
      </c>
      <c r="Z73" s="417"/>
      <c r="AA73" s="418"/>
      <c r="AB73" s="418"/>
      <c r="AC73" s="418"/>
      <c r="AD73" s="419"/>
      <c r="AE73" s="417"/>
      <c r="AF73" s="418"/>
      <c r="AG73" s="418"/>
      <c r="AH73" s="418"/>
      <c r="AI73" s="419"/>
    </row>
    <row r="74" spans="1:35" ht="5.25" customHeight="1">
      <c r="A74" s="405"/>
      <c r="B74" s="62"/>
      <c r="C74" s="62"/>
      <c r="D74" s="62"/>
      <c r="E74" s="293"/>
      <c r="F74" s="282"/>
      <c r="G74" s="458"/>
      <c r="H74" s="61"/>
      <c r="I74" s="62"/>
      <c r="J74" s="62" t="str">
        <f t="shared" si="45"/>
        <v/>
      </c>
      <c r="K74" s="63" t="str">
        <f>IF(ISERROR(VLOOKUP(Y74,'Directive OSH09 (FR)'!$T$6:$U$10,2,FALSE)),"",VLOOKUP(Y74,'Directive OSH09 (FR)'!$T$6:$U$10,2,FALSE))</f>
        <v/>
      </c>
      <c r="L74" s="61"/>
      <c r="M74" s="64"/>
      <c r="N74" s="64"/>
      <c r="O74" s="64"/>
      <c r="P74" s="64"/>
      <c r="Q74" s="65"/>
      <c r="R74" s="66"/>
      <c r="S74" s="61">
        <f t="shared" si="46"/>
        <v>0</v>
      </c>
      <c r="T74" s="66">
        <f t="shared" si="46"/>
        <v>0</v>
      </c>
      <c r="U74" s="164">
        <f>IF(A74="",0,IF(Q$69="",1,IF(Q$69+$U$69*365&lt;$U$1,1,0)))</f>
        <v>0</v>
      </c>
      <c r="V74" s="165">
        <f>IF(A74="",0,IF(Q$69="",1,IF(Q$69+$V$69*365&lt;$U$1,1,0)))</f>
        <v>0</v>
      </c>
      <c r="W74" s="162" t="str">
        <f>IF(ISERROR(VLOOKUP(H74,'Directive OSH09 (FR)'!$O$6:$P$10,2,FALSE)),"",VLOOKUP(H74,'Directive OSH09 (FR)'!$O$6:$P$10,2,FALSE))</f>
        <v/>
      </c>
      <c r="X74" s="3" t="str">
        <f>IF(ISERROR(VLOOKUP(I74,'Directive OSH09 (FR)'!$O$13:$P$17,2,FALSE)),"",VLOOKUP(I74,'Directive OSH09 (FR)'!$O$13:$P$17,2,FALSE))</f>
        <v/>
      </c>
      <c r="Y74" s="3" t="str">
        <f t="shared" si="47"/>
        <v/>
      </c>
      <c r="Z74" s="417"/>
      <c r="AA74" s="418"/>
      <c r="AB74" s="418"/>
      <c r="AC74" s="418"/>
      <c r="AD74" s="419"/>
      <c r="AE74" s="417"/>
      <c r="AF74" s="418"/>
      <c r="AG74" s="418"/>
      <c r="AH74" s="418"/>
      <c r="AI74" s="419"/>
    </row>
    <row r="75" spans="1:35">
      <c r="A75" s="354" t="s">
        <v>282</v>
      </c>
      <c r="B75" s="391"/>
      <c r="C75" s="391"/>
      <c r="D75" s="391"/>
      <c r="E75" s="292"/>
      <c r="F75" s="281"/>
      <c r="G75" s="457"/>
      <c r="H75" s="454"/>
      <c r="I75" s="391"/>
      <c r="J75" s="391" t="str">
        <f>IF(SUM(J76:J80)=0,"",MAX(J76:J80))</f>
        <v/>
      </c>
      <c r="K75" s="24" t="str">
        <f>IF(ISERROR(VLOOKUP(Y75,'Directive OSH09 (FR)'!$T$6:$U$10,2,FALSE)),"",VLOOKUP(Y75,'Directive OSH09 (FR)'!$T$6:$U$10,2,FALSE))</f>
        <v/>
      </c>
      <c r="L75" s="43" t="str">
        <f>IF(ISERROR(VLOOKUP($A75,Dangers!$B$4:$G$1001,4,FALSE)),"ERR",IF(ISBLANK(VLOOKUP($A75,Dangers!$B$4:$G$1001,4,FALSE)),"","Yes"))</f>
        <v>Yes</v>
      </c>
      <c r="M75" s="26" t="str">
        <f>IF(ISERROR(VLOOKUP($A75,Dangers!$B$4:$G$1001,6,FALSE)),"ERR",IF(ISBLANK((VLOOKUP($A75,Dangers!$B$4:$G$1001,6,FALSE))),"","Yes"))</f>
        <v/>
      </c>
      <c r="N75" s="26"/>
      <c r="O75" s="26"/>
      <c r="P75" s="26"/>
      <c r="Q75" s="132">
        <f>IF(OR(L75="Yes",M75="Yes"),MAX(Q76:Q80),"")</f>
        <v>0</v>
      </c>
      <c r="R75" s="34"/>
      <c r="S75" s="43">
        <f ca="1">IF(L75="Yes",IF(SUM(S76:S80)=0,0,1),2)</f>
        <v>1</v>
      </c>
      <c r="T75" s="34">
        <f>IF(M75="Yes",IF(SUM(T76:T80)=0,0,1),2)</f>
        <v>2</v>
      </c>
      <c r="U75" s="160">
        <v>5</v>
      </c>
      <c r="V75" s="161">
        <v>0</v>
      </c>
      <c r="W75" s="162" t="str">
        <f>IF(ISERROR(VLOOKUP(H75,'Directive OSH09 (FR)'!$O$6:$P$10,2,FALSE)),"",VLOOKUP(H75,'Directive OSH09 (FR)'!$O$6:$P$10,2,FALSE))</f>
        <v/>
      </c>
      <c r="X75" s="3" t="str">
        <f>IF(ISERROR(VLOOKUP(I75,'Directive OSH09 (FR)'!$O$13:$P$17,2,FALSE)),"",VLOOKUP(I75,'Directive OSH09 (FR)'!$O$13:$P$17,2,FALSE))</f>
        <v/>
      </c>
      <c r="Y75" s="3" t="str">
        <f>IF(J75="","",IF(J75&gt;=161,5,IF(J75&gt;=65,4,IF(J75&gt;=20,3,IF(J75&gt;=9,2,1)))))</f>
        <v/>
      </c>
      <c r="Z75" s="445"/>
      <c r="AA75" s="446"/>
      <c r="AB75" s="446"/>
      <c r="AC75" s="446"/>
      <c r="AD75" s="447"/>
      <c r="AE75" s="445"/>
      <c r="AF75" s="446"/>
      <c r="AG75" s="446"/>
      <c r="AH75" s="446"/>
      <c r="AI75" s="447"/>
    </row>
    <row r="76" spans="1:35">
      <c r="A76" s="260" t="s">
        <v>463</v>
      </c>
      <c r="B76" s="8"/>
      <c r="C76" s="8"/>
      <c r="D76" s="8"/>
      <c r="E76" s="266"/>
      <c r="F76" s="267"/>
      <c r="G76" s="321"/>
      <c r="H76" s="7"/>
      <c r="I76" s="8"/>
      <c r="J76" s="8" t="str">
        <f>IF(ISERROR(W76*X76),"",W76*X76)</f>
        <v/>
      </c>
      <c r="K76" s="14" t="str">
        <f>IF(ISERROR(VLOOKUP(Y76,'Directive OSH09 (FR)'!$T$6:$U$10,2,FALSE)),"",VLOOKUP(Y76,'Directive OSH09 (FR)'!$T$6:$U$10,2,FALSE))</f>
        <v/>
      </c>
      <c r="L76" s="126"/>
      <c r="M76" s="127"/>
      <c r="N76" s="27"/>
      <c r="O76" s="27"/>
      <c r="P76" s="27"/>
      <c r="Q76" s="57"/>
      <c r="R76" s="35"/>
      <c r="S76" s="7">
        <f t="shared" ref="S76:T80" ca="1" si="48">U76</f>
        <v>1</v>
      </c>
      <c r="T76" s="35">
        <f t="shared" ca="1" si="48"/>
        <v>1</v>
      </c>
      <c r="U76" s="3">
        <f ca="1">IF(A76="",0,IF(Q$75="",1,IF(Q$75+$U$75*365&lt;$U$1,1,0)))</f>
        <v>1</v>
      </c>
      <c r="V76" s="163">
        <f ca="1">IF(A76="",0,IF(Q$75="",1,IF(Q$75+$V$75*365&lt;$U$1,1,0)))</f>
        <v>1</v>
      </c>
      <c r="W76" s="162" t="str">
        <f>IF(ISERROR(VLOOKUP(H76,'Directive OSH09 (FR)'!$O$6:$P$10,2,FALSE)),"",VLOOKUP(H76,'Directive OSH09 (FR)'!$O$6:$P$10,2,FALSE))</f>
        <v/>
      </c>
      <c r="X76" s="3" t="str">
        <f>IF(ISERROR(VLOOKUP(I76,'Directive OSH09 (FR)'!$O$13:$P$17,2,FALSE)),"",VLOOKUP(I76,'Directive OSH09 (FR)'!$O$13:$P$17,2,FALSE))</f>
        <v/>
      </c>
      <c r="Y76" s="3" t="str">
        <f>IF(J76="","",IF(J76&gt;=161,5,IF(J76&gt;=65,4,IF(J76&gt;=20,3,IF(J76&gt;=9,2,1)))))</f>
        <v/>
      </c>
      <c r="Z76" s="417"/>
      <c r="AA76" s="418"/>
      <c r="AB76" s="418"/>
      <c r="AC76" s="418"/>
      <c r="AD76" s="419"/>
      <c r="AE76" s="417"/>
      <c r="AF76" s="418"/>
      <c r="AG76" s="418"/>
      <c r="AH76" s="418"/>
      <c r="AI76" s="419"/>
    </row>
    <row r="77" spans="1:35">
      <c r="A77" s="261"/>
      <c r="B77" s="8"/>
      <c r="C77" s="8"/>
      <c r="D77" s="8"/>
      <c r="E77" s="266"/>
      <c r="F77" s="267"/>
      <c r="G77" s="321"/>
      <c r="H77" s="7"/>
      <c r="I77" s="8"/>
      <c r="J77" s="8" t="str">
        <f t="shared" ref="J77:J80" si="49">IF(ISERROR(W77*X77),"",W77*X77)</f>
        <v/>
      </c>
      <c r="K77" s="14" t="str">
        <f>IF(ISERROR(VLOOKUP(Y77,'Directive OSH09 (FR)'!$T$6:$U$10,2,FALSE)),"",VLOOKUP(Y77,'Directive OSH09 (FR)'!$T$6:$U$10,2,FALSE))</f>
        <v/>
      </c>
      <c r="L77" s="126"/>
      <c r="M77" s="127"/>
      <c r="N77" s="27"/>
      <c r="O77" s="27"/>
      <c r="P77" s="27"/>
      <c r="Q77" s="57"/>
      <c r="R77" s="35"/>
      <c r="S77" s="7">
        <f t="shared" si="48"/>
        <v>0</v>
      </c>
      <c r="T77" s="35">
        <f t="shared" si="48"/>
        <v>0</v>
      </c>
      <c r="U77" s="3">
        <f>IF(A77="",0,IF(Q$75="",1,IF(Q$75+$U$75*365&lt;$U$1,1,0)))</f>
        <v>0</v>
      </c>
      <c r="V77" s="163">
        <f>IF(A77="",0,IF(Q$75="",1,IF(Q$75+$V$75*365&lt;$U$1,1,0)))</f>
        <v>0</v>
      </c>
      <c r="W77" s="162" t="str">
        <f>IF(ISERROR(VLOOKUP(H77,'Directive OSH09 (FR)'!$O$6:$P$10,2,FALSE)),"",VLOOKUP(H77,'Directive OSH09 (FR)'!$O$6:$P$10,2,FALSE))</f>
        <v/>
      </c>
      <c r="X77" s="3" t="str">
        <f>IF(ISERROR(VLOOKUP(I77,'Directive OSH09 (FR)'!$O$13:$P$17,2,FALSE)),"",VLOOKUP(I77,'Directive OSH09 (FR)'!$O$13:$P$17,2,FALSE))</f>
        <v/>
      </c>
      <c r="Y77" s="3" t="str">
        <f t="shared" ref="Y77:Y80" si="50">IF(J77="","",IF(J77&gt;=161,5,IF(J77&gt;=65,4,IF(J77&gt;=20,3,IF(J77&gt;=9,2,1)))))</f>
        <v/>
      </c>
      <c r="Z77" s="417"/>
      <c r="AA77" s="418"/>
      <c r="AB77" s="418"/>
      <c r="AC77" s="418"/>
      <c r="AD77" s="419"/>
      <c r="AE77" s="417"/>
      <c r="AF77" s="418"/>
      <c r="AG77" s="418"/>
      <c r="AH77" s="418"/>
      <c r="AI77" s="419"/>
    </row>
    <row r="78" spans="1:35">
      <c r="A78" s="261"/>
      <c r="B78" s="8"/>
      <c r="C78" s="8"/>
      <c r="D78" s="8"/>
      <c r="E78" s="266"/>
      <c r="F78" s="267"/>
      <c r="G78" s="321"/>
      <c r="H78" s="7"/>
      <c r="I78" s="8"/>
      <c r="J78" s="8" t="str">
        <f t="shared" si="49"/>
        <v/>
      </c>
      <c r="K78" s="14" t="str">
        <f>IF(ISERROR(VLOOKUP(Y78,'Directive OSH09 (FR)'!$T$6:$U$10,2,FALSE)),"",VLOOKUP(Y78,'Directive OSH09 (FR)'!$T$6:$U$10,2,FALSE))</f>
        <v/>
      </c>
      <c r="L78" s="126"/>
      <c r="M78" s="127"/>
      <c r="N78" s="27"/>
      <c r="O78" s="27"/>
      <c r="P78" s="27"/>
      <c r="Q78" s="57"/>
      <c r="R78" s="35"/>
      <c r="S78" s="7">
        <f t="shared" si="48"/>
        <v>0</v>
      </c>
      <c r="T78" s="35">
        <f t="shared" si="48"/>
        <v>0</v>
      </c>
      <c r="U78" s="3">
        <f>IF(A78="",0,IF(Q$75="",1,IF(Q$75+$U$75*365&lt;$U$1,1,0)))</f>
        <v>0</v>
      </c>
      <c r="V78" s="163">
        <f>IF(A78="",0,IF(Q$75="",1,IF(Q$75+$V$75*365&lt;$U$1,1,0)))</f>
        <v>0</v>
      </c>
      <c r="W78" s="162" t="str">
        <f>IF(ISERROR(VLOOKUP(H78,'Directive OSH09 (FR)'!$O$6:$P$10,2,FALSE)),"",VLOOKUP(H78,'Directive OSH09 (FR)'!$O$6:$P$10,2,FALSE))</f>
        <v/>
      </c>
      <c r="X78" s="3" t="str">
        <f>IF(ISERROR(VLOOKUP(I78,'Directive OSH09 (FR)'!$O$13:$P$17,2,FALSE)),"",VLOOKUP(I78,'Directive OSH09 (FR)'!$O$13:$P$17,2,FALSE))</f>
        <v/>
      </c>
      <c r="Y78" s="3" t="str">
        <f t="shared" si="50"/>
        <v/>
      </c>
      <c r="Z78" s="417"/>
      <c r="AA78" s="418"/>
      <c r="AB78" s="418"/>
      <c r="AC78" s="418"/>
      <c r="AD78" s="419"/>
      <c r="AE78" s="417"/>
      <c r="AF78" s="418"/>
      <c r="AG78" s="418"/>
      <c r="AH78" s="418"/>
      <c r="AI78" s="419"/>
    </row>
    <row r="79" spans="1:35">
      <c r="A79" s="261"/>
      <c r="B79" s="8"/>
      <c r="C79" s="8"/>
      <c r="D79" s="8"/>
      <c r="E79" s="266"/>
      <c r="F79" s="267"/>
      <c r="G79" s="321"/>
      <c r="H79" s="7"/>
      <c r="I79" s="8"/>
      <c r="J79" s="8" t="str">
        <f t="shared" si="49"/>
        <v/>
      </c>
      <c r="K79" s="14" t="str">
        <f>IF(ISERROR(VLOOKUP(Y79,'Directive OSH09 (FR)'!$T$6:$U$10,2,FALSE)),"",VLOOKUP(Y79,'Directive OSH09 (FR)'!$T$6:$U$10,2,FALSE))</f>
        <v/>
      </c>
      <c r="L79" s="126"/>
      <c r="M79" s="127"/>
      <c r="N79" s="27"/>
      <c r="O79" s="27"/>
      <c r="P79" s="27"/>
      <c r="Q79" s="57"/>
      <c r="R79" s="35"/>
      <c r="S79" s="7">
        <f t="shared" si="48"/>
        <v>0</v>
      </c>
      <c r="T79" s="35">
        <f t="shared" si="48"/>
        <v>0</v>
      </c>
      <c r="U79" s="3">
        <f>IF(A79="",0,IF(Q$75="",1,IF(Q$75+$U$75*365&lt;$U$1,1,0)))</f>
        <v>0</v>
      </c>
      <c r="V79" s="163">
        <f>IF(A79="",0,IF(Q$75="",1,IF(Q$75+$V$75*365&lt;$U$1,1,0)))</f>
        <v>0</v>
      </c>
      <c r="W79" s="162" t="str">
        <f>IF(ISERROR(VLOOKUP(H79,'Directive OSH09 (FR)'!$O$6:$P$10,2,FALSE)),"",VLOOKUP(H79,'Directive OSH09 (FR)'!$O$6:$P$10,2,FALSE))</f>
        <v/>
      </c>
      <c r="X79" s="3" t="str">
        <f>IF(ISERROR(VLOOKUP(I79,'Directive OSH09 (FR)'!$O$13:$P$17,2,FALSE)),"",VLOOKUP(I79,'Directive OSH09 (FR)'!$O$13:$P$17,2,FALSE))</f>
        <v/>
      </c>
      <c r="Y79" s="3" t="str">
        <f t="shared" si="50"/>
        <v/>
      </c>
      <c r="Z79" s="417"/>
      <c r="AA79" s="418"/>
      <c r="AB79" s="418"/>
      <c r="AC79" s="418"/>
      <c r="AD79" s="419"/>
      <c r="AE79" s="417"/>
      <c r="AF79" s="418"/>
      <c r="AG79" s="418"/>
      <c r="AH79" s="418"/>
      <c r="AI79" s="419"/>
    </row>
    <row r="80" spans="1:35" ht="5.25" customHeight="1">
      <c r="A80" s="405"/>
      <c r="B80" s="62"/>
      <c r="C80" s="62"/>
      <c r="D80" s="62"/>
      <c r="E80" s="293"/>
      <c r="F80" s="282"/>
      <c r="G80" s="458"/>
      <c r="H80" s="61"/>
      <c r="I80" s="62"/>
      <c r="J80" s="62" t="str">
        <f t="shared" si="49"/>
        <v/>
      </c>
      <c r="K80" s="63" t="str">
        <f>IF(ISERROR(VLOOKUP(Y80,'Directive OSH09 (FR)'!$T$6:$U$10,2,FALSE)),"",VLOOKUP(Y80,'Directive OSH09 (FR)'!$T$6:$U$10,2,FALSE))</f>
        <v/>
      </c>
      <c r="L80" s="61"/>
      <c r="M80" s="64"/>
      <c r="N80" s="64"/>
      <c r="O80" s="64"/>
      <c r="P80" s="64"/>
      <c r="Q80" s="65"/>
      <c r="R80" s="66"/>
      <c r="S80" s="61">
        <f t="shared" si="48"/>
        <v>0</v>
      </c>
      <c r="T80" s="66">
        <f t="shared" si="48"/>
        <v>0</v>
      </c>
      <c r="U80" s="164">
        <f>IF(A80="",0,IF(Q$75="",1,IF(Q$75+$U$75*365&lt;$U$1,1,0)))</f>
        <v>0</v>
      </c>
      <c r="V80" s="165">
        <f>IF(A80="",0,IF(Q$75="",1,IF(Q$75+$V$75*365&lt;$U$1,1,0)))</f>
        <v>0</v>
      </c>
      <c r="W80" s="162" t="str">
        <f>IF(ISERROR(VLOOKUP(H80,'Directive OSH09 (FR)'!$O$6:$P$10,2,FALSE)),"",VLOOKUP(H80,'Directive OSH09 (FR)'!$O$6:$P$10,2,FALSE))</f>
        <v/>
      </c>
      <c r="X80" s="3" t="str">
        <f>IF(ISERROR(VLOOKUP(I80,'Directive OSH09 (FR)'!$O$13:$P$17,2,FALSE)),"",VLOOKUP(I80,'Directive OSH09 (FR)'!$O$13:$P$17,2,FALSE))</f>
        <v/>
      </c>
      <c r="Y80" s="3" t="str">
        <f t="shared" si="50"/>
        <v/>
      </c>
      <c r="Z80" s="417"/>
      <c r="AA80" s="418"/>
      <c r="AB80" s="418"/>
      <c r="AC80" s="418"/>
      <c r="AD80" s="419"/>
      <c r="AE80" s="417"/>
      <c r="AF80" s="418"/>
      <c r="AG80" s="418"/>
      <c r="AH80" s="418"/>
      <c r="AI80" s="419"/>
    </row>
    <row r="81" spans="1:35">
      <c r="A81" s="523" t="s">
        <v>283</v>
      </c>
      <c r="B81" s="391"/>
      <c r="C81" s="391"/>
      <c r="D81" s="391"/>
      <c r="E81" s="292"/>
      <c r="F81" s="281"/>
      <c r="G81" s="457"/>
      <c r="H81" s="454"/>
      <c r="I81" s="391"/>
      <c r="J81" s="391">
        <f>IF(SUM(J82:J86)=0,"",MAX(J82:J86))</f>
        <v>16</v>
      </c>
      <c r="K81" s="24" t="str">
        <f>IF(ISERROR(VLOOKUP(Y81,'Directive OSH09 (FR)'!$T$6:$U$10,2,FALSE)),"",VLOOKUP(Y81,'Directive OSH09 (FR)'!$T$6:$U$10,2,FALSE))</f>
        <v>2-Tolérable</v>
      </c>
      <c r="L81" s="43" t="str">
        <f>IF(ISERROR(VLOOKUP($A81,Dangers!$B$4:$G$1001,4,FALSE)),"ERR",IF(ISBLANK(VLOOKUP($A81,Dangers!$B$4:$G$1001,4,FALSE)),"","Yes"))</f>
        <v/>
      </c>
      <c r="M81" s="26" t="str">
        <f>IF(ISERROR(VLOOKUP($A81,Dangers!$B$4:$G$1001,6,FALSE)),"ERR",IF(ISBLANK((VLOOKUP($A81,Dangers!$B$4:$G$1001,6,FALSE))),"","Yes"))</f>
        <v/>
      </c>
      <c r="N81" s="26"/>
      <c r="O81" s="26"/>
      <c r="P81" s="26"/>
      <c r="Q81" s="132" t="str">
        <f>IF(OR(L81="Yes",M81="Yes"),MAX(Q82:Q86),"")</f>
        <v/>
      </c>
      <c r="R81" s="34"/>
      <c r="S81" s="43">
        <f>IF(L81="Yes",IF(SUM(S82:S86)=0,0,1),2)</f>
        <v>2</v>
      </c>
      <c r="T81" s="34">
        <f>IF(M81="Yes",IF(SUM(T82:T86)=0,0,1),2)</f>
        <v>2</v>
      </c>
      <c r="U81" s="160">
        <v>0</v>
      </c>
      <c r="V81" s="161">
        <v>0</v>
      </c>
      <c r="W81" s="162" t="str">
        <f>IF(ISERROR(VLOOKUP(H81,'Directive OSH09 (FR)'!$O$6:$P$10,2,FALSE)),"",VLOOKUP(H81,'Directive OSH09 (FR)'!$O$6:$P$10,2,FALSE))</f>
        <v/>
      </c>
      <c r="X81" s="3" t="str">
        <f>IF(ISERROR(VLOOKUP(I81,'Directive OSH09 (FR)'!$O$13:$P$17,2,FALSE)),"",VLOOKUP(I81,'Directive OSH09 (FR)'!$O$13:$P$17,2,FALSE))</f>
        <v/>
      </c>
      <c r="Y81" s="3">
        <f>IF(J81="","",IF(J81&gt;=161,5,IF(J81&gt;=65,4,IF(J81&gt;=20,3,IF(J81&gt;=9,2,1)))))</f>
        <v>2</v>
      </c>
      <c r="Z81" s="445"/>
      <c r="AA81" s="446"/>
      <c r="AB81" s="446"/>
      <c r="AC81" s="446"/>
      <c r="AD81" s="447"/>
      <c r="AE81" s="445"/>
      <c r="AF81" s="446"/>
      <c r="AG81" s="446"/>
      <c r="AH81" s="446"/>
      <c r="AI81" s="447"/>
    </row>
    <row r="82" spans="1:35" ht="51">
      <c r="A82" s="260" t="s">
        <v>728</v>
      </c>
      <c r="B82" s="255" t="s">
        <v>729</v>
      </c>
      <c r="C82" s="255" t="s">
        <v>730</v>
      </c>
      <c r="D82" s="255" t="s">
        <v>731</v>
      </c>
      <c r="E82" s="266" t="s">
        <v>36</v>
      </c>
      <c r="F82" s="267">
        <v>22</v>
      </c>
      <c r="G82" s="321" t="s">
        <v>732</v>
      </c>
      <c r="H82" s="7" t="s">
        <v>35</v>
      </c>
      <c r="I82" s="8" t="s">
        <v>48</v>
      </c>
      <c r="J82" s="8">
        <f>IF(ISERROR(W82*X82),"",W82*X82)</f>
        <v>16</v>
      </c>
      <c r="K82" s="14" t="str">
        <f>IF(ISERROR(VLOOKUP(Y82,'Directive OSH09 (FR)'!$T$6:$U$10,2,FALSE)),"",VLOOKUP(Y82,'Directive OSH09 (FR)'!$T$6:$U$10,2,FALSE))</f>
        <v>2-Tolérable</v>
      </c>
      <c r="L82" s="126"/>
      <c r="M82" s="127"/>
      <c r="N82" s="27"/>
      <c r="O82" s="27"/>
      <c r="P82" s="27"/>
      <c r="Q82" s="57"/>
      <c r="R82" s="35"/>
      <c r="S82" s="7">
        <f t="shared" ref="S82:T86" si="51">U82</f>
        <v>1</v>
      </c>
      <c r="T82" s="35">
        <f t="shared" si="51"/>
        <v>1</v>
      </c>
      <c r="U82" s="3">
        <f>IF(A82="",0,IF(Q$81="",1,IF(Q$81+$U$81*365&lt;$U$1,1,0)))</f>
        <v>1</v>
      </c>
      <c r="V82" s="163">
        <f>IF(A82="",0,IF(Q$81="",1,IF(Q$81+$V$81*365&lt;$U$1,1,0)))</f>
        <v>1</v>
      </c>
      <c r="W82" s="162">
        <f>IF(ISERROR(VLOOKUP(H82,'Directive OSH09 (FR)'!$O$6:$P$10,2,FALSE)),"",VLOOKUP(H82,'Directive OSH09 (FR)'!$O$6:$P$10,2,FALSE))</f>
        <v>2</v>
      </c>
      <c r="X82" s="3">
        <f>IF(ISERROR(VLOOKUP(I82,'Directive OSH09 (FR)'!$O$13:$P$17,2,FALSE)),"",VLOOKUP(I82,'Directive OSH09 (FR)'!$O$13:$P$17,2,FALSE))</f>
        <v>8</v>
      </c>
      <c r="Y82" s="3">
        <f>IF(J82="","",IF(J82&gt;=161,5,IF(J82&gt;=65,4,IF(J82&gt;=20,3,IF(J82&gt;=9,2,1)))))</f>
        <v>2</v>
      </c>
      <c r="Z82" s="417"/>
      <c r="AA82" s="418"/>
      <c r="AB82" s="418"/>
      <c r="AC82" s="418"/>
      <c r="AD82" s="419"/>
      <c r="AE82" s="417"/>
      <c r="AF82" s="177"/>
      <c r="AG82" s="418"/>
      <c r="AH82" s="418"/>
      <c r="AI82" s="419"/>
    </row>
    <row r="83" spans="1:35" ht="25.5">
      <c r="A83" s="261"/>
      <c r="B83" s="8" t="s">
        <v>671</v>
      </c>
      <c r="C83" s="8" t="s">
        <v>672</v>
      </c>
      <c r="D83" s="8" t="s">
        <v>673</v>
      </c>
      <c r="E83" s="266" t="s">
        <v>36</v>
      </c>
      <c r="F83" s="267">
        <v>22</v>
      </c>
      <c r="G83" s="321" t="s">
        <v>674</v>
      </c>
      <c r="H83" s="7" t="s">
        <v>35</v>
      </c>
      <c r="I83" s="8" t="s">
        <v>47</v>
      </c>
      <c r="J83" s="8">
        <f>IF(ISERROR(W83*X83),"",W83*X83)</f>
        <v>8</v>
      </c>
      <c r="K83" s="14" t="str">
        <f>IF(ISERROR(VLOOKUP(Y83,'Directive OSH09 (FR)'!$T$6:$U$10,2,FALSE)),"",VLOOKUP(Y83,'Directive OSH09 (FR)'!$T$6:$U$10,2,FALSE))</f>
        <v>1-Negligeable</v>
      </c>
      <c r="L83" s="126"/>
      <c r="M83" s="127"/>
      <c r="N83" s="27"/>
      <c r="O83" s="27"/>
      <c r="P83" s="27"/>
      <c r="Q83" s="57"/>
      <c r="R83" s="35"/>
      <c r="S83" s="7">
        <f t="shared" si="51"/>
        <v>0</v>
      </c>
      <c r="T83" s="35">
        <f t="shared" si="51"/>
        <v>0</v>
      </c>
      <c r="U83" s="3">
        <f>IF(A83="",0,IF(Q$84="",1,IF(Q$84+$U$84*365&lt;$U$1,1,0)))</f>
        <v>0</v>
      </c>
      <c r="V83" s="163">
        <f>IF(A83="",0,IF(Q$84="",1,IF(Q$84+$V$84*365&lt;$U$1,1,0)))</f>
        <v>0</v>
      </c>
      <c r="W83" s="162">
        <f>IF(ISERROR(VLOOKUP(H83,'Directive OSH09 (FR)'!$O$6:$P$10,2,FALSE)),"",VLOOKUP(H83,'Directive OSH09 (FR)'!$O$6:$P$10,2,FALSE))</f>
        <v>2</v>
      </c>
      <c r="X83" s="3">
        <f>IF(ISERROR(VLOOKUP(I83,'Directive OSH09 (FR)'!$O$13:$P$17,2,FALSE)),"",VLOOKUP(I83,'Directive OSH09 (FR)'!$O$13:$P$17,2,FALSE))</f>
        <v>4</v>
      </c>
      <c r="Y83" s="3">
        <f>IF(J83="","",IF(J83&gt;=161,5,IF(J83&gt;=65,4,IF(J83&gt;=20,3,IF(J83&gt;=9,2,1)))))</f>
        <v>1</v>
      </c>
      <c r="Z83" s="196"/>
      <c r="AA83" s="418"/>
      <c r="AB83" s="418"/>
      <c r="AC83" s="418"/>
      <c r="AD83" s="420"/>
      <c r="AE83" s="417"/>
      <c r="AF83" s="8"/>
      <c r="AG83" s="8"/>
      <c r="AH83" s="8">
        <f>IF(ISERROR(AU83*AV83),"",AU83*AV83)</f>
        <v>0</v>
      </c>
      <c r="AI83" s="419"/>
    </row>
    <row r="84" spans="1:35">
      <c r="A84" s="261"/>
      <c r="B84" s="8"/>
      <c r="C84" s="8"/>
      <c r="D84" s="8"/>
      <c r="E84" s="266"/>
      <c r="F84" s="267"/>
      <c r="G84" s="321"/>
      <c r="H84" s="7"/>
      <c r="I84" s="8"/>
      <c r="J84" s="8" t="str">
        <f t="shared" ref="J84:J86" si="52">IF(ISERROR(W84*X84),"",W84*X84)</f>
        <v/>
      </c>
      <c r="K84" s="14" t="str">
        <f>IF(ISERROR(VLOOKUP(Y84,'Directive OSH09 (FR)'!$T$6:$U$10,2,FALSE)),"",VLOOKUP(Y84,'Directive OSH09 (FR)'!$T$6:$U$10,2,FALSE))</f>
        <v/>
      </c>
      <c r="L84" s="126"/>
      <c r="M84" s="127"/>
      <c r="N84" s="27"/>
      <c r="O84" s="27"/>
      <c r="P84" s="27"/>
      <c r="Q84" s="57"/>
      <c r="R84" s="35"/>
      <c r="S84" s="7">
        <f t="shared" si="51"/>
        <v>0</v>
      </c>
      <c r="T84" s="35">
        <f t="shared" si="51"/>
        <v>0</v>
      </c>
      <c r="U84" s="3">
        <f>IF(A84="",0,IF(Q$81="",1,IF(Q$81+$U$81*365&lt;$U$1,1,0)))</f>
        <v>0</v>
      </c>
      <c r="V84" s="163">
        <f>IF(A84="",0,IF(Q$81="",1,IF(Q$81+$V$81*365&lt;$U$1,1,0)))</f>
        <v>0</v>
      </c>
      <c r="W84" s="162" t="str">
        <f>IF(ISERROR(VLOOKUP(H84,'Directive OSH09 (FR)'!$O$6:$P$10,2,FALSE)),"",VLOOKUP(H84,'Directive OSH09 (FR)'!$O$6:$P$10,2,FALSE))</f>
        <v/>
      </c>
      <c r="X84" s="3" t="str">
        <f>IF(ISERROR(VLOOKUP(I84,'Directive OSH09 (FR)'!$O$13:$P$17,2,FALSE)),"",VLOOKUP(I84,'Directive OSH09 (FR)'!$O$13:$P$17,2,FALSE))</f>
        <v/>
      </c>
      <c r="Y84" s="3" t="str">
        <f t="shared" ref="Y84:Y86" si="53">IF(J84="","",IF(J84&gt;=161,5,IF(J84&gt;=65,4,IF(J84&gt;=20,3,IF(J84&gt;=9,2,1)))))</f>
        <v/>
      </c>
      <c r="Z84" s="417"/>
      <c r="AA84" s="418"/>
      <c r="AB84" s="418"/>
      <c r="AC84" s="418"/>
      <c r="AD84" s="419"/>
      <c r="AE84" s="417"/>
      <c r="AF84" s="418"/>
      <c r="AG84" s="418"/>
      <c r="AH84" s="418"/>
      <c r="AI84" s="419"/>
    </row>
    <row r="85" spans="1:35">
      <c r="A85" s="261"/>
      <c r="B85" s="8"/>
      <c r="C85" s="8"/>
      <c r="D85" s="8"/>
      <c r="E85" s="266"/>
      <c r="F85" s="267"/>
      <c r="G85" s="321"/>
      <c r="H85" s="7"/>
      <c r="I85" s="8"/>
      <c r="J85" s="8" t="str">
        <f t="shared" si="52"/>
        <v/>
      </c>
      <c r="K85" s="14" t="str">
        <f>IF(ISERROR(VLOOKUP(Y85,'Directive OSH09 (FR)'!$T$6:$U$10,2,FALSE)),"",VLOOKUP(Y85,'Directive OSH09 (FR)'!$T$6:$U$10,2,FALSE))</f>
        <v/>
      </c>
      <c r="L85" s="126"/>
      <c r="M85" s="127"/>
      <c r="N85" s="27"/>
      <c r="O85" s="27"/>
      <c r="P85" s="27"/>
      <c r="Q85" s="57"/>
      <c r="R85" s="35"/>
      <c r="S85" s="7">
        <f t="shared" si="51"/>
        <v>0</v>
      </c>
      <c r="T85" s="35">
        <f t="shared" si="51"/>
        <v>0</v>
      </c>
      <c r="U85" s="3">
        <f>IF(A85="",0,IF(Q$81="",1,IF(Q$81+$U$81*365&lt;$U$1,1,0)))</f>
        <v>0</v>
      </c>
      <c r="V85" s="163">
        <f>IF(A85="",0,IF(Q$81="",1,IF(Q$81+$V$81*365&lt;$U$1,1,0)))</f>
        <v>0</v>
      </c>
      <c r="W85" s="162" t="str">
        <f>IF(ISERROR(VLOOKUP(H85,'Directive OSH09 (FR)'!$O$6:$P$10,2,FALSE)),"",VLOOKUP(H85,'Directive OSH09 (FR)'!$O$6:$P$10,2,FALSE))</f>
        <v/>
      </c>
      <c r="X85" s="3" t="str">
        <f>IF(ISERROR(VLOOKUP(I85,'Directive OSH09 (FR)'!$O$13:$P$17,2,FALSE)),"",VLOOKUP(I85,'Directive OSH09 (FR)'!$O$13:$P$17,2,FALSE))</f>
        <v/>
      </c>
      <c r="Y85" s="3" t="str">
        <f t="shared" si="53"/>
        <v/>
      </c>
      <c r="Z85" s="417"/>
      <c r="AA85" s="418"/>
      <c r="AB85" s="418"/>
      <c r="AC85" s="418"/>
      <c r="AD85" s="419"/>
      <c r="AE85" s="417"/>
      <c r="AF85" s="418"/>
      <c r="AG85" s="418"/>
      <c r="AH85" s="418"/>
      <c r="AI85" s="419"/>
    </row>
    <row r="86" spans="1:35" ht="5.25" customHeight="1">
      <c r="A86" s="405"/>
      <c r="B86" s="62"/>
      <c r="C86" s="62"/>
      <c r="D86" s="62"/>
      <c r="E86" s="293"/>
      <c r="F86" s="282"/>
      <c r="G86" s="458"/>
      <c r="H86" s="61"/>
      <c r="I86" s="62"/>
      <c r="J86" s="62" t="str">
        <f t="shared" si="52"/>
        <v/>
      </c>
      <c r="K86" s="63" t="str">
        <f>IF(ISERROR(VLOOKUP(Y86,'Directive OSH09 (FR)'!$T$6:$U$10,2,FALSE)),"",VLOOKUP(Y86,'Directive OSH09 (FR)'!$T$6:$U$10,2,FALSE))</f>
        <v/>
      </c>
      <c r="L86" s="61"/>
      <c r="M86" s="64"/>
      <c r="N86" s="64"/>
      <c r="O86" s="64"/>
      <c r="P86" s="64"/>
      <c r="Q86" s="65"/>
      <c r="R86" s="66"/>
      <c r="S86" s="61">
        <f t="shared" si="51"/>
        <v>0</v>
      </c>
      <c r="T86" s="66">
        <f t="shared" si="51"/>
        <v>0</v>
      </c>
      <c r="U86" s="164">
        <f>IF(A86="",0,IF(Q$81="",1,IF(Q$81+$U$81*365&lt;$U$1,1,0)))</f>
        <v>0</v>
      </c>
      <c r="V86" s="165">
        <f>IF(A86="",0,IF(Q$81="",1,IF(Q$81+$V$81*365&lt;$U$1,1,0)))</f>
        <v>0</v>
      </c>
      <c r="W86" s="162" t="str">
        <f>IF(ISERROR(VLOOKUP(H86,'Directive OSH09 (FR)'!$O$6:$P$10,2,FALSE)),"",VLOOKUP(H86,'Directive OSH09 (FR)'!$O$6:$P$10,2,FALSE))</f>
        <v/>
      </c>
      <c r="X86" s="3" t="str">
        <f>IF(ISERROR(VLOOKUP(I86,'Directive OSH09 (FR)'!$O$13:$P$17,2,FALSE)),"",VLOOKUP(I86,'Directive OSH09 (FR)'!$O$13:$P$17,2,FALSE))</f>
        <v/>
      </c>
      <c r="Y86" s="3" t="str">
        <f t="shared" si="53"/>
        <v/>
      </c>
      <c r="Z86" s="417"/>
      <c r="AA86" s="418"/>
      <c r="AB86" s="418"/>
      <c r="AC86" s="418"/>
      <c r="AD86" s="419"/>
      <c r="AE86" s="417"/>
      <c r="AF86" s="418"/>
      <c r="AG86" s="418"/>
      <c r="AH86" s="418"/>
      <c r="AI86" s="419"/>
    </row>
    <row r="87" spans="1:35" ht="14.25">
      <c r="A87" s="354" t="s">
        <v>284</v>
      </c>
      <c r="B87" s="391"/>
      <c r="C87" s="391"/>
      <c r="D87" s="391"/>
      <c r="E87" s="292"/>
      <c r="F87" s="281"/>
      <c r="G87" s="457"/>
      <c r="H87" s="454"/>
      <c r="I87" s="391"/>
      <c r="J87" s="391">
        <f>IF(SUM(J88:J92)=0,"",MAX(J88:J92))</f>
        <v>16</v>
      </c>
      <c r="K87" s="24" t="str">
        <f>IF(ISERROR(VLOOKUP(Y87,'Directive OSH09 (FR)'!$T$6:$U$10,2,FALSE)),"",VLOOKUP(Y87,'Directive OSH09 (FR)'!$T$6:$U$10,2,FALSE))</f>
        <v>2-Tolérable</v>
      </c>
      <c r="L87" s="43" t="str">
        <f>IF(ISERROR(VLOOKUP($A87,Dangers!$B$4:$G$1001,4,FALSE)),"ERR",IF(ISBLANK(VLOOKUP($A87,Dangers!$B$4:$G$1001,4,FALSE)),"","Yes"))</f>
        <v>Yes</v>
      </c>
      <c r="M87" s="26" t="str">
        <f>IF(ISERROR(VLOOKUP($A87,Dangers!$B$4:$G$1001,6,FALSE)),"ERR",IF(ISBLANK((VLOOKUP($A87,Dangers!$B$4:$G$1001,6,FALSE))),"","Yes"))</f>
        <v>Yes</v>
      </c>
      <c r="N87" s="26"/>
      <c r="O87" s="26"/>
      <c r="P87" s="26"/>
      <c r="Q87" s="132">
        <f>IF(OR(L87="Yes",M87="Yes"),MAX(Q88:Q92),"")</f>
        <v>0</v>
      </c>
      <c r="R87" s="34"/>
      <c r="S87" s="43">
        <f>IF(L87="Yes",IF(SUM(S88:S92)=0,0,1),2)</f>
        <v>1</v>
      </c>
      <c r="T87" s="34">
        <f>IF(M87="Yes",IF(SUM(T88:T92)=0,0,1),2)</f>
        <v>1</v>
      </c>
      <c r="U87" s="160">
        <v>3</v>
      </c>
      <c r="V87" s="161">
        <v>3</v>
      </c>
      <c r="W87" s="162" t="str">
        <f>IF(ISERROR(VLOOKUP(H87,'Directive OSH09 (FR)'!$O$6:$P$10,2,FALSE)),"",VLOOKUP(H87,'Directive OSH09 (FR)'!$O$6:$P$10,2,FALSE))</f>
        <v/>
      </c>
      <c r="X87" s="3" t="str">
        <f>IF(ISERROR(VLOOKUP(I87,'Directive OSH09 (FR)'!$O$13:$P$17,2,FALSE)),"",VLOOKUP(I87,'Directive OSH09 (FR)'!$O$13:$P$17,2,FALSE))</f>
        <v/>
      </c>
      <c r="Y87" s="3">
        <f>IF(J87="","",IF(J87&gt;=161,5,IF(J87&gt;=65,4,IF(J87&gt;=20,3,IF(J87&gt;=9,2,1)))))</f>
        <v>2</v>
      </c>
      <c r="Z87" s="445"/>
      <c r="AA87" s="446"/>
      <c r="AB87" s="446"/>
      <c r="AC87" s="446"/>
      <c r="AD87" s="447"/>
      <c r="AE87" s="445"/>
      <c r="AF87" s="446"/>
      <c r="AG87" s="446"/>
      <c r="AH87" s="446"/>
      <c r="AI87" s="447"/>
    </row>
    <row r="88" spans="1:35" ht="81" customHeight="1">
      <c r="A88" s="260" t="s">
        <v>442</v>
      </c>
      <c r="B88" s="255" t="s">
        <v>512</v>
      </c>
      <c r="C88" s="255" t="s">
        <v>513</v>
      </c>
      <c r="D88" s="255" t="s">
        <v>733</v>
      </c>
      <c r="E88" s="266" t="s">
        <v>36</v>
      </c>
      <c r="F88" s="267">
        <v>22</v>
      </c>
      <c r="G88" s="256" t="s">
        <v>515</v>
      </c>
      <c r="H88" s="7" t="s">
        <v>38</v>
      </c>
      <c r="I88" s="8" t="s">
        <v>47</v>
      </c>
      <c r="J88" s="8">
        <f>IF(ISERROR(W88*X88),"",W88*X88)</f>
        <v>16</v>
      </c>
      <c r="K88" s="14" t="str">
        <f>IF(ISERROR(VLOOKUP(Y88,'Directive OSH09 (FR)'!$T$6:$U$10,2,FALSE)),"",VLOOKUP(Y88,'Directive OSH09 (FR)'!$T$6:$U$10,2,FALSE))</f>
        <v>2-Tolérable</v>
      </c>
      <c r="L88" s="126"/>
      <c r="M88" s="127"/>
      <c r="N88" s="27"/>
      <c r="O88" s="27"/>
      <c r="P88" s="27"/>
      <c r="Q88" s="57"/>
      <c r="R88" s="35"/>
      <c r="S88" s="7">
        <f t="shared" ref="S88:T88" si="54">U88</f>
        <v>1</v>
      </c>
      <c r="T88" s="35">
        <f t="shared" si="54"/>
        <v>1</v>
      </c>
      <c r="U88" s="3">
        <f>IF(A88="",0,IF(Q$90="",1,IF(Q$90+$U$90*365&lt;$U$1,1,0)))</f>
        <v>1</v>
      </c>
      <c r="V88" s="163">
        <f>IF(A88="",0,IF(Q$90="",1,IF(Q$90+$V$90*365&lt;$U$1,1,0)))</f>
        <v>1</v>
      </c>
      <c r="W88" s="162">
        <f>IF(ISERROR(VLOOKUP(H88,'Directive OSH09 (FR)'!$O$6:$P$10,2,FALSE)),"",VLOOKUP(H88,'Directive OSH09 (FR)'!$O$6:$P$10,2,FALSE))</f>
        <v>4</v>
      </c>
      <c r="X88" s="3">
        <f>IF(ISERROR(VLOOKUP(I88,'Directive OSH09 (FR)'!$O$13:$P$17,2,FALSE)),"",VLOOKUP(I88,'Directive OSH09 (FR)'!$O$13:$P$17,2,FALSE))</f>
        <v>4</v>
      </c>
      <c r="Y88" s="3">
        <f>IF(J88="","",IF(J88&gt;=161,5,IF(J88&gt;=65,4,IF(J88&gt;=20,3,IF(J88&gt;=9,2,1)))))</f>
        <v>2</v>
      </c>
      <c r="Z88" s="210" t="s">
        <v>523</v>
      </c>
      <c r="AA88" s="424" t="s">
        <v>460</v>
      </c>
      <c r="AB88" s="418"/>
      <c r="AC88" s="418"/>
      <c r="AD88" s="419"/>
      <c r="AE88" s="421"/>
      <c r="AF88" s="8"/>
      <c r="AG88" s="8"/>
      <c r="AH88" s="8">
        <f>IF(ISERROR(AU88*AV88),"",AU88*AV88)</f>
        <v>0</v>
      </c>
      <c r="AI88" s="419"/>
    </row>
    <row r="89" spans="1:35">
      <c r="A89" s="261"/>
      <c r="B89" s="8"/>
      <c r="C89" s="8"/>
      <c r="D89" s="8"/>
      <c r="E89" s="266"/>
      <c r="F89" s="267"/>
      <c r="G89" s="321"/>
      <c r="H89" s="7"/>
      <c r="I89" s="8"/>
      <c r="J89" s="8" t="str">
        <f t="shared" ref="J89:J92" si="55">IF(ISERROR(W89*X89),"",W89*X89)</f>
        <v/>
      </c>
      <c r="K89" s="14" t="str">
        <f>IF(ISERROR(VLOOKUP(Y89,'Directive OSH09 (FR)'!$T$6:$U$10,2,FALSE)),"",VLOOKUP(Y89,'Directive OSH09 (FR)'!$T$6:$U$10,2,FALSE))</f>
        <v/>
      </c>
      <c r="L89" s="126"/>
      <c r="M89" s="127"/>
      <c r="N89" s="27"/>
      <c r="O89" s="27"/>
      <c r="P89" s="27"/>
      <c r="Q89" s="57"/>
      <c r="R89" s="35"/>
      <c r="S89" s="7">
        <f t="shared" ref="S89:T92" si="56">U89</f>
        <v>0</v>
      </c>
      <c r="T89" s="35">
        <f t="shared" si="56"/>
        <v>0</v>
      </c>
      <c r="U89" s="3">
        <f>IF(A89="",0,IF(Q$87="",1,IF(Q$87+$U$87*365&lt;$U$1,1,0)))</f>
        <v>0</v>
      </c>
      <c r="V89" s="163">
        <f>IF(A89="",0,IF(Q$87="",1,IF(Q$87+$V$87*365&lt;$U$1,1,0)))</f>
        <v>0</v>
      </c>
      <c r="W89" s="162" t="str">
        <f>IF(ISERROR(VLOOKUP(H89,'Directive OSH09 (FR)'!$O$6:$P$10,2,FALSE)),"",VLOOKUP(H89,'Directive OSH09 (FR)'!$O$6:$P$10,2,FALSE))</f>
        <v/>
      </c>
      <c r="X89" s="3" t="str">
        <f>IF(ISERROR(VLOOKUP(I89,'Directive OSH09 (FR)'!$O$13:$P$17,2,FALSE)),"",VLOOKUP(I89,'Directive OSH09 (FR)'!$O$13:$P$17,2,FALSE))</f>
        <v/>
      </c>
      <c r="Y89" s="3" t="str">
        <f t="shared" ref="Y89:Y92" si="57">IF(J89="","",IF(J89&gt;=161,5,IF(J89&gt;=65,4,IF(J89&gt;=20,3,IF(J89&gt;=9,2,1)))))</f>
        <v/>
      </c>
      <c r="Z89" s="417"/>
      <c r="AA89" s="418"/>
      <c r="AB89" s="418"/>
      <c r="AC89" s="418"/>
      <c r="AD89" s="419"/>
      <c r="AE89" s="417"/>
      <c r="AF89" s="418"/>
      <c r="AG89" s="418"/>
      <c r="AH89" s="418"/>
      <c r="AI89" s="419"/>
    </row>
    <row r="90" spans="1:35">
      <c r="A90" s="261"/>
      <c r="B90" s="8"/>
      <c r="C90" s="8"/>
      <c r="D90" s="8"/>
      <c r="E90" s="266"/>
      <c r="F90" s="267"/>
      <c r="G90" s="321"/>
      <c r="H90" s="7"/>
      <c r="I90" s="8"/>
      <c r="J90" s="8" t="str">
        <f t="shared" si="55"/>
        <v/>
      </c>
      <c r="K90" s="14" t="str">
        <f>IF(ISERROR(VLOOKUP(Y90,'Directive OSH09 (FR)'!$T$6:$U$10,2,FALSE)),"",VLOOKUP(Y90,'Directive OSH09 (FR)'!$T$6:$U$10,2,FALSE))</f>
        <v/>
      </c>
      <c r="L90" s="126"/>
      <c r="M90" s="127"/>
      <c r="N90" s="27"/>
      <c r="O90" s="27"/>
      <c r="P90" s="27"/>
      <c r="Q90" s="57"/>
      <c r="R90" s="35"/>
      <c r="S90" s="7">
        <f t="shared" si="56"/>
        <v>0</v>
      </c>
      <c r="T90" s="35">
        <f t="shared" si="56"/>
        <v>0</v>
      </c>
      <c r="U90" s="3">
        <f>IF(A90="",0,IF(Q$87="",1,IF(Q$87+$U$87*365&lt;$U$1,1,0)))</f>
        <v>0</v>
      </c>
      <c r="V90" s="163">
        <f>IF(A90="",0,IF(Q$87="",1,IF(Q$87+$V$87*365&lt;$U$1,1,0)))</f>
        <v>0</v>
      </c>
      <c r="W90" s="162" t="str">
        <f>IF(ISERROR(VLOOKUP(H90,'Directive OSH09 (FR)'!$O$6:$P$10,2,FALSE)),"",VLOOKUP(H90,'Directive OSH09 (FR)'!$O$6:$P$10,2,FALSE))</f>
        <v/>
      </c>
      <c r="X90" s="3" t="str">
        <f>IF(ISERROR(VLOOKUP(I90,'Directive OSH09 (FR)'!$O$13:$P$17,2,FALSE)),"",VLOOKUP(I90,'Directive OSH09 (FR)'!$O$13:$P$17,2,FALSE))</f>
        <v/>
      </c>
      <c r="Y90" s="3" t="str">
        <f t="shared" si="57"/>
        <v/>
      </c>
      <c r="Z90" s="417"/>
      <c r="AA90" s="418"/>
      <c r="AB90" s="418"/>
      <c r="AC90" s="418"/>
      <c r="AD90" s="419"/>
      <c r="AE90" s="417"/>
      <c r="AF90" s="418"/>
      <c r="AG90" s="418"/>
      <c r="AH90" s="418"/>
      <c r="AI90" s="419"/>
    </row>
    <row r="91" spans="1:35">
      <c r="A91" s="261"/>
      <c r="B91" s="8"/>
      <c r="C91" s="8"/>
      <c r="D91" s="8"/>
      <c r="E91" s="266"/>
      <c r="F91" s="267"/>
      <c r="G91" s="321"/>
      <c r="H91" s="7"/>
      <c r="I91" s="8"/>
      <c r="J91" s="8" t="str">
        <f t="shared" si="55"/>
        <v/>
      </c>
      <c r="K91" s="14" t="str">
        <f>IF(ISERROR(VLOOKUP(Y91,'Directive OSH09 (FR)'!$T$6:$U$10,2,FALSE)),"",VLOOKUP(Y91,'Directive OSH09 (FR)'!$T$6:$U$10,2,FALSE))</f>
        <v/>
      </c>
      <c r="L91" s="126"/>
      <c r="M91" s="127"/>
      <c r="N91" s="27"/>
      <c r="O91" s="27"/>
      <c r="P91" s="27"/>
      <c r="Q91" s="57"/>
      <c r="R91" s="35"/>
      <c r="S91" s="7">
        <f t="shared" si="56"/>
        <v>0</v>
      </c>
      <c r="T91" s="35">
        <f t="shared" si="56"/>
        <v>0</v>
      </c>
      <c r="U91" s="3">
        <f>IF(A91="",0,IF(Q$87="",1,IF(Q$87+$U$87*365&lt;$U$1,1,0)))</f>
        <v>0</v>
      </c>
      <c r="V91" s="163">
        <f>IF(A91="",0,IF(Q$87="",1,IF(Q$87+$V$87*365&lt;$U$1,1,0)))</f>
        <v>0</v>
      </c>
      <c r="W91" s="162" t="str">
        <f>IF(ISERROR(VLOOKUP(H91,'Directive OSH09 (FR)'!$O$6:$P$10,2,FALSE)),"",VLOOKUP(H91,'Directive OSH09 (FR)'!$O$6:$P$10,2,FALSE))</f>
        <v/>
      </c>
      <c r="X91" s="3" t="str">
        <f>IF(ISERROR(VLOOKUP(I91,'Directive OSH09 (FR)'!$O$13:$P$17,2,FALSE)),"",VLOOKUP(I91,'Directive OSH09 (FR)'!$O$13:$P$17,2,FALSE))</f>
        <v/>
      </c>
      <c r="Y91" s="3" t="str">
        <f t="shared" si="57"/>
        <v/>
      </c>
      <c r="Z91" s="417"/>
      <c r="AA91" s="418"/>
      <c r="AB91" s="418"/>
      <c r="AC91" s="418"/>
      <c r="AD91" s="419"/>
      <c r="AE91" s="417"/>
      <c r="AF91" s="418"/>
      <c r="AG91" s="418"/>
      <c r="AH91" s="418"/>
      <c r="AI91" s="419"/>
    </row>
    <row r="92" spans="1:35" ht="5.25" customHeight="1">
      <c r="A92" s="405"/>
      <c r="B92" s="62"/>
      <c r="C92" s="62"/>
      <c r="D92" s="62"/>
      <c r="E92" s="293"/>
      <c r="F92" s="282"/>
      <c r="G92" s="458"/>
      <c r="H92" s="61"/>
      <c r="I92" s="62"/>
      <c r="J92" s="62" t="str">
        <f t="shared" si="55"/>
        <v/>
      </c>
      <c r="K92" s="63" t="str">
        <f>IF(ISERROR(VLOOKUP(Y92,'Directive OSH09 (FR)'!$T$6:$U$10,2,FALSE)),"",VLOOKUP(Y92,'Directive OSH09 (FR)'!$T$6:$U$10,2,FALSE))</f>
        <v/>
      </c>
      <c r="L92" s="61"/>
      <c r="M92" s="64"/>
      <c r="N92" s="64"/>
      <c r="O92" s="64"/>
      <c r="P92" s="64"/>
      <c r="Q92" s="65"/>
      <c r="R92" s="66"/>
      <c r="S92" s="61">
        <f t="shared" si="56"/>
        <v>0</v>
      </c>
      <c r="T92" s="66">
        <f t="shared" si="56"/>
        <v>0</v>
      </c>
      <c r="U92" s="164">
        <f>IF(A92="",0,IF(Q$87="",1,IF(Q$87+$U$87*365&lt;$U$1,1,0)))</f>
        <v>0</v>
      </c>
      <c r="V92" s="165">
        <f>IF(A92="",0,IF(Q$87="",1,IF(Q$87+$V$87*365&lt;$U$1,1,0)))</f>
        <v>0</v>
      </c>
      <c r="W92" s="162" t="str">
        <f>IF(ISERROR(VLOOKUP(H92,'Directive OSH09 (FR)'!$O$6:$P$10,2,FALSE)),"",VLOOKUP(H92,'Directive OSH09 (FR)'!$O$6:$P$10,2,FALSE))</f>
        <v/>
      </c>
      <c r="X92" s="3" t="str">
        <f>IF(ISERROR(VLOOKUP(I92,'Directive OSH09 (FR)'!$O$13:$P$17,2,FALSE)),"",VLOOKUP(I92,'Directive OSH09 (FR)'!$O$13:$P$17,2,FALSE))</f>
        <v/>
      </c>
      <c r="Y92" s="3" t="str">
        <f t="shared" si="57"/>
        <v/>
      </c>
      <c r="Z92" s="417"/>
      <c r="AA92" s="418"/>
      <c r="AB92" s="418"/>
      <c r="AC92" s="418"/>
      <c r="AD92" s="419"/>
      <c r="AE92" s="417"/>
      <c r="AF92" s="418"/>
      <c r="AG92" s="418"/>
      <c r="AH92" s="418"/>
      <c r="AI92" s="419"/>
    </row>
    <row r="93" spans="1:35" ht="14.25">
      <c r="A93" s="354" t="s">
        <v>339</v>
      </c>
      <c r="B93" s="391"/>
      <c r="C93" s="391"/>
      <c r="D93" s="391"/>
      <c r="E93" s="292"/>
      <c r="F93" s="281"/>
      <c r="G93" s="457"/>
      <c r="H93" s="454"/>
      <c r="I93" s="391"/>
      <c r="J93" s="391" t="str">
        <f>IF(SUM(J94:J98)=0,"",MAX(J94:J98))</f>
        <v/>
      </c>
      <c r="K93" s="24" t="str">
        <f>IF(ISERROR(VLOOKUP(Y93,'Directive OSH09 (FR)'!$T$6:$U$10,2,FALSE)),"",VLOOKUP(Y93,'Directive OSH09 (FR)'!$T$6:$U$10,2,FALSE))</f>
        <v/>
      </c>
      <c r="L93" s="43" t="str">
        <f>IF(ISERROR(VLOOKUP($A93,Dangers!$B$4:$G$1001,4,FALSE)),"ERR",IF(ISBLANK(VLOOKUP($A93,Dangers!$B$4:$G$1001,4,FALSE)),"","Yes"))</f>
        <v/>
      </c>
      <c r="M93" s="26" t="str">
        <f>IF(ISERROR(VLOOKUP($A93,Dangers!$B$4:$G$1001,6,FALSE)),"ERR",IF(ISBLANK((VLOOKUP($A93,Dangers!$B$4:$G$1001,6,FALSE))),"","Yes"))</f>
        <v>Yes</v>
      </c>
      <c r="N93" s="26"/>
      <c r="O93" s="26"/>
      <c r="P93" s="26"/>
      <c r="Q93" s="132">
        <f>IF(OR(L93="Yes",M93="Yes"),MAX(Q94:Q98),"")</f>
        <v>0</v>
      </c>
      <c r="R93" s="34"/>
      <c r="S93" s="43">
        <f>IF(L93="Yes",IF(SUM(S94:S98)=0,0,1),2)</f>
        <v>2</v>
      </c>
      <c r="T93" s="34">
        <f ca="1">IF(M93="Yes",IF(SUM(T94:T98)=0,0,1),2)</f>
        <v>1</v>
      </c>
      <c r="U93" s="160">
        <v>0</v>
      </c>
      <c r="V93" s="161">
        <v>2</v>
      </c>
      <c r="W93" s="162" t="str">
        <f>IF(ISERROR(VLOOKUP(H93,'Directive OSH09 (FR)'!$O$6:$P$10,2,FALSE)),"",VLOOKUP(H93,'Directive OSH09 (FR)'!$O$6:$P$10,2,FALSE))</f>
        <v/>
      </c>
      <c r="X93" s="3" t="str">
        <f>IF(ISERROR(VLOOKUP(I93,'Directive OSH09 (FR)'!$O$13:$P$17,2,FALSE)),"",VLOOKUP(I93,'Directive OSH09 (FR)'!$O$13:$P$17,2,FALSE))</f>
        <v/>
      </c>
      <c r="Y93" s="3" t="str">
        <f>IF(J93="","",IF(J93&gt;=161,5,IF(J93&gt;=65,4,IF(J93&gt;=20,3,IF(J93&gt;=9,2,1)))))</f>
        <v/>
      </c>
      <c r="Z93" s="445"/>
      <c r="AA93" s="446"/>
      <c r="AB93" s="446"/>
      <c r="AC93" s="446"/>
      <c r="AD93" s="447"/>
      <c r="AE93" s="445"/>
      <c r="AF93" s="446"/>
      <c r="AG93" s="446"/>
      <c r="AH93" s="446"/>
      <c r="AI93" s="447"/>
    </row>
    <row r="94" spans="1:35">
      <c r="A94" s="260" t="s">
        <v>463</v>
      </c>
      <c r="B94" s="8"/>
      <c r="C94" s="8"/>
      <c r="D94" s="8"/>
      <c r="E94" s="266"/>
      <c r="F94" s="267"/>
      <c r="G94" s="321"/>
      <c r="H94" s="7"/>
      <c r="I94" s="8"/>
      <c r="J94" s="8" t="str">
        <f>IF(ISERROR(W94*X94),"",W94*X94)</f>
        <v/>
      </c>
      <c r="K94" s="14" t="str">
        <f>IF(ISERROR(VLOOKUP(Y94,'Directive OSH09 (FR)'!$T$6:$U$10,2,FALSE)),"",VLOOKUP(Y94,'Directive OSH09 (FR)'!$T$6:$U$10,2,FALSE))</f>
        <v/>
      </c>
      <c r="L94" s="126"/>
      <c r="M94" s="127"/>
      <c r="N94" s="27"/>
      <c r="O94" s="27"/>
      <c r="P94" s="27"/>
      <c r="Q94" s="57"/>
      <c r="R94" s="35"/>
      <c r="S94" s="7">
        <f t="shared" ref="S94:T98" ca="1" si="58">U94</f>
        <v>1</v>
      </c>
      <c r="T94" s="35">
        <f t="shared" ca="1" si="58"/>
        <v>1</v>
      </c>
      <c r="U94" s="3">
        <f ca="1">IF(A94="",0,IF(Q$93="",1,IF(Q$93+$U$87*365&lt;$U$1,1,0)))</f>
        <v>1</v>
      </c>
      <c r="V94" s="163">
        <f ca="1">IF(A94="",0,IF(Q$93="",1,IF(Q$93+$V$87*365&lt;$U$1,1,0)))</f>
        <v>1</v>
      </c>
      <c r="W94" s="162" t="str">
        <f>IF(ISERROR(VLOOKUP(H94,'Directive OSH09 (FR)'!$O$6:$P$10,2,FALSE)),"",VLOOKUP(H94,'Directive OSH09 (FR)'!$O$6:$P$10,2,FALSE))</f>
        <v/>
      </c>
      <c r="X94" s="3" t="str">
        <f>IF(ISERROR(VLOOKUP(I94,'Directive OSH09 (FR)'!$O$13:$P$17,2,FALSE)),"",VLOOKUP(I94,'Directive OSH09 (FR)'!$O$13:$P$17,2,FALSE))</f>
        <v/>
      </c>
      <c r="Y94" s="3" t="str">
        <f>IF(J94="","",IF(J94&gt;=161,5,IF(J94&gt;=65,4,IF(J94&gt;=20,3,IF(J94&gt;=9,2,1)))))</f>
        <v/>
      </c>
      <c r="Z94" s="417"/>
      <c r="AA94" s="418"/>
      <c r="AB94" s="418"/>
      <c r="AC94" s="418"/>
      <c r="AD94" s="419"/>
      <c r="AE94" s="417"/>
      <c r="AF94" s="418"/>
      <c r="AG94" s="418"/>
      <c r="AH94" s="418"/>
      <c r="AI94" s="419"/>
    </row>
    <row r="95" spans="1:35">
      <c r="A95" s="261"/>
      <c r="B95" s="8"/>
      <c r="C95" s="8"/>
      <c r="D95" s="8"/>
      <c r="E95" s="266"/>
      <c r="F95" s="267"/>
      <c r="G95" s="321"/>
      <c r="H95" s="7"/>
      <c r="I95" s="8"/>
      <c r="J95" s="8" t="str">
        <f t="shared" ref="J95:J98" si="59">IF(ISERROR(W95*X95),"",W95*X95)</f>
        <v/>
      </c>
      <c r="K95" s="14" t="str">
        <f>IF(ISERROR(VLOOKUP(Y95,'Directive OSH09 (FR)'!$T$6:$U$10,2,FALSE)),"",VLOOKUP(Y95,'Directive OSH09 (FR)'!$T$6:$U$10,2,FALSE))</f>
        <v/>
      </c>
      <c r="L95" s="126"/>
      <c r="M95" s="127"/>
      <c r="N95" s="27"/>
      <c r="O95" s="27"/>
      <c r="P95" s="27"/>
      <c r="Q95" s="57"/>
      <c r="R95" s="35"/>
      <c r="S95" s="7">
        <f t="shared" si="58"/>
        <v>0</v>
      </c>
      <c r="T95" s="35">
        <f t="shared" si="58"/>
        <v>0</v>
      </c>
      <c r="U95" s="3">
        <f>IF(A95="",0,IF(Q$93="",1,IF(Q$93+$U$87*365&lt;$U$1,1,0)))</f>
        <v>0</v>
      </c>
      <c r="V95" s="163">
        <f>IF(A95="",0,IF(Q$93="",1,IF(Q$93+$V$87*365&lt;$U$1,1,0)))</f>
        <v>0</v>
      </c>
      <c r="W95" s="162" t="str">
        <f>IF(ISERROR(VLOOKUP(H95,'Directive OSH09 (FR)'!$O$6:$P$10,2,FALSE)),"",VLOOKUP(H95,'Directive OSH09 (FR)'!$O$6:$P$10,2,FALSE))</f>
        <v/>
      </c>
      <c r="X95" s="3" t="str">
        <f>IF(ISERROR(VLOOKUP(I95,'Directive OSH09 (FR)'!$O$13:$P$17,2,FALSE)),"",VLOOKUP(I95,'Directive OSH09 (FR)'!$O$13:$P$17,2,FALSE))</f>
        <v/>
      </c>
      <c r="Y95" s="3" t="str">
        <f t="shared" ref="Y95:Y98" si="60">IF(J95="","",IF(J95&gt;=161,5,IF(J95&gt;=65,4,IF(J95&gt;=20,3,IF(J95&gt;=9,2,1)))))</f>
        <v/>
      </c>
      <c r="Z95" s="417"/>
      <c r="AA95" s="418"/>
      <c r="AB95" s="418"/>
      <c r="AC95" s="418"/>
      <c r="AD95" s="419"/>
      <c r="AE95" s="417"/>
      <c r="AF95" s="418"/>
      <c r="AG95" s="418"/>
      <c r="AH95" s="418"/>
      <c r="AI95" s="419"/>
    </row>
    <row r="96" spans="1:35">
      <c r="A96" s="261"/>
      <c r="B96" s="8"/>
      <c r="C96" s="8"/>
      <c r="D96" s="8"/>
      <c r="E96" s="266"/>
      <c r="F96" s="267"/>
      <c r="G96" s="321"/>
      <c r="H96" s="7"/>
      <c r="I96" s="8"/>
      <c r="J96" s="8" t="str">
        <f t="shared" si="59"/>
        <v/>
      </c>
      <c r="K96" s="14" t="str">
        <f>IF(ISERROR(VLOOKUP(Y96,'Directive OSH09 (FR)'!$T$6:$U$10,2,FALSE)),"",VLOOKUP(Y96,'Directive OSH09 (FR)'!$T$6:$U$10,2,FALSE))</f>
        <v/>
      </c>
      <c r="L96" s="126"/>
      <c r="M96" s="127"/>
      <c r="N96" s="27"/>
      <c r="O96" s="27"/>
      <c r="P96" s="27"/>
      <c r="Q96" s="57"/>
      <c r="R96" s="35"/>
      <c r="S96" s="7">
        <f t="shared" si="58"/>
        <v>0</v>
      </c>
      <c r="T96" s="35">
        <f t="shared" si="58"/>
        <v>0</v>
      </c>
      <c r="U96" s="3">
        <f>IF(A96="",0,IF(Q$93="",1,IF(Q$93+$U$87*365&lt;$U$1,1,0)))</f>
        <v>0</v>
      </c>
      <c r="V96" s="163">
        <f>IF(A96="",0,IF(Q$93="",1,IF(Q$93+$V$87*365&lt;$U$1,1,0)))</f>
        <v>0</v>
      </c>
      <c r="W96" s="162" t="str">
        <f>IF(ISERROR(VLOOKUP(H96,'Directive OSH09 (FR)'!$O$6:$P$10,2,FALSE)),"",VLOOKUP(H96,'Directive OSH09 (FR)'!$O$6:$P$10,2,FALSE))</f>
        <v/>
      </c>
      <c r="X96" s="3" t="str">
        <f>IF(ISERROR(VLOOKUP(I96,'Directive OSH09 (FR)'!$O$13:$P$17,2,FALSE)),"",VLOOKUP(I96,'Directive OSH09 (FR)'!$O$13:$P$17,2,FALSE))</f>
        <v/>
      </c>
      <c r="Y96" s="3" t="str">
        <f t="shared" si="60"/>
        <v/>
      </c>
      <c r="Z96" s="417"/>
      <c r="AA96" s="418"/>
      <c r="AB96" s="418"/>
      <c r="AC96" s="418"/>
      <c r="AD96" s="419"/>
      <c r="AE96" s="417"/>
      <c r="AF96" s="418"/>
      <c r="AG96" s="418"/>
      <c r="AH96" s="418"/>
      <c r="AI96" s="419"/>
    </row>
    <row r="97" spans="1:35">
      <c r="A97" s="261"/>
      <c r="B97" s="8"/>
      <c r="C97" s="8"/>
      <c r="D97" s="8"/>
      <c r="E97" s="266"/>
      <c r="F97" s="267"/>
      <c r="G97" s="321"/>
      <c r="H97" s="7"/>
      <c r="I97" s="8"/>
      <c r="J97" s="8" t="str">
        <f t="shared" si="59"/>
        <v/>
      </c>
      <c r="K97" s="14" t="str">
        <f>IF(ISERROR(VLOOKUP(Y97,'Directive OSH09 (FR)'!$T$6:$U$10,2,FALSE)),"",VLOOKUP(Y97,'Directive OSH09 (FR)'!$T$6:$U$10,2,FALSE))</f>
        <v/>
      </c>
      <c r="L97" s="126"/>
      <c r="M97" s="127"/>
      <c r="N97" s="27"/>
      <c r="O97" s="27"/>
      <c r="P97" s="27"/>
      <c r="Q97" s="57"/>
      <c r="R97" s="35"/>
      <c r="S97" s="7">
        <f t="shared" si="58"/>
        <v>0</v>
      </c>
      <c r="T97" s="35">
        <f t="shared" si="58"/>
        <v>0</v>
      </c>
      <c r="U97" s="3">
        <f>IF(A97="",0,IF(Q$93="",1,IF(Q$93+$U$87*365&lt;$U$1,1,0)))</f>
        <v>0</v>
      </c>
      <c r="V97" s="163">
        <f>IF(A97="",0,IF(Q$93="",1,IF(Q$93+$V$87*365&lt;$U$1,1,0)))</f>
        <v>0</v>
      </c>
      <c r="W97" s="162" t="str">
        <f>IF(ISERROR(VLOOKUP(H97,'Directive OSH09 (FR)'!$O$6:$P$10,2,FALSE)),"",VLOOKUP(H97,'Directive OSH09 (FR)'!$O$6:$P$10,2,FALSE))</f>
        <v/>
      </c>
      <c r="X97" s="3" t="str">
        <f>IF(ISERROR(VLOOKUP(I97,'Directive OSH09 (FR)'!$O$13:$P$17,2,FALSE)),"",VLOOKUP(I97,'Directive OSH09 (FR)'!$O$13:$P$17,2,FALSE))</f>
        <v/>
      </c>
      <c r="Y97" s="3" t="str">
        <f t="shared" si="60"/>
        <v/>
      </c>
      <c r="Z97" s="417"/>
      <c r="AA97" s="418"/>
      <c r="AB97" s="418"/>
      <c r="AC97" s="418"/>
      <c r="AD97" s="419"/>
      <c r="AE97" s="417"/>
      <c r="AF97" s="418"/>
      <c r="AG97" s="418"/>
      <c r="AH97" s="418"/>
      <c r="AI97" s="419"/>
    </row>
    <row r="98" spans="1:35" ht="5.25" customHeight="1">
      <c r="A98" s="405"/>
      <c r="B98" s="62"/>
      <c r="C98" s="62"/>
      <c r="D98" s="62"/>
      <c r="E98" s="293"/>
      <c r="F98" s="282"/>
      <c r="G98" s="458"/>
      <c r="H98" s="61"/>
      <c r="I98" s="62"/>
      <c r="J98" s="62" t="str">
        <f t="shared" si="59"/>
        <v/>
      </c>
      <c r="K98" s="63" t="str">
        <f>IF(ISERROR(VLOOKUP(Y98,'Directive OSH09 (FR)'!$T$6:$U$10,2,FALSE)),"",VLOOKUP(Y98,'Directive OSH09 (FR)'!$T$6:$U$10,2,FALSE))</f>
        <v/>
      </c>
      <c r="L98" s="61"/>
      <c r="M98" s="64"/>
      <c r="N98" s="64"/>
      <c r="O98" s="64"/>
      <c r="P98" s="64"/>
      <c r="Q98" s="65"/>
      <c r="R98" s="66"/>
      <c r="S98" s="61">
        <f t="shared" si="58"/>
        <v>0</v>
      </c>
      <c r="T98" s="66">
        <f t="shared" si="58"/>
        <v>0</v>
      </c>
      <c r="U98" s="164">
        <f>IF(A98="",0,IF(Q$93="",1,IF(Q$93+$U$87*365&lt;$U$1,1,0)))</f>
        <v>0</v>
      </c>
      <c r="V98" s="165">
        <f>IF(A98="",0,IF(Q$93="",1,IF(Q$93+$V$87*365&lt;$U$1,1,0)))</f>
        <v>0</v>
      </c>
      <c r="W98" s="162" t="str">
        <f>IF(ISERROR(VLOOKUP(H98,'Directive OSH09 (FR)'!$O$6:$P$10,2,FALSE)),"",VLOOKUP(H98,'Directive OSH09 (FR)'!$O$6:$P$10,2,FALSE))</f>
        <v/>
      </c>
      <c r="X98" s="3" t="str">
        <f>IF(ISERROR(VLOOKUP(I98,'Directive OSH09 (FR)'!$O$13:$P$17,2,FALSE)),"",VLOOKUP(I98,'Directive OSH09 (FR)'!$O$13:$P$17,2,FALSE))</f>
        <v/>
      </c>
      <c r="Y98" s="3" t="str">
        <f t="shared" si="60"/>
        <v/>
      </c>
      <c r="Z98" s="417"/>
      <c r="AA98" s="418"/>
      <c r="AB98" s="418"/>
      <c r="AC98" s="418"/>
      <c r="AD98" s="419"/>
      <c r="AE98" s="417"/>
      <c r="AF98" s="418"/>
      <c r="AG98" s="418"/>
      <c r="AH98" s="418"/>
      <c r="AI98" s="419"/>
    </row>
    <row r="99" spans="1:35" ht="14.25">
      <c r="A99" s="354" t="s">
        <v>287</v>
      </c>
      <c r="B99" s="391"/>
      <c r="C99" s="391"/>
      <c r="D99" s="391"/>
      <c r="E99" s="292"/>
      <c r="F99" s="281"/>
      <c r="G99" s="457"/>
      <c r="H99" s="454"/>
      <c r="I99" s="391"/>
      <c r="J99" s="391">
        <f>IF(SUM(J100:J104)=0,"",MAX(J100:J104))</f>
        <v>16</v>
      </c>
      <c r="K99" s="24" t="str">
        <f>IF(ISERROR(VLOOKUP(Y99,'Directive OSH09 (FR)'!$T$6:$U$10,2,FALSE)),"",VLOOKUP(Y99,'Directive OSH09 (FR)'!$T$6:$U$10,2,FALSE))</f>
        <v>2-Tolérable</v>
      </c>
      <c r="L99" s="43" t="str">
        <f>IF(ISERROR(VLOOKUP($A99,Dangers!$B$4:$G$1001,4,FALSE)),"ERR",IF(ISBLANK(VLOOKUP($A99,Dangers!$B$4:$G$1001,4,FALSE)),"","Yes"))</f>
        <v/>
      </c>
      <c r="M99" s="26" t="str">
        <f>IF(ISERROR(VLOOKUP($A99,Dangers!$B$4:$G$1001,6,FALSE)),"ERR",IF(ISBLANK((VLOOKUP($A99,Dangers!$B$4:$G$1001,6,FALSE))),"","Yes"))</f>
        <v/>
      </c>
      <c r="N99" s="26"/>
      <c r="O99" s="26"/>
      <c r="P99" s="26"/>
      <c r="Q99" s="132" t="str">
        <f>IF(OR(L99="Yes",M99="Yes"),MAX(Q100:Q104),"")</f>
        <v/>
      </c>
      <c r="R99" s="34"/>
      <c r="S99" s="43">
        <f>IF(L99="Yes",IF(SUM(S100:S104)=0,0,1),2)</f>
        <v>2</v>
      </c>
      <c r="T99" s="34">
        <f>IF(M99="Yes",IF(SUM(T100:T104)=0,0,1),2)</f>
        <v>2</v>
      </c>
      <c r="U99" s="160">
        <v>0</v>
      </c>
      <c r="V99" s="161">
        <v>0</v>
      </c>
      <c r="W99" s="162" t="str">
        <f>IF(ISERROR(VLOOKUP(H99,'Directive OSH09 (FR)'!$O$6:$P$10,2,FALSE)),"",VLOOKUP(H99,'Directive OSH09 (FR)'!$O$6:$P$10,2,FALSE))</f>
        <v/>
      </c>
      <c r="X99" s="3" t="str">
        <f>IF(ISERROR(VLOOKUP(I99,'Directive OSH09 (FR)'!$O$13:$P$17,2,FALSE)),"",VLOOKUP(I99,'Directive OSH09 (FR)'!$O$13:$P$17,2,FALSE))</f>
        <v/>
      </c>
      <c r="Y99" s="3">
        <f>IF(J99="","",IF(J99&gt;=161,5,IF(J99&gt;=65,4,IF(J99&gt;=20,3,IF(J99&gt;=9,2,1)))))</f>
        <v>2</v>
      </c>
      <c r="Z99" s="445"/>
      <c r="AA99" s="446"/>
      <c r="AB99" s="446"/>
      <c r="AC99" s="446"/>
      <c r="AD99" s="447"/>
      <c r="AE99" s="445"/>
      <c r="AF99" s="446"/>
      <c r="AG99" s="446"/>
      <c r="AH99" s="446"/>
      <c r="AI99" s="447"/>
    </row>
    <row r="100" spans="1:35" ht="25.5">
      <c r="A100" s="260" t="s">
        <v>535</v>
      </c>
      <c r="B100" s="255" t="s">
        <v>536</v>
      </c>
      <c r="C100" s="8" t="s">
        <v>537</v>
      </c>
      <c r="D100" s="8" t="s">
        <v>538</v>
      </c>
      <c r="E100" s="266" t="s">
        <v>39</v>
      </c>
      <c r="F100" s="267">
        <v>22</v>
      </c>
      <c r="G100" s="256" t="s">
        <v>539</v>
      </c>
      <c r="H100" s="7" t="s">
        <v>38</v>
      </c>
      <c r="I100" s="8" t="s">
        <v>47</v>
      </c>
      <c r="J100" s="8">
        <f>IF(ISERROR(W100*X100),"",W100*X100)</f>
        <v>16</v>
      </c>
      <c r="K100" s="14" t="str">
        <f>IF(ISERROR(VLOOKUP(Y100,'Directive OSH09 (FR)'!$T$6:$U$10,2,FALSE)),"",VLOOKUP(Y100,'Directive OSH09 (FR)'!$T$6:$U$10,2,FALSE))</f>
        <v>2-Tolérable</v>
      </c>
      <c r="L100" s="126"/>
      <c r="M100" s="127"/>
      <c r="N100" s="27"/>
      <c r="O100" s="27"/>
      <c r="P100" s="27"/>
      <c r="Q100" s="57"/>
      <c r="R100" s="35"/>
      <c r="S100" s="7">
        <f t="shared" ref="S100:T103" si="61">U100</f>
        <v>1</v>
      </c>
      <c r="T100" s="35">
        <f t="shared" si="61"/>
        <v>1</v>
      </c>
      <c r="U100" s="3">
        <f>IF(A100="",0,IF(Q$102="",1,IF(Q$102+$U$90*365&lt;$U$1,1,0)))</f>
        <v>1</v>
      </c>
      <c r="V100" s="163">
        <f>IF(A100="",0,IF(Q$102="",1,IF(Q$102+$V$90*365&lt;$U$1,1,0)))</f>
        <v>1</v>
      </c>
      <c r="W100" s="162">
        <f>IF(ISERROR(VLOOKUP(H100,'Directive OSH09 (FR)'!$O$6:$P$10,2,FALSE)),"",VLOOKUP(H100,'Directive OSH09 (FR)'!$O$6:$P$10,2,FALSE))</f>
        <v>4</v>
      </c>
      <c r="X100" s="3">
        <f>IF(ISERROR(VLOOKUP(I100,'Directive OSH09 (FR)'!$O$13:$P$17,2,FALSE)),"",VLOOKUP(I100,'Directive OSH09 (FR)'!$O$13:$P$17,2,FALSE))</f>
        <v>4</v>
      </c>
      <c r="Y100" s="3">
        <f>IF(J100="","",IF(J100&gt;=161,5,IF(J100&gt;=65,4,IF(J100&gt;=20,3,IF(J100&gt;=9,2,1)))))</f>
        <v>2</v>
      </c>
      <c r="Z100" s="210" t="s">
        <v>540</v>
      </c>
      <c r="AA100" s="418"/>
      <c r="AB100" s="418"/>
      <c r="AC100" s="418"/>
      <c r="AD100" s="419"/>
      <c r="AE100" s="421"/>
      <c r="AF100" s="8"/>
      <c r="AG100" s="8"/>
      <c r="AH100" s="8">
        <f>IF(ISERROR(AU100*AV100),"",AU100*AV100)</f>
        <v>0</v>
      </c>
      <c r="AI100" s="264"/>
    </row>
    <row r="101" spans="1:35" ht="38.25">
      <c r="A101" s="261" t="s">
        <v>541</v>
      </c>
      <c r="B101" s="255" t="s">
        <v>542</v>
      </c>
      <c r="C101" s="8" t="s">
        <v>543</v>
      </c>
      <c r="D101" s="255" t="s">
        <v>544</v>
      </c>
      <c r="E101" s="266" t="s">
        <v>39</v>
      </c>
      <c r="F101" s="267">
        <v>22</v>
      </c>
      <c r="G101" s="256" t="s">
        <v>545</v>
      </c>
      <c r="H101" s="7" t="s">
        <v>38</v>
      </c>
      <c r="I101" s="8" t="s">
        <v>47</v>
      </c>
      <c r="J101" s="8">
        <f t="shared" ref="J101:J103" si="62">IF(ISERROR(W101*X101),"",W101*X101)</f>
        <v>16</v>
      </c>
      <c r="K101" s="14" t="str">
        <f>IF(ISERROR(VLOOKUP(Y101,'Directive OSH09 (FR)'!$T$6:$U$10,2,FALSE)),"",VLOOKUP(Y101,'Directive OSH09 (FR)'!$T$6:$U$10,2,FALSE))</f>
        <v>2-Tolérable</v>
      </c>
      <c r="L101" s="126"/>
      <c r="M101" s="127"/>
      <c r="N101" s="27"/>
      <c r="O101" s="27"/>
      <c r="P101" s="27"/>
      <c r="Q101" s="57"/>
      <c r="R101" s="35"/>
      <c r="S101" s="7">
        <f t="shared" si="61"/>
        <v>1</v>
      </c>
      <c r="T101" s="35">
        <f t="shared" si="61"/>
        <v>1</v>
      </c>
      <c r="U101" s="3">
        <f>IF(A101="",0,IF(Q$102="",1,IF(Q$102+$U$90*365&lt;$U$1,1,0)))</f>
        <v>1</v>
      </c>
      <c r="V101" s="163">
        <f>IF(A101="",0,IF(Q$102="",1,IF(Q$102+$V$90*365&lt;$U$1,1,0)))</f>
        <v>1</v>
      </c>
      <c r="W101" s="162">
        <f>IF(ISERROR(VLOOKUP(H101,'Directive OSH09 (FR)'!$O$6:$P$10,2,FALSE)),"",VLOOKUP(H101,'Directive OSH09 (FR)'!$O$6:$P$10,2,FALSE))</f>
        <v>4</v>
      </c>
      <c r="X101" s="3">
        <f>IF(ISERROR(VLOOKUP(I101,'Directive OSH09 (FR)'!$O$13:$P$17,2,FALSE)),"",VLOOKUP(I101,'Directive OSH09 (FR)'!$O$13:$P$17,2,FALSE))</f>
        <v>4</v>
      </c>
      <c r="Y101" s="3">
        <f t="shared" ref="Y101:Y103" si="63">IF(J101="","",IF(J101&gt;=161,5,IF(J101&gt;=65,4,IF(J101&gt;=20,3,IF(J101&gt;=9,2,1)))))</f>
        <v>2</v>
      </c>
      <c r="Z101" s="196"/>
      <c r="AA101" s="418"/>
      <c r="AB101" s="418"/>
      <c r="AC101" s="418"/>
      <c r="AD101" s="419"/>
      <c r="AE101" s="421"/>
      <c r="AF101" s="8"/>
      <c r="AG101" s="8"/>
      <c r="AH101" s="8">
        <f t="shared" ref="AH101:AH103" si="64">IF(ISERROR(AU101*AV101),"",AU101*AV101)</f>
        <v>0</v>
      </c>
      <c r="AI101" s="419"/>
    </row>
    <row r="102" spans="1:35" ht="38.25">
      <c r="A102" s="261" t="s">
        <v>541</v>
      </c>
      <c r="B102" s="255" t="s">
        <v>542</v>
      </c>
      <c r="C102" s="8" t="s">
        <v>546</v>
      </c>
      <c r="D102" s="8" t="s">
        <v>547</v>
      </c>
      <c r="E102" s="266" t="s">
        <v>39</v>
      </c>
      <c r="F102" s="267">
        <v>22</v>
      </c>
      <c r="G102" s="256" t="s">
        <v>545</v>
      </c>
      <c r="H102" s="7" t="s">
        <v>38</v>
      </c>
      <c r="I102" s="8" t="s">
        <v>47</v>
      </c>
      <c r="J102" s="8">
        <f t="shared" si="62"/>
        <v>16</v>
      </c>
      <c r="K102" s="14" t="str">
        <f>IF(ISERROR(VLOOKUP(Y102,'Directive OSH09 (FR)'!$T$6:$U$10,2,FALSE)),"",VLOOKUP(Y102,'Directive OSH09 (FR)'!$T$6:$U$10,2,FALSE))</f>
        <v>2-Tolérable</v>
      </c>
      <c r="L102" s="126"/>
      <c r="M102" s="127"/>
      <c r="N102" s="27"/>
      <c r="O102" s="27"/>
      <c r="P102" s="27"/>
      <c r="Q102" s="57"/>
      <c r="R102" s="35"/>
      <c r="S102" s="7">
        <f t="shared" si="61"/>
        <v>1</v>
      </c>
      <c r="T102" s="35">
        <f t="shared" si="61"/>
        <v>1</v>
      </c>
      <c r="U102" s="3">
        <f>IF(A102="",0,IF(Q$102="",1,IF(Q$102+$U$90*365&lt;$U$1,1,0)))</f>
        <v>1</v>
      </c>
      <c r="V102" s="163">
        <f>IF(A102="",0,IF(Q$102="",1,IF(Q$102+$V$90*365&lt;$U$1,1,0)))</f>
        <v>1</v>
      </c>
      <c r="W102" s="162">
        <f>IF(ISERROR(VLOOKUP(H102,'Directive OSH09 (FR)'!$O$6:$P$10,2,FALSE)),"",VLOOKUP(H102,'Directive OSH09 (FR)'!$O$6:$P$10,2,FALSE))</f>
        <v>4</v>
      </c>
      <c r="X102" s="3">
        <f>IF(ISERROR(VLOOKUP(I102,'Directive OSH09 (FR)'!$O$13:$P$17,2,FALSE)),"",VLOOKUP(I102,'Directive OSH09 (FR)'!$O$13:$P$17,2,FALSE))</f>
        <v>4</v>
      </c>
      <c r="Y102" s="3">
        <f t="shared" si="63"/>
        <v>2</v>
      </c>
      <c r="Z102" s="196"/>
      <c r="AA102" s="418"/>
      <c r="AB102" s="418"/>
      <c r="AC102" s="418"/>
      <c r="AD102" s="419"/>
      <c r="AE102" s="421"/>
      <c r="AF102" s="8"/>
      <c r="AG102" s="8"/>
      <c r="AH102" s="8">
        <f t="shared" si="64"/>
        <v>0</v>
      </c>
      <c r="AI102" s="419"/>
    </row>
    <row r="103" spans="1:35" ht="38.25">
      <c r="A103" s="261" t="s">
        <v>541</v>
      </c>
      <c r="B103" s="255" t="s">
        <v>542</v>
      </c>
      <c r="C103" s="8" t="s">
        <v>546</v>
      </c>
      <c r="D103" s="8" t="s">
        <v>548</v>
      </c>
      <c r="E103" s="266" t="s">
        <v>39</v>
      </c>
      <c r="F103" s="267">
        <v>22</v>
      </c>
      <c r="G103" s="256" t="s">
        <v>545</v>
      </c>
      <c r="H103" s="7" t="s">
        <v>38</v>
      </c>
      <c r="I103" s="8" t="s">
        <v>47</v>
      </c>
      <c r="J103" s="8">
        <f t="shared" si="62"/>
        <v>16</v>
      </c>
      <c r="K103" s="14" t="str">
        <f>IF(ISERROR(VLOOKUP(Y103,'Directive OSH09 (FR)'!$T$6:$U$10,2,FALSE)),"",VLOOKUP(Y103,'Directive OSH09 (FR)'!$T$6:$U$10,2,FALSE))</f>
        <v>2-Tolérable</v>
      </c>
      <c r="L103" s="126"/>
      <c r="M103" s="127"/>
      <c r="N103" s="27"/>
      <c r="O103" s="27"/>
      <c r="P103" s="27"/>
      <c r="Q103" s="57"/>
      <c r="R103" s="35"/>
      <c r="S103" s="7">
        <f t="shared" si="61"/>
        <v>1</v>
      </c>
      <c r="T103" s="35">
        <f t="shared" si="61"/>
        <v>1</v>
      </c>
      <c r="U103" s="3">
        <f>IF(A103="",0,IF(Q$102="",1,IF(Q$102+$U$90*365&lt;$U$1,1,0)))</f>
        <v>1</v>
      </c>
      <c r="V103" s="163">
        <f>IF(A103="",0,IF(Q$102="",1,IF(Q$102+$V$90*365&lt;$U$1,1,0)))</f>
        <v>1</v>
      </c>
      <c r="W103" s="162">
        <f>IF(ISERROR(VLOOKUP(H103,'Directive OSH09 (FR)'!$O$6:$P$10,2,FALSE)),"",VLOOKUP(H103,'Directive OSH09 (FR)'!$O$6:$P$10,2,FALSE))</f>
        <v>4</v>
      </c>
      <c r="X103" s="3">
        <f>IF(ISERROR(VLOOKUP(I103,'Directive OSH09 (FR)'!$O$13:$P$17,2,FALSE)),"",VLOOKUP(I103,'Directive OSH09 (FR)'!$O$13:$P$17,2,FALSE))</f>
        <v>4</v>
      </c>
      <c r="Y103" s="3">
        <f t="shared" si="63"/>
        <v>2</v>
      </c>
      <c r="Z103" s="196"/>
      <c r="AA103" s="418"/>
      <c r="AB103" s="418"/>
      <c r="AC103" s="418"/>
      <c r="AD103" s="419"/>
      <c r="AE103" s="421"/>
      <c r="AF103" s="8"/>
      <c r="AG103" s="8"/>
      <c r="AH103" s="8">
        <f t="shared" si="64"/>
        <v>0</v>
      </c>
      <c r="AI103" s="419"/>
    </row>
    <row r="104" spans="1:35" ht="5.25" customHeight="1">
      <c r="A104" s="405"/>
      <c r="B104" s="62"/>
      <c r="C104" s="62"/>
      <c r="D104" s="62"/>
      <c r="E104" s="293"/>
      <c r="F104" s="282"/>
      <c r="G104" s="458"/>
      <c r="H104" s="61"/>
      <c r="I104" s="62"/>
      <c r="J104" s="62" t="str">
        <f t="shared" ref="J104" si="65">IF(ISERROR(W104*X104),"",W104*X104)</f>
        <v/>
      </c>
      <c r="K104" s="63" t="str">
        <f>IF(ISERROR(VLOOKUP(Y104,'Directive OSH09 (FR)'!$T$6:$U$10,2,FALSE)),"",VLOOKUP(Y104,'Directive OSH09 (FR)'!$T$6:$U$10,2,FALSE))</f>
        <v/>
      </c>
      <c r="L104" s="61"/>
      <c r="M104" s="64"/>
      <c r="N104" s="64"/>
      <c r="O104" s="64"/>
      <c r="P104" s="64"/>
      <c r="Q104" s="65"/>
      <c r="R104" s="66"/>
      <c r="S104" s="61">
        <f t="shared" ref="S104:T104" si="66">U104</f>
        <v>0</v>
      </c>
      <c r="T104" s="66">
        <f t="shared" si="66"/>
        <v>0</v>
      </c>
      <c r="U104" s="164">
        <f>IF(A104="",0,IF(Q$99="",1,IF(Q$99+$U$87*365&lt;$U$1,1,0)))</f>
        <v>0</v>
      </c>
      <c r="V104" s="165">
        <f>IF(A104="",0,IF(Q$99="",1,IF(Q$99+$V$87*365&lt;$U$1,1,0)))</f>
        <v>0</v>
      </c>
      <c r="W104" s="162" t="str">
        <f>IF(ISERROR(VLOOKUP(H104,'Directive OSH09 (FR)'!$O$6:$P$10,2,FALSE)),"",VLOOKUP(H104,'Directive OSH09 (FR)'!$O$6:$P$10,2,FALSE))</f>
        <v/>
      </c>
      <c r="X104" s="3" t="str">
        <f>IF(ISERROR(VLOOKUP(I104,'Directive OSH09 (FR)'!$O$13:$P$17,2,FALSE)),"",VLOOKUP(I104,'Directive OSH09 (FR)'!$O$13:$P$17,2,FALSE))</f>
        <v/>
      </c>
      <c r="Y104" s="3" t="str">
        <f t="shared" ref="Y104" si="67">IF(J104="","",IF(J104&gt;=161,5,IF(J104&gt;=65,4,IF(J104&gt;=20,3,IF(J104&gt;=9,2,1)))))</f>
        <v/>
      </c>
      <c r="Z104" s="417"/>
      <c r="AA104" s="418"/>
      <c r="AB104" s="418"/>
      <c r="AC104" s="418"/>
      <c r="AD104" s="419"/>
      <c r="AE104" s="417"/>
      <c r="AF104" s="418"/>
      <c r="AG104" s="418"/>
      <c r="AH104" s="418"/>
      <c r="AI104" s="419"/>
    </row>
    <row r="105" spans="1:35">
      <c r="A105" s="523" t="s">
        <v>289</v>
      </c>
      <c r="B105" s="391"/>
      <c r="C105" s="391"/>
      <c r="D105" s="391"/>
      <c r="E105" s="292"/>
      <c r="F105" s="281"/>
      <c r="G105" s="457"/>
      <c r="H105" s="454"/>
      <c r="I105" s="391"/>
      <c r="J105" s="391">
        <f>IF(SUM(J106:J110)=0,"",MAX(J106:J110))</f>
        <v>8</v>
      </c>
      <c r="K105" s="24" t="str">
        <f>IF(ISERROR(VLOOKUP(Y105,'Directive OSH09 (FR)'!$T$6:$U$10,2,FALSE)),"",VLOOKUP(Y105,'Directive OSH09 (FR)'!$T$6:$U$10,2,FALSE))</f>
        <v>1-Negligeable</v>
      </c>
      <c r="L105" s="43" t="str">
        <f>IF(ISERROR(VLOOKUP($A105,Dangers!$B$4:$G$1001,4,FALSE)),"ERR",IF(ISBLANK(VLOOKUP($A105,Dangers!$B$4:$G$1001,4,FALSE)),"","Yes"))</f>
        <v/>
      </c>
      <c r="M105" s="26" t="str">
        <f>IF(ISERROR(VLOOKUP($A105,Dangers!$B$4:$G$1001,6,FALSE)),"ERR",IF(ISBLANK((VLOOKUP($A105,Dangers!$B$4:$G$1001,6,FALSE))),"","Yes"))</f>
        <v/>
      </c>
      <c r="N105" s="26"/>
      <c r="O105" s="26"/>
      <c r="P105" s="26"/>
      <c r="Q105" s="132" t="str">
        <f>IF(OR(L105="Yes",M105="Yes"),MAX(Q106:Q110),"")</f>
        <v/>
      </c>
      <c r="R105" s="34"/>
      <c r="S105" s="43">
        <f>IF(L105="Yes",IF(SUM(S106:S110)=0,0,1),2)</f>
        <v>2</v>
      </c>
      <c r="T105" s="34">
        <f>IF(M105="Yes",IF(SUM(T106:T110)=0,0,1),2)</f>
        <v>2</v>
      </c>
      <c r="U105" s="160">
        <v>0</v>
      </c>
      <c r="V105" s="161">
        <v>0</v>
      </c>
      <c r="W105" s="162" t="str">
        <f>IF(ISERROR(VLOOKUP(H105,'Directive OSH09 (FR)'!$O$6:$P$10,2,FALSE)),"",VLOOKUP(H105,'Directive OSH09 (FR)'!$O$6:$P$10,2,FALSE))</f>
        <v/>
      </c>
      <c r="X105" s="3" t="str">
        <f>IF(ISERROR(VLOOKUP(I105,'Directive OSH09 (FR)'!$O$13:$P$17,2,FALSE)),"",VLOOKUP(I105,'Directive OSH09 (FR)'!$O$13:$P$17,2,FALSE))</f>
        <v/>
      </c>
      <c r="Y105" s="3">
        <f>IF(J105="","",IF(J105&gt;=161,5,IF(J105&gt;=65,4,IF(J105&gt;=20,3,IF(J105&gt;=9,2,1)))))</f>
        <v>1</v>
      </c>
      <c r="Z105" s="445"/>
      <c r="AA105" s="446"/>
      <c r="AB105" s="446"/>
      <c r="AC105" s="446"/>
      <c r="AD105" s="447"/>
      <c r="AE105" s="445"/>
      <c r="AF105" s="446"/>
      <c r="AG105" s="446"/>
      <c r="AH105" s="446"/>
      <c r="AI105" s="447"/>
    </row>
    <row r="106" spans="1:35" ht="165.75">
      <c r="A106" s="261" t="s">
        <v>549</v>
      </c>
      <c r="B106" s="255" t="s">
        <v>734</v>
      </c>
      <c r="C106" s="255" t="s">
        <v>551</v>
      </c>
      <c r="D106" s="255" t="s">
        <v>552</v>
      </c>
      <c r="E106" s="266" t="s">
        <v>39</v>
      </c>
      <c r="F106" s="267">
        <v>22</v>
      </c>
      <c r="G106" s="256" t="s">
        <v>553</v>
      </c>
      <c r="H106" s="7" t="s">
        <v>35</v>
      </c>
      <c r="I106" s="8" t="s">
        <v>47</v>
      </c>
      <c r="J106" s="8">
        <f>IF(ISERROR(W106*X106),"",W106*X106)</f>
        <v>8</v>
      </c>
      <c r="K106" s="14" t="str">
        <f>IF(ISERROR(VLOOKUP(Y106,'Directive OSH09 (FR)'!$T$6:$U$10,2,FALSE)),"",VLOOKUP(Y106,'Directive OSH09 (FR)'!$T$6:$U$10,2,FALSE))</f>
        <v>1-Negligeable</v>
      </c>
      <c r="L106" s="126"/>
      <c r="M106" s="127"/>
      <c r="N106" s="27"/>
      <c r="O106" s="27"/>
      <c r="P106" s="27"/>
      <c r="Q106" s="57"/>
      <c r="R106" s="35"/>
      <c r="S106" s="7">
        <f t="shared" ref="S106:T106" si="68">U106</f>
        <v>1</v>
      </c>
      <c r="T106" s="35">
        <f t="shared" si="68"/>
        <v>1</v>
      </c>
      <c r="U106" s="3">
        <f>IF(A106="",0,IF(Q$108="",1,IF(Q$108+$U$90*365&lt;$U$1,1,0)))</f>
        <v>1</v>
      </c>
      <c r="V106" s="163">
        <f>IF(A106="",0,IF(Q$108="",1,IF(Q$108+$V$90*365&lt;$U$1,1,0)))</f>
        <v>1</v>
      </c>
      <c r="W106" s="162">
        <f>IF(ISERROR(VLOOKUP(H106,'Directive OSH09 (FR)'!$O$6:$P$10,2,FALSE)),"",VLOOKUP(H106,'Directive OSH09 (FR)'!$O$6:$P$10,2,FALSE))</f>
        <v>2</v>
      </c>
      <c r="X106" s="3">
        <f>IF(ISERROR(VLOOKUP(I106,'Directive OSH09 (FR)'!$O$13:$P$17,2,FALSE)),"",VLOOKUP(I106,'Directive OSH09 (FR)'!$O$13:$P$17,2,FALSE))</f>
        <v>4</v>
      </c>
      <c r="Y106" s="3">
        <f>IF(J106="","",IF(J106&gt;=161,5,IF(J106&gt;=65,4,IF(J106&gt;=20,3,IF(J106&gt;=9,2,1)))))</f>
        <v>1</v>
      </c>
      <c r="Z106" s="210" t="s">
        <v>1311</v>
      </c>
      <c r="AA106" s="425" t="s">
        <v>555</v>
      </c>
      <c r="AB106" s="418"/>
      <c r="AC106" s="418"/>
      <c r="AD106" s="419"/>
      <c r="AE106" s="421"/>
      <c r="AF106" s="8"/>
      <c r="AG106" s="8"/>
      <c r="AH106" s="8">
        <f>IF(ISERROR(AU106*AV106),"",AU106*AV106)</f>
        <v>0</v>
      </c>
      <c r="AI106" s="423"/>
    </row>
    <row r="107" spans="1:35">
      <c r="A107" s="261"/>
      <c r="B107" s="8"/>
      <c r="C107" s="8"/>
      <c r="D107" s="8"/>
      <c r="E107" s="266"/>
      <c r="F107" s="267"/>
      <c r="G107" s="321"/>
      <c r="H107" s="7"/>
      <c r="I107" s="8"/>
      <c r="J107" s="8" t="str">
        <f t="shared" ref="J107:J110" si="69">IF(ISERROR(W107*X107),"",W107*X107)</f>
        <v/>
      </c>
      <c r="K107" s="14" t="str">
        <f>IF(ISERROR(VLOOKUP(Y107,'Directive OSH09 (FR)'!$T$6:$U$10,2,FALSE)),"",VLOOKUP(Y107,'Directive OSH09 (FR)'!$T$6:$U$10,2,FALSE))</f>
        <v/>
      </c>
      <c r="L107" s="126"/>
      <c r="M107" s="127"/>
      <c r="N107" s="27"/>
      <c r="O107" s="27"/>
      <c r="P107" s="27"/>
      <c r="Q107" s="57"/>
      <c r="R107" s="35"/>
      <c r="S107" s="7">
        <f t="shared" ref="S107:T110" si="70">U107</f>
        <v>0</v>
      </c>
      <c r="T107" s="35">
        <f t="shared" si="70"/>
        <v>0</v>
      </c>
      <c r="U107" s="3">
        <f>IF(A107="",0,IF(Q$105="",1,IF(Q$105+$U$87*365&lt;$U$1,1,0)))</f>
        <v>0</v>
      </c>
      <c r="V107" s="163">
        <f>IF(A107="",0,IF(Q$105="",1,IF(Q$105+$V$87*365&lt;$U$1,1,0)))</f>
        <v>0</v>
      </c>
      <c r="W107" s="162" t="str">
        <f>IF(ISERROR(VLOOKUP(H107,'Directive OSH09 (FR)'!$O$6:$P$10,2,FALSE)),"",VLOOKUP(H107,'Directive OSH09 (FR)'!$O$6:$P$10,2,FALSE))</f>
        <v/>
      </c>
      <c r="X107" s="3" t="str">
        <f>IF(ISERROR(VLOOKUP(I107,'Directive OSH09 (FR)'!$O$13:$P$17,2,FALSE)),"",VLOOKUP(I107,'Directive OSH09 (FR)'!$O$13:$P$17,2,FALSE))</f>
        <v/>
      </c>
      <c r="Y107" s="3" t="str">
        <f t="shared" ref="Y107:Y110" si="71">IF(J107="","",IF(J107&gt;=161,5,IF(J107&gt;=65,4,IF(J107&gt;=20,3,IF(J107&gt;=9,2,1)))))</f>
        <v/>
      </c>
      <c r="Z107" s="417"/>
      <c r="AA107" s="418"/>
      <c r="AB107" s="418"/>
      <c r="AC107" s="418"/>
      <c r="AD107" s="419"/>
      <c r="AE107" s="417"/>
      <c r="AF107" s="418"/>
      <c r="AG107" s="418"/>
      <c r="AH107" s="418"/>
      <c r="AI107" s="419"/>
    </row>
    <row r="108" spans="1:35">
      <c r="A108" s="261"/>
      <c r="B108" s="8"/>
      <c r="C108" s="8"/>
      <c r="D108" s="8"/>
      <c r="E108" s="266"/>
      <c r="F108" s="267"/>
      <c r="G108" s="321"/>
      <c r="H108" s="7"/>
      <c r="I108" s="8"/>
      <c r="J108" s="8" t="str">
        <f t="shared" si="69"/>
        <v/>
      </c>
      <c r="K108" s="14" t="str">
        <f>IF(ISERROR(VLOOKUP(Y108,'Directive OSH09 (FR)'!$T$6:$U$10,2,FALSE)),"",VLOOKUP(Y108,'Directive OSH09 (FR)'!$T$6:$U$10,2,FALSE))</f>
        <v/>
      </c>
      <c r="L108" s="126"/>
      <c r="M108" s="127"/>
      <c r="N108" s="27"/>
      <c r="O108" s="27"/>
      <c r="P108" s="27"/>
      <c r="Q108" s="57"/>
      <c r="R108" s="35"/>
      <c r="S108" s="7">
        <f t="shared" si="70"/>
        <v>0</v>
      </c>
      <c r="T108" s="35">
        <f t="shared" si="70"/>
        <v>0</v>
      </c>
      <c r="U108" s="3">
        <f>IF(A108="",0,IF(Q$105="",1,IF(Q$105+$U$87*365&lt;$U$1,1,0)))</f>
        <v>0</v>
      </c>
      <c r="V108" s="163">
        <f>IF(A108="",0,IF(Q$105="",1,IF(Q$105+$V$87*365&lt;$U$1,1,0)))</f>
        <v>0</v>
      </c>
      <c r="W108" s="162" t="str">
        <f>IF(ISERROR(VLOOKUP(H108,'Directive OSH09 (FR)'!$O$6:$P$10,2,FALSE)),"",VLOOKUP(H108,'Directive OSH09 (FR)'!$O$6:$P$10,2,FALSE))</f>
        <v/>
      </c>
      <c r="X108" s="3" t="str">
        <f>IF(ISERROR(VLOOKUP(I108,'Directive OSH09 (FR)'!$O$13:$P$17,2,FALSE)),"",VLOOKUP(I108,'Directive OSH09 (FR)'!$O$13:$P$17,2,FALSE))</f>
        <v/>
      </c>
      <c r="Y108" s="3" t="str">
        <f t="shared" si="71"/>
        <v/>
      </c>
      <c r="Z108" s="417"/>
      <c r="AA108" s="418"/>
      <c r="AB108" s="418"/>
      <c r="AC108" s="418"/>
      <c r="AD108" s="419"/>
      <c r="AE108" s="417"/>
      <c r="AF108" s="418"/>
      <c r="AG108" s="418"/>
      <c r="AH108" s="418"/>
      <c r="AI108" s="419"/>
    </row>
    <row r="109" spans="1:35">
      <c r="A109" s="261"/>
      <c r="B109" s="8"/>
      <c r="C109" s="8"/>
      <c r="D109" s="8"/>
      <c r="E109" s="266"/>
      <c r="F109" s="267"/>
      <c r="G109" s="321"/>
      <c r="H109" s="7"/>
      <c r="I109" s="8"/>
      <c r="J109" s="8" t="str">
        <f t="shared" si="69"/>
        <v/>
      </c>
      <c r="K109" s="14" t="str">
        <f>IF(ISERROR(VLOOKUP(Y109,'Directive OSH09 (FR)'!$T$6:$U$10,2,FALSE)),"",VLOOKUP(Y109,'Directive OSH09 (FR)'!$T$6:$U$10,2,FALSE))</f>
        <v/>
      </c>
      <c r="L109" s="126"/>
      <c r="M109" s="127"/>
      <c r="N109" s="27"/>
      <c r="O109" s="27"/>
      <c r="P109" s="27"/>
      <c r="Q109" s="57"/>
      <c r="R109" s="35"/>
      <c r="S109" s="7">
        <f t="shared" si="70"/>
        <v>0</v>
      </c>
      <c r="T109" s="35">
        <f t="shared" si="70"/>
        <v>0</v>
      </c>
      <c r="U109" s="3">
        <f>IF(A109="",0,IF(Q$105="",1,IF(Q$105+$U$87*365&lt;$U$1,1,0)))</f>
        <v>0</v>
      </c>
      <c r="V109" s="163">
        <f>IF(A109="",0,IF(Q$105="",1,IF(Q$105+$V$87*365&lt;$U$1,1,0)))</f>
        <v>0</v>
      </c>
      <c r="W109" s="162" t="str">
        <f>IF(ISERROR(VLOOKUP(H109,'Directive OSH09 (FR)'!$O$6:$P$10,2,FALSE)),"",VLOOKUP(H109,'Directive OSH09 (FR)'!$O$6:$P$10,2,FALSE))</f>
        <v/>
      </c>
      <c r="X109" s="3" t="str">
        <f>IF(ISERROR(VLOOKUP(I109,'Directive OSH09 (FR)'!$O$13:$P$17,2,FALSE)),"",VLOOKUP(I109,'Directive OSH09 (FR)'!$O$13:$P$17,2,FALSE))</f>
        <v/>
      </c>
      <c r="Y109" s="3" t="str">
        <f t="shared" si="71"/>
        <v/>
      </c>
      <c r="Z109" s="417"/>
      <c r="AA109" s="418"/>
      <c r="AB109" s="418"/>
      <c r="AC109" s="418"/>
      <c r="AD109" s="419"/>
      <c r="AE109" s="417"/>
      <c r="AF109" s="418"/>
      <c r="AG109" s="418"/>
      <c r="AH109" s="418"/>
      <c r="AI109" s="419"/>
    </row>
    <row r="110" spans="1:35" ht="5.25" customHeight="1">
      <c r="A110" s="405"/>
      <c r="B110" s="62"/>
      <c r="C110" s="62"/>
      <c r="D110" s="62"/>
      <c r="E110" s="293"/>
      <c r="F110" s="282"/>
      <c r="G110" s="458"/>
      <c r="H110" s="61"/>
      <c r="I110" s="62"/>
      <c r="J110" s="62" t="str">
        <f t="shared" si="69"/>
        <v/>
      </c>
      <c r="K110" s="63" t="str">
        <f>IF(ISERROR(VLOOKUP(Y110,'Directive OSH09 (FR)'!$T$6:$U$10,2,FALSE)),"",VLOOKUP(Y110,'Directive OSH09 (FR)'!$T$6:$U$10,2,FALSE))</f>
        <v/>
      </c>
      <c r="L110" s="61"/>
      <c r="M110" s="64"/>
      <c r="N110" s="64"/>
      <c r="O110" s="64"/>
      <c r="P110" s="64"/>
      <c r="Q110" s="65"/>
      <c r="R110" s="66"/>
      <c r="S110" s="61">
        <f t="shared" si="70"/>
        <v>0</v>
      </c>
      <c r="T110" s="66">
        <f t="shared" si="70"/>
        <v>0</v>
      </c>
      <c r="U110" s="164">
        <f>IF(A110="",0,IF(Q$105="",1,IF(Q$105+$U$87*365&lt;$U$1,1,0)))</f>
        <v>0</v>
      </c>
      <c r="V110" s="165">
        <f>IF(A110="",0,IF(Q$105="",1,IF(Q$105+$V$87*365&lt;$U$1,1,0)))</f>
        <v>0</v>
      </c>
      <c r="W110" s="162" t="str">
        <f>IF(ISERROR(VLOOKUP(H110,'Directive OSH09 (FR)'!$O$6:$P$10,2,FALSE)),"",VLOOKUP(H110,'Directive OSH09 (FR)'!$O$6:$P$10,2,FALSE))</f>
        <v/>
      </c>
      <c r="X110" s="3" t="str">
        <f>IF(ISERROR(VLOOKUP(I110,'Directive OSH09 (FR)'!$O$13:$P$17,2,FALSE)),"",VLOOKUP(I110,'Directive OSH09 (FR)'!$O$13:$P$17,2,FALSE))</f>
        <v/>
      </c>
      <c r="Y110" s="3" t="str">
        <f t="shared" si="71"/>
        <v/>
      </c>
      <c r="Z110" s="417"/>
      <c r="AA110" s="418"/>
      <c r="AB110" s="418"/>
      <c r="AC110" s="418"/>
      <c r="AD110" s="419"/>
      <c r="AE110" s="417"/>
      <c r="AF110" s="418"/>
      <c r="AG110" s="418"/>
      <c r="AH110" s="418"/>
      <c r="AI110" s="419"/>
    </row>
    <row r="111" spans="1:35">
      <c r="A111" s="523" t="s">
        <v>290</v>
      </c>
      <c r="B111" s="391"/>
      <c r="C111" s="391"/>
      <c r="D111" s="391"/>
      <c r="E111" s="292"/>
      <c r="F111" s="281"/>
      <c r="G111" s="457"/>
      <c r="H111" s="454"/>
      <c r="I111" s="391"/>
      <c r="J111" s="391">
        <f>IF(SUM(J112:J116)=0,"",MAX(J112:J116))</f>
        <v>2</v>
      </c>
      <c r="K111" s="24" t="str">
        <f>IF(ISERROR(VLOOKUP(Y111,'Directive OSH09 (FR)'!$T$6:$U$10,2,FALSE)),"",VLOOKUP(Y111,'Directive OSH09 (FR)'!$T$6:$U$10,2,FALSE))</f>
        <v>1-Negligeable</v>
      </c>
      <c r="L111" s="43" t="str">
        <f>IF(ISERROR(VLOOKUP($A111,Dangers!$B$4:$G$1001,4,FALSE)),"ERR",IF(ISBLANK(VLOOKUP($A111,Dangers!$B$4:$G$1001,4,FALSE)),"","Yes"))</f>
        <v/>
      </c>
      <c r="M111" s="26" t="str">
        <f>IF(ISERROR(VLOOKUP($A111,Dangers!$B$4:$G$1001,6,FALSE)),"ERR",IF(ISBLANK((VLOOKUP($A111,Dangers!$B$4:$G$1001,6,FALSE))),"","Yes"))</f>
        <v/>
      </c>
      <c r="N111" s="26"/>
      <c r="O111" s="26"/>
      <c r="P111" s="26"/>
      <c r="Q111" s="132" t="str">
        <f>IF(OR(L111="Yes",M111="Yes"),MAX(Q112:Q116),"")</f>
        <v/>
      </c>
      <c r="R111" s="34"/>
      <c r="S111" s="43">
        <f>IF(L111="Yes",IF(SUM(S112:S116)=0,0,1),2)</f>
        <v>2</v>
      </c>
      <c r="T111" s="34">
        <f>IF(M111="Yes",IF(SUM(T112:T116)=0,0,1),2)</f>
        <v>2</v>
      </c>
      <c r="U111" s="160">
        <v>0</v>
      </c>
      <c r="V111" s="161">
        <v>0</v>
      </c>
      <c r="W111" s="162" t="str">
        <f>IF(ISERROR(VLOOKUP(H111,'Directive OSH09 (FR)'!$O$6:$P$10,2,FALSE)),"",VLOOKUP(H111,'Directive OSH09 (FR)'!$O$6:$P$10,2,FALSE))</f>
        <v/>
      </c>
      <c r="X111" s="3" t="str">
        <f>IF(ISERROR(VLOOKUP(I111,'Directive OSH09 (FR)'!$O$13:$P$17,2,FALSE)),"",VLOOKUP(I111,'Directive OSH09 (FR)'!$O$13:$P$17,2,FALSE))</f>
        <v/>
      </c>
      <c r="Y111" s="3">
        <f>IF(J111="","",IF(J111&gt;=161,5,IF(J111&gt;=65,4,IF(J111&gt;=20,3,IF(J111&gt;=9,2,1)))))</f>
        <v>1</v>
      </c>
      <c r="Z111" s="445"/>
      <c r="AA111" s="446"/>
      <c r="AB111" s="446"/>
      <c r="AC111" s="446"/>
      <c r="AD111" s="447"/>
      <c r="AE111" s="445"/>
      <c r="AF111" s="446"/>
      <c r="AG111" s="446"/>
      <c r="AH111" s="446"/>
      <c r="AI111" s="447"/>
    </row>
    <row r="112" spans="1:35" ht="51">
      <c r="A112" s="261"/>
      <c r="B112" s="255" t="s">
        <v>735</v>
      </c>
      <c r="C112" s="255" t="s">
        <v>736</v>
      </c>
      <c r="D112" s="8" t="s">
        <v>737</v>
      </c>
      <c r="E112" s="266" t="s">
        <v>39</v>
      </c>
      <c r="F112" s="267">
        <v>22</v>
      </c>
      <c r="G112" s="256" t="s">
        <v>738</v>
      </c>
      <c r="H112" s="7" t="s">
        <v>35</v>
      </c>
      <c r="I112" s="8" t="s">
        <v>46</v>
      </c>
      <c r="J112" s="8">
        <f>IF(ISERROR(W112*X112),"",W112*X112)</f>
        <v>2</v>
      </c>
      <c r="K112" s="14" t="str">
        <f>IF(ISERROR(VLOOKUP(Y112,'Directive OSH09 (FR)'!$T$6:$U$10,2,FALSE)),"",VLOOKUP(Y112,'Directive OSH09 (FR)'!$T$6:$U$10,2,FALSE))</f>
        <v>1-Negligeable</v>
      </c>
      <c r="L112" s="126"/>
      <c r="M112" s="127"/>
      <c r="N112" s="27"/>
      <c r="O112" s="27"/>
      <c r="P112" s="27"/>
      <c r="Q112" s="57"/>
      <c r="R112" s="35"/>
      <c r="S112" s="7">
        <f t="shared" ref="S112:T116" si="72">U112</f>
        <v>0</v>
      </c>
      <c r="T112" s="35">
        <f t="shared" si="72"/>
        <v>0</v>
      </c>
      <c r="U112" s="3">
        <f>IF(A112="",0,IF(Q$111="",1,IF(Q$111+$U$87*365&lt;$U$1,1,0)))</f>
        <v>0</v>
      </c>
      <c r="V112" s="163">
        <f>IF(A112="",0,IF(Q$111="",1,IF(Q$111+$V$87*365&lt;$U$1,1,0)))</f>
        <v>0</v>
      </c>
      <c r="W112" s="162">
        <f>IF(ISERROR(VLOOKUP(H112,'Directive OSH09 (FR)'!$O$6:$P$10,2,FALSE)),"",VLOOKUP(H112,'Directive OSH09 (FR)'!$O$6:$P$10,2,FALSE))</f>
        <v>2</v>
      </c>
      <c r="X112" s="3">
        <f>IF(ISERROR(VLOOKUP(I112,'Directive OSH09 (FR)'!$O$13:$P$17,2,FALSE)),"",VLOOKUP(I112,'Directive OSH09 (FR)'!$O$13:$P$17,2,FALSE))</f>
        <v>1</v>
      </c>
      <c r="Y112" s="3">
        <f>IF(J112="","",IF(J112&gt;=161,5,IF(J112&gt;=65,4,IF(J112&gt;=20,3,IF(J112&gt;=9,2,1)))))</f>
        <v>1</v>
      </c>
      <c r="Z112" s="196" t="s">
        <v>739</v>
      </c>
      <c r="AA112" s="418"/>
      <c r="AB112" s="177"/>
      <c r="AC112" s="418"/>
      <c r="AD112" s="419"/>
      <c r="AE112" s="417"/>
      <c r="AF112" s="176"/>
      <c r="AG112" s="418"/>
      <c r="AH112" s="418"/>
      <c r="AI112" s="423"/>
    </row>
    <row r="113" spans="1:35">
      <c r="A113" s="261"/>
      <c r="B113" s="8"/>
      <c r="C113" s="8"/>
      <c r="D113" s="8"/>
      <c r="E113" s="266"/>
      <c r="F113" s="267"/>
      <c r="G113" s="321"/>
      <c r="H113" s="7"/>
      <c r="I113" s="8"/>
      <c r="J113" s="8" t="str">
        <f t="shared" ref="J113:J116" si="73">IF(ISERROR(W113*X113),"",W113*X113)</f>
        <v/>
      </c>
      <c r="K113" s="14" t="str">
        <f>IF(ISERROR(VLOOKUP(Y113,'Directive OSH09 (FR)'!$T$6:$U$10,2,FALSE)),"",VLOOKUP(Y113,'Directive OSH09 (FR)'!$T$6:$U$10,2,FALSE))</f>
        <v/>
      </c>
      <c r="L113" s="126"/>
      <c r="M113" s="127"/>
      <c r="N113" s="27"/>
      <c r="O113" s="27"/>
      <c r="P113" s="27"/>
      <c r="Q113" s="57"/>
      <c r="R113" s="35"/>
      <c r="S113" s="7">
        <f t="shared" si="72"/>
        <v>0</v>
      </c>
      <c r="T113" s="35">
        <f t="shared" si="72"/>
        <v>0</v>
      </c>
      <c r="U113" s="3">
        <f>IF(A113="",0,IF(Q$111="",1,IF(Q$111+$U$87*365&lt;$U$1,1,0)))</f>
        <v>0</v>
      </c>
      <c r="V113" s="163">
        <f>IF(A113="",0,IF(Q$111="",1,IF(Q$111+$V$87*365&lt;$U$1,1,0)))</f>
        <v>0</v>
      </c>
      <c r="W113" s="162" t="str">
        <f>IF(ISERROR(VLOOKUP(H113,'Directive OSH09 (FR)'!$O$6:$P$10,2,FALSE)),"",VLOOKUP(H113,'Directive OSH09 (FR)'!$O$6:$P$10,2,FALSE))</f>
        <v/>
      </c>
      <c r="X113" s="3" t="str">
        <f>IF(ISERROR(VLOOKUP(I113,'Directive OSH09 (FR)'!$O$13:$P$17,2,FALSE)),"",VLOOKUP(I113,'Directive OSH09 (FR)'!$O$13:$P$17,2,FALSE))</f>
        <v/>
      </c>
      <c r="Y113" s="3" t="str">
        <f t="shared" ref="Y113:Y116" si="74">IF(J113="","",IF(J113&gt;=161,5,IF(J113&gt;=65,4,IF(J113&gt;=20,3,IF(J113&gt;=9,2,1)))))</f>
        <v/>
      </c>
      <c r="Z113" s="417"/>
      <c r="AA113" s="418"/>
      <c r="AB113" s="418"/>
      <c r="AC113" s="418"/>
      <c r="AD113" s="419"/>
      <c r="AE113" s="417"/>
      <c r="AF113" s="418"/>
      <c r="AG113" s="418"/>
      <c r="AH113" s="418"/>
      <c r="AI113" s="419"/>
    </row>
    <row r="114" spans="1:35">
      <c r="A114" s="261"/>
      <c r="B114" s="8"/>
      <c r="C114" s="8"/>
      <c r="D114" s="8"/>
      <c r="E114" s="266"/>
      <c r="F114" s="267"/>
      <c r="G114" s="321"/>
      <c r="H114" s="7"/>
      <c r="I114" s="8"/>
      <c r="J114" s="8" t="str">
        <f t="shared" si="73"/>
        <v/>
      </c>
      <c r="K114" s="14" t="str">
        <f>IF(ISERROR(VLOOKUP(Y114,'Directive OSH09 (FR)'!$T$6:$U$10,2,FALSE)),"",VLOOKUP(Y114,'Directive OSH09 (FR)'!$T$6:$U$10,2,FALSE))</f>
        <v/>
      </c>
      <c r="L114" s="126"/>
      <c r="M114" s="127"/>
      <c r="N114" s="27"/>
      <c r="O114" s="27"/>
      <c r="P114" s="27"/>
      <c r="Q114" s="57"/>
      <c r="R114" s="35"/>
      <c r="S114" s="7">
        <f t="shared" si="72"/>
        <v>0</v>
      </c>
      <c r="T114" s="35">
        <f t="shared" si="72"/>
        <v>0</v>
      </c>
      <c r="U114" s="3">
        <f>IF(A114="",0,IF(Q$111="",1,IF(Q$111+$U$87*365&lt;$U$1,1,0)))</f>
        <v>0</v>
      </c>
      <c r="V114" s="163">
        <f>IF(A114="",0,IF(Q$111="",1,IF(Q$111+$V$87*365&lt;$U$1,1,0)))</f>
        <v>0</v>
      </c>
      <c r="W114" s="162" t="str">
        <f>IF(ISERROR(VLOOKUP(H114,'Directive OSH09 (FR)'!$O$6:$P$10,2,FALSE)),"",VLOOKUP(H114,'Directive OSH09 (FR)'!$O$6:$P$10,2,FALSE))</f>
        <v/>
      </c>
      <c r="X114" s="3" t="str">
        <f>IF(ISERROR(VLOOKUP(I114,'Directive OSH09 (FR)'!$O$13:$P$17,2,FALSE)),"",VLOOKUP(I114,'Directive OSH09 (FR)'!$O$13:$P$17,2,FALSE))</f>
        <v/>
      </c>
      <c r="Y114" s="3" t="str">
        <f t="shared" si="74"/>
        <v/>
      </c>
      <c r="Z114" s="417"/>
      <c r="AA114" s="418"/>
      <c r="AB114" s="418"/>
      <c r="AC114" s="418"/>
      <c r="AD114" s="419"/>
      <c r="AE114" s="417"/>
      <c r="AF114" s="418"/>
      <c r="AG114" s="418"/>
      <c r="AH114" s="418"/>
      <c r="AI114" s="419"/>
    </row>
    <row r="115" spans="1:35">
      <c r="A115" s="261"/>
      <c r="B115" s="8"/>
      <c r="C115" s="8"/>
      <c r="D115" s="8"/>
      <c r="E115" s="266"/>
      <c r="F115" s="267"/>
      <c r="G115" s="321"/>
      <c r="H115" s="7"/>
      <c r="I115" s="8"/>
      <c r="J115" s="8" t="str">
        <f t="shared" si="73"/>
        <v/>
      </c>
      <c r="K115" s="14" t="str">
        <f>IF(ISERROR(VLOOKUP(Y115,'Directive OSH09 (FR)'!$T$6:$U$10,2,FALSE)),"",VLOOKUP(Y115,'Directive OSH09 (FR)'!$T$6:$U$10,2,FALSE))</f>
        <v/>
      </c>
      <c r="L115" s="126"/>
      <c r="M115" s="127"/>
      <c r="N115" s="27"/>
      <c r="O115" s="27"/>
      <c r="P115" s="27"/>
      <c r="Q115" s="57"/>
      <c r="R115" s="35"/>
      <c r="S115" s="7">
        <f t="shared" si="72"/>
        <v>0</v>
      </c>
      <c r="T115" s="35">
        <f t="shared" si="72"/>
        <v>0</v>
      </c>
      <c r="U115" s="3">
        <f>IF(A115="",0,IF(Q$111="",1,IF(Q$111+$U$87*365&lt;$U$1,1,0)))</f>
        <v>0</v>
      </c>
      <c r="V115" s="163">
        <f>IF(A115="",0,IF(Q$111="",1,IF(Q$111+$V$87*365&lt;$U$1,1,0)))</f>
        <v>0</v>
      </c>
      <c r="W115" s="162" t="str">
        <f>IF(ISERROR(VLOOKUP(H115,'Directive OSH09 (FR)'!$O$6:$P$10,2,FALSE)),"",VLOOKUP(H115,'Directive OSH09 (FR)'!$O$6:$P$10,2,FALSE))</f>
        <v/>
      </c>
      <c r="X115" s="3" t="str">
        <f>IF(ISERROR(VLOOKUP(I115,'Directive OSH09 (FR)'!$O$13:$P$17,2,FALSE)),"",VLOOKUP(I115,'Directive OSH09 (FR)'!$O$13:$P$17,2,FALSE))</f>
        <v/>
      </c>
      <c r="Y115" s="3" t="str">
        <f t="shared" si="74"/>
        <v/>
      </c>
      <c r="Z115" s="417"/>
      <c r="AA115" s="418"/>
      <c r="AB115" s="418"/>
      <c r="AC115" s="418"/>
      <c r="AD115" s="419"/>
      <c r="AE115" s="417"/>
      <c r="AF115" s="418"/>
      <c r="AG115" s="418"/>
      <c r="AH115" s="418"/>
      <c r="AI115" s="419"/>
    </row>
    <row r="116" spans="1:35" ht="5.25" customHeight="1">
      <c r="A116" s="405"/>
      <c r="B116" s="62"/>
      <c r="C116" s="62"/>
      <c r="D116" s="62"/>
      <c r="E116" s="293"/>
      <c r="F116" s="282"/>
      <c r="G116" s="458"/>
      <c r="H116" s="61"/>
      <c r="I116" s="62"/>
      <c r="J116" s="62" t="str">
        <f t="shared" si="73"/>
        <v/>
      </c>
      <c r="K116" s="63" t="str">
        <f>IF(ISERROR(VLOOKUP(Y116,'Directive OSH09 (FR)'!$T$6:$U$10,2,FALSE)),"",VLOOKUP(Y116,'Directive OSH09 (FR)'!$T$6:$U$10,2,FALSE))</f>
        <v/>
      </c>
      <c r="L116" s="61"/>
      <c r="M116" s="64"/>
      <c r="N116" s="64"/>
      <c r="O116" s="64"/>
      <c r="P116" s="64"/>
      <c r="Q116" s="65"/>
      <c r="R116" s="66"/>
      <c r="S116" s="61">
        <f t="shared" si="72"/>
        <v>0</v>
      </c>
      <c r="T116" s="66">
        <f t="shared" si="72"/>
        <v>0</v>
      </c>
      <c r="U116" s="164">
        <f>IF(A116="",0,IF(Q$111="",1,IF(Q$111+$U$87*365&lt;$U$1,1,0)))</f>
        <v>0</v>
      </c>
      <c r="V116" s="165">
        <f>IF(A116="",0,IF(Q$111="",1,IF(Q$111+$V$87*365&lt;$U$1,1,0)))</f>
        <v>0</v>
      </c>
      <c r="W116" s="162" t="str">
        <f>IF(ISERROR(VLOOKUP(H116,'Directive OSH09 (FR)'!$O$6:$P$10,2,FALSE)),"",VLOOKUP(H116,'Directive OSH09 (FR)'!$O$6:$P$10,2,FALSE))</f>
        <v/>
      </c>
      <c r="X116" s="3" t="str">
        <f>IF(ISERROR(VLOOKUP(I116,'Directive OSH09 (FR)'!$O$13:$P$17,2,FALSE)),"",VLOOKUP(I116,'Directive OSH09 (FR)'!$O$13:$P$17,2,FALSE))</f>
        <v/>
      </c>
      <c r="Y116" s="3" t="str">
        <f t="shared" si="74"/>
        <v/>
      </c>
      <c r="Z116" s="417"/>
      <c r="AA116" s="418"/>
      <c r="AB116" s="418"/>
      <c r="AC116" s="418"/>
      <c r="AD116" s="419"/>
      <c r="AE116" s="417"/>
      <c r="AF116" s="418"/>
      <c r="AG116" s="418"/>
      <c r="AH116" s="418"/>
      <c r="AI116" s="419"/>
    </row>
    <row r="117" spans="1:35">
      <c r="A117" s="523" t="s">
        <v>291</v>
      </c>
      <c r="B117" s="391"/>
      <c r="C117" s="391"/>
      <c r="D117" s="391"/>
      <c r="E117" s="292"/>
      <c r="F117" s="281"/>
      <c r="G117" s="457"/>
      <c r="H117" s="454"/>
      <c r="I117" s="391"/>
      <c r="J117" s="391" t="str">
        <f>IF(SUM(J118:J122)=0,"",MAX(J118:J122))</f>
        <v/>
      </c>
      <c r="K117" s="24" t="str">
        <f>IF(ISERROR(VLOOKUP(Y117,'Directive OSH09 (FR)'!$T$6:$U$10,2,FALSE)),"",VLOOKUP(Y117,'Directive OSH09 (FR)'!$T$6:$U$10,2,FALSE))</f>
        <v/>
      </c>
      <c r="L117" s="43" t="str">
        <f>IF(ISERROR(VLOOKUP($A117,Dangers!$B$4:$G$1001,4,FALSE)),"ERR",IF(ISBLANK(VLOOKUP($A117,Dangers!$B$4:$G$1001,4,FALSE)),"","Yes"))</f>
        <v/>
      </c>
      <c r="M117" s="26" t="str">
        <f>IF(ISERROR(VLOOKUP($A117,Dangers!$B$4:$G$1001,6,FALSE)),"ERR",IF(ISBLANK((VLOOKUP($A117,Dangers!$B$4:$G$1001,6,FALSE))),"","Yes"))</f>
        <v/>
      </c>
      <c r="N117" s="26"/>
      <c r="O117" s="26"/>
      <c r="P117" s="26"/>
      <c r="Q117" s="132" t="str">
        <f>IF(OR(L117="Yes",M117="Yes"),MAX(Q118:Q122),"")</f>
        <v/>
      </c>
      <c r="R117" s="34"/>
      <c r="S117" s="43">
        <f>IF(L117="Yes",IF(SUM(S118:S122)=0,0,1),2)</f>
        <v>2</v>
      </c>
      <c r="T117" s="34">
        <f>IF(M117="Yes",IF(SUM(T118:T122)=0,0,1),2)</f>
        <v>2</v>
      </c>
      <c r="U117" s="160">
        <v>0</v>
      </c>
      <c r="V117" s="161">
        <v>0</v>
      </c>
      <c r="W117" s="162" t="str">
        <f>IF(ISERROR(VLOOKUP(H117,'Directive OSH09 (FR)'!$O$6:$P$10,2,FALSE)),"",VLOOKUP(H117,'Directive OSH09 (FR)'!$O$6:$P$10,2,FALSE))</f>
        <v/>
      </c>
      <c r="X117" s="3" t="str">
        <f>IF(ISERROR(VLOOKUP(I117,'Directive OSH09 (FR)'!$O$13:$P$17,2,FALSE)),"",VLOOKUP(I117,'Directive OSH09 (FR)'!$O$13:$P$17,2,FALSE))</f>
        <v/>
      </c>
      <c r="Y117" s="3" t="str">
        <f>IF(J117="","",IF(J117&gt;=161,5,IF(J117&gt;=65,4,IF(J117&gt;=20,3,IF(J117&gt;=9,2,1)))))</f>
        <v/>
      </c>
      <c r="Z117" s="445"/>
      <c r="AA117" s="446"/>
      <c r="AB117" s="446"/>
      <c r="AC117" s="446"/>
      <c r="AD117" s="447"/>
      <c r="AE117" s="445"/>
      <c r="AF117" s="446"/>
      <c r="AG117" s="446"/>
      <c r="AH117" s="446"/>
      <c r="AI117" s="447"/>
    </row>
    <row r="118" spans="1:35">
      <c r="A118" s="260" t="s">
        <v>463</v>
      </c>
      <c r="B118" s="8"/>
      <c r="C118" s="8"/>
      <c r="D118" s="8"/>
      <c r="E118" s="266"/>
      <c r="F118" s="267"/>
      <c r="G118" s="321"/>
      <c r="H118" s="7"/>
      <c r="I118" s="8"/>
      <c r="J118" s="8" t="str">
        <f>IF(ISERROR(W118*X118),"",W118*X118)</f>
        <v/>
      </c>
      <c r="K118" s="14" t="str">
        <f>IF(ISERROR(VLOOKUP(Y118,'Directive OSH09 (FR)'!$T$6:$U$10,2,FALSE)),"",VLOOKUP(Y118,'Directive OSH09 (FR)'!$T$6:$U$10,2,FALSE))</f>
        <v/>
      </c>
      <c r="L118" s="126"/>
      <c r="M118" s="127"/>
      <c r="N118" s="27"/>
      <c r="O118" s="27"/>
      <c r="P118" s="27"/>
      <c r="Q118" s="57"/>
      <c r="R118" s="35"/>
      <c r="S118" s="7">
        <f t="shared" ref="S118:T122" si="75">U118</f>
        <v>1</v>
      </c>
      <c r="T118" s="35">
        <f t="shared" si="75"/>
        <v>1</v>
      </c>
      <c r="U118" s="3">
        <f>IF(A118="",0,IF(Q$117="",1,IF(Q$117+$U$87*365&lt;$U$1,1,0)))</f>
        <v>1</v>
      </c>
      <c r="V118" s="163">
        <f>IF(A118="",0,IF(Q$117="",1,IF(Q$117+$V$87*365&lt;$U$1,1,0)))</f>
        <v>1</v>
      </c>
      <c r="W118" s="162" t="str">
        <f>IF(ISERROR(VLOOKUP(H118,'Directive OSH09 (FR)'!$O$6:$P$10,2,FALSE)),"",VLOOKUP(H118,'Directive OSH09 (FR)'!$O$6:$P$10,2,FALSE))</f>
        <v/>
      </c>
      <c r="X118" s="3" t="str">
        <f>IF(ISERROR(VLOOKUP(I118,'Directive OSH09 (FR)'!$O$13:$P$17,2,FALSE)),"",VLOOKUP(I118,'Directive OSH09 (FR)'!$O$13:$P$17,2,FALSE))</f>
        <v/>
      </c>
      <c r="Y118" s="3" t="str">
        <f>IF(J118="","",IF(J118&gt;=161,5,IF(J118&gt;=65,4,IF(J118&gt;=20,3,IF(J118&gt;=9,2,1)))))</f>
        <v/>
      </c>
      <c r="Z118" s="417"/>
      <c r="AA118" s="418"/>
      <c r="AB118" s="418"/>
      <c r="AC118" s="418"/>
      <c r="AD118" s="419"/>
      <c r="AE118" s="417"/>
      <c r="AF118" s="418"/>
      <c r="AG118" s="418"/>
      <c r="AH118" s="418"/>
      <c r="AI118" s="419"/>
    </row>
    <row r="119" spans="1:35">
      <c r="A119" s="261"/>
      <c r="B119" s="8"/>
      <c r="C119" s="8"/>
      <c r="D119" s="8"/>
      <c r="E119" s="266"/>
      <c r="F119" s="267"/>
      <c r="G119" s="321"/>
      <c r="H119" s="7"/>
      <c r="I119" s="8"/>
      <c r="J119" s="8" t="str">
        <f t="shared" ref="J119:J122" si="76">IF(ISERROR(W119*X119),"",W119*X119)</f>
        <v/>
      </c>
      <c r="K119" s="14" t="str">
        <f>IF(ISERROR(VLOOKUP(Y119,'Directive OSH09 (FR)'!$T$6:$U$10,2,FALSE)),"",VLOOKUP(Y119,'Directive OSH09 (FR)'!$T$6:$U$10,2,FALSE))</f>
        <v/>
      </c>
      <c r="L119" s="126"/>
      <c r="M119" s="127"/>
      <c r="N119" s="27"/>
      <c r="O119" s="27"/>
      <c r="P119" s="27"/>
      <c r="Q119" s="57"/>
      <c r="R119" s="35"/>
      <c r="S119" s="7">
        <f t="shared" si="75"/>
        <v>0</v>
      </c>
      <c r="T119" s="35">
        <f t="shared" si="75"/>
        <v>0</v>
      </c>
      <c r="U119" s="3">
        <f>IF(A119="",0,IF(Q$117="",1,IF(Q$117+$U$87*365&lt;$U$1,1,0)))</f>
        <v>0</v>
      </c>
      <c r="V119" s="163">
        <f>IF(A119="",0,IF(Q$117="",1,IF(Q$117+$V$87*365&lt;$U$1,1,0)))</f>
        <v>0</v>
      </c>
      <c r="W119" s="162" t="str">
        <f>IF(ISERROR(VLOOKUP(H119,'Directive OSH09 (FR)'!$O$6:$P$10,2,FALSE)),"",VLOOKUP(H119,'Directive OSH09 (FR)'!$O$6:$P$10,2,FALSE))</f>
        <v/>
      </c>
      <c r="X119" s="3" t="str">
        <f>IF(ISERROR(VLOOKUP(I119,'Directive OSH09 (FR)'!$O$13:$P$17,2,FALSE)),"",VLOOKUP(I119,'Directive OSH09 (FR)'!$O$13:$P$17,2,FALSE))</f>
        <v/>
      </c>
      <c r="Y119" s="3" t="str">
        <f t="shared" ref="Y119:Y122" si="77">IF(J119="","",IF(J119&gt;=161,5,IF(J119&gt;=65,4,IF(J119&gt;=20,3,IF(J119&gt;=9,2,1)))))</f>
        <v/>
      </c>
      <c r="Z119" s="417"/>
      <c r="AA119" s="418"/>
      <c r="AB119" s="418"/>
      <c r="AC119" s="418"/>
      <c r="AD119" s="419"/>
      <c r="AE119" s="417"/>
      <c r="AF119" s="418"/>
      <c r="AG119" s="418"/>
      <c r="AH119" s="418"/>
      <c r="AI119" s="419"/>
    </row>
    <row r="120" spans="1:35">
      <c r="A120" s="261"/>
      <c r="B120" s="8"/>
      <c r="C120" s="8"/>
      <c r="D120" s="8"/>
      <c r="E120" s="266"/>
      <c r="F120" s="267"/>
      <c r="G120" s="321"/>
      <c r="H120" s="7"/>
      <c r="I120" s="8"/>
      <c r="J120" s="8" t="str">
        <f t="shared" si="76"/>
        <v/>
      </c>
      <c r="K120" s="14" t="str">
        <f>IF(ISERROR(VLOOKUP(Y120,'Directive OSH09 (FR)'!$T$6:$U$10,2,FALSE)),"",VLOOKUP(Y120,'Directive OSH09 (FR)'!$T$6:$U$10,2,FALSE))</f>
        <v/>
      </c>
      <c r="L120" s="126"/>
      <c r="M120" s="127"/>
      <c r="N120" s="27"/>
      <c r="O120" s="27"/>
      <c r="P120" s="27"/>
      <c r="Q120" s="57"/>
      <c r="R120" s="35"/>
      <c r="S120" s="7">
        <f t="shared" si="75"/>
        <v>0</v>
      </c>
      <c r="T120" s="35">
        <f t="shared" si="75"/>
        <v>0</v>
      </c>
      <c r="U120" s="3">
        <f>IF(A120="",0,IF(Q$117="",1,IF(Q$117+$U$87*365&lt;$U$1,1,0)))</f>
        <v>0</v>
      </c>
      <c r="V120" s="163">
        <f>IF(A120="",0,IF(Q$117="",1,IF(Q$117+$V$87*365&lt;$U$1,1,0)))</f>
        <v>0</v>
      </c>
      <c r="W120" s="162" t="str">
        <f>IF(ISERROR(VLOOKUP(H120,'Directive OSH09 (FR)'!$O$6:$P$10,2,FALSE)),"",VLOOKUP(H120,'Directive OSH09 (FR)'!$O$6:$P$10,2,FALSE))</f>
        <v/>
      </c>
      <c r="X120" s="3" t="str">
        <f>IF(ISERROR(VLOOKUP(I120,'Directive OSH09 (FR)'!$O$13:$P$17,2,FALSE)),"",VLOOKUP(I120,'Directive OSH09 (FR)'!$O$13:$P$17,2,FALSE))</f>
        <v/>
      </c>
      <c r="Y120" s="3" t="str">
        <f t="shared" si="77"/>
        <v/>
      </c>
      <c r="Z120" s="417"/>
      <c r="AA120" s="418"/>
      <c r="AB120" s="418"/>
      <c r="AC120" s="418"/>
      <c r="AD120" s="419"/>
      <c r="AE120" s="417"/>
      <c r="AF120" s="418"/>
      <c r="AG120" s="418"/>
      <c r="AH120" s="418"/>
      <c r="AI120" s="419"/>
    </row>
    <row r="121" spans="1:35">
      <c r="A121" s="261"/>
      <c r="B121" s="8"/>
      <c r="C121" s="8"/>
      <c r="D121" s="8"/>
      <c r="E121" s="266"/>
      <c r="F121" s="267"/>
      <c r="G121" s="321"/>
      <c r="H121" s="7"/>
      <c r="I121" s="8"/>
      <c r="J121" s="8" t="str">
        <f t="shared" si="76"/>
        <v/>
      </c>
      <c r="K121" s="14" t="str">
        <f>IF(ISERROR(VLOOKUP(Y121,'Directive OSH09 (FR)'!$T$6:$U$10,2,FALSE)),"",VLOOKUP(Y121,'Directive OSH09 (FR)'!$T$6:$U$10,2,FALSE))</f>
        <v/>
      </c>
      <c r="L121" s="126"/>
      <c r="M121" s="127"/>
      <c r="N121" s="27"/>
      <c r="O121" s="27"/>
      <c r="P121" s="27"/>
      <c r="Q121" s="57"/>
      <c r="R121" s="35"/>
      <c r="S121" s="7">
        <f t="shared" si="75"/>
        <v>0</v>
      </c>
      <c r="T121" s="35">
        <f t="shared" si="75"/>
        <v>0</v>
      </c>
      <c r="U121" s="3">
        <f>IF(A121="",0,IF(Q$117="",1,IF(Q$117+$U$87*365&lt;$U$1,1,0)))</f>
        <v>0</v>
      </c>
      <c r="V121" s="163">
        <f>IF(A121="",0,IF(Q$117="",1,IF(Q$117+$V$87*365&lt;$U$1,1,0)))</f>
        <v>0</v>
      </c>
      <c r="W121" s="162" t="str">
        <f>IF(ISERROR(VLOOKUP(H121,'Directive OSH09 (FR)'!$O$6:$P$10,2,FALSE)),"",VLOOKUP(H121,'Directive OSH09 (FR)'!$O$6:$P$10,2,FALSE))</f>
        <v/>
      </c>
      <c r="X121" s="3" t="str">
        <f>IF(ISERROR(VLOOKUP(I121,'Directive OSH09 (FR)'!$O$13:$P$17,2,FALSE)),"",VLOOKUP(I121,'Directive OSH09 (FR)'!$O$13:$P$17,2,FALSE))</f>
        <v/>
      </c>
      <c r="Y121" s="3" t="str">
        <f t="shared" si="77"/>
        <v/>
      </c>
      <c r="Z121" s="417"/>
      <c r="AA121" s="418"/>
      <c r="AB121" s="418"/>
      <c r="AC121" s="418"/>
      <c r="AD121" s="419"/>
      <c r="AE121" s="417"/>
      <c r="AF121" s="418"/>
      <c r="AG121" s="418"/>
      <c r="AH121" s="418"/>
      <c r="AI121" s="419"/>
    </row>
    <row r="122" spans="1:35" ht="5.25" customHeight="1">
      <c r="A122" s="405"/>
      <c r="B122" s="62"/>
      <c r="C122" s="62"/>
      <c r="D122" s="62"/>
      <c r="E122" s="293"/>
      <c r="F122" s="282"/>
      <c r="G122" s="458"/>
      <c r="H122" s="61"/>
      <c r="I122" s="62"/>
      <c r="J122" s="62" t="str">
        <f t="shared" si="76"/>
        <v/>
      </c>
      <c r="K122" s="63" t="str">
        <f>IF(ISERROR(VLOOKUP(Y122,'Directive OSH09 (FR)'!$T$6:$U$10,2,FALSE)),"",VLOOKUP(Y122,'Directive OSH09 (FR)'!$T$6:$U$10,2,FALSE))</f>
        <v/>
      </c>
      <c r="L122" s="61"/>
      <c r="M122" s="64"/>
      <c r="N122" s="64"/>
      <c r="O122" s="64"/>
      <c r="P122" s="64"/>
      <c r="Q122" s="65"/>
      <c r="R122" s="66"/>
      <c r="S122" s="61">
        <f t="shared" si="75"/>
        <v>0</v>
      </c>
      <c r="T122" s="66">
        <f t="shared" si="75"/>
        <v>0</v>
      </c>
      <c r="U122" s="164">
        <f>IF(A122="",0,IF(Q$117="",1,IF(Q$117+$U$87*365&lt;$U$1,1,0)))</f>
        <v>0</v>
      </c>
      <c r="V122" s="165">
        <f>IF(A122="",0,IF(Q$117="",1,IF(Q$117+$V$87*365&lt;$U$1,1,0)))</f>
        <v>0</v>
      </c>
      <c r="W122" s="162" t="str">
        <f>IF(ISERROR(VLOOKUP(H122,'Directive OSH09 (FR)'!$O$6:$P$10,2,FALSE)),"",VLOOKUP(H122,'Directive OSH09 (FR)'!$O$6:$P$10,2,FALSE))</f>
        <v/>
      </c>
      <c r="X122" s="3" t="str">
        <f>IF(ISERROR(VLOOKUP(I122,'Directive OSH09 (FR)'!$O$13:$P$17,2,FALSE)),"",VLOOKUP(I122,'Directive OSH09 (FR)'!$O$13:$P$17,2,FALSE))</f>
        <v/>
      </c>
      <c r="Y122" s="3" t="str">
        <f t="shared" si="77"/>
        <v/>
      </c>
      <c r="Z122" s="417"/>
      <c r="AA122" s="418"/>
      <c r="AB122" s="418"/>
      <c r="AC122" s="418"/>
      <c r="AD122" s="419"/>
      <c r="AE122" s="417"/>
      <c r="AF122" s="418"/>
      <c r="AG122" s="418"/>
      <c r="AH122" s="418"/>
      <c r="AI122" s="419"/>
    </row>
    <row r="123" spans="1:35">
      <c r="A123" s="268" t="s">
        <v>340</v>
      </c>
      <c r="B123" s="391"/>
      <c r="C123" s="391"/>
      <c r="D123" s="391"/>
      <c r="E123" s="292"/>
      <c r="F123" s="281"/>
      <c r="G123" s="457"/>
      <c r="H123" s="454"/>
      <c r="I123" s="391"/>
      <c r="J123" s="391">
        <f>IF(SUM(J124:J129)=0,"",MAX(J124:J129))</f>
        <v>16</v>
      </c>
      <c r="K123" s="24" t="str">
        <f>IF(ISERROR(VLOOKUP(Y123,'Directive OSH09 (FR)'!$T$6:$U$10,2,FALSE)),"",VLOOKUP(Y123,'Directive OSH09 (FR)'!$T$6:$U$10,2,FALSE))</f>
        <v>2-Tolérable</v>
      </c>
      <c r="L123" s="43" t="str">
        <f>IF(ISERROR(VLOOKUP($A123,Dangers!$B$4:$G$1001,4,FALSE)),"ERR",IF(ISBLANK(VLOOKUP($A123,Dangers!$B$4:$G$1001,4,FALSE)),"","Yes"))</f>
        <v>ERR</v>
      </c>
      <c r="M123" s="26" t="str">
        <f>IF(ISERROR(VLOOKUP($A123,Dangers!$B$4:$G$1001,6,FALSE)),"ERR",IF(ISBLANK((VLOOKUP($A123,Dangers!$B$4:$G$1001,6,FALSE))),"","Yes"))</f>
        <v>ERR</v>
      </c>
      <c r="N123" s="26"/>
      <c r="O123" s="26"/>
      <c r="P123" s="26"/>
      <c r="Q123" s="132" t="str">
        <f>IF(OR(L123="Yes",M123="Yes"),MAX(Q124:Q129),"")</f>
        <v/>
      </c>
      <c r="R123" s="34"/>
      <c r="S123" s="43">
        <f>IF(L123="Yes",IF(SUM(S124:S129)=0,0,1),2)</f>
        <v>2</v>
      </c>
      <c r="T123" s="34">
        <f>IF(M123="Yes",IF(SUM(T124:T129)=0,0,1),2)</f>
        <v>2</v>
      </c>
      <c r="U123" s="160">
        <v>0</v>
      </c>
      <c r="V123" s="161">
        <v>0</v>
      </c>
      <c r="W123" s="162" t="str">
        <f>IF(ISERROR(VLOOKUP(H123,'Directive OSH09 (FR)'!$O$6:$P$10,2,FALSE)),"",VLOOKUP(H123,'Directive OSH09 (FR)'!$O$6:$P$10,2,FALSE))</f>
        <v/>
      </c>
      <c r="X123" s="3" t="str">
        <f>IF(ISERROR(VLOOKUP(I123,'Directive OSH09 (FR)'!$O$13:$P$17,2,FALSE)),"",VLOOKUP(I123,'Directive OSH09 (FR)'!$O$13:$P$17,2,FALSE))</f>
        <v/>
      </c>
      <c r="Y123" s="3">
        <f>IF(J123="","",IF(J123&gt;=161,5,IF(J123&gt;=65,4,IF(J123&gt;=20,3,IF(J123&gt;=9,2,1)))))</f>
        <v>2</v>
      </c>
      <c r="Z123" s="445"/>
      <c r="AA123" s="446"/>
      <c r="AB123" s="446"/>
      <c r="AC123" s="446"/>
      <c r="AD123" s="447"/>
      <c r="AE123" s="445"/>
      <c r="AF123" s="446"/>
      <c r="AG123" s="446"/>
      <c r="AH123" s="446"/>
      <c r="AI123" s="447"/>
    </row>
    <row r="124" spans="1:35" ht="63.75">
      <c r="A124" s="261" t="s">
        <v>424</v>
      </c>
      <c r="B124" s="255" t="s">
        <v>695</v>
      </c>
      <c r="C124" s="255" t="s">
        <v>740</v>
      </c>
      <c r="D124" s="255" t="s">
        <v>563</v>
      </c>
      <c r="E124" s="266" t="s">
        <v>36</v>
      </c>
      <c r="F124" s="267">
        <v>22</v>
      </c>
      <c r="G124" s="256" t="s">
        <v>564</v>
      </c>
      <c r="H124" s="7" t="s">
        <v>38</v>
      </c>
      <c r="I124" s="8" t="s">
        <v>47</v>
      </c>
      <c r="J124" s="8">
        <f>IF(ISERROR(W124*X124),"",W124*X124)</f>
        <v>16</v>
      </c>
      <c r="K124" s="14" t="str">
        <f>IF(ISERROR(VLOOKUP(Y124,'Directive OSH09 (FR)'!$T$6:$U$10,2,FALSE)),"",VLOOKUP(Y124,'Directive OSH09 (FR)'!$T$6:$U$10,2,FALSE))</f>
        <v>2-Tolérable</v>
      </c>
      <c r="L124" s="126"/>
      <c r="M124" s="127"/>
      <c r="N124" s="27"/>
      <c r="O124" s="27"/>
      <c r="P124" s="27"/>
      <c r="Q124" s="57"/>
      <c r="R124" s="35"/>
      <c r="S124" s="7" t="e">
        <f t="shared" ref="S124:T125" si="78">U124</f>
        <v>#REF!</v>
      </c>
      <c r="T124" s="35" t="e">
        <f t="shared" si="78"/>
        <v>#REF!</v>
      </c>
      <c r="U124" s="3" t="e">
        <f>IF(A124="",0,IF(#REF!="",1,IF(#REF!+$U$90*365&lt;$U$1,1,0)))</f>
        <v>#REF!</v>
      </c>
      <c r="V124" s="163" t="e">
        <f>IF(A124="",0,IF(#REF!="",1,IF(#REF!+$V$90*365&lt;$U$1,1,0)))</f>
        <v>#REF!</v>
      </c>
      <c r="W124" s="162">
        <f>IF(ISERROR(VLOOKUP(H124,'Directive OSH09 (FR)'!$O$6:$P$10,2,FALSE)),"",VLOOKUP(H124,'Directive OSH09 (FR)'!$O$6:$P$10,2,FALSE))</f>
        <v>4</v>
      </c>
      <c r="X124" s="3">
        <f>IF(ISERROR(VLOOKUP(I124,'Directive OSH09 (FR)'!$O$13:$P$17,2,FALSE)),"",VLOOKUP(I124,'Directive OSH09 (FR)'!$O$13:$P$17,2,FALSE))</f>
        <v>4</v>
      </c>
      <c r="Y124" s="3">
        <f>IF(J124="","",IF(J124&gt;=161,5,IF(J124&gt;=65,4,IF(J124&gt;=20,3,IF(J124&gt;=9,2,1)))))</f>
        <v>2</v>
      </c>
      <c r="Z124" s="210" t="s">
        <v>565</v>
      </c>
      <c r="AA124" s="418"/>
      <c r="AB124" s="418"/>
      <c r="AC124" s="418"/>
      <c r="AD124" s="419"/>
      <c r="AE124" s="421"/>
      <c r="AF124" s="8"/>
      <c r="AG124" s="8"/>
      <c r="AH124" s="8">
        <f>IF(ISERROR(AU124*AV124),"",AU124*AV124)</f>
        <v>0</v>
      </c>
      <c r="AI124" s="423"/>
    </row>
    <row r="125" spans="1:35" ht="63.75">
      <c r="A125" s="261" t="s">
        <v>424</v>
      </c>
      <c r="B125" s="8" t="s">
        <v>741</v>
      </c>
      <c r="C125" s="255" t="s">
        <v>742</v>
      </c>
      <c r="D125" s="255" t="s">
        <v>563</v>
      </c>
      <c r="E125" s="266" t="s">
        <v>36</v>
      </c>
      <c r="F125" s="267">
        <v>22</v>
      </c>
      <c r="G125" s="256" t="s">
        <v>564</v>
      </c>
      <c r="H125" s="7" t="s">
        <v>35</v>
      </c>
      <c r="I125" s="8" t="s">
        <v>48</v>
      </c>
      <c r="J125" s="8">
        <f t="shared" ref="J125" si="79">IF(ISERROR(W125*X125),"",W125*X125)</f>
        <v>16</v>
      </c>
      <c r="K125" s="14" t="str">
        <f>IF(ISERROR(VLOOKUP(Y125,'Directive OSH09 (FR)'!$T$6:$U$10,2,FALSE)),"",VLOOKUP(Y125,'Directive OSH09 (FR)'!$T$6:$U$10,2,FALSE))</f>
        <v>2-Tolérable</v>
      </c>
      <c r="L125" s="126"/>
      <c r="M125" s="127"/>
      <c r="N125" s="27"/>
      <c r="O125" s="27"/>
      <c r="P125" s="27"/>
      <c r="Q125" s="57"/>
      <c r="R125" s="35"/>
      <c r="S125" s="7" t="e">
        <f t="shared" si="78"/>
        <v>#REF!</v>
      </c>
      <c r="T125" s="35" t="e">
        <f t="shared" si="78"/>
        <v>#REF!</v>
      </c>
      <c r="U125" s="3" t="e">
        <f>IF(A125="",0,IF(#REF!="",1,IF(#REF!+$U$90*365&lt;$U$1,1,0)))</f>
        <v>#REF!</v>
      </c>
      <c r="V125" s="163" t="e">
        <f>IF(A125="",0,IF(#REF!="",1,IF(#REF!+$V$90*365&lt;$U$1,1,0)))</f>
        <v>#REF!</v>
      </c>
      <c r="W125" s="162">
        <f>IF(ISERROR(VLOOKUP(H125,'Directive OSH09 (FR)'!$O$6:$P$10,2,FALSE)),"",VLOOKUP(H125,'Directive OSH09 (FR)'!$O$6:$P$10,2,FALSE))</f>
        <v>2</v>
      </c>
      <c r="X125" s="3">
        <f>IF(ISERROR(VLOOKUP(I125,'Directive OSH09 (FR)'!$O$13:$P$17,2,FALSE)),"",VLOOKUP(I125,'Directive OSH09 (FR)'!$O$13:$P$17,2,FALSE))</f>
        <v>8</v>
      </c>
      <c r="Y125" s="3">
        <f t="shared" ref="Y125" si="80">IF(J125="","",IF(J125&gt;=161,5,IF(J125&gt;=65,4,IF(J125&gt;=20,3,IF(J125&gt;=9,2,1)))))</f>
        <v>2</v>
      </c>
      <c r="Z125" s="210" t="s">
        <v>565</v>
      </c>
      <c r="AA125" s="418"/>
      <c r="AB125" s="418"/>
      <c r="AC125" s="418"/>
      <c r="AD125" s="420"/>
      <c r="AE125" s="417"/>
      <c r="AF125" s="8"/>
      <c r="AG125" s="8"/>
      <c r="AH125" s="8">
        <f t="shared" ref="AH125" si="81">IF(ISERROR(AU125*AV125),"",AU125*AV125)</f>
        <v>0</v>
      </c>
      <c r="AI125" s="423"/>
    </row>
    <row r="126" spans="1:35" ht="102">
      <c r="A126" s="261" t="s">
        <v>424</v>
      </c>
      <c r="B126" s="255" t="s">
        <v>576</v>
      </c>
      <c r="C126" s="255" t="s">
        <v>577</v>
      </c>
      <c r="D126" s="255" t="s">
        <v>743</v>
      </c>
      <c r="E126" s="266" t="s">
        <v>36</v>
      </c>
      <c r="F126" s="267">
        <v>22</v>
      </c>
      <c r="G126" s="256" t="s">
        <v>579</v>
      </c>
      <c r="H126" s="7" t="s">
        <v>35</v>
      </c>
      <c r="I126" s="8" t="s">
        <v>48</v>
      </c>
      <c r="J126" s="8">
        <f>IF(ISERROR(W126*X126),"",W126*X126)</f>
        <v>16</v>
      </c>
      <c r="K126" s="14" t="str">
        <f>IF(ISERROR(VLOOKUP(Y126,'Directive OSH09 (FR)'!$T$6:$U$10,2,FALSE)),"",VLOOKUP(Y126,'Directive OSH09 (FR)'!$T$6:$U$10,2,FALSE))</f>
        <v>2-Tolérable</v>
      </c>
      <c r="L126" s="126"/>
      <c r="M126" s="127"/>
      <c r="N126" s="27"/>
      <c r="O126" s="27"/>
      <c r="P126" s="27"/>
      <c r="Q126" s="57"/>
      <c r="R126" s="35"/>
      <c r="S126" s="7" t="e">
        <f>U126</f>
        <v>#REF!</v>
      </c>
      <c r="T126" s="35" t="e">
        <f>V126</f>
        <v>#REF!</v>
      </c>
      <c r="U126" s="3" t="e">
        <f>IF(A126="",0,IF(#REF!="",1,IF(#REF!+$U$90*365&lt;$U$1,1,0)))</f>
        <v>#REF!</v>
      </c>
      <c r="V126" s="163" t="e">
        <f>IF(A126="",0,IF(#REF!="",1,IF(#REF!+$V$90*365&lt;$U$1,1,0)))</f>
        <v>#REF!</v>
      </c>
      <c r="W126" s="162">
        <f>IF(ISERROR(VLOOKUP(H126,'Directive OSH09 (FR)'!$O$6:$P$10,2,FALSE)),"",VLOOKUP(H126,'Directive OSH09 (FR)'!$O$6:$P$10,2,FALSE))</f>
        <v>2</v>
      </c>
      <c r="X126" s="3">
        <f>IF(ISERROR(VLOOKUP(I126,'Directive OSH09 (FR)'!$O$13:$P$17,2,FALSE)),"",VLOOKUP(I126,'Directive OSH09 (FR)'!$O$13:$P$17,2,FALSE))</f>
        <v>8</v>
      </c>
      <c r="Y126" s="3">
        <f>IF(J126="","",IF(J126&gt;=161,5,IF(J126&gt;=65,4,IF(J126&gt;=20,3,IF(J126&gt;=9,2,1)))))</f>
        <v>2</v>
      </c>
      <c r="Z126" s="196" t="s">
        <v>568</v>
      </c>
      <c r="AA126" s="418"/>
      <c r="AB126" s="418"/>
      <c r="AC126" s="418"/>
      <c r="AD126" s="420"/>
      <c r="AE126" s="417"/>
      <c r="AF126" s="8"/>
      <c r="AG126" s="8"/>
      <c r="AH126" s="8"/>
      <c r="AI126" s="423"/>
    </row>
    <row r="127" spans="1:35" ht="51">
      <c r="A127" s="261" t="s">
        <v>424</v>
      </c>
      <c r="B127" s="8" t="s">
        <v>580</v>
      </c>
      <c r="C127" s="8" t="s">
        <v>581</v>
      </c>
      <c r="D127" s="8" t="s">
        <v>582</v>
      </c>
      <c r="E127" s="266" t="s">
        <v>39</v>
      </c>
      <c r="F127" s="267">
        <v>22</v>
      </c>
      <c r="G127" s="321" t="s">
        <v>583</v>
      </c>
      <c r="H127" s="7" t="s">
        <v>38</v>
      </c>
      <c r="I127" s="8" t="s">
        <v>46</v>
      </c>
      <c r="J127" s="8">
        <f>IF(ISERROR(W127*X127),"",W127*X127)</f>
        <v>4</v>
      </c>
      <c r="K127" s="14" t="str">
        <f>IF(ISERROR(VLOOKUP(Y127,'Directive OSH09 (FR)'!$T$6:$U$10,2,FALSE)),"",VLOOKUP(Y127,'Directive OSH09 (FR)'!$T$6:$U$10,2,FALSE))</f>
        <v>1-Negligeable</v>
      </c>
      <c r="L127" s="126"/>
      <c r="M127" s="127"/>
      <c r="N127" s="27"/>
      <c r="O127" s="27"/>
      <c r="P127" s="27"/>
      <c r="Q127" s="57"/>
      <c r="R127" s="35"/>
      <c r="S127" s="7">
        <f>U127</f>
        <v>1</v>
      </c>
      <c r="T127" s="35">
        <f>V127</f>
        <v>1</v>
      </c>
      <c r="U127" s="3">
        <f>IF(A127="",0,IF(Q$130="",1,IF(Q$130+$U$90*365&lt;$U$1,1,0)))</f>
        <v>1</v>
      </c>
      <c r="V127" s="163">
        <f>IF(A127="",0,IF(Q$130="",1,IF(Q$130+$V$90*365&lt;$U$1,1,0)))</f>
        <v>1</v>
      </c>
      <c r="W127" s="162">
        <f>IF(ISERROR(VLOOKUP(H127,'Directive OSH09 (FR)'!$O$6:$P$10,2,FALSE)),"",VLOOKUP(H127,'Directive OSH09 (FR)'!$O$6:$P$10,2,FALSE))</f>
        <v>4</v>
      </c>
      <c r="X127" s="3">
        <f>IF(ISERROR(VLOOKUP(I127,'Directive OSH09 (FR)'!$O$13:$P$17,2,FALSE)),"",VLOOKUP(I127,'Directive OSH09 (FR)'!$O$13:$P$17,2,FALSE))</f>
        <v>1</v>
      </c>
      <c r="Y127" s="3">
        <f>IF(J127="","",IF(J127&gt;=161,5,IF(J127&gt;=65,4,IF(J127&gt;=20,3,IF(J127&gt;=9,2,1)))))</f>
        <v>1</v>
      </c>
      <c r="Z127" s="177" t="s">
        <v>568</v>
      </c>
      <c r="AA127" s="418"/>
      <c r="AB127" s="418"/>
      <c r="AC127" s="418"/>
      <c r="AD127" s="420"/>
      <c r="AE127" s="417"/>
      <c r="AF127" s="8"/>
      <c r="AG127" s="8"/>
      <c r="AH127" s="8"/>
      <c r="AI127" s="14"/>
    </row>
    <row r="128" spans="1:35">
      <c r="A128" s="261"/>
      <c r="B128" s="8"/>
      <c r="C128" s="255"/>
      <c r="D128" s="255"/>
      <c r="E128" s="266"/>
      <c r="F128" s="267"/>
      <c r="G128" s="321"/>
      <c r="H128" s="7"/>
      <c r="I128" s="8"/>
      <c r="J128" s="8"/>
      <c r="K128" s="14"/>
      <c r="L128" s="126"/>
      <c r="M128" s="127"/>
      <c r="N128" s="27"/>
      <c r="O128" s="27"/>
      <c r="P128" s="27"/>
      <c r="Q128" s="57"/>
      <c r="R128" s="35"/>
      <c r="S128" s="7"/>
      <c r="T128" s="35"/>
      <c r="U128" s="3"/>
      <c r="V128" s="163"/>
      <c r="W128" s="162"/>
      <c r="X128" s="3"/>
      <c r="Y128" s="3"/>
      <c r="Z128" s="196"/>
      <c r="AA128" s="418"/>
      <c r="AB128" s="418"/>
      <c r="AC128" s="418"/>
      <c r="AD128" s="419"/>
      <c r="AE128" s="417"/>
      <c r="AF128" s="314"/>
      <c r="AG128" s="8"/>
      <c r="AH128" s="8"/>
      <c r="AI128" s="264"/>
    </row>
    <row r="129" spans="1:35" ht="5.25" customHeight="1">
      <c r="A129" s="405"/>
      <c r="B129" s="62"/>
      <c r="C129" s="62"/>
      <c r="D129" s="62"/>
      <c r="E129" s="293"/>
      <c r="F129" s="293"/>
      <c r="G129" s="458"/>
      <c r="H129" s="61"/>
      <c r="I129" s="62"/>
      <c r="J129" s="62" t="str">
        <f t="shared" ref="J129" si="82">IF(ISERROR(W129*X129),"",W129*X129)</f>
        <v/>
      </c>
      <c r="K129" s="63" t="str">
        <f>IF(ISERROR(VLOOKUP(Y129,'Directive OSH09 (FR)'!$T$6:$U$10,2,FALSE)),"",VLOOKUP(Y129,'Directive OSH09 (FR)'!$T$6:$U$10,2,FALSE))</f>
        <v/>
      </c>
      <c r="L129" s="61"/>
      <c r="M129" s="64"/>
      <c r="N129" s="64"/>
      <c r="O129" s="64"/>
      <c r="P129" s="64"/>
      <c r="Q129" s="65"/>
      <c r="R129" s="66"/>
      <c r="S129" s="61">
        <f t="shared" ref="S129:T129" si="83">U129</f>
        <v>0</v>
      </c>
      <c r="T129" s="66">
        <f t="shared" si="83"/>
        <v>0</v>
      </c>
      <c r="U129" s="164">
        <f>IF(A129="",0,IF(Q$123="",1,IF(Q$123+$U$87*365&lt;$U$1,1,0)))</f>
        <v>0</v>
      </c>
      <c r="V129" s="165">
        <f>IF(A129="",0,IF(Q$123="",1,IF(Q$123+$V$87*365&lt;$U$1,1,0)))</f>
        <v>0</v>
      </c>
      <c r="W129" s="162" t="str">
        <f>IF(ISERROR(VLOOKUP(H129,'Directive OSH09 (FR)'!$O$6:$P$10,2,FALSE)),"",VLOOKUP(H129,'Directive OSH09 (FR)'!$O$6:$P$10,2,FALSE))</f>
        <v/>
      </c>
      <c r="X129" s="3" t="str">
        <f>IF(ISERROR(VLOOKUP(I129,'Directive OSH09 (FR)'!$O$13:$P$17,2,FALSE)),"",VLOOKUP(I129,'Directive OSH09 (FR)'!$O$13:$P$17,2,FALSE))</f>
        <v/>
      </c>
      <c r="Y129" s="3" t="str">
        <f t="shared" ref="Y129" si="84">IF(J129="","",IF(J129&gt;=161,5,IF(J129&gt;=65,4,IF(J129&gt;=20,3,IF(J129&gt;=9,2,1)))))</f>
        <v/>
      </c>
      <c r="Z129" s="417"/>
      <c r="AA129" s="418"/>
      <c r="AB129" s="418"/>
      <c r="AC129" s="418"/>
      <c r="AD129" s="419"/>
      <c r="AE129" s="417"/>
      <c r="AF129" s="418"/>
      <c r="AG129" s="418"/>
      <c r="AH129" s="418"/>
      <c r="AI129" s="419"/>
    </row>
    <row r="130" spans="1:35">
      <c r="A130" s="523" t="s">
        <v>295</v>
      </c>
      <c r="B130" s="391"/>
      <c r="C130" s="391"/>
      <c r="D130" s="391"/>
      <c r="E130" s="292"/>
      <c r="F130" s="292"/>
      <c r="G130" s="457"/>
      <c r="H130" s="454"/>
      <c r="I130" s="391"/>
      <c r="J130" s="391" t="str">
        <f>IF(SUM(J131:J135)=0,"",MAX(J131:J135))</f>
        <v/>
      </c>
      <c r="K130" s="24" t="str">
        <f>IF(ISERROR(VLOOKUP(Y130,'Directive OSH09 (FR)'!$T$6:$U$10,2,FALSE)),"",VLOOKUP(Y130,'Directive OSH09 (FR)'!$T$6:$U$10,2,FALSE))</f>
        <v/>
      </c>
      <c r="L130" s="43" t="str">
        <f>IF(ISERROR(VLOOKUP($A130,Dangers!$B$4:$G$1001,4,FALSE)),"ERR",IF(ISBLANK(VLOOKUP($A130,Dangers!$B$4:$G$1001,4,FALSE)),"","Yes"))</f>
        <v/>
      </c>
      <c r="M130" s="26" t="str">
        <f>IF(ISERROR(VLOOKUP($A130,Dangers!$B$4:$G$1001,6,FALSE)),"ERR",IF(ISBLANK((VLOOKUP($A130,Dangers!$B$4:$G$1001,6,FALSE))),"","Yes"))</f>
        <v/>
      </c>
      <c r="N130" s="26"/>
      <c r="O130" s="26"/>
      <c r="P130" s="26"/>
      <c r="Q130" s="132" t="str">
        <f>IF(OR(L130="Yes",M130="Yes"),MAX(Q131:Q135),"")</f>
        <v/>
      </c>
      <c r="R130" s="34"/>
      <c r="S130" s="43">
        <f>IF(L130="Yes",IF(SUM(S131:S135)=0,0,1),2)</f>
        <v>2</v>
      </c>
      <c r="T130" s="34">
        <f>IF(M130="Yes",IF(SUM(T131:T135)=0,0,1),2)</f>
        <v>2</v>
      </c>
      <c r="U130" s="160">
        <v>0</v>
      </c>
      <c r="V130" s="161">
        <v>0</v>
      </c>
      <c r="W130" s="162" t="str">
        <f>IF(ISERROR(VLOOKUP(H130,'Directive OSH09 (FR)'!$O$6:$P$10,2,FALSE)),"",VLOOKUP(H130,'Directive OSH09 (FR)'!$O$6:$P$10,2,FALSE))</f>
        <v/>
      </c>
      <c r="X130" s="3" t="str">
        <f>IF(ISERROR(VLOOKUP(I130,'Directive OSH09 (FR)'!$O$13:$P$17,2,FALSE)),"",VLOOKUP(I130,'Directive OSH09 (FR)'!$O$13:$P$17,2,FALSE))</f>
        <v/>
      </c>
      <c r="Y130" s="3" t="str">
        <f>IF(J130="","",IF(J130&gt;=161,5,IF(J130&gt;=65,4,IF(J130&gt;=20,3,IF(J130&gt;=9,2,1)))))</f>
        <v/>
      </c>
      <c r="Z130" s="445"/>
      <c r="AA130" s="446"/>
      <c r="AB130" s="446"/>
      <c r="AC130" s="446"/>
      <c r="AD130" s="447"/>
      <c r="AE130" s="445"/>
      <c r="AF130" s="446"/>
      <c r="AG130" s="446"/>
      <c r="AH130" s="446"/>
      <c r="AI130" s="447"/>
    </row>
    <row r="131" spans="1:35">
      <c r="A131" s="260" t="s">
        <v>463</v>
      </c>
      <c r="B131" s="8"/>
      <c r="C131" s="8"/>
      <c r="D131" s="8"/>
      <c r="E131" s="266"/>
      <c r="F131" s="283"/>
      <c r="G131" s="321"/>
      <c r="H131" s="7"/>
      <c r="I131" s="8"/>
      <c r="J131" s="8" t="str">
        <f>IF(ISERROR(W131*X131),"",W131*X131)</f>
        <v/>
      </c>
      <c r="K131" s="14" t="str">
        <f>IF(ISERROR(VLOOKUP(Y131,'Directive OSH09 (FR)'!$T$6:$U$10,2,FALSE)),"",VLOOKUP(Y131,'Directive OSH09 (FR)'!$T$6:$U$10,2,FALSE))</f>
        <v/>
      </c>
      <c r="L131" s="126"/>
      <c r="M131" s="127"/>
      <c r="N131" s="27"/>
      <c r="O131" s="27"/>
      <c r="P131" s="27"/>
      <c r="Q131" s="57"/>
      <c r="R131" s="35"/>
      <c r="S131" s="7">
        <f t="shared" ref="S131:T135" si="85">U131</f>
        <v>1</v>
      </c>
      <c r="T131" s="35">
        <f t="shared" si="85"/>
        <v>1</v>
      </c>
      <c r="U131" s="3">
        <f>IF(A131="",0,IF(Q$130="",1,IF(Q$130+$U$87*365&lt;$U$1,1,0)))</f>
        <v>1</v>
      </c>
      <c r="V131" s="163">
        <f>IF(A131="",0,IF(Q$130="",1,IF(Q$130+$V$87*365&lt;$U$1,1,0)))</f>
        <v>1</v>
      </c>
      <c r="W131" s="162" t="str">
        <f>IF(ISERROR(VLOOKUP(H131,'Directive OSH09 (FR)'!$O$6:$P$10,2,FALSE)),"",VLOOKUP(H131,'Directive OSH09 (FR)'!$O$6:$P$10,2,FALSE))</f>
        <v/>
      </c>
      <c r="X131" s="3" t="str">
        <f>IF(ISERROR(VLOOKUP(I131,'Directive OSH09 (FR)'!$O$13:$P$17,2,FALSE)),"",VLOOKUP(I131,'Directive OSH09 (FR)'!$O$13:$P$17,2,FALSE))</f>
        <v/>
      </c>
      <c r="Y131" s="3" t="str">
        <f>IF(J131="","",IF(J131&gt;=161,5,IF(J131&gt;=65,4,IF(J131&gt;=20,3,IF(J131&gt;=9,2,1)))))</f>
        <v/>
      </c>
      <c r="Z131" s="417"/>
      <c r="AA131" s="418"/>
      <c r="AB131" s="418"/>
      <c r="AC131" s="418"/>
      <c r="AD131" s="419"/>
      <c r="AE131" s="417"/>
      <c r="AF131" s="418"/>
      <c r="AG131" s="418"/>
      <c r="AH131" s="418"/>
      <c r="AI131" s="419"/>
    </row>
    <row r="132" spans="1:35">
      <c r="A132" s="261"/>
      <c r="B132" s="8"/>
      <c r="C132" s="8"/>
      <c r="D132" s="8"/>
      <c r="E132" s="266"/>
      <c r="F132" s="283"/>
      <c r="G132" s="321"/>
      <c r="H132" s="7"/>
      <c r="I132" s="8"/>
      <c r="J132" s="8" t="str">
        <f t="shared" ref="J132:J135" si="86">IF(ISERROR(W132*X132),"",W132*X132)</f>
        <v/>
      </c>
      <c r="K132" s="14" t="str">
        <f>IF(ISERROR(VLOOKUP(Y132,'Directive OSH09 (FR)'!$T$6:$U$10,2,FALSE)),"",VLOOKUP(Y132,'Directive OSH09 (FR)'!$T$6:$U$10,2,FALSE))</f>
        <v/>
      </c>
      <c r="L132" s="126"/>
      <c r="M132" s="127"/>
      <c r="N132" s="27"/>
      <c r="O132" s="27"/>
      <c r="P132" s="27"/>
      <c r="Q132" s="57"/>
      <c r="R132" s="35"/>
      <c r="S132" s="7">
        <f t="shared" si="85"/>
        <v>0</v>
      </c>
      <c r="T132" s="35">
        <f t="shared" si="85"/>
        <v>0</v>
      </c>
      <c r="U132" s="3">
        <f>IF(A132="",0,IF(Q$130="",1,IF(Q$130+$U$87*365&lt;$U$1,1,0)))</f>
        <v>0</v>
      </c>
      <c r="V132" s="163">
        <f>IF(A132="",0,IF(Q$130="",1,IF(Q$130+$V$87*365&lt;$U$1,1,0)))</f>
        <v>0</v>
      </c>
      <c r="W132" s="162" t="str">
        <f>IF(ISERROR(VLOOKUP(H132,'Directive OSH09 (FR)'!$O$6:$P$10,2,FALSE)),"",VLOOKUP(H132,'Directive OSH09 (FR)'!$O$6:$P$10,2,FALSE))</f>
        <v/>
      </c>
      <c r="X132" s="3" t="str">
        <f>IF(ISERROR(VLOOKUP(I132,'Directive OSH09 (FR)'!$O$13:$P$17,2,FALSE)),"",VLOOKUP(I132,'Directive OSH09 (FR)'!$O$13:$P$17,2,FALSE))</f>
        <v/>
      </c>
      <c r="Y132" s="3" t="str">
        <f t="shared" ref="Y132:Y135" si="87">IF(J132="","",IF(J132&gt;=161,5,IF(J132&gt;=65,4,IF(J132&gt;=20,3,IF(J132&gt;=9,2,1)))))</f>
        <v/>
      </c>
      <c r="Z132" s="417"/>
      <c r="AA132" s="418"/>
      <c r="AB132" s="418"/>
      <c r="AC132" s="418"/>
      <c r="AD132" s="419"/>
      <c r="AE132" s="417"/>
      <c r="AF132" s="418"/>
      <c r="AG132" s="418"/>
      <c r="AH132" s="418"/>
      <c r="AI132" s="419"/>
    </row>
    <row r="133" spans="1:35">
      <c r="A133" s="261"/>
      <c r="B133" s="8"/>
      <c r="C133" s="8"/>
      <c r="D133" s="8"/>
      <c r="E133" s="266"/>
      <c r="F133" s="283"/>
      <c r="G133" s="321"/>
      <c r="H133" s="7"/>
      <c r="I133" s="8"/>
      <c r="J133" s="8" t="str">
        <f t="shared" si="86"/>
        <v/>
      </c>
      <c r="K133" s="14" t="str">
        <f>IF(ISERROR(VLOOKUP(Y133,'Directive OSH09 (FR)'!$T$6:$U$10,2,FALSE)),"",VLOOKUP(Y133,'Directive OSH09 (FR)'!$T$6:$U$10,2,FALSE))</f>
        <v/>
      </c>
      <c r="L133" s="126"/>
      <c r="M133" s="127"/>
      <c r="N133" s="27"/>
      <c r="O133" s="27"/>
      <c r="P133" s="27"/>
      <c r="Q133" s="57"/>
      <c r="R133" s="35"/>
      <c r="S133" s="7">
        <f t="shared" si="85"/>
        <v>0</v>
      </c>
      <c r="T133" s="35">
        <f t="shared" si="85"/>
        <v>0</v>
      </c>
      <c r="U133" s="3">
        <f>IF(A133="",0,IF(Q$130="",1,IF(Q$130+$U$87*365&lt;$U$1,1,0)))</f>
        <v>0</v>
      </c>
      <c r="V133" s="163">
        <f>IF(A133="",0,IF(Q$130="",1,IF(Q$130+$V$87*365&lt;$U$1,1,0)))</f>
        <v>0</v>
      </c>
      <c r="W133" s="162" t="str">
        <f>IF(ISERROR(VLOOKUP(H133,'Directive OSH09 (FR)'!$O$6:$P$10,2,FALSE)),"",VLOOKUP(H133,'Directive OSH09 (FR)'!$O$6:$P$10,2,FALSE))</f>
        <v/>
      </c>
      <c r="X133" s="3" t="str">
        <f>IF(ISERROR(VLOOKUP(I133,'Directive OSH09 (FR)'!$O$13:$P$17,2,FALSE)),"",VLOOKUP(I133,'Directive OSH09 (FR)'!$O$13:$P$17,2,FALSE))</f>
        <v/>
      </c>
      <c r="Y133" s="3" t="str">
        <f t="shared" si="87"/>
        <v/>
      </c>
      <c r="Z133" s="417"/>
      <c r="AA133" s="418"/>
      <c r="AB133" s="418"/>
      <c r="AC133" s="418"/>
      <c r="AD133" s="419"/>
      <c r="AE133" s="417"/>
      <c r="AF133" s="418"/>
      <c r="AG133" s="418"/>
      <c r="AH133" s="418"/>
      <c r="AI133" s="419"/>
    </row>
    <row r="134" spans="1:35">
      <c r="A134" s="261"/>
      <c r="B134" s="8"/>
      <c r="C134" s="8"/>
      <c r="D134" s="8"/>
      <c r="E134" s="266"/>
      <c r="F134" s="283"/>
      <c r="G134" s="321"/>
      <c r="H134" s="7"/>
      <c r="I134" s="8"/>
      <c r="J134" s="8" t="str">
        <f t="shared" si="86"/>
        <v/>
      </c>
      <c r="K134" s="14" t="str">
        <f>IF(ISERROR(VLOOKUP(Y134,'Directive OSH09 (FR)'!$T$6:$U$10,2,FALSE)),"",VLOOKUP(Y134,'Directive OSH09 (FR)'!$T$6:$U$10,2,FALSE))</f>
        <v/>
      </c>
      <c r="L134" s="126"/>
      <c r="M134" s="127"/>
      <c r="N134" s="27"/>
      <c r="O134" s="27"/>
      <c r="P134" s="27"/>
      <c r="Q134" s="57"/>
      <c r="R134" s="35"/>
      <c r="S134" s="7">
        <f t="shared" si="85"/>
        <v>0</v>
      </c>
      <c r="T134" s="35">
        <f t="shared" si="85"/>
        <v>0</v>
      </c>
      <c r="U134" s="3">
        <f>IF(A134="",0,IF(Q$130="",1,IF(Q$130+$U$87*365&lt;$U$1,1,0)))</f>
        <v>0</v>
      </c>
      <c r="V134" s="163">
        <f>IF(A134="",0,IF(Q$130="",1,IF(Q$130+$V$87*365&lt;$U$1,1,0)))</f>
        <v>0</v>
      </c>
      <c r="W134" s="162" t="str">
        <f>IF(ISERROR(VLOOKUP(H134,'Directive OSH09 (FR)'!$O$6:$P$10,2,FALSE)),"",VLOOKUP(H134,'Directive OSH09 (FR)'!$O$6:$P$10,2,FALSE))</f>
        <v/>
      </c>
      <c r="X134" s="3" t="str">
        <f>IF(ISERROR(VLOOKUP(I134,'Directive OSH09 (FR)'!$O$13:$P$17,2,FALSE)),"",VLOOKUP(I134,'Directive OSH09 (FR)'!$O$13:$P$17,2,FALSE))</f>
        <v/>
      </c>
      <c r="Y134" s="3" t="str">
        <f t="shared" si="87"/>
        <v/>
      </c>
      <c r="Z134" s="417"/>
      <c r="AA134" s="418"/>
      <c r="AB134" s="418"/>
      <c r="AC134" s="418"/>
      <c r="AD134" s="419"/>
      <c r="AE134" s="417"/>
      <c r="AF134" s="418"/>
      <c r="AG134" s="418"/>
      <c r="AH134" s="418"/>
      <c r="AI134" s="419"/>
    </row>
    <row r="135" spans="1:35" ht="5.25" customHeight="1">
      <c r="A135" s="405"/>
      <c r="B135" s="62"/>
      <c r="C135" s="62"/>
      <c r="D135" s="62"/>
      <c r="E135" s="293"/>
      <c r="F135" s="293"/>
      <c r="G135" s="458"/>
      <c r="H135" s="61"/>
      <c r="I135" s="62"/>
      <c r="J135" s="62" t="str">
        <f t="shared" si="86"/>
        <v/>
      </c>
      <c r="K135" s="63" t="str">
        <f>IF(ISERROR(VLOOKUP(Y135,'Directive OSH09 (FR)'!$T$6:$U$10,2,FALSE)),"",VLOOKUP(Y135,'Directive OSH09 (FR)'!$T$6:$U$10,2,FALSE))</f>
        <v/>
      </c>
      <c r="L135" s="61"/>
      <c r="M135" s="64"/>
      <c r="N135" s="64"/>
      <c r="O135" s="64"/>
      <c r="P135" s="64"/>
      <c r="Q135" s="65"/>
      <c r="R135" s="66"/>
      <c r="S135" s="61">
        <f t="shared" si="85"/>
        <v>0</v>
      </c>
      <c r="T135" s="66">
        <f t="shared" si="85"/>
        <v>0</v>
      </c>
      <c r="U135" s="164">
        <f>IF(A135="",0,IF(Q$130="",1,IF(Q$130+$U$87*365&lt;$U$1,1,0)))</f>
        <v>0</v>
      </c>
      <c r="V135" s="165">
        <f>IF(A135="",0,IF(Q$130="",1,IF(Q$130+$V$87*365&lt;$U$1,1,0)))</f>
        <v>0</v>
      </c>
      <c r="W135" s="162" t="str">
        <f>IF(ISERROR(VLOOKUP(H135,'Directive OSH09 (FR)'!$O$6:$P$10,2,FALSE)),"",VLOOKUP(H135,'Directive OSH09 (FR)'!$O$6:$P$10,2,FALSE))</f>
        <v/>
      </c>
      <c r="X135" s="3" t="str">
        <f>IF(ISERROR(VLOOKUP(I135,'Directive OSH09 (FR)'!$O$13:$P$17,2,FALSE)),"",VLOOKUP(I135,'Directive OSH09 (FR)'!$O$13:$P$17,2,FALSE))</f>
        <v/>
      </c>
      <c r="Y135" s="3" t="str">
        <f t="shared" si="87"/>
        <v/>
      </c>
      <c r="Z135" s="417"/>
      <c r="AA135" s="418"/>
      <c r="AB135" s="418"/>
      <c r="AC135" s="418"/>
      <c r="AD135" s="419"/>
      <c r="AE135" s="417"/>
      <c r="AF135" s="418"/>
      <c r="AG135" s="418"/>
      <c r="AH135" s="418"/>
      <c r="AI135" s="419"/>
    </row>
    <row r="136" spans="1:35">
      <c r="A136" s="523" t="s">
        <v>296</v>
      </c>
      <c r="B136" s="391"/>
      <c r="C136" s="391"/>
      <c r="D136" s="391"/>
      <c r="E136" s="292"/>
      <c r="F136" s="292"/>
      <c r="G136" s="457"/>
      <c r="H136" s="454"/>
      <c r="I136" s="391"/>
      <c r="J136" s="391">
        <f>IF(SUM(J137:J142)=0,"",MAX(J137:J142))</f>
        <v>36</v>
      </c>
      <c r="K136" s="24" t="str">
        <f>IF(ISERROR(VLOOKUP(Y136,'Directive OSH09 (FR)'!$T$6:$U$10,2,FALSE)),"",VLOOKUP(Y136,'Directive OSH09 (FR)'!$T$6:$U$10,2,FALSE))</f>
        <v>3-Moderé</v>
      </c>
      <c r="L136" s="43" t="str">
        <f>IF(ISERROR(VLOOKUP($A136,Dangers!$B$4:$G$1001,4,FALSE)),"ERR",IF(ISBLANK(VLOOKUP($A136,Dangers!$B$4:$G$1001,4,FALSE)),"","Yes"))</f>
        <v/>
      </c>
      <c r="M136" s="26" t="str">
        <f>IF(ISERROR(VLOOKUP($A136,Dangers!$B$4:$G$1001,6,FALSE)),"ERR",IF(ISBLANK((VLOOKUP($A136,Dangers!$B$4:$G$1001,6,FALSE))),"","Yes"))</f>
        <v/>
      </c>
      <c r="N136" s="26"/>
      <c r="O136" s="26"/>
      <c r="P136" s="26"/>
      <c r="Q136" s="132" t="str">
        <f>IF(OR(L136="Yes",M136="Yes"),MAX(Q137:Q142),"")</f>
        <v/>
      </c>
      <c r="R136" s="34"/>
      <c r="S136" s="43">
        <f>IF(L136="Yes",IF(SUM(S137:S142)=0,0,1),2)</f>
        <v>2</v>
      </c>
      <c r="T136" s="34">
        <f>IF(M136="Yes",IF(SUM(T137:T142)=0,0,1),2)</f>
        <v>2</v>
      </c>
      <c r="U136" s="160">
        <v>3</v>
      </c>
      <c r="V136" s="161">
        <v>0</v>
      </c>
      <c r="W136" s="162" t="str">
        <f>IF(ISERROR(VLOOKUP(H136,'Directive OSH09 (FR)'!$O$6:$P$10,2,FALSE)),"",VLOOKUP(H136,'Directive OSH09 (FR)'!$O$6:$P$10,2,FALSE))</f>
        <v/>
      </c>
      <c r="X136" s="3" t="str">
        <f>IF(ISERROR(VLOOKUP(I136,'Directive OSH09 (FR)'!$O$13:$P$17,2,FALSE)),"",VLOOKUP(I136,'Directive OSH09 (FR)'!$O$13:$P$17,2,FALSE))</f>
        <v/>
      </c>
      <c r="Y136" s="3">
        <f t="shared" ref="Y136:Y141" si="88">IF(J136="","",IF(J136&gt;=161,5,IF(J136&gt;=65,4,IF(J136&gt;=20,3,IF(J136&gt;=9,2,1)))))</f>
        <v>3</v>
      </c>
      <c r="Z136" s="445"/>
      <c r="AA136" s="446"/>
      <c r="AB136" s="446"/>
      <c r="AC136" s="446"/>
      <c r="AD136" s="447"/>
      <c r="AE136" s="445"/>
      <c r="AF136" s="446"/>
      <c r="AG136" s="446"/>
      <c r="AH136" s="446"/>
      <c r="AI136" s="447"/>
    </row>
    <row r="137" spans="1:35" ht="51">
      <c r="A137" s="261" t="s">
        <v>589</v>
      </c>
      <c r="B137" s="255" t="s">
        <v>593</v>
      </c>
      <c r="C137" s="8" t="s">
        <v>594</v>
      </c>
      <c r="D137" s="442" t="s">
        <v>744</v>
      </c>
      <c r="E137" s="266" t="s">
        <v>39</v>
      </c>
      <c r="F137" s="267">
        <v>22</v>
      </c>
      <c r="G137" s="321" t="s">
        <v>587</v>
      </c>
      <c r="H137" s="7" t="s">
        <v>35</v>
      </c>
      <c r="I137" s="8" t="s">
        <v>49</v>
      </c>
      <c r="J137" s="8">
        <f t="shared" ref="J137" si="89">IF(ISERROR(W137*X137),"",W137*X137)</f>
        <v>36</v>
      </c>
      <c r="K137" s="14" t="str">
        <f>IF(ISERROR(VLOOKUP(Y137,'Directive OSH09 (FR)'!$T$6:$U$10,2,FALSE)),"",VLOOKUP(Y137,'Directive OSH09 (FR)'!$T$6:$U$10,2,FALSE))</f>
        <v>3-Moderé</v>
      </c>
      <c r="L137" s="126"/>
      <c r="M137" s="127"/>
      <c r="N137" s="27"/>
      <c r="O137" s="27"/>
      <c r="P137" s="27"/>
      <c r="Q137" s="57"/>
      <c r="R137" s="35"/>
      <c r="S137" s="7">
        <f t="shared" ref="S137:T141" si="90">U137</f>
        <v>1</v>
      </c>
      <c r="T137" s="35">
        <f t="shared" si="90"/>
        <v>1</v>
      </c>
      <c r="U137" s="3">
        <f>IF(A137="",0,IF(Q$136="",1,IF(Q$136+$U$90*365&lt;$U$1,1,0)))</f>
        <v>1</v>
      </c>
      <c r="V137" s="163">
        <f>IF(A137="",0,IF(Q$136="",1,IF(Q$136+$V$90*365&lt;$U$1,1,0)))</f>
        <v>1</v>
      </c>
      <c r="W137" s="162">
        <f>IF(ISERROR(VLOOKUP(H137,'Directive OSH09 (FR)'!$O$6:$P$10,2,FALSE)),"",VLOOKUP(H137,'Directive OSH09 (FR)'!$O$6:$P$10,2,FALSE))</f>
        <v>2</v>
      </c>
      <c r="X137" s="3">
        <f>IF(ISERROR(VLOOKUP(I137,'Directive OSH09 (FR)'!$O$13:$P$17,2,FALSE)),"",VLOOKUP(I137,'Directive OSH09 (FR)'!$O$13:$P$17,2,FALSE))</f>
        <v>18</v>
      </c>
      <c r="Y137" s="3">
        <f t="shared" si="88"/>
        <v>3</v>
      </c>
      <c r="Z137" s="210"/>
      <c r="AA137" s="178" t="s">
        <v>596</v>
      </c>
      <c r="AB137" s="418"/>
      <c r="AC137" s="418"/>
      <c r="AD137" s="419"/>
      <c r="AE137" s="421"/>
      <c r="AF137" s="8"/>
      <c r="AG137" s="8"/>
      <c r="AH137" s="8"/>
      <c r="AI137" s="423"/>
    </row>
    <row r="138" spans="1:35" ht="38.25">
      <c r="A138" s="261"/>
      <c r="B138" s="8" t="s">
        <v>597</v>
      </c>
      <c r="C138" s="8" t="s">
        <v>598</v>
      </c>
      <c r="D138" s="255" t="s">
        <v>599</v>
      </c>
      <c r="E138" s="266" t="s">
        <v>36</v>
      </c>
      <c r="F138" s="267">
        <v>22</v>
      </c>
      <c r="G138" s="321" t="s">
        <v>587</v>
      </c>
      <c r="H138" s="7" t="s">
        <v>35</v>
      </c>
      <c r="I138" s="8" t="s">
        <v>48</v>
      </c>
      <c r="J138" s="8">
        <f>IF(ISERROR(W138*X138),"",W138*X138)</f>
        <v>16</v>
      </c>
      <c r="K138" s="14" t="str">
        <f>IF(ISERROR(VLOOKUP(Y138,'Directive OSH09 (FR)'!$T$6:$U$10,2,FALSE)),"",VLOOKUP(Y138,'Directive OSH09 (FR)'!$T$6:$U$10,2,FALSE))</f>
        <v>2-Tolérable</v>
      </c>
      <c r="L138" s="126"/>
      <c r="M138" s="127"/>
      <c r="N138" s="27"/>
      <c r="O138" s="27"/>
      <c r="P138" s="27"/>
      <c r="Q138" s="57"/>
      <c r="R138" s="35"/>
      <c r="S138" s="7">
        <f t="shared" si="90"/>
        <v>0</v>
      </c>
      <c r="T138" s="35">
        <f t="shared" si="90"/>
        <v>0</v>
      </c>
      <c r="U138" s="3">
        <f>IF(A138="",0,IF(Q$136="",1,IF(Q$136+$U$90*365&lt;$U$1,1,0)))</f>
        <v>0</v>
      </c>
      <c r="V138" s="163">
        <f>IF(A138="",0,IF(Q$136="",1,IF(Q$136+$V$90*365&lt;$U$1,1,0)))</f>
        <v>0</v>
      </c>
      <c r="W138" s="162">
        <f>IF(ISERROR(VLOOKUP(H138,'Directive OSH09 (FR)'!$O$6:$P$10,2,FALSE)),"",VLOOKUP(H138,'Directive OSH09 (FR)'!$O$6:$P$10,2,FALSE))</f>
        <v>2</v>
      </c>
      <c r="X138" s="3">
        <f>IF(ISERROR(VLOOKUP(I138,'Directive OSH09 (FR)'!$O$13:$P$17,2,FALSE)),"",VLOOKUP(I138,'Directive OSH09 (FR)'!$O$13:$P$17,2,FALSE))</f>
        <v>8</v>
      </c>
      <c r="Y138" s="3">
        <f t="shared" si="88"/>
        <v>2</v>
      </c>
      <c r="Z138" s="196" t="s">
        <v>600</v>
      </c>
      <c r="AA138" s="418"/>
      <c r="AB138" s="418"/>
      <c r="AC138" s="418"/>
      <c r="AD138" s="419"/>
      <c r="AE138" s="421"/>
      <c r="AF138" s="8"/>
      <c r="AG138" s="8"/>
      <c r="AH138" s="8">
        <f>IF(ISERROR(AU138*AV138),"",AU138*AV138)</f>
        <v>0</v>
      </c>
      <c r="AI138" s="423"/>
    </row>
    <row r="139" spans="1:35" ht="144" customHeight="1">
      <c r="A139" s="261"/>
      <c r="B139" s="8" t="s">
        <v>601</v>
      </c>
      <c r="C139" s="8" t="s">
        <v>602</v>
      </c>
      <c r="D139" s="255" t="s">
        <v>603</v>
      </c>
      <c r="E139" s="266" t="s">
        <v>36</v>
      </c>
      <c r="F139" s="267">
        <v>22</v>
      </c>
      <c r="G139" s="321" t="s">
        <v>587</v>
      </c>
      <c r="H139" s="7" t="s">
        <v>35</v>
      </c>
      <c r="I139" s="8" t="s">
        <v>48</v>
      </c>
      <c r="J139" s="8">
        <f>IF(ISERROR(W139*X139),"",W139*X139)</f>
        <v>16</v>
      </c>
      <c r="K139" s="14" t="str">
        <f>IF(ISERROR(VLOOKUP(Y139,'Directive OSH09 (FR)'!$T$6:$U$10,2,FALSE)),"",VLOOKUP(Y139,'Directive OSH09 (FR)'!$T$6:$U$10,2,FALSE))</f>
        <v>2-Tolérable</v>
      </c>
      <c r="L139" s="126"/>
      <c r="M139" s="127"/>
      <c r="N139" s="27"/>
      <c r="O139" s="27"/>
      <c r="P139" s="27"/>
      <c r="Q139" s="57"/>
      <c r="R139" s="35"/>
      <c r="S139" s="7">
        <f t="shared" si="90"/>
        <v>0</v>
      </c>
      <c r="T139" s="35">
        <f t="shared" si="90"/>
        <v>0</v>
      </c>
      <c r="U139" s="3">
        <f>IF(A139="",0,IF(Q$136="",1,IF(Q$136+$U$90*365&lt;$U$1,1,0)))</f>
        <v>0</v>
      </c>
      <c r="V139" s="163">
        <f>IF(A139="",0,IF(Q$136="",1,IF(Q$136+$V$90*365&lt;$U$1,1,0)))</f>
        <v>0</v>
      </c>
      <c r="W139" s="162">
        <f>IF(ISERROR(VLOOKUP(H139,'Directive OSH09 (FR)'!$O$6:$P$10,2,FALSE)),"",VLOOKUP(H139,'Directive OSH09 (FR)'!$O$6:$P$10,2,FALSE))</f>
        <v>2</v>
      </c>
      <c r="X139" s="3">
        <f>IF(ISERROR(VLOOKUP(I139,'Directive OSH09 (FR)'!$O$13:$P$17,2,FALSE)),"",VLOOKUP(I139,'Directive OSH09 (FR)'!$O$13:$P$17,2,FALSE))</f>
        <v>8</v>
      </c>
      <c r="Y139" s="3">
        <f t="shared" si="88"/>
        <v>2</v>
      </c>
      <c r="Z139" s="196" t="s">
        <v>568</v>
      </c>
      <c r="AA139" s="418"/>
      <c r="AB139" s="418"/>
      <c r="AC139" s="418"/>
      <c r="AD139" s="419"/>
      <c r="AE139" s="421"/>
      <c r="AF139" s="8"/>
      <c r="AG139" s="8"/>
      <c r="AH139" s="8"/>
      <c r="AI139" s="419"/>
    </row>
    <row r="140" spans="1:35" ht="38.25">
      <c r="A140" s="261" t="s">
        <v>589</v>
      </c>
      <c r="B140" s="255" t="s">
        <v>745</v>
      </c>
      <c r="C140" s="255" t="s">
        <v>746</v>
      </c>
      <c r="D140" s="255" t="s">
        <v>592</v>
      </c>
      <c r="E140" s="266" t="s">
        <v>36</v>
      </c>
      <c r="F140" s="267">
        <v>22</v>
      </c>
      <c r="G140" s="321" t="s">
        <v>587</v>
      </c>
      <c r="H140" s="7" t="s">
        <v>35</v>
      </c>
      <c r="I140" s="8" t="s">
        <v>47</v>
      </c>
      <c r="J140" s="8">
        <f t="shared" ref="J140" si="91">IF(ISERROR(W140*X140),"",W140*X140)</f>
        <v>8</v>
      </c>
      <c r="K140" s="14" t="str">
        <f>IF(ISERROR(VLOOKUP(Y140,'Directive OSH09 (FR)'!$T$6:$U$10,2,FALSE)),"",VLOOKUP(Y140,'Directive OSH09 (FR)'!$T$6:$U$10,2,FALSE))</f>
        <v>1-Negligeable</v>
      </c>
      <c r="L140" s="126"/>
      <c r="M140" s="127"/>
      <c r="N140" s="27"/>
      <c r="O140" s="27"/>
      <c r="P140" s="27"/>
      <c r="Q140" s="57"/>
      <c r="R140" s="35"/>
      <c r="S140" s="7">
        <f t="shared" si="90"/>
        <v>1</v>
      </c>
      <c r="T140" s="35">
        <f t="shared" si="90"/>
        <v>1</v>
      </c>
      <c r="U140" s="3">
        <f>IF(A140="",0,IF(Q$136="",1,IF(Q$136+$U$90*365&lt;$U$1,1,0)))</f>
        <v>1</v>
      </c>
      <c r="V140" s="163">
        <f>IF(A140="",0,IF(Q$136="",1,IF(Q$136+$V$90*365&lt;$U$1,1,0)))</f>
        <v>1</v>
      </c>
      <c r="W140" s="162">
        <f>IF(ISERROR(VLOOKUP(H140,'Directive OSH09 (FR)'!$O$6:$P$10,2,FALSE)),"",VLOOKUP(H140,'Directive OSH09 (FR)'!$O$6:$P$10,2,FALSE))</f>
        <v>2</v>
      </c>
      <c r="X140" s="3">
        <f>IF(ISERROR(VLOOKUP(I140,'Directive OSH09 (FR)'!$O$13:$P$17,2,FALSE)),"",VLOOKUP(I140,'Directive OSH09 (FR)'!$O$13:$P$17,2,FALSE))</f>
        <v>4</v>
      </c>
      <c r="Y140" s="3">
        <f t="shared" si="88"/>
        <v>1</v>
      </c>
      <c r="Z140" s="210"/>
      <c r="AA140" s="418"/>
      <c r="AB140" s="418"/>
      <c r="AC140" s="418"/>
      <c r="AD140" s="419"/>
      <c r="AE140" s="421"/>
      <c r="AF140" s="8"/>
      <c r="AG140" s="8"/>
      <c r="AH140" s="8"/>
      <c r="AI140" s="197"/>
    </row>
    <row r="141" spans="1:35" ht="101.25" customHeight="1">
      <c r="A141" s="261"/>
      <c r="B141" s="8" t="s">
        <v>604</v>
      </c>
      <c r="C141" s="255" t="s">
        <v>605</v>
      </c>
      <c r="D141" s="255" t="s">
        <v>606</v>
      </c>
      <c r="E141" s="266" t="s">
        <v>33</v>
      </c>
      <c r="F141" s="267">
        <v>22</v>
      </c>
      <c r="G141" s="321" t="s">
        <v>508</v>
      </c>
      <c r="H141" s="7" t="s">
        <v>35</v>
      </c>
      <c r="I141" s="8" t="s">
        <v>49</v>
      </c>
      <c r="J141" s="8">
        <f>IF(ISERROR(W141*X141),"",W141*X141)</f>
        <v>36</v>
      </c>
      <c r="K141" s="14" t="str">
        <f>IF(ISERROR(VLOOKUP(Y141,'Directive OSH09 (FR)'!$T$6:$U$10,2,FALSE)),"",VLOOKUP(Y141,'Directive OSH09 (FR)'!$T$6:$U$10,2,FALSE))</f>
        <v>3-Moderé</v>
      </c>
      <c r="L141" s="126"/>
      <c r="M141" s="127"/>
      <c r="N141" s="27"/>
      <c r="O141" s="27"/>
      <c r="P141" s="27"/>
      <c r="Q141" s="57"/>
      <c r="R141" s="35"/>
      <c r="S141" s="7">
        <f t="shared" si="90"/>
        <v>0</v>
      </c>
      <c r="T141" s="35">
        <f t="shared" si="90"/>
        <v>0</v>
      </c>
      <c r="U141" s="3">
        <f>IF(A141="",0,IF(Q$137="",1,IF(Q$137+$U$89*365&lt;$U$1,1,0)))</f>
        <v>0</v>
      </c>
      <c r="V141" s="163">
        <f>IF(A141="",0,IF(Q$137="",1,IF(Q$137+$V$89*365&lt;$U$1,1,0)))</f>
        <v>0</v>
      </c>
      <c r="W141" s="162">
        <f>IF(ISERROR(VLOOKUP(H141,'Directive OSH09 (FR)'!$O$6:$P$10,2,FALSE)),"",VLOOKUP(H141,'Directive OSH09 (FR)'!$O$6:$P$10,2,FALSE))</f>
        <v>2</v>
      </c>
      <c r="X141" s="3">
        <f>IF(ISERROR(VLOOKUP(I141,'Directive OSH09 (FR)'!$O$13:$P$17,2,FALSE)),"",VLOOKUP(I141,'Directive OSH09 (FR)'!$O$13:$P$17,2,FALSE))</f>
        <v>18</v>
      </c>
      <c r="Y141" s="3">
        <f t="shared" si="88"/>
        <v>3</v>
      </c>
      <c r="Z141" s="417"/>
      <c r="AA141" s="418"/>
      <c r="AB141" s="418"/>
      <c r="AC141" s="418"/>
      <c r="AD141" s="419"/>
      <c r="AE141" s="417"/>
      <c r="AF141" s="418"/>
      <c r="AG141" s="418"/>
      <c r="AH141" s="418"/>
      <c r="AI141" s="419"/>
    </row>
    <row r="142" spans="1:35" ht="5.25" customHeight="1">
      <c r="A142" s="405"/>
      <c r="B142" s="62"/>
      <c r="C142" s="62"/>
      <c r="D142" s="62"/>
      <c r="E142" s="293"/>
      <c r="F142" s="293"/>
      <c r="G142" s="458"/>
      <c r="H142" s="61"/>
      <c r="I142" s="62"/>
      <c r="J142" s="62" t="str">
        <f t="shared" ref="J142" si="92">IF(ISERROR(W142*X142),"",W142*X142)</f>
        <v/>
      </c>
      <c r="K142" s="63" t="str">
        <f>IF(ISERROR(VLOOKUP(Y142,'Directive OSH09 (FR)'!$T$6:$U$10,2,FALSE)),"",VLOOKUP(Y142,'Directive OSH09 (FR)'!$T$6:$U$10,2,FALSE))</f>
        <v/>
      </c>
      <c r="L142" s="61"/>
      <c r="M142" s="64"/>
      <c r="N142" s="64"/>
      <c r="O142" s="64"/>
      <c r="P142" s="64"/>
      <c r="Q142" s="65"/>
      <c r="R142" s="66"/>
      <c r="S142" s="61">
        <f t="shared" ref="S142:T142" si="93">U142</f>
        <v>0</v>
      </c>
      <c r="T142" s="66">
        <f t="shared" si="93"/>
        <v>0</v>
      </c>
      <c r="U142" s="164">
        <f>IF(A142="",0,IF(Q$136="",1,IF(Q$136+$U$87*365&lt;$U$1,1,0)))</f>
        <v>0</v>
      </c>
      <c r="V142" s="165">
        <f>IF(A142="",0,IF(Q$136="",1,IF(Q$136+$V$87*365&lt;$U$1,1,0)))</f>
        <v>0</v>
      </c>
      <c r="W142" s="162" t="str">
        <f>IF(ISERROR(VLOOKUP(H142,'Directive OSH09 (FR)'!$O$6:$P$10,2,FALSE)),"",VLOOKUP(H142,'Directive OSH09 (FR)'!$O$6:$P$10,2,FALSE))</f>
        <v/>
      </c>
      <c r="X142" s="3" t="str">
        <f>IF(ISERROR(VLOOKUP(I142,'Directive OSH09 (FR)'!$O$13:$P$17,2,FALSE)),"",VLOOKUP(I142,'Directive OSH09 (FR)'!$O$13:$P$17,2,FALSE))</f>
        <v/>
      </c>
      <c r="Y142" s="3" t="str">
        <f t="shared" ref="Y142" si="94">IF(J142="","",IF(J142&gt;=161,5,IF(J142&gt;=65,4,IF(J142&gt;=20,3,IF(J142&gt;=9,2,1)))))</f>
        <v/>
      </c>
      <c r="Z142" s="417"/>
      <c r="AA142" s="418"/>
      <c r="AB142" s="418"/>
      <c r="AC142" s="418"/>
      <c r="AD142" s="419"/>
      <c r="AE142" s="417"/>
      <c r="AF142" s="418"/>
      <c r="AG142" s="418"/>
      <c r="AH142" s="418"/>
      <c r="AI142" s="419"/>
    </row>
    <row r="143" spans="1:35">
      <c r="A143" s="523" t="s">
        <v>297</v>
      </c>
      <c r="B143" s="391"/>
      <c r="C143" s="391"/>
      <c r="D143" s="391"/>
      <c r="E143" s="292"/>
      <c r="F143" s="292"/>
      <c r="G143" s="457"/>
      <c r="H143" s="454"/>
      <c r="I143" s="391"/>
      <c r="J143" s="391" t="str">
        <f>IF(SUM(J152:J153)=0,"",MAX(J152:J153))</f>
        <v/>
      </c>
      <c r="K143" s="24" t="str">
        <f>IF(ISERROR(VLOOKUP(Y143,'Directive OSH09 (FR)'!$T$6:$U$10,2,FALSE)),"",VLOOKUP(Y143,'Directive OSH09 (FR)'!$T$6:$U$10,2,FALSE))</f>
        <v/>
      </c>
      <c r="L143" s="43" t="str">
        <f>IF(ISERROR(VLOOKUP($A143,Dangers!$B$4:$G$1001,4,FALSE)),"ERR",IF(ISBLANK(VLOOKUP($A143,Dangers!$B$4:$G$1001,4,FALSE)),"","Yes"))</f>
        <v/>
      </c>
      <c r="M143" s="26" t="str">
        <f>IF(ISERROR(VLOOKUP($A143,Dangers!$B$4:$G$1001,6,FALSE)),"ERR",IF(ISBLANK((VLOOKUP($A143,Dangers!$B$4:$G$1001,6,FALSE))),"","Yes"))</f>
        <v>Yes</v>
      </c>
      <c r="N143" s="26"/>
      <c r="O143" s="26"/>
      <c r="P143" s="26"/>
      <c r="Q143" s="132">
        <f>IF(OR(L143="Yes",M143="Yes"),MAX(Q152:Q153),"")</f>
        <v>0</v>
      </c>
      <c r="R143" s="34"/>
      <c r="S143" s="43">
        <f>IF(L143="Yes",IF(SUM(S152:S153)=0,0,1),2)</f>
        <v>2</v>
      </c>
      <c r="T143" s="34">
        <f>IF(M143="Yes",IF(SUM(T152:T153)=0,0,1),2)</f>
        <v>0</v>
      </c>
      <c r="U143" s="160">
        <v>1</v>
      </c>
      <c r="V143" s="161">
        <v>3</v>
      </c>
      <c r="W143" s="162" t="str">
        <f>IF(ISERROR(VLOOKUP(H143,'Directive OSH09 (FR)'!$O$6:$P$10,2,FALSE)),"",VLOOKUP(H143,'Directive OSH09 (FR)'!$O$6:$P$10,2,FALSE))</f>
        <v/>
      </c>
      <c r="X143" s="3" t="str">
        <f>IF(ISERROR(VLOOKUP(I143,'Directive OSH09 (FR)'!$O$13:$P$17,2,FALSE)),"",VLOOKUP(I143,'Directive OSH09 (FR)'!$O$13:$P$17,2,FALSE))</f>
        <v/>
      </c>
      <c r="Y143" s="3" t="str">
        <f>IF(J143="","",IF(J143&gt;=161,5,IF(J143&gt;=65,4,IF(J143&gt;=20,3,IF(J143&gt;=9,2,1)))))</f>
        <v/>
      </c>
      <c r="Z143" s="445"/>
      <c r="AA143" s="446"/>
      <c r="AB143" s="446"/>
      <c r="AC143" s="446"/>
      <c r="AD143" s="447"/>
      <c r="AE143" s="445"/>
      <c r="AF143" s="446"/>
      <c r="AG143" s="446"/>
      <c r="AH143" s="446"/>
      <c r="AI143" s="447"/>
    </row>
    <row r="144" spans="1:35" ht="38.25">
      <c r="A144" s="261"/>
      <c r="B144" s="255" t="s">
        <v>607</v>
      </c>
      <c r="C144" s="255" t="s">
        <v>608</v>
      </c>
      <c r="D144" s="255" t="s">
        <v>609</v>
      </c>
      <c r="E144" s="266" t="s">
        <v>39</v>
      </c>
      <c r="F144" s="267">
        <v>22</v>
      </c>
      <c r="G144" s="256" t="s">
        <v>610</v>
      </c>
      <c r="H144" s="7" t="s">
        <v>38</v>
      </c>
      <c r="I144" s="8" t="s">
        <v>46</v>
      </c>
      <c r="J144" s="8">
        <f>IF(ISERROR(W144*X144),"",W144*X144)</f>
        <v>4</v>
      </c>
      <c r="K144" s="14" t="str">
        <f>IF(ISERROR(VLOOKUP(Y144,'Directive OSH09 (FR)'!$T$6:$U$10,2,FALSE)),"",VLOOKUP(Y144,'Directive OSH09 (FR)'!$T$6:$U$10,2,FALSE))</f>
        <v>1-Negligeable</v>
      </c>
      <c r="L144" s="126"/>
      <c r="M144" s="127"/>
      <c r="N144" s="27"/>
      <c r="O144" s="27"/>
      <c r="P144" s="27"/>
      <c r="Q144" s="57"/>
      <c r="R144" s="35"/>
      <c r="S144" s="7">
        <f t="shared" ref="S144:T151" si="95">U144</f>
        <v>0</v>
      </c>
      <c r="T144" s="35">
        <f t="shared" si="95"/>
        <v>0</v>
      </c>
      <c r="U144" s="3">
        <f t="shared" ref="U144:U151" si="96">IF(A144="",0,IF(Q$156="",1,IF(Q$156+$U$101*365&lt;$U$1,1,0)))</f>
        <v>0</v>
      </c>
      <c r="V144" s="163">
        <f t="shared" ref="V144:V151" si="97">IF(A144="",0,IF(Q$156="",1,IF(Q$156+$V$101*365&lt;$U$1,1,0)))</f>
        <v>0</v>
      </c>
      <c r="W144" s="162">
        <f>IF(ISERROR(VLOOKUP(H144,'Directive OSH09 (FR)'!$O$6:$P$10,2,FALSE)),"",VLOOKUP(H144,'Directive OSH09 (FR)'!$O$6:$P$10,2,FALSE))</f>
        <v>4</v>
      </c>
      <c r="X144" s="3">
        <f>IF(ISERROR(VLOOKUP(I144,'Directive OSH09 (FR)'!$O$13:$P$17,2,FALSE)),"",VLOOKUP(I144,'Directive OSH09 (FR)'!$O$13:$P$17,2,FALSE))</f>
        <v>1</v>
      </c>
      <c r="Y144" s="3">
        <f t="shared" ref="Y144:Y147" si="98">IF(J144="","",IF(J144&gt;=161,5,IF(J144&gt;=65,4,IF(J144&gt;=20,3,IF(J144&gt;=9,2,1)))))</f>
        <v>1</v>
      </c>
      <c r="Z144" s="196"/>
      <c r="AA144" s="418"/>
      <c r="AB144" s="418"/>
      <c r="AC144" s="418"/>
      <c r="AD144" s="419"/>
      <c r="AE144" s="421"/>
      <c r="AF144" s="8"/>
      <c r="AG144" s="255"/>
      <c r="AH144" s="8">
        <f>IF(ISERROR(AU144*AV144),"",AU144*AV144)</f>
        <v>0</v>
      </c>
      <c r="AI144" s="419"/>
    </row>
    <row r="145" spans="1:35" ht="38.25">
      <c r="A145" s="261"/>
      <c r="B145" s="255" t="s">
        <v>607</v>
      </c>
      <c r="C145" s="255" t="s">
        <v>611</v>
      </c>
      <c r="D145" s="255" t="s">
        <v>1317</v>
      </c>
      <c r="E145" s="266" t="s">
        <v>39</v>
      </c>
      <c r="F145" s="267">
        <v>22</v>
      </c>
      <c r="G145" s="256" t="s">
        <v>610</v>
      </c>
      <c r="H145" s="7" t="s">
        <v>41</v>
      </c>
      <c r="I145" s="8" t="s">
        <v>47</v>
      </c>
      <c r="J145" s="8">
        <f t="shared" ref="J145:J147" si="99">IF(ISERROR(W145*X145),"",W145*X145)</f>
        <v>36</v>
      </c>
      <c r="K145" s="14" t="str">
        <f>IF(ISERROR(VLOOKUP(Y145,'Directive OSH09 (FR)'!$T$6:$U$10,2,FALSE)),"",VLOOKUP(Y145,'Directive OSH09 (FR)'!$T$6:$U$10,2,FALSE))</f>
        <v>3-Moderé</v>
      </c>
      <c r="L145" s="126"/>
      <c r="M145" s="127"/>
      <c r="N145" s="27"/>
      <c r="O145" s="27"/>
      <c r="P145" s="27"/>
      <c r="Q145" s="57"/>
      <c r="R145" s="35"/>
      <c r="S145" s="7">
        <f t="shared" si="95"/>
        <v>0</v>
      </c>
      <c r="T145" s="35">
        <f t="shared" si="95"/>
        <v>0</v>
      </c>
      <c r="U145" s="3">
        <f t="shared" si="96"/>
        <v>0</v>
      </c>
      <c r="V145" s="163">
        <f t="shared" si="97"/>
        <v>0</v>
      </c>
      <c r="W145" s="162">
        <f>IF(ISERROR(VLOOKUP(H145,'Directive OSH09 (FR)'!$O$6:$P$10,2,FALSE)),"",VLOOKUP(H145,'Directive OSH09 (FR)'!$O$6:$P$10,2,FALSE))</f>
        <v>9</v>
      </c>
      <c r="X145" s="3">
        <f>IF(ISERROR(VLOOKUP(I145,'Directive OSH09 (FR)'!$O$13:$P$17,2,FALSE)),"",VLOOKUP(I145,'Directive OSH09 (FR)'!$O$13:$P$17,2,FALSE))</f>
        <v>4</v>
      </c>
      <c r="Y145" s="3">
        <f t="shared" si="98"/>
        <v>3</v>
      </c>
      <c r="Z145" s="196"/>
      <c r="AA145" s="418"/>
      <c r="AB145" s="418"/>
      <c r="AC145" s="418"/>
      <c r="AD145" s="419"/>
      <c r="AE145" s="421"/>
      <c r="AF145" s="8"/>
      <c r="AG145" s="8"/>
      <c r="AH145" s="8">
        <f t="shared" ref="AH145:AH147" si="100">IF(ISERROR(AU145*AV145),"",AU145*AV145)</f>
        <v>0</v>
      </c>
      <c r="AI145" s="419"/>
    </row>
    <row r="146" spans="1:35" ht="38.25">
      <c r="A146" s="261"/>
      <c r="B146" s="255" t="s">
        <v>607</v>
      </c>
      <c r="C146" s="255" t="s">
        <v>608</v>
      </c>
      <c r="D146" s="255" t="s">
        <v>612</v>
      </c>
      <c r="E146" s="266" t="s">
        <v>39</v>
      </c>
      <c r="F146" s="267">
        <v>22</v>
      </c>
      <c r="G146" s="256" t="s">
        <v>610</v>
      </c>
      <c r="H146" s="7" t="s">
        <v>38</v>
      </c>
      <c r="I146" s="8" t="s">
        <v>47</v>
      </c>
      <c r="J146" s="8">
        <f t="shared" si="99"/>
        <v>16</v>
      </c>
      <c r="K146" s="14" t="str">
        <f>IF(ISERROR(VLOOKUP(Y146,'Directive OSH09 (FR)'!$T$6:$U$10,2,FALSE)),"",VLOOKUP(Y146,'Directive OSH09 (FR)'!$T$6:$U$10,2,FALSE))</f>
        <v>2-Tolérable</v>
      </c>
      <c r="L146" s="126"/>
      <c r="M146" s="127"/>
      <c r="N146" s="27"/>
      <c r="O146" s="27"/>
      <c r="P146" s="27"/>
      <c r="Q146" s="57"/>
      <c r="R146" s="35"/>
      <c r="S146" s="7">
        <f t="shared" si="95"/>
        <v>0</v>
      </c>
      <c r="T146" s="35">
        <f t="shared" si="95"/>
        <v>0</v>
      </c>
      <c r="U146" s="3">
        <f t="shared" si="96"/>
        <v>0</v>
      </c>
      <c r="V146" s="163">
        <f t="shared" si="97"/>
        <v>0</v>
      </c>
      <c r="W146" s="162">
        <f>IF(ISERROR(VLOOKUP(H146,'Directive OSH09 (FR)'!$O$6:$P$10,2,FALSE)),"",VLOOKUP(H146,'Directive OSH09 (FR)'!$O$6:$P$10,2,FALSE))</f>
        <v>4</v>
      </c>
      <c r="X146" s="3">
        <f>IF(ISERROR(VLOOKUP(I146,'Directive OSH09 (FR)'!$O$13:$P$17,2,FALSE)),"",VLOOKUP(I146,'Directive OSH09 (FR)'!$O$13:$P$17,2,FALSE))</f>
        <v>4</v>
      </c>
      <c r="Y146" s="3">
        <f t="shared" si="98"/>
        <v>2</v>
      </c>
      <c r="Z146" s="196"/>
      <c r="AA146" s="418"/>
      <c r="AB146" s="418"/>
      <c r="AC146" s="418"/>
      <c r="AD146" s="419"/>
      <c r="AE146" s="421"/>
      <c r="AF146" s="8"/>
      <c r="AG146" s="8"/>
      <c r="AH146" s="8">
        <f t="shared" si="100"/>
        <v>0</v>
      </c>
      <c r="AI146" s="419"/>
    </row>
    <row r="147" spans="1:35" ht="38.25">
      <c r="A147" s="261"/>
      <c r="B147" s="255" t="s">
        <v>613</v>
      </c>
      <c r="C147" s="255" t="s">
        <v>614</v>
      </c>
      <c r="D147" s="255" t="s">
        <v>615</v>
      </c>
      <c r="E147" s="266" t="s">
        <v>39</v>
      </c>
      <c r="F147" s="267">
        <v>22</v>
      </c>
      <c r="G147" s="256" t="s">
        <v>610</v>
      </c>
      <c r="H147" s="7" t="s">
        <v>38</v>
      </c>
      <c r="I147" s="8" t="s">
        <v>47</v>
      </c>
      <c r="J147" s="8">
        <f t="shared" si="99"/>
        <v>16</v>
      </c>
      <c r="K147" s="14" t="str">
        <f>IF(ISERROR(VLOOKUP(Y147,'Directive OSH09 (FR)'!$T$6:$U$10,2,FALSE)),"",VLOOKUP(Y147,'Directive OSH09 (FR)'!$T$6:$U$10,2,FALSE))</f>
        <v>2-Tolérable</v>
      </c>
      <c r="L147" s="126"/>
      <c r="M147" s="127"/>
      <c r="N147" s="27"/>
      <c r="O147" s="27"/>
      <c r="P147" s="27"/>
      <c r="Q147" s="57"/>
      <c r="R147" s="35"/>
      <c r="S147" s="7">
        <f t="shared" si="95"/>
        <v>0</v>
      </c>
      <c r="T147" s="35">
        <f t="shared" si="95"/>
        <v>0</v>
      </c>
      <c r="U147" s="3">
        <f t="shared" si="96"/>
        <v>0</v>
      </c>
      <c r="V147" s="163">
        <f t="shared" si="97"/>
        <v>0</v>
      </c>
      <c r="W147" s="162">
        <f>IF(ISERROR(VLOOKUP(H147,'Directive OSH09 (FR)'!$O$6:$P$10,2,FALSE)),"",VLOOKUP(H147,'Directive OSH09 (FR)'!$O$6:$P$10,2,FALSE))</f>
        <v>4</v>
      </c>
      <c r="X147" s="3">
        <f>IF(ISERROR(VLOOKUP(I147,'Directive OSH09 (FR)'!$O$13:$P$17,2,FALSE)),"",VLOOKUP(I147,'Directive OSH09 (FR)'!$O$13:$P$17,2,FALSE))</f>
        <v>4</v>
      </c>
      <c r="Y147" s="3">
        <f t="shared" si="98"/>
        <v>2</v>
      </c>
      <c r="Z147" s="210" t="s">
        <v>661</v>
      </c>
      <c r="AA147" s="418"/>
      <c r="AB147" s="418"/>
      <c r="AC147" s="418"/>
      <c r="AD147" s="419"/>
      <c r="AE147" s="421"/>
      <c r="AF147" s="8"/>
      <c r="AG147" s="8"/>
      <c r="AH147" s="8">
        <f t="shared" si="100"/>
        <v>0</v>
      </c>
      <c r="AI147" s="423"/>
    </row>
    <row r="148" spans="1:35" ht="38.25">
      <c r="A148" s="261"/>
      <c r="B148" s="255" t="s">
        <v>613</v>
      </c>
      <c r="C148" s="409" t="s">
        <v>617</v>
      </c>
      <c r="D148" s="255" t="s">
        <v>618</v>
      </c>
      <c r="E148" s="266" t="s">
        <v>39</v>
      </c>
      <c r="F148" s="267">
        <v>22</v>
      </c>
      <c r="G148" s="256" t="s">
        <v>610</v>
      </c>
      <c r="H148" s="7" t="s">
        <v>38</v>
      </c>
      <c r="I148" s="8" t="s">
        <v>48</v>
      </c>
      <c r="J148" s="8">
        <f>IF(ISERROR(W148*X148),"",W148*X148)</f>
        <v>32</v>
      </c>
      <c r="K148" s="14" t="str">
        <f>IF(ISERROR(VLOOKUP(Y148,'Directive OSH09 (FR)'!$T$6:$U$10,2,FALSE)),"",VLOOKUP(Y148,'Directive OSH09 (FR)'!$T$6:$U$10,2,FALSE))</f>
        <v>3-Moderé</v>
      </c>
      <c r="L148" s="126"/>
      <c r="M148" s="127"/>
      <c r="N148" s="27"/>
      <c r="O148" s="27"/>
      <c r="P148" s="27"/>
      <c r="Q148" s="57"/>
      <c r="R148" s="35"/>
      <c r="S148" s="7">
        <f t="shared" si="95"/>
        <v>0</v>
      </c>
      <c r="T148" s="35">
        <f t="shared" si="95"/>
        <v>0</v>
      </c>
      <c r="U148" s="3">
        <f t="shared" si="96"/>
        <v>0</v>
      </c>
      <c r="V148" s="163">
        <f t="shared" si="97"/>
        <v>0</v>
      </c>
      <c r="W148" s="162">
        <f>IF(ISERROR(VLOOKUP(H148,'Directive OSH09 (FR)'!$O$6:$P$10,2,FALSE)),"",VLOOKUP(H148,'Directive OSH09 (FR)'!$O$6:$P$10,2,FALSE))</f>
        <v>4</v>
      </c>
      <c r="X148" s="3">
        <f>IF(ISERROR(VLOOKUP(I148,'Directive OSH09 (FR)'!$O$13:$P$17,2,FALSE)),"",VLOOKUP(I148,'Directive OSH09 (FR)'!$O$13:$P$17,2,FALSE))</f>
        <v>8</v>
      </c>
      <c r="Y148" s="3">
        <f>IF(J148="","",IF(J148&gt;=161,5,IF(J148&gt;=65,4,IF(J148&gt;=20,3,IF(J148&gt;=9,2,1)))))</f>
        <v>3</v>
      </c>
      <c r="Z148" s="210" t="s">
        <v>661</v>
      </c>
      <c r="AA148" s="418"/>
      <c r="AB148" s="418"/>
      <c r="AC148" s="418"/>
      <c r="AD148" s="419"/>
      <c r="AE148" s="421"/>
      <c r="AF148" s="8"/>
      <c r="AG148" s="8"/>
      <c r="AH148" s="8"/>
      <c r="AI148" s="423"/>
    </row>
    <row r="149" spans="1:35" ht="38.25">
      <c r="A149" s="261"/>
      <c r="B149" s="255" t="s">
        <v>613</v>
      </c>
      <c r="C149" s="255" t="s">
        <v>619</v>
      </c>
      <c r="D149" s="255" t="s">
        <v>615</v>
      </c>
      <c r="E149" s="266" t="s">
        <v>39</v>
      </c>
      <c r="F149" s="267">
        <v>22</v>
      </c>
      <c r="G149" s="256" t="s">
        <v>610</v>
      </c>
      <c r="H149" s="7" t="s">
        <v>38</v>
      </c>
      <c r="I149" s="8" t="s">
        <v>48</v>
      </c>
      <c r="J149" s="8">
        <f t="shared" ref="J149" si="101">IF(ISERROR(W149*X149),"",W149*X149)</f>
        <v>32</v>
      </c>
      <c r="K149" s="14" t="str">
        <f>IF(ISERROR(VLOOKUP(Y149,'Directive OSH09 (FR)'!$T$6:$U$10,2,FALSE)),"",VLOOKUP(Y149,'Directive OSH09 (FR)'!$T$6:$U$10,2,FALSE))</f>
        <v>3-Moderé</v>
      </c>
      <c r="L149" s="126"/>
      <c r="M149" s="127"/>
      <c r="N149" s="27"/>
      <c r="O149" s="27"/>
      <c r="P149" s="27"/>
      <c r="Q149" s="57"/>
      <c r="R149" s="35"/>
      <c r="S149" s="7">
        <f t="shared" si="95"/>
        <v>0</v>
      </c>
      <c r="T149" s="35">
        <f t="shared" si="95"/>
        <v>0</v>
      </c>
      <c r="U149" s="3">
        <f t="shared" si="96"/>
        <v>0</v>
      </c>
      <c r="V149" s="163">
        <f t="shared" si="97"/>
        <v>0</v>
      </c>
      <c r="W149" s="162">
        <f>IF(ISERROR(VLOOKUP(H149,'Directive OSH09 (FR)'!$O$6:$P$10,2,FALSE)),"",VLOOKUP(H149,'Directive OSH09 (FR)'!$O$6:$P$10,2,FALSE))</f>
        <v>4</v>
      </c>
      <c r="X149" s="3">
        <f>IF(ISERROR(VLOOKUP(I149,'Directive OSH09 (FR)'!$O$13:$P$17,2,FALSE)),"",VLOOKUP(I149,'Directive OSH09 (FR)'!$O$13:$P$17,2,FALSE))</f>
        <v>8</v>
      </c>
      <c r="Y149" s="3">
        <f>IF(J149="","",IF(J149&gt;=161,5,IF(J149&gt;=65,4,IF(J149&gt;=20,3,IF(J149&gt;=9,2,1)))))</f>
        <v>3</v>
      </c>
      <c r="Z149" s="210" t="s">
        <v>661</v>
      </c>
      <c r="AA149" s="418"/>
      <c r="AB149" s="418"/>
      <c r="AC149" s="418"/>
      <c r="AD149" s="419"/>
      <c r="AE149" s="421"/>
      <c r="AF149" s="8"/>
      <c r="AG149" s="8"/>
      <c r="AH149" s="8">
        <f t="shared" ref="AH149" si="102">IF(ISERROR(AU149*AV149),"",AU149*AV149)</f>
        <v>0</v>
      </c>
      <c r="AI149" s="419"/>
    </row>
    <row r="150" spans="1:35" ht="38.25">
      <c r="A150" s="261"/>
      <c r="B150" s="255" t="s">
        <v>613</v>
      </c>
      <c r="C150" s="255" t="s">
        <v>620</v>
      </c>
      <c r="D150" s="8" t="s">
        <v>621</v>
      </c>
      <c r="E150" s="266" t="s">
        <v>39</v>
      </c>
      <c r="F150" s="267">
        <v>22</v>
      </c>
      <c r="G150" s="256" t="s">
        <v>610</v>
      </c>
      <c r="H150" s="7" t="s">
        <v>38</v>
      </c>
      <c r="I150" s="8" t="s">
        <v>48</v>
      </c>
      <c r="J150" s="8">
        <f>IF(ISERROR(W150*X150),"",W150*X150)</f>
        <v>32</v>
      </c>
      <c r="K150" s="14" t="str">
        <f>IF(ISERROR(VLOOKUP(Y150,'Directive OSH09 (FR)'!$T$6:$U$10,2,FALSE)),"",VLOOKUP(Y150,'Directive OSH09 (FR)'!$T$6:$U$10,2,FALSE))</f>
        <v>3-Moderé</v>
      </c>
      <c r="L150" s="126"/>
      <c r="M150" s="127"/>
      <c r="N150" s="27"/>
      <c r="O150" s="27"/>
      <c r="P150" s="27"/>
      <c r="Q150" s="57"/>
      <c r="R150" s="35"/>
      <c r="S150" s="7">
        <f t="shared" si="95"/>
        <v>0</v>
      </c>
      <c r="T150" s="35">
        <f t="shared" si="95"/>
        <v>0</v>
      </c>
      <c r="U150" s="3">
        <f t="shared" si="96"/>
        <v>0</v>
      </c>
      <c r="V150" s="163">
        <f t="shared" si="97"/>
        <v>0</v>
      </c>
      <c r="W150" s="162">
        <f>IF(ISERROR(VLOOKUP(H150,'Directive OSH09 (FR)'!$O$6:$P$10,2,FALSE)),"",VLOOKUP(H150,'Directive OSH09 (FR)'!$O$6:$P$10,2,FALSE))</f>
        <v>4</v>
      </c>
      <c r="X150" s="3">
        <f>IF(ISERROR(VLOOKUP(I150,'Directive OSH09 (FR)'!$O$13:$P$17,2,FALSE)),"",VLOOKUP(I150,'Directive OSH09 (FR)'!$O$13:$P$17,2,FALSE))</f>
        <v>8</v>
      </c>
      <c r="Y150" s="3">
        <f>IF(J150="","",IF(J150&gt;=161,5,IF(J150&gt;=65,4,IF(J150&gt;=20,3,IF(J150&gt;=9,2,1)))))</f>
        <v>3</v>
      </c>
      <c r="Z150" s="210"/>
      <c r="AA150" s="418"/>
      <c r="AB150" s="418"/>
      <c r="AC150" s="418"/>
      <c r="AD150" s="419"/>
      <c r="AE150" s="421"/>
      <c r="AF150" s="8"/>
      <c r="AG150" s="8"/>
      <c r="AH150" s="8"/>
      <c r="AI150" s="419"/>
    </row>
    <row r="151" spans="1:35" ht="38.25">
      <c r="A151" s="261" t="s">
        <v>622</v>
      </c>
      <c r="B151" s="255" t="s">
        <v>623</v>
      </c>
      <c r="C151" s="255" t="s">
        <v>624</v>
      </c>
      <c r="D151" s="255" t="s">
        <v>625</v>
      </c>
      <c r="E151" s="266" t="s">
        <v>39</v>
      </c>
      <c r="F151" s="267">
        <v>22</v>
      </c>
      <c r="G151" s="256" t="s">
        <v>610</v>
      </c>
      <c r="H151" s="7" t="s">
        <v>38</v>
      </c>
      <c r="I151" s="8" t="s">
        <v>48</v>
      </c>
      <c r="J151" s="8">
        <f t="shared" ref="J151" si="103">IF(ISERROR(W151*X151),"",W151*X151)</f>
        <v>32</v>
      </c>
      <c r="K151" s="14" t="str">
        <f>IF(ISERROR(VLOOKUP(Y151,'Directive OSH09 (FR)'!$T$6:$U$10,2,FALSE)),"",VLOOKUP(Y151,'Directive OSH09 (FR)'!$T$6:$U$10,2,FALSE))</f>
        <v>3-Moderé</v>
      </c>
      <c r="L151" s="126"/>
      <c r="M151" s="127"/>
      <c r="N151" s="27"/>
      <c r="O151" s="27"/>
      <c r="P151" s="27"/>
      <c r="Q151" s="57"/>
      <c r="R151" s="35"/>
      <c r="S151" s="7">
        <f t="shared" si="95"/>
        <v>1</v>
      </c>
      <c r="T151" s="35">
        <f t="shared" si="95"/>
        <v>1</v>
      </c>
      <c r="U151" s="3">
        <f t="shared" si="96"/>
        <v>1</v>
      </c>
      <c r="V151" s="163">
        <f t="shared" si="97"/>
        <v>1</v>
      </c>
      <c r="W151" s="162">
        <f>IF(ISERROR(VLOOKUP(H151,'Directive OSH09 (FR)'!$O$6:$P$10,2,FALSE)),"",VLOOKUP(H151,'Directive OSH09 (FR)'!$O$6:$P$10,2,FALSE))</f>
        <v>4</v>
      </c>
      <c r="X151" s="3">
        <f>IF(ISERROR(VLOOKUP(I151,'Directive OSH09 (FR)'!$O$13:$P$17,2,FALSE)),"",VLOOKUP(I151,'Directive OSH09 (FR)'!$O$13:$P$17,2,FALSE))</f>
        <v>8</v>
      </c>
      <c r="Y151" s="3">
        <f t="shared" ref="Y151" si="104">IF(J151="","",IF(J151&gt;=161,5,IF(J151&gt;=65,4,IF(J151&gt;=20,3,IF(J151&gt;=9,2,1)))))</f>
        <v>3</v>
      </c>
      <c r="Z151" s="210"/>
      <c r="AA151" s="418"/>
      <c r="AB151" s="418"/>
      <c r="AC151" s="418"/>
      <c r="AD151" s="419"/>
      <c r="AE151" s="421"/>
      <c r="AF151" s="8"/>
      <c r="AG151" s="8"/>
      <c r="AH151" s="8">
        <f t="shared" ref="AH151" si="105">IF(ISERROR(AU151*AV151),"",AU151*AV151)</f>
        <v>0</v>
      </c>
      <c r="AI151" s="423"/>
    </row>
    <row r="152" spans="1:35">
      <c r="A152" s="261"/>
      <c r="B152" s="8"/>
      <c r="C152" s="8"/>
      <c r="D152" s="8"/>
      <c r="E152" s="266"/>
      <c r="F152" s="283"/>
      <c r="G152" s="321"/>
      <c r="H152" s="7"/>
      <c r="I152" s="8"/>
      <c r="J152" s="8" t="str">
        <f t="shared" ref="J152:J153" si="106">IF(ISERROR(W152*X152),"",W152*X152)</f>
        <v/>
      </c>
      <c r="K152" s="14" t="str">
        <f>IF(ISERROR(VLOOKUP(Y152,'Directive OSH09 (FR)'!$T$6:$U$10,2,FALSE)),"",VLOOKUP(Y152,'Directive OSH09 (FR)'!$T$6:$U$10,2,FALSE))</f>
        <v/>
      </c>
      <c r="L152" s="126"/>
      <c r="M152" s="127"/>
      <c r="N152" s="27"/>
      <c r="O152" s="27"/>
      <c r="P152" s="27"/>
      <c r="Q152" s="57"/>
      <c r="R152" s="35"/>
      <c r="S152" s="7">
        <f t="shared" ref="S152:T153" si="107">U152</f>
        <v>0</v>
      </c>
      <c r="T152" s="35">
        <f t="shared" si="107"/>
        <v>0</v>
      </c>
      <c r="U152" s="3">
        <f>IF(A152="",0,IF(Q$143="",1,IF(Q$143+$U$87*365&lt;$U$1,1,0)))</f>
        <v>0</v>
      </c>
      <c r="V152" s="163">
        <f>IF(A152="",0,IF(Q$143="",1,IF(Q$143+$V$87*365&lt;$U$1,1,0)))</f>
        <v>0</v>
      </c>
      <c r="W152" s="162" t="str">
        <f>IF(ISERROR(VLOOKUP(H152,'Directive OSH09 (FR)'!$O$6:$P$10,2,FALSE)),"",VLOOKUP(H152,'Directive OSH09 (FR)'!$O$6:$P$10,2,FALSE))</f>
        <v/>
      </c>
      <c r="X152" s="3" t="str">
        <f>IF(ISERROR(VLOOKUP(I152,'Directive OSH09 (FR)'!$O$13:$P$17,2,FALSE)),"",VLOOKUP(I152,'Directive OSH09 (FR)'!$O$13:$P$17,2,FALSE))</f>
        <v/>
      </c>
      <c r="Y152" s="3" t="str">
        <f t="shared" ref="Y152:Y153" si="108">IF(J152="","",IF(J152&gt;=161,5,IF(J152&gt;=65,4,IF(J152&gt;=20,3,IF(J152&gt;=9,2,1)))))</f>
        <v/>
      </c>
      <c r="Z152" s="417"/>
      <c r="AA152" s="418"/>
      <c r="AB152" s="418"/>
      <c r="AC152" s="418"/>
      <c r="AD152" s="419"/>
      <c r="AE152" s="417"/>
      <c r="AF152" s="418"/>
      <c r="AG152" s="418"/>
      <c r="AH152" s="418"/>
      <c r="AI152" s="419"/>
    </row>
    <row r="153" spans="1:35" ht="5.25" customHeight="1">
      <c r="A153" s="405"/>
      <c r="B153" s="62"/>
      <c r="C153" s="62"/>
      <c r="D153" s="62"/>
      <c r="E153" s="293"/>
      <c r="F153" s="293"/>
      <c r="G153" s="458"/>
      <c r="H153" s="61"/>
      <c r="I153" s="62"/>
      <c r="J153" s="62" t="str">
        <f t="shared" si="106"/>
        <v/>
      </c>
      <c r="K153" s="63" t="str">
        <f>IF(ISERROR(VLOOKUP(Y153,'Directive OSH09 (FR)'!$T$6:$U$10,2,FALSE)),"",VLOOKUP(Y153,'Directive OSH09 (FR)'!$T$6:$U$10,2,FALSE))</f>
        <v/>
      </c>
      <c r="L153" s="61"/>
      <c r="M153" s="64"/>
      <c r="N153" s="64"/>
      <c r="O153" s="64"/>
      <c r="P153" s="64"/>
      <c r="Q153" s="65"/>
      <c r="R153" s="66"/>
      <c r="S153" s="61">
        <f t="shared" si="107"/>
        <v>0</v>
      </c>
      <c r="T153" s="66">
        <f t="shared" si="107"/>
        <v>0</v>
      </c>
      <c r="U153" s="164">
        <f>IF(A153="",0,IF(Q$143="",1,IF(Q$143+$U$87*365&lt;$U$1,1,0)))</f>
        <v>0</v>
      </c>
      <c r="V153" s="165">
        <f>IF(A153="",0,IF(Q$143="",1,IF(Q$143+$V$87*365&lt;$U$1,1,0)))</f>
        <v>0</v>
      </c>
      <c r="W153" s="162" t="str">
        <f>IF(ISERROR(VLOOKUP(H153,'Directive OSH09 (FR)'!$O$6:$P$10,2,FALSE)),"",VLOOKUP(H153,'Directive OSH09 (FR)'!$O$6:$P$10,2,FALSE))</f>
        <v/>
      </c>
      <c r="X153" s="3" t="str">
        <f>IF(ISERROR(VLOOKUP(I153,'Directive OSH09 (FR)'!$O$13:$P$17,2,FALSE)),"",VLOOKUP(I153,'Directive OSH09 (FR)'!$O$13:$P$17,2,FALSE))</f>
        <v/>
      </c>
      <c r="Y153" s="3" t="str">
        <f t="shared" si="108"/>
        <v/>
      </c>
      <c r="Z153" s="417"/>
      <c r="AA153" s="418"/>
      <c r="AB153" s="418"/>
      <c r="AC153" s="418"/>
      <c r="AD153" s="419"/>
      <c r="AE153" s="417"/>
      <c r="AF153" s="418"/>
      <c r="AG153" s="418"/>
      <c r="AH153" s="418"/>
      <c r="AI153" s="419"/>
    </row>
    <row r="154" spans="1:35">
      <c r="A154" s="522" t="s">
        <v>300</v>
      </c>
      <c r="B154" s="391"/>
      <c r="C154" s="391"/>
      <c r="D154" s="391"/>
      <c r="E154" s="292"/>
      <c r="F154" s="292"/>
      <c r="G154" s="457"/>
      <c r="H154" s="454"/>
      <c r="I154" s="391"/>
      <c r="J154" s="391">
        <f>IF(SUM(J155:J159)=0,"",MAX(J155:J159))</f>
        <v>36</v>
      </c>
      <c r="K154" s="24" t="str">
        <f>IF(ISERROR(VLOOKUP(Y154,'Directive OSH09 (FR)'!$T$6:$U$10,2,FALSE)),"",VLOOKUP(Y154,'Directive OSH09 (FR)'!$T$6:$U$10,2,FALSE))</f>
        <v>3-Moderé</v>
      </c>
      <c r="L154" s="43" t="str">
        <f>IF(ISERROR(VLOOKUP($A154,Dangers!$B$4:$G$1001,4,FALSE)),"ERR",IF(ISBLANK(VLOOKUP($A154,Dangers!$B$4:$G$1001,4,FALSE)),"","Yes"))</f>
        <v/>
      </c>
      <c r="M154" s="26" t="str">
        <f>IF(ISERROR(VLOOKUP($A154,Dangers!$B$4:$G$1001,6,FALSE)),"ERR",IF(ISBLANK((VLOOKUP($A154,Dangers!$B$4:$G$1001,6,FALSE))),"","Yes"))</f>
        <v/>
      </c>
      <c r="N154" s="26"/>
      <c r="O154" s="26"/>
      <c r="P154" s="26"/>
      <c r="Q154" s="132" t="str">
        <f>IF(OR(L154="Yes",M154="Yes"),MAX(Q155:Q159),"")</f>
        <v/>
      </c>
      <c r="R154" s="34"/>
      <c r="S154" s="43">
        <f>IF(L154="Yes",IF(SUM(S155:S159)=0,0,1),2)</f>
        <v>2</v>
      </c>
      <c r="T154" s="34">
        <f>IF(M154="Yes",IF(SUM(T155:T159)=0,0,1),2)</f>
        <v>2</v>
      </c>
      <c r="U154" s="160">
        <v>0</v>
      </c>
      <c r="V154" s="161">
        <v>0</v>
      </c>
      <c r="W154" s="162" t="str">
        <f>IF(ISERROR(VLOOKUP(H154,'Directive OSH09 (FR)'!$O$6:$P$10,2,FALSE)),"",VLOOKUP(H154,'Directive OSH09 (FR)'!$O$6:$P$10,2,FALSE))</f>
        <v/>
      </c>
      <c r="X154" s="3" t="str">
        <f>IF(ISERROR(VLOOKUP(I154,'Directive OSH09 (FR)'!$O$13:$P$17,2,FALSE)),"",VLOOKUP(I154,'Directive OSH09 (FR)'!$O$13:$P$17,2,FALSE))</f>
        <v/>
      </c>
      <c r="Y154" s="3">
        <f>IF(J154="","",IF(J154&gt;=161,5,IF(J154&gt;=65,4,IF(J154&gt;=20,3,IF(J154&gt;=9,2,1)))))</f>
        <v>3</v>
      </c>
      <c r="Z154" s="445"/>
      <c r="AA154" s="446"/>
      <c r="AB154" s="446"/>
      <c r="AC154" s="446"/>
      <c r="AD154" s="447"/>
      <c r="AE154" s="445"/>
      <c r="AF154" s="446"/>
      <c r="AG154" s="446"/>
      <c r="AH154" s="446"/>
      <c r="AI154" s="447"/>
    </row>
    <row r="155" spans="1:35" ht="38.25">
      <c r="A155" s="261" t="s">
        <v>486</v>
      </c>
      <c r="B155" s="255" t="s">
        <v>626</v>
      </c>
      <c r="C155" s="8" t="s">
        <v>627</v>
      </c>
      <c r="D155" s="8" t="s">
        <v>615</v>
      </c>
      <c r="E155" s="266" t="s">
        <v>39</v>
      </c>
      <c r="F155" s="267">
        <v>22</v>
      </c>
      <c r="G155" s="256" t="s">
        <v>610</v>
      </c>
      <c r="H155" s="7" t="s">
        <v>41</v>
      </c>
      <c r="I155" s="8" t="s">
        <v>47</v>
      </c>
      <c r="J155" s="8">
        <f>IF(ISERROR(W155*X155),"",W155*X155)</f>
        <v>36</v>
      </c>
      <c r="K155" s="14" t="str">
        <f>IF(ISERROR(VLOOKUP(Y155,'Directive OSH09 (FR)'!$T$6:$U$10,2,FALSE)),"",VLOOKUP(Y155,'Directive OSH09 (FR)'!$T$6:$U$10,2,FALSE))</f>
        <v>3-Moderé</v>
      </c>
      <c r="L155" s="126"/>
      <c r="M155" s="127"/>
      <c r="N155" s="27"/>
      <c r="O155" s="27"/>
      <c r="P155" s="27"/>
      <c r="Q155" s="57"/>
      <c r="R155" s="35"/>
      <c r="S155" s="7">
        <f t="shared" ref="S155:T156" si="109">U155</f>
        <v>1</v>
      </c>
      <c r="T155" s="35">
        <f t="shared" si="109"/>
        <v>1</v>
      </c>
      <c r="U155" s="3">
        <f>IF(A155="",0,IF(Q$167="",1,IF(Q$167+$U$91*365&lt;$U$1,1,0)))</f>
        <v>1</v>
      </c>
      <c r="V155" s="163">
        <f>IF(A155="",0,IF(Q$167="",1,IF(Q$167+$V$91*365&lt;$U$1,1,0)))</f>
        <v>1</v>
      </c>
      <c r="W155" s="162">
        <f>IF(ISERROR(VLOOKUP(H155,'Directive OSH09 (FR)'!$O$6:$P$10,2,FALSE)),"",VLOOKUP(H155,'Directive OSH09 (FR)'!$O$6:$P$10,2,FALSE))</f>
        <v>9</v>
      </c>
      <c r="X155" s="3">
        <f>IF(ISERROR(VLOOKUP(I155,'Directive OSH09 (FR)'!$O$13:$P$17,2,FALSE)),"",VLOOKUP(I155,'Directive OSH09 (FR)'!$O$13:$P$17,2,FALSE))</f>
        <v>4</v>
      </c>
      <c r="Y155" s="3">
        <f>IF(J155="","",IF(J155&gt;=161,5,IF(J155&gt;=65,4,IF(J155&gt;=20,3,IF(J155&gt;=9,2,1)))))</f>
        <v>3</v>
      </c>
      <c r="Z155" s="196"/>
      <c r="AA155" s="178" t="s">
        <v>628</v>
      </c>
      <c r="AB155" s="418"/>
      <c r="AC155" s="418"/>
      <c r="AD155" s="419"/>
      <c r="AE155" s="421"/>
      <c r="AF155" s="8"/>
      <c r="AG155" s="8"/>
      <c r="AH155" s="8">
        <f>IF(ISERROR(AU155*AV155),"",AU155*AV155)</f>
        <v>0</v>
      </c>
      <c r="AI155" s="423"/>
    </row>
    <row r="156" spans="1:35" ht="38.25">
      <c r="A156" s="261" t="s">
        <v>486</v>
      </c>
      <c r="B156" s="8" t="s">
        <v>629</v>
      </c>
      <c r="C156" s="8" t="s">
        <v>630</v>
      </c>
      <c r="D156" s="8" t="s">
        <v>631</v>
      </c>
      <c r="E156" s="266" t="s">
        <v>39</v>
      </c>
      <c r="F156" s="267">
        <v>22</v>
      </c>
      <c r="G156" s="256" t="s">
        <v>610</v>
      </c>
      <c r="H156" s="7" t="s">
        <v>38</v>
      </c>
      <c r="I156" s="8" t="s">
        <v>48</v>
      </c>
      <c r="J156" s="8">
        <f t="shared" ref="J156" si="110">IF(ISERROR(W156*X156),"",W156*X156)</f>
        <v>32</v>
      </c>
      <c r="K156" s="14" t="str">
        <f>IF(ISERROR(VLOOKUP(Y156,'Directive OSH09 (FR)'!$T$6:$U$10,2,FALSE)),"",VLOOKUP(Y156,'Directive OSH09 (FR)'!$T$6:$U$10,2,FALSE))</f>
        <v>3-Moderé</v>
      </c>
      <c r="L156" s="126"/>
      <c r="M156" s="127"/>
      <c r="N156" s="27"/>
      <c r="O156" s="27"/>
      <c r="P156" s="27"/>
      <c r="Q156" s="57"/>
      <c r="R156" s="35"/>
      <c r="S156" s="7">
        <f t="shared" si="109"/>
        <v>1</v>
      </c>
      <c r="T156" s="35">
        <f t="shared" si="109"/>
        <v>1</v>
      </c>
      <c r="U156" s="3">
        <f>IF(A156="",0,IF(Q$167="",1,IF(Q$167+$U$91*365&lt;$U$1,1,0)))</f>
        <v>1</v>
      </c>
      <c r="V156" s="163">
        <f>IF(A156="",0,IF(Q$167="",1,IF(Q$167+$V$91*365&lt;$U$1,1,0)))</f>
        <v>1</v>
      </c>
      <c r="W156" s="162">
        <f>IF(ISERROR(VLOOKUP(H156,'Directive OSH09 (FR)'!$O$6:$P$10,2,FALSE)),"",VLOOKUP(H156,'Directive OSH09 (FR)'!$O$6:$P$10,2,FALSE))</f>
        <v>4</v>
      </c>
      <c r="X156" s="3">
        <f>IF(ISERROR(VLOOKUP(I156,'Directive OSH09 (FR)'!$O$13:$P$17,2,FALSE)),"",VLOOKUP(I156,'Directive OSH09 (FR)'!$O$13:$P$17,2,FALSE))</f>
        <v>8</v>
      </c>
      <c r="Y156" s="3">
        <f t="shared" ref="Y156" si="111">IF(J156="","",IF(J156&gt;=161,5,IF(J156&gt;=65,4,IF(J156&gt;=20,3,IF(J156&gt;=9,2,1)))))</f>
        <v>3</v>
      </c>
      <c r="Z156" s="196"/>
      <c r="AA156" s="418"/>
      <c r="AB156" s="418"/>
      <c r="AC156" s="418"/>
      <c r="AD156" s="419"/>
      <c r="AE156" s="421"/>
      <c r="AF156" s="8"/>
      <c r="AG156" s="8"/>
      <c r="AH156" s="8">
        <f t="shared" ref="AH156" si="112">IF(ISERROR(AU156*AV156),"",AU156*AV156)</f>
        <v>0</v>
      </c>
      <c r="AI156" s="419"/>
    </row>
    <row r="157" spans="1:35">
      <c r="A157" s="261"/>
      <c r="B157" s="8"/>
      <c r="C157" s="8"/>
      <c r="D157" s="8"/>
      <c r="E157" s="266"/>
      <c r="F157" s="283"/>
      <c r="G157" s="459"/>
      <c r="H157" s="7"/>
      <c r="I157" s="8"/>
      <c r="J157" s="8" t="str">
        <f t="shared" ref="J157:J159" si="113">IF(ISERROR(W157*X157),"",W157*X157)</f>
        <v/>
      </c>
      <c r="K157" s="14" t="str">
        <f>IF(ISERROR(VLOOKUP(Y157,'Directive OSH09 (FR)'!$T$6:$U$10,2,FALSE)),"",VLOOKUP(Y157,'Directive OSH09 (FR)'!$T$6:$U$10,2,FALSE))</f>
        <v/>
      </c>
      <c r="L157" s="126"/>
      <c r="M157" s="127"/>
      <c r="N157" s="27"/>
      <c r="O157" s="27"/>
      <c r="P157" s="27"/>
      <c r="Q157" s="57"/>
      <c r="R157" s="35"/>
      <c r="S157" s="7">
        <f t="shared" ref="S157:T159" si="114">U157</f>
        <v>0</v>
      </c>
      <c r="T157" s="35">
        <f t="shared" si="114"/>
        <v>0</v>
      </c>
      <c r="U157" s="3">
        <f>IF(A157="",0,IF(Q$154="",1,IF(Q$154+$U$87*365&lt;$U$1,1,0)))</f>
        <v>0</v>
      </c>
      <c r="V157" s="163">
        <f>IF(A157="",0,IF(Q$154="",1,IF(Q$154+$V$87*365&lt;$U$1,1,0)))</f>
        <v>0</v>
      </c>
      <c r="W157" s="162" t="str">
        <f>IF(ISERROR(VLOOKUP(H157,'Directive OSH09 (FR)'!$O$6:$P$10,2,FALSE)),"",VLOOKUP(H157,'Directive OSH09 (FR)'!$O$6:$P$10,2,FALSE))</f>
        <v/>
      </c>
      <c r="X157" s="3" t="str">
        <f>IF(ISERROR(VLOOKUP(I157,'Directive OSH09 (FR)'!$O$13:$P$17,2,FALSE)),"",VLOOKUP(I157,'Directive OSH09 (FR)'!$O$13:$P$17,2,FALSE))</f>
        <v/>
      </c>
      <c r="Y157" s="3" t="str">
        <f t="shared" ref="Y157:Y159" si="115">IF(J157="","",IF(J157&gt;=161,5,IF(J157&gt;=65,4,IF(J157&gt;=20,3,IF(J157&gt;=9,2,1)))))</f>
        <v/>
      </c>
      <c r="Z157" s="417"/>
      <c r="AA157" s="418"/>
      <c r="AB157" s="418"/>
      <c r="AC157" s="418"/>
      <c r="AD157" s="419"/>
      <c r="AE157" s="417"/>
      <c r="AF157" s="418"/>
      <c r="AG157" s="418"/>
      <c r="AH157" s="418"/>
      <c r="AI157" s="419"/>
    </row>
    <row r="158" spans="1:35">
      <c r="A158" s="261"/>
      <c r="B158" s="8"/>
      <c r="C158" s="8"/>
      <c r="D158" s="8"/>
      <c r="E158" s="266"/>
      <c r="F158" s="283"/>
      <c r="G158" s="459"/>
      <c r="H158" s="7"/>
      <c r="I158" s="8"/>
      <c r="J158" s="8" t="str">
        <f t="shared" si="113"/>
        <v/>
      </c>
      <c r="K158" s="14" t="str">
        <f>IF(ISERROR(VLOOKUP(Y158,'Directive OSH09 (FR)'!$T$6:$U$10,2,FALSE)),"",VLOOKUP(Y158,'Directive OSH09 (FR)'!$T$6:$U$10,2,FALSE))</f>
        <v/>
      </c>
      <c r="L158" s="126"/>
      <c r="M158" s="127"/>
      <c r="N158" s="27"/>
      <c r="O158" s="27"/>
      <c r="P158" s="27"/>
      <c r="Q158" s="57"/>
      <c r="R158" s="35"/>
      <c r="S158" s="7">
        <f t="shared" si="114"/>
        <v>0</v>
      </c>
      <c r="T158" s="35">
        <f t="shared" si="114"/>
        <v>0</v>
      </c>
      <c r="U158" s="3">
        <f>IF(A158="",0,IF(Q$154="",1,IF(Q$154+$U$87*365&lt;$U$1,1,0)))</f>
        <v>0</v>
      </c>
      <c r="V158" s="163">
        <f>IF(A158="",0,IF(Q$154="",1,IF(Q$154+$V$87*365&lt;$U$1,1,0)))</f>
        <v>0</v>
      </c>
      <c r="W158" s="162" t="str">
        <f>IF(ISERROR(VLOOKUP(H158,'Directive OSH09 (FR)'!$O$6:$P$10,2,FALSE)),"",VLOOKUP(H158,'Directive OSH09 (FR)'!$O$6:$P$10,2,FALSE))</f>
        <v/>
      </c>
      <c r="X158" s="3" t="str">
        <f>IF(ISERROR(VLOOKUP(I158,'Directive OSH09 (FR)'!$O$13:$P$17,2,FALSE)),"",VLOOKUP(I158,'Directive OSH09 (FR)'!$O$13:$P$17,2,FALSE))</f>
        <v/>
      </c>
      <c r="Y158" s="3" t="str">
        <f t="shared" si="115"/>
        <v/>
      </c>
      <c r="Z158" s="417"/>
      <c r="AA158" s="418"/>
      <c r="AB158" s="418"/>
      <c r="AC158" s="418"/>
      <c r="AD158" s="419"/>
      <c r="AE158" s="417"/>
      <c r="AF158" s="418"/>
      <c r="AG158" s="418"/>
      <c r="AH158" s="418"/>
      <c r="AI158" s="419"/>
    </row>
    <row r="159" spans="1:35" ht="5.25" customHeight="1">
      <c r="A159" s="405"/>
      <c r="B159" s="62"/>
      <c r="C159" s="62"/>
      <c r="D159" s="62"/>
      <c r="E159" s="293"/>
      <c r="F159" s="293"/>
      <c r="G159" s="460"/>
      <c r="H159" s="61"/>
      <c r="I159" s="62"/>
      <c r="J159" s="62" t="str">
        <f t="shared" si="113"/>
        <v/>
      </c>
      <c r="K159" s="63" t="str">
        <f>IF(ISERROR(VLOOKUP(Y159,'Directive OSH09 (FR)'!$T$6:$U$10,2,FALSE)),"",VLOOKUP(Y159,'Directive OSH09 (FR)'!$T$6:$U$10,2,FALSE))</f>
        <v/>
      </c>
      <c r="L159" s="61"/>
      <c r="M159" s="64"/>
      <c r="N159" s="64"/>
      <c r="O159" s="64"/>
      <c r="P159" s="64"/>
      <c r="Q159" s="65"/>
      <c r="R159" s="66"/>
      <c r="S159" s="61">
        <f t="shared" si="114"/>
        <v>0</v>
      </c>
      <c r="T159" s="66">
        <f t="shared" si="114"/>
        <v>0</v>
      </c>
      <c r="U159" s="164">
        <f>IF(A159="",0,IF(Q$154="",1,IF(Q$154+$U$87*365&lt;$U$1,1,0)))</f>
        <v>0</v>
      </c>
      <c r="V159" s="165">
        <f>IF(A159="",0,IF(Q$154="",1,IF(Q$154+$V$87*365&lt;$U$1,1,0)))</f>
        <v>0</v>
      </c>
      <c r="W159" s="162" t="str">
        <f>IF(ISERROR(VLOOKUP(H159,'Directive OSH09 (FR)'!$O$6:$P$10,2,FALSE)),"",VLOOKUP(H159,'Directive OSH09 (FR)'!$O$6:$P$10,2,FALSE))</f>
        <v/>
      </c>
      <c r="X159" s="3" t="str">
        <f>IF(ISERROR(VLOOKUP(I159,'Directive OSH09 (FR)'!$O$13:$P$17,2,FALSE)),"",VLOOKUP(I159,'Directive OSH09 (FR)'!$O$13:$P$17,2,FALSE))</f>
        <v/>
      </c>
      <c r="Y159" s="3" t="str">
        <f t="shared" si="115"/>
        <v/>
      </c>
      <c r="Z159" s="417"/>
      <c r="AA159" s="418"/>
      <c r="AB159" s="418"/>
      <c r="AC159" s="418"/>
      <c r="AD159" s="419"/>
      <c r="AE159" s="417"/>
      <c r="AF159" s="418"/>
      <c r="AG159" s="418"/>
      <c r="AH159" s="418"/>
      <c r="AI159" s="419"/>
    </row>
    <row r="160" spans="1:35">
      <c r="A160" s="268" t="s">
        <v>301</v>
      </c>
      <c r="B160" s="391"/>
      <c r="C160" s="391"/>
      <c r="D160" s="391"/>
      <c r="E160" s="292"/>
      <c r="F160" s="292"/>
      <c r="G160" s="457"/>
      <c r="H160" s="454"/>
      <c r="I160" s="391"/>
      <c r="J160" s="391">
        <f>IF(SUM(J161:J165)=0,"",MAX(J161:J165))</f>
        <v>8</v>
      </c>
      <c r="K160" s="24" t="str">
        <f>IF(ISERROR(VLOOKUP(Y160,'Directive OSH09 (FR)'!$T$6:$U$10,2,FALSE)),"",VLOOKUP(Y160,'Directive OSH09 (FR)'!$T$6:$U$10,2,FALSE))</f>
        <v>1-Negligeable</v>
      </c>
      <c r="L160" s="43" t="str">
        <f>IF(ISERROR(VLOOKUP($A160,Dangers!$B$4:$G$1001,4,FALSE)),"ERR",IF(ISBLANK(VLOOKUP($A160,Dangers!$B$4:$G$1001,4,FALSE)),"","Yes"))</f>
        <v/>
      </c>
      <c r="M160" s="26" t="str">
        <f>IF(ISERROR(VLOOKUP($A160,Dangers!$B$4:$G$1001,6,FALSE)),"ERR",IF(ISBLANK((VLOOKUP($A160,Dangers!$B$4:$G$1001,6,FALSE))),"","Yes"))</f>
        <v/>
      </c>
      <c r="N160" s="26"/>
      <c r="O160" s="26"/>
      <c r="P160" s="26"/>
      <c r="Q160" s="132" t="str">
        <f>IF(OR(L160="Yes",M160="Yes"),MAX(Q161:Q165),"")</f>
        <v/>
      </c>
      <c r="R160" s="34"/>
      <c r="S160" s="43">
        <f>IF(L160="Yes",IF(SUM(S161:S165)=0,0,1),2)</f>
        <v>2</v>
      </c>
      <c r="T160" s="34">
        <f>IF(M160="Yes",IF(SUM(T161:T165)=0,0,1),2)</f>
        <v>2</v>
      </c>
      <c r="U160" s="160">
        <v>0</v>
      </c>
      <c r="V160" s="161">
        <v>0</v>
      </c>
      <c r="W160" s="162" t="str">
        <f>IF(ISERROR(VLOOKUP(H160,'Directive OSH09 (FR)'!$O$6:$P$10,2,FALSE)),"",VLOOKUP(H160,'Directive OSH09 (FR)'!$O$6:$P$10,2,FALSE))</f>
        <v/>
      </c>
      <c r="X160" s="3" t="str">
        <f>IF(ISERROR(VLOOKUP(I160,'Directive OSH09 (FR)'!$O$13:$P$17,2,FALSE)),"",VLOOKUP(I160,'Directive OSH09 (FR)'!$O$13:$P$17,2,FALSE))</f>
        <v/>
      </c>
      <c r="Y160" s="3">
        <f>IF(J160="","",IF(J160&gt;=161,5,IF(J160&gt;=65,4,IF(J160&gt;=20,3,IF(J160&gt;=9,2,1)))))</f>
        <v>1</v>
      </c>
      <c r="Z160" s="445"/>
      <c r="AA160" s="446"/>
      <c r="AB160" s="446"/>
      <c r="AC160" s="446"/>
      <c r="AD160" s="447"/>
      <c r="AE160" s="445"/>
      <c r="AF160" s="446"/>
      <c r="AG160" s="446"/>
      <c r="AH160" s="446"/>
      <c r="AI160" s="447"/>
    </row>
    <row r="161" spans="1:35" ht="63.75">
      <c r="A161" s="261" t="s">
        <v>1310</v>
      </c>
      <c r="B161" s="8" t="s">
        <v>695</v>
      </c>
      <c r="C161" s="8" t="s">
        <v>747</v>
      </c>
      <c r="D161" s="8" t="s">
        <v>748</v>
      </c>
      <c r="E161" s="266" t="s">
        <v>36</v>
      </c>
      <c r="F161" s="283">
        <v>22</v>
      </c>
      <c r="G161" s="321" t="s">
        <v>418</v>
      </c>
      <c r="H161" s="7" t="s">
        <v>35</v>
      </c>
      <c r="I161" s="8" t="s">
        <v>47</v>
      </c>
      <c r="J161" s="8">
        <f>IF(ISERROR(W161*X161),"",W161*X161)</f>
        <v>8</v>
      </c>
      <c r="K161" s="14" t="str">
        <f>IF(ISERROR(VLOOKUP(Y161,'Directive OSH09 (FR)'!$T$6:$U$10,2,FALSE)),"",VLOOKUP(Y161,'Directive OSH09 (FR)'!$T$6:$U$10,2,FALSE))</f>
        <v>1-Negligeable</v>
      </c>
      <c r="L161" s="126"/>
      <c r="M161" s="127"/>
      <c r="N161" s="27"/>
      <c r="O161" s="27"/>
      <c r="P161" s="27"/>
      <c r="Q161" s="57"/>
      <c r="R161" s="35"/>
      <c r="S161" s="7">
        <f>U161</f>
        <v>1</v>
      </c>
      <c r="T161" s="35">
        <f>V161</f>
        <v>1</v>
      </c>
      <c r="U161" s="3">
        <f>IF(A161="",0,IF(Q$166="",1,IF(Q$166+$U$90*365&lt;$U$1,1,0)))</f>
        <v>1</v>
      </c>
      <c r="V161" s="163">
        <f>IF(A161="",0,IF(Q$166="",1,IF(Q$166+$V$90*365&lt;$U$1,1,0)))</f>
        <v>1</v>
      </c>
      <c r="W161" s="162">
        <f>IF(ISERROR(VLOOKUP(H161,'Directive OSH09 (FR)'!$O$6:$P$10,2,FALSE)),"",VLOOKUP(H161,'Directive OSH09 (FR)'!$O$6:$P$10,2,FALSE))</f>
        <v>2</v>
      </c>
      <c r="X161" s="3">
        <f>IF(ISERROR(VLOOKUP(I161,'Directive OSH09 (FR)'!$O$13:$P$17,2,FALSE)),"",VLOOKUP(I161,'Directive OSH09 (FR)'!$O$13:$P$17,2,FALSE))</f>
        <v>4</v>
      </c>
      <c r="Y161" s="3">
        <f>IF(J161="","",IF(J161&gt;=161,5,IF(J161&gt;=65,4,IF(J161&gt;=20,3,IF(J161&gt;=9,2,1)))))</f>
        <v>1</v>
      </c>
      <c r="Z161" s="196" t="s">
        <v>429</v>
      </c>
      <c r="AA161" s="418"/>
      <c r="AB161" s="418"/>
      <c r="AC161" s="418"/>
      <c r="AD161" s="419"/>
      <c r="AE161" s="421"/>
      <c r="AF161" s="8"/>
      <c r="AG161" s="8"/>
      <c r="AH161" s="8">
        <f>IF(ISERROR(AU161*AV161),"",AU161*AV161)</f>
        <v>0</v>
      </c>
      <c r="AI161" s="419"/>
    </row>
    <row r="162" spans="1:35">
      <c r="A162" s="261"/>
      <c r="B162" s="8"/>
      <c r="C162" s="8"/>
      <c r="D162" s="8"/>
      <c r="E162" s="266"/>
      <c r="F162" s="283"/>
      <c r="G162" s="459"/>
      <c r="H162" s="7"/>
      <c r="I162" s="8"/>
      <c r="J162" s="8" t="str">
        <f t="shared" ref="J162:J165" si="116">IF(ISERROR(W162*X162),"",W162*X162)</f>
        <v/>
      </c>
      <c r="K162" s="14" t="str">
        <f>IF(ISERROR(VLOOKUP(Y162,'Directive OSH09 (FR)'!$T$6:$U$10,2,FALSE)),"",VLOOKUP(Y162,'Directive OSH09 (FR)'!$T$6:$U$10,2,FALSE))</f>
        <v/>
      </c>
      <c r="L162" s="126"/>
      <c r="M162" s="127"/>
      <c r="N162" s="27"/>
      <c r="O162" s="27"/>
      <c r="P162" s="27"/>
      <c r="Q162" s="57"/>
      <c r="R162" s="35"/>
      <c r="S162" s="7">
        <f t="shared" ref="S162:T165" si="117">U162</f>
        <v>0</v>
      </c>
      <c r="T162" s="35">
        <f t="shared" si="117"/>
        <v>0</v>
      </c>
      <c r="U162" s="3">
        <f>IF(A162="",0,IF(Q$160="",1,IF(Q$160+$U$87*365&lt;$U$1,1,0)))</f>
        <v>0</v>
      </c>
      <c r="V162" s="163">
        <f>IF(A162="",0,IF(Q$160="",1,IF(Q$160+$V$87*365&lt;$U$1,1,0)))</f>
        <v>0</v>
      </c>
      <c r="W162" s="162" t="str">
        <f>IF(ISERROR(VLOOKUP(H162,'Directive OSH09 (FR)'!$O$6:$P$10,2,FALSE)),"",VLOOKUP(H162,'Directive OSH09 (FR)'!$O$6:$P$10,2,FALSE))</f>
        <v/>
      </c>
      <c r="X162" s="3" t="str">
        <f>IF(ISERROR(VLOOKUP(I162,'Directive OSH09 (FR)'!$O$13:$P$17,2,FALSE)),"",VLOOKUP(I162,'Directive OSH09 (FR)'!$O$13:$P$17,2,FALSE))</f>
        <v/>
      </c>
      <c r="Y162" s="3" t="str">
        <f t="shared" ref="Y162:Y165" si="118">IF(J162="","",IF(J162&gt;=161,5,IF(J162&gt;=65,4,IF(J162&gt;=20,3,IF(J162&gt;=9,2,1)))))</f>
        <v/>
      </c>
      <c r="Z162" s="417"/>
      <c r="AA162" s="418"/>
      <c r="AB162" s="418"/>
      <c r="AC162" s="418"/>
      <c r="AD162" s="419"/>
      <c r="AE162" s="417"/>
      <c r="AF162" s="418"/>
      <c r="AG162" s="418"/>
      <c r="AH162" s="418"/>
      <c r="AI162" s="419"/>
    </row>
    <row r="163" spans="1:35">
      <c r="A163" s="261"/>
      <c r="B163" s="8"/>
      <c r="C163" s="8"/>
      <c r="D163" s="8"/>
      <c r="E163" s="266"/>
      <c r="F163" s="283"/>
      <c r="G163" s="459"/>
      <c r="H163" s="7"/>
      <c r="I163" s="8"/>
      <c r="J163" s="8" t="str">
        <f t="shared" si="116"/>
        <v/>
      </c>
      <c r="K163" s="14" t="str">
        <f>IF(ISERROR(VLOOKUP(Y163,'Directive OSH09 (FR)'!$T$6:$U$10,2,FALSE)),"",VLOOKUP(Y163,'Directive OSH09 (FR)'!$T$6:$U$10,2,FALSE))</f>
        <v/>
      </c>
      <c r="L163" s="126"/>
      <c r="M163" s="127"/>
      <c r="N163" s="27"/>
      <c r="O163" s="27"/>
      <c r="P163" s="27"/>
      <c r="Q163" s="57"/>
      <c r="R163" s="35"/>
      <c r="S163" s="7">
        <f t="shared" si="117"/>
        <v>0</v>
      </c>
      <c r="T163" s="35">
        <f t="shared" si="117"/>
        <v>0</v>
      </c>
      <c r="U163" s="3">
        <f>IF(A163="",0,IF(Q$160="",1,IF(Q$160+$U$87*365&lt;$U$1,1,0)))</f>
        <v>0</v>
      </c>
      <c r="V163" s="163">
        <f>IF(A163="",0,IF(Q$160="",1,IF(Q$160+$V$87*365&lt;$U$1,1,0)))</f>
        <v>0</v>
      </c>
      <c r="W163" s="162" t="str">
        <f>IF(ISERROR(VLOOKUP(H163,'Directive OSH09 (FR)'!$O$6:$P$10,2,FALSE)),"",VLOOKUP(H163,'Directive OSH09 (FR)'!$O$6:$P$10,2,FALSE))</f>
        <v/>
      </c>
      <c r="X163" s="3" t="str">
        <f>IF(ISERROR(VLOOKUP(I163,'Directive OSH09 (FR)'!$O$13:$P$17,2,FALSE)),"",VLOOKUP(I163,'Directive OSH09 (FR)'!$O$13:$P$17,2,FALSE))</f>
        <v/>
      </c>
      <c r="Y163" s="3" t="str">
        <f t="shared" si="118"/>
        <v/>
      </c>
      <c r="Z163" s="417"/>
      <c r="AA163" s="418"/>
      <c r="AB163" s="418"/>
      <c r="AC163" s="418"/>
      <c r="AD163" s="419"/>
      <c r="AE163" s="417"/>
      <c r="AF163" s="418"/>
      <c r="AG163" s="418"/>
      <c r="AH163" s="418"/>
      <c r="AI163" s="419"/>
    </row>
    <row r="164" spans="1:35">
      <c r="A164" s="261"/>
      <c r="B164" s="8"/>
      <c r="C164" s="8"/>
      <c r="D164" s="8"/>
      <c r="E164" s="266"/>
      <c r="F164" s="283"/>
      <c r="G164" s="459"/>
      <c r="H164" s="7"/>
      <c r="I164" s="8"/>
      <c r="J164" s="8" t="str">
        <f t="shared" si="116"/>
        <v/>
      </c>
      <c r="K164" s="14" t="str">
        <f>IF(ISERROR(VLOOKUP(Y164,'Directive OSH09 (FR)'!$T$6:$U$10,2,FALSE)),"",VLOOKUP(Y164,'Directive OSH09 (FR)'!$T$6:$U$10,2,FALSE))</f>
        <v/>
      </c>
      <c r="L164" s="126"/>
      <c r="M164" s="127"/>
      <c r="N164" s="27"/>
      <c r="O164" s="27"/>
      <c r="P164" s="27"/>
      <c r="Q164" s="57"/>
      <c r="R164" s="35"/>
      <c r="S164" s="7">
        <f t="shared" si="117"/>
        <v>0</v>
      </c>
      <c r="T164" s="35">
        <f t="shared" si="117"/>
        <v>0</v>
      </c>
      <c r="U164" s="3">
        <f>IF(A164="",0,IF(Q$160="",1,IF(Q$160+$U$87*365&lt;$U$1,1,0)))</f>
        <v>0</v>
      </c>
      <c r="V164" s="163">
        <f>IF(A164="",0,IF(Q$160="",1,IF(Q$160+$V$87*365&lt;$U$1,1,0)))</f>
        <v>0</v>
      </c>
      <c r="W164" s="162" t="str">
        <f>IF(ISERROR(VLOOKUP(H164,'Directive OSH09 (FR)'!$O$6:$P$10,2,FALSE)),"",VLOOKUP(H164,'Directive OSH09 (FR)'!$O$6:$P$10,2,FALSE))</f>
        <v/>
      </c>
      <c r="X164" s="3" t="str">
        <f>IF(ISERROR(VLOOKUP(I164,'Directive OSH09 (FR)'!$O$13:$P$17,2,FALSE)),"",VLOOKUP(I164,'Directive OSH09 (FR)'!$O$13:$P$17,2,FALSE))</f>
        <v/>
      </c>
      <c r="Y164" s="3" t="str">
        <f t="shared" si="118"/>
        <v/>
      </c>
      <c r="Z164" s="417"/>
      <c r="AA164" s="418"/>
      <c r="AB164" s="418"/>
      <c r="AC164" s="418"/>
      <c r="AD164" s="419"/>
      <c r="AE164" s="417"/>
      <c r="AF164" s="418"/>
      <c r="AG164" s="418"/>
      <c r="AH164" s="418"/>
      <c r="AI164" s="419"/>
    </row>
    <row r="165" spans="1:35" ht="5.25" customHeight="1">
      <c r="A165" s="405"/>
      <c r="B165" s="62"/>
      <c r="C165" s="62"/>
      <c r="D165" s="62"/>
      <c r="E165" s="293"/>
      <c r="F165" s="293"/>
      <c r="G165" s="460"/>
      <c r="H165" s="61"/>
      <c r="I165" s="62"/>
      <c r="J165" s="62" t="str">
        <f t="shared" si="116"/>
        <v/>
      </c>
      <c r="K165" s="63" t="str">
        <f>IF(ISERROR(VLOOKUP(Y165,'Directive OSH09 (FR)'!$T$6:$U$10,2,FALSE)),"",VLOOKUP(Y165,'Directive OSH09 (FR)'!$T$6:$U$10,2,FALSE))</f>
        <v/>
      </c>
      <c r="L165" s="61"/>
      <c r="M165" s="64"/>
      <c r="N165" s="64"/>
      <c r="O165" s="64"/>
      <c r="P165" s="64"/>
      <c r="Q165" s="65"/>
      <c r="R165" s="66"/>
      <c r="S165" s="61">
        <f t="shared" si="117"/>
        <v>0</v>
      </c>
      <c r="T165" s="66">
        <f t="shared" si="117"/>
        <v>0</v>
      </c>
      <c r="U165" s="164">
        <f>IF(A165="",0,IF(Q$160="",1,IF(Q$160+$U$87*365&lt;$U$1,1,0)))</f>
        <v>0</v>
      </c>
      <c r="V165" s="165">
        <f>IF(A165="",0,IF(Q$160="",1,IF(Q$160+$V$87*365&lt;$U$1,1,0)))</f>
        <v>0</v>
      </c>
      <c r="W165" s="162" t="str">
        <f>IF(ISERROR(VLOOKUP(H165,'Directive OSH09 (FR)'!$O$6:$P$10,2,FALSE)),"",VLOOKUP(H165,'Directive OSH09 (FR)'!$O$6:$P$10,2,FALSE))</f>
        <v/>
      </c>
      <c r="X165" s="3" t="str">
        <f>IF(ISERROR(VLOOKUP(I165,'Directive OSH09 (FR)'!$O$13:$P$17,2,FALSE)),"",VLOOKUP(I165,'Directive OSH09 (FR)'!$O$13:$P$17,2,FALSE))</f>
        <v/>
      </c>
      <c r="Y165" s="3" t="str">
        <f t="shared" si="118"/>
        <v/>
      </c>
      <c r="Z165" s="417"/>
      <c r="AA165" s="418"/>
      <c r="AB165" s="418"/>
      <c r="AC165" s="418"/>
      <c r="AD165" s="419"/>
      <c r="AE165" s="417"/>
      <c r="AF165" s="418"/>
      <c r="AG165" s="418"/>
      <c r="AH165" s="418"/>
      <c r="AI165" s="419"/>
    </row>
    <row r="166" spans="1:35">
      <c r="A166" s="523" t="s">
        <v>302</v>
      </c>
      <c r="B166" s="391"/>
      <c r="C166" s="391"/>
      <c r="D166" s="391"/>
      <c r="E166" s="292"/>
      <c r="F166" s="292"/>
      <c r="G166" s="457"/>
      <c r="H166" s="454"/>
      <c r="I166" s="391"/>
      <c r="J166" s="391">
        <f>IF(SUM(J167:J171)=0,"",MAX(J167:J171))</f>
        <v>4</v>
      </c>
      <c r="K166" s="24" t="str">
        <f>IF(ISERROR(VLOOKUP(Y166,'Directive OSH09 (FR)'!$T$6:$U$10,2,FALSE)),"",VLOOKUP(Y166,'Directive OSH09 (FR)'!$T$6:$U$10,2,FALSE))</f>
        <v>1-Negligeable</v>
      </c>
      <c r="L166" s="43" t="str">
        <f>IF(ISERROR(VLOOKUP($A166,Dangers!$B$4:$G$1001,4,FALSE)),"ERR",IF(ISBLANK(VLOOKUP($A166,Dangers!$B$4:$G$1001,4,FALSE)),"","Yes"))</f>
        <v/>
      </c>
      <c r="M166" s="26" t="str">
        <f>IF(ISERROR(VLOOKUP($A166,Dangers!$B$4:$G$1001,6,FALSE)),"ERR",IF(ISBLANK((VLOOKUP($A166,Dangers!$B$4:$G$1001,6,FALSE))),"","Yes"))</f>
        <v/>
      </c>
      <c r="N166" s="26"/>
      <c r="O166" s="26"/>
      <c r="P166" s="26"/>
      <c r="Q166" s="132" t="str">
        <f>IF(OR(L166="Yes",M166="Yes"),MAX(Q167:Q171),"")</f>
        <v/>
      </c>
      <c r="R166" s="34"/>
      <c r="S166" s="43">
        <f>IF(L166="Yes",IF(SUM(S167:S171)=0,0,1),2)</f>
        <v>2</v>
      </c>
      <c r="T166" s="34">
        <f>IF(M166="Yes",IF(SUM(T167:T171)=0,0,1),2)</f>
        <v>2</v>
      </c>
      <c r="U166" s="160">
        <v>0</v>
      </c>
      <c r="V166" s="161">
        <v>0</v>
      </c>
      <c r="W166" s="162" t="str">
        <f>IF(ISERROR(VLOOKUP(H166,'Directive OSH09 (FR)'!$O$6:$P$10,2,FALSE)),"",VLOOKUP(H166,'Directive OSH09 (FR)'!$O$6:$P$10,2,FALSE))</f>
        <v/>
      </c>
      <c r="X166" s="3" t="str">
        <f>IF(ISERROR(VLOOKUP(I166,'Directive OSH09 (FR)'!$O$13:$P$17,2,FALSE)),"",VLOOKUP(I166,'Directive OSH09 (FR)'!$O$13:$P$17,2,FALSE))</f>
        <v/>
      </c>
      <c r="Y166" s="3">
        <f>IF(J166="","",IF(J166&gt;=161,5,IF(J166&gt;=65,4,IF(J166&gt;=20,3,IF(J166&gt;=9,2,1)))))</f>
        <v>1</v>
      </c>
      <c r="Z166" s="445"/>
      <c r="AA166" s="446"/>
      <c r="AB166" s="446"/>
      <c r="AC166" s="446"/>
      <c r="AD166" s="447"/>
      <c r="AE166" s="445"/>
      <c r="AF166" s="446"/>
      <c r="AG166" s="446"/>
      <c r="AH166" s="446"/>
      <c r="AI166" s="447"/>
    </row>
    <row r="167" spans="1:35" ht="51">
      <c r="A167" s="261"/>
      <c r="B167" s="8" t="s">
        <v>644</v>
      </c>
      <c r="C167" s="255" t="s">
        <v>641</v>
      </c>
      <c r="D167" s="255" t="s">
        <v>642</v>
      </c>
      <c r="E167" s="266" t="s">
        <v>33</v>
      </c>
      <c r="F167" s="300">
        <v>22</v>
      </c>
      <c r="G167" s="321" t="s">
        <v>643</v>
      </c>
      <c r="H167" s="7" t="s">
        <v>35</v>
      </c>
      <c r="I167" s="8" t="s">
        <v>46</v>
      </c>
      <c r="J167" s="8">
        <f t="shared" ref="J167" si="119">IF(ISERROR(W167*X167),"",W167*X167)</f>
        <v>2</v>
      </c>
      <c r="K167" s="14" t="str">
        <f>IF(ISERROR(VLOOKUP(Y167,'Directive OSH09 (FR)'!$T$6:$U$10,2,FALSE)),"",VLOOKUP(Y167,'Directive OSH09 (FR)'!$T$6:$U$10,2,FALSE))</f>
        <v>1-Negligeable</v>
      </c>
      <c r="L167" s="126"/>
      <c r="M167" s="127"/>
      <c r="N167" s="27"/>
      <c r="O167" s="27"/>
      <c r="P167" s="27"/>
      <c r="Q167" s="57"/>
      <c r="R167" s="35"/>
      <c r="S167" s="7">
        <f t="shared" ref="S167:T168" si="120">U167</f>
        <v>0</v>
      </c>
      <c r="T167" s="35">
        <f t="shared" si="120"/>
        <v>0</v>
      </c>
      <c r="U167" s="3">
        <f>IF(A167="",0,IF(Q$172="",1,IF(Q$172+$U$90*365&lt;$U$1,1,0)))</f>
        <v>0</v>
      </c>
      <c r="V167" s="163">
        <f>IF(A167="",0,IF(Q$172="",1,IF(Q$172+$V$90*365&lt;$U$1,1,0)))</f>
        <v>0</v>
      </c>
      <c r="W167" s="162">
        <f>IF(ISERROR(VLOOKUP(H167,'Directive OSH09 (FR)'!$O$6:$P$10,2,FALSE)),"",VLOOKUP(H167,'Directive OSH09 (FR)'!$O$6:$P$10,2,FALSE))</f>
        <v>2</v>
      </c>
      <c r="X167" s="3">
        <f>IF(ISERROR(VLOOKUP(I167,'Directive OSH09 (FR)'!$O$13:$P$17,2,FALSE)),"",VLOOKUP(I167,'Directive OSH09 (FR)'!$O$13:$P$17,2,FALSE))</f>
        <v>1</v>
      </c>
      <c r="Y167" s="3">
        <f t="shared" ref="Y167" si="121">IF(J167="","",IF(J167&gt;=161,5,IF(J167&gt;=65,4,IF(J167&gt;=20,3,IF(J167&gt;=9,2,1)))))</f>
        <v>1</v>
      </c>
      <c r="Z167" s="196"/>
      <c r="AA167" s="418"/>
      <c r="AB167" s="418"/>
      <c r="AC167" s="418"/>
      <c r="AD167" s="419"/>
      <c r="AE167" s="421"/>
      <c r="AF167" s="8"/>
      <c r="AG167" s="8"/>
      <c r="AH167" s="8">
        <f t="shared" ref="AH167" si="122">IF(ISERROR(AU167*AV167),"",AU167*AV167)</f>
        <v>0</v>
      </c>
      <c r="AI167" s="426"/>
    </row>
    <row r="168" spans="1:35" ht="51">
      <c r="A168" s="261"/>
      <c r="B168" s="255" t="s">
        <v>640</v>
      </c>
      <c r="C168" s="255" t="s">
        <v>641</v>
      </c>
      <c r="D168" s="255" t="s">
        <v>642</v>
      </c>
      <c r="E168" s="266" t="s">
        <v>33</v>
      </c>
      <c r="F168" s="267">
        <v>22</v>
      </c>
      <c r="G168" s="321" t="s">
        <v>643</v>
      </c>
      <c r="H168" s="7" t="s">
        <v>38</v>
      </c>
      <c r="I168" s="8" t="s">
        <v>46</v>
      </c>
      <c r="J168" s="8">
        <f>IF(ISERROR(W168*X168),"",W168*X168)</f>
        <v>4</v>
      </c>
      <c r="K168" s="14" t="str">
        <f>IF(ISERROR(VLOOKUP(Y168,'Directive OSH09 (FR)'!$T$6:$U$10,2,FALSE)),"",VLOOKUP(Y168,'Directive OSH09 (FR)'!$T$6:$U$10,2,FALSE))</f>
        <v>1-Negligeable</v>
      </c>
      <c r="L168" s="126"/>
      <c r="M168" s="127"/>
      <c r="N168" s="27"/>
      <c r="O168" s="27"/>
      <c r="P168" s="27"/>
      <c r="Q168" s="57"/>
      <c r="R168" s="35"/>
      <c r="S168" s="7">
        <f t="shared" si="120"/>
        <v>0</v>
      </c>
      <c r="T168" s="35">
        <f t="shared" si="120"/>
        <v>0</v>
      </c>
      <c r="U168" s="3">
        <f>IF(A168="",0,IF(Q$174="",1,IF(Q$174+$U$92*365&lt;$U$1,1,0)))</f>
        <v>0</v>
      </c>
      <c r="V168" s="163">
        <f>IF(A168="",0,IF(Q$174="",1,IF(Q$174+$V$92*365&lt;$U$1,1,0)))</f>
        <v>0</v>
      </c>
      <c r="W168" s="162">
        <f>IF(ISERROR(VLOOKUP(H168,'Directive OSH09 (FR)'!$O$6:$P$10,2,FALSE)),"",VLOOKUP(H168,'Directive OSH09 (FR)'!$O$6:$P$10,2,FALSE))</f>
        <v>4</v>
      </c>
      <c r="X168" s="3">
        <f>IF(ISERROR(VLOOKUP(I168,'Directive OSH09 (FR)'!$O$13:$P$17,2,FALSE)),"",VLOOKUP(I168,'Directive OSH09 (FR)'!$O$13:$P$17,2,FALSE))</f>
        <v>1</v>
      </c>
      <c r="Y168" s="3">
        <f>IF(J168="","",IF(J168&gt;=161,5,IF(J168&gt;=65,4,IF(J168&gt;=20,3,IF(J168&gt;=9,2,1)))))</f>
        <v>1</v>
      </c>
      <c r="Z168" s="196"/>
      <c r="AA168" s="418"/>
      <c r="AB168" s="418"/>
      <c r="AC168" s="418"/>
      <c r="AD168" s="419"/>
      <c r="AE168" s="421"/>
      <c r="AF168" s="8"/>
      <c r="AG168" s="8"/>
      <c r="AH168" s="8">
        <f>IF(ISERROR(AU168*AV168),"",AU168*AV168)</f>
        <v>0</v>
      </c>
      <c r="AI168" s="427"/>
    </row>
    <row r="169" spans="1:35">
      <c r="A169" s="261"/>
      <c r="B169" s="8"/>
      <c r="C169" s="8"/>
      <c r="D169" s="8"/>
      <c r="E169" s="266"/>
      <c r="F169" s="283"/>
      <c r="G169" s="459"/>
      <c r="H169" s="7"/>
      <c r="I169" s="8"/>
      <c r="J169" s="8" t="str">
        <f t="shared" ref="J169:J171" si="123">IF(ISERROR(W169*X169),"",W169*X169)</f>
        <v/>
      </c>
      <c r="K169" s="14" t="str">
        <f>IF(ISERROR(VLOOKUP(Y169,'Directive OSH09 (FR)'!$T$6:$U$10,2,FALSE)),"",VLOOKUP(Y169,'Directive OSH09 (FR)'!$T$6:$U$10,2,FALSE))</f>
        <v/>
      </c>
      <c r="L169" s="126"/>
      <c r="M169" s="127"/>
      <c r="N169" s="27"/>
      <c r="O169" s="27"/>
      <c r="P169" s="27"/>
      <c r="Q169" s="57"/>
      <c r="R169" s="35"/>
      <c r="S169" s="7">
        <f t="shared" ref="S169:T171" si="124">U169</f>
        <v>0</v>
      </c>
      <c r="T169" s="35">
        <f t="shared" si="124"/>
        <v>0</v>
      </c>
      <c r="U169" s="3">
        <f>IF(A169="",0,IF(Q$166="",1,IF(Q$166+$U$87*365&lt;$U$1,1,0)))</f>
        <v>0</v>
      </c>
      <c r="V169" s="163">
        <f>IF(A169="",0,IF(Q$166="",1,IF(Q$166+$V$87*365&lt;$U$1,1,0)))</f>
        <v>0</v>
      </c>
      <c r="W169" s="162" t="str">
        <f>IF(ISERROR(VLOOKUP(H169,'Directive OSH09 (FR)'!$O$6:$P$10,2,FALSE)),"",VLOOKUP(H169,'Directive OSH09 (FR)'!$O$6:$P$10,2,FALSE))</f>
        <v/>
      </c>
      <c r="X169" s="3" t="str">
        <f>IF(ISERROR(VLOOKUP(I169,'Directive OSH09 (FR)'!$O$13:$P$17,2,FALSE)),"",VLOOKUP(I169,'Directive OSH09 (FR)'!$O$13:$P$17,2,FALSE))</f>
        <v/>
      </c>
      <c r="Y169" s="3" t="str">
        <f t="shared" ref="Y169:Y171" si="125">IF(J169="","",IF(J169&gt;=161,5,IF(J169&gt;=65,4,IF(J169&gt;=20,3,IF(J169&gt;=9,2,1)))))</f>
        <v/>
      </c>
      <c r="Z169" s="417"/>
      <c r="AA169" s="418"/>
      <c r="AB169" s="418"/>
      <c r="AC169" s="418"/>
      <c r="AD169" s="419"/>
      <c r="AE169" s="417"/>
      <c r="AF169" s="418"/>
      <c r="AG169" s="418"/>
      <c r="AH169" s="418"/>
      <c r="AI169" s="419"/>
    </row>
    <row r="170" spans="1:35">
      <c r="A170" s="261"/>
      <c r="B170" s="8"/>
      <c r="C170" s="8"/>
      <c r="D170" s="8"/>
      <c r="E170" s="266"/>
      <c r="F170" s="283"/>
      <c r="G170" s="459"/>
      <c r="H170" s="7"/>
      <c r="I170" s="8"/>
      <c r="J170" s="8" t="str">
        <f t="shared" si="123"/>
        <v/>
      </c>
      <c r="K170" s="14" t="str">
        <f>IF(ISERROR(VLOOKUP(Y170,'Directive OSH09 (FR)'!$T$6:$U$10,2,FALSE)),"",VLOOKUP(Y170,'Directive OSH09 (FR)'!$T$6:$U$10,2,FALSE))</f>
        <v/>
      </c>
      <c r="L170" s="126"/>
      <c r="M170" s="127"/>
      <c r="N170" s="27"/>
      <c r="O170" s="27"/>
      <c r="P170" s="27"/>
      <c r="Q170" s="57"/>
      <c r="R170" s="35"/>
      <c r="S170" s="7">
        <f t="shared" si="124"/>
        <v>0</v>
      </c>
      <c r="T170" s="35">
        <f t="shared" si="124"/>
        <v>0</v>
      </c>
      <c r="U170" s="3">
        <f>IF(A170="",0,IF(Q$166="",1,IF(Q$166+$U$87*365&lt;$U$1,1,0)))</f>
        <v>0</v>
      </c>
      <c r="V170" s="163">
        <f>IF(A170="",0,IF(Q$166="",1,IF(Q$166+$V$87*365&lt;$U$1,1,0)))</f>
        <v>0</v>
      </c>
      <c r="W170" s="162" t="str">
        <f>IF(ISERROR(VLOOKUP(H170,'Directive OSH09 (FR)'!$O$6:$P$10,2,FALSE)),"",VLOOKUP(H170,'Directive OSH09 (FR)'!$O$6:$P$10,2,FALSE))</f>
        <v/>
      </c>
      <c r="X170" s="3" t="str">
        <f>IF(ISERROR(VLOOKUP(I170,'Directive OSH09 (FR)'!$O$13:$P$17,2,FALSE)),"",VLOOKUP(I170,'Directive OSH09 (FR)'!$O$13:$P$17,2,FALSE))</f>
        <v/>
      </c>
      <c r="Y170" s="3" t="str">
        <f t="shared" si="125"/>
        <v/>
      </c>
      <c r="Z170" s="417"/>
      <c r="AA170" s="418"/>
      <c r="AB170" s="418"/>
      <c r="AC170" s="418"/>
      <c r="AD170" s="419"/>
      <c r="AE170" s="417"/>
      <c r="AF170" s="418"/>
      <c r="AG170" s="418"/>
      <c r="AH170" s="418"/>
      <c r="AI170" s="419"/>
    </row>
    <row r="171" spans="1:35" ht="5.25" customHeight="1">
      <c r="A171" s="405"/>
      <c r="B171" s="62"/>
      <c r="C171" s="62"/>
      <c r="D171" s="62"/>
      <c r="E171" s="293"/>
      <c r="F171" s="293"/>
      <c r="G171" s="460"/>
      <c r="H171" s="61"/>
      <c r="I171" s="62"/>
      <c r="J171" s="62" t="str">
        <f t="shared" si="123"/>
        <v/>
      </c>
      <c r="K171" s="63" t="str">
        <f>IF(ISERROR(VLOOKUP(Y171,'Directive OSH09 (FR)'!$T$6:$U$10,2,FALSE)),"",VLOOKUP(Y171,'Directive OSH09 (FR)'!$T$6:$U$10,2,FALSE))</f>
        <v/>
      </c>
      <c r="L171" s="61"/>
      <c r="M171" s="64"/>
      <c r="N171" s="64"/>
      <c r="O171" s="64"/>
      <c r="P171" s="64"/>
      <c r="Q171" s="65"/>
      <c r="R171" s="66"/>
      <c r="S171" s="61">
        <f t="shared" si="124"/>
        <v>0</v>
      </c>
      <c r="T171" s="66">
        <f t="shared" si="124"/>
        <v>0</v>
      </c>
      <c r="U171" s="164">
        <f>IF(A171="",0,IF(Q$166="",1,IF(Q$166+$U$87*365&lt;$U$1,1,0)))</f>
        <v>0</v>
      </c>
      <c r="V171" s="165">
        <f>IF(A171="",0,IF(Q$166="",1,IF(Q$166+$V$87*365&lt;$U$1,1,0)))</f>
        <v>0</v>
      </c>
      <c r="W171" s="162" t="str">
        <f>IF(ISERROR(VLOOKUP(H171,'Directive OSH09 (FR)'!$O$6:$P$10,2,FALSE)),"",VLOOKUP(H171,'Directive OSH09 (FR)'!$O$6:$P$10,2,FALSE))</f>
        <v/>
      </c>
      <c r="X171" s="3" t="str">
        <f>IF(ISERROR(VLOOKUP(I171,'Directive OSH09 (FR)'!$O$13:$P$17,2,FALSE)),"",VLOOKUP(I171,'Directive OSH09 (FR)'!$O$13:$P$17,2,FALSE))</f>
        <v/>
      </c>
      <c r="Y171" s="3" t="str">
        <f t="shared" si="125"/>
        <v/>
      </c>
      <c r="Z171" s="417"/>
      <c r="AA171" s="418"/>
      <c r="AB171" s="418"/>
      <c r="AC171" s="418"/>
      <c r="AD171" s="419"/>
      <c r="AE171" s="417"/>
      <c r="AF171" s="418"/>
      <c r="AG171" s="418"/>
      <c r="AH171" s="418"/>
      <c r="AI171" s="419"/>
    </row>
    <row r="172" spans="1:35" s="319" customFormat="1">
      <c r="A172" s="523" t="s">
        <v>341</v>
      </c>
      <c r="B172" s="391"/>
      <c r="C172" s="391"/>
      <c r="D172" s="391"/>
      <c r="E172" s="292"/>
      <c r="F172" s="292"/>
      <c r="G172" s="457"/>
      <c r="H172" s="454"/>
      <c r="I172" s="391"/>
      <c r="J172" s="391" t="str">
        <f>IF(SUM(J173:J177)=0,"",MAX(J173:J177))</f>
        <v/>
      </c>
      <c r="K172" s="24" t="str">
        <f>IF(ISERROR(VLOOKUP(Y172,'Directive OSH09 (FR)'!$T$6:$U$10,2,FALSE)),"",VLOOKUP(Y172,'Directive OSH09 (FR)'!$T$6:$U$10,2,FALSE))</f>
        <v/>
      </c>
      <c r="L172" s="43" t="str">
        <f>IF(ISERROR(VLOOKUP($A172,Dangers!$B$4:$G$1001,4,FALSE)),"ERR",IF(ISBLANK(VLOOKUP($A172,Dangers!$B$4:$G$1001,4,FALSE)),"","Yes"))</f>
        <v>ERR</v>
      </c>
      <c r="M172" s="26" t="str">
        <f>IF(ISERROR(VLOOKUP($A172,Dangers!$B$4:$G$1001,6,FALSE)),"ERR",IF(ISBLANK((VLOOKUP($A172,Dangers!$B$4:$G$1001,6,FALSE))),"","Yes"))</f>
        <v>ERR</v>
      </c>
      <c r="N172" s="26"/>
      <c r="O172" s="26"/>
      <c r="P172" s="26"/>
      <c r="Q172" s="132" t="str">
        <f>IF(OR(L172="Yes",M172="Yes"),MAX(Q173:Q177),"")</f>
        <v/>
      </c>
      <c r="R172" s="34"/>
      <c r="S172" s="43">
        <f>IF(L172="Yes",IF(SUM(S173:S177)=0,0,1),2)</f>
        <v>2</v>
      </c>
      <c r="T172" s="34">
        <f>IF(M172="Yes",IF(SUM(T173:T177)=0,0,1),2)</f>
        <v>2</v>
      </c>
      <c r="U172" s="160">
        <v>0</v>
      </c>
      <c r="V172" s="161">
        <v>0</v>
      </c>
      <c r="W172" s="162" t="str">
        <f>IF(ISERROR(VLOOKUP(H172,'Directive OSH09 (FR)'!$O$6:$P$10,2,FALSE)),"",VLOOKUP(H172,'Directive OSH09 (FR)'!$O$6:$P$10,2,FALSE))</f>
        <v/>
      </c>
      <c r="X172" s="3" t="str">
        <f>IF(ISERROR(VLOOKUP(I172,'Directive OSH09 (FR)'!$O$13:$P$17,2,FALSE)),"",VLOOKUP(I172,'Directive OSH09 (FR)'!$O$13:$P$17,2,FALSE))</f>
        <v/>
      </c>
      <c r="Y172" s="3" t="str">
        <f>IF(J172="","",IF(J172&gt;=161,5,IF(J172&gt;=65,4,IF(J172&gt;=20,3,IF(J172&gt;=9,2,1)))))</f>
        <v/>
      </c>
      <c r="Z172" s="412"/>
      <c r="AA172" s="398"/>
      <c r="AB172" s="398"/>
      <c r="AC172" s="398"/>
      <c r="AD172" s="453"/>
      <c r="AE172" s="412"/>
      <c r="AF172" s="398"/>
      <c r="AG172" s="398"/>
      <c r="AH172" s="398"/>
      <c r="AI172" s="453"/>
    </row>
    <row r="173" spans="1:35" s="319" customFormat="1">
      <c r="A173" s="261" t="s">
        <v>463</v>
      </c>
      <c r="B173" s="8"/>
      <c r="C173" s="8"/>
      <c r="D173" s="8"/>
      <c r="E173" s="266"/>
      <c r="F173" s="283"/>
      <c r="G173" s="321"/>
      <c r="H173" s="7"/>
      <c r="I173" s="8"/>
      <c r="J173" s="8" t="str">
        <f>IF(ISERROR(W173*X173),"",W173*X173)</f>
        <v/>
      </c>
      <c r="K173" s="14" t="str">
        <f>IF(ISERROR(VLOOKUP(Y173,'Directive OSH09 (FR)'!$T$6:$U$10,2,FALSE)),"",VLOOKUP(Y173,'Directive OSH09 (FR)'!$T$6:$U$10,2,FALSE))</f>
        <v/>
      </c>
      <c r="L173" s="126"/>
      <c r="M173" s="127"/>
      <c r="N173" s="27"/>
      <c r="O173" s="27"/>
      <c r="P173" s="27"/>
      <c r="Q173" s="57"/>
      <c r="R173" s="35"/>
      <c r="S173" s="7">
        <f t="shared" ref="S173:T177" si="126">U173</f>
        <v>1</v>
      </c>
      <c r="T173" s="35">
        <f t="shared" si="126"/>
        <v>1</v>
      </c>
      <c r="U173" s="3">
        <f>IF(A173="",0,IF(Q$172="",1,IF(Q$172+$U$87*365&lt;$U$1,1,0)))</f>
        <v>1</v>
      </c>
      <c r="V173" s="163">
        <f>IF(A173="",0,IF(Q$172="",1,IF(Q$172+$V$87*365&lt;$U$1,1,0)))</f>
        <v>1</v>
      </c>
      <c r="W173" s="162" t="str">
        <f>IF(ISERROR(VLOOKUP(H173,'Directive OSH09 (FR)'!$O$6:$P$10,2,FALSE)),"",VLOOKUP(H173,'Directive OSH09 (FR)'!$O$6:$P$10,2,FALSE))</f>
        <v/>
      </c>
      <c r="X173" s="3" t="str">
        <f>IF(ISERROR(VLOOKUP(I173,'Directive OSH09 (FR)'!$O$13:$P$17,2,FALSE)),"",VLOOKUP(I173,'Directive OSH09 (FR)'!$O$13:$P$17,2,FALSE))</f>
        <v/>
      </c>
      <c r="Y173" s="3" t="str">
        <f>IF(J173="","",IF(J173&gt;=161,5,IF(J173&gt;=65,4,IF(J173&gt;=20,3,IF(J173&gt;=9,2,1)))))</f>
        <v/>
      </c>
      <c r="Z173" s="428"/>
      <c r="AA173" s="307"/>
      <c r="AB173" s="307"/>
      <c r="AC173" s="307"/>
      <c r="AD173" s="426"/>
      <c r="AE173" s="428"/>
      <c r="AF173" s="307"/>
      <c r="AG173" s="307"/>
      <c r="AH173" s="307"/>
      <c r="AI173" s="426"/>
    </row>
    <row r="174" spans="1:35" s="319" customFormat="1">
      <c r="A174" s="261"/>
      <c r="B174" s="8"/>
      <c r="C174" s="8"/>
      <c r="D174" s="8"/>
      <c r="E174" s="266"/>
      <c r="F174" s="283"/>
      <c r="G174" s="321"/>
      <c r="H174" s="7"/>
      <c r="I174" s="8"/>
      <c r="J174" s="8" t="str">
        <f t="shared" ref="J174:J177" si="127">IF(ISERROR(W174*X174),"",W174*X174)</f>
        <v/>
      </c>
      <c r="K174" s="14" t="str">
        <f>IF(ISERROR(VLOOKUP(Y174,'Directive OSH09 (FR)'!$T$6:$U$10,2,FALSE)),"",VLOOKUP(Y174,'Directive OSH09 (FR)'!$T$6:$U$10,2,FALSE))</f>
        <v/>
      </c>
      <c r="L174" s="126"/>
      <c r="M174" s="127"/>
      <c r="N174" s="27"/>
      <c r="O174" s="27"/>
      <c r="P174" s="27"/>
      <c r="Q174" s="57"/>
      <c r="R174" s="35"/>
      <c r="S174" s="7">
        <f t="shared" si="126"/>
        <v>0</v>
      </c>
      <c r="T174" s="35">
        <f t="shared" si="126"/>
        <v>0</v>
      </c>
      <c r="U174" s="3">
        <f>IF(A174="",0,IF(Q$172="",1,IF(Q$172+$U$87*365&lt;$U$1,1,0)))</f>
        <v>0</v>
      </c>
      <c r="V174" s="163">
        <f>IF(A174="",0,IF(Q$172="",1,IF(Q$172+$V$87*365&lt;$U$1,1,0)))</f>
        <v>0</v>
      </c>
      <c r="W174" s="162" t="str">
        <f>IF(ISERROR(VLOOKUP(H174,'Directive OSH09 (FR)'!$O$6:$P$10,2,FALSE)),"",VLOOKUP(H174,'Directive OSH09 (FR)'!$O$6:$P$10,2,FALSE))</f>
        <v/>
      </c>
      <c r="X174" s="3" t="str">
        <f>IF(ISERROR(VLOOKUP(I174,'Directive OSH09 (FR)'!$O$13:$P$17,2,FALSE)),"",VLOOKUP(I174,'Directive OSH09 (FR)'!$O$13:$P$17,2,FALSE))</f>
        <v/>
      </c>
      <c r="Y174" s="3" t="str">
        <f t="shared" ref="Y174:Y177" si="128">IF(J174="","",IF(J174&gt;=161,5,IF(J174&gt;=65,4,IF(J174&gt;=20,3,IF(J174&gt;=9,2,1)))))</f>
        <v/>
      </c>
      <c r="Z174" s="428"/>
      <c r="AA174" s="307"/>
      <c r="AB174" s="307"/>
      <c r="AC174" s="307"/>
      <c r="AD174" s="426"/>
      <c r="AE174" s="428"/>
      <c r="AF174" s="307"/>
      <c r="AG174" s="307"/>
      <c r="AH174" s="307"/>
      <c r="AI174" s="426"/>
    </row>
    <row r="175" spans="1:35" s="319" customFormat="1">
      <c r="A175" s="261"/>
      <c r="B175" s="8"/>
      <c r="C175" s="8"/>
      <c r="D175" s="8"/>
      <c r="E175" s="266"/>
      <c r="F175" s="283"/>
      <c r="G175" s="321"/>
      <c r="H175" s="7"/>
      <c r="I175" s="8"/>
      <c r="J175" s="8" t="str">
        <f t="shared" si="127"/>
        <v/>
      </c>
      <c r="K175" s="14" t="str">
        <f>IF(ISERROR(VLOOKUP(Y175,'Directive OSH09 (FR)'!$T$6:$U$10,2,FALSE)),"",VLOOKUP(Y175,'Directive OSH09 (FR)'!$T$6:$U$10,2,FALSE))</f>
        <v/>
      </c>
      <c r="L175" s="126"/>
      <c r="M175" s="127"/>
      <c r="N175" s="27"/>
      <c r="O175" s="27"/>
      <c r="P175" s="27"/>
      <c r="Q175" s="57"/>
      <c r="R175" s="35"/>
      <c r="S175" s="7">
        <f t="shared" si="126"/>
        <v>0</v>
      </c>
      <c r="T175" s="35">
        <f t="shared" si="126"/>
        <v>0</v>
      </c>
      <c r="U175" s="3">
        <f>IF(A175="",0,IF(Q$172="",1,IF(Q$172+$U$87*365&lt;$U$1,1,0)))</f>
        <v>0</v>
      </c>
      <c r="V175" s="163">
        <f>IF(A175="",0,IF(Q$172="",1,IF(Q$172+$V$87*365&lt;$U$1,1,0)))</f>
        <v>0</v>
      </c>
      <c r="W175" s="162" t="str">
        <f>IF(ISERROR(VLOOKUP(H175,'Directive OSH09 (FR)'!$O$6:$P$10,2,FALSE)),"",VLOOKUP(H175,'Directive OSH09 (FR)'!$O$6:$P$10,2,FALSE))</f>
        <v/>
      </c>
      <c r="X175" s="3" t="str">
        <f>IF(ISERROR(VLOOKUP(I175,'Directive OSH09 (FR)'!$O$13:$P$17,2,FALSE)),"",VLOOKUP(I175,'Directive OSH09 (FR)'!$O$13:$P$17,2,FALSE))</f>
        <v/>
      </c>
      <c r="Y175" s="3" t="str">
        <f t="shared" si="128"/>
        <v/>
      </c>
      <c r="Z175" s="428"/>
      <c r="AA175" s="307"/>
      <c r="AB175" s="307"/>
      <c r="AC175" s="307"/>
      <c r="AD175" s="426"/>
      <c r="AE175" s="428"/>
      <c r="AF175" s="307"/>
      <c r="AG175" s="307"/>
      <c r="AH175" s="307"/>
      <c r="AI175" s="426"/>
    </row>
    <row r="176" spans="1:35" s="319" customFormat="1">
      <c r="A176" s="261"/>
      <c r="B176" s="8"/>
      <c r="C176" s="8"/>
      <c r="D176" s="8"/>
      <c r="E176" s="266"/>
      <c r="F176" s="283"/>
      <c r="G176" s="321"/>
      <c r="H176" s="7"/>
      <c r="I176" s="8"/>
      <c r="J176" s="8" t="str">
        <f t="shared" si="127"/>
        <v/>
      </c>
      <c r="K176" s="14" t="str">
        <f>IF(ISERROR(VLOOKUP(Y176,'Directive OSH09 (FR)'!$T$6:$U$10,2,FALSE)),"",VLOOKUP(Y176,'Directive OSH09 (FR)'!$T$6:$U$10,2,FALSE))</f>
        <v/>
      </c>
      <c r="L176" s="126"/>
      <c r="M176" s="127"/>
      <c r="N176" s="27"/>
      <c r="O176" s="27"/>
      <c r="P176" s="27"/>
      <c r="Q176" s="57"/>
      <c r="R176" s="35"/>
      <c r="S176" s="7">
        <f t="shared" si="126"/>
        <v>0</v>
      </c>
      <c r="T176" s="35">
        <f t="shared" si="126"/>
        <v>0</v>
      </c>
      <c r="U176" s="3">
        <f>IF(A176="",0,IF(Q$172="",1,IF(Q$172+$U$87*365&lt;$U$1,1,0)))</f>
        <v>0</v>
      </c>
      <c r="V176" s="163">
        <f>IF(A176="",0,IF(Q$172="",1,IF(Q$172+$V$87*365&lt;$U$1,1,0)))</f>
        <v>0</v>
      </c>
      <c r="W176" s="162" t="str">
        <f>IF(ISERROR(VLOOKUP(H176,'Directive OSH09 (FR)'!$O$6:$P$10,2,FALSE)),"",VLOOKUP(H176,'Directive OSH09 (FR)'!$O$6:$P$10,2,FALSE))</f>
        <v/>
      </c>
      <c r="X176" s="3" t="str">
        <f>IF(ISERROR(VLOOKUP(I176,'Directive OSH09 (FR)'!$O$13:$P$17,2,FALSE)),"",VLOOKUP(I176,'Directive OSH09 (FR)'!$O$13:$P$17,2,FALSE))</f>
        <v/>
      </c>
      <c r="Y176" s="3" t="str">
        <f t="shared" si="128"/>
        <v/>
      </c>
      <c r="Z176" s="746"/>
      <c r="AA176" s="622"/>
      <c r="AB176" s="622"/>
      <c r="AC176" s="622"/>
      <c r="AD176" s="747"/>
      <c r="AE176" s="746"/>
      <c r="AF176" s="622"/>
      <c r="AG176" s="622"/>
      <c r="AH176" s="622"/>
      <c r="AI176" s="747"/>
    </row>
    <row r="177" spans="1:35" s="319" customFormat="1" ht="5.25" customHeight="1">
      <c r="A177" s="405"/>
      <c r="B177" s="62"/>
      <c r="C177" s="62"/>
      <c r="D177" s="62"/>
      <c r="E177" s="293"/>
      <c r="F177" s="293"/>
      <c r="G177" s="461"/>
      <c r="H177" s="61"/>
      <c r="I177" s="62"/>
      <c r="J177" s="62" t="str">
        <f t="shared" si="127"/>
        <v/>
      </c>
      <c r="K177" s="63" t="str">
        <f>IF(ISERROR(VLOOKUP(Y177,'Directive OSH09 (FR)'!$T$6:$U$10,2,FALSE)),"",VLOOKUP(Y177,'Directive OSH09 (FR)'!$T$6:$U$10,2,FALSE))</f>
        <v/>
      </c>
      <c r="L177" s="73"/>
      <c r="M177" s="74"/>
      <c r="N177" s="74"/>
      <c r="O177" s="74"/>
      <c r="P177" s="74"/>
      <c r="Q177" s="75"/>
      <c r="R177" s="76"/>
      <c r="S177" s="61">
        <f t="shared" si="126"/>
        <v>0</v>
      </c>
      <c r="T177" s="66">
        <f t="shared" si="126"/>
        <v>0</v>
      </c>
      <c r="U177" s="61">
        <f>IF(A177="",0,IF(Q$172="",1,IF(Q$172+$U$87*365&lt;$U$1,1,0)))</f>
        <v>0</v>
      </c>
      <c r="V177" s="66">
        <f>IF(A177="",0,IF(Q$172="",1,IF(Q$172+$V$87*365&lt;$U$1,1,0)))</f>
        <v>0</v>
      </c>
      <c r="W177" s="166" t="str">
        <f>IF(ISERROR(VLOOKUP(H177,'Directive OSH09 (FR)'!$O$6:$P$10,2,FALSE)),"",VLOOKUP(H177,'Directive OSH09 (FR)'!$O$6:$P$10,2,FALSE))</f>
        <v/>
      </c>
      <c r="X177" s="167" t="str">
        <f>IF(ISERROR(VLOOKUP(I177,'Directive OSH09 (FR)'!$O$13:$P$17,2,FALSE)),"",VLOOKUP(I177,'Directive OSH09 (FR)'!$O$13:$P$17,2,FALSE))</f>
        <v/>
      </c>
      <c r="Y177" s="167" t="str">
        <f t="shared" si="128"/>
        <v/>
      </c>
      <c r="Z177" s="74"/>
      <c r="AA177" s="74"/>
      <c r="AB177" s="74"/>
      <c r="AC177" s="75"/>
      <c r="AD177" s="76"/>
      <c r="AE177" s="74"/>
      <c r="AF177" s="74"/>
      <c r="AG177" s="74"/>
      <c r="AH177" s="75"/>
      <c r="AI177" s="76"/>
    </row>
    <row r="178" spans="1:35" s="319" customFormat="1">
      <c r="A178" s="406"/>
      <c r="K178" s="3"/>
      <c r="L178" s="3"/>
      <c r="M178" s="3"/>
      <c r="N178" s="3"/>
      <c r="O178" s="3"/>
      <c r="P178" s="3"/>
      <c r="Q178" s="3"/>
      <c r="R178" s="3"/>
      <c r="S178" s="162"/>
      <c r="T178" s="3"/>
    </row>
  </sheetData>
  <mergeCells count="6">
    <mergeCell ref="AE10:AI10"/>
    <mergeCell ref="G10:K10"/>
    <mergeCell ref="L10:R10"/>
    <mergeCell ref="D8:G8"/>
    <mergeCell ref="S10:Y10"/>
    <mergeCell ref="Z10:AD10"/>
  </mergeCells>
  <phoneticPr fontId="4" type="noConversion"/>
  <conditionalFormatting sqref="K11:V11 K178:T65546">
    <cfRule type="cellIs" dxfId="6828" priority="395" stopIfTrue="1" operator="equal">
      <formula>"5-Risque Intolérable"</formula>
    </cfRule>
    <cfRule type="cellIs" dxfId="6827" priority="396" stopIfTrue="1" operator="equal">
      <formula>"4-Risque Substantiel"</formula>
    </cfRule>
    <cfRule type="cellIs" dxfId="6826" priority="397" stopIfTrue="1" operator="between">
      <formula>"2-Risque Tolérable"</formula>
      <formula>"3-Risque Modéré"</formula>
    </cfRule>
  </conditionalFormatting>
  <conditionalFormatting sqref="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N172:P172 R172 K129:K136 K125:K126 K142:K143 K169:K177 K162:K166 K107:K123 K104:K105 K89:K99 K54:K55 K66:K69 K152:K154 K157:K160 K62:K64 K84:K87 K71:K82 K12:K51">
    <cfRule type="expression" dxfId="6825" priority="398" stopIfTrue="1">
      <formula>LEFT(K12,1)="5"</formula>
    </cfRule>
    <cfRule type="expression" dxfId="6824" priority="399" stopIfTrue="1">
      <formula>LEFT(K12,1)="4"</formula>
    </cfRule>
    <cfRule type="expression" dxfId="6823" priority="400" stopIfTrue="1">
      <formula>OR(LEFT(K12,1)="3",LEFT(K12,1)="2")</formula>
    </cfRule>
  </conditionalFormatting>
  <conditionalFormatting sqref="D8:G8">
    <cfRule type="expression" dxfId="6822" priority="401" stopIfTrue="1">
      <formula>($F$9&lt;=0.85*$C$7)</formula>
    </cfRule>
  </conditionalFormatting>
  <conditionalFormatting sqref="L18 L160 L24 L29 L166 L35 L41 L47 L55 L63 L69 L75 L81 L87 L93 L99 L105 L111 L12 L117 L123 L130 L136 L143 L154 L172">
    <cfRule type="expression" dxfId="6821" priority="402" stopIfTrue="1">
      <formula>$S12=1</formula>
    </cfRule>
    <cfRule type="expression" dxfId="6820" priority="403" stopIfTrue="1">
      <formula>$S12=0</formula>
    </cfRule>
  </conditionalFormatting>
  <conditionalFormatting sqref="M18 M154 M24 M29 M12 M35 M41 M47 M55 M63 M69 M75 M81 M87 M93 M99 M105 M111 M117 M123 M130 M136 M166 M160 M143 M172">
    <cfRule type="expression" dxfId="6819" priority="404" stopIfTrue="1">
      <formula>$T12=1</formula>
    </cfRule>
    <cfRule type="expression" dxfId="6818" priority="405" stopIfTrue="1">
      <formula>$T12=0</formula>
    </cfRule>
  </conditionalFormatting>
  <conditionalFormatting sqref="R172 R111 R143 R154 R160 R136 R12 R29 R41 R69 R81 R93 R105 R117 R18 R24 R35 R47 R55 R63 R130 R166 R75 R87 R99 R123">
    <cfRule type="expression" dxfId="6817" priority="392" stopIfTrue="1">
      <formula>LEFT(R12,1)="5"</formula>
    </cfRule>
    <cfRule type="expression" dxfId="6816" priority="393" stopIfTrue="1">
      <formula>LEFT(R12,1)="4"</formula>
    </cfRule>
    <cfRule type="expression" dxfId="6815" priority="394" stopIfTrue="1">
      <formula>OR(LEFT(R12,1)="3",LEFT(R12,1)="2")</formula>
    </cfRule>
  </conditionalFormatting>
  <conditionalFormatting sqref="R172 R111 R143 R154 R160 R136 R12 R29 R41 R69 R81 R93 R105 R117 R18 R24 R35 R47 R55 R63 R130 R166 R75 R87 R99 R123">
    <cfRule type="expression" dxfId="6814" priority="389" stopIfTrue="1">
      <formula>LEFT(R12,1)="5"</formula>
    </cfRule>
    <cfRule type="expression" dxfId="6813" priority="390" stopIfTrue="1">
      <formula>LEFT(R12,1)="4"</formula>
    </cfRule>
    <cfRule type="expression" dxfId="6812" priority="391" stopIfTrue="1">
      <formula>OR(LEFT(R12,1)="3",LEFT(R12,1)="2")</formula>
    </cfRule>
  </conditionalFormatting>
  <conditionalFormatting sqref="K11:V11 K178:T65546">
    <cfRule type="cellIs" dxfId="6811" priority="386" stopIfTrue="1" operator="equal">
      <formula>"5-Risque Intolérable"</formula>
    </cfRule>
    <cfRule type="cellIs" dxfId="6810" priority="387" stopIfTrue="1" operator="equal">
      <formula>"4-Risque Substantiel"</formula>
    </cfRule>
    <cfRule type="cellIs" dxfId="6809" priority="388" stopIfTrue="1" operator="between">
      <formula>"2-Risque Tolérable"</formula>
      <formula>"3-Risque Modéré"</formula>
    </cfRule>
  </conditionalFormatting>
  <conditionalFormatting sqref="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N172:P172 R172 K129:K136 K142:K143 K169:K177 K162:K166 K107:K123 K104:K105 K89:K99 K54:K55 K66:K69 K62:K64 K84:K87 K71:K82 K12:K51">
    <cfRule type="expression" dxfId="6808" priority="383" stopIfTrue="1">
      <formula>LEFT(K12,1)="5"</formula>
    </cfRule>
    <cfRule type="expression" dxfId="6807" priority="384" stopIfTrue="1">
      <formula>LEFT(K12,1)="4"</formula>
    </cfRule>
    <cfRule type="expression" dxfId="6806" priority="385" stopIfTrue="1">
      <formula>OR(LEFT(K12,1)="3",LEFT(K12,1)="2")</formula>
    </cfRule>
  </conditionalFormatting>
  <conditionalFormatting sqref="D8:G8">
    <cfRule type="expression" dxfId="6805" priority="382" stopIfTrue="1">
      <formula>($F$9&lt;=0.85*$C$7)</formula>
    </cfRule>
  </conditionalFormatting>
  <conditionalFormatting sqref="L18 L160 L24 L29 L166 L35 L41 L47 L55 L63 L69 L75 L81 L87 L93 L99 L105 L111 L12 L117 L123 L130 L136 L143 L154 L172">
    <cfRule type="expression" dxfId="6804" priority="380" stopIfTrue="1">
      <formula>$S12=1</formula>
    </cfRule>
    <cfRule type="expression" dxfId="6803" priority="381" stopIfTrue="1">
      <formula>$S12=0</formula>
    </cfRule>
  </conditionalFormatting>
  <conditionalFormatting sqref="M18 M154 M24 M29 M12 M35 M41 M47 M55 M63 M69 M75 M81 M87 M93 M99 M105 M111 M117 M123 M130 M136 M166 M160 M143 M172">
    <cfRule type="expression" dxfId="6802" priority="378" stopIfTrue="1">
      <formula>$T12=1</formula>
    </cfRule>
    <cfRule type="expression" dxfId="6801" priority="379" stopIfTrue="1">
      <formula>$T12=0</formula>
    </cfRule>
  </conditionalFormatting>
  <conditionalFormatting sqref="R172 R111 R143 R154 R160 R136 R12 R29 R41 R69 R81 R93 R105 R117 R18 R24 R35 R47 R55 R63 R130 R166 R75 R87 R99 R123">
    <cfRule type="expression" dxfId="6800" priority="375" stopIfTrue="1">
      <formula>LEFT(R12,1)="5"</formula>
    </cfRule>
    <cfRule type="expression" dxfId="6799" priority="376" stopIfTrue="1">
      <formula>LEFT(R12,1)="4"</formula>
    </cfRule>
    <cfRule type="expression" dxfId="6798" priority="377" stopIfTrue="1">
      <formula>OR(LEFT(R12,1)="3",LEFT(R12,1)="2")</formula>
    </cfRule>
  </conditionalFormatting>
  <conditionalFormatting sqref="R172 R111 R143 R154 R160 R136 R12 R29 R41 R69 R81 R93 R105 R117 R18 R24 R35 R47 R55 R63 R130 R166 R75 R87 R99 R123">
    <cfRule type="expression" dxfId="6797" priority="372" stopIfTrue="1">
      <formula>LEFT(R12,1)="5"</formula>
    </cfRule>
    <cfRule type="expression" dxfId="6796" priority="373" stopIfTrue="1">
      <formula>LEFT(R12,1)="4"</formula>
    </cfRule>
    <cfRule type="expression" dxfId="6795" priority="374" stopIfTrue="1">
      <formula>OR(LEFT(R12,1)="3",LEFT(R12,1)="2")</formula>
    </cfRule>
  </conditionalFormatting>
  <conditionalFormatting sqref="K11:V11 K178:T65546">
    <cfRule type="cellIs" dxfId="6794" priority="369" stopIfTrue="1" operator="equal">
      <formula>"5-Risque Intolérable"</formula>
    </cfRule>
    <cfRule type="cellIs" dxfId="6793" priority="370" stopIfTrue="1" operator="equal">
      <formula>"4-Risque Substantiel"</formula>
    </cfRule>
    <cfRule type="cellIs" dxfId="6792" priority="371" stopIfTrue="1" operator="between">
      <formula>"2-Risque Tolérable"</formula>
      <formula>"3-Risque Modéré"</formula>
    </cfRule>
  </conditionalFormatting>
  <conditionalFormatting sqref="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N172:P172 R172 K129:K136 K142:K143 K169:K177 K162:K166 K107:K123 K104:K105 K89:K99 K54:K55 K66:K69 K62:K64 K84:K87 K71:K82 K12:K51">
    <cfRule type="expression" dxfId="6791" priority="366" stopIfTrue="1">
      <formula>LEFT(K12,1)="5"</formula>
    </cfRule>
    <cfRule type="expression" dxfId="6790" priority="367" stopIfTrue="1">
      <formula>LEFT(K12,1)="4"</formula>
    </cfRule>
    <cfRule type="expression" dxfId="6789" priority="368" stopIfTrue="1">
      <formula>OR(LEFT(K12,1)="3",LEFT(K12,1)="2")</formula>
    </cfRule>
  </conditionalFormatting>
  <conditionalFormatting sqref="D8:G8">
    <cfRule type="expression" dxfId="6788" priority="365" stopIfTrue="1">
      <formula>($F$9&lt;=0.85*$C$7)</formula>
    </cfRule>
  </conditionalFormatting>
  <conditionalFormatting sqref="L18 L160 L24 L29 L166 L35 L41 L47 L55 L63 L69 L75 L81 L87 L93 L99 L105 L111 L12 L117 L123 L130 L136 L143 L154 L172">
    <cfRule type="expression" dxfId="6787" priority="363" stopIfTrue="1">
      <formula>$S12=1</formula>
    </cfRule>
    <cfRule type="expression" dxfId="6786" priority="364" stopIfTrue="1">
      <formula>$S12=0</formula>
    </cfRule>
  </conditionalFormatting>
  <conditionalFormatting sqref="M18 M154 M24 M29 M12 M35 M41 M47 M55 M63 M69 M75 M81 M87 M93 M99 M105 M111 M117 M123 M130 M136 M166 M160 M143 M172">
    <cfRule type="expression" dxfId="6785" priority="361" stopIfTrue="1">
      <formula>$T12=1</formula>
    </cfRule>
    <cfRule type="expression" dxfId="6784" priority="362" stopIfTrue="1">
      <formula>$T12=0</formula>
    </cfRule>
  </conditionalFormatting>
  <conditionalFormatting sqref="R172 R111 R143 R154 R160 R136 R12 R29 R41 R69 R81 R93 R105 R117 R18 R24 R35 R47 R55 R63 R130 R166 R75 R87 R99 R123">
    <cfRule type="expression" dxfId="6783" priority="358" stopIfTrue="1">
      <formula>LEFT(R12,1)="5"</formula>
    </cfRule>
    <cfRule type="expression" dxfId="6782" priority="359" stopIfTrue="1">
      <formula>LEFT(R12,1)="4"</formula>
    </cfRule>
    <cfRule type="expression" dxfId="6781" priority="360" stopIfTrue="1">
      <formula>OR(LEFT(R12,1)="3",LEFT(R12,1)="2")</formula>
    </cfRule>
  </conditionalFormatting>
  <conditionalFormatting sqref="R172 R111 R143 R154 R160 R136 R12 R29 R41 R69 R81 R93 R105 R117 R18 R24 R35 R47 R55 R63 R130 R166 R75 R87 R99 R123">
    <cfRule type="expression" dxfId="6780" priority="355" stopIfTrue="1">
      <formula>LEFT(R12,1)="5"</formula>
    </cfRule>
    <cfRule type="expression" dxfId="6779" priority="356" stopIfTrue="1">
      <formula>LEFT(R12,1)="4"</formula>
    </cfRule>
    <cfRule type="expression" dxfId="6778" priority="357" stopIfTrue="1">
      <formula>OR(LEFT(R12,1)="3",LEFT(R12,1)="2")</formula>
    </cfRule>
  </conditionalFormatting>
  <conditionalFormatting sqref="K11:V11 K178:T65546">
    <cfRule type="cellIs" dxfId="6777" priority="352" stopIfTrue="1" operator="equal">
      <formula>"5-Risque Intolérable"</formula>
    </cfRule>
    <cfRule type="cellIs" dxfId="6776" priority="353" stopIfTrue="1" operator="equal">
      <formula>"4-Risque Substantiel"</formula>
    </cfRule>
    <cfRule type="cellIs" dxfId="6775" priority="354" stopIfTrue="1" operator="between">
      <formula>"2-Risque Tolérable"</formula>
      <formula>"3-Risque Modéré"</formula>
    </cfRule>
  </conditionalFormatting>
  <conditionalFormatting sqref="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N172:P172 R172 K129:K136 K142:K143 K169:K177 K162:K166 K107:K123 K104:K105 K89:K99 K54:K55 K66:K69 K62:K64 K84:K87 K71:K82 K12:K51">
    <cfRule type="expression" dxfId="6774" priority="349" stopIfTrue="1">
      <formula>LEFT(K12,1)="5"</formula>
    </cfRule>
    <cfRule type="expression" dxfId="6773" priority="350" stopIfTrue="1">
      <formula>LEFT(K12,1)="4"</formula>
    </cfRule>
    <cfRule type="expression" dxfId="6772" priority="351" stopIfTrue="1">
      <formula>OR(LEFT(K12,1)="3",LEFT(K12,1)="2")</formula>
    </cfRule>
  </conditionalFormatting>
  <conditionalFormatting sqref="D8:G8">
    <cfRule type="expression" dxfId="6771" priority="348" stopIfTrue="1">
      <formula>($F$9&lt;=0.85*$C$7)</formula>
    </cfRule>
  </conditionalFormatting>
  <conditionalFormatting sqref="L18 L160 L24 L29 L166 L35 L41 L47 L55 L63 L69 L75 L81 L87 L93 L99 L105 L111 L12 L117 L123 L130 L136 L143 L154 L172">
    <cfRule type="expression" dxfId="6770" priority="346" stopIfTrue="1">
      <formula>$S12=1</formula>
    </cfRule>
    <cfRule type="expression" dxfId="6769" priority="347" stopIfTrue="1">
      <formula>$S12=0</formula>
    </cfRule>
  </conditionalFormatting>
  <conditionalFormatting sqref="M18 M154 M24 M29 M12 M35 M41 M47 M55 M63 M69 M75 M81 M87 M93 M99 M105 M111 M117 M123 M130 M136 M166 M160 M143 M172">
    <cfRule type="expression" dxfId="6768" priority="344" stopIfTrue="1">
      <formula>$T12=1</formula>
    </cfRule>
    <cfRule type="expression" dxfId="6767" priority="345" stopIfTrue="1">
      <formula>$T12=0</formula>
    </cfRule>
  </conditionalFormatting>
  <conditionalFormatting sqref="R172 R111 R143 R154 R160 R136 R12 R29 R41 R69 R81 R93 R105 R117 R18 R24 R35 R47 R55 R63 R130 R166 R75 R87 R99 R123">
    <cfRule type="expression" dxfId="6766" priority="341" stopIfTrue="1">
      <formula>LEFT(R12,1)="5"</formula>
    </cfRule>
    <cfRule type="expression" dxfId="6765" priority="342" stopIfTrue="1">
      <formula>LEFT(R12,1)="4"</formula>
    </cfRule>
    <cfRule type="expression" dxfId="6764" priority="343" stopIfTrue="1">
      <formula>OR(LEFT(R12,1)="3",LEFT(R12,1)="2")</formula>
    </cfRule>
  </conditionalFormatting>
  <conditionalFormatting sqref="R172 R111 R143 R154 R160 R136 R12 R29 R41 R69 R81 R93 R105 R117 R18 R24 R35 R47 R55 R63 R130 R166 R75 R87 R99 R123">
    <cfRule type="expression" dxfId="6763" priority="338" stopIfTrue="1">
      <formula>LEFT(R12,1)="5"</formula>
    </cfRule>
    <cfRule type="expression" dxfId="6762" priority="339" stopIfTrue="1">
      <formula>LEFT(R12,1)="4"</formula>
    </cfRule>
    <cfRule type="expression" dxfId="6761" priority="340" stopIfTrue="1">
      <formula>OR(LEFT(R12,1)="3",LEFT(R12,1)="2")</formula>
    </cfRule>
  </conditionalFormatting>
  <conditionalFormatting sqref="K11:V11 K178:T65546">
    <cfRule type="cellIs" dxfId="6760" priority="335" stopIfTrue="1" operator="equal">
      <formula>"5-Risque Intolérable"</formula>
    </cfRule>
    <cfRule type="cellIs" dxfId="6759" priority="336" stopIfTrue="1" operator="equal">
      <formula>"4-Risque Substantiel"</formula>
    </cfRule>
    <cfRule type="cellIs" dxfId="6758" priority="337" stopIfTrue="1" operator="between">
      <formula>"2-Risque Tolérable"</formula>
      <formula>"3-Risque Modéré"</formula>
    </cfRule>
  </conditionalFormatting>
  <conditionalFormatting sqref="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N172:P172 R172 K129:K136 K142:K143 K169:K177 K162:K166 K107:K123 K104:K105 K89:K99 K54:K55 K66:K69 K62:K64 K84:K87 K71:K82 K12:K51">
    <cfRule type="expression" dxfId="6757" priority="332" stopIfTrue="1">
      <formula>LEFT(K12,1)="5"</formula>
    </cfRule>
    <cfRule type="expression" dxfId="6756" priority="333" stopIfTrue="1">
      <formula>LEFT(K12,1)="4"</formula>
    </cfRule>
    <cfRule type="expression" dxfId="6755" priority="334" stopIfTrue="1">
      <formula>OR(LEFT(K12,1)="3",LEFT(K12,1)="2")</formula>
    </cfRule>
  </conditionalFormatting>
  <conditionalFormatting sqref="D8:G8">
    <cfRule type="expression" dxfId="6754" priority="331" stopIfTrue="1">
      <formula>($F$9&lt;=0.85*$C$7)</formula>
    </cfRule>
  </conditionalFormatting>
  <conditionalFormatting sqref="L18 L160 L24 L29 L166 L35 L41 L47 L55 L63 L69 L75 L81 L87 L93 L99 L105 L111 L12 L117 L123 L130 L136 L143 L154 L172">
    <cfRule type="expression" dxfId="6753" priority="329" stopIfTrue="1">
      <formula>$S12=1</formula>
    </cfRule>
    <cfRule type="expression" dxfId="6752" priority="330" stopIfTrue="1">
      <formula>$S12=0</formula>
    </cfRule>
  </conditionalFormatting>
  <conditionalFormatting sqref="M18 M154 M24 M29 M12 M35 M41 M47 M55 M63 M69 M75 M81 M87 M93 M99 M105 M111 M117 M123 M130 M136 M166 M160 M143 M172">
    <cfRule type="expression" dxfId="6751" priority="327" stopIfTrue="1">
      <formula>$T12=1</formula>
    </cfRule>
    <cfRule type="expression" dxfId="6750" priority="328" stopIfTrue="1">
      <formula>$T12=0</formula>
    </cfRule>
  </conditionalFormatting>
  <conditionalFormatting sqref="R172 R111 R143 R154 R160 R136 R12 R29 R41 R69 R81 R93 R105 R117 R18 R24 R35 R47 R55 R63 R130 R166 R75 R87 R99 R123">
    <cfRule type="expression" dxfId="6749" priority="324" stopIfTrue="1">
      <formula>LEFT(R12,1)="5"</formula>
    </cfRule>
    <cfRule type="expression" dxfId="6748" priority="325" stopIfTrue="1">
      <formula>LEFT(R12,1)="4"</formula>
    </cfRule>
    <cfRule type="expression" dxfId="6747" priority="326" stopIfTrue="1">
      <formula>OR(LEFT(R12,1)="3",LEFT(R12,1)="2")</formula>
    </cfRule>
  </conditionalFormatting>
  <conditionalFormatting sqref="R172 R111 R143 R154 R160 R136 R12 R29 R41 R69 R81 R93 R105 R117 R18 R24 R35 R47 R55 R63 R130 R166 R75 R87 R99 R123">
    <cfRule type="expression" dxfId="6746" priority="321" stopIfTrue="1">
      <formula>LEFT(R12,1)="5"</formula>
    </cfRule>
    <cfRule type="expression" dxfId="6745" priority="322" stopIfTrue="1">
      <formula>LEFT(R12,1)="4"</formula>
    </cfRule>
    <cfRule type="expression" dxfId="6744" priority="323" stopIfTrue="1">
      <formula>OR(LEFT(R12,1)="3",LEFT(R12,1)="2")</formula>
    </cfRule>
  </conditionalFormatting>
  <conditionalFormatting sqref="K178:T65546 K11:V11">
    <cfRule type="cellIs" dxfId="6743" priority="318" stopIfTrue="1" operator="equal">
      <formula>"5-Risque Intolérable"</formula>
    </cfRule>
    <cfRule type="cellIs" dxfId="6742" priority="319" stopIfTrue="1" operator="equal">
      <formula>"4-Risque Substantiel"</formula>
    </cfRule>
    <cfRule type="cellIs" dxfId="6741" priority="320" stopIfTrue="1" operator="between">
      <formula>"2-Risque Tolérable"</formula>
      <formula>"3-Risque Modéré"</formula>
    </cfRule>
  </conditionalFormatting>
  <conditionalFormatting sqref="N172:P172 R172 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K129:K136 K142:K143 K169:K177 K162:K166 K107:K123 K104:K105 K89:K99 K54:K55 K66:K69 K62:K64 K84:K87 K71:K82 K12:K51">
    <cfRule type="expression" dxfId="6740" priority="315" stopIfTrue="1">
      <formula>LEFT(K12,1)="5"</formula>
    </cfRule>
    <cfRule type="expression" dxfId="6739" priority="316" stopIfTrue="1">
      <formula>LEFT(K12,1)="4"</formula>
    </cfRule>
    <cfRule type="expression" dxfId="6738" priority="317" stopIfTrue="1">
      <formula>OR(LEFT(K12,1)="3",LEFT(K12,1)="2")</formula>
    </cfRule>
  </conditionalFormatting>
  <conditionalFormatting sqref="L18 L160 L24 L29 L166 L35 L41 L47 L55 L63 L69 L75 L81 L87 L93 L99 L105 L111 L12 L117 L123 L130 L136 L143 L154 L172">
    <cfRule type="expression" dxfId="6737" priority="313" stopIfTrue="1">
      <formula>$S12=1</formula>
    </cfRule>
    <cfRule type="expression" dxfId="6736" priority="314" stopIfTrue="1">
      <formula>$S12=0</formula>
    </cfRule>
  </conditionalFormatting>
  <conditionalFormatting sqref="M18 M154 M24 M29 M12 M35 M41 M47 M55 M63 M69 M75 M81 M87 M93 M99 M105 M111 M117 M123 M130 M136 M166 M160 M143 M172">
    <cfRule type="expression" dxfId="6735" priority="311" stopIfTrue="1">
      <formula>$T12=1</formula>
    </cfRule>
    <cfRule type="expression" dxfId="6734" priority="312" stopIfTrue="1">
      <formula>$T12=0</formula>
    </cfRule>
  </conditionalFormatting>
  <conditionalFormatting sqref="D8:G8">
    <cfRule type="expression" dxfId="6733" priority="310" stopIfTrue="1">
      <formula>($F$9&lt;=0.85*$C$7)</formula>
    </cfRule>
  </conditionalFormatting>
  <conditionalFormatting sqref="R172 R111 R143 R154 R160 R136 R12 R29 R41 R69 R81 R93 R105 R117 R18 R24 R35 R47 R55 R63 R130 R166 R75 R87 R99 R123">
    <cfRule type="expression" dxfId="6732" priority="307" stopIfTrue="1">
      <formula>LEFT(R12,1)="5"</formula>
    </cfRule>
    <cfRule type="expression" dxfId="6731" priority="308" stopIfTrue="1">
      <formula>LEFT(R12,1)="4"</formula>
    </cfRule>
    <cfRule type="expression" dxfId="6730" priority="309" stopIfTrue="1">
      <formula>OR(LEFT(R12,1)="3",LEFT(R12,1)="2")</formula>
    </cfRule>
  </conditionalFormatting>
  <conditionalFormatting sqref="R172 R111 R143 R154 R160 R136 R12 R29 R41 R69 R81 R93 R105 R117 R18 R24 R35 R47 R55 R63 R130 R166 R75 R87 R99 R123">
    <cfRule type="expression" dxfId="6729" priority="304" stopIfTrue="1">
      <formula>LEFT(R12,1)="5"</formula>
    </cfRule>
    <cfRule type="expression" dxfId="6728" priority="305" stopIfTrue="1">
      <formula>LEFT(R12,1)="4"</formula>
    </cfRule>
    <cfRule type="expression" dxfId="6727" priority="306" stopIfTrue="1">
      <formula>OR(LEFT(R12,1)="3",LEFT(R12,1)="2")</formula>
    </cfRule>
  </conditionalFormatting>
  <conditionalFormatting sqref="K178:T65546 K11:V11">
    <cfRule type="cellIs" dxfId="6726" priority="301" stopIfTrue="1" operator="equal">
      <formula>"5-Risque Intolérable"</formula>
    </cfRule>
    <cfRule type="cellIs" dxfId="6725" priority="302" stopIfTrue="1" operator="equal">
      <formula>"4-Risque Substantiel"</formula>
    </cfRule>
    <cfRule type="cellIs" dxfId="6724" priority="303" stopIfTrue="1" operator="between">
      <formula>"2-Risque Tolérable"</formula>
      <formula>"3-Risque Modéré"</formula>
    </cfRule>
  </conditionalFormatting>
  <conditionalFormatting sqref="N172:P172 R172 R111 N166:P166 R143 N143:P143 R154 R160 R136 R12 N29:P29 R29 N35:P35 R41 N47:P47 N63:P63 R69 N75:P75 R81 N87:P87 R93 N99:P99 R105 N111:P111 R117 N123:P123 N130:P130 N18:P18 N12:P12 R18 R24 N24:P24 R35 N41:P41 R47 R55 N55:P55 R63 R130 N69:P69 R166 R75 N117:P117 N81:P81 N160:P160 R87 N136:P136 N93:P93 N154:P154 R99 R123 N105:P105 K129:K136 K142:K143 K169:K177 K162:K166 K107:K123 K104:K105 K89:K99 K54:K55 K66:K69 K62:K64 K84:K87 K71:K82 K12:K51">
    <cfRule type="expression" dxfId="6723" priority="298" stopIfTrue="1">
      <formula>LEFT(K12,1)="5"</formula>
    </cfRule>
    <cfRule type="expression" dxfId="6722" priority="299" stopIfTrue="1">
      <formula>LEFT(K12,1)="4"</formula>
    </cfRule>
    <cfRule type="expression" dxfId="6721" priority="300" stopIfTrue="1">
      <formula>OR(LEFT(K12,1)="3",LEFT(K12,1)="2")</formula>
    </cfRule>
  </conditionalFormatting>
  <conditionalFormatting sqref="L18 L160 L24 L29 L166 L35 L41 L47 L55 L63 L69 L75 L81 L87 L93 L99 L105 L111 L12 L117 L123 L130 L136 L143 L154 L172">
    <cfRule type="expression" dxfId="6720" priority="296" stopIfTrue="1">
      <formula>$S12=1</formula>
    </cfRule>
    <cfRule type="expression" dxfId="6719" priority="297" stopIfTrue="1">
      <formula>$S12=0</formula>
    </cfRule>
  </conditionalFormatting>
  <conditionalFormatting sqref="M18 M154 M24 M29 M12 M35 M41 M47 M55 M63 M69 M75 M81 M87 M93 M99 M105 M111 M117 M123 M130 M136 M166 M160 M143 M172">
    <cfRule type="expression" dxfId="6718" priority="294" stopIfTrue="1">
      <formula>$T12=1</formula>
    </cfRule>
    <cfRule type="expression" dxfId="6717" priority="295" stopIfTrue="1">
      <formula>$T12=0</formula>
    </cfRule>
  </conditionalFormatting>
  <conditionalFormatting sqref="D8:G8">
    <cfRule type="expression" dxfId="6716" priority="293" stopIfTrue="1">
      <formula>($F$9&lt;=0.85*$C$7)</formula>
    </cfRule>
  </conditionalFormatting>
  <conditionalFormatting sqref="R172 R111 R143 R154 R160 R136 R12 R29 R41 R69 R81 R93 R105 R117 R18 R24 R35 R47 R55 R63 R130 R166 R75 R87 R99 R123">
    <cfRule type="expression" dxfId="6715" priority="290" stopIfTrue="1">
      <formula>LEFT(R12,1)="5"</formula>
    </cfRule>
    <cfRule type="expression" dxfId="6714" priority="291" stopIfTrue="1">
      <formula>LEFT(R12,1)="4"</formula>
    </cfRule>
    <cfRule type="expression" dxfId="6713" priority="292" stopIfTrue="1">
      <formula>OR(LEFT(R12,1)="3",LEFT(R12,1)="2")</formula>
    </cfRule>
  </conditionalFormatting>
  <conditionalFormatting sqref="R172 R111 R143 R154 R160 R136 R12 R29 R41 R69 R81 R93 R105 R117 R18 R24 R35 R47 R55 R63 R130 R166 R75 R87 R99 R123">
    <cfRule type="expression" dxfId="6712" priority="287" stopIfTrue="1">
      <formula>LEFT(R12,1)="5"</formula>
    </cfRule>
    <cfRule type="expression" dxfId="6711" priority="288" stopIfTrue="1">
      <formula>LEFT(R12,1)="4"</formula>
    </cfRule>
    <cfRule type="expression" dxfId="6710" priority="289" stopIfTrue="1">
      <formula>OR(LEFT(R12,1)="3",LEFT(R12,1)="2")</formula>
    </cfRule>
  </conditionalFormatting>
  <conditionalFormatting sqref="W11">
    <cfRule type="cellIs" dxfId="6709" priority="284" stopIfTrue="1" operator="equal">
      <formula>"5-Risque Intolérable"</formula>
    </cfRule>
    <cfRule type="cellIs" dxfId="6708" priority="285" stopIfTrue="1" operator="equal">
      <formula>"4-Risque Substantiel"</formula>
    </cfRule>
    <cfRule type="cellIs" dxfId="6707" priority="286" stopIfTrue="1" operator="between">
      <formula>"2-Risque Tolérable"</formula>
      <formula>"3-Risque Modéré"</formula>
    </cfRule>
  </conditionalFormatting>
  <conditionalFormatting sqref="X11">
    <cfRule type="cellIs" dxfId="6706" priority="281" stopIfTrue="1" operator="equal">
      <formula>"5-Risque Intolérable"</formula>
    </cfRule>
    <cfRule type="cellIs" dxfId="6705" priority="282" stopIfTrue="1" operator="equal">
      <formula>"4-Risque Substantiel"</formula>
    </cfRule>
    <cfRule type="cellIs" dxfId="6704" priority="283" stopIfTrue="1" operator="between">
      <formula>"2-Risque Tolérable"</formula>
      <formula>"3-Risque Modéré"</formula>
    </cfRule>
  </conditionalFormatting>
  <conditionalFormatting sqref="Y11">
    <cfRule type="cellIs" dxfId="6703" priority="278" stopIfTrue="1" operator="equal">
      <formula>"5-Risque Intolérable"</formula>
    </cfRule>
    <cfRule type="cellIs" dxfId="6702" priority="279" stopIfTrue="1" operator="equal">
      <formula>"4-Risque Substantiel"</formula>
    </cfRule>
    <cfRule type="cellIs" dxfId="6701" priority="280" stopIfTrue="1" operator="between">
      <formula>"2-Risque Tolérable"</formula>
      <formula>"3-Risque Modéré"</formula>
    </cfRule>
  </conditionalFormatting>
  <conditionalFormatting sqref="V1:Y1">
    <cfRule type="cellIs" dxfId="6700" priority="275" stopIfTrue="1" operator="equal">
      <formula>"5-Risque Intolérable"</formula>
    </cfRule>
    <cfRule type="cellIs" dxfId="6699" priority="276" stopIfTrue="1" operator="equal">
      <formula>"4-Risque Substantiel"</formula>
    </cfRule>
    <cfRule type="cellIs" dxfId="6698" priority="277" stopIfTrue="1" operator="between">
      <formula>"2-Risque Tolérable"</formula>
      <formula>"3-Risque Modéré"</formula>
    </cfRule>
  </conditionalFormatting>
  <conditionalFormatting sqref="Y11">
    <cfRule type="cellIs" dxfId="6697" priority="272" stopIfTrue="1" operator="equal">
      <formula>"5-Risque Intolérable"</formula>
    </cfRule>
    <cfRule type="cellIs" dxfId="6696" priority="273" stopIfTrue="1" operator="equal">
      <formula>"4-Risque Substantiel"</formula>
    </cfRule>
    <cfRule type="cellIs" dxfId="6695" priority="274" stopIfTrue="1" operator="between">
      <formula>"2-Risque Tolérable"</formula>
      <formula>"3-Risque Modéré"</formula>
    </cfRule>
  </conditionalFormatting>
  <conditionalFormatting sqref="Y1">
    <cfRule type="cellIs" dxfId="6694" priority="269" stopIfTrue="1" operator="equal">
      <formula>"5-Risque Intolérable"</formula>
    </cfRule>
    <cfRule type="cellIs" dxfId="6693" priority="270" stopIfTrue="1" operator="equal">
      <formula>"4-Risque Substantiel"</formula>
    </cfRule>
    <cfRule type="cellIs" dxfId="6692" priority="271" stopIfTrue="1" operator="between">
      <formula>"2-Risque Tolérable"</formula>
      <formula>"3-Risque Modéré"</formula>
    </cfRule>
  </conditionalFormatting>
  <conditionalFormatting sqref="K11:R11">
    <cfRule type="cellIs" dxfId="6691" priority="266" stopIfTrue="1" operator="equal">
      <formula>"5-Risque Intolérable"</formula>
    </cfRule>
    <cfRule type="cellIs" dxfId="6690" priority="267" stopIfTrue="1" operator="equal">
      <formula>"4-Risque Substantiel"</formula>
    </cfRule>
    <cfRule type="cellIs" dxfId="6689" priority="268" stopIfTrue="1" operator="between">
      <formula>"2-Risque Tolérable"</formula>
      <formula>"3-Risque Modéré"</formula>
    </cfRule>
  </conditionalFormatting>
  <conditionalFormatting sqref="L11">
    <cfRule type="cellIs" dxfId="6688" priority="263" stopIfTrue="1" operator="equal">
      <formula>"5-Risque Intolérable"</formula>
    </cfRule>
    <cfRule type="cellIs" dxfId="6687" priority="264" stopIfTrue="1" operator="equal">
      <formula>"4-Risque Substantiel"</formula>
    </cfRule>
    <cfRule type="cellIs" dxfId="6686" priority="265" stopIfTrue="1" operator="between">
      <formula>"2-Risque Tolérable"</formula>
      <formula>"3-Risque Modéré"</formula>
    </cfRule>
  </conditionalFormatting>
  <conditionalFormatting sqref="L11">
    <cfRule type="cellIs" dxfId="6685" priority="260" stopIfTrue="1" operator="equal">
      <formula>"5-Risque Intolérable"</formula>
    </cfRule>
    <cfRule type="cellIs" dxfId="6684" priority="261" stopIfTrue="1" operator="equal">
      <formula>"4-Risque Substantiel"</formula>
    </cfRule>
    <cfRule type="cellIs" dxfId="6683" priority="262" stopIfTrue="1" operator="between">
      <formula>"2-Risque Tolérable"</formula>
      <formula>"3-Risque Modéré"</formula>
    </cfRule>
  </conditionalFormatting>
  <conditionalFormatting sqref="M11">
    <cfRule type="cellIs" dxfId="6682" priority="257" stopIfTrue="1" operator="equal">
      <formula>"5-Risque Intolérable"</formula>
    </cfRule>
    <cfRule type="cellIs" dxfId="6681" priority="258" stopIfTrue="1" operator="equal">
      <formula>"4-Risque Substantiel"</formula>
    </cfRule>
    <cfRule type="cellIs" dxfId="6680" priority="259" stopIfTrue="1" operator="between">
      <formula>"2-Risque Tolérable"</formula>
      <formula>"3-Risque Modéré"</formula>
    </cfRule>
  </conditionalFormatting>
  <conditionalFormatting sqref="M11">
    <cfRule type="cellIs" dxfId="6679" priority="254" stopIfTrue="1" operator="equal">
      <formula>"5-Risque Intolérable"</formula>
    </cfRule>
    <cfRule type="cellIs" dxfId="6678" priority="255" stopIfTrue="1" operator="equal">
      <formula>"4-Risque Substantiel"</formula>
    </cfRule>
    <cfRule type="cellIs" dxfId="6677" priority="256" stopIfTrue="1" operator="between">
      <formula>"2-Risque Tolérable"</formula>
      <formula>"3-Risque Modéré"</formula>
    </cfRule>
  </conditionalFormatting>
  <conditionalFormatting sqref="V1:Y1">
    <cfRule type="cellIs" dxfId="6676" priority="251" stopIfTrue="1" operator="equal">
      <formula>"5-Risque Intolérable"</formula>
    </cfRule>
    <cfRule type="cellIs" dxfId="6675" priority="252" stopIfTrue="1" operator="equal">
      <formula>"4-Risque Substantiel"</formula>
    </cfRule>
    <cfRule type="cellIs" dxfId="6674" priority="253" stopIfTrue="1" operator="between">
      <formula>"2-Risque Tolérable"</formula>
      <formula>"3-Risque Modéré"</formula>
    </cfRule>
  </conditionalFormatting>
  <conditionalFormatting sqref="Y1">
    <cfRule type="cellIs" dxfId="6673" priority="248" stopIfTrue="1" operator="equal">
      <formula>"5-Risque Intolérable"</formula>
    </cfRule>
    <cfRule type="cellIs" dxfId="6672" priority="249" stopIfTrue="1" operator="equal">
      <formula>"4-Risque Substantiel"</formula>
    </cfRule>
    <cfRule type="cellIs" dxfId="6671" priority="250" stopIfTrue="1" operator="between">
      <formula>"2-Risque Tolérable"</formula>
      <formula>"3-Risque Modéré"</formula>
    </cfRule>
  </conditionalFormatting>
  <conditionalFormatting sqref="V1:Y1">
    <cfRule type="cellIs" dxfId="6670" priority="245" stopIfTrue="1" operator="equal">
      <formula>"5-Risque Intolérable"</formula>
    </cfRule>
    <cfRule type="cellIs" dxfId="6669" priority="246" stopIfTrue="1" operator="equal">
      <formula>"4-Risque Substantiel"</formula>
    </cfRule>
    <cfRule type="cellIs" dxfId="6668" priority="247" stopIfTrue="1" operator="between">
      <formula>"2-Risque Tolérable"</formula>
      <formula>"3-Risque Modéré"</formula>
    </cfRule>
  </conditionalFormatting>
  <conditionalFormatting sqref="Y1">
    <cfRule type="cellIs" dxfId="6667" priority="242" stopIfTrue="1" operator="equal">
      <formula>"5-Risque Intolérable"</formula>
    </cfRule>
    <cfRule type="cellIs" dxfId="6666" priority="243" stopIfTrue="1" operator="equal">
      <formula>"4-Risque Substantiel"</formula>
    </cfRule>
    <cfRule type="cellIs" dxfId="6665" priority="244" stopIfTrue="1" operator="between">
      <formula>"2-Risque Tolérable"</formula>
      <formula>"3-Risque Modéré"</formula>
    </cfRule>
  </conditionalFormatting>
  <conditionalFormatting sqref="AI11">
    <cfRule type="cellIs" dxfId="6664" priority="239" stopIfTrue="1" operator="equal">
      <formula>"5-Risque Intolérable"</formula>
    </cfRule>
    <cfRule type="cellIs" dxfId="6663" priority="240" stopIfTrue="1" operator="equal">
      <formula>"4-Risque Substantiel"</formula>
    </cfRule>
    <cfRule type="cellIs" dxfId="6662" priority="241" stopIfTrue="1" operator="between">
      <formula>"2-Risque Tolérable"</formula>
      <formula>"3-Risque Modéré"</formula>
    </cfRule>
  </conditionalFormatting>
  <conditionalFormatting sqref="K127:K128">
    <cfRule type="expression" dxfId="6661" priority="227" stopIfTrue="1">
      <formula>LEFT(K127,1)="5"</formula>
    </cfRule>
    <cfRule type="expression" dxfId="6660" priority="228" stopIfTrue="1">
      <formula>LEFT(K127,1)="4"</formula>
    </cfRule>
    <cfRule type="expression" dxfId="6659" priority="229" stopIfTrue="1">
      <formula>OR(LEFT(K127,1)="3",LEFT(K127,1)="2")</formula>
    </cfRule>
  </conditionalFormatting>
  <conditionalFormatting sqref="K56:K57">
    <cfRule type="expression" dxfId="6658" priority="224" stopIfTrue="1">
      <formula>LEFT(K56,1)="5"</formula>
    </cfRule>
    <cfRule type="expression" dxfId="6657" priority="225" stopIfTrue="1">
      <formula>LEFT(K56,1)="4"</formula>
    </cfRule>
    <cfRule type="expression" dxfId="6656" priority="226" stopIfTrue="1">
      <formula>OR(LEFT(K56,1)="3",LEFT(K56,1)="2")</formula>
    </cfRule>
  </conditionalFormatting>
  <conditionalFormatting sqref="K56:K57">
    <cfRule type="expression" dxfId="6655" priority="221" stopIfTrue="1">
      <formula>LEFT(K56,1)="5"</formula>
    </cfRule>
    <cfRule type="expression" dxfId="6654" priority="222" stopIfTrue="1">
      <formula>LEFT(K56,1)="4"</formula>
    </cfRule>
    <cfRule type="expression" dxfId="6653" priority="223" stopIfTrue="1">
      <formula>OR(LEFT(K56,1)="3",LEFT(K56,1)="2")</formula>
    </cfRule>
  </conditionalFormatting>
  <conditionalFormatting sqref="K56:K57">
    <cfRule type="expression" dxfId="6652" priority="218" stopIfTrue="1">
      <formula>LEFT(K56,1)="5"</formula>
    </cfRule>
    <cfRule type="expression" dxfId="6651" priority="219" stopIfTrue="1">
      <formula>LEFT(K56,1)="4"</formula>
    </cfRule>
    <cfRule type="expression" dxfId="6650" priority="220" stopIfTrue="1">
      <formula>OR(LEFT(K56,1)="3",LEFT(K56,1)="2")</formula>
    </cfRule>
  </conditionalFormatting>
  <conditionalFormatting sqref="K58">
    <cfRule type="expression" dxfId="6649" priority="215" stopIfTrue="1">
      <formula>LEFT(K58,1)="5"</formula>
    </cfRule>
    <cfRule type="expression" dxfId="6648" priority="216" stopIfTrue="1">
      <formula>LEFT(K58,1)="4"</formula>
    </cfRule>
    <cfRule type="expression" dxfId="6647" priority="217" stopIfTrue="1">
      <formula>OR(LEFT(K58,1)="3",LEFT(K58,1)="2")</formula>
    </cfRule>
  </conditionalFormatting>
  <conditionalFormatting sqref="K58">
    <cfRule type="expression" dxfId="6646" priority="212" stopIfTrue="1">
      <formula>LEFT(K58,1)="5"</formula>
    </cfRule>
    <cfRule type="expression" dxfId="6645" priority="213" stopIfTrue="1">
      <formula>LEFT(K58,1)="4"</formula>
    </cfRule>
    <cfRule type="expression" dxfId="6644" priority="214" stopIfTrue="1">
      <formula>OR(LEFT(K58,1)="3",LEFT(K58,1)="2")</formula>
    </cfRule>
  </conditionalFormatting>
  <conditionalFormatting sqref="K58">
    <cfRule type="expression" dxfId="6643" priority="209" stopIfTrue="1">
      <formula>LEFT(K58,1)="5"</formula>
    </cfRule>
    <cfRule type="expression" dxfId="6642" priority="210" stopIfTrue="1">
      <formula>LEFT(K58,1)="4"</formula>
    </cfRule>
    <cfRule type="expression" dxfId="6641" priority="211" stopIfTrue="1">
      <formula>OR(LEFT(K58,1)="3",LEFT(K58,1)="2")</formula>
    </cfRule>
  </conditionalFormatting>
  <conditionalFormatting sqref="K59">
    <cfRule type="expression" dxfId="6640" priority="206" stopIfTrue="1">
      <formula>LEFT(K59,1)="5"</formula>
    </cfRule>
    <cfRule type="expression" dxfId="6639" priority="207" stopIfTrue="1">
      <formula>LEFT(K59,1)="4"</formula>
    </cfRule>
    <cfRule type="expression" dxfId="6638" priority="208" stopIfTrue="1">
      <formula>OR(LEFT(K59,1)="3",LEFT(K59,1)="2")</formula>
    </cfRule>
  </conditionalFormatting>
  <conditionalFormatting sqref="K59">
    <cfRule type="expression" dxfId="6637" priority="203" stopIfTrue="1">
      <formula>LEFT(K59,1)="5"</formula>
    </cfRule>
    <cfRule type="expression" dxfId="6636" priority="204" stopIfTrue="1">
      <formula>LEFT(K59,1)="4"</formula>
    </cfRule>
    <cfRule type="expression" dxfId="6635" priority="205" stopIfTrue="1">
      <formula>OR(LEFT(K59,1)="3",LEFT(K59,1)="2")</formula>
    </cfRule>
  </conditionalFormatting>
  <conditionalFormatting sqref="K59">
    <cfRule type="expression" dxfId="6634" priority="200" stopIfTrue="1">
      <formula>LEFT(K59,1)="5"</formula>
    </cfRule>
    <cfRule type="expression" dxfId="6633" priority="201" stopIfTrue="1">
      <formula>LEFT(K59,1)="4"</formula>
    </cfRule>
    <cfRule type="expression" dxfId="6632" priority="202" stopIfTrue="1">
      <formula>OR(LEFT(K59,1)="3",LEFT(K59,1)="2")</formula>
    </cfRule>
  </conditionalFormatting>
  <conditionalFormatting sqref="K60">
    <cfRule type="expression" dxfId="6631" priority="197" stopIfTrue="1">
      <formula>LEFT(K60,1)="5"</formula>
    </cfRule>
    <cfRule type="expression" dxfId="6630" priority="198" stopIfTrue="1">
      <formula>LEFT(K60,1)="4"</formula>
    </cfRule>
    <cfRule type="expression" dxfId="6629" priority="199" stopIfTrue="1">
      <formula>OR(LEFT(K60,1)="3",LEFT(K60,1)="2")</formula>
    </cfRule>
  </conditionalFormatting>
  <conditionalFormatting sqref="K60">
    <cfRule type="expression" dxfId="6628" priority="194" stopIfTrue="1">
      <formula>LEFT(K60,1)="5"</formula>
    </cfRule>
    <cfRule type="expression" dxfId="6627" priority="195" stopIfTrue="1">
      <formula>LEFT(K60,1)="4"</formula>
    </cfRule>
    <cfRule type="expression" dxfId="6626" priority="196" stopIfTrue="1">
      <formula>OR(LEFT(K60,1)="3",LEFT(K60,1)="2")</formula>
    </cfRule>
  </conditionalFormatting>
  <conditionalFormatting sqref="K60">
    <cfRule type="expression" dxfId="6625" priority="191" stopIfTrue="1">
      <formula>LEFT(K60,1)="5"</formula>
    </cfRule>
    <cfRule type="expression" dxfId="6624" priority="192" stopIfTrue="1">
      <formula>LEFT(K60,1)="4"</formula>
    </cfRule>
    <cfRule type="expression" dxfId="6623" priority="193" stopIfTrue="1">
      <formula>OR(LEFT(K60,1)="3",LEFT(K60,1)="2")</formula>
    </cfRule>
  </conditionalFormatting>
  <conditionalFormatting sqref="K61">
    <cfRule type="expression" dxfId="6622" priority="188" stopIfTrue="1">
      <formula>LEFT(K61,1)="5"</formula>
    </cfRule>
    <cfRule type="expression" dxfId="6621" priority="189" stopIfTrue="1">
      <formula>LEFT(K61,1)="4"</formula>
    </cfRule>
    <cfRule type="expression" dxfId="6620" priority="190" stopIfTrue="1">
      <formula>OR(LEFT(K61,1)="3",LEFT(K61,1)="2")</formula>
    </cfRule>
  </conditionalFormatting>
  <conditionalFormatting sqref="K61">
    <cfRule type="expression" dxfId="6619" priority="185" stopIfTrue="1">
      <formula>LEFT(K61,1)="5"</formula>
    </cfRule>
    <cfRule type="expression" dxfId="6618" priority="186" stopIfTrue="1">
      <formula>LEFT(K61,1)="4"</formula>
    </cfRule>
    <cfRule type="expression" dxfId="6617" priority="187" stopIfTrue="1">
      <formula>OR(LEFT(K61,1)="3",LEFT(K61,1)="2")</formula>
    </cfRule>
  </conditionalFormatting>
  <conditionalFormatting sqref="K61">
    <cfRule type="expression" dxfId="6616" priority="182" stopIfTrue="1">
      <formula>LEFT(K61,1)="5"</formula>
    </cfRule>
    <cfRule type="expression" dxfId="6615" priority="183" stopIfTrue="1">
      <formula>LEFT(K61,1)="4"</formula>
    </cfRule>
    <cfRule type="expression" dxfId="6614" priority="184" stopIfTrue="1">
      <formula>OR(LEFT(K61,1)="3",LEFT(K61,1)="2")</formula>
    </cfRule>
  </conditionalFormatting>
  <conditionalFormatting sqref="K124">
    <cfRule type="expression" dxfId="6613" priority="179" stopIfTrue="1">
      <formula>LEFT(K124,1)="5"</formula>
    </cfRule>
    <cfRule type="expression" dxfId="6612" priority="180" stopIfTrue="1">
      <formula>LEFT(K124,1)="4"</formula>
    </cfRule>
    <cfRule type="expression" dxfId="6611" priority="181" stopIfTrue="1">
      <formula>OR(LEFT(K124,1)="3",LEFT(K124,1)="2")</formula>
    </cfRule>
  </conditionalFormatting>
  <conditionalFormatting sqref="K124">
    <cfRule type="expression" dxfId="6610" priority="176" stopIfTrue="1">
      <formula>LEFT(K124,1)="5"</formula>
    </cfRule>
    <cfRule type="expression" dxfId="6609" priority="177" stopIfTrue="1">
      <formula>LEFT(K124,1)="4"</formula>
    </cfRule>
    <cfRule type="expression" dxfId="6608" priority="178" stopIfTrue="1">
      <formula>OR(LEFT(K124,1)="3",LEFT(K124,1)="2")</formula>
    </cfRule>
  </conditionalFormatting>
  <conditionalFormatting sqref="K124">
    <cfRule type="expression" dxfId="6607" priority="173" stopIfTrue="1">
      <formula>LEFT(K124,1)="5"</formula>
    </cfRule>
    <cfRule type="expression" dxfId="6606" priority="174" stopIfTrue="1">
      <formula>LEFT(K124,1)="4"</formula>
    </cfRule>
    <cfRule type="expression" dxfId="6605" priority="175" stopIfTrue="1">
      <formula>OR(LEFT(K124,1)="3",LEFT(K124,1)="2")</formula>
    </cfRule>
  </conditionalFormatting>
  <conditionalFormatting sqref="K137:K139">
    <cfRule type="expression" dxfId="6604" priority="167" stopIfTrue="1">
      <formula>LEFT(K137,1)="5"</formula>
    </cfRule>
    <cfRule type="expression" dxfId="6603" priority="168" stopIfTrue="1">
      <formula>LEFT(K137,1)="4"</formula>
    </cfRule>
    <cfRule type="expression" dxfId="6602" priority="169" stopIfTrue="1">
      <formula>OR(LEFT(K137,1)="3",LEFT(K137,1)="2")</formula>
    </cfRule>
  </conditionalFormatting>
  <conditionalFormatting sqref="K137:K139">
    <cfRule type="expression" dxfId="6601" priority="166" stopIfTrue="1">
      <formula>LEFT(K137,1)="5"</formula>
    </cfRule>
  </conditionalFormatting>
  <conditionalFormatting sqref="K140">
    <cfRule type="expression" dxfId="6600" priority="163" stopIfTrue="1">
      <formula>LEFT(K140,1)="5"</formula>
    </cfRule>
    <cfRule type="expression" dxfId="6599" priority="164" stopIfTrue="1">
      <formula>LEFT(K140,1)="4"</formula>
    </cfRule>
    <cfRule type="expression" dxfId="6598" priority="165" stopIfTrue="1">
      <formula>OR(LEFT(K140,1)="3",LEFT(K140,1)="2")</formula>
    </cfRule>
  </conditionalFormatting>
  <conditionalFormatting sqref="R140 N140:P140 K140">
    <cfRule type="expression" dxfId="6597" priority="160" stopIfTrue="1">
      <formula>LEFT(K140,1)="5"</formula>
    </cfRule>
  </conditionalFormatting>
  <conditionalFormatting sqref="L140">
    <cfRule type="expression" dxfId="6596" priority="159" stopIfTrue="1">
      <formula>$S140=1</formula>
    </cfRule>
  </conditionalFormatting>
  <conditionalFormatting sqref="M140">
    <cfRule type="expression" dxfId="6595" priority="161" stopIfTrue="1">
      <formula>$T140=1</formula>
    </cfRule>
    <cfRule type="expression" dxfId="6594" priority="162" stopIfTrue="1">
      <formula>$T140=0</formula>
    </cfRule>
  </conditionalFormatting>
  <conditionalFormatting sqref="R140">
    <cfRule type="expression" dxfId="6593" priority="156" stopIfTrue="1">
      <formula>LEFT(R140,1)="5"</formula>
    </cfRule>
    <cfRule type="expression" dxfId="6592" priority="157" stopIfTrue="1">
      <formula>LEFT(R140,1)="4"</formula>
    </cfRule>
    <cfRule type="expression" dxfId="6591" priority="158" stopIfTrue="1">
      <formula>OR(LEFT(R140,1)="3",LEFT(R140,1)="2")</formula>
    </cfRule>
  </conditionalFormatting>
  <conditionalFormatting sqref="R140">
    <cfRule type="expression" dxfId="6590" priority="153" stopIfTrue="1">
      <formula>LEFT(R140,1)="5"</formula>
    </cfRule>
    <cfRule type="expression" dxfId="6589" priority="154" stopIfTrue="1">
      <formula>LEFT(R140,1)="4"</formula>
    </cfRule>
    <cfRule type="expression" dxfId="6588" priority="155" stopIfTrue="1">
      <formula>OR(LEFT(R140,1)="3",LEFT(R140,1)="2")</formula>
    </cfRule>
  </conditionalFormatting>
  <conditionalFormatting sqref="R140 N140:P140">
    <cfRule type="expression" dxfId="6587" priority="150" stopIfTrue="1">
      <formula>LEFT(N140,1)="5"</formula>
    </cfRule>
    <cfRule type="expression" dxfId="6586" priority="151" stopIfTrue="1">
      <formula>LEFT(N140,1)="4"</formula>
    </cfRule>
    <cfRule type="expression" dxfId="6585" priority="152" stopIfTrue="1">
      <formula>OR(LEFT(N140,1)="3",LEFT(N140,1)="2")</formula>
    </cfRule>
  </conditionalFormatting>
  <conditionalFormatting sqref="L140">
    <cfRule type="expression" dxfId="6584" priority="148" stopIfTrue="1">
      <formula>$S140=1</formula>
    </cfRule>
    <cfRule type="expression" dxfId="6583" priority="149" stopIfTrue="1">
      <formula>$S140=0</formula>
    </cfRule>
  </conditionalFormatting>
  <conditionalFormatting sqref="M140">
    <cfRule type="expression" dxfId="6582" priority="146" stopIfTrue="1">
      <formula>$T140=1</formula>
    </cfRule>
    <cfRule type="expression" dxfId="6581" priority="147" stopIfTrue="1">
      <formula>$T140=0</formula>
    </cfRule>
  </conditionalFormatting>
  <conditionalFormatting sqref="R140">
    <cfRule type="expression" dxfId="6580" priority="143" stopIfTrue="1">
      <formula>LEFT(R140,1)="5"</formula>
    </cfRule>
    <cfRule type="expression" dxfId="6579" priority="144" stopIfTrue="1">
      <formula>LEFT(R140,1)="4"</formula>
    </cfRule>
    <cfRule type="expression" dxfId="6578" priority="145" stopIfTrue="1">
      <formula>OR(LEFT(R140,1)="3",LEFT(R140,1)="2")</formula>
    </cfRule>
  </conditionalFormatting>
  <conditionalFormatting sqref="R140">
    <cfRule type="expression" dxfId="6577" priority="140" stopIfTrue="1">
      <formula>LEFT(R140,1)="5"</formula>
    </cfRule>
    <cfRule type="expression" dxfId="6576" priority="141" stopIfTrue="1">
      <formula>LEFT(R140,1)="4"</formula>
    </cfRule>
    <cfRule type="expression" dxfId="6575" priority="142" stopIfTrue="1">
      <formula>OR(LEFT(R140,1)="3",LEFT(R140,1)="2")</formula>
    </cfRule>
  </conditionalFormatting>
  <conditionalFormatting sqref="K167">
    <cfRule type="expression" dxfId="6574" priority="137" stopIfTrue="1">
      <formula>LEFT(K167,1)="5"</formula>
    </cfRule>
    <cfRule type="expression" dxfId="6573" priority="138" stopIfTrue="1">
      <formula>LEFT(K167,1)="4"</formula>
    </cfRule>
    <cfRule type="expression" dxfId="6572" priority="139" stopIfTrue="1">
      <formula>OR(LEFT(K167,1)="3",LEFT(K167,1)="2")</formula>
    </cfRule>
  </conditionalFormatting>
  <conditionalFormatting sqref="K167">
    <cfRule type="expression" dxfId="6571" priority="134" stopIfTrue="1">
      <formula>LEFT(K167,1)="5"</formula>
    </cfRule>
    <cfRule type="expression" dxfId="6570" priority="135" stopIfTrue="1">
      <formula>LEFT(K167,1)="4"</formula>
    </cfRule>
    <cfRule type="expression" dxfId="6569" priority="136" stopIfTrue="1">
      <formula>OR(LEFT(K167,1)="3",LEFT(K167,1)="2")</formula>
    </cfRule>
  </conditionalFormatting>
  <conditionalFormatting sqref="K167">
    <cfRule type="expression" dxfId="6568" priority="131" stopIfTrue="1">
      <formula>LEFT(K167,1)="5"</formula>
    </cfRule>
    <cfRule type="expression" dxfId="6567" priority="132" stopIfTrue="1">
      <formula>LEFT(K167,1)="4"</formula>
    </cfRule>
    <cfRule type="expression" dxfId="6566" priority="133" stopIfTrue="1">
      <formula>OR(LEFT(K167,1)="3",LEFT(K167,1)="2")</formula>
    </cfRule>
  </conditionalFormatting>
  <conditionalFormatting sqref="K161">
    <cfRule type="expression" dxfId="6565" priority="128" stopIfTrue="1">
      <formula>LEFT(K161,1)="5"</formula>
    </cfRule>
    <cfRule type="expression" dxfId="6564" priority="129" stopIfTrue="1">
      <formula>LEFT(K161,1)="4"</formula>
    </cfRule>
    <cfRule type="expression" dxfId="6563" priority="130" stopIfTrue="1">
      <formula>OR(LEFT(K161,1)="3",LEFT(K161,1)="2")</formula>
    </cfRule>
  </conditionalFormatting>
  <conditionalFormatting sqref="K161">
    <cfRule type="expression" dxfId="6562" priority="125" stopIfTrue="1">
      <formula>LEFT(K161,1)="5"</formula>
    </cfRule>
    <cfRule type="expression" dxfId="6561" priority="126" stopIfTrue="1">
      <formula>LEFT(K161,1)="4"</formula>
    </cfRule>
    <cfRule type="expression" dxfId="6560" priority="127" stopIfTrue="1">
      <formula>OR(LEFT(K161,1)="3",LEFT(K161,1)="2")</formula>
    </cfRule>
  </conditionalFormatting>
  <conditionalFormatting sqref="K161">
    <cfRule type="expression" dxfId="6559" priority="122" stopIfTrue="1">
      <formula>LEFT(K161,1)="5"</formula>
    </cfRule>
    <cfRule type="expression" dxfId="6558" priority="123" stopIfTrue="1">
      <formula>LEFT(K161,1)="4"</formula>
    </cfRule>
    <cfRule type="expression" dxfId="6557" priority="124" stopIfTrue="1">
      <formula>OR(LEFT(K161,1)="3",LEFT(K161,1)="2")</formula>
    </cfRule>
  </conditionalFormatting>
  <conditionalFormatting sqref="K106">
    <cfRule type="expression" dxfId="6556" priority="119" stopIfTrue="1">
      <formula>LEFT(K106,1)="5"</formula>
    </cfRule>
    <cfRule type="expression" dxfId="6555" priority="120" stopIfTrue="1">
      <formula>LEFT(K106,1)="4"</formula>
    </cfRule>
    <cfRule type="expression" dxfId="6554" priority="121" stopIfTrue="1">
      <formula>OR(LEFT(K106,1)="3",LEFT(K106,1)="2")</formula>
    </cfRule>
  </conditionalFormatting>
  <conditionalFormatting sqref="K106">
    <cfRule type="expression" dxfId="6553" priority="116" stopIfTrue="1">
      <formula>LEFT(K106,1)="5"</formula>
    </cfRule>
    <cfRule type="expression" dxfId="6552" priority="117" stopIfTrue="1">
      <formula>LEFT(K106,1)="4"</formula>
    </cfRule>
    <cfRule type="expression" dxfId="6551" priority="118" stopIfTrue="1">
      <formula>OR(LEFT(K106,1)="3",LEFT(K106,1)="2")</formula>
    </cfRule>
  </conditionalFormatting>
  <conditionalFormatting sqref="K106">
    <cfRule type="expression" dxfId="6550" priority="113" stopIfTrue="1">
      <formula>LEFT(K106,1)="5"</formula>
    </cfRule>
    <cfRule type="expression" dxfId="6549" priority="114" stopIfTrue="1">
      <formula>LEFT(K106,1)="4"</formula>
    </cfRule>
    <cfRule type="expression" dxfId="6548" priority="115" stopIfTrue="1">
      <formula>OR(LEFT(K106,1)="3",LEFT(K106,1)="2")</formula>
    </cfRule>
  </conditionalFormatting>
  <conditionalFormatting sqref="K100:K103">
    <cfRule type="expression" dxfId="6547" priority="110" stopIfTrue="1">
      <formula>LEFT(K100,1)="5"</formula>
    </cfRule>
    <cfRule type="expression" dxfId="6546" priority="111" stopIfTrue="1">
      <formula>LEFT(K100,1)="4"</formula>
    </cfRule>
    <cfRule type="expression" dxfId="6545" priority="112" stopIfTrue="1">
      <formula>OR(LEFT(K100,1)="3",LEFT(K100,1)="2")</formula>
    </cfRule>
  </conditionalFormatting>
  <conditionalFormatting sqref="K100:K103">
    <cfRule type="expression" dxfId="6544" priority="107" stopIfTrue="1">
      <formula>LEFT(K100,1)="5"</formula>
    </cfRule>
    <cfRule type="expression" dxfId="6543" priority="108" stopIfTrue="1">
      <formula>LEFT(K100,1)="4"</formula>
    </cfRule>
    <cfRule type="expression" dxfId="6542" priority="109" stopIfTrue="1">
      <formula>OR(LEFT(K100,1)="3",LEFT(K100,1)="2")</formula>
    </cfRule>
  </conditionalFormatting>
  <conditionalFormatting sqref="K100:K103">
    <cfRule type="expression" dxfId="6541" priority="104" stopIfTrue="1">
      <formula>LEFT(K100,1)="5"</formula>
    </cfRule>
    <cfRule type="expression" dxfId="6540" priority="105" stopIfTrue="1">
      <formula>LEFT(K100,1)="4"</formula>
    </cfRule>
    <cfRule type="expression" dxfId="6539" priority="106" stopIfTrue="1">
      <formula>OR(LEFT(K100,1)="3",LEFT(K100,1)="2")</formula>
    </cfRule>
  </conditionalFormatting>
  <conditionalFormatting sqref="K88">
    <cfRule type="expression" dxfId="6538" priority="101" stopIfTrue="1">
      <formula>LEFT(K88,1)="5"</formula>
    </cfRule>
    <cfRule type="expression" dxfId="6537" priority="102" stopIfTrue="1">
      <formula>LEFT(K88,1)="4"</formula>
    </cfRule>
    <cfRule type="expression" dxfId="6536" priority="103" stopIfTrue="1">
      <formula>OR(LEFT(K88,1)="3",LEFT(K88,1)="2")</formula>
    </cfRule>
  </conditionalFormatting>
  <conditionalFormatting sqref="K88">
    <cfRule type="expression" dxfId="6535" priority="98" stopIfTrue="1">
      <formula>LEFT(K88,1)="5"</formula>
    </cfRule>
    <cfRule type="expression" dxfId="6534" priority="99" stopIfTrue="1">
      <formula>LEFT(K88,1)="4"</formula>
    </cfRule>
    <cfRule type="expression" dxfId="6533" priority="100" stopIfTrue="1">
      <formula>OR(LEFT(K88,1)="3",LEFT(K88,1)="2")</formula>
    </cfRule>
  </conditionalFormatting>
  <conditionalFormatting sqref="K88">
    <cfRule type="expression" dxfId="6532" priority="95" stopIfTrue="1">
      <formula>LEFT(K88,1)="5"</formula>
    </cfRule>
    <cfRule type="expression" dxfId="6531" priority="96" stopIfTrue="1">
      <formula>LEFT(K88,1)="4"</formula>
    </cfRule>
    <cfRule type="expression" dxfId="6530" priority="97" stopIfTrue="1">
      <formula>OR(LEFT(K88,1)="3",LEFT(K88,1)="2")</formula>
    </cfRule>
  </conditionalFormatting>
  <conditionalFormatting sqref="K52:K53">
    <cfRule type="expression" dxfId="6529" priority="92" stopIfTrue="1">
      <formula>LEFT(K52,1)="5"</formula>
    </cfRule>
    <cfRule type="expression" dxfId="6528" priority="93" stopIfTrue="1">
      <formula>LEFT(K52,1)="4"</formula>
    </cfRule>
    <cfRule type="expression" dxfId="6527" priority="94" stopIfTrue="1">
      <formula>OR(LEFT(K52,1)="3",LEFT(K52,1)="2")</formula>
    </cfRule>
  </conditionalFormatting>
  <conditionalFormatting sqref="K52:K53">
    <cfRule type="expression" dxfId="6526" priority="89" stopIfTrue="1">
      <formula>LEFT(K52,1)="5"</formula>
    </cfRule>
    <cfRule type="expression" dxfId="6525" priority="90" stopIfTrue="1">
      <formula>LEFT(K52,1)="4"</formula>
    </cfRule>
    <cfRule type="expression" dxfId="6524" priority="91" stopIfTrue="1">
      <formula>OR(LEFT(K52,1)="3",LEFT(K52,1)="2")</formula>
    </cfRule>
  </conditionalFormatting>
  <conditionalFormatting sqref="K52:K53">
    <cfRule type="expression" dxfId="6523" priority="86" stopIfTrue="1">
      <formula>LEFT(K52,1)="5"</formula>
    </cfRule>
    <cfRule type="expression" dxfId="6522" priority="87" stopIfTrue="1">
      <formula>LEFT(K52,1)="4"</formula>
    </cfRule>
    <cfRule type="expression" dxfId="6521" priority="88" stopIfTrue="1">
      <formula>OR(LEFT(K52,1)="3",LEFT(K52,1)="2")</formula>
    </cfRule>
  </conditionalFormatting>
  <conditionalFormatting sqref="K168">
    <cfRule type="expression" dxfId="6520" priority="83" stopIfTrue="1">
      <formula>LEFT(K168,1)="5"</formula>
    </cfRule>
    <cfRule type="expression" dxfId="6519" priority="84" stopIfTrue="1">
      <formula>LEFT(K168,1)="4"</formula>
    </cfRule>
    <cfRule type="expression" dxfId="6518" priority="85" stopIfTrue="1">
      <formula>OR(LEFT(K168,1)="3",LEFT(K168,1)="2")</formula>
    </cfRule>
  </conditionalFormatting>
  <conditionalFormatting sqref="K168">
    <cfRule type="expression" dxfId="6517" priority="80" stopIfTrue="1">
      <formula>LEFT(K168,1)="5"</formula>
    </cfRule>
    <cfRule type="expression" dxfId="6516" priority="81" stopIfTrue="1">
      <formula>LEFT(K168,1)="4"</formula>
    </cfRule>
    <cfRule type="expression" dxfId="6515" priority="82" stopIfTrue="1">
      <formula>OR(LEFT(K168,1)="3",LEFT(K168,1)="2")</formula>
    </cfRule>
  </conditionalFormatting>
  <conditionalFormatting sqref="K168">
    <cfRule type="expression" dxfId="6514" priority="77" stopIfTrue="1">
      <formula>LEFT(K168,1)="5"</formula>
    </cfRule>
    <cfRule type="expression" dxfId="6513" priority="78" stopIfTrue="1">
      <formula>LEFT(K168,1)="4"</formula>
    </cfRule>
    <cfRule type="expression" dxfId="6512" priority="79" stopIfTrue="1">
      <formula>OR(LEFT(K168,1)="3",LEFT(K168,1)="2")</formula>
    </cfRule>
  </conditionalFormatting>
  <conditionalFormatting sqref="K127 AI127">
    <cfRule type="expression" dxfId="6511" priority="74" stopIfTrue="1">
      <formula>LEFT(K127,1)="5"</formula>
    </cfRule>
    <cfRule type="expression" dxfId="6510" priority="75" stopIfTrue="1">
      <formula>LEFT(K127,1)="4"</formula>
    </cfRule>
    <cfRule type="expression" dxfId="6509" priority="76" stopIfTrue="1">
      <formula>OR(LEFT(K127,1)="3",LEFT(K127,1)="2")</formula>
    </cfRule>
  </conditionalFormatting>
  <conditionalFormatting sqref="K65">
    <cfRule type="expression" dxfId="6508" priority="67" stopIfTrue="1">
      <formula>LEFT(K65,1)="5"</formula>
    </cfRule>
    <cfRule type="expression" dxfId="6507" priority="68" stopIfTrue="1">
      <formula>LEFT(K65,1)="4"</formula>
    </cfRule>
    <cfRule type="expression" dxfId="6506" priority="69" stopIfTrue="1">
      <formula>OR(LEFT(K65,1)="3",LEFT(K65,1)="2")</formula>
    </cfRule>
  </conditionalFormatting>
  <conditionalFormatting sqref="K65">
    <cfRule type="expression" dxfId="6505" priority="66" stopIfTrue="1">
      <formula>LEFT(K65,1)="5"</formula>
    </cfRule>
  </conditionalFormatting>
  <conditionalFormatting sqref="K141">
    <cfRule type="expression" dxfId="6504" priority="63" stopIfTrue="1">
      <formula>LEFT(K141,1)="5"</formula>
    </cfRule>
    <cfRule type="expression" dxfId="6503" priority="64" stopIfTrue="1">
      <formula>LEFT(K141,1)="4"</formula>
    </cfRule>
    <cfRule type="expression" dxfId="6502" priority="65" stopIfTrue="1">
      <formula>OR(LEFT(K141,1)="3",LEFT(K141,1)="2")</formula>
    </cfRule>
  </conditionalFormatting>
  <conditionalFormatting sqref="K149:K150">
    <cfRule type="expression" dxfId="6501" priority="60" stopIfTrue="1">
      <formula>LEFT(K149,1)="5"</formula>
    </cfRule>
    <cfRule type="expression" dxfId="6500" priority="61" stopIfTrue="1">
      <formula>LEFT(K149,1)="4"</formula>
    </cfRule>
    <cfRule type="expression" dxfId="6499" priority="62" stopIfTrue="1">
      <formula>OR(LEFT(K149,1)="3",LEFT(K149,1)="2")</formula>
    </cfRule>
  </conditionalFormatting>
  <conditionalFormatting sqref="K149:K150">
    <cfRule type="expression" dxfId="6498" priority="57" stopIfTrue="1">
      <formula>LEFT(K149,1)="5"</formula>
    </cfRule>
    <cfRule type="expression" dxfId="6497" priority="58" stopIfTrue="1">
      <formula>LEFT(K149,1)="4"</formula>
    </cfRule>
    <cfRule type="expression" dxfId="6496" priority="59" stopIfTrue="1">
      <formula>OR(LEFT(K149,1)="3",LEFT(K149,1)="2")</formula>
    </cfRule>
  </conditionalFormatting>
  <conditionalFormatting sqref="K149:K150">
    <cfRule type="expression" dxfId="6495" priority="54" stopIfTrue="1">
      <formula>LEFT(K149,1)="5"</formula>
    </cfRule>
    <cfRule type="expression" dxfId="6494" priority="55" stopIfTrue="1">
      <formula>LEFT(K149,1)="4"</formula>
    </cfRule>
    <cfRule type="expression" dxfId="6493" priority="56" stopIfTrue="1">
      <formula>OR(LEFT(K149,1)="3",LEFT(K149,1)="2")</formula>
    </cfRule>
  </conditionalFormatting>
  <conditionalFormatting sqref="R144 N144:P144 K144:K148">
    <cfRule type="expression" dxfId="6492" priority="47" stopIfTrue="1">
      <formula>LEFT(K144,1)="5"</formula>
    </cfRule>
    <cfRule type="expression" dxfId="6491" priority="48" stopIfTrue="1">
      <formula>LEFT(K144,1)="4"</formula>
    </cfRule>
    <cfRule type="expression" dxfId="6490" priority="49" stopIfTrue="1">
      <formula>OR(LEFT(K144,1)="3",LEFT(K144,1)="2")</formula>
    </cfRule>
  </conditionalFormatting>
  <conditionalFormatting sqref="L144">
    <cfRule type="expression" dxfId="6489" priority="50" stopIfTrue="1">
      <formula>$S144=1</formula>
    </cfRule>
    <cfRule type="expression" dxfId="6488" priority="51" stopIfTrue="1">
      <formula>$S144=0</formula>
    </cfRule>
  </conditionalFormatting>
  <conditionalFormatting sqref="M144">
    <cfRule type="expression" dxfId="6487" priority="52" stopIfTrue="1">
      <formula>$T144=1</formula>
    </cfRule>
    <cfRule type="expression" dxfId="6486" priority="53" stopIfTrue="1">
      <formula>$T144=0</formula>
    </cfRule>
  </conditionalFormatting>
  <conditionalFormatting sqref="R144">
    <cfRule type="expression" dxfId="6485" priority="44" stopIfTrue="1">
      <formula>LEFT(R144,1)="5"</formula>
    </cfRule>
    <cfRule type="expression" dxfId="6484" priority="45" stopIfTrue="1">
      <formula>LEFT(R144,1)="4"</formula>
    </cfRule>
    <cfRule type="expression" dxfId="6483" priority="46" stopIfTrue="1">
      <formula>OR(LEFT(R144,1)="3",LEFT(R144,1)="2")</formula>
    </cfRule>
  </conditionalFormatting>
  <conditionalFormatting sqref="R144">
    <cfRule type="expression" dxfId="6482" priority="41" stopIfTrue="1">
      <formula>LEFT(R144,1)="5"</formula>
    </cfRule>
    <cfRule type="expression" dxfId="6481" priority="42" stopIfTrue="1">
      <formula>LEFT(R144,1)="4"</formula>
    </cfRule>
    <cfRule type="expression" dxfId="6480" priority="43" stopIfTrue="1">
      <formula>OR(LEFT(R144,1)="3",LEFT(R144,1)="2")</formula>
    </cfRule>
  </conditionalFormatting>
  <conditionalFormatting sqref="R144 N144:P144 K144:K148">
    <cfRule type="expression" dxfId="6479" priority="38" stopIfTrue="1">
      <formula>LEFT(K144,1)="5"</formula>
    </cfRule>
    <cfRule type="expression" dxfId="6478" priority="39" stopIfTrue="1">
      <formula>LEFT(K144,1)="4"</formula>
    </cfRule>
    <cfRule type="expression" dxfId="6477" priority="40" stopIfTrue="1">
      <formula>OR(LEFT(K144,1)="3",LEFT(K144,1)="2")</formula>
    </cfRule>
  </conditionalFormatting>
  <conditionalFormatting sqref="L144">
    <cfRule type="expression" dxfId="6476" priority="36" stopIfTrue="1">
      <formula>$S144=1</formula>
    </cfRule>
    <cfRule type="expression" dxfId="6475" priority="37" stopIfTrue="1">
      <formula>$S144=0</formula>
    </cfRule>
  </conditionalFormatting>
  <conditionalFormatting sqref="M144">
    <cfRule type="expression" dxfId="6474" priority="34" stopIfTrue="1">
      <formula>$T144=1</formula>
    </cfRule>
    <cfRule type="expression" dxfId="6473" priority="35" stopIfTrue="1">
      <formula>$T144=0</formula>
    </cfRule>
  </conditionalFormatting>
  <conditionalFormatting sqref="R144">
    <cfRule type="expression" dxfId="6472" priority="31" stopIfTrue="1">
      <formula>LEFT(R144,1)="5"</formula>
    </cfRule>
    <cfRule type="expression" dxfId="6471" priority="32" stopIfTrue="1">
      <formula>LEFT(R144,1)="4"</formula>
    </cfRule>
    <cfRule type="expression" dxfId="6470" priority="33" stopIfTrue="1">
      <formula>OR(LEFT(R144,1)="3",LEFT(R144,1)="2")</formula>
    </cfRule>
  </conditionalFormatting>
  <conditionalFormatting sqref="R144">
    <cfRule type="expression" dxfId="6469" priority="28" stopIfTrue="1">
      <formula>LEFT(R144,1)="5"</formula>
    </cfRule>
    <cfRule type="expression" dxfId="6468" priority="29" stopIfTrue="1">
      <formula>LEFT(R144,1)="4"</formula>
    </cfRule>
    <cfRule type="expression" dxfId="6467" priority="30" stopIfTrue="1">
      <formula>OR(LEFT(R144,1)="3",LEFT(R144,1)="2")</formula>
    </cfRule>
  </conditionalFormatting>
  <conditionalFormatting sqref="K144:K148">
    <cfRule type="expression" dxfId="6466" priority="25" stopIfTrue="1">
      <formula>LEFT(K144,1)="5"</formula>
    </cfRule>
    <cfRule type="expression" dxfId="6465" priority="26" stopIfTrue="1">
      <formula>LEFT(K144,1)="4"</formula>
    </cfRule>
    <cfRule type="expression" dxfId="6464" priority="27" stopIfTrue="1">
      <formula>OR(LEFT(K144,1)="3",LEFT(K144,1)="2")</formula>
    </cfRule>
  </conditionalFormatting>
  <conditionalFormatting sqref="K151">
    <cfRule type="expression" dxfId="6463" priority="22" stopIfTrue="1">
      <formula>LEFT(K151,1)="5"</formula>
    </cfRule>
    <cfRule type="expression" dxfId="6462" priority="23" stopIfTrue="1">
      <formula>LEFT(K151,1)="4"</formula>
    </cfRule>
    <cfRule type="expression" dxfId="6461" priority="24" stopIfTrue="1">
      <formula>OR(LEFT(K151,1)="3",LEFT(K151,1)="2")</formula>
    </cfRule>
  </conditionalFormatting>
  <conditionalFormatting sqref="K151">
    <cfRule type="expression" dxfId="6460" priority="19" stopIfTrue="1">
      <formula>LEFT(K151,1)="5"</formula>
    </cfRule>
    <cfRule type="expression" dxfId="6459" priority="20" stopIfTrue="1">
      <formula>LEFT(K151,1)="4"</formula>
    </cfRule>
    <cfRule type="expression" dxfId="6458" priority="21" stopIfTrue="1">
      <formula>OR(LEFT(K151,1)="3",LEFT(K151,1)="2")</formula>
    </cfRule>
  </conditionalFormatting>
  <conditionalFormatting sqref="K151">
    <cfRule type="expression" dxfId="6457" priority="16" stopIfTrue="1">
      <formula>LEFT(K151,1)="5"</formula>
    </cfRule>
    <cfRule type="expression" dxfId="6456" priority="17" stopIfTrue="1">
      <formula>LEFT(K151,1)="4"</formula>
    </cfRule>
    <cfRule type="expression" dxfId="6455" priority="18" stopIfTrue="1">
      <formula>OR(LEFT(K151,1)="3",LEFT(K151,1)="2")</formula>
    </cfRule>
  </conditionalFormatting>
  <conditionalFormatting sqref="K155:K156">
    <cfRule type="expression" dxfId="6454" priority="13" stopIfTrue="1">
      <formula>LEFT(K155,1)="5"</formula>
    </cfRule>
    <cfRule type="expression" dxfId="6453" priority="14" stopIfTrue="1">
      <formula>LEFT(K155,1)="4"</formula>
    </cfRule>
    <cfRule type="expression" dxfId="6452" priority="15" stopIfTrue="1">
      <formula>OR(LEFT(K155,1)="3",LEFT(K155,1)="2")</formula>
    </cfRule>
  </conditionalFormatting>
  <conditionalFormatting sqref="K155:K156">
    <cfRule type="expression" dxfId="6451" priority="10" stopIfTrue="1">
      <formula>LEFT(K155,1)="5"</formula>
    </cfRule>
    <cfRule type="expression" dxfId="6450" priority="11" stopIfTrue="1">
      <formula>LEFT(K155,1)="4"</formula>
    </cfRule>
    <cfRule type="expression" dxfId="6449" priority="12" stopIfTrue="1">
      <formula>OR(LEFT(K155,1)="3",LEFT(K155,1)="2")</formula>
    </cfRule>
  </conditionalFormatting>
  <conditionalFormatting sqref="K155:K156">
    <cfRule type="expression" dxfId="6448" priority="7" stopIfTrue="1">
      <formula>LEFT(K155,1)="5"</formula>
    </cfRule>
    <cfRule type="expression" dxfId="6447" priority="8" stopIfTrue="1">
      <formula>LEFT(K155,1)="4"</formula>
    </cfRule>
    <cfRule type="expression" dxfId="6446" priority="9" stopIfTrue="1">
      <formula>OR(LEFT(K155,1)="3",LEFT(K155,1)="2")</formula>
    </cfRule>
  </conditionalFormatting>
  <conditionalFormatting sqref="K83">
    <cfRule type="expression" dxfId="6445" priority="4" stopIfTrue="1">
      <formula>LEFT(K83,1)="5"</formula>
    </cfRule>
    <cfRule type="expression" dxfId="6444" priority="5" stopIfTrue="1">
      <formula>LEFT(K83,1)="4"</formula>
    </cfRule>
    <cfRule type="expression" dxfId="6443" priority="6" stopIfTrue="1">
      <formula>OR(LEFT(K83,1)="3",LEFT(K83,1)="2")</formula>
    </cfRule>
  </conditionalFormatting>
  <conditionalFormatting sqref="K70">
    <cfRule type="expression" dxfId="6442" priority="1" stopIfTrue="1">
      <formula>LEFT(K70,1)="5"</formula>
    </cfRule>
    <cfRule type="expression" dxfId="6441" priority="2" stopIfTrue="1">
      <formula>LEFT(K70,1)="4"</formula>
    </cfRule>
    <cfRule type="expression" dxfId="6440" priority="3" stopIfTrue="1">
      <formula>OR(LEFT(K70,1)="3",LEFT(K70,1)="2")</formula>
    </cfRule>
  </conditionalFormatting>
  <dataValidations count="3">
    <dataValidation type="list" allowBlank="1" showInputMessage="1" showErrorMessage="1" sqref="E13:E17 E19:E23 E167:E171 E30:E34 E36:E40 E42:E46 E88:E92 E155:E159 E82:E86 E76:E80 E56:E62 E100:E104 E94:E98 E106:E110 E161:E165 E112:E116 E118:E122 E173:E177 E131:E135 E144:E153 E48:E54 E64:E68 E124:E129 E25:E28 E137:E142 E70:E74" xr:uid="{00000000-0002-0000-0A00-000000000000}">
      <formula1>PPE</formula1>
    </dataValidation>
    <dataValidation type="list" allowBlank="1" showInputMessage="1" showErrorMessage="1" sqref="H13:H17 H19:H23 H167:H171 H30:H34 H36:H40 H42:H46 AF88 H173:H177 AF83 H76:H80 H56:H62 AF100:AF103 H94:H98 AF106 AF161 H112:H116 H118:H122 H131:H135 H144:H153 AF167:AF168 AF137:AF140 AF56:AF61 AF155:AF156 AF65 AF52:AF53 H161:H165 H106:H110 H100:H104 H88:H92 H48:H54 H70:H74 H124:H129 H25:H28 H64:H68 H137:H142 AF144:AF151 H155:H159 H82:H86 AF124:AF128" xr:uid="{00000000-0002-0000-0A00-000001000000}">
      <formula1>Exposition</formula1>
    </dataValidation>
    <dataValidation type="list" allowBlank="1" showInputMessage="1" showErrorMessage="1" sqref="I19:I23 I13:I17 I167:I171 I30:I34 I36:I40 I42:I46 AG88 I173:I177 AG83 I76:I80 I56:I62 AG100:AG103 I94:I98 AG106 AG161 I112:I116 I118:I122 I131:I135 I144:I153 AG167:AG168 AG137:AG140 AG56:AG61 AG155:AG156 AG65 AG52:AG53 I161:I165 I106:I110 I100:I104 I88:I92 I48:I54 AG124:AG128 I124:I129 I25:I28 I64:I68 I137:I142 AG144:AG151 I155:I159 I82:I86 I70:I74" xr:uid="{00000000-0002-0000-0A00-000002000000}">
      <formula1>Seriousness</formula1>
    </dataValidation>
  </dataValidations>
  <hyperlinks>
    <hyperlink ref="AA137" r:id="rId1" xr:uid="{01BB66C8-747E-4921-99FE-41ED9907A44C}"/>
    <hyperlink ref="AA106" r:id="rId2" xr:uid="{C46FF05E-6CE2-4786-9F20-F7D9F51EA101}"/>
    <hyperlink ref="AA88" r:id="rId3" location=":~:text=Le%20bruit%20g%C3%A9n%C3%A9r%C3%A9%20peut%20atteindre,de%20mastic...)." xr:uid="{EEBEFE4C-338F-476C-966B-076965DA0010}"/>
    <hyperlink ref="AA52" r:id="rId4" xr:uid="{DD9F58BF-1D72-40A9-BCC3-989A6F84426C}"/>
    <hyperlink ref="AA155" r:id="rId5" xr:uid="{77DE4669-BE5C-482B-B06D-6BAD2C3635DC}"/>
    <hyperlink ref="AA48" r:id="rId6" xr:uid="{76C4AE93-DB29-4E53-8130-6E374C751795}"/>
  </hyperlinks>
  <pageMargins left="0.19685039370078741" right="0.19685039370078741" top="0.59055118110236227" bottom="0.59055118110236227" header="0.51181102362204722" footer="0.51181102362204722"/>
  <pageSetup paperSize="8" scale="45" orientation="landscape" r:id="rId7"/>
  <headerFooter alignWithMargins="0"/>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rgb="FFFF0000"/>
    <pageSetUpPr fitToPage="1"/>
  </sheetPr>
  <dimension ref="A1:GY181"/>
  <sheetViews>
    <sheetView topLeftCell="A150" zoomScale="80" zoomScaleNormal="80" workbookViewId="0">
      <selection activeCell="N53" sqref="N53"/>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2851562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11.42578125" style="319" hidden="1" customWidth="1"/>
    <col min="23" max="23" width="5.140625" style="319" hidden="1" customWidth="1"/>
    <col min="24" max="24" width="5" style="319" hidden="1" customWidth="1"/>
    <col min="25" max="25" width="11.42578125"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526"/>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555" t="s">
        <v>343</v>
      </c>
      <c r="C2" s="499" t="s">
        <v>749</v>
      </c>
      <c r="D2" s="288"/>
      <c r="E2" s="288"/>
      <c r="K2" s="290"/>
      <c r="L2" s="290"/>
      <c r="M2" s="290"/>
      <c r="N2" s="290"/>
      <c r="O2" s="290"/>
      <c r="P2" s="290"/>
      <c r="Q2" s="290"/>
      <c r="R2" s="290"/>
      <c r="S2" s="319"/>
      <c r="T2" s="319"/>
      <c r="V2" s="416"/>
    </row>
    <row r="3" spans="1:207">
      <c r="B3" s="513" t="s">
        <v>345</v>
      </c>
      <c r="C3" s="500" t="s">
        <v>646</v>
      </c>
      <c r="D3" s="288"/>
      <c r="E3" s="288"/>
      <c r="K3" s="290"/>
      <c r="L3" s="290"/>
      <c r="M3" s="290"/>
      <c r="N3" s="290"/>
      <c r="O3" s="290"/>
      <c r="P3" s="290"/>
      <c r="Q3" s="290"/>
      <c r="R3" s="290"/>
      <c r="S3" s="319"/>
      <c r="T3" s="319"/>
    </row>
    <row r="4" spans="1:207">
      <c r="B4" s="556" t="s">
        <v>347</v>
      </c>
      <c r="C4" s="501" t="s">
        <v>348</v>
      </c>
      <c r="D4" s="289"/>
      <c r="E4" s="289"/>
      <c r="K4" s="290"/>
      <c r="L4" s="290"/>
      <c r="M4" s="290"/>
      <c r="N4" s="290"/>
      <c r="O4" s="290"/>
      <c r="P4" s="290"/>
      <c r="Q4" s="290"/>
      <c r="R4" s="290"/>
      <c r="S4" s="319"/>
      <c r="T4" s="319"/>
    </row>
    <row r="5" spans="1:207">
      <c r="B5" s="502" t="s">
        <v>314</v>
      </c>
      <c r="C5" s="480" t="s">
        <v>750</v>
      </c>
      <c r="K5" s="290"/>
      <c r="L5" s="290"/>
      <c r="M5" s="290"/>
      <c r="N5" s="290"/>
      <c r="O5" s="290"/>
      <c r="P5" s="290"/>
      <c r="Q5" s="290"/>
      <c r="R5" s="290"/>
      <c r="S5" s="319"/>
      <c r="T5" s="319"/>
    </row>
    <row r="6" spans="1:207">
      <c r="B6" s="502" t="s">
        <v>315</v>
      </c>
      <c r="C6" s="478">
        <v>45378</v>
      </c>
      <c r="K6" s="290"/>
      <c r="L6" s="290"/>
      <c r="M6" s="290"/>
      <c r="N6" s="290"/>
      <c r="O6" s="290"/>
      <c r="P6" s="290"/>
      <c r="Q6" s="290"/>
      <c r="R6" s="290"/>
      <c r="S6" s="319"/>
      <c r="T6" s="319"/>
    </row>
    <row r="7" spans="1:207">
      <c r="B7" s="513" t="s">
        <v>350</v>
      </c>
      <c r="C7" s="471">
        <f>IF(ISERROR(AVERAGE(F12:F187)),C7,AVERAGE(F12:F187))</f>
        <v>2</v>
      </c>
      <c r="K7" s="290"/>
      <c r="L7" s="290"/>
      <c r="M7" s="290"/>
      <c r="N7" s="290"/>
      <c r="O7" s="290"/>
      <c r="P7" s="290"/>
      <c r="Q7" s="290"/>
      <c r="R7" s="290"/>
      <c r="S7" s="319"/>
      <c r="T7" s="319"/>
    </row>
    <row r="8" spans="1:207">
      <c r="B8" s="514" t="s">
        <v>351</v>
      </c>
      <c r="C8" s="525" t="s">
        <v>751</v>
      </c>
      <c r="D8" s="865"/>
      <c r="E8" s="865"/>
      <c r="F8" s="865"/>
      <c r="G8" s="865"/>
    </row>
    <row r="9" spans="1:207">
      <c r="F9" s="320">
        <f>IF(ISERROR(AVERAGE(F12:F170)),C7,AVERAGE(F12:F170))</f>
        <v>2</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90" t="s">
        <v>358</v>
      </c>
      <c r="AA10" s="891"/>
      <c r="AB10" s="891"/>
      <c r="AC10" s="891"/>
      <c r="AD10" s="892"/>
      <c r="AE10" s="893" t="s">
        <v>359</v>
      </c>
      <c r="AF10" s="894"/>
      <c r="AG10" s="894"/>
      <c r="AH10" s="894"/>
      <c r="AI10" s="895"/>
      <c r="AJ10" s="290"/>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206" t="s">
        <v>387</v>
      </c>
      <c r="AD11" s="724" t="s">
        <v>388</v>
      </c>
      <c r="AE11" s="754" t="s">
        <v>389</v>
      </c>
      <c r="AF11" s="695" t="s">
        <v>367</v>
      </c>
      <c r="AG11" s="696" t="s">
        <v>368</v>
      </c>
      <c r="AH11" s="697" t="s">
        <v>369</v>
      </c>
      <c r="AI11" s="755" t="s">
        <v>370</v>
      </c>
    </row>
    <row r="12" spans="1:207" s="524" customFormat="1" ht="14.25">
      <c r="A12" s="522" t="s">
        <v>253</v>
      </c>
      <c r="B12" s="391"/>
      <c r="C12" s="391"/>
      <c r="D12" s="391"/>
      <c r="E12" s="292"/>
      <c r="F12" s="292"/>
      <c r="G12" s="457"/>
      <c r="H12" s="454"/>
      <c r="I12" s="391"/>
      <c r="J12" s="391">
        <f>IF(SUM(J13:J17)=0,"",MAX(J13:J17))</f>
        <v>36</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620"/>
      <c r="AA12" s="366"/>
      <c r="AB12" s="366"/>
      <c r="AC12" s="366"/>
      <c r="AD12" s="366"/>
      <c r="AE12" s="753"/>
      <c r="AF12" s="748"/>
      <c r="AG12" s="748"/>
      <c r="AH12" s="748"/>
      <c r="AI12" s="749"/>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25.5">
      <c r="A13" s="508" t="s">
        <v>1308</v>
      </c>
      <c r="B13" s="255" t="s">
        <v>391</v>
      </c>
      <c r="C13" s="255" t="s">
        <v>752</v>
      </c>
      <c r="D13" s="255" t="s">
        <v>393</v>
      </c>
      <c r="E13" s="266" t="s">
        <v>33</v>
      </c>
      <c r="F13" s="267">
        <v>2</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5"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63.75">
      <c r="A14" s="404" t="s">
        <v>1308</v>
      </c>
      <c r="B14" s="255" t="s">
        <v>395</v>
      </c>
      <c r="C14" s="255" t="s">
        <v>753</v>
      </c>
      <c r="D14" s="255" t="s">
        <v>648</v>
      </c>
      <c r="E14" s="266" t="s">
        <v>36</v>
      </c>
      <c r="F14" s="267">
        <v>2</v>
      </c>
      <c r="G14" s="256" t="s">
        <v>398</v>
      </c>
      <c r="H14" s="7" t="s">
        <v>38</v>
      </c>
      <c r="I14" s="8" t="s">
        <v>48</v>
      </c>
      <c r="J14" s="8">
        <f t="shared" ref="J14:J15" si="1">IF(ISERROR(W14*X14),"",W14*X14)</f>
        <v>32</v>
      </c>
      <c r="K14" s="24" t="str">
        <f>IF(ISERROR(VLOOKUP(Y14,'Directive OSH09 (FR)'!$T$6:$U$10,2,FALSE)),"",VLOOKUP(Y14,'Directive OSH09 (FR)'!$T$6:$U$10,2,FALSE))</f>
        <v>3-Moderé</v>
      </c>
      <c r="L14" s="126"/>
      <c r="M14" s="127"/>
      <c r="N14" s="27"/>
      <c r="O14" s="27"/>
      <c r="P14" s="27"/>
      <c r="Q14" s="57"/>
      <c r="R14" s="35"/>
      <c r="S14" s="7">
        <f t="shared" ca="1" si="0"/>
        <v>1</v>
      </c>
      <c r="T14" s="35">
        <f t="shared" ca="1" si="0"/>
        <v>1</v>
      </c>
      <c r="U14" s="3">
        <f t="shared" ref="U14:U15" ca="1" si="2">IF(A14="",0,IF(Q$12="",1,IF(Q$12+$U$12*365&lt;$U$1,1,0)))</f>
        <v>1</v>
      </c>
      <c r="V14" s="163">
        <f t="shared" ref="V14:V15" ca="1" si="3">IF(A14="",0,IF(Q$12="",1,IF(Q$12+$V$12*365&lt;$U$1,1,0)))</f>
        <v>1</v>
      </c>
      <c r="W14" s="162">
        <f>IF(ISERROR(VLOOKUP(H14,'Directive OSH09 (FR)'!$O$6:$P$10,2,FALSE)),"",VLOOKUP(H14,'Directive OSH09 (FR)'!$O$6:$P$10,2,FALSE))</f>
        <v>4</v>
      </c>
      <c r="X14" s="3">
        <f>IF(ISERROR(VLOOKUP(I14,'Directive OSH09 (FR)'!$O$13:$P$17,2,FALSE)),"",VLOOKUP(I14,'Directive OSH09 (FR)'!$O$13:$P$17,2,FALSE))</f>
        <v>8</v>
      </c>
      <c r="Y14" s="3">
        <f t="shared" ref="Y14:Y15" si="4">IF(J14="","",IF(J14&gt;=161,5,IF(J14&gt;=65,4,IF(J14&gt;=20,3,IF(J14&gt;=9,2,1)))))</f>
        <v>3</v>
      </c>
      <c r="Z14" s="636" t="s">
        <v>754</v>
      </c>
      <c r="AA14" s="638" t="s">
        <v>649</v>
      </c>
      <c r="AB14" s="177"/>
      <c r="AC14" s="195"/>
      <c r="AD14" s="666"/>
      <c r="AE14" s="646"/>
      <c r="AF14" s="314"/>
      <c r="AG14" s="8"/>
      <c r="AH14" s="8">
        <f>IF(ISERROR(AU14*AV14),"",AU14*AV14)</f>
        <v>0</v>
      </c>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51">
      <c r="A15" s="404" t="s">
        <v>1308</v>
      </c>
      <c r="B15" s="8" t="s">
        <v>400</v>
      </c>
      <c r="C15" s="255" t="s">
        <v>753</v>
      </c>
      <c r="D15" s="255" t="s">
        <v>650</v>
      </c>
      <c r="E15" s="266" t="s">
        <v>36</v>
      </c>
      <c r="F15" s="267">
        <v>2</v>
      </c>
      <c r="G15" s="256" t="s">
        <v>398</v>
      </c>
      <c r="H15" s="7" t="s">
        <v>38</v>
      </c>
      <c r="I15" s="8" t="s">
        <v>47</v>
      </c>
      <c r="J15" s="8">
        <f t="shared" si="1"/>
        <v>16</v>
      </c>
      <c r="K15" s="24" t="str">
        <f>IF(ISERROR(VLOOKUP(Y15,'Directive OSH09 (FR)'!$T$6:$U$10,2,FALSE)),"",VLOOKUP(Y15,'Directive OSH09 (FR)'!$T$6:$U$10,2,FALSE))</f>
        <v>2-Tolérable</v>
      </c>
      <c r="L15" s="126"/>
      <c r="M15" s="127"/>
      <c r="N15" s="27"/>
      <c r="O15" s="27"/>
      <c r="P15" s="27"/>
      <c r="Q15" s="57"/>
      <c r="R15" s="35"/>
      <c r="S15" s="7">
        <f t="shared" ca="1" si="0"/>
        <v>1</v>
      </c>
      <c r="T15" s="35">
        <f t="shared" ca="1" si="0"/>
        <v>1</v>
      </c>
      <c r="U15" s="3">
        <f t="shared" ca="1" si="2"/>
        <v>1</v>
      </c>
      <c r="V15" s="163">
        <f t="shared" ca="1" si="3"/>
        <v>1</v>
      </c>
      <c r="W15" s="162">
        <f>IF(ISERROR(VLOOKUP(H15,'Directive OSH09 (FR)'!$O$6:$P$10,2,FALSE)),"",VLOOKUP(H15,'Directive OSH09 (FR)'!$O$6:$P$10,2,FALSE))</f>
        <v>4</v>
      </c>
      <c r="X15" s="3">
        <f>IF(ISERROR(VLOOKUP(I15,'Directive OSH09 (FR)'!$O$13:$P$17,2,FALSE)),"",VLOOKUP(I15,'Directive OSH09 (FR)'!$O$13:$P$17,2,FALSE))</f>
        <v>4</v>
      </c>
      <c r="Y15" s="3">
        <f t="shared" si="4"/>
        <v>2</v>
      </c>
      <c r="Z15" s="637" t="s">
        <v>402</v>
      </c>
      <c r="AA15" s="638"/>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255"/>
      <c r="E16" s="266"/>
      <c r="F16" s="267"/>
      <c r="G16" s="321"/>
      <c r="H16" s="7"/>
      <c r="I16" s="8"/>
      <c r="J16" s="8"/>
      <c r="K16" s="14"/>
      <c r="L16" s="126"/>
      <c r="M16" s="127"/>
      <c r="N16" s="27"/>
      <c r="O16" s="27"/>
      <c r="P16" s="27"/>
      <c r="Q16" s="57"/>
      <c r="R16" s="35"/>
      <c r="S16" s="7">
        <f t="shared" ref="S16:T17" si="5">U16</f>
        <v>0</v>
      </c>
      <c r="T16" s="35">
        <f t="shared" si="5"/>
        <v>0</v>
      </c>
      <c r="U16" s="3">
        <f t="shared" ref="U16:U17" si="6">IF(A16="",0,IF(Q$12="",1,IF(Q$12+$U$12*365&lt;$U$1,1,0)))</f>
        <v>0</v>
      </c>
      <c r="V16" s="163">
        <f t="shared" ref="V16:V17" si="7">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ref="Y16:Y17" si="8">IF(J16="","",IF(J16&gt;=161,5,IF(J16&gt;=65,4,IF(J16&gt;=20,3,IF(J16&gt;=9,2,1)))))</f>
        <v/>
      </c>
      <c r="Z16" s="196"/>
      <c r="AA16" s="177"/>
      <c r="AB16" s="177"/>
      <c r="AC16" s="195"/>
      <c r="AD16" s="666"/>
      <c r="AE16" s="646"/>
      <c r="AF16" s="314"/>
      <c r="AG16" s="8"/>
      <c r="AH16" s="8"/>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ref="J17" si="9">IF(ISERROR(W17*X17),"",W17*X17)</f>
        <v/>
      </c>
      <c r="K17" s="63" t="str">
        <f>IF(ISERROR(VLOOKUP(Y17,'Directive OSH09 (FR)'!$T$6:$U$10,2,FALSE)),"",VLOOKUP(Y17,'Directive OSH09 (FR)'!$T$6:$U$10,2,FALSE))</f>
        <v/>
      </c>
      <c r="L17" s="61"/>
      <c r="M17" s="64"/>
      <c r="N17" s="64"/>
      <c r="O17" s="64"/>
      <c r="P17" s="64"/>
      <c r="Q17" s="65"/>
      <c r="R17" s="66"/>
      <c r="S17" s="61">
        <f t="shared" si="5"/>
        <v>0</v>
      </c>
      <c r="T17" s="66">
        <f t="shared" si="5"/>
        <v>0</v>
      </c>
      <c r="U17" s="164">
        <f t="shared" si="6"/>
        <v>0</v>
      </c>
      <c r="V17" s="165">
        <f t="shared" si="7"/>
        <v>0</v>
      </c>
      <c r="W17" s="162" t="str">
        <f>IF(ISERROR(VLOOKUP(H17,'Directive OSH09 (FR)'!$O$6:$P$10,2,FALSE)),"",VLOOKUP(H17,'Directive OSH09 (FR)'!$O$6:$P$10,2,FALSE))</f>
        <v/>
      </c>
      <c r="X17" s="3" t="str">
        <f>IF(ISERROR(VLOOKUP(I17,'Directive OSH09 (FR)'!$O$13:$P$17,2,FALSE)),"",VLOOKUP(I17,'Directive OSH09 (FR)'!$O$13:$P$17,2,FALSE))</f>
        <v/>
      </c>
      <c r="Y17" s="3" t="str">
        <f t="shared" si="8"/>
        <v/>
      </c>
      <c r="Z17" s="196"/>
      <c r="AA17" s="177"/>
      <c r="AB17" s="177"/>
      <c r="AC17" s="195"/>
      <c r="AD17" s="666"/>
      <c r="AE17" s="646"/>
      <c r="AF17" s="642"/>
      <c r="AG17" s="62"/>
      <c r="AH17" s="62">
        <f t="shared" ref="AH17" si="10">IF(ISERROR(AU17*AV17),"",AU17*AV17)</f>
        <v>0</v>
      </c>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522" t="s">
        <v>257</v>
      </c>
      <c r="B18" s="391"/>
      <c r="C18" s="391"/>
      <c r="D18" s="391"/>
      <c r="E18" s="292"/>
      <c r="F18" s="281"/>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620"/>
      <c r="AA18" s="366"/>
      <c r="AB18" s="366"/>
      <c r="AC18" s="366"/>
      <c r="AD18" s="665"/>
      <c r="AE18" s="644"/>
      <c r="AF18" s="366"/>
      <c r="AG18" s="366"/>
      <c r="AH18" s="366" t="str">
        <f>IF(SUM(AH19:AH23)=0,"",MAX(AH19:AH23))</f>
        <v/>
      </c>
      <c r="AI18" s="75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6.5">
      <c r="A19" s="261" t="s">
        <v>403</v>
      </c>
      <c r="B19" s="255" t="s">
        <v>404</v>
      </c>
      <c r="C19" s="255" t="s">
        <v>755</v>
      </c>
      <c r="D19" s="255" t="s">
        <v>406</v>
      </c>
      <c r="E19" s="266" t="s">
        <v>33</v>
      </c>
      <c r="F19" s="267">
        <v>2</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1" ca="1" si="11">U19</f>
        <v>1</v>
      </c>
      <c r="T19" s="35">
        <f t="shared" ca="1" si="11"/>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2</v>
      </c>
      <c r="G20" s="256" t="s">
        <v>413</v>
      </c>
      <c r="H20" s="7" t="s">
        <v>38</v>
      </c>
      <c r="I20" s="8" t="s">
        <v>47</v>
      </c>
      <c r="J20" s="8">
        <f t="shared" ref="J20:J21" si="12">IF(ISERROR(W20*X20),"",W20*X20)</f>
        <v>16</v>
      </c>
      <c r="K20" s="14" t="str">
        <f>IF(ISERROR(VLOOKUP(Y20,'Directive OSH09 (FR)'!$T$6:$U$10,2,FALSE)),"",VLOOKUP(Y20,'Directive OSH09 (FR)'!$T$6:$U$10,2,FALSE))</f>
        <v>2-Tolérable</v>
      </c>
      <c r="L20" s="126"/>
      <c r="M20" s="127"/>
      <c r="N20" s="27"/>
      <c r="O20" s="27"/>
      <c r="P20" s="27"/>
      <c r="Q20" s="57"/>
      <c r="R20" s="35"/>
      <c r="S20" s="7">
        <f t="shared" ca="1" si="11"/>
        <v>1</v>
      </c>
      <c r="T20" s="35">
        <f t="shared" ca="1" si="11"/>
        <v>1</v>
      </c>
      <c r="U20" s="3">
        <f t="shared" ref="U20:U21" ca="1" si="13">IF(A20="",0,IF(Q$18="",1,IF(Q$18+$U$18*365&lt;$U$1,1,0)))</f>
        <v>1</v>
      </c>
      <c r="V20" s="163">
        <f t="shared" ref="V20:V21" ca="1" si="14">IF(A20="",0,IF(Q$18="",1,IF(Q$18+$V$18*365&lt;$U$1,1,0)))</f>
        <v>1</v>
      </c>
      <c r="W20" s="162">
        <f>IF(ISERROR(VLOOKUP(H20,'Directive OSH09 (FR)'!$O$6:$P$10,2,FALSE)),"",VLOOKUP(H20,'Directive OSH09 (FR)'!$O$6:$P$10,2,FALSE))</f>
        <v>4</v>
      </c>
      <c r="X20" s="3">
        <f>IF(ISERROR(VLOOKUP(I20,'Directive OSH09 (FR)'!$O$13:$P$17,2,FALSE)),"",VLOOKUP(I20,'Directive OSH09 (FR)'!$O$13:$P$17,2,FALSE))</f>
        <v>4</v>
      </c>
      <c r="Y20" s="3">
        <f t="shared" ref="Y20:Y21" si="15">IF(J20="","",IF(J20&gt;=161,5,IF(J20&gt;=65,4,IF(J20&gt;=20,3,IF(J20&gt;=9,2,1)))))</f>
        <v>2</v>
      </c>
      <c r="Z20" s="196"/>
      <c r="AA20" s="418"/>
      <c r="AB20" s="418"/>
      <c r="AC20" s="420"/>
      <c r="AD20" s="667"/>
      <c r="AE20" s="651"/>
      <c r="AF20" s="314"/>
      <c r="AG20" s="8"/>
      <c r="AH20" s="8">
        <f t="shared" ref="AH20:AH21" si="16">IF(ISERROR(AU20*AV20),"",AU20*AV20)</f>
        <v>0</v>
      </c>
      <c r="AI20" s="652"/>
    </row>
    <row r="21" spans="1:207" ht="38.25">
      <c r="A21" s="261" t="s">
        <v>419</v>
      </c>
      <c r="B21" s="8" t="s">
        <v>420</v>
      </c>
      <c r="C21" s="255" t="s">
        <v>421</v>
      </c>
      <c r="D21" s="255" t="s">
        <v>422</v>
      </c>
      <c r="E21" s="266" t="s">
        <v>36</v>
      </c>
      <c r="F21" s="267">
        <v>2</v>
      </c>
      <c r="G21" s="321" t="s">
        <v>423</v>
      </c>
      <c r="H21" s="7" t="s">
        <v>35</v>
      </c>
      <c r="I21" s="8" t="s">
        <v>47</v>
      </c>
      <c r="J21" s="8">
        <f t="shared" si="12"/>
        <v>8</v>
      </c>
      <c r="K21" s="14" t="str">
        <f>IF(ISERROR(VLOOKUP(Y21,'Directive OSH09 (FR)'!$T$6:$U$10,2,FALSE)),"",VLOOKUP(Y21,'Directive OSH09 (FR)'!$T$6:$U$10,2,FALSE))</f>
        <v>1-Negligeable</v>
      </c>
      <c r="L21" s="126"/>
      <c r="M21" s="127"/>
      <c r="N21" s="27"/>
      <c r="O21" s="27"/>
      <c r="P21" s="27"/>
      <c r="Q21" s="57"/>
      <c r="R21" s="35"/>
      <c r="S21" s="7">
        <f t="shared" ca="1" si="11"/>
        <v>1</v>
      </c>
      <c r="T21" s="35">
        <f t="shared" ca="1" si="11"/>
        <v>1</v>
      </c>
      <c r="U21" s="3">
        <f t="shared" ca="1" si="13"/>
        <v>1</v>
      </c>
      <c r="V21" s="163">
        <f t="shared" ca="1" si="14"/>
        <v>1</v>
      </c>
      <c r="W21" s="162">
        <f>IF(ISERROR(VLOOKUP(H21,'Directive OSH09 (FR)'!$O$6:$P$10,2,FALSE)),"",VLOOKUP(H21,'Directive OSH09 (FR)'!$O$6:$P$10,2,FALSE))</f>
        <v>2</v>
      </c>
      <c r="X21" s="3">
        <f>IF(ISERROR(VLOOKUP(I21,'Directive OSH09 (FR)'!$O$13:$P$17,2,FALSE)),"",VLOOKUP(I21,'Directive OSH09 (FR)'!$O$13:$P$17,2,FALSE))</f>
        <v>4</v>
      </c>
      <c r="Y21" s="3">
        <f t="shared" si="15"/>
        <v>1</v>
      </c>
      <c r="Z21" s="196"/>
      <c r="AA21" s="418"/>
      <c r="AB21" s="418"/>
      <c r="AC21" s="420"/>
      <c r="AD21" s="667"/>
      <c r="AE21" s="651"/>
      <c r="AF21" s="314"/>
      <c r="AG21" s="8"/>
      <c r="AH21" s="8">
        <f t="shared" si="16"/>
        <v>0</v>
      </c>
      <c r="AI21" s="653"/>
    </row>
    <row r="22" spans="1:207">
      <c r="A22" s="261"/>
      <c r="B22" s="255"/>
      <c r="C22" s="255"/>
      <c r="D22" s="255"/>
      <c r="E22" s="266"/>
      <c r="F22" s="283"/>
      <c r="G22" s="256"/>
      <c r="H22" s="7"/>
      <c r="I22" s="8"/>
      <c r="J22" s="8"/>
      <c r="K22" s="14"/>
      <c r="L22" s="126"/>
      <c r="M22" s="127"/>
      <c r="N22" s="27"/>
      <c r="O22" s="27"/>
      <c r="P22" s="27"/>
      <c r="Q22" s="57"/>
      <c r="R22" s="35"/>
      <c r="S22" s="7"/>
      <c r="T22" s="35"/>
      <c r="U22" s="3"/>
      <c r="V22" s="163"/>
      <c r="W22" s="162"/>
      <c r="X22" s="3"/>
      <c r="Y22" s="3"/>
      <c r="Z22" s="213"/>
      <c r="AA22" s="418"/>
      <c r="AB22" s="418"/>
      <c r="AC22" s="420"/>
      <c r="AD22" s="667"/>
      <c r="AE22" s="651"/>
      <c r="AF22" s="314"/>
      <c r="AG22" s="8"/>
      <c r="AH22" s="8"/>
      <c r="AI22" s="649"/>
    </row>
    <row r="23" spans="1:207" ht="5.25" customHeight="1">
      <c r="A23" s="405"/>
      <c r="B23" s="62"/>
      <c r="C23" s="62"/>
      <c r="D23" s="62"/>
      <c r="E23" s="293"/>
      <c r="F23" s="282"/>
      <c r="G23" s="458"/>
      <c r="H23" s="61"/>
      <c r="I23" s="62"/>
      <c r="J23" s="62" t="str">
        <f t="shared" ref="J23" si="17">IF(ISERROR(W23*X23),"",W23*X23)</f>
        <v/>
      </c>
      <c r="K23" s="63" t="str">
        <f>IF(ISERROR(VLOOKUP(Y23,'Directive OSH09 (FR)'!$T$6:$U$10,2,FALSE)),"",VLOOKUP(Y23,'Directive OSH09 (FR)'!$T$6:$U$10,2,FALSE))</f>
        <v/>
      </c>
      <c r="L23" s="61"/>
      <c r="M23" s="64"/>
      <c r="N23" s="64"/>
      <c r="O23" s="64"/>
      <c r="P23" s="64"/>
      <c r="Q23" s="65"/>
      <c r="R23" s="66"/>
      <c r="S23" s="61">
        <f t="shared" ref="S23:T23" si="18">U23</f>
        <v>0</v>
      </c>
      <c r="T23" s="66">
        <f t="shared" si="18"/>
        <v>0</v>
      </c>
      <c r="U23" s="164">
        <f t="shared" ref="U23" si="19">IF(A23="",0,IF(Q$18="",1,IF(Q$18+$U$18*365&lt;$U$1,1,0)))</f>
        <v>0</v>
      </c>
      <c r="V23" s="165">
        <f t="shared" ref="V23" si="20">IF(A23="",0,IF(Q$18="",1,IF(Q$18+$V$18*365&lt;$U$1,1,0)))</f>
        <v>0</v>
      </c>
      <c r="W23" s="162" t="str">
        <f>IF(ISERROR(VLOOKUP(H23,'Directive OSH09 (FR)'!$O$6:$P$10,2,FALSE)),"",VLOOKUP(H23,'Directive OSH09 (FR)'!$O$6:$P$10,2,FALSE))</f>
        <v/>
      </c>
      <c r="X23" s="3" t="str">
        <f>IF(ISERROR(VLOOKUP(I23,'Directive OSH09 (FR)'!$O$13:$P$17,2,FALSE)),"",VLOOKUP(I23,'Directive OSH09 (FR)'!$O$13:$P$17,2,FALSE))</f>
        <v/>
      </c>
      <c r="Y23" s="3" t="str">
        <f t="shared" ref="Y23" si="21">IF(J23="","",IF(J23&gt;=161,5,IF(J23&gt;=65,4,IF(J23&gt;=20,3,IF(J23&gt;=9,2,1)))))</f>
        <v/>
      </c>
      <c r="Z23" s="196"/>
      <c r="AA23" s="418"/>
      <c r="AB23" s="418"/>
      <c r="AC23" s="420"/>
      <c r="AD23" s="667"/>
      <c r="AE23" s="651"/>
      <c r="AF23" s="642"/>
      <c r="AG23" s="62"/>
      <c r="AH23" s="62">
        <f t="shared" ref="AH23" si="22">IF(ISERROR(AU23*AV23),"",AU23*AV23)</f>
        <v>0</v>
      </c>
      <c r="AI23" s="652"/>
    </row>
    <row r="24" spans="1:207" s="524" customFormat="1">
      <c r="A24" s="522" t="s">
        <v>263</v>
      </c>
      <c r="B24" s="391"/>
      <c r="C24" s="391"/>
      <c r="D24" s="391"/>
      <c r="E24" s="292"/>
      <c r="F24" s="281"/>
      <c r="G24" s="457"/>
      <c r="H24" s="454"/>
      <c r="I24" s="391"/>
      <c r="J24" s="391">
        <f>IF(SUM(J25:J31)=0,"",MAX(J25:J31))</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IF(OR(L24="Yes",M24="Yes"),MAX(Q25:Q31),"")</f>
        <v/>
      </c>
      <c r="R24" s="34"/>
      <c r="S24" s="43">
        <f>IF(L24="Yes",IF(SUM(S25:S31)=0,0,1),2)</f>
        <v>2</v>
      </c>
      <c r="T24" s="34">
        <f>IF(M24="Yes",IF(SUM(T25:T31)=0,0,1),2)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1</v>
      </c>
      <c r="Z24" s="620"/>
      <c r="AA24" s="366"/>
      <c r="AB24" s="366"/>
      <c r="AC24" s="366"/>
      <c r="AD24" s="665"/>
      <c r="AE24" s="644"/>
      <c r="AF24" s="366"/>
      <c r="AG24" s="366"/>
      <c r="AH24" s="366" t="str">
        <f>IF(SUM(AH25:AH31)=0,"",MAX(AH25:AH31))</f>
        <v/>
      </c>
      <c r="AI24" s="75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row>
    <row r="25" spans="1:207" ht="76.5">
      <c r="A25" s="261" t="s">
        <v>424</v>
      </c>
      <c r="B25" s="255" t="s">
        <v>425</v>
      </c>
      <c r="C25" s="255" t="s">
        <v>426</v>
      </c>
      <c r="D25" s="255" t="s">
        <v>427</v>
      </c>
      <c r="E25" s="266" t="s">
        <v>36</v>
      </c>
      <c r="F25" s="267">
        <v>2</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0" si="23">U25</f>
        <v>1</v>
      </c>
      <c r="T25" s="35">
        <f t="shared" si="23"/>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2</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23"/>
        <v>1</v>
      </c>
      <c r="T26" s="35">
        <f t="shared" si="23"/>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89.25">
      <c r="A27" s="261" t="s">
        <v>424</v>
      </c>
      <c r="B27" s="8" t="s">
        <v>430</v>
      </c>
      <c r="C27" s="255" t="s">
        <v>432</v>
      </c>
      <c r="D27" s="255" t="s">
        <v>433</v>
      </c>
      <c r="E27" s="266" t="s">
        <v>36</v>
      </c>
      <c r="F27" s="267">
        <v>2</v>
      </c>
      <c r="G27" s="256" t="s">
        <v>428</v>
      </c>
      <c r="H27" s="7" t="s">
        <v>38</v>
      </c>
      <c r="I27" s="8" t="s">
        <v>46</v>
      </c>
      <c r="J27" s="8">
        <f t="shared" ref="J27:J30" si="24">IF(ISERROR(W27*X27),"",W27*X27)</f>
        <v>4</v>
      </c>
      <c r="K27" s="14" t="str">
        <f>IF(ISERROR(VLOOKUP(Y27,'Directive OSH09 (FR)'!$T$6:$U$10,2,FALSE)),"",VLOOKUP(Y27,'Directive OSH09 (FR)'!$T$6:$U$10,2,FALSE))</f>
        <v>1-Negligeable</v>
      </c>
      <c r="L27" s="126"/>
      <c r="M27" s="127"/>
      <c r="N27" s="27"/>
      <c r="O27" s="27"/>
      <c r="P27" s="27"/>
      <c r="Q27" s="57"/>
      <c r="R27" s="35"/>
      <c r="S27" s="7">
        <f t="shared" si="23"/>
        <v>1</v>
      </c>
      <c r="T27" s="35">
        <f t="shared" si="23"/>
        <v>1</v>
      </c>
      <c r="U27" s="3">
        <f t="shared" ref="U27:U30" si="25">IF(A27="",0,IF(Q$24="",1,IF(Q$24+$U$24*365&lt;$U$1,1,0)))</f>
        <v>1</v>
      </c>
      <c r="V27" s="163">
        <f t="shared" ref="V27:V30" si="26">IF(A27="",0,IF(Q$24="",1,IF(Q$24+$V$24*365&lt;$U$1,1,0)))</f>
        <v>1</v>
      </c>
      <c r="W27" s="162">
        <f>IF(ISERROR(VLOOKUP(H27,'Directive OSH09 (FR)'!$O$6:$P$10,2,FALSE)),"",VLOOKUP(H27,'Directive OSH09 (FR)'!$O$6:$P$10,2,FALSE))</f>
        <v>4</v>
      </c>
      <c r="X27" s="3">
        <f>IF(ISERROR(VLOOKUP(I27,'Directive OSH09 (FR)'!$O$13:$P$17,2,FALSE)),"",VLOOKUP(I27,'Directive OSH09 (FR)'!$O$13:$P$17,2,FALSE))</f>
        <v>1</v>
      </c>
      <c r="Y27" s="3">
        <f t="shared" ref="Y27:Y30" si="27">IF(J27="","",IF(J27&gt;=161,5,IF(J27&gt;=65,4,IF(J27&gt;=20,3,IF(J27&gt;=9,2,1)))))</f>
        <v>1</v>
      </c>
      <c r="Z27" s="210" t="s">
        <v>429</v>
      </c>
      <c r="AA27" s="418"/>
      <c r="AB27" s="418"/>
      <c r="AC27" s="420"/>
      <c r="AD27" s="667"/>
      <c r="AE27" s="651"/>
      <c r="AF27" s="314"/>
      <c r="AG27" s="8"/>
      <c r="AH27" s="8">
        <f>IF(ISERROR(AU27*AV27),"",AU27*AV27)</f>
        <v>0</v>
      </c>
      <c r="AI27" s="652"/>
    </row>
    <row r="28" spans="1:207" ht="165.75">
      <c r="A28" s="261" t="s">
        <v>424</v>
      </c>
      <c r="B28" s="8" t="s">
        <v>434</v>
      </c>
      <c r="C28" s="255" t="s">
        <v>435</v>
      </c>
      <c r="D28" s="255" t="s">
        <v>436</v>
      </c>
      <c r="E28" s="266" t="s">
        <v>36</v>
      </c>
      <c r="F28" s="267">
        <v>2</v>
      </c>
      <c r="G28" s="256" t="s">
        <v>437</v>
      </c>
      <c r="H28" s="7" t="s">
        <v>35</v>
      </c>
      <c r="I28" s="8" t="s">
        <v>47</v>
      </c>
      <c r="J28" s="8">
        <f t="shared" si="24"/>
        <v>8</v>
      </c>
      <c r="K28" s="14" t="str">
        <f>IF(ISERROR(VLOOKUP(Y28,'Directive OSH09 (FR)'!$T$6:$U$10,2,FALSE)),"",VLOOKUP(Y28,'Directive OSH09 (FR)'!$T$6:$U$10,2,FALSE))</f>
        <v>1-Negligeable</v>
      </c>
      <c r="L28" s="126"/>
      <c r="M28" s="127"/>
      <c r="N28" s="27"/>
      <c r="O28" s="27"/>
      <c r="P28" s="27"/>
      <c r="Q28" s="57"/>
      <c r="R28" s="35"/>
      <c r="S28" s="7">
        <f t="shared" si="23"/>
        <v>1</v>
      </c>
      <c r="T28" s="35">
        <f t="shared" si="23"/>
        <v>1</v>
      </c>
      <c r="U28" s="3">
        <f t="shared" si="25"/>
        <v>1</v>
      </c>
      <c r="V28" s="163">
        <f t="shared" si="26"/>
        <v>1</v>
      </c>
      <c r="W28" s="162">
        <f>IF(ISERROR(VLOOKUP(H28,'Directive OSH09 (FR)'!$O$6:$P$10,2,FALSE)),"",VLOOKUP(H28,'Directive OSH09 (FR)'!$O$6:$P$10,2,FALSE))</f>
        <v>2</v>
      </c>
      <c r="X28" s="3">
        <f>IF(ISERROR(VLOOKUP(I28,'Directive OSH09 (FR)'!$O$13:$P$17,2,FALSE)),"",VLOOKUP(I28,'Directive OSH09 (FR)'!$O$13:$P$17,2,FALSE))</f>
        <v>4</v>
      </c>
      <c r="Y28" s="3">
        <f t="shared" si="27"/>
        <v>1</v>
      </c>
      <c r="Z28" s="210" t="s">
        <v>429</v>
      </c>
      <c r="AA28" s="418"/>
      <c r="AB28" s="418"/>
      <c r="AC28" s="420"/>
      <c r="AD28" s="667"/>
      <c r="AE28" s="651"/>
      <c r="AF28" s="314"/>
      <c r="AG28" s="8"/>
      <c r="AH28" s="8">
        <f>IF(ISERROR(AU28*AV28),"",AU28*AV28)</f>
        <v>0</v>
      </c>
      <c r="AI28" s="652"/>
    </row>
    <row r="29" spans="1:207" ht="89.25">
      <c r="A29" s="261" t="s">
        <v>424</v>
      </c>
      <c r="B29" s="8" t="s">
        <v>430</v>
      </c>
      <c r="C29" s="255" t="s">
        <v>438</v>
      </c>
      <c r="D29" s="255" t="s">
        <v>439</v>
      </c>
      <c r="E29" s="266" t="s">
        <v>36</v>
      </c>
      <c r="F29" s="267">
        <v>2</v>
      </c>
      <c r="G29" s="256" t="s">
        <v>428</v>
      </c>
      <c r="H29" s="7" t="s">
        <v>38</v>
      </c>
      <c r="I29" s="8" t="s">
        <v>46</v>
      </c>
      <c r="J29" s="309">
        <f t="shared" si="24"/>
        <v>4</v>
      </c>
      <c r="K29" s="308" t="str">
        <f>IF(ISERROR(VLOOKUP(Y29,'Directive OSH09 (FR)'!$T$6:$U$10,2,FALSE)),"",VLOOKUP(Y29,'Directive OSH09 (FR)'!$T$6:$U$10,2,FALSE))</f>
        <v>1-Negligeable</v>
      </c>
      <c r="L29" s="126"/>
      <c r="M29" s="127"/>
      <c r="N29" s="27"/>
      <c r="O29" s="27"/>
      <c r="P29" s="27"/>
      <c r="Q29" s="57"/>
      <c r="R29" s="35"/>
      <c r="S29" s="7">
        <f t="shared" si="23"/>
        <v>1</v>
      </c>
      <c r="T29" s="35">
        <f t="shared" si="23"/>
        <v>1</v>
      </c>
      <c r="U29" s="3">
        <f t="shared" si="25"/>
        <v>1</v>
      </c>
      <c r="V29" s="163">
        <f t="shared" si="26"/>
        <v>1</v>
      </c>
      <c r="W29" s="162">
        <f>IF(ISERROR(VLOOKUP(H29,'Directive OSH09 (FR)'!$O$6:$P$10,2,FALSE)),"",VLOOKUP(H29,'Directive OSH09 (FR)'!$O$6:$P$10,2,FALSE))</f>
        <v>4</v>
      </c>
      <c r="X29" s="3">
        <f>IF(ISERROR(VLOOKUP(I29,'Directive OSH09 (FR)'!$O$13:$P$17,2,FALSE)),"",VLOOKUP(I29,'Directive OSH09 (FR)'!$O$13:$P$17,2,FALSE))</f>
        <v>1</v>
      </c>
      <c r="Y29" s="3">
        <f t="shared" si="27"/>
        <v>1</v>
      </c>
      <c r="Z29" s="210" t="s">
        <v>429</v>
      </c>
      <c r="AA29" s="418"/>
      <c r="AB29" s="418"/>
      <c r="AC29" s="420"/>
      <c r="AD29" s="667"/>
      <c r="AE29" s="651"/>
      <c r="AF29" s="314"/>
      <c r="AG29" s="8"/>
      <c r="AH29" s="8">
        <f t="shared" ref="AH29:AH30" si="28">IF(ISERROR(AU29*AV29),"",AU29*AV29)</f>
        <v>0</v>
      </c>
      <c r="AI29" s="652"/>
    </row>
    <row r="30" spans="1:207" ht="114.75">
      <c r="A30" s="261" t="s">
        <v>424</v>
      </c>
      <c r="B30" s="8" t="s">
        <v>434</v>
      </c>
      <c r="C30" s="255" t="s">
        <v>440</v>
      </c>
      <c r="D30" s="255" t="s">
        <v>441</v>
      </c>
      <c r="E30" s="266" t="s">
        <v>36</v>
      </c>
      <c r="F30" s="267">
        <v>2</v>
      </c>
      <c r="G30" s="256" t="s">
        <v>428</v>
      </c>
      <c r="H30" s="7" t="s">
        <v>35</v>
      </c>
      <c r="I30" s="8" t="s">
        <v>46</v>
      </c>
      <c r="J30" s="309">
        <f t="shared" si="24"/>
        <v>2</v>
      </c>
      <c r="K30" s="308" t="str">
        <f>IF(ISERROR(VLOOKUP(Y30,'Directive OSH09 (FR)'!$T$6:$U$10,2,FALSE)),"",VLOOKUP(Y30,'Directive OSH09 (FR)'!$T$6:$U$10,2,FALSE))</f>
        <v>1-Negligeable</v>
      </c>
      <c r="L30" s="126"/>
      <c r="M30" s="127"/>
      <c r="N30" s="27"/>
      <c r="O30" s="27"/>
      <c r="P30" s="27"/>
      <c r="Q30" s="57"/>
      <c r="R30" s="35"/>
      <c r="S30" s="7">
        <f t="shared" si="23"/>
        <v>1</v>
      </c>
      <c r="T30" s="35">
        <f t="shared" si="23"/>
        <v>1</v>
      </c>
      <c r="U30" s="3">
        <f t="shared" si="25"/>
        <v>1</v>
      </c>
      <c r="V30" s="163">
        <f t="shared" si="26"/>
        <v>1</v>
      </c>
      <c r="W30" s="162">
        <f>IF(ISERROR(VLOOKUP(H30,'Directive OSH09 (FR)'!$O$6:$P$10,2,FALSE)),"",VLOOKUP(H30,'Directive OSH09 (FR)'!$O$6:$P$10,2,FALSE))</f>
        <v>2</v>
      </c>
      <c r="X30" s="3">
        <f>IF(ISERROR(VLOOKUP(I30,'Directive OSH09 (FR)'!$O$13:$P$17,2,FALSE)),"",VLOOKUP(I30,'Directive OSH09 (FR)'!$O$13:$P$17,2,FALSE))</f>
        <v>1</v>
      </c>
      <c r="Y30" s="3">
        <f t="shared" si="27"/>
        <v>1</v>
      </c>
      <c r="Z30" s="210" t="s">
        <v>429</v>
      </c>
      <c r="AA30" s="418"/>
      <c r="AB30" s="418"/>
      <c r="AC30" s="420"/>
      <c r="AD30" s="667"/>
      <c r="AE30" s="651"/>
      <c r="AF30" s="314"/>
      <c r="AG30" s="8"/>
      <c r="AH30" s="8">
        <f t="shared" si="28"/>
        <v>0</v>
      </c>
      <c r="AI30" s="652"/>
    </row>
    <row r="31" spans="1:207" ht="5.25" customHeight="1">
      <c r="A31" s="405"/>
      <c r="B31" s="62"/>
      <c r="C31" s="62"/>
      <c r="D31" s="62"/>
      <c r="E31" s="293"/>
      <c r="F31" s="282"/>
      <c r="G31" s="458"/>
      <c r="H31" s="61"/>
      <c r="I31" s="62"/>
      <c r="J31" s="62" t="str">
        <f t="shared" ref="J31" si="29">IF(ISERROR(W31*X31),"",W31*X31)</f>
        <v/>
      </c>
      <c r="K31" s="63" t="str">
        <f>IF(ISERROR(VLOOKUP(Y31,'Directive OSH09 (FR)'!$T$6:$U$10,2,FALSE)),"",VLOOKUP(Y31,'Directive OSH09 (FR)'!$T$6:$U$10,2,FALSE))</f>
        <v/>
      </c>
      <c r="L31" s="61"/>
      <c r="M31" s="64"/>
      <c r="N31" s="64"/>
      <c r="O31" s="64"/>
      <c r="P31" s="64"/>
      <c r="Q31" s="65"/>
      <c r="R31" s="66"/>
      <c r="S31" s="61">
        <f t="shared" ref="S31:T31" si="30">U31</f>
        <v>0</v>
      </c>
      <c r="T31" s="66">
        <f t="shared" si="30"/>
        <v>0</v>
      </c>
      <c r="U31" s="164">
        <f t="shared" ref="U31" si="31">IF(A31="",0,IF(Q$24="",1,IF(Q$24+$U$24*365&lt;$U$1,1,0)))</f>
        <v>0</v>
      </c>
      <c r="V31" s="165">
        <f t="shared" ref="V31" si="32">IF(A31="",0,IF(Q$24="",1,IF(Q$24+$V$24*365&lt;$U$1,1,0)))</f>
        <v>0</v>
      </c>
      <c r="W31" s="162" t="str">
        <f>IF(ISERROR(VLOOKUP(H31,'Directive OSH09 (FR)'!$O$6:$P$10,2,FALSE)),"",VLOOKUP(H31,'Directive OSH09 (FR)'!$O$6:$P$10,2,FALSE))</f>
        <v/>
      </c>
      <c r="X31" s="3" t="str">
        <f>IF(ISERROR(VLOOKUP(I31,'Directive OSH09 (FR)'!$O$13:$P$17,2,FALSE)),"",VLOOKUP(I31,'Directive OSH09 (FR)'!$O$13:$P$17,2,FALSE))</f>
        <v/>
      </c>
      <c r="Y31" s="3" t="str">
        <f t="shared" ref="Y31" si="33">IF(J31="","",IF(J31&gt;=161,5,IF(J31&gt;=65,4,IF(J31&gt;=20,3,IF(J31&gt;=9,2,1)))))</f>
        <v/>
      </c>
      <c r="Z31" s="196"/>
      <c r="AA31" s="418"/>
      <c r="AB31" s="418"/>
      <c r="AC31" s="420"/>
      <c r="AD31" s="667"/>
      <c r="AE31" s="651"/>
      <c r="AF31" s="642"/>
      <c r="AG31" s="62"/>
      <c r="AH31" s="62">
        <f t="shared" ref="AH31" si="34">IF(ISERROR(AU31*AV31),"",AU31*AV31)</f>
        <v>0</v>
      </c>
      <c r="AI31" s="647"/>
    </row>
    <row r="32" spans="1:207" s="524" customFormat="1">
      <c r="A32" s="522" t="s">
        <v>267</v>
      </c>
      <c r="B32" s="391"/>
      <c r="C32" s="391"/>
      <c r="D32" s="391"/>
      <c r="E32" s="292"/>
      <c r="F32" s="281"/>
      <c r="G32" s="457"/>
      <c r="H32" s="454"/>
      <c r="I32" s="391"/>
      <c r="J32" s="391">
        <f>IF(SUM(J33:J38)=0,"",MAX(J33:J38))</f>
        <v>32</v>
      </c>
      <c r="K32" s="24" t="str">
        <f>IF(ISERROR(VLOOKUP(Y32,'Directive OSH09 (FR)'!$T$6:$U$10,2,FALSE)),"",VLOOKUP(Y32,'Directive OSH09 (FR)'!$T$6:$U$10,2,FALSE))</f>
        <v>3-Moderé</v>
      </c>
      <c r="L32" s="43" t="str">
        <f>IF(ISERROR(VLOOKUP($A32,Dangers!$B$4:$G$1001,4,FALSE)),"ERR",IF(ISBLANK(VLOOKUP($A32,Dangers!$B$4:$G$1001,4,FALSE)),"","Yes"))</f>
        <v/>
      </c>
      <c r="M32" s="26" t="str">
        <f>IF(ISERROR(VLOOKUP($A32,Dangers!$B$4:$G$1001,6,FALSE)),"ERR",IF(ISBLANK((VLOOKUP($A32,Dangers!$B$4:$G$1001,6,FALSE))),"","Yes"))</f>
        <v/>
      </c>
      <c r="N32" s="26"/>
      <c r="O32" s="47"/>
      <c r="P32" s="26"/>
      <c r="Q32" s="132" t="str">
        <f>IF(OR(L32="Yes",M32="Yes"),MAX(Q33:Q38),"")</f>
        <v/>
      </c>
      <c r="R32" s="34"/>
      <c r="S32" s="43">
        <f>IF(L32="Yes",IF(SUM(S33:S38)=0,0,1),2)</f>
        <v>2</v>
      </c>
      <c r="T32" s="34">
        <f>IF(M32="Yes",IF(SUM(T33:T38)=0,0,1),2)</f>
        <v>2</v>
      </c>
      <c r="U32" s="160">
        <v>0</v>
      </c>
      <c r="V32" s="161">
        <v>0</v>
      </c>
      <c r="W32" s="162" t="str">
        <f>IF(ISERROR(VLOOKUP(H32,'Directive OSH09 (FR)'!$O$6:$P$10,2,FALSE)),"",VLOOKUP(H32,'Directive OSH09 (FR)'!$O$6:$P$10,2,FALSE))</f>
        <v/>
      </c>
      <c r="X32" s="3" t="str">
        <f>IF(ISERROR(VLOOKUP(I32,'Directive OSH09 (FR)'!$O$13:$P$17,2,FALSE)),"",VLOOKUP(I32,'Directive OSH09 (FR)'!$O$13:$P$17,2,FALSE))</f>
        <v/>
      </c>
      <c r="Y32" s="3">
        <f>IF(J32="","",IF(J32&gt;=161,5,IF(J32&gt;=65,4,IF(J32&gt;=20,3,IF(J32&gt;=9,2,1)))))</f>
        <v>3</v>
      </c>
      <c r="Z32" s="620"/>
      <c r="AA32" s="366"/>
      <c r="AB32" s="366"/>
      <c r="AC32" s="366"/>
      <c r="AD32" s="665"/>
      <c r="AE32" s="644"/>
      <c r="AF32" s="366"/>
      <c r="AG32" s="366"/>
      <c r="AH32" s="366" t="str">
        <f>IF(SUM(AH33:AH38)=0,"",MAX(AH33:AH38))</f>
        <v/>
      </c>
      <c r="AI32" s="75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G32" s="90"/>
      <c r="GH32" s="90"/>
      <c r="GI32" s="90"/>
      <c r="GJ32" s="90"/>
      <c r="GK32" s="90"/>
      <c r="GL32" s="90"/>
      <c r="GM32" s="90"/>
      <c r="GN32" s="90"/>
      <c r="GO32" s="90"/>
      <c r="GP32" s="90"/>
      <c r="GQ32" s="90"/>
      <c r="GR32" s="90"/>
      <c r="GS32" s="90"/>
      <c r="GT32" s="90"/>
      <c r="GU32" s="90"/>
      <c r="GV32" s="90"/>
      <c r="GW32" s="90"/>
      <c r="GX32" s="90"/>
      <c r="GY32" s="90"/>
    </row>
    <row r="33" spans="1:207" ht="63.75">
      <c r="A33" s="261" t="s">
        <v>442</v>
      </c>
      <c r="B33" s="255" t="s">
        <v>443</v>
      </c>
      <c r="C33" s="255" t="s">
        <v>444</v>
      </c>
      <c r="D33" s="255" t="s">
        <v>651</v>
      </c>
      <c r="E33" s="266" t="s">
        <v>36</v>
      </c>
      <c r="F33" s="267">
        <v>2</v>
      </c>
      <c r="G33" s="256" t="s">
        <v>446</v>
      </c>
      <c r="H33" s="7" t="s">
        <v>38</v>
      </c>
      <c r="I33" s="8" t="s">
        <v>47</v>
      </c>
      <c r="J33" s="8">
        <f>IF(ISERROR(W33*X33),"",W33*X33)</f>
        <v>16</v>
      </c>
      <c r="K33" s="14" t="str">
        <f>IF(ISERROR(VLOOKUP(Y33,'Directive OSH09 (FR)'!$T$6:$U$10,2,FALSE)),"",VLOOKUP(Y33,'Directive OSH09 (FR)'!$T$6:$U$10,2,FALSE))</f>
        <v>2-Tolérable</v>
      </c>
      <c r="L33" s="126"/>
      <c r="M33" s="127"/>
      <c r="N33" s="27"/>
      <c r="O33" s="27"/>
      <c r="P33" s="27"/>
      <c r="Q33" s="57"/>
      <c r="R33" s="35"/>
      <c r="S33" s="7">
        <f t="shared" ref="S33:T36" si="35">U33</f>
        <v>1</v>
      </c>
      <c r="T33" s="35">
        <f t="shared" si="35"/>
        <v>1</v>
      </c>
      <c r="U33" s="3">
        <f>IF(A33="",0,IF(Q$32="",1,IF(Q$32+$U$32*365&lt;$U$1,1,0)))</f>
        <v>1</v>
      </c>
      <c r="V33" s="163">
        <f>IF(A33="",0,IF(Q$32="",1,IF(Q$32+$V$32*365&lt;$U$1,1,0)))</f>
        <v>1</v>
      </c>
      <c r="W33" s="162">
        <f>IF(ISERROR(VLOOKUP(H33,'Directive OSH09 (FR)'!$O$6:$P$10,2,FALSE)),"",VLOOKUP(H33,'Directive OSH09 (FR)'!$O$6:$P$10,2,FALSE))</f>
        <v>4</v>
      </c>
      <c r="X33" s="3">
        <f>IF(ISERROR(VLOOKUP(I33,'Directive OSH09 (FR)'!$O$13:$P$17,2,FALSE)),"",VLOOKUP(I33,'Directive OSH09 (FR)'!$O$13:$P$17,2,FALSE))</f>
        <v>4</v>
      </c>
      <c r="Y33" s="3">
        <f>IF(J33="","",IF(J33&gt;=161,5,IF(J33&gt;=65,4,IF(J33&gt;=20,3,IF(J33&gt;=9,2,1)))))</f>
        <v>2</v>
      </c>
      <c r="Z33" s="196"/>
      <c r="AA33" s="434"/>
      <c r="AB33" s="176"/>
      <c r="AC33" s="420"/>
      <c r="AD33" s="667"/>
      <c r="AE33" s="651"/>
      <c r="AF33" s="314"/>
      <c r="AG33" s="8"/>
      <c r="AH33" s="8"/>
      <c r="AI33" s="654"/>
    </row>
    <row r="34" spans="1:207" ht="102">
      <c r="A34" s="261" t="s">
        <v>442</v>
      </c>
      <c r="B34" s="255" t="s">
        <v>447</v>
      </c>
      <c r="C34" s="255" t="s">
        <v>448</v>
      </c>
      <c r="D34" s="255" t="s">
        <v>1314</v>
      </c>
      <c r="E34" s="266" t="s">
        <v>36</v>
      </c>
      <c r="F34" s="267">
        <v>2</v>
      </c>
      <c r="G34" s="256" t="s">
        <v>449</v>
      </c>
      <c r="H34" s="7" t="s">
        <v>38</v>
      </c>
      <c r="I34" s="8" t="s">
        <v>48</v>
      </c>
      <c r="J34" s="8">
        <f>IF(ISERROR(W34*X34),"",W34*X34)</f>
        <v>32</v>
      </c>
      <c r="K34" s="14" t="str">
        <f>IF(ISERROR(VLOOKUP(Y34,'Directive OSH09 (FR)'!$T$6:$U$10,2,FALSE)),"",VLOOKUP(Y34,'Directive OSH09 (FR)'!$T$6:$U$10,2,FALSE))</f>
        <v>3-Moderé</v>
      </c>
      <c r="L34" s="126"/>
      <c r="M34" s="127"/>
      <c r="N34" s="27"/>
      <c r="O34" s="27"/>
      <c r="P34" s="27"/>
      <c r="Q34" s="57"/>
      <c r="R34" s="35"/>
      <c r="S34" s="7">
        <f>U34</f>
        <v>1</v>
      </c>
      <c r="T34" s="35">
        <f>V34</f>
        <v>1</v>
      </c>
      <c r="U34" s="3">
        <f>IF(A34="",0,IF(Q$32="",1,IF(Q$32+$U$32*365&lt;$U$1,1,0)))</f>
        <v>1</v>
      </c>
      <c r="V34" s="163">
        <f>IF(A34="",0,IF(Q$32="",1,IF(Q$32+$V$32*365&lt;$U$1,1,0)))</f>
        <v>1</v>
      </c>
      <c r="W34" s="162">
        <f>IF(ISERROR(VLOOKUP(H34,'Directive OSH09 (FR)'!$O$6:$P$10,2,FALSE)),"",VLOOKUP(H34,'Directive OSH09 (FR)'!$O$6:$P$10,2,FALSE))</f>
        <v>4</v>
      </c>
      <c r="X34" s="3">
        <f>IF(ISERROR(VLOOKUP(I34,'Directive OSH09 (FR)'!$O$13:$P$17,2,FALSE)),"",VLOOKUP(I34,'Directive OSH09 (FR)'!$O$13:$P$17,2,FALSE))</f>
        <v>8</v>
      </c>
      <c r="Y34" s="3">
        <f>IF(J34="","",IF(J34&gt;=161,5,IF(J34&gt;=65,4,IF(J34&gt;=20,3,IF(J34&gt;=9,2,1)))))</f>
        <v>3</v>
      </c>
      <c r="Z34" s="196" t="s">
        <v>450</v>
      </c>
      <c r="AA34" s="434"/>
      <c r="AB34" s="176"/>
      <c r="AC34" s="420"/>
      <c r="AD34" s="667"/>
      <c r="AE34" s="651"/>
      <c r="AF34" s="314"/>
      <c r="AG34" s="8"/>
      <c r="AH34" s="8"/>
      <c r="AI34" s="654"/>
    </row>
    <row r="35" spans="1:207" ht="102">
      <c r="A35" s="261" t="s">
        <v>455</v>
      </c>
      <c r="B35" s="255" t="s">
        <v>456</v>
      </c>
      <c r="C35" s="255" t="s">
        <v>457</v>
      </c>
      <c r="D35" s="255" t="s">
        <v>666</v>
      </c>
      <c r="E35" s="266" t="s">
        <v>36</v>
      </c>
      <c r="F35" s="267">
        <v>2</v>
      </c>
      <c r="G35" s="256" t="s">
        <v>459</v>
      </c>
      <c r="H35" s="7" t="s">
        <v>38</v>
      </c>
      <c r="I35" s="8" t="s">
        <v>46</v>
      </c>
      <c r="J35" s="8">
        <f t="shared" ref="J35:J36" si="36">IF(ISERROR(W35*X35),"",W35*X35)</f>
        <v>4</v>
      </c>
      <c r="K35" s="14" t="str">
        <f>IF(ISERROR(VLOOKUP(Y35,'Directive OSH09 (FR)'!$T$6:$U$10,2,FALSE)),"",VLOOKUP(Y35,'Directive OSH09 (FR)'!$T$6:$U$10,2,FALSE))</f>
        <v>1-Negligeable</v>
      </c>
      <c r="L35" s="126"/>
      <c r="M35" s="127"/>
      <c r="N35" s="27"/>
      <c r="O35" s="27"/>
      <c r="P35" s="27"/>
      <c r="Q35" s="57"/>
      <c r="R35" s="35"/>
      <c r="S35" s="7">
        <f t="shared" si="35"/>
        <v>1</v>
      </c>
      <c r="T35" s="35">
        <f t="shared" si="35"/>
        <v>1</v>
      </c>
      <c r="U35" s="3">
        <f>IF(A35="",0,IF(Q$32="",1,IF(Q$32+$U$32*365&lt;$U$1,1,0)))</f>
        <v>1</v>
      </c>
      <c r="V35" s="163">
        <f>IF(A35="",0,IF(Q$32="",1,IF(Q$32+$V$32*365&lt;$U$1,1,0)))</f>
        <v>1</v>
      </c>
      <c r="W35" s="162">
        <f>IF(ISERROR(VLOOKUP(H35,'Directive OSH09 (FR)'!$O$6:$P$10,2,FALSE)),"",VLOOKUP(H35,'Directive OSH09 (FR)'!$O$6:$P$10,2,FALSE))</f>
        <v>4</v>
      </c>
      <c r="X35" s="3">
        <f>IF(ISERROR(VLOOKUP(I35,'Directive OSH09 (FR)'!$O$13:$P$17,2,FALSE)),"",VLOOKUP(I35,'Directive OSH09 (FR)'!$O$13:$P$17,2,FALSE))</f>
        <v>1</v>
      </c>
      <c r="Y35" s="3">
        <f t="shared" ref="Y35:Y36" si="37">IF(J35="","",IF(J35&gt;=161,5,IF(J35&gt;=65,4,IF(J35&gt;=20,3,IF(J35&gt;=9,2,1)))))</f>
        <v>1</v>
      </c>
      <c r="Z35" s="196" t="s">
        <v>1313</v>
      </c>
      <c r="AA35" s="178" t="s">
        <v>460</v>
      </c>
      <c r="AB35" s="418"/>
      <c r="AC35" s="420"/>
      <c r="AD35" s="667"/>
      <c r="AE35" s="651"/>
      <c r="AF35" s="314"/>
      <c r="AG35" s="8"/>
      <c r="AH35" s="8"/>
      <c r="AI35" s="654"/>
    </row>
    <row r="36" spans="1:207" ht="51">
      <c r="A36" s="261" t="s">
        <v>442</v>
      </c>
      <c r="B36" s="255" t="s">
        <v>443</v>
      </c>
      <c r="C36" s="255" t="s">
        <v>756</v>
      </c>
      <c r="D36" s="255" t="s">
        <v>452</v>
      </c>
      <c r="E36" s="266" t="s">
        <v>36</v>
      </c>
      <c r="F36" s="283">
        <v>2</v>
      </c>
      <c r="G36" s="256" t="s">
        <v>453</v>
      </c>
      <c r="H36" s="7" t="s">
        <v>38</v>
      </c>
      <c r="I36" s="8" t="s">
        <v>47</v>
      </c>
      <c r="J36" s="8">
        <f t="shared" si="36"/>
        <v>16</v>
      </c>
      <c r="K36" s="14" t="str">
        <f>IF(ISERROR(VLOOKUP(Y36,'Directive OSH09 (FR)'!$T$6:$U$10,2,FALSE)),"",VLOOKUP(Y36,'Directive OSH09 (FR)'!$T$6:$U$10,2,FALSE))</f>
        <v>2-Tolérable</v>
      </c>
      <c r="L36" s="126"/>
      <c r="M36" s="127"/>
      <c r="N36" s="27"/>
      <c r="O36" s="27"/>
      <c r="P36" s="27"/>
      <c r="Q36" s="57"/>
      <c r="R36" s="35"/>
      <c r="S36" s="7">
        <f t="shared" ca="1" si="35"/>
        <v>1</v>
      </c>
      <c r="T36" s="35">
        <f t="shared" ca="1" si="35"/>
        <v>1</v>
      </c>
      <c r="U36" s="3">
        <f t="shared" ref="U36" ca="1" si="38">IF(A36="",0,IF(Q$18="",1,IF(Q$18+$U$18*365&lt;$U$1,1,0)))</f>
        <v>1</v>
      </c>
      <c r="V36" s="163">
        <f t="shared" ref="V36" ca="1" si="39">IF(A36="",0,IF(Q$18="",1,IF(Q$18+$V$18*365&lt;$U$1,1,0)))</f>
        <v>1</v>
      </c>
      <c r="W36" s="162">
        <f>IF(ISERROR(VLOOKUP(H36,'Directive OSH09 (FR)'!$O$6:$P$10,2,FALSE)),"",VLOOKUP(H36,'Directive OSH09 (FR)'!$O$6:$P$10,2,FALSE))</f>
        <v>4</v>
      </c>
      <c r="X36" s="3">
        <f>IF(ISERROR(VLOOKUP(I36,'Directive OSH09 (FR)'!$O$13:$P$17,2,FALSE)),"",VLOOKUP(I36,'Directive OSH09 (FR)'!$O$13:$P$17,2,FALSE))</f>
        <v>4</v>
      </c>
      <c r="Y36" s="3">
        <f t="shared" si="37"/>
        <v>2</v>
      </c>
      <c r="Z36" s="213" t="s">
        <v>454</v>
      </c>
      <c r="AA36" s="418"/>
      <c r="AB36" s="418"/>
      <c r="AC36" s="420"/>
      <c r="AD36" s="667"/>
      <c r="AE36" s="651"/>
      <c r="AF36" s="314"/>
      <c r="AG36" s="8"/>
      <c r="AH36" s="8"/>
      <c r="AI36" s="649"/>
    </row>
    <row r="37" spans="1:207" ht="63.75">
      <c r="A37" s="261" t="s">
        <v>455</v>
      </c>
      <c r="B37" s="255" t="s">
        <v>447</v>
      </c>
      <c r="C37" s="255" t="s">
        <v>461</v>
      </c>
      <c r="D37" s="255" t="s">
        <v>462</v>
      </c>
      <c r="E37" s="266" t="s">
        <v>36</v>
      </c>
      <c r="F37" s="267">
        <v>2</v>
      </c>
      <c r="G37" s="256" t="s">
        <v>446</v>
      </c>
      <c r="H37" s="7" t="s">
        <v>35</v>
      </c>
      <c r="I37" s="8" t="s">
        <v>48</v>
      </c>
      <c r="J37" s="8">
        <f>IF(ISERROR(W37*X37),"",W37*X37)</f>
        <v>16</v>
      </c>
      <c r="K37" s="14" t="str">
        <f>IF(ISERROR(VLOOKUP(Y37,'Directive OSH09 (FR)'!$T$6:$U$10,2,FALSE)),"",VLOOKUP(Y37,'Directive OSH09 (FR)'!$T$6:$U$10,2,FALSE))</f>
        <v>2-Tolérable</v>
      </c>
      <c r="L37" s="126"/>
      <c r="M37" s="127"/>
      <c r="N37" s="27"/>
      <c r="O37" s="27"/>
      <c r="P37" s="27"/>
      <c r="Q37" s="57"/>
      <c r="R37" s="35"/>
      <c r="S37" s="7">
        <f>U37</f>
        <v>1</v>
      </c>
      <c r="T37" s="35">
        <f>V37</f>
        <v>1</v>
      </c>
      <c r="U37" s="3">
        <f>IF(A37="",0,IF(Q$32="",1,IF(Q$32+$U$32*365&lt;$U$1,1,0)))</f>
        <v>1</v>
      </c>
      <c r="V37" s="163">
        <f>IF(A37="",0,IF(Q$32="",1,IF(Q$32+$V$32*365&lt;$U$1,1,0)))</f>
        <v>1</v>
      </c>
      <c r="W37" s="162">
        <f>IF(ISERROR(VLOOKUP(H37,'Directive OSH09 (FR)'!$O$6:$P$10,2,FALSE)),"",VLOOKUP(H37,'Directive OSH09 (FR)'!$O$6:$P$10,2,FALSE))</f>
        <v>2</v>
      </c>
      <c r="X37" s="3">
        <f>IF(ISERROR(VLOOKUP(I37,'Directive OSH09 (FR)'!$O$13:$P$17,2,FALSE)),"",VLOOKUP(I37,'Directive OSH09 (FR)'!$O$13:$P$17,2,FALSE))</f>
        <v>8</v>
      </c>
      <c r="Y37" s="3">
        <f>IF(J37="","",IF(J37&gt;=161,5,IF(J37&gt;=65,4,IF(J37&gt;=20,3,IF(J37&gt;=9,2,1)))))</f>
        <v>2</v>
      </c>
      <c r="Z37" s="210" t="s">
        <v>450</v>
      </c>
      <c r="AA37" s="418"/>
      <c r="AB37" s="418"/>
      <c r="AC37" s="420"/>
      <c r="AD37" s="667"/>
      <c r="AE37" s="651"/>
      <c r="AF37" s="553"/>
      <c r="AG37" s="8"/>
      <c r="AH37" s="8">
        <f t="shared" ref="AH37" si="40">IF(ISERROR(AU37*AV37),"",AU37*AV37)</f>
        <v>0</v>
      </c>
      <c r="AI37" s="653"/>
    </row>
    <row r="38" spans="1:207" ht="5.25" customHeight="1">
      <c r="A38" s="405"/>
      <c r="B38" s="62"/>
      <c r="C38" s="62"/>
      <c r="D38" s="62"/>
      <c r="E38" s="293"/>
      <c r="F38" s="282"/>
      <c r="G38" s="458"/>
      <c r="H38" s="61"/>
      <c r="I38" s="62"/>
      <c r="J38" s="62" t="str">
        <f t="shared" ref="J38" si="41">IF(ISERROR(W38*X38),"",W38*X38)</f>
        <v/>
      </c>
      <c r="K38" s="63" t="str">
        <f>IF(ISERROR(VLOOKUP(Y38,'Directive OSH09 (FR)'!$T$6:$U$10,2,FALSE)),"",VLOOKUP(Y38,'Directive OSH09 (FR)'!$T$6:$U$10,2,FALSE))</f>
        <v/>
      </c>
      <c r="L38" s="61"/>
      <c r="M38" s="64"/>
      <c r="N38" s="64"/>
      <c r="O38" s="64"/>
      <c r="P38" s="64"/>
      <c r="Q38" s="65"/>
      <c r="R38" s="66"/>
      <c r="S38" s="61">
        <f t="shared" ref="S38:T38" si="42">U38</f>
        <v>0</v>
      </c>
      <c r="T38" s="66">
        <f t="shared" si="42"/>
        <v>0</v>
      </c>
      <c r="U38" s="164">
        <f>IF(A38="",0,IF(Q$32="",1,IF(Q$32+$U$32*365&lt;$U$1,1,0)))</f>
        <v>0</v>
      </c>
      <c r="V38" s="165">
        <f>IF(A38="",0,IF(Q$32="",1,IF(Q$32+$V$32*365&lt;$U$1,1,0)))</f>
        <v>0</v>
      </c>
      <c r="W38" s="162" t="str">
        <f>IF(ISERROR(VLOOKUP(H38,'Directive OSH09 (FR)'!$O$6:$P$10,2,FALSE)),"",VLOOKUP(H38,'Directive OSH09 (FR)'!$O$6:$P$10,2,FALSE))</f>
        <v/>
      </c>
      <c r="X38" s="3" t="str">
        <f>IF(ISERROR(VLOOKUP(I38,'Directive OSH09 (FR)'!$O$13:$P$17,2,FALSE)),"",VLOOKUP(I38,'Directive OSH09 (FR)'!$O$13:$P$17,2,FALSE))</f>
        <v/>
      </c>
      <c r="Y38" s="3" t="str">
        <f t="shared" ref="Y38" si="43">IF(J38="","",IF(J38&gt;=161,5,IF(J38&gt;=65,4,IF(J38&gt;=20,3,IF(J38&gt;=9,2,1)))))</f>
        <v/>
      </c>
      <c r="Z38" s="196"/>
      <c r="AA38" s="418"/>
      <c r="AB38" s="418"/>
      <c r="AC38" s="420"/>
      <c r="AD38" s="667"/>
      <c r="AE38" s="651"/>
      <c r="AF38" s="642"/>
      <c r="AG38" s="62"/>
      <c r="AH38" s="62">
        <f t="shared" ref="AH38" si="44">IF(ISERROR(AU38*AV38),"",AU38*AV38)</f>
        <v>0</v>
      </c>
      <c r="AI38" s="652"/>
    </row>
    <row r="39" spans="1:207" s="524" customFormat="1" ht="14.25">
      <c r="A39" s="522" t="s">
        <v>272</v>
      </c>
      <c r="B39" s="391"/>
      <c r="C39" s="391"/>
      <c r="D39" s="391"/>
      <c r="E39" s="292"/>
      <c r="F39" s="281"/>
      <c r="G39" s="457"/>
      <c r="H39" s="454"/>
      <c r="I39" s="391"/>
      <c r="J39" s="391" t="str">
        <f>IF(SUM(J40:J44)=0,"",MAX(J40:J44))</f>
        <v/>
      </c>
      <c r="K39" s="24" t="str">
        <f>IF(ISERROR(VLOOKUP(Y39,'Directive OSH09 (FR)'!$T$6:$U$10,2,FALSE)),"",VLOOKUP(Y39,'Directive OSH09 (FR)'!$T$6:$U$10,2,FALSE))</f>
        <v/>
      </c>
      <c r="L39" s="43" t="str">
        <f>IF(ISERROR(VLOOKUP($A39,Dangers!$B$4:$G$1001,4,FALSE)),"ERR",IF(ISBLANK(VLOOKUP($A39,Dangers!$B$4:$G$1001,4,FALSE)),"","Yes"))</f>
        <v>Yes</v>
      </c>
      <c r="M39" s="26" t="str">
        <f>IF(ISERROR(VLOOKUP($A39,Dangers!$B$4:$G$1001,6,FALSE)),"ERR",IF(ISBLANK((VLOOKUP($A39,Dangers!$B$4:$G$1001,6,FALSE))),"","Yes"))</f>
        <v>Yes</v>
      </c>
      <c r="N39" s="26"/>
      <c r="O39" s="47"/>
      <c r="P39" s="26"/>
      <c r="Q39" s="132">
        <f>IF(OR(L39="Yes",M39="Yes"),MAX(Q40:Q44),"")</f>
        <v>0</v>
      </c>
      <c r="R39" s="34"/>
      <c r="S39" s="43">
        <f ca="1">IF(L39="Yes",IF(SUM(S40:S44)=0,0,1),2)</f>
        <v>1</v>
      </c>
      <c r="T39" s="34">
        <f ca="1">IF(M39="Yes",IF(SUM(T40:T44)=0,0,1),2)</f>
        <v>1</v>
      </c>
      <c r="U39" s="160">
        <v>3</v>
      </c>
      <c r="V39" s="161">
        <v>5</v>
      </c>
      <c r="W39" s="162" t="str">
        <f>IF(ISERROR(VLOOKUP(H39,'Directive OSH09 (FR)'!$O$6:$P$10,2,FALSE)),"",VLOOKUP(H39,'Directive OSH09 (FR)'!$O$6:$P$10,2,FALSE))</f>
        <v/>
      </c>
      <c r="X39" s="3" t="str">
        <f>IF(ISERROR(VLOOKUP(I39,'Directive OSH09 (FR)'!$O$13:$P$17,2,FALSE)),"",VLOOKUP(I39,'Directive OSH09 (FR)'!$O$13:$P$17,2,FALSE))</f>
        <v/>
      </c>
      <c r="Y39" s="3" t="str">
        <f>IF(J39="","",IF(J39&gt;=161,5,IF(J39&gt;=65,4,IF(J39&gt;=20,3,IF(J39&gt;=9,2,1)))))</f>
        <v/>
      </c>
      <c r="Z39" s="620"/>
      <c r="AA39" s="366"/>
      <c r="AB39" s="366"/>
      <c r="AC39" s="366"/>
      <c r="AD39" s="665"/>
      <c r="AE39" s="644"/>
      <c r="AF39" s="366"/>
      <c r="AG39" s="366"/>
      <c r="AH39" s="366" t="str">
        <f>IF(SUM(AH40:AH44)=0,"",MAX(AH40:AH44))</f>
        <v/>
      </c>
      <c r="AI39" s="75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row>
    <row r="40" spans="1:207">
      <c r="A40" s="260" t="s">
        <v>463</v>
      </c>
      <c r="B40" s="8"/>
      <c r="C40" s="255"/>
      <c r="D40" s="8"/>
      <c r="E40" s="266"/>
      <c r="F40" s="267"/>
      <c r="G40" s="321"/>
      <c r="H40" s="7"/>
      <c r="I40" s="8"/>
      <c r="J40" s="8" t="str">
        <f>IF(ISERROR(W40*X40),"",W40*X40)</f>
        <v/>
      </c>
      <c r="K40" s="14" t="str">
        <f>IF(ISERROR(VLOOKUP(Y40,'Directive OSH09 (FR)'!$T$6:$U$10,2,FALSE)),"",VLOOKUP(Y40,'Directive OSH09 (FR)'!$T$6:$U$10,2,FALSE))</f>
        <v/>
      </c>
      <c r="L40" s="126"/>
      <c r="M40" s="127"/>
      <c r="N40" s="27"/>
      <c r="O40" s="27"/>
      <c r="P40" s="27"/>
      <c r="Q40" s="57"/>
      <c r="R40" s="35"/>
      <c r="S40" s="7">
        <f t="shared" ref="S40:T44" ca="1" si="45">U40</f>
        <v>1</v>
      </c>
      <c r="T40" s="35">
        <f t="shared" ca="1" si="45"/>
        <v>1</v>
      </c>
      <c r="U40" s="3">
        <f ca="1">IF(A40="",0,IF(Q$39="",1,IF(Q$39+$U$39*365&lt;$U$1,1,0)))</f>
        <v>1</v>
      </c>
      <c r="V40" s="163">
        <f ca="1">IF(A40="",0,IF(Q$39="",1,IF(Q$39+$V$39*365&lt;$U$1,1,0)))</f>
        <v>1</v>
      </c>
      <c r="W40" s="162" t="str">
        <f>IF(ISERROR(VLOOKUP(H40,'Directive OSH09 (FR)'!$O$6:$P$10,2,FALSE)),"",VLOOKUP(H40,'Directive OSH09 (FR)'!$O$6:$P$10,2,FALSE))</f>
        <v/>
      </c>
      <c r="X40" s="3" t="str">
        <f>IF(ISERROR(VLOOKUP(I40,'Directive OSH09 (FR)'!$O$13:$P$17,2,FALSE)),"",VLOOKUP(I40,'Directive OSH09 (FR)'!$O$13:$P$17,2,FALSE))</f>
        <v/>
      </c>
      <c r="Y40" s="3" t="str">
        <f>IF(J40="","",IF(J40&gt;=161,5,IF(J40&gt;=65,4,IF(J40&gt;=20,3,IF(J40&gt;=9,2,1)))))</f>
        <v/>
      </c>
      <c r="Z40" s="196"/>
      <c r="AA40" s="422"/>
      <c r="AB40" s="418"/>
      <c r="AC40" s="420"/>
      <c r="AD40" s="667"/>
      <c r="AE40" s="651"/>
      <c r="AF40" s="314"/>
      <c r="AG40" s="8"/>
      <c r="AH40" s="8">
        <f>IF(ISERROR(AU40*AV40),"",AU40*AV40)</f>
        <v>0</v>
      </c>
      <c r="AI40" s="652"/>
    </row>
    <row r="41" spans="1:207">
      <c r="A41" s="261"/>
      <c r="B41" s="8"/>
      <c r="C41" s="255"/>
      <c r="D41" s="8"/>
      <c r="E41" s="266"/>
      <c r="F41" s="267"/>
      <c r="G41" s="321"/>
      <c r="H41" s="7"/>
      <c r="I41" s="8"/>
      <c r="J41" s="8" t="str">
        <f t="shared" ref="J41:J44" si="46">IF(ISERROR(W41*X41),"",W41*X41)</f>
        <v/>
      </c>
      <c r="K41" s="14" t="str">
        <f>IF(ISERROR(VLOOKUP(Y41,'Directive OSH09 (FR)'!$T$6:$U$10,2,FALSE)),"",VLOOKUP(Y41,'Directive OSH09 (FR)'!$T$6:$U$10,2,FALSE))</f>
        <v/>
      </c>
      <c r="L41" s="126"/>
      <c r="M41" s="127"/>
      <c r="N41" s="27"/>
      <c r="O41" s="27"/>
      <c r="P41" s="27"/>
      <c r="Q41" s="57"/>
      <c r="R41" s="35"/>
      <c r="S41" s="7">
        <f t="shared" si="45"/>
        <v>0</v>
      </c>
      <c r="T41" s="35">
        <f t="shared" si="45"/>
        <v>0</v>
      </c>
      <c r="U41" s="3">
        <f>IF(A41="",0,IF(Q$39="",1,IF(Q$39+$U$39*365&lt;$U$1,1,0)))</f>
        <v>0</v>
      </c>
      <c r="V41" s="163">
        <f>IF(A41="",0,IF(Q$39="",1,IF(Q$39+$V$39*365&lt;$U$1,1,0)))</f>
        <v>0</v>
      </c>
      <c r="W41" s="162" t="str">
        <f>IF(ISERROR(VLOOKUP(H41,'Directive OSH09 (FR)'!$O$6:$P$10,2,FALSE)),"",VLOOKUP(H41,'Directive OSH09 (FR)'!$O$6:$P$10,2,FALSE))</f>
        <v/>
      </c>
      <c r="X41" s="3" t="str">
        <f>IF(ISERROR(VLOOKUP(I41,'Directive OSH09 (FR)'!$O$13:$P$17,2,FALSE)),"",VLOOKUP(I41,'Directive OSH09 (FR)'!$O$13:$P$17,2,FALSE))</f>
        <v/>
      </c>
      <c r="Y41" s="3" t="str">
        <f t="shared" ref="Y41:Y44" si="47">IF(J41="","",IF(J41&gt;=161,5,IF(J41&gt;=65,4,IF(J41&gt;=20,3,IF(J41&gt;=9,2,1)))))</f>
        <v/>
      </c>
      <c r="Z41" s="196"/>
      <c r="AA41" s="418"/>
      <c r="AB41" s="418"/>
      <c r="AC41" s="420"/>
      <c r="AD41" s="667"/>
      <c r="AE41" s="651"/>
      <c r="AF41" s="314"/>
      <c r="AG41" s="8"/>
      <c r="AH41" s="8">
        <f t="shared" ref="AH41:AH44" si="48">IF(ISERROR(AU41*AV41),"",AU41*AV41)</f>
        <v>0</v>
      </c>
      <c r="AI41" s="652"/>
    </row>
    <row r="42" spans="1:207">
      <c r="A42" s="261"/>
      <c r="B42" s="8"/>
      <c r="C42" s="255"/>
      <c r="D42" s="8"/>
      <c r="E42" s="266"/>
      <c r="F42" s="267"/>
      <c r="G42" s="321"/>
      <c r="H42" s="7"/>
      <c r="I42" s="8"/>
      <c r="J42" s="8" t="str">
        <f t="shared" si="46"/>
        <v/>
      </c>
      <c r="K42" s="14" t="str">
        <f>IF(ISERROR(VLOOKUP(Y42,'Directive OSH09 (FR)'!$T$6:$U$10,2,FALSE)),"",VLOOKUP(Y42,'Directive OSH09 (FR)'!$T$6:$U$10,2,FALSE))</f>
        <v/>
      </c>
      <c r="L42" s="126"/>
      <c r="M42" s="127"/>
      <c r="N42" s="27"/>
      <c r="O42" s="27"/>
      <c r="P42" s="27"/>
      <c r="Q42" s="57"/>
      <c r="R42" s="35"/>
      <c r="S42" s="7">
        <f t="shared" si="45"/>
        <v>0</v>
      </c>
      <c r="T42" s="35">
        <f t="shared" si="45"/>
        <v>0</v>
      </c>
      <c r="U42" s="3">
        <f>IF(A42="",0,IF(Q$39="",1,IF(Q$39+$U$39*365&lt;$U$1,1,0)))</f>
        <v>0</v>
      </c>
      <c r="V42" s="163">
        <f>IF(A42="",0,IF(Q$39="",1,IF(Q$39+$V$39*365&lt;$U$1,1,0)))</f>
        <v>0</v>
      </c>
      <c r="W42" s="162" t="str">
        <f>IF(ISERROR(VLOOKUP(H42,'Directive OSH09 (FR)'!$O$6:$P$10,2,FALSE)),"",VLOOKUP(H42,'Directive OSH09 (FR)'!$O$6:$P$10,2,FALSE))</f>
        <v/>
      </c>
      <c r="X42" s="3" t="str">
        <f>IF(ISERROR(VLOOKUP(I42,'Directive OSH09 (FR)'!$O$13:$P$17,2,FALSE)),"",VLOOKUP(I42,'Directive OSH09 (FR)'!$O$13:$P$17,2,FALSE))</f>
        <v/>
      </c>
      <c r="Y42" s="3" t="str">
        <f t="shared" si="47"/>
        <v/>
      </c>
      <c r="Z42" s="196"/>
      <c r="AA42" s="418"/>
      <c r="AB42" s="418"/>
      <c r="AC42" s="420"/>
      <c r="AD42" s="667"/>
      <c r="AE42" s="651"/>
      <c r="AF42" s="314"/>
      <c r="AG42" s="8"/>
      <c r="AH42" s="8">
        <f t="shared" si="48"/>
        <v>0</v>
      </c>
      <c r="AI42" s="652"/>
    </row>
    <row r="43" spans="1:207">
      <c r="A43" s="261"/>
      <c r="B43" s="8"/>
      <c r="C43" s="255"/>
      <c r="D43" s="8"/>
      <c r="E43" s="266"/>
      <c r="F43" s="267"/>
      <c r="G43" s="321"/>
      <c r="H43" s="7"/>
      <c r="I43" s="8"/>
      <c r="J43" s="8" t="str">
        <f t="shared" si="46"/>
        <v/>
      </c>
      <c r="K43" s="14" t="str">
        <f>IF(ISERROR(VLOOKUP(Y43,'Directive OSH09 (FR)'!$T$6:$U$10,2,FALSE)),"",VLOOKUP(Y43,'Directive OSH09 (FR)'!$T$6:$U$10,2,FALSE))</f>
        <v/>
      </c>
      <c r="L43" s="126"/>
      <c r="M43" s="127"/>
      <c r="N43" s="27"/>
      <c r="O43" s="27"/>
      <c r="P43" s="27"/>
      <c r="Q43" s="57"/>
      <c r="R43" s="35"/>
      <c r="S43" s="7">
        <f t="shared" si="45"/>
        <v>0</v>
      </c>
      <c r="T43" s="35">
        <f t="shared" si="45"/>
        <v>0</v>
      </c>
      <c r="U43" s="3">
        <f>IF(A43="",0,IF(Q$39="",1,IF(Q$39+$U$39*365&lt;$U$1,1,0)))</f>
        <v>0</v>
      </c>
      <c r="V43" s="163">
        <f>IF(A43="",0,IF(Q$39="",1,IF(Q$39+$V$39*365&lt;$U$1,1,0)))</f>
        <v>0</v>
      </c>
      <c r="W43" s="162" t="str">
        <f>IF(ISERROR(VLOOKUP(H43,'Directive OSH09 (FR)'!$O$6:$P$10,2,FALSE)),"",VLOOKUP(H43,'Directive OSH09 (FR)'!$O$6:$P$10,2,FALSE))</f>
        <v/>
      </c>
      <c r="X43" s="3" t="str">
        <f>IF(ISERROR(VLOOKUP(I43,'Directive OSH09 (FR)'!$O$13:$P$17,2,FALSE)),"",VLOOKUP(I43,'Directive OSH09 (FR)'!$O$13:$P$17,2,FALSE))</f>
        <v/>
      </c>
      <c r="Y43" s="3" t="str">
        <f t="shared" si="47"/>
        <v/>
      </c>
      <c r="Z43" s="196"/>
      <c r="AA43" s="418"/>
      <c r="AB43" s="418"/>
      <c r="AC43" s="420"/>
      <c r="AD43" s="667"/>
      <c r="AE43" s="651"/>
      <c r="AF43" s="314"/>
      <c r="AG43" s="8"/>
      <c r="AH43" s="8">
        <f t="shared" si="48"/>
        <v>0</v>
      </c>
      <c r="AI43" s="652"/>
    </row>
    <row r="44" spans="1:207" ht="5.25" customHeight="1">
      <c r="A44" s="405"/>
      <c r="B44" s="62"/>
      <c r="C44" s="306"/>
      <c r="D44" s="62"/>
      <c r="E44" s="293"/>
      <c r="F44" s="282"/>
      <c r="G44" s="458"/>
      <c r="H44" s="61"/>
      <c r="I44" s="62"/>
      <c r="J44" s="62" t="str">
        <f t="shared" si="46"/>
        <v/>
      </c>
      <c r="K44" s="63" t="str">
        <f>IF(ISERROR(VLOOKUP(Y44,'Directive OSH09 (FR)'!$T$6:$U$10,2,FALSE)),"",VLOOKUP(Y44,'Directive OSH09 (FR)'!$T$6:$U$10,2,FALSE))</f>
        <v/>
      </c>
      <c r="L44" s="61"/>
      <c r="M44" s="64"/>
      <c r="N44" s="64"/>
      <c r="O44" s="64"/>
      <c r="P44" s="64"/>
      <c r="Q44" s="65"/>
      <c r="R44" s="66"/>
      <c r="S44" s="61">
        <f t="shared" si="45"/>
        <v>0</v>
      </c>
      <c r="T44" s="66">
        <f t="shared" si="45"/>
        <v>0</v>
      </c>
      <c r="U44" s="164">
        <f>IF(A44="",0,IF(Q$39="",1,IF(Q$39+$U$39*365&lt;$U$1,1,0)))</f>
        <v>0</v>
      </c>
      <c r="V44" s="165">
        <f>IF(A44="",0,IF(Q$39="",1,IF(Q$39+$V$39*365&lt;$U$1,1,0)))</f>
        <v>0</v>
      </c>
      <c r="W44" s="162" t="str">
        <f>IF(ISERROR(VLOOKUP(H44,'Directive OSH09 (FR)'!$O$6:$P$10,2,FALSE)),"",VLOOKUP(H44,'Directive OSH09 (FR)'!$O$6:$P$10,2,FALSE))</f>
        <v/>
      </c>
      <c r="X44" s="3" t="str">
        <f>IF(ISERROR(VLOOKUP(I44,'Directive OSH09 (FR)'!$O$13:$P$17,2,FALSE)),"",VLOOKUP(I44,'Directive OSH09 (FR)'!$O$13:$P$17,2,FALSE))</f>
        <v/>
      </c>
      <c r="Y44" s="3" t="str">
        <f t="shared" si="47"/>
        <v/>
      </c>
      <c r="Z44" s="196"/>
      <c r="AA44" s="418"/>
      <c r="AB44" s="418"/>
      <c r="AC44" s="420"/>
      <c r="AD44" s="667"/>
      <c r="AE44" s="651"/>
      <c r="AF44" s="642"/>
      <c r="AG44" s="62"/>
      <c r="AH44" s="62">
        <f t="shared" si="48"/>
        <v>0</v>
      </c>
      <c r="AI44" s="652"/>
    </row>
    <row r="45" spans="1:207" s="524" customFormat="1">
      <c r="A45" s="522" t="s">
        <v>274</v>
      </c>
      <c r="B45" s="391"/>
      <c r="C45" s="391"/>
      <c r="D45" s="391"/>
      <c r="E45" s="292"/>
      <c r="F45" s="281"/>
      <c r="G45" s="457"/>
      <c r="H45" s="454"/>
      <c r="I45" s="391"/>
      <c r="J45" s="391">
        <f>IF(SUM(J46:J50)=0,"",MAX(J46:J50))</f>
        <v>16</v>
      </c>
      <c r="K45" s="24" t="str">
        <f>IF(ISERROR(VLOOKUP(Y45,'Directive OSH09 (FR)'!$T$6:$U$10,2,FALSE)),"",VLOOKUP(Y45,'Directive OSH09 (FR)'!$T$6:$U$10,2,FALSE))</f>
        <v>2-Tolérable</v>
      </c>
      <c r="L45" s="43" t="str">
        <f>IF(ISERROR(VLOOKUP($A45,Dangers!$B$4:$G$1001,4,FALSE)),"ERR",IF(ISBLANK(VLOOKUP($A45,Dangers!$B$4:$G$1001,4,FALSE)),"","Yes"))</f>
        <v/>
      </c>
      <c r="M45" s="26" t="str">
        <f>IF(ISERROR(VLOOKUP($A45,Dangers!$B$4:$G$1001,6,FALSE)),"ERR",IF(ISBLANK((VLOOKUP($A45,Dangers!$B$4:$G$1001,6,FALSE))),"","Yes"))</f>
        <v/>
      </c>
      <c r="N45" s="26"/>
      <c r="O45" s="47"/>
      <c r="P45" s="26"/>
      <c r="Q45" s="132" t="str">
        <f>IF(OR(L45="Yes",M45="Yes"),MAX(Q46:Q50),"")</f>
        <v/>
      </c>
      <c r="R45" s="34"/>
      <c r="S45" s="43">
        <f>IF(L45="Yes",IF(SUM(S46:S50)=0,0,1),2)</f>
        <v>2</v>
      </c>
      <c r="T45" s="34">
        <f>IF(M45="Yes",IF(SUM(T46:T50)=0,0,1),2)</f>
        <v>2</v>
      </c>
      <c r="U45" s="160">
        <v>0</v>
      </c>
      <c r="V45" s="161">
        <v>0</v>
      </c>
      <c r="W45" s="162" t="str">
        <f>IF(ISERROR(VLOOKUP(H45,'Directive OSH09 (FR)'!$O$6:$P$10,2,FALSE)),"",VLOOKUP(H45,'Directive OSH09 (FR)'!$O$6:$P$10,2,FALSE))</f>
        <v/>
      </c>
      <c r="X45" s="3" t="str">
        <f>IF(ISERROR(VLOOKUP(I45,'Directive OSH09 (FR)'!$O$13:$P$17,2,FALSE)),"",VLOOKUP(I45,'Directive OSH09 (FR)'!$O$13:$P$17,2,FALSE))</f>
        <v/>
      </c>
      <c r="Y45" s="3">
        <f>IF(J45="","",IF(J45&gt;=161,5,IF(J45&gt;=65,4,IF(J45&gt;=20,3,IF(J45&gt;=9,2,1)))))</f>
        <v>2</v>
      </c>
      <c r="Z45" s="620"/>
      <c r="AA45" s="366"/>
      <c r="AB45" s="366"/>
      <c r="AC45" s="366"/>
      <c r="AD45" s="665"/>
      <c r="AE45" s="644"/>
      <c r="AF45" s="366"/>
      <c r="AG45" s="366"/>
      <c r="AH45" s="366" t="str">
        <f>IF(SUM(AH46:AH50)=0,"",MAX(AH46:AH50))</f>
        <v/>
      </c>
      <c r="AI45" s="75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row>
    <row r="46" spans="1:207" ht="25.5">
      <c r="A46" s="260" t="s">
        <v>464</v>
      </c>
      <c r="B46" s="8" t="s">
        <v>465</v>
      </c>
      <c r="C46" s="8" t="s">
        <v>466</v>
      </c>
      <c r="D46" s="8" t="s">
        <v>467</v>
      </c>
      <c r="E46" s="266" t="s">
        <v>39</v>
      </c>
      <c r="F46" s="267">
        <v>2</v>
      </c>
      <c r="G46" s="256" t="s">
        <v>418</v>
      </c>
      <c r="H46" s="7" t="s">
        <v>38</v>
      </c>
      <c r="I46" s="8" t="s">
        <v>47</v>
      </c>
      <c r="J46" s="8">
        <f>IF(ISERROR(W46*X46),"",W46*X46)</f>
        <v>16</v>
      </c>
      <c r="K46" s="14" t="str">
        <f>IF(ISERROR(VLOOKUP(Y46,'Directive OSH09 (FR)'!$T$6:$U$10,2,FALSE)),"",VLOOKUP(Y46,'Directive OSH09 (FR)'!$T$6:$U$10,2,FALSE))</f>
        <v>2-Tolérable</v>
      </c>
      <c r="L46" s="126"/>
      <c r="M46" s="127"/>
      <c r="N46" s="27"/>
      <c r="O46" s="27"/>
      <c r="P46" s="27"/>
      <c r="Q46" s="57"/>
      <c r="R46" s="35"/>
      <c r="S46" s="7">
        <f t="shared" ref="S46:T48" si="49">U46</f>
        <v>1</v>
      </c>
      <c r="T46" s="35">
        <f t="shared" si="49"/>
        <v>1</v>
      </c>
      <c r="U46" s="3">
        <f>IF(A46="",0,IF(Q$46="",1,IF(Q$46+$U$46*365&lt;$U$1,1,0)))</f>
        <v>1</v>
      </c>
      <c r="V46" s="163">
        <f>IF(A46="",0,IF(Q$46="",1,IF(Q$46+$V$46*365&lt;$U$1,1,0)))</f>
        <v>1</v>
      </c>
      <c r="W46" s="162">
        <f>IF(ISERROR(VLOOKUP(H46,'Directive OSH09 (FR)'!$O$6:$P$10,2,FALSE)),"",VLOOKUP(H46,'Directive OSH09 (FR)'!$O$6:$P$10,2,FALSE))</f>
        <v>4</v>
      </c>
      <c r="X46" s="3">
        <f>IF(ISERROR(VLOOKUP(I46,'Directive OSH09 (FR)'!$O$13:$P$17,2,FALSE)),"",VLOOKUP(I46,'Directive OSH09 (FR)'!$O$13:$P$17,2,FALSE))</f>
        <v>4</v>
      </c>
      <c r="Y46" s="3">
        <f>IF(J46="","",IF(J46&gt;=161,5,IF(J46&gt;=65,4,IF(J46&gt;=20,3,IF(J46&gt;=9,2,1)))))</f>
        <v>2</v>
      </c>
      <c r="Z46" s="196" t="s">
        <v>450</v>
      </c>
      <c r="AA46" s="418"/>
      <c r="AB46" s="418"/>
      <c r="AC46" s="420"/>
      <c r="AD46" s="667"/>
      <c r="AE46" s="651"/>
      <c r="AF46" s="314"/>
      <c r="AG46" s="8"/>
      <c r="AH46" s="8">
        <f>IF(ISERROR(AU46*AV46),"",AU46*AV46)</f>
        <v>0</v>
      </c>
      <c r="AI46" s="652"/>
    </row>
    <row r="47" spans="1:207" ht="38.25">
      <c r="A47" s="261" t="s">
        <v>468</v>
      </c>
      <c r="B47" s="8" t="s">
        <v>465</v>
      </c>
      <c r="C47" s="8" t="s">
        <v>469</v>
      </c>
      <c r="D47" s="8" t="s">
        <v>470</v>
      </c>
      <c r="E47" s="266" t="s">
        <v>39</v>
      </c>
      <c r="F47" s="300">
        <v>2</v>
      </c>
      <c r="G47" s="321" t="s">
        <v>471</v>
      </c>
      <c r="H47" s="7" t="s">
        <v>35</v>
      </c>
      <c r="I47" s="8" t="s">
        <v>48</v>
      </c>
      <c r="J47" s="8">
        <f t="shared" ref="J47:J48" si="50">IF(ISERROR(W47*X47),"",W47*X47)</f>
        <v>16</v>
      </c>
      <c r="K47" s="14" t="str">
        <f>IF(ISERROR(VLOOKUP(Y47,'Directive OSH09 (FR)'!$T$6:$U$10,2,FALSE)),"",VLOOKUP(Y47,'Directive OSH09 (FR)'!$T$6:$U$10,2,FALSE))</f>
        <v>2-Tolérable</v>
      </c>
      <c r="L47" s="126"/>
      <c r="M47" s="127"/>
      <c r="N47" s="27"/>
      <c r="O47" s="27"/>
      <c r="P47" s="27"/>
      <c r="Q47" s="57"/>
      <c r="R47" s="35"/>
      <c r="S47" s="7">
        <f t="shared" si="49"/>
        <v>1</v>
      </c>
      <c r="T47" s="35">
        <f t="shared" si="49"/>
        <v>1</v>
      </c>
      <c r="U47" s="3">
        <f>IF(A47="",0,IF(Q$46="",1,IF(Q$46+$U$46*365&lt;$U$1,1,0)))</f>
        <v>1</v>
      </c>
      <c r="V47" s="163">
        <f>IF(A47="",0,IF(Q$46="",1,IF(Q$46+$V$46*365&lt;$U$1,1,0)))</f>
        <v>1</v>
      </c>
      <c r="W47" s="162">
        <f>IF(ISERROR(VLOOKUP(H47,'Directive OSH09 (FR)'!$O$6:$P$10,2,FALSE)),"",VLOOKUP(H47,'Directive OSH09 (FR)'!$O$6:$P$10,2,FALSE))</f>
        <v>2</v>
      </c>
      <c r="X47" s="3">
        <f>IF(ISERROR(VLOOKUP(I47,'Directive OSH09 (FR)'!$O$13:$P$17,2,FALSE)),"",VLOOKUP(I47,'Directive OSH09 (FR)'!$O$13:$P$17,2,FALSE))</f>
        <v>8</v>
      </c>
      <c r="Y47" s="3">
        <f t="shared" ref="Y47:Y48" si="51">IF(J47="","",IF(J47&gt;=161,5,IF(J47&gt;=65,4,IF(J47&gt;=20,3,IF(J47&gt;=9,2,1)))))</f>
        <v>2</v>
      </c>
      <c r="Z47" s="196" t="s">
        <v>450</v>
      </c>
      <c r="AA47" s="418"/>
      <c r="AB47" s="418"/>
      <c r="AC47" s="420"/>
      <c r="AD47" s="667"/>
      <c r="AE47" s="651"/>
      <c r="AF47" s="314"/>
      <c r="AG47" s="8"/>
      <c r="AH47" s="8">
        <f t="shared" ref="AH47:AH48" si="52">IF(ISERROR(AU47*AV47),"",AU47*AV47)</f>
        <v>0</v>
      </c>
      <c r="AI47" s="652"/>
    </row>
    <row r="48" spans="1:207" ht="25.5">
      <c r="A48" s="261" t="s">
        <v>468</v>
      </c>
      <c r="B48" s="8" t="s">
        <v>465</v>
      </c>
      <c r="C48" s="8" t="s">
        <v>469</v>
      </c>
      <c r="D48" s="8" t="s">
        <v>472</v>
      </c>
      <c r="E48" s="266" t="s">
        <v>39</v>
      </c>
      <c r="F48" s="300">
        <v>2</v>
      </c>
      <c r="G48" s="321" t="s">
        <v>471</v>
      </c>
      <c r="H48" s="7" t="s">
        <v>35</v>
      </c>
      <c r="I48" s="8" t="s">
        <v>47</v>
      </c>
      <c r="J48" s="8">
        <f t="shared" si="50"/>
        <v>8</v>
      </c>
      <c r="K48" s="14" t="str">
        <f>IF(ISERROR(VLOOKUP(Y48,'Directive OSH09 (FR)'!$T$6:$U$10,2,FALSE)),"",VLOOKUP(Y48,'Directive OSH09 (FR)'!$T$6:$U$10,2,FALSE))</f>
        <v>1-Negligeable</v>
      </c>
      <c r="L48" s="126"/>
      <c r="M48" s="127"/>
      <c r="N48" s="27"/>
      <c r="O48" s="27"/>
      <c r="P48" s="27"/>
      <c r="Q48" s="57"/>
      <c r="R48" s="35"/>
      <c r="S48" s="7">
        <f t="shared" si="49"/>
        <v>1</v>
      </c>
      <c r="T48" s="35">
        <f t="shared" si="49"/>
        <v>1</v>
      </c>
      <c r="U48" s="3">
        <f>IF(A48="",0,IF(Q$46="",1,IF(Q$46+$U$46*365&lt;$U$1,1,0)))</f>
        <v>1</v>
      </c>
      <c r="V48" s="163">
        <f>IF(A48="",0,IF(Q$46="",1,IF(Q$46+$V$46*365&lt;$U$1,1,0)))</f>
        <v>1</v>
      </c>
      <c r="W48" s="162">
        <f>IF(ISERROR(VLOOKUP(H48,'Directive OSH09 (FR)'!$O$6:$P$10,2,FALSE)),"",VLOOKUP(H48,'Directive OSH09 (FR)'!$O$6:$P$10,2,FALSE))</f>
        <v>2</v>
      </c>
      <c r="X48" s="3">
        <f>IF(ISERROR(VLOOKUP(I48,'Directive OSH09 (FR)'!$O$13:$P$17,2,FALSE)),"",VLOOKUP(I48,'Directive OSH09 (FR)'!$O$13:$P$17,2,FALSE))</f>
        <v>4</v>
      </c>
      <c r="Y48" s="3">
        <f t="shared" si="51"/>
        <v>1</v>
      </c>
      <c r="Z48" s="196" t="s">
        <v>450</v>
      </c>
      <c r="AA48" s="418"/>
      <c r="AB48" s="418"/>
      <c r="AC48" s="420"/>
      <c r="AD48" s="667"/>
      <c r="AE48" s="651"/>
      <c r="AF48" s="314"/>
      <c r="AG48" s="8"/>
      <c r="AH48" s="8">
        <f t="shared" si="52"/>
        <v>0</v>
      </c>
      <c r="AI48" s="652"/>
    </row>
    <row r="49" spans="1:207">
      <c r="A49" s="261"/>
      <c r="B49" s="8"/>
      <c r="C49" s="8"/>
      <c r="D49" s="8"/>
      <c r="E49" s="266"/>
      <c r="F49" s="267"/>
      <c r="G49" s="321"/>
      <c r="H49" s="7"/>
      <c r="I49" s="8"/>
      <c r="J49" s="8" t="str">
        <f t="shared" ref="J49:J50" si="53">IF(ISERROR(W49*X49),"",W49*X49)</f>
        <v/>
      </c>
      <c r="K49" s="14" t="str">
        <f>IF(ISERROR(VLOOKUP(Y49,'Directive OSH09 (FR)'!$T$6:$U$10,2,FALSE)),"",VLOOKUP(Y49,'Directive OSH09 (FR)'!$T$6:$U$10,2,FALSE))</f>
        <v/>
      </c>
      <c r="L49" s="126"/>
      <c r="M49" s="127"/>
      <c r="N49" s="27"/>
      <c r="O49" s="27"/>
      <c r="P49" s="27"/>
      <c r="Q49" s="57"/>
      <c r="R49" s="35"/>
      <c r="S49" s="7">
        <f t="shared" ref="S49:T50" si="54">U49</f>
        <v>0</v>
      </c>
      <c r="T49" s="35">
        <f t="shared" si="54"/>
        <v>0</v>
      </c>
      <c r="U49" s="3">
        <f>IF(A49="",0,IF(Q$45="",1,IF(Q$45+$U$45*365&lt;$U$1,1,0)))</f>
        <v>0</v>
      </c>
      <c r="V49" s="163">
        <f>IF(A49="",0,IF(Q$45="",1,IF(Q$45+$V$45*365&lt;$U$1,1,0)))</f>
        <v>0</v>
      </c>
      <c r="W49" s="162" t="str">
        <f>IF(ISERROR(VLOOKUP(H49,'Directive OSH09 (FR)'!$O$6:$P$10,2,FALSE)),"",VLOOKUP(H49,'Directive OSH09 (FR)'!$O$6:$P$10,2,FALSE))</f>
        <v/>
      </c>
      <c r="X49" s="3" t="str">
        <f>IF(ISERROR(VLOOKUP(I49,'Directive OSH09 (FR)'!$O$13:$P$17,2,FALSE)),"",VLOOKUP(I49,'Directive OSH09 (FR)'!$O$13:$P$17,2,FALSE))</f>
        <v/>
      </c>
      <c r="Y49" s="3" t="str">
        <f t="shared" ref="Y49:Y50" si="55">IF(J49="","",IF(J49&gt;=161,5,IF(J49&gt;=65,4,IF(J49&gt;=20,3,IF(J49&gt;=9,2,1)))))</f>
        <v/>
      </c>
      <c r="Z49" s="196"/>
      <c r="AA49" s="418"/>
      <c r="AB49" s="418"/>
      <c r="AC49" s="420"/>
      <c r="AD49" s="667"/>
      <c r="AE49" s="651"/>
      <c r="AF49" s="314"/>
      <c r="AG49" s="8"/>
      <c r="AH49" s="8">
        <f t="shared" ref="AH49:AH50" si="56">IF(ISERROR(AU49*AV49),"",AU49*AV49)</f>
        <v>0</v>
      </c>
      <c r="AI49" s="652"/>
    </row>
    <row r="50" spans="1:207" ht="5.25" customHeight="1">
      <c r="A50" s="405"/>
      <c r="B50" s="62"/>
      <c r="C50" s="62"/>
      <c r="D50" s="62"/>
      <c r="E50" s="293"/>
      <c r="F50" s="282"/>
      <c r="G50" s="458"/>
      <c r="H50" s="61"/>
      <c r="I50" s="62"/>
      <c r="J50" s="62" t="str">
        <f t="shared" si="53"/>
        <v/>
      </c>
      <c r="K50" s="63" t="str">
        <f>IF(ISERROR(VLOOKUP(Y50,'Directive OSH09 (FR)'!$T$6:$U$10,2,FALSE)),"",VLOOKUP(Y50,'Directive OSH09 (FR)'!$T$6:$U$10,2,FALSE))</f>
        <v/>
      </c>
      <c r="L50" s="61"/>
      <c r="M50" s="64"/>
      <c r="N50" s="64"/>
      <c r="O50" s="64"/>
      <c r="P50" s="64"/>
      <c r="Q50" s="65"/>
      <c r="R50" s="66"/>
      <c r="S50" s="61">
        <f t="shared" si="54"/>
        <v>0</v>
      </c>
      <c r="T50" s="66">
        <f t="shared" si="54"/>
        <v>0</v>
      </c>
      <c r="U50" s="164">
        <f>IF(A50="",0,IF(Q$45="",1,IF(Q$45+$U$45*365&lt;$U$1,1,0)))</f>
        <v>0</v>
      </c>
      <c r="V50" s="165">
        <f>IF(A50="",0,IF(Q$45="",1,IF(Q$45+$V$45*365&lt;$U$1,1,0)))</f>
        <v>0</v>
      </c>
      <c r="W50" s="162" t="str">
        <f>IF(ISERROR(VLOOKUP(H50,'Directive OSH09 (FR)'!$O$6:$P$10,2,FALSE)),"",VLOOKUP(H50,'Directive OSH09 (FR)'!$O$6:$P$10,2,FALSE))</f>
        <v/>
      </c>
      <c r="X50" s="3" t="str">
        <f>IF(ISERROR(VLOOKUP(I50,'Directive OSH09 (FR)'!$O$13:$P$17,2,FALSE)),"",VLOOKUP(I50,'Directive OSH09 (FR)'!$O$13:$P$17,2,FALSE))</f>
        <v/>
      </c>
      <c r="Y50" s="3" t="str">
        <f t="shared" si="55"/>
        <v/>
      </c>
      <c r="Z50" s="196"/>
      <c r="AA50" s="418"/>
      <c r="AB50" s="418"/>
      <c r="AC50" s="420"/>
      <c r="AD50" s="667"/>
      <c r="AE50" s="651"/>
      <c r="AF50" s="642"/>
      <c r="AG50" s="62"/>
      <c r="AH50" s="62">
        <f t="shared" si="56"/>
        <v>0</v>
      </c>
      <c r="AI50" s="652"/>
    </row>
    <row r="51" spans="1:207" s="524" customFormat="1" ht="14.25">
      <c r="A51" s="522" t="s">
        <v>275</v>
      </c>
      <c r="B51" s="391"/>
      <c r="C51" s="391"/>
      <c r="D51" s="391"/>
      <c r="E51" s="292"/>
      <c r="F51" s="281"/>
      <c r="G51" s="457"/>
      <c r="H51" s="454"/>
      <c r="I51" s="391"/>
      <c r="J51" s="391">
        <f>IF(SUM(J52:J55)=0,"",MAX(J52:J55))</f>
        <v>16</v>
      </c>
      <c r="K51" s="24" t="str">
        <f>IF(ISERROR(VLOOKUP(Y51,'Directive OSH09 (FR)'!$T$6:$U$10,2,FALSE)),"",VLOOKUP(Y51,'Directive OSH09 (FR)'!$T$6:$U$10,2,FALSE))</f>
        <v>2-Tolérable</v>
      </c>
      <c r="L51" s="43" t="str">
        <f>IF(ISERROR(VLOOKUP($A51,Dangers!$B$4:$G$1001,4,FALSE)),"ERR",IF(ISBLANK(VLOOKUP($A51,Dangers!$B$4:$G$1001,4,FALSE)),"","Yes"))</f>
        <v>Yes</v>
      </c>
      <c r="M51" s="26" t="str">
        <f>IF(ISERROR(VLOOKUP($A51,Dangers!$B$4:$G$1001,6,FALSE)),"ERR",IF(ISBLANK((VLOOKUP($A51,Dangers!$B$4:$G$1001,6,FALSE))),"","Yes"))</f>
        <v>Yes</v>
      </c>
      <c r="N51" s="26"/>
      <c r="O51" s="47"/>
      <c r="P51" s="26"/>
      <c r="Q51" s="132">
        <f>IF(OR(L51="Yes",M51="Yes"),MAX(Q52:Q54),"")</f>
        <v>0</v>
      </c>
      <c r="R51" s="34"/>
      <c r="S51" s="43">
        <f>IF(L51="Yes",IF(SUM(S52:S54)=0,0,1),2)</f>
        <v>1</v>
      </c>
      <c r="T51" s="34">
        <f>IF(M51="Yes",IF(SUM(T52:T54)=0,0,1),2)</f>
        <v>1</v>
      </c>
      <c r="U51" s="160">
        <v>2</v>
      </c>
      <c r="V51" s="161">
        <v>2</v>
      </c>
      <c r="W51" s="162" t="str">
        <f>IF(ISERROR(VLOOKUP(H51,'Directive OSH09 (FR)'!$O$6:$P$10,2,FALSE)),"",VLOOKUP(H51,'Directive OSH09 (FR)'!$O$6:$P$10,2,FALSE))</f>
        <v/>
      </c>
      <c r="X51" s="3" t="str">
        <f>IF(ISERROR(VLOOKUP(I51,'Directive OSH09 (FR)'!$O$13:$P$17,2,FALSE)),"",VLOOKUP(I51,'Directive OSH09 (FR)'!$O$13:$P$17,2,FALSE))</f>
        <v/>
      </c>
      <c r="Y51" s="3">
        <f>IF(J51="","",IF(J51&gt;=161,5,IF(J51&gt;=65,4,IF(J51&gt;=20,3,IF(J51&gt;=9,2,1)))))</f>
        <v>2</v>
      </c>
      <c r="Z51" s="620"/>
      <c r="AA51" s="366"/>
      <c r="AB51" s="366"/>
      <c r="AC51" s="366"/>
      <c r="AD51" s="665"/>
      <c r="AE51" s="644"/>
      <c r="AF51" s="366"/>
      <c r="AG51" s="366"/>
      <c r="AH51" s="366" t="str">
        <f>IF(SUM(AH52:AH54)=0,"",MAX(AH52:AH54))</f>
        <v/>
      </c>
      <c r="AI51" s="75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row>
    <row r="52" spans="1:207" ht="191.25">
      <c r="A52" s="260" t="s">
        <v>473</v>
      </c>
      <c r="B52" s="255" t="s">
        <v>474</v>
      </c>
      <c r="C52" s="255" t="s">
        <v>475</v>
      </c>
      <c r="D52" s="255" t="s">
        <v>1323</v>
      </c>
      <c r="E52" s="266" t="s">
        <v>36</v>
      </c>
      <c r="F52" s="267">
        <v>2</v>
      </c>
      <c r="G52" s="256" t="s">
        <v>476</v>
      </c>
      <c r="H52" s="7" t="s">
        <v>35</v>
      </c>
      <c r="I52" s="8" t="s">
        <v>48</v>
      </c>
      <c r="J52" s="8">
        <f>IF(ISERROR(W52*X52),"",W52*X52)</f>
        <v>16</v>
      </c>
      <c r="K52" s="14" t="str">
        <f>IF(ISERROR(VLOOKUP(Y52,'Directive OSH09 (FR)'!$T$6:$U$10,2,FALSE)),"",VLOOKUP(Y52,'Directive OSH09 (FR)'!$T$6:$U$10,2,FALSE))</f>
        <v>2-Tolérable</v>
      </c>
      <c r="L52" s="126"/>
      <c r="M52" s="127"/>
      <c r="N52" s="27"/>
      <c r="O52" s="27"/>
      <c r="P52" s="27"/>
      <c r="Q52" s="57"/>
      <c r="R52" s="35"/>
      <c r="S52" s="7">
        <f t="shared" ref="S52:T55" si="57">U52</f>
        <v>1</v>
      </c>
      <c r="T52" s="35">
        <f t="shared" si="57"/>
        <v>1</v>
      </c>
      <c r="U52" s="3">
        <f>IF(A52="",0,IF(Q$52="",1,IF(Q$52+$U$52*365&lt;$U$1,1,0)))</f>
        <v>1</v>
      </c>
      <c r="V52" s="163">
        <f>IF(A52="",0,IF(Q$52="",1,IF(Q$52+$V$52*365&lt;$U$1,1,0)))</f>
        <v>1</v>
      </c>
      <c r="W52" s="162">
        <f>IF(ISERROR(VLOOKUP(H52,'Directive OSH09 (FR)'!$O$6:$P$10,2,FALSE)),"",VLOOKUP(H52,'Directive OSH09 (FR)'!$O$6:$P$10,2,FALSE))</f>
        <v>2</v>
      </c>
      <c r="X52" s="3">
        <f>IF(ISERROR(VLOOKUP(I52,'Directive OSH09 (FR)'!$O$13:$P$17,2,FALSE)),"",VLOOKUP(I52,'Directive OSH09 (FR)'!$O$13:$P$17,2,FALSE))</f>
        <v>8</v>
      </c>
      <c r="Y52" s="3">
        <f>IF(J52="","",IF(J52&gt;=161,5,IF(J52&gt;=65,4,IF(J52&gt;=20,3,IF(J52&gt;=9,2,1)))))</f>
        <v>2</v>
      </c>
      <c r="Z52" s="210" t="s">
        <v>711</v>
      </c>
      <c r="AA52" s="425" t="s">
        <v>478</v>
      </c>
      <c r="AB52" s="418"/>
      <c r="AC52" s="420"/>
      <c r="AD52" s="667"/>
      <c r="AE52" s="651"/>
      <c r="AF52" s="314"/>
      <c r="AG52" s="8"/>
      <c r="AH52" s="8">
        <f>IF(ISERROR(AU52*AV52),"",AU52*AV52)</f>
        <v>0</v>
      </c>
      <c r="AI52" s="652"/>
    </row>
    <row r="53" spans="1:207" ht="140.25" customHeight="1">
      <c r="A53" s="261" t="s">
        <v>473</v>
      </c>
      <c r="B53" s="255" t="s">
        <v>479</v>
      </c>
      <c r="C53" s="255" t="s">
        <v>480</v>
      </c>
      <c r="D53" s="255" t="s">
        <v>1324</v>
      </c>
      <c r="E53" s="266" t="s">
        <v>36</v>
      </c>
      <c r="F53" s="267">
        <v>2</v>
      </c>
      <c r="G53" s="256" t="s">
        <v>476</v>
      </c>
      <c r="H53" s="7" t="s">
        <v>35</v>
      </c>
      <c r="I53" s="8" t="s">
        <v>48</v>
      </c>
      <c r="J53" s="8">
        <f t="shared" ref="J53:J55" si="58">IF(ISERROR(W53*X53),"",W53*X53)</f>
        <v>16</v>
      </c>
      <c r="K53" s="14" t="str">
        <f>IF(ISERROR(VLOOKUP(Y53,'Directive OSH09 (FR)'!$T$6:$U$10,2,FALSE)),"",VLOOKUP(Y53,'Directive OSH09 (FR)'!$T$6:$U$10,2,FALSE))</f>
        <v>2-Tolérable</v>
      </c>
      <c r="L53" s="126"/>
      <c r="M53" s="127"/>
      <c r="N53" s="175"/>
      <c r="O53" s="27"/>
      <c r="P53" s="27"/>
      <c r="Q53" s="57"/>
      <c r="R53" s="35"/>
      <c r="S53" s="7">
        <f t="shared" si="57"/>
        <v>1</v>
      </c>
      <c r="T53" s="35">
        <f t="shared" si="57"/>
        <v>1</v>
      </c>
      <c r="U53" s="3">
        <f>IF(A53="",0,IF(Q$52="",1,IF(Q$52+$U$52*365&lt;$U$1,1,0)))</f>
        <v>1</v>
      </c>
      <c r="V53" s="163">
        <f>IF(A53="",0,IF(Q$52="",1,IF(Q$52+$V$52*365&lt;$U$1,1,0)))</f>
        <v>1</v>
      </c>
      <c r="W53" s="162">
        <f>IF(ISERROR(VLOOKUP(H53,'Directive OSH09 (FR)'!$O$6:$P$10,2,FALSE)),"",VLOOKUP(H53,'Directive OSH09 (FR)'!$O$6:$P$10,2,FALSE))</f>
        <v>2</v>
      </c>
      <c r="X53" s="3">
        <f>IF(ISERROR(VLOOKUP(I53,'Directive OSH09 (FR)'!$O$13:$P$17,2,FALSE)),"",VLOOKUP(I53,'Directive OSH09 (FR)'!$O$13:$P$17,2,FALSE))</f>
        <v>8</v>
      </c>
      <c r="Y53" s="3">
        <f t="shared" ref="Y53:Y55" si="59">IF(J53="","",IF(J53&gt;=161,5,IF(J53&gt;=65,4,IF(J53&gt;=20,3,IF(J53&gt;=9,2,1)))))</f>
        <v>2</v>
      </c>
      <c r="Z53" s="210" t="s">
        <v>481</v>
      </c>
      <c r="AA53" s="425" t="s">
        <v>478</v>
      </c>
      <c r="AB53" s="418"/>
      <c r="AC53" s="420"/>
      <c r="AD53" s="667"/>
      <c r="AE53" s="651"/>
      <c r="AF53" s="314"/>
      <c r="AG53" s="8"/>
      <c r="AH53" s="8">
        <f t="shared" ref="AH53:AH55" si="60">IF(ISERROR(AU53*AV53),"",AU53*AV53)</f>
        <v>0</v>
      </c>
      <c r="AI53" s="647"/>
    </row>
    <row r="54" spans="1:207" ht="102">
      <c r="A54" s="260" t="s">
        <v>482</v>
      </c>
      <c r="B54" s="8" t="s">
        <v>483</v>
      </c>
      <c r="C54" s="255" t="s">
        <v>484</v>
      </c>
      <c r="D54" s="255" t="s">
        <v>1325</v>
      </c>
      <c r="E54" s="266" t="s">
        <v>36</v>
      </c>
      <c r="F54" s="267">
        <v>2</v>
      </c>
      <c r="G54" s="256" t="s">
        <v>476</v>
      </c>
      <c r="H54" s="7" t="s">
        <v>35</v>
      </c>
      <c r="I54" s="8" t="s">
        <v>47</v>
      </c>
      <c r="J54" s="8">
        <f t="shared" si="58"/>
        <v>8</v>
      </c>
      <c r="K54" s="14" t="str">
        <f>IF(ISERROR(VLOOKUP(Y54,'Directive OSH09 (FR)'!$T$6:$U$10,2,FALSE)),"",VLOOKUP(Y54,'Directive OSH09 (FR)'!$T$6:$U$10,2,FALSE))</f>
        <v>1-Negligeable</v>
      </c>
      <c r="L54" s="126"/>
      <c r="M54" s="127"/>
      <c r="N54" s="27"/>
      <c r="O54" s="27"/>
      <c r="P54" s="27"/>
      <c r="Q54" s="57"/>
      <c r="R54" s="35"/>
      <c r="S54" s="7">
        <f t="shared" si="57"/>
        <v>1</v>
      </c>
      <c r="T54" s="35">
        <f t="shared" si="57"/>
        <v>1</v>
      </c>
      <c r="U54" s="3">
        <f>IF(A54="",0,IF(Q$52="",1,IF(Q$52+$U$52*365&lt;$U$1,1,0)))</f>
        <v>1</v>
      </c>
      <c r="V54" s="163">
        <f>IF(A54="",0,IF(Q$52="",1,IF(Q$52+$V$52*365&lt;$U$1,1,0)))</f>
        <v>1</v>
      </c>
      <c r="W54" s="162">
        <f>IF(ISERROR(VLOOKUP(H54,'Directive OSH09 (FR)'!$O$6:$P$10,2,FALSE)),"",VLOOKUP(H54,'Directive OSH09 (FR)'!$O$6:$P$10,2,FALSE))</f>
        <v>2</v>
      </c>
      <c r="X54" s="3">
        <f>IF(ISERROR(VLOOKUP(I54,'Directive OSH09 (FR)'!$O$13:$P$17,2,FALSE)),"",VLOOKUP(I54,'Directive OSH09 (FR)'!$O$13:$P$17,2,FALSE))</f>
        <v>4</v>
      </c>
      <c r="Y54" s="3">
        <f t="shared" si="59"/>
        <v>1</v>
      </c>
      <c r="Z54" s="196"/>
      <c r="AA54" s="418"/>
      <c r="AB54" s="418"/>
      <c r="AC54" s="420"/>
      <c r="AD54" s="667"/>
      <c r="AE54" s="651"/>
      <c r="AF54" s="314"/>
      <c r="AG54" s="8"/>
      <c r="AH54" s="8">
        <f t="shared" si="60"/>
        <v>0</v>
      </c>
      <c r="AI54" s="652"/>
    </row>
    <row r="55" spans="1:207">
      <c r="A55" s="405"/>
      <c r="B55" s="62"/>
      <c r="C55" s="62"/>
      <c r="D55" s="62"/>
      <c r="E55" s="293"/>
      <c r="F55" s="282"/>
      <c r="G55" s="458"/>
      <c r="H55" s="61"/>
      <c r="I55" s="62"/>
      <c r="J55" s="62" t="str">
        <f t="shared" si="58"/>
        <v/>
      </c>
      <c r="K55" s="63" t="str">
        <f>IF(ISERROR(VLOOKUP(Y55,'Directive OSH09 (FR)'!$T$6:$U$10,2,FALSE)),"",VLOOKUP(Y55,'Directive OSH09 (FR)'!$T$6:$U$10,2,FALSE))</f>
        <v/>
      </c>
      <c r="L55" s="61"/>
      <c r="M55" s="64"/>
      <c r="N55" s="64"/>
      <c r="O55" s="64"/>
      <c r="P55" s="64"/>
      <c r="Q55" s="65"/>
      <c r="R55" s="66"/>
      <c r="S55" s="61">
        <f t="shared" si="57"/>
        <v>0</v>
      </c>
      <c r="T55" s="66">
        <f t="shared" si="57"/>
        <v>0</v>
      </c>
      <c r="U55" s="164">
        <f>IF(A55="",0,IF(Q$64="",1,IF(Q$64+$U$64*365&lt;$U$1,1,0)))</f>
        <v>0</v>
      </c>
      <c r="V55" s="165">
        <f>IF(A55="",0,IF(Q$64="",1,IF(Q$64+$V$64*365&lt;$U$1,1,0)))</f>
        <v>0</v>
      </c>
      <c r="W55" s="162" t="str">
        <f>IF(ISERROR(VLOOKUP(H55,'Directive OSH09 (FR)'!$O$6:$P$10,2,FALSE)),"",VLOOKUP(H55,'Directive OSH09 (FR)'!$O$6:$P$10,2,FALSE))</f>
        <v/>
      </c>
      <c r="X55" s="3" t="str">
        <f>IF(ISERROR(VLOOKUP(I55,'Directive OSH09 (FR)'!$O$13:$P$17,2,FALSE)),"",VLOOKUP(I55,'Directive OSH09 (FR)'!$O$13:$P$17,2,FALSE))</f>
        <v/>
      </c>
      <c r="Y55" s="3" t="str">
        <f t="shared" si="59"/>
        <v/>
      </c>
      <c r="Z55" s="196"/>
      <c r="AA55" s="418"/>
      <c r="AB55" s="418"/>
      <c r="AC55" s="420"/>
      <c r="AD55" s="667"/>
      <c r="AE55" s="651"/>
      <c r="AF55" s="642"/>
      <c r="AG55" s="62"/>
      <c r="AH55" s="62">
        <f t="shared" si="60"/>
        <v>0</v>
      </c>
      <c r="AI55" s="652"/>
    </row>
    <row r="56" spans="1:207" s="524" customFormat="1">
      <c r="A56" s="522" t="s">
        <v>278</v>
      </c>
      <c r="B56" s="391"/>
      <c r="C56" s="391"/>
      <c r="D56" s="391"/>
      <c r="E56" s="292"/>
      <c r="F56" s="281"/>
      <c r="G56" s="457"/>
      <c r="H56" s="454"/>
      <c r="I56" s="391"/>
      <c r="J56" s="391">
        <f>IF(SUM(J57:J63)=0,"",MAX(J57:J63))</f>
        <v>32</v>
      </c>
      <c r="K56" s="24" t="str">
        <f>IF(ISERROR(VLOOKUP(Y56,'Directive OSH09 (FR)'!$T$6:$U$10,2,FALSE)),"",VLOOKUP(Y56,'Directive OSH09 (FR)'!$T$6:$U$10,2,FALSE))</f>
        <v>3-Moderé</v>
      </c>
      <c r="L56" s="43" t="str">
        <f>IF(ISERROR(VLOOKUP($A56,Dangers!$B$4:$G$1001,4,FALSE)),"ERR",IF(ISBLANK(VLOOKUP($A56,Dangers!$B$4:$G$1001,4,FALSE)),"","Yes"))</f>
        <v/>
      </c>
      <c r="M56" s="26" t="str">
        <f>IF(ISERROR(VLOOKUP($A56,Dangers!$B$4:$G$1001,6,FALSE)),"ERR",IF(ISBLANK((VLOOKUP($A56,Dangers!$B$4:$G$1001,6,FALSE))),"","Yes"))</f>
        <v/>
      </c>
      <c r="N56" s="26"/>
      <c r="O56" s="47"/>
      <c r="P56" s="26"/>
      <c r="Q56" s="132" t="str">
        <f>IF(OR(L56="Yes",M56="Yes"),MAX(Q57:Q60),"")</f>
        <v/>
      </c>
      <c r="R56" s="34"/>
      <c r="S56" s="43">
        <f>IF(L56="Yes",IF(SUM(S57:S60)=0,0,1),2)</f>
        <v>2</v>
      </c>
      <c r="T56" s="34">
        <f>IF(M56="Yes",IF(SUM(T57:T60)=0,0,1),2)</f>
        <v>2</v>
      </c>
      <c r="U56" s="160">
        <v>0</v>
      </c>
      <c r="V56" s="161">
        <v>0</v>
      </c>
      <c r="W56" s="162" t="str">
        <f>IF(ISERROR(VLOOKUP(H56,'Directive OSH09 (FR)'!$O$6:$P$10,2,FALSE)),"",VLOOKUP(H56,'Directive OSH09 (FR)'!$O$6:$P$10,2,FALSE))</f>
        <v/>
      </c>
      <c r="X56" s="3" t="str">
        <f>IF(ISERROR(VLOOKUP(I56,'Directive OSH09 (FR)'!$O$13:$P$17,2,FALSE)),"",VLOOKUP(I56,'Directive OSH09 (FR)'!$O$13:$P$17,2,FALSE))</f>
        <v/>
      </c>
      <c r="Y56" s="3">
        <f t="shared" ref="Y56:Y62" si="61">IF(J56="","",IF(J56&gt;=161,5,IF(J56&gt;=65,4,IF(J56&gt;=20,3,IF(J56&gt;=9,2,1)))))</f>
        <v>3</v>
      </c>
      <c r="Z56" s="620"/>
      <c r="AA56" s="366"/>
      <c r="AB56" s="366"/>
      <c r="AC56" s="366"/>
      <c r="AD56" s="665"/>
      <c r="AE56" s="644"/>
      <c r="AF56" s="366"/>
      <c r="AG56" s="366"/>
      <c r="AH56" s="366" t="str">
        <f>IF(SUM(AH57:AH60)=0,"",MAX(AH57:AH60))</f>
        <v/>
      </c>
      <c r="AI56" s="75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c r="GT56" s="90"/>
      <c r="GU56" s="90"/>
      <c r="GV56" s="90"/>
      <c r="GW56" s="90"/>
      <c r="GX56" s="90"/>
      <c r="GY56" s="90"/>
    </row>
    <row r="57" spans="1:207" ht="25.5">
      <c r="A57" s="261" t="s">
        <v>485</v>
      </c>
      <c r="B57" s="255" t="s">
        <v>486</v>
      </c>
      <c r="C57" s="255" t="s">
        <v>487</v>
      </c>
      <c r="D57" s="530" t="s">
        <v>488</v>
      </c>
      <c r="E57" s="266" t="s">
        <v>39</v>
      </c>
      <c r="F57" s="267">
        <v>2</v>
      </c>
      <c r="G57" s="256" t="s">
        <v>489</v>
      </c>
      <c r="H57" s="7" t="s">
        <v>38</v>
      </c>
      <c r="I57" s="8" t="s">
        <v>48</v>
      </c>
      <c r="J57" s="8">
        <f>IF(ISERROR(W57*X57),"",W57*X57)</f>
        <v>32</v>
      </c>
      <c r="K57" s="14" t="str">
        <f>IF(ISERROR(VLOOKUP(Y57,'Directive OSH09 (FR)'!$T$6:$U$10,2,FALSE)),"",VLOOKUP(Y57,'Directive OSH09 (FR)'!$T$6:$U$10,2,FALSE))</f>
        <v>3-Moderé</v>
      </c>
      <c r="L57" s="126"/>
      <c r="M57" s="127"/>
      <c r="N57" s="27"/>
      <c r="O57" s="27"/>
      <c r="P57" s="27"/>
      <c r="Q57" s="57"/>
      <c r="R57" s="35"/>
      <c r="S57" s="7">
        <f t="shared" ref="S57:T62" si="62">U57</f>
        <v>1</v>
      </c>
      <c r="T57" s="35">
        <f t="shared" si="62"/>
        <v>1</v>
      </c>
      <c r="U57" s="3">
        <f t="shared" ref="U57:U62" si="63">IF(A57="",0,IF(Q$59="",1,IF(Q$59+$U$59*365&lt;$U$1,1,0)))</f>
        <v>1</v>
      </c>
      <c r="V57" s="163">
        <f t="shared" ref="V57:V62" si="64">IF(A57="",0,IF(Q$59="",1,IF(Q$59+$V$59*365&lt;$U$1,1,0)))</f>
        <v>1</v>
      </c>
      <c r="W57" s="162">
        <f>IF(ISERROR(VLOOKUP(H57,'Directive OSH09 (FR)'!$O$6:$P$10,2,FALSE)),"",VLOOKUP(H57,'Directive OSH09 (FR)'!$O$6:$P$10,2,FALSE))</f>
        <v>4</v>
      </c>
      <c r="X57" s="3">
        <f>IF(ISERROR(VLOOKUP(I57,'Directive OSH09 (FR)'!$O$13:$P$17,2,FALSE)),"",VLOOKUP(I57,'Directive OSH09 (FR)'!$O$13:$P$17,2,FALSE))</f>
        <v>8</v>
      </c>
      <c r="Y57" s="3">
        <f t="shared" si="61"/>
        <v>3</v>
      </c>
      <c r="Z57" s="196"/>
      <c r="AA57" s="418"/>
      <c r="AB57" s="418"/>
      <c r="AC57" s="420"/>
      <c r="AD57" s="667"/>
      <c r="AE57" s="651"/>
      <c r="AF57" s="314"/>
      <c r="AG57" s="8"/>
      <c r="AH57" s="8">
        <f>IF(ISERROR(AU57*AV57),"",AU57*AV57)</f>
        <v>0</v>
      </c>
      <c r="AI57" s="653"/>
    </row>
    <row r="58" spans="1:207" ht="38.25">
      <c r="A58" s="261" t="s">
        <v>485</v>
      </c>
      <c r="B58" s="255" t="s">
        <v>490</v>
      </c>
      <c r="C58" s="255" t="s">
        <v>491</v>
      </c>
      <c r="D58" s="442" t="s">
        <v>492</v>
      </c>
      <c r="E58" s="266" t="s">
        <v>39</v>
      </c>
      <c r="F58" s="267">
        <v>2</v>
      </c>
      <c r="G58" s="256" t="s">
        <v>489</v>
      </c>
      <c r="H58" s="7" t="s">
        <v>38</v>
      </c>
      <c r="I58" s="8" t="s">
        <v>48</v>
      </c>
      <c r="J58" s="8">
        <f>IF(ISERROR(W58*X58),"",W58*X58)</f>
        <v>32</v>
      </c>
      <c r="K58" s="14" t="str">
        <f>IF(ISERROR(VLOOKUP(Y58,'Directive OSH09 (FR)'!$T$6:$U$10,2,FALSE)),"",VLOOKUP(Y58,'Directive OSH09 (FR)'!$T$6:$U$10,2,FALSE))</f>
        <v>3-Moderé</v>
      </c>
      <c r="L58" s="126"/>
      <c r="M58" s="127"/>
      <c r="N58" s="27"/>
      <c r="O58" s="27"/>
      <c r="P58" s="27"/>
      <c r="Q58" s="57"/>
      <c r="R58" s="35"/>
      <c r="S58" s="7">
        <f t="shared" si="62"/>
        <v>1</v>
      </c>
      <c r="T58" s="35">
        <f t="shared" si="62"/>
        <v>1</v>
      </c>
      <c r="U58" s="3">
        <f t="shared" si="63"/>
        <v>1</v>
      </c>
      <c r="V58" s="163">
        <f t="shared" si="64"/>
        <v>1</v>
      </c>
      <c r="W58" s="162">
        <f>IF(ISERROR(VLOOKUP(H58,'Directive OSH09 (FR)'!$O$6:$P$10,2,FALSE)),"",VLOOKUP(H58,'Directive OSH09 (FR)'!$O$6:$P$10,2,FALSE))</f>
        <v>4</v>
      </c>
      <c r="X58" s="3">
        <f>IF(ISERROR(VLOOKUP(I58,'Directive OSH09 (FR)'!$O$13:$P$17,2,FALSE)),"",VLOOKUP(I58,'Directive OSH09 (FR)'!$O$13:$P$17,2,FALSE))</f>
        <v>8</v>
      </c>
      <c r="Y58" s="3">
        <f t="shared" si="61"/>
        <v>3</v>
      </c>
      <c r="Z58" s="196"/>
      <c r="AA58" s="418"/>
      <c r="AB58" s="418"/>
      <c r="AC58" s="420"/>
      <c r="AD58" s="667"/>
      <c r="AE58" s="651"/>
      <c r="AF58" s="314"/>
      <c r="AG58" s="8"/>
      <c r="AH58" s="8"/>
      <c r="AI58" s="653"/>
    </row>
    <row r="59" spans="1:207" ht="25.5">
      <c r="A59" s="261" t="s">
        <v>485</v>
      </c>
      <c r="B59" s="8" t="s">
        <v>493</v>
      </c>
      <c r="C59" s="8" t="s">
        <v>494</v>
      </c>
      <c r="D59" s="255" t="s">
        <v>495</v>
      </c>
      <c r="E59" s="266" t="s">
        <v>39</v>
      </c>
      <c r="F59" s="267">
        <v>2</v>
      </c>
      <c r="G59" s="256" t="s">
        <v>489</v>
      </c>
      <c r="H59" s="7" t="s">
        <v>38</v>
      </c>
      <c r="I59" s="8" t="s">
        <v>48</v>
      </c>
      <c r="J59" s="8">
        <f t="shared" ref="J59:J62" si="65">IF(ISERROR(W59*X59),"",W59*X59)</f>
        <v>32</v>
      </c>
      <c r="K59" s="14" t="str">
        <f>IF(ISERROR(VLOOKUP(Y59,'Directive OSH09 (FR)'!$T$6:$U$10,2,FALSE)),"",VLOOKUP(Y59,'Directive OSH09 (FR)'!$T$6:$U$10,2,FALSE))</f>
        <v>3-Moderé</v>
      </c>
      <c r="L59" s="126"/>
      <c r="M59" s="127"/>
      <c r="N59" s="27"/>
      <c r="O59" s="27"/>
      <c r="P59" s="27"/>
      <c r="Q59" s="57"/>
      <c r="R59" s="35"/>
      <c r="S59" s="7">
        <f t="shared" si="62"/>
        <v>1</v>
      </c>
      <c r="T59" s="35">
        <f t="shared" si="62"/>
        <v>1</v>
      </c>
      <c r="U59" s="3">
        <f t="shared" si="63"/>
        <v>1</v>
      </c>
      <c r="V59" s="163">
        <f t="shared" si="64"/>
        <v>1</v>
      </c>
      <c r="W59" s="162">
        <f>IF(ISERROR(VLOOKUP(H59,'Directive OSH09 (FR)'!$O$6:$P$10,2,FALSE)),"",VLOOKUP(H59,'Directive OSH09 (FR)'!$O$6:$P$10,2,FALSE))</f>
        <v>4</v>
      </c>
      <c r="X59" s="3">
        <f>IF(ISERROR(VLOOKUP(I59,'Directive OSH09 (FR)'!$O$13:$P$17,2,FALSE)),"",VLOOKUP(I59,'Directive OSH09 (FR)'!$O$13:$P$17,2,FALSE))</f>
        <v>8</v>
      </c>
      <c r="Y59" s="3">
        <f t="shared" si="61"/>
        <v>3</v>
      </c>
      <c r="Z59" s="196"/>
      <c r="AA59" s="418"/>
      <c r="AB59" s="418"/>
      <c r="AC59" s="420"/>
      <c r="AD59" s="667"/>
      <c r="AE59" s="651"/>
      <c r="AF59" s="314"/>
      <c r="AG59" s="8"/>
      <c r="AH59" s="8">
        <f t="shared" ref="AH59:AH62" si="66">IF(ISERROR(AU59*AV59),"",AU59*AV59)</f>
        <v>0</v>
      </c>
      <c r="AI59" s="652"/>
    </row>
    <row r="60" spans="1:207" ht="25.5">
      <c r="A60" s="261" t="s">
        <v>485</v>
      </c>
      <c r="B60" s="8" t="s">
        <v>496</v>
      </c>
      <c r="C60" s="8" t="s">
        <v>494</v>
      </c>
      <c r="D60" s="255" t="s">
        <v>497</v>
      </c>
      <c r="E60" s="266" t="s">
        <v>36</v>
      </c>
      <c r="F60" s="267">
        <v>2</v>
      </c>
      <c r="G60" s="256" t="s">
        <v>489</v>
      </c>
      <c r="H60" s="7" t="s">
        <v>38</v>
      </c>
      <c r="I60" s="8" t="s">
        <v>48</v>
      </c>
      <c r="J60" s="8">
        <f t="shared" si="65"/>
        <v>32</v>
      </c>
      <c r="K60" s="14" t="str">
        <f>IF(ISERROR(VLOOKUP(Y60,'Directive OSH09 (FR)'!$T$6:$U$10,2,FALSE)),"",VLOOKUP(Y60,'Directive OSH09 (FR)'!$T$6:$U$10,2,FALSE))</f>
        <v>3-Moderé</v>
      </c>
      <c r="L60" s="126"/>
      <c r="M60" s="127"/>
      <c r="N60" s="27"/>
      <c r="O60" s="27"/>
      <c r="P60" s="27"/>
      <c r="Q60" s="57"/>
      <c r="R60" s="35"/>
      <c r="S60" s="7">
        <f t="shared" si="62"/>
        <v>1</v>
      </c>
      <c r="T60" s="35">
        <f t="shared" si="62"/>
        <v>1</v>
      </c>
      <c r="U60" s="3">
        <f t="shared" si="63"/>
        <v>1</v>
      </c>
      <c r="V60" s="163">
        <f t="shared" si="64"/>
        <v>1</v>
      </c>
      <c r="W60" s="162">
        <f>IF(ISERROR(VLOOKUP(H60,'Directive OSH09 (FR)'!$O$6:$P$10,2,FALSE)),"",VLOOKUP(H60,'Directive OSH09 (FR)'!$O$6:$P$10,2,FALSE))</f>
        <v>4</v>
      </c>
      <c r="X60" s="3">
        <f>IF(ISERROR(VLOOKUP(I60,'Directive OSH09 (FR)'!$O$13:$P$17,2,FALSE)),"",VLOOKUP(I60,'Directive OSH09 (FR)'!$O$13:$P$17,2,FALSE))</f>
        <v>8</v>
      </c>
      <c r="Y60" s="3">
        <f t="shared" si="61"/>
        <v>3</v>
      </c>
      <c r="Z60" s="196"/>
      <c r="AA60" s="418"/>
      <c r="AB60" s="418"/>
      <c r="AC60" s="420"/>
      <c r="AD60" s="667"/>
      <c r="AE60" s="651"/>
      <c r="AF60" s="314"/>
      <c r="AG60" s="8"/>
      <c r="AH60" s="8">
        <f t="shared" si="66"/>
        <v>0</v>
      </c>
      <c r="AI60" s="652"/>
    </row>
    <row r="61" spans="1:207" ht="25.5">
      <c r="A61" s="261" t="s">
        <v>485</v>
      </c>
      <c r="B61" s="8" t="s">
        <v>486</v>
      </c>
      <c r="C61" s="8" t="s">
        <v>487</v>
      </c>
      <c r="D61" s="255" t="s">
        <v>498</v>
      </c>
      <c r="E61" s="266" t="s">
        <v>36</v>
      </c>
      <c r="F61" s="267">
        <v>2</v>
      </c>
      <c r="G61" s="256" t="s">
        <v>489</v>
      </c>
      <c r="H61" s="7" t="s">
        <v>38</v>
      </c>
      <c r="I61" s="8" t="s">
        <v>48</v>
      </c>
      <c r="J61" s="8">
        <f>IF(ISERROR(W61*X61),"",W61*X61)</f>
        <v>32</v>
      </c>
      <c r="K61" s="14" t="str">
        <f>IF(ISERROR(VLOOKUP(Y61,'Directive OSH09 (FR)'!$T$6:$U$10,2,FALSE)),"",VLOOKUP(Y61,'Directive OSH09 (FR)'!$T$6:$U$10,2,FALSE))</f>
        <v>3-Moderé</v>
      </c>
      <c r="L61" s="126"/>
      <c r="M61" s="127"/>
      <c r="N61" s="27"/>
      <c r="O61" s="27"/>
      <c r="P61" s="27"/>
      <c r="Q61" s="57"/>
      <c r="R61" s="35"/>
      <c r="S61" s="7">
        <f t="shared" si="62"/>
        <v>1</v>
      </c>
      <c r="T61" s="35">
        <f t="shared" si="62"/>
        <v>1</v>
      </c>
      <c r="U61" s="3">
        <f t="shared" si="63"/>
        <v>1</v>
      </c>
      <c r="V61" s="163">
        <f t="shared" si="64"/>
        <v>1</v>
      </c>
      <c r="W61" s="162">
        <f>IF(ISERROR(VLOOKUP(H61,'Directive OSH09 (FR)'!$O$6:$P$10,2,FALSE)),"",VLOOKUP(H61,'Directive OSH09 (FR)'!$O$6:$P$10,2,FALSE))</f>
        <v>4</v>
      </c>
      <c r="X61" s="3">
        <f>IF(ISERROR(VLOOKUP(I61,'Directive OSH09 (FR)'!$O$13:$P$17,2,FALSE)),"",VLOOKUP(I61,'Directive OSH09 (FR)'!$O$13:$P$17,2,FALSE))</f>
        <v>8</v>
      </c>
      <c r="Y61" s="3">
        <f t="shared" si="61"/>
        <v>3</v>
      </c>
      <c r="Z61" s="196"/>
      <c r="AA61" s="418"/>
      <c r="AB61" s="418"/>
      <c r="AC61" s="420"/>
      <c r="AD61" s="667"/>
      <c r="AE61" s="651"/>
      <c r="AF61" s="314"/>
      <c r="AG61" s="8"/>
      <c r="AH61" s="8"/>
      <c r="AI61" s="652"/>
    </row>
    <row r="62" spans="1:207" ht="25.5">
      <c r="A62" s="261" t="s">
        <v>485</v>
      </c>
      <c r="B62" s="8" t="s">
        <v>496</v>
      </c>
      <c r="C62" s="8" t="s">
        <v>494</v>
      </c>
      <c r="D62" s="90" t="s">
        <v>499</v>
      </c>
      <c r="E62" s="266" t="s">
        <v>39</v>
      </c>
      <c r="F62" s="267">
        <v>2</v>
      </c>
      <c r="G62" s="256" t="s">
        <v>489</v>
      </c>
      <c r="H62" s="7" t="s">
        <v>38</v>
      </c>
      <c r="I62" s="8" t="s">
        <v>48</v>
      </c>
      <c r="J62" s="8">
        <f t="shared" si="65"/>
        <v>32</v>
      </c>
      <c r="K62" s="14" t="str">
        <f>IF(ISERROR(VLOOKUP(Y62,'Directive OSH09 (FR)'!$T$6:$U$10,2,FALSE)),"",VLOOKUP(Y62,'Directive OSH09 (FR)'!$T$6:$U$10,2,FALSE))</f>
        <v>3-Moderé</v>
      </c>
      <c r="L62" s="126"/>
      <c r="M62" s="127"/>
      <c r="N62" s="27"/>
      <c r="O62" s="27"/>
      <c r="P62" s="27"/>
      <c r="Q62" s="57"/>
      <c r="R62" s="35"/>
      <c r="S62" s="7">
        <f t="shared" si="62"/>
        <v>1</v>
      </c>
      <c r="T62" s="35">
        <f t="shared" si="62"/>
        <v>1</v>
      </c>
      <c r="U62" s="3">
        <f t="shared" si="63"/>
        <v>1</v>
      </c>
      <c r="V62" s="163">
        <f t="shared" si="64"/>
        <v>1</v>
      </c>
      <c r="W62" s="162">
        <f>IF(ISERROR(VLOOKUP(H62,'Directive OSH09 (FR)'!$O$6:$P$10,2,FALSE)),"",VLOOKUP(H62,'Directive OSH09 (FR)'!$O$6:$P$10,2,FALSE))</f>
        <v>4</v>
      </c>
      <c r="X62" s="3">
        <f>IF(ISERROR(VLOOKUP(I62,'Directive OSH09 (FR)'!$O$13:$P$17,2,FALSE)),"",VLOOKUP(I62,'Directive OSH09 (FR)'!$O$13:$P$17,2,FALSE))</f>
        <v>8</v>
      </c>
      <c r="Y62" s="3">
        <f t="shared" si="61"/>
        <v>3</v>
      </c>
      <c r="Z62" s="196"/>
      <c r="AA62" s="418"/>
      <c r="AB62" s="418"/>
      <c r="AC62" s="420"/>
      <c r="AD62" s="667"/>
      <c r="AE62" s="651"/>
      <c r="AF62" s="314"/>
      <c r="AG62" s="8"/>
      <c r="AH62" s="8">
        <f t="shared" si="66"/>
        <v>0</v>
      </c>
      <c r="AI62" s="652"/>
    </row>
    <row r="63" spans="1:207">
      <c r="A63" s="405"/>
      <c r="B63" s="62"/>
      <c r="C63" s="62"/>
      <c r="D63" s="62"/>
      <c r="E63" s="293"/>
      <c r="F63" s="282"/>
      <c r="G63" s="458"/>
      <c r="H63" s="61"/>
      <c r="I63" s="62"/>
      <c r="J63" s="62" t="str">
        <f t="shared" ref="J63" si="67">IF(ISERROR(W63*X63),"",W63*X63)</f>
        <v/>
      </c>
      <c r="K63" s="63" t="str">
        <f>IF(ISERROR(VLOOKUP(Y63,'Directive OSH09 (FR)'!$T$6:$U$10,2,FALSE)),"",VLOOKUP(Y63,'Directive OSH09 (FR)'!$T$6:$U$10,2,FALSE))</f>
        <v/>
      </c>
      <c r="L63" s="61"/>
      <c r="M63" s="64"/>
      <c r="N63" s="64"/>
      <c r="O63" s="64"/>
      <c r="P63" s="64"/>
      <c r="Q63" s="65"/>
      <c r="R63" s="66"/>
      <c r="S63" s="61">
        <f t="shared" ref="S63" si="68">U63</f>
        <v>0</v>
      </c>
      <c r="T63" s="66">
        <f t="shared" ref="T63" si="69">V63</f>
        <v>0</v>
      </c>
      <c r="U63" s="164">
        <f>IF(A63="",0,IF(Q$64="",1,IF(Q$64+$U$64*365&lt;$U$1,1,0)))</f>
        <v>0</v>
      </c>
      <c r="V63" s="165">
        <f>IF(A63="",0,IF(Q$64="",1,IF(Q$64+$V$64*365&lt;$U$1,1,0)))</f>
        <v>0</v>
      </c>
      <c r="W63" s="162" t="str">
        <f>IF(ISERROR(VLOOKUP(H63,'Directive OSH09 (FR)'!$O$6:$P$10,2,FALSE)),"",VLOOKUP(H63,'Directive OSH09 (FR)'!$O$6:$P$10,2,FALSE))</f>
        <v/>
      </c>
      <c r="X63" s="3" t="str">
        <f>IF(ISERROR(VLOOKUP(I63,'Directive OSH09 (FR)'!$O$13:$P$17,2,FALSE)),"",VLOOKUP(I63,'Directive OSH09 (FR)'!$O$13:$P$17,2,FALSE))</f>
        <v/>
      </c>
      <c r="Y63" s="3" t="str">
        <f t="shared" ref="Y63" si="70">IF(J63="","",IF(J63&gt;=161,5,IF(J63&gt;=65,4,IF(J63&gt;=20,3,IF(J63&gt;=9,2,1)))))</f>
        <v/>
      </c>
      <c r="Z63" s="196"/>
      <c r="AA63" s="418"/>
      <c r="AB63" s="418"/>
      <c r="AC63" s="420"/>
      <c r="AD63" s="667"/>
      <c r="AE63" s="651"/>
      <c r="AF63" s="642"/>
      <c r="AG63" s="62"/>
      <c r="AH63" s="62">
        <f t="shared" ref="AH63" si="71">IF(ISERROR(AU63*AV63),"",AU63*AV63)</f>
        <v>0</v>
      </c>
      <c r="AI63" s="652"/>
    </row>
    <row r="64" spans="1:207" s="524" customFormat="1">
      <c r="A64" s="522" t="s">
        <v>279</v>
      </c>
      <c r="B64" s="391"/>
      <c r="C64" s="391"/>
      <c r="D64" s="391"/>
      <c r="E64" s="292"/>
      <c r="F64" s="281"/>
      <c r="G64" s="457"/>
      <c r="H64" s="454"/>
      <c r="I64" s="391"/>
      <c r="J64" s="391">
        <f>IF(SUM(J65:J67)=0,"",MAX(J65:J67))</f>
        <v>16</v>
      </c>
      <c r="K64" s="24" t="str">
        <f>IF(ISERROR(VLOOKUP(Y64,'Directive OSH09 (FR)'!$T$6:$U$10,2,FALSE)),"",VLOOKUP(Y64,'Directive OSH09 (FR)'!$T$6:$U$10,2,FALSE))</f>
        <v>2-Tolérable</v>
      </c>
      <c r="L64" s="43" t="str">
        <f>IF(ISERROR(VLOOKUP($A64,Dangers!$B$4:$G$1001,4,FALSE)),"ERR",IF(ISBLANK(VLOOKUP($A64,Dangers!$B$4:$G$1001,4,FALSE)),"","Yes"))</f>
        <v/>
      </c>
      <c r="M64" s="26" t="str">
        <f>IF(ISERROR(VLOOKUP($A64,Dangers!$B$4:$G$1001,6,FALSE)),"ERR",IF(ISBLANK((VLOOKUP($A64,Dangers!$B$4:$G$1001,6,FALSE))),"","Yes"))</f>
        <v/>
      </c>
      <c r="N64" s="26"/>
      <c r="O64" s="47"/>
      <c r="P64" s="26"/>
      <c r="Q64" s="132" t="str">
        <f>IF(OR(L64="Yes",M64="Yes"),MAX(Q65:Q67),"")</f>
        <v/>
      </c>
      <c r="R64" s="34"/>
      <c r="S64" s="43">
        <f>IF(L64="Yes",IF(SUM(S65:S67)=0,0,1),2)</f>
        <v>2</v>
      </c>
      <c r="T64" s="34">
        <f>IF(M64="Yes",IF(SUM(T65:T67)=0,0,1),2)</f>
        <v>2</v>
      </c>
      <c r="U64" s="160">
        <v>0</v>
      </c>
      <c r="V64" s="161">
        <v>0</v>
      </c>
      <c r="W64" s="162" t="str">
        <f>IF(ISERROR(VLOOKUP(H64,'Directive OSH09 (FR)'!$O$6:$P$10,2,FALSE)),"",VLOOKUP(H64,'Directive OSH09 (FR)'!$O$6:$P$10,2,FALSE))</f>
        <v/>
      </c>
      <c r="X64" s="3" t="str">
        <f>IF(ISERROR(VLOOKUP(I64,'Directive OSH09 (FR)'!$O$13:$P$17,2,FALSE)),"",VLOOKUP(I64,'Directive OSH09 (FR)'!$O$13:$P$17,2,FALSE))</f>
        <v/>
      </c>
      <c r="Y64" s="3">
        <f>IF(J64="","",IF(J64&gt;=161,5,IF(J64&gt;=65,4,IF(J64&gt;=20,3,IF(J64&gt;=9,2,1)))))</f>
        <v>2</v>
      </c>
      <c r="Z64" s="620"/>
      <c r="AA64" s="366"/>
      <c r="AB64" s="366"/>
      <c r="AC64" s="366"/>
      <c r="AD64" s="665"/>
      <c r="AE64" s="644"/>
      <c r="AF64" s="366"/>
      <c r="AG64" s="366"/>
      <c r="AH64" s="366" t="str">
        <f>IF(SUM(AH65:AH67)=0,"",MAX(AH65:AH67))</f>
        <v/>
      </c>
      <c r="AI64" s="75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row>
    <row r="65" spans="1:207" ht="102">
      <c r="A65" s="261" t="s">
        <v>500</v>
      </c>
      <c r="B65" s="255" t="s">
        <v>501</v>
      </c>
      <c r="C65" s="8" t="s">
        <v>502</v>
      </c>
      <c r="D65" s="255" t="s">
        <v>503</v>
      </c>
      <c r="E65" s="266" t="s">
        <v>36</v>
      </c>
      <c r="F65" s="267">
        <v>2</v>
      </c>
      <c r="G65" s="256" t="s">
        <v>504</v>
      </c>
      <c r="H65" s="7" t="s">
        <v>35</v>
      </c>
      <c r="I65" s="8" t="s">
        <v>46</v>
      </c>
      <c r="J65" s="8">
        <f>IF(ISERROR(W65*X65),"",W65*X65)</f>
        <v>2</v>
      </c>
      <c r="K65" s="14" t="str">
        <f>IF(ISERROR(VLOOKUP(Y65,'Directive OSH09 (FR)'!$T$6:$U$10,2,FALSE)),"",VLOOKUP(Y65,'Directive OSH09 (FR)'!$T$6:$U$10,2,FALSE))</f>
        <v>1-Negligeable</v>
      </c>
      <c r="L65" s="126"/>
      <c r="M65" s="127"/>
      <c r="N65" s="27"/>
      <c r="O65" s="27"/>
      <c r="P65" s="27"/>
      <c r="Q65" s="57"/>
      <c r="R65" s="35"/>
      <c r="S65" s="7">
        <f t="shared" ref="S65:T66" ca="1" si="72">U65</f>
        <v>1</v>
      </c>
      <c r="T65" s="35">
        <f t="shared" ca="1" si="72"/>
        <v>1</v>
      </c>
      <c r="U65" s="3">
        <f ca="1">IF(A65="",0,IF(Q$68="",1,IF(Q$68+$U$68*365&lt;$U$1,1,0)))</f>
        <v>1</v>
      </c>
      <c r="V65" s="163">
        <f ca="1">IF(A65="",0,IF(Q$68="",1,IF(Q$68+$V$68*365&lt;$U$1,1,0)))</f>
        <v>1</v>
      </c>
      <c r="W65" s="162">
        <f>IF(ISERROR(VLOOKUP(H65,'Directive OSH09 (FR)'!$O$6:$P$10,2,FALSE)),"",VLOOKUP(H65,'Directive OSH09 (FR)'!$O$6:$P$10,2,FALSE))</f>
        <v>2</v>
      </c>
      <c r="X65" s="3">
        <f>IF(ISERROR(VLOOKUP(I65,'Directive OSH09 (FR)'!$O$13:$P$17,2,FALSE)),"",VLOOKUP(I65,'Directive OSH09 (FR)'!$O$13:$P$17,2,FALSE))</f>
        <v>1</v>
      </c>
      <c r="Y65" s="3">
        <f>IF(J65="","",IF(J65&gt;=161,5,IF(J65&gt;=65,4,IF(J65&gt;=20,3,IF(J65&gt;=9,2,1)))))</f>
        <v>1</v>
      </c>
      <c r="Z65" s="210"/>
      <c r="AA65" s="418"/>
      <c r="AB65" s="418"/>
      <c r="AC65" s="420"/>
      <c r="AD65" s="667"/>
      <c r="AE65" s="651"/>
      <c r="AF65" s="314"/>
      <c r="AG65" s="8"/>
      <c r="AH65" s="8">
        <f>IF(ISERROR(AU65*AV65),"",AU65*AV65)</f>
        <v>0</v>
      </c>
      <c r="AI65" s="647"/>
    </row>
    <row r="66" spans="1:207" ht="38.25">
      <c r="A66" s="261" t="s">
        <v>442</v>
      </c>
      <c r="B66" s="255" t="s">
        <v>505</v>
      </c>
      <c r="C66" s="8" t="s">
        <v>506</v>
      </c>
      <c r="D66" s="255" t="s">
        <v>507</v>
      </c>
      <c r="E66" s="266" t="s">
        <v>36</v>
      </c>
      <c r="F66" s="267">
        <v>2</v>
      </c>
      <c r="G66" s="321" t="s">
        <v>508</v>
      </c>
      <c r="H66" s="7" t="s">
        <v>35</v>
      </c>
      <c r="I66" s="8" t="s">
        <v>48</v>
      </c>
      <c r="J66" s="8">
        <f>IF(ISERROR(W66*X66),"",W66*X66)</f>
        <v>16</v>
      </c>
      <c r="K66" s="14" t="str">
        <f>IF(ISERROR(VLOOKUP(Y66,'Directive OSH09 (FR)'!$T$6:$U$10,2,FALSE)),"",VLOOKUP(Y66,'Directive OSH09 (FR)'!$T$6:$U$10,2,FALSE))</f>
        <v>2-Tolérable</v>
      </c>
      <c r="L66" s="126"/>
      <c r="M66" s="127"/>
      <c r="N66" s="27"/>
      <c r="O66" s="27"/>
      <c r="P66" s="27"/>
      <c r="Q66" s="57"/>
      <c r="R66" s="35"/>
      <c r="S66" s="7">
        <f t="shared" si="72"/>
        <v>1</v>
      </c>
      <c r="T66" s="35">
        <f t="shared" si="72"/>
        <v>1</v>
      </c>
      <c r="U66" s="3">
        <f t="shared" ref="U66" si="73">IF(A66="",0,IF(Q$144="",1,IF(Q$144+$U$90*365&lt;$U$1,1,0)))</f>
        <v>1</v>
      </c>
      <c r="V66" s="163">
        <f t="shared" ref="V66" si="74">IF(A66="",0,IF(Q$144="",1,IF(Q$144+$V$90*365&lt;$U$1,1,0)))</f>
        <v>1</v>
      </c>
      <c r="W66" s="162">
        <f>IF(ISERROR(VLOOKUP(H66,'Directive OSH09 (FR)'!$O$6:$P$10,2,FALSE)),"",VLOOKUP(H66,'Directive OSH09 (FR)'!$O$6:$P$10,2,FALSE))</f>
        <v>2</v>
      </c>
      <c r="X66" s="3">
        <f>IF(ISERROR(VLOOKUP(I66,'Directive OSH09 (FR)'!$O$13:$P$17,2,FALSE)),"",VLOOKUP(I66,'Directive OSH09 (FR)'!$O$13:$P$17,2,FALSE))</f>
        <v>8</v>
      </c>
      <c r="Y66" s="3">
        <f t="shared" ref="Y66" si="75">IF(J66="","",IF(J66&gt;=161,5,IF(J66&gt;=65,4,IF(J66&gt;=20,3,IF(J66&gt;=9,2,1)))))</f>
        <v>2</v>
      </c>
      <c r="Z66" s="210"/>
      <c r="AA66" s="418"/>
      <c r="AB66" s="418"/>
      <c r="AC66" s="420"/>
      <c r="AD66" s="667"/>
      <c r="AE66" s="651"/>
      <c r="AF66" s="314"/>
      <c r="AG66" s="255"/>
      <c r="AH66" s="8">
        <f t="shared" ref="AH66" si="76">IF(ISERROR(AU66*AV66),"",AU66*AV66)</f>
        <v>0</v>
      </c>
      <c r="AI66" s="653"/>
    </row>
    <row r="67" spans="1:207">
      <c r="A67" s="405"/>
      <c r="B67" s="62"/>
      <c r="C67" s="62"/>
      <c r="D67" s="62"/>
      <c r="E67" s="293"/>
      <c r="F67" s="282"/>
      <c r="G67" s="458"/>
      <c r="H67" s="61"/>
      <c r="I67" s="62"/>
      <c r="J67" s="62" t="str">
        <f t="shared" ref="J67" si="77">IF(ISERROR(W67*X67),"",W67*X67)</f>
        <v/>
      </c>
      <c r="K67" s="63" t="str">
        <f>IF(ISERROR(VLOOKUP(Y67,'Directive OSH09 (FR)'!$T$6:$U$10,2,FALSE)),"",VLOOKUP(Y67,'Directive OSH09 (FR)'!$T$6:$U$10,2,FALSE))</f>
        <v/>
      </c>
      <c r="L67" s="61"/>
      <c r="M67" s="64"/>
      <c r="N67" s="64"/>
      <c r="O67" s="64"/>
      <c r="P67" s="64"/>
      <c r="Q67" s="65"/>
      <c r="R67" s="66"/>
      <c r="S67" s="61">
        <f t="shared" ref="S67:T67" si="78">U67</f>
        <v>0</v>
      </c>
      <c r="T67" s="66">
        <f t="shared" si="78"/>
        <v>0</v>
      </c>
      <c r="U67" s="164">
        <f>IF(A67="",0,IF(Q$64="",1,IF(Q$64+$U$64*365&lt;$U$1,1,0)))</f>
        <v>0</v>
      </c>
      <c r="V67" s="165">
        <f>IF(A67="",0,IF(Q$64="",1,IF(Q$64+$V$64*365&lt;$U$1,1,0)))</f>
        <v>0</v>
      </c>
      <c r="W67" s="162" t="str">
        <f>IF(ISERROR(VLOOKUP(H67,'Directive OSH09 (FR)'!$O$6:$P$10,2,FALSE)),"",VLOOKUP(H67,'Directive OSH09 (FR)'!$O$6:$P$10,2,FALSE))</f>
        <v/>
      </c>
      <c r="X67" s="3" t="str">
        <f>IF(ISERROR(VLOOKUP(I67,'Directive OSH09 (FR)'!$O$13:$P$17,2,FALSE)),"",VLOOKUP(I67,'Directive OSH09 (FR)'!$O$13:$P$17,2,FALSE))</f>
        <v/>
      </c>
      <c r="Y67" s="3" t="str">
        <f t="shared" ref="Y67" si="79">IF(J67="","",IF(J67&gt;=161,5,IF(J67&gt;=65,4,IF(J67&gt;=20,3,IF(J67&gt;=9,2,1)))))</f>
        <v/>
      </c>
      <c r="Z67" s="196"/>
      <c r="AA67" s="418"/>
      <c r="AB67" s="418"/>
      <c r="AC67" s="420"/>
      <c r="AD67" s="667"/>
      <c r="AE67" s="651"/>
      <c r="AF67" s="642"/>
      <c r="AG67" s="62"/>
      <c r="AH67" s="62">
        <f t="shared" ref="AH67" si="80">IF(ISERROR(AU67*AV67),"",AU67*AV67)</f>
        <v>0</v>
      </c>
      <c r="AI67" s="652"/>
    </row>
    <row r="68" spans="1:207" s="524" customFormat="1">
      <c r="A68" s="522" t="s">
        <v>280</v>
      </c>
      <c r="B68" s="391"/>
      <c r="C68" s="391"/>
      <c r="D68" s="391"/>
      <c r="E68" s="292"/>
      <c r="F68" s="281"/>
      <c r="G68" s="457"/>
      <c r="H68" s="454"/>
      <c r="I68" s="391"/>
      <c r="J68" s="391">
        <f>IF(SUM(J69:J73)=0,"",MAX(J69:J73))</f>
        <v>16</v>
      </c>
      <c r="K68" s="24" t="str">
        <f>IF(ISERROR(VLOOKUP(Y68,'Directive OSH09 (FR)'!$T$6:$U$10,2,FALSE)),"",VLOOKUP(Y68,'Directive OSH09 (FR)'!$T$6:$U$10,2,FALSE))</f>
        <v>2-Tolérable</v>
      </c>
      <c r="L68" s="43" t="str">
        <f>IF(ISERROR(VLOOKUP($A68,Dangers!$B$4:$G$1001,4,FALSE)),"ERR",IF(ISBLANK(VLOOKUP($A68,Dangers!$B$4:$G$1001,4,FALSE)),"","Yes"))</f>
        <v>Yes</v>
      </c>
      <c r="M68" s="26" t="str">
        <f>IF(ISERROR(VLOOKUP($A68,Dangers!$B$4:$G$1001,6,FALSE)),"ERR",IF(ISBLANK((VLOOKUP($A68,Dangers!$B$4:$G$1001,6,FALSE))),"","Yes"))</f>
        <v>Yes</v>
      </c>
      <c r="N68" s="26"/>
      <c r="O68" s="47"/>
      <c r="P68" s="26"/>
      <c r="Q68" s="132">
        <f>IF(OR(L68="Yes",M68="Yes"),MAX(Q69:Q73),"")</f>
        <v>0</v>
      </c>
      <c r="R68" s="34"/>
      <c r="S68" s="43">
        <f>IF(L68="Yes",IF(SUM(S69:S73)=0,0,1),2)</f>
        <v>0</v>
      </c>
      <c r="T68" s="34">
        <f>IF(M68="Yes",IF(SUM(T69:T73)=0,0,1),2)</f>
        <v>0</v>
      </c>
      <c r="U68" s="160">
        <v>5</v>
      </c>
      <c r="V68" s="161">
        <v>5</v>
      </c>
      <c r="W68" s="162" t="str">
        <f>IF(ISERROR(VLOOKUP(H68,'Directive OSH09 (FR)'!$O$6:$P$10,2,FALSE)),"",VLOOKUP(H68,'Directive OSH09 (FR)'!$O$6:$P$10,2,FALSE))</f>
        <v/>
      </c>
      <c r="X68" s="3" t="str">
        <f>IF(ISERROR(VLOOKUP(I68,'Directive OSH09 (FR)'!$O$13:$P$17,2,FALSE)),"",VLOOKUP(I68,'Directive OSH09 (FR)'!$O$13:$P$17,2,FALSE))</f>
        <v/>
      </c>
      <c r="Y68" s="3">
        <f>IF(J68="","",IF(J68&gt;=161,5,IF(J68&gt;=65,4,IF(J68&gt;=20,3,IF(J68&gt;=9,2,1)))))</f>
        <v>2</v>
      </c>
      <c r="Z68" s="620"/>
      <c r="AA68" s="366"/>
      <c r="AB68" s="366"/>
      <c r="AC68" s="366"/>
      <c r="AD68" s="665"/>
      <c r="AE68" s="644"/>
      <c r="AF68" s="366"/>
      <c r="AG68" s="366"/>
      <c r="AH68" s="366" t="str">
        <f>IF(SUM(AH69:AH73)=0,"",MAX(AH69:AH73))</f>
        <v/>
      </c>
      <c r="AI68" s="75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row>
    <row r="69" spans="1:207" ht="38.25">
      <c r="A69" s="261"/>
      <c r="B69" s="8" t="s">
        <v>509</v>
      </c>
      <c r="C69" s="8" t="s">
        <v>1315</v>
      </c>
      <c r="D69" s="8" t="s">
        <v>510</v>
      </c>
      <c r="E69" s="266" t="s">
        <v>39</v>
      </c>
      <c r="F69" s="283">
        <v>2</v>
      </c>
      <c r="G69" s="321" t="s">
        <v>511</v>
      </c>
      <c r="H69" s="7" t="s">
        <v>35</v>
      </c>
      <c r="I69" s="8" t="s">
        <v>48</v>
      </c>
      <c r="J69" s="8">
        <f>IF(ISERROR(W69*X69),"",W69*X69)</f>
        <v>16</v>
      </c>
      <c r="K69" s="14" t="str">
        <f>IF(ISERROR(VLOOKUP(Y69,'Directive OSH09 (FR)'!$T$6:$U$10,2,FALSE)),"",VLOOKUP(Y69,'Directive OSH09 (FR)'!$T$6:$U$10,2,FALSE))</f>
        <v>2-Tolérable</v>
      </c>
      <c r="L69" s="126"/>
      <c r="M69" s="127"/>
      <c r="N69" s="27"/>
      <c r="O69" s="27"/>
      <c r="P69" s="27"/>
      <c r="Q69" s="57"/>
      <c r="R69" s="35"/>
      <c r="S69" s="7">
        <f>U69</f>
        <v>0</v>
      </c>
      <c r="T69" s="35">
        <f>V69</f>
        <v>0</v>
      </c>
      <c r="U69" s="3">
        <f>IF(A69="",0,IF(Q$24="",1,IF(Q$24+$U$24*365&lt;$U$1,1,0)))</f>
        <v>0</v>
      </c>
      <c r="V69" s="163">
        <f>IF(A69="",0,IF(Q$24="",1,IF(Q$24+$V$24*365&lt;$U$1,1,0)))</f>
        <v>0</v>
      </c>
      <c r="W69" s="162">
        <f>IF(ISERROR(VLOOKUP(H69,'Directive OSH09 (FR)'!$O$6:$P$10,2,FALSE)),"",VLOOKUP(H69,'Directive OSH09 (FR)'!$O$6:$P$10,2,FALSE))</f>
        <v>2</v>
      </c>
      <c r="X69" s="3">
        <f>IF(ISERROR(VLOOKUP(I69,'Directive OSH09 (FR)'!$O$13:$P$17,2,FALSE)),"",VLOOKUP(I69,'Directive OSH09 (FR)'!$O$13:$P$17,2,FALSE))</f>
        <v>8</v>
      </c>
      <c r="Y69" s="3">
        <f>IF(J69="","",IF(J69&gt;=161,5,IF(J69&gt;=65,4,IF(J69&gt;=20,3,IF(J69&gt;=9,2,1)))))</f>
        <v>2</v>
      </c>
      <c r="Z69" s="417"/>
      <c r="AA69" s="418"/>
      <c r="AB69" s="418"/>
      <c r="AC69" s="420"/>
      <c r="AD69" s="667"/>
      <c r="AE69" s="651"/>
      <c r="AF69" s="421"/>
      <c r="AG69" s="418"/>
      <c r="AH69" s="418"/>
      <c r="AI69" s="652"/>
    </row>
    <row r="70" spans="1:207">
      <c r="A70" s="261"/>
      <c r="B70" s="8"/>
      <c r="C70" s="8"/>
      <c r="D70" s="8"/>
      <c r="E70" s="266"/>
      <c r="F70" s="267"/>
      <c r="G70" s="321"/>
      <c r="H70" s="7"/>
      <c r="I70" s="8"/>
      <c r="J70" s="8" t="str">
        <f t="shared" ref="J70:J73" si="81">IF(ISERROR(W70*X70),"",W70*X70)</f>
        <v/>
      </c>
      <c r="K70" s="14" t="str">
        <f>IF(ISERROR(VLOOKUP(Y70,'Directive OSH09 (FR)'!$T$6:$U$10,2,FALSE)),"",VLOOKUP(Y70,'Directive OSH09 (FR)'!$T$6:$U$10,2,FALSE))</f>
        <v/>
      </c>
      <c r="L70" s="126"/>
      <c r="M70" s="127"/>
      <c r="N70" s="27"/>
      <c r="O70" s="27"/>
      <c r="P70" s="27"/>
      <c r="Q70" s="57"/>
      <c r="R70" s="35"/>
      <c r="S70" s="7">
        <f t="shared" ref="S70:T73" si="82">U70</f>
        <v>0</v>
      </c>
      <c r="T70" s="35">
        <f t="shared" si="82"/>
        <v>0</v>
      </c>
      <c r="U70" s="3">
        <f>IF(A70="",0,IF(Q$68="",1,IF(Q$68+$U$68*365&lt;$U$1,1,0)))</f>
        <v>0</v>
      </c>
      <c r="V70" s="163">
        <f>IF(A70="",0,IF(Q$68="",1,IF(Q$68+$V$68*365&lt;$U$1,1,0)))</f>
        <v>0</v>
      </c>
      <c r="W70" s="162" t="str">
        <f>IF(ISERROR(VLOOKUP(H70,'Directive OSH09 (FR)'!$O$6:$P$10,2,FALSE)),"",VLOOKUP(H70,'Directive OSH09 (FR)'!$O$6:$P$10,2,FALSE))</f>
        <v/>
      </c>
      <c r="X70" s="3" t="str">
        <f>IF(ISERROR(VLOOKUP(I70,'Directive OSH09 (FR)'!$O$13:$P$17,2,FALSE)),"",VLOOKUP(I70,'Directive OSH09 (FR)'!$O$13:$P$17,2,FALSE))</f>
        <v/>
      </c>
      <c r="Y70" s="3" t="str">
        <f t="shared" ref="Y70:Y73" si="83">IF(J70="","",IF(J70&gt;=161,5,IF(J70&gt;=65,4,IF(J70&gt;=20,3,IF(J70&gt;=9,2,1)))))</f>
        <v/>
      </c>
      <c r="Z70" s="196"/>
      <c r="AA70" s="418"/>
      <c r="AB70" s="418"/>
      <c r="AC70" s="420"/>
      <c r="AD70" s="667"/>
      <c r="AE70" s="651"/>
      <c r="AF70" s="314"/>
      <c r="AG70" s="8"/>
      <c r="AH70" s="8">
        <f t="shared" ref="AH70:AH73" si="84">IF(ISERROR(AU70*AV70),"",AU70*AV70)</f>
        <v>0</v>
      </c>
      <c r="AI70" s="652"/>
    </row>
    <row r="71" spans="1:207">
      <c r="A71" s="261"/>
      <c r="B71" s="8"/>
      <c r="C71" s="8"/>
      <c r="D71" s="8"/>
      <c r="E71" s="266"/>
      <c r="F71" s="267"/>
      <c r="G71" s="321"/>
      <c r="H71" s="7"/>
      <c r="I71" s="8"/>
      <c r="J71" s="8" t="str">
        <f t="shared" si="81"/>
        <v/>
      </c>
      <c r="K71" s="14" t="str">
        <f>IF(ISERROR(VLOOKUP(Y71,'Directive OSH09 (FR)'!$T$6:$U$10,2,FALSE)),"",VLOOKUP(Y71,'Directive OSH09 (FR)'!$T$6:$U$10,2,FALSE))</f>
        <v/>
      </c>
      <c r="L71" s="126"/>
      <c r="M71" s="127"/>
      <c r="N71" s="27"/>
      <c r="O71" s="27"/>
      <c r="P71" s="27"/>
      <c r="Q71" s="57"/>
      <c r="R71" s="35"/>
      <c r="S71" s="7">
        <f t="shared" si="82"/>
        <v>0</v>
      </c>
      <c r="T71" s="35">
        <f t="shared" si="82"/>
        <v>0</v>
      </c>
      <c r="U71" s="3">
        <f>IF(A71="",0,IF(Q$68="",1,IF(Q$68+$U$68*365&lt;$U$1,1,0)))</f>
        <v>0</v>
      </c>
      <c r="V71" s="163">
        <f>IF(A71="",0,IF(Q$68="",1,IF(Q$68+$V$68*365&lt;$U$1,1,0)))</f>
        <v>0</v>
      </c>
      <c r="W71" s="162" t="str">
        <f>IF(ISERROR(VLOOKUP(H71,'Directive OSH09 (FR)'!$O$6:$P$10,2,FALSE)),"",VLOOKUP(H71,'Directive OSH09 (FR)'!$O$6:$P$10,2,FALSE))</f>
        <v/>
      </c>
      <c r="X71" s="3" t="str">
        <f>IF(ISERROR(VLOOKUP(I71,'Directive OSH09 (FR)'!$O$13:$P$17,2,FALSE)),"",VLOOKUP(I71,'Directive OSH09 (FR)'!$O$13:$P$17,2,FALSE))</f>
        <v/>
      </c>
      <c r="Y71" s="3" t="str">
        <f t="shared" si="83"/>
        <v/>
      </c>
      <c r="Z71" s="196"/>
      <c r="AA71" s="418"/>
      <c r="AB71" s="418"/>
      <c r="AC71" s="420"/>
      <c r="AD71" s="667"/>
      <c r="AE71" s="651"/>
      <c r="AF71" s="314"/>
      <c r="AG71" s="8"/>
      <c r="AH71" s="8">
        <f t="shared" si="84"/>
        <v>0</v>
      </c>
      <c r="AI71" s="652"/>
    </row>
    <row r="72" spans="1:207" ht="5.25" customHeight="1">
      <c r="A72" s="261"/>
      <c r="B72" s="8"/>
      <c r="C72" s="8"/>
      <c r="D72" s="8"/>
      <c r="E72" s="266"/>
      <c r="F72" s="267"/>
      <c r="G72" s="321"/>
      <c r="H72" s="7"/>
      <c r="I72" s="8"/>
      <c r="J72" s="8" t="str">
        <f t="shared" si="81"/>
        <v/>
      </c>
      <c r="K72" s="14" t="str">
        <f>IF(ISERROR(VLOOKUP(Y72,'Directive OSH09 (FR)'!$T$6:$U$10,2,FALSE)),"",VLOOKUP(Y72,'Directive OSH09 (FR)'!$T$6:$U$10,2,FALSE))</f>
        <v/>
      </c>
      <c r="L72" s="126"/>
      <c r="M72" s="127"/>
      <c r="N72" s="27"/>
      <c r="O72" s="27"/>
      <c r="P72" s="27"/>
      <c r="Q72" s="57"/>
      <c r="R72" s="35"/>
      <c r="S72" s="7">
        <f t="shared" si="82"/>
        <v>0</v>
      </c>
      <c r="T72" s="35">
        <f t="shared" si="82"/>
        <v>0</v>
      </c>
      <c r="U72" s="3">
        <f>IF(A72="",0,IF(Q$68="",1,IF(Q$68+$U$68*365&lt;$U$1,1,0)))</f>
        <v>0</v>
      </c>
      <c r="V72" s="163">
        <f>IF(A72="",0,IF(Q$68="",1,IF(Q$68+$V$68*365&lt;$U$1,1,0)))</f>
        <v>0</v>
      </c>
      <c r="W72" s="162" t="str">
        <f>IF(ISERROR(VLOOKUP(H72,'Directive OSH09 (FR)'!$O$6:$P$10,2,FALSE)),"",VLOOKUP(H72,'Directive OSH09 (FR)'!$O$6:$P$10,2,FALSE))</f>
        <v/>
      </c>
      <c r="X72" s="3" t="str">
        <f>IF(ISERROR(VLOOKUP(I72,'Directive OSH09 (FR)'!$O$13:$P$17,2,FALSE)),"",VLOOKUP(I72,'Directive OSH09 (FR)'!$O$13:$P$17,2,FALSE))</f>
        <v/>
      </c>
      <c r="Y72" s="3" t="str">
        <f t="shared" si="83"/>
        <v/>
      </c>
      <c r="Z72" s="196"/>
      <c r="AA72" s="418"/>
      <c r="AB72" s="418"/>
      <c r="AC72" s="420"/>
      <c r="AD72" s="667"/>
      <c r="AE72" s="651"/>
      <c r="AF72" s="314"/>
      <c r="AG72" s="8"/>
      <c r="AH72" s="8">
        <f t="shared" si="84"/>
        <v>0</v>
      </c>
      <c r="AI72" s="652"/>
    </row>
    <row r="73" spans="1:207">
      <c r="A73" s="405"/>
      <c r="B73" s="62"/>
      <c r="C73" s="62"/>
      <c r="D73" s="62"/>
      <c r="E73" s="293"/>
      <c r="F73" s="282"/>
      <c r="G73" s="458"/>
      <c r="H73" s="61"/>
      <c r="I73" s="62"/>
      <c r="J73" s="62" t="str">
        <f t="shared" si="81"/>
        <v/>
      </c>
      <c r="K73" s="63" t="str">
        <f>IF(ISERROR(VLOOKUP(Y73,'Directive OSH09 (FR)'!$T$6:$U$10,2,FALSE)),"",VLOOKUP(Y73,'Directive OSH09 (FR)'!$T$6:$U$10,2,FALSE))</f>
        <v/>
      </c>
      <c r="L73" s="61"/>
      <c r="M73" s="64"/>
      <c r="N73" s="64"/>
      <c r="O73" s="64"/>
      <c r="P73" s="64"/>
      <c r="Q73" s="65"/>
      <c r="R73" s="66"/>
      <c r="S73" s="61">
        <f t="shared" si="82"/>
        <v>0</v>
      </c>
      <c r="T73" s="66">
        <f t="shared" si="82"/>
        <v>0</v>
      </c>
      <c r="U73" s="164">
        <f>IF(A73="",0,IF(Q$68="",1,IF(Q$68+$U$68*365&lt;$U$1,1,0)))</f>
        <v>0</v>
      </c>
      <c r="V73" s="165">
        <f>IF(A73="",0,IF(Q$68="",1,IF(Q$68+$V$68*365&lt;$U$1,1,0)))</f>
        <v>0</v>
      </c>
      <c r="W73" s="162" t="str">
        <f>IF(ISERROR(VLOOKUP(H73,'Directive OSH09 (FR)'!$O$6:$P$10,2,FALSE)),"",VLOOKUP(H73,'Directive OSH09 (FR)'!$O$6:$P$10,2,FALSE))</f>
        <v/>
      </c>
      <c r="X73" s="3" t="str">
        <f>IF(ISERROR(VLOOKUP(I73,'Directive OSH09 (FR)'!$O$13:$P$17,2,FALSE)),"",VLOOKUP(I73,'Directive OSH09 (FR)'!$O$13:$P$17,2,FALSE))</f>
        <v/>
      </c>
      <c r="Y73" s="3" t="str">
        <f t="shared" si="83"/>
        <v/>
      </c>
      <c r="Z73" s="196"/>
      <c r="AA73" s="418"/>
      <c r="AB73" s="418"/>
      <c r="AC73" s="420"/>
      <c r="AD73" s="667"/>
      <c r="AE73" s="651"/>
      <c r="AF73" s="642"/>
      <c r="AG73" s="62"/>
      <c r="AH73" s="62">
        <f t="shared" si="84"/>
        <v>0</v>
      </c>
      <c r="AI73" s="652"/>
    </row>
    <row r="74" spans="1:207" s="524" customFormat="1">
      <c r="A74" s="522" t="s">
        <v>282</v>
      </c>
      <c r="B74" s="391"/>
      <c r="C74" s="391"/>
      <c r="D74" s="391"/>
      <c r="E74" s="292"/>
      <c r="F74" s="281"/>
      <c r="G74" s="457"/>
      <c r="H74" s="454"/>
      <c r="I74" s="391"/>
      <c r="J74" s="391" t="str">
        <f>IF(SUM(J75:J79)=0,"",MAX(J75:J79))</f>
        <v/>
      </c>
      <c r="K74" s="24" t="str">
        <f>IF(ISERROR(VLOOKUP(Y74,'Directive OSH09 (FR)'!$T$6:$U$10,2,FALSE)),"",VLOOKUP(Y74,'Directive OSH09 (FR)'!$T$6:$U$10,2,FALSE))</f>
        <v/>
      </c>
      <c r="L74" s="43" t="str">
        <f>IF(ISERROR(VLOOKUP($A74,Dangers!$B$4:$G$1001,4,FALSE)),"ERR",IF(ISBLANK(VLOOKUP($A74,Dangers!$B$4:$G$1001,4,FALSE)),"","Yes"))</f>
        <v>Yes</v>
      </c>
      <c r="M74" s="26" t="str">
        <f>IF(ISERROR(VLOOKUP($A74,Dangers!$B$4:$G$1001,6,FALSE)),"ERR",IF(ISBLANK((VLOOKUP($A74,Dangers!$B$4:$G$1001,6,FALSE))),"","Yes"))</f>
        <v/>
      </c>
      <c r="N74" s="26"/>
      <c r="O74" s="47"/>
      <c r="P74" s="26"/>
      <c r="Q74" s="132">
        <f>IF(OR(L74="Yes",M74="Yes"),MAX(Q75:Q79),"")</f>
        <v>0</v>
      </c>
      <c r="R74" s="34"/>
      <c r="S74" s="43">
        <f ca="1">IF(L74="Yes",IF(SUM(S75:S79)=0,0,1),2)</f>
        <v>1</v>
      </c>
      <c r="T74" s="34">
        <f>IF(M74="Yes",IF(SUM(T75:T79)=0,0,1),2)</f>
        <v>2</v>
      </c>
      <c r="U74" s="160">
        <v>5</v>
      </c>
      <c r="V74" s="161">
        <v>0</v>
      </c>
      <c r="W74" s="162" t="str">
        <f>IF(ISERROR(VLOOKUP(H74,'Directive OSH09 (FR)'!$O$6:$P$10,2,FALSE)),"",VLOOKUP(H74,'Directive OSH09 (FR)'!$O$6:$P$10,2,FALSE))</f>
        <v/>
      </c>
      <c r="X74" s="3" t="str">
        <f>IF(ISERROR(VLOOKUP(I74,'Directive OSH09 (FR)'!$O$13:$P$17,2,FALSE)),"",VLOOKUP(I74,'Directive OSH09 (FR)'!$O$13:$P$17,2,FALSE))</f>
        <v/>
      </c>
      <c r="Y74" s="3" t="str">
        <f>IF(J74="","",IF(J74&gt;=161,5,IF(J74&gt;=65,4,IF(J74&gt;=20,3,IF(J74&gt;=9,2,1)))))</f>
        <v/>
      </c>
      <c r="Z74" s="620"/>
      <c r="AA74" s="366"/>
      <c r="AB74" s="366"/>
      <c r="AC74" s="366"/>
      <c r="AD74" s="665"/>
      <c r="AE74" s="644"/>
      <c r="AF74" s="366"/>
      <c r="AG74" s="366"/>
      <c r="AH74" s="366" t="str">
        <f>IF(SUM(AH75:AH79)=0,"",MAX(AH75:AH79))</f>
        <v/>
      </c>
      <c r="AI74" s="75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row>
    <row r="75" spans="1:207">
      <c r="A75" s="260" t="s">
        <v>463</v>
      </c>
      <c r="B75" s="8"/>
      <c r="C75" s="8"/>
      <c r="D75" s="8"/>
      <c r="E75" s="266"/>
      <c r="F75" s="267"/>
      <c r="G75" s="321"/>
      <c r="H75" s="7"/>
      <c r="I75" s="8"/>
      <c r="J75" s="8" t="str">
        <f>IF(ISERROR(W75*X75),"",W75*X75)</f>
        <v/>
      </c>
      <c r="K75" s="14" t="str">
        <f>IF(ISERROR(VLOOKUP(Y75,'Directive OSH09 (FR)'!$T$6:$U$10,2,FALSE)),"",VLOOKUP(Y75,'Directive OSH09 (FR)'!$T$6:$U$10,2,FALSE))</f>
        <v/>
      </c>
      <c r="L75" s="126"/>
      <c r="M75" s="127"/>
      <c r="N75" s="27"/>
      <c r="O75" s="27"/>
      <c r="P75" s="27"/>
      <c r="Q75" s="57"/>
      <c r="R75" s="35"/>
      <c r="S75" s="7">
        <f t="shared" ref="S75:T79" ca="1" si="85">U75</f>
        <v>1</v>
      </c>
      <c r="T75" s="35">
        <f t="shared" ca="1" si="85"/>
        <v>1</v>
      </c>
      <c r="U75" s="3">
        <f ca="1">IF(A75="",0,IF(Q$74="",1,IF(Q$74+$U$74*365&lt;$U$1,1,0)))</f>
        <v>1</v>
      </c>
      <c r="V75" s="163">
        <f ca="1">IF(A75="",0,IF(Q$74="",1,IF(Q$74+$V$74*365&lt;$U$1,1,0)))</f>
        <v>1</v>
      </c>
      <c r="W75" s="162" t="str">
        <f>IF(ISERROR(VLOOKUP(H75,'Directive OSH09 (FR)'!$O$6:$P$10,2,FALSE)),"",VLOOKUP(H75,'Directive OSH09 (FR)'!$O$6:$P$10,2,FALSE))</f>
        <v/>
      </c>
      <c r="X75" s="3" t="str">
        <f>IF(ISERROR(VLOOKUP(I75,'Directive OSH09 (FR)'!$O$13:$P$17,2,FALSE)),"",VLOOKUP(I75,'Directive OSH09 (FR)'!$O$13:$P$17,2,FALSE))</f>
        <v/>
      </c>
      <c r="Y75" s="3" t="str">
        <f>IF(J75="","",IF(J75&gt;=161,5,IF(J75&gt;=65,4,IF(J75&gt;=20,3,IF(J75&gt;=9,2,1)))))</f>
        <v/>
      </c>
      <c r="Z75" s="196"/>
      <c r="AA75" s="418"/>
      <c r="AB75" s="418"/>
      <c r="AC75" s="420"/>
      <c r="AD75" s="667"/>
      <c r="AE75" s="651"/>
      <c r="AF75" s="314"/>
      <c r="AG75" s="8"/>
      <c r="AH75" s="8">
        <f>IF(ISERROR(AU75*AV75),"",AU75*AV75)</f>
        <v>0</v>
      </c>
      <c r="AI75" s="652"/>
    </row>
    <row r="76" spans="1:207">
      <c r="A76" s="261"/>
      <c r="B76" s="8"/>
      <c r="C76" s="8"/>
      <c r="D76" s="8"/>
      <c r="E76" s="266"/>
      <c r="F76" s="267"/>
      <c r="G76" s="321"/>
      <c r="H76" s="7"/>
      <c r="I76" s="8"/>
      <c r="J76" s="8" t="str">
        <f t="shared" ref="J76:J79" si="86">IF(ISERROR(W76*X76),"",W76*X76)</f>
        <v/>
      </c>
      <c r="K76" s="14" t="str">
        <f>IF(ISERROR(VLOOKUP(Y76,'Directive OSH09 (FR)'!$T$6:$U$10,2,FALSE)),"",VLOOKUP(Y76,'Directive OSH09 (FR)'!$T$6:$U$10,2,FALSE))</f>
        <v/>
      </c>
      <c r="L76" s="126"/>
      <c r="M76" s="127"/>
      <c r="N76" s="27"/>
      <c r="O76" s="27"/>
      <c r="P76" s="27"/>
      <c r="Q76" s="57"/>
      <c r="R76" s="35"/>
      <c r="S76" s="7">
        <f t="shared" si="85"/>
        <v>0</v>
      </c>
      <c r="T76" s="35">
        <f t="shared" si="85"/>
        <v>0</v>
      </c>
      <c r="U76" s="3">
        <f>IF(A76="",0,IF(Q$74="",1,IF(Q$74+$U$74*365&lt;$U$1,1,0)))</f>
        <v>0</v>
      </c>
      <c r="V76" s="163">
        <f>IF(A76="",0,IF(Q$74="",1,IF(Q$74+$V$74*365&lt;$U$1,1,0)))</f>
        <v>0</v>
      </c>
      <c r="W76" s="162" t="str">
        <f>IF(ISERROR(VLOOKUP(H76,'Directive OSH09 (FR)'!$O$6:$P$10,2,FALSE)),"",VLOOKUP(H76,'Directive OSH09 (FR)'!$O$6:$P$10,2,FALSE))</f>
        <v/>
      </c>
      <c r="X76" s="3" t="str">
        <f>IF(ISERROR(VLOOKUP(I76,'Directive OSH09 (FR)'!$O$13:$P$17,2,FALSE)),"",VLOOKUP(I76,'Directive OSH09 (FR)'!$O$13:$P$17,2,FALSE))</f>
        <v/>
      </c>
      <c r="Y76" s="3" t="str">
        <f t="shared" ref="Y76:Y79" si="87">IF(J76="","",IF(J76&gt;=161,5,IF(J76&gt;=65,4,IF(J76&gt;=20,3,IF(J76&gt;=9,2,1)))))</f>
        <v/>
      </c>
      <c r="Z76" s="196"/>
      <c r="AA76" s="418"/>
      <c r="AB76" s="418"/>
      <c r="AC76" s="420"/>
      <c r="AD76" s="667"/>
      <c r="AE76" s="651"/>
      <c r="AF76" s="314"/>
      <c r="AG76" s="8"/>
      <c r="AH76" s="8">
        <f t="shared" ref="AH76:AH79" si="88">IF(ISERROR(AU76*AV76),"",AU76*AV76)</f>
        <v>0</v>
      </c>
      <c r="AI76" s="652"/>
    </row>
    <row r="77" spans="1:207">
      <c r="A77" s="261"/>
      <c r="B77" s="8"/>
      <c r="C77" s="8"/>
      <c r="D77" s="8"/>
      <c r="E77" s="266"/>
      <c r="F77" s="267"/>
      <c r="G77" s="321"/>
      <c r="H77" s="7"/>
      <c r="I77" s="8"/>
      <c r="J77" s="8" t="str">
        <f t="shared" si="86"/>
        <v/>
      </c>
      <c r="K77" s="14" t="str">
        <f>IF(ISERROR(VLOOKUP(Y77,'Directive OSH09 (FR)'!$T$6:$U$10,2,FALSE)),"",VLOOKUP(Y77,'Directive OSH09 (FR)'!$T$6:$U$10,2,FALSE))</f>
        <v/>
      </c>
      <c r="L77" s="126"/>
      <c r="M77" s="127"/>
      <c r="N77" s="27"/>
      <c r="O77" s="27"/>
      <c r="P77" s="27"/>
      <c r="Q77" s="57"/>
      <c r="R77" s="35"/>
      <c r="S77" s="7">
        <f t="shared" si="85"/>
        <v>0</v>
      </c>
      <c r="T77" s="35">
        <f t="shared" si="85"/>
        <v>0</v>
      </c>
      <c r="U77" s="3">
        <f>IF(A77="",0,IF(Q$74="",1,IF(Q$74+$U$74*365&lt;$U$1,1,0)))</f>
        <v>0</v>
      </c>
      <c r="V77" s="163">
        <f>IF(A77="",0,IF(Q$74="",1,IF(Q$74+$V$74*365&lt;$U$1,1,0)))</f>
        <v>0</v>
      </c>
      <c r="W77" s="162" t="str">
        <f>IF(ISERROR(VLOOKUP(H77,'Directive OSH09 (FR)'!$O$6:$P$10,2,FALSE)),"",VLOOKUP(H77,'Directive OSH09 (FR)'!$O$6:$P$10,2,FALSE))</f>
        <v/>
      </c>
      <c r="X77" s="3" t="str">
        <f>IF(ISERROR(VLOOKUP(I77,'Directive OSH09 (FR)'!$O$13:$P$17,2,FALSE)),"",VLOOKUP(I77,'Directive OSH09 (FR)'!$O$13:$P$17,2,FALSE))</f>
        <v/>
      </c>
      <c r="Y77" s="3" t="str">
        <f t="shared" si="87"/>
        <v/>
      </c>
      <c r="Z77" s="196"/>
      <c r="AA77" s="418"/>
      <c r="AB77" s="418"/>
      <c r="AC77" s="420"/>
      <c r="AD77" s="667"/>
      <c r="AE77" s="651"/>
      <c r="AF77" s="314"/>
      <c r="AG77" s="8"/>
      <c r="AH77" s="8">
        <f t="shared" si="88"/>
        <v>0</v>
      </c>
      <c r="AI77" s="652"/>
    </row>
    <row r="78" spans="1:207" ht="5.25" customHeight="1">
      <c r="A78" s="261"/>
      <c r="B78" s="8"/>
      <c r="C78" s="8"/>
      <c r="D78" s="8"/>
      <c r="E78" s="266"/>
      <c r="F78" s="267"/>
      <c r="G78" s="321"/>
      <c r="H78" s="7"/>
      <c r="I78" s="8"/>
      <c r="J78" s="8" t="str">
        <f t="shared" si="86"/>
        <v/>
      </c>
      <c r="K78" s="14" t="str">
        <f>IF(ISERROR(VLOOKUP(Y78,'Directive OSH09 (FR)'!$T$6:$U$10,2,FALSE)),"",VLOOKUP(Y78,'Directive OSH09 (FR)'!$T$6:$U$10,2,FALSE))</f>
        <v/>
      </c>
      <c r="L78" s="126"/>
      <c r="M78" s="127"/>
      <c r="N78" s="27"/>
      <c r="O78" s="27"/>
      <c r="P78" s="27"/>
      <c r="Q78" s="57"/>
      <c r="R78" s="35"/>
      <c r="S78" s="7">
        <f t="shared" si="85"/>
        <v>0</v>
      </c>
      <c r="T78" s="35">
        <f t="shared" si="85"/>
        <v>0</v>
      </c>
      <c r="U78" s="3">
        <f>IF(A78="",0,IF(Q$74="",1,IF(Q$74+$U$74*365&lt;$U$1,1,0)))</f>
        <v>0</v>
      </c>
      <c r="V78" s="163">
        <f>IF(A78="",0,IF(Q$74="",1,IF(Q$74+$V$74*365&lt;$U$1,1,0)))</f>
        <v>0</v>
      </c>
      <c r="W78" s="162" t="str">
        <f>IF(ISERROR(VLOOKUP(H78,'Directive OSH09 (FR)'!$O$6:$P$10,2,FALSE)),"",VLOOKUP(H78,'Directive OSH09 (FR)'!$O$6:$P$10,2,FALSE))</f>
        <v/>
      </c>
      <c r="X78" s="3" t="str">
        <f>IF(ISERROR(VLOOKUP(I78,'Directive OSH09 (FR)'!$O$13:$P$17,2,FALSE)),"",VLOOKUP(I78,'Directive OSH09 (FR)'!$O$13:$P$17,2,FALSE))</f>
        <v/>
      </c>
      <c r="Y78" s="3" t="str">
        <f t="shared" si="87"/>
        <v/>
      </c>
      <c r="Z78" s="196"/>
      <c r="AA78" s="418"/>
      <c r="AB78" s="418"/>
      <c r="AC78" s="420"/>
      <c r="AD78" s="667"/>
      <c r="AE78" s="651"/>
      <c r="AF78" s="314"/>
      <c r="AG78" s="8"/>
      <c r="AH78" s="8">
        <f t="shared" si="88"/>
        <v>0</v>
      </c>
      <c r="AI78" s="652"/>
    </row>
    <row r="79" spans="1:207">
      <c r="A79" s="405"/>
      <c r="B79" s="62"/>
      <c r="C79" s="62"/>
      <c r="D79" s="62"/>
      <c r="E79" s="293"/>
      <c r="F79" s="282"/>
      <c r="G79" s="458"/>
      <c r="H79" s="61"/>
      <c r="I79" s="62"/>
      <c r="J79" s="62" t="str">
        <f t="shared" si="86"/>
        <v/>
      </c>
      <c r="K79" s="63" t="str">
        <f>IF(ISERROR(VLOOKUP(Y79,'Directive OSH09 (FR)'!$T$6:$U$10,2,FALSE)),"",VLOOKUP(Y79,'Directive OSH09 (FR)'!$T$6:$U$10,2,FALSE))</f>
        <v/>
      </c>
      <c r="L79" s="61"/>
      <c r="M79" s="64"/>
      <c r="N79" s="64"/>
      <c r="O79" s="64"/>
      <c r="P79" s="64"/>
      <c r="Q79" s="65"/>
      <c r="R79" s="66"/>
      <c r="S79" s="61">
        <f t="shared" si="85"/>
        <v>0</v>
      </c>
      <c r="T79" s="66">
        <f t="shared" si="85"/>
        <v>0</v>
      </c>
      <c r="U79" s="164">
        <f>IF(A79="",0,IF(Q$74="",1,IF(Q$74+$U$74*365&lt;$U$1,1,0)))</f>
        <v>0</v>
      </c>
      <c r="V79" s="165">
        <f>IF(A79="",0,IF(Q$74="",1,IF(Q$74+$V$74*365&lt;$U$1,1,0)))</f>
        <v>0</v>
      </c>
      <c r="W79" s="162" t="str">
        <f>IF(ISERROR(VLOOKUP(H79,'Directive OSH09 (FR)'!$O$6:$P$10,2,FALSE)),"",VLOOKUP(H79,'Directive OSH09 (FR)'!$O$6:$P$10,2,FALSE))</f>
        <v/>
      </c>
      <c r="X79" s="3" t="str">
        <f>IF(ISERROR(VLOOKUP(I79,'Directive OSH09 (FR)'!$O$13:$P$17,2,FALSE)),"",VLOOKUP(I79,'Directive OSH09 (FR)'!$O$13:$P$17,2,FALSE))</f>
        <v/>
      </c>
      <c r="Y79" s="3" t="str">
        <f t="shared" si="87"/>
        <v/>
      </c>
      <c r="Z79" s="196"/>
      <c r="AA79" s="418"/>
      <c r="AB79" s="418"/>
      <c r="AC79" s="420"/>
      <c r="AD79" s="667"/>
      <c r="AE79" s="651"/>
      <c r="AF79" s="642"/>
      <c r="AG79" s="62"/>
      <c r="AH79" s="62">
        <f t="shared" si="88"/>
        <v>0</v>
      </c>
      <c r="AI79" s="652"/>
    </row>
    <row r="80" spans="1:207" s="524" customFormat="1">
      <c r="A80" s="522" t="s">
        <v>283</v>
      </c>
      <c r="B80" s="391"/>
      <c r="C80" s="391"/>
      <c r="D80" s="391"/>
      <c r="E80" s="292"/>
      <c r="F80" s="281"/>
      <c r="G80" s="457"/>
      <c r="H80" s="454"/>
      <c r="I80" s="391"/>
      <c r="J80" s="391" t="str">
        <f>IF(SUM(J81:J85)=0,"",MAX(J81:J85))</f>
        <v/>
      </c>
      <c r="K80" s="24" t="str">
        <f>IF(ISERROR(VLOOKUP(Y80,'Directive OSH09 (FR)'!$T$6:$U$10,2,FALSE)),"",VLOOKUP(Y80,'Directive OSH09 (FR)'!$T$6:$U$10,2,FALSE))</f>
        <v/>
      </c>
      <c r="L80" s="43" t="str">
        <f>IF(ISERROR(VLOOKUP($A80,Dangers!$B$4:$G$1001,4,FALSE)),"ERR",IF(ISBLANK(VLOOKUP($A80,Dangers!$B$4:$G$1001,4,FALSE)),"","Yes"))</f>
        <v/>
      </c>
      <c r="M80" s="26" t="str">
        <f>IF(ISERROR(VLOOKUP($A80,Dangers!$B$4:$G$1001,6,FALSE)),"ERR",IF(ISBLANK((VLOOKUP($A80,Dangers!$B$4:$G$1001,6,FALSE))),"","Yes"))</f>
        <v/>
      </c>
      <c r="N80" s="26"/>
      <c r="O80" s="47"/>
      <c r="P80" s="26"/>
      <c r="Q80" s="132" t="str">
        <f>IF(OR(L80="Yes",M80="Yes"),MAX(Q81:Q85),"")</f>
        <v/>
      </c>
      <c r="R80" s="34"/>
      <c r="S80" s="43">
        <f>IF(L80="Yes",IF(SUM(S81:S85)=0,0,1),2)</f>
        <v>2</v>
      </c>
      <c r="T80" s="34">
        <f>IF(M80="Yes",IF(SUM(T81:T85)=0,0,1),2)</f>
        <v>2</v>
      </c>
      <c r="U80" s="160">
        <v>0</v>
      </c>
      <c r="V80" s="161">
        <v>0</v>
      </c>
      <c r="W80" s="162" t="str">
        <f>IF(ISERROR(VLOOKUP(H80,'Directive OSH09 (FR)'!$O$6:$P$10,2,FALSE)),"",VLOOKUP(H80,'Directive OSH09 (FR)'!$O$6:$P$10,2,FALSE))</f>
        <v/>
      </c>
      <c r="X80" s="3" t="str">
        <f>IF(ISERROR(VLOOKUP(I80,'Directive OSH09 (FR)'!$O$13:$P$17,2,FALSE)),"",VLOOKUP(I80,'Directive OSH09 (FR)'!$O$13:$P$17,2,FALSE))</f>
        <v/>
      </c>
      <c r="Y80" s="3" t="str">
        <f>IF(J80="","",IF(J80&gt;=161,5,IF(J80&gt;=65,4,IF(J80&gt;=20,3,IF(J80&gt;=9,2,1)))))</f>
        <v/>
      </c>
      <c r="Z80" s="620"/>
      <c r="AA80" s="366"/>
      <c r="AB80" s="366"/>
      <c r="AC80" s="366"/>
      <c r="AD80" s="665"/>
      <c r="AE80" s="644"/>
      <c r="AF80" s="366"/>
      <c r="AG80" s="366"/>
      <c r="AH80" s="366" t="str">
        <f>IF(SUM(AH81:AH85)=0,"",MAX(AH81:AH85))</f>
        <v/>
      </c>
      <c r="AI80" s="75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c r="GT80" s="90"/>
      <c r="GU80" s="90"/>
      <c r="GV80" s="90"/>
      <c r="GW80" s="90"/>
      <c r="GX80" s="90"/>
      <c r="GY80" s="90"/>
    </row>
    <row r="81" spans="1:207">
      <c r="A81" s="260" t="s">
        <v>463</v>
      </c>
      <c r="B81" s="8"/>
      <c r="C81" s="8"/>
      <c r="D81" s="8"/>
      <c r="E81" s="266"/>
      <c r="F81" s="267"/>
      <c r="G81" s="321"/>
      <c r="H81" s="7"/>
      <c r="I81" s="8"/>
      <c r="J81" s="8" t="str">
        <f>IF(ISERROR(W81*X81),"",W81*X81)</f>
        <v/>
      </c>
      <c r="K81" s="14" t="str">
        <f>IF(ISERROR(VLOOKUP(Y81,'Directive OSH09 (FR)'!$T$6:$U$10,2,FALSE)),"",VLOOKUP(Y81,'Directive OSH09 (FR)'!$T$6:$U$10,2,FALSE))</f>
        <v/>
      </c>
      <c r="L81" s="126"/>
      <c r="M81" s="127"/>
      <c r="N81" s="27"/>
      <c r="O81" s="27"/>
      <c r="P81" s="27"/>
      <c r="Q81" s="57"/>
      <c r="R81" s="35"/>
      <c r="S81" s="7">
        <f t="shared" ref="S81:T85" si="89">U81</f>
        <v>1</v>
      </c>
      <c r="T81" s="35">
        <f t="shared" si="89"/>
        <v>1</v>
      </c>
      <c r="U81" s="3">
        <f>IF(A81="",0,IF(Q$80="",1,IF(Q$80+$U$80*365&lt;$U$1,1,0)))</f>
        <v>1</v>
      </c>
      <c r="V81" s="163">
        <f>IF(A81="",0,IF(Q$80="",1,IF(Q$80+$V$80*365&lt;$U$1,1,0)))</f>
        <v>1</v>
      </c>
      <c r="W81" s="162" t="str">
        <f>IF(ISERROR(VLOOKUP(H81,'Directive OSH09 (FR)'!$O$6:$P$10,2,FALSE)),"",VLOOKUP(H81,'Directive OSH09 (FR)'!$O$6:$P$10,2,FALSE))</f>
        <v/>
      </c>
      <c r="X81" s="3" t="str">
        <f>IF(ISERROR(VLOOKUP(I81,'Directive OSH09 (FR)'!$O$13:$P$17,2,FALSE)),"",VLOOKUP(I81,'Directive OSH09 (FR)'!$O$13:$P$17,2,FALSE))</f>
        <v/>
      </c>
      <c r="Y81" s="3" t="str">
        <f>IF(J81="","",IF(J81&gt;=161,5,IF(J81&gt;=65,4,IF(J81&gt;=20,3,IF(J81&gt;=9,2,1)))))</f>
        <v/>
      </c>
      <c r="Z81" s="196"/>
      <c r="AA81" s="418"/>
      <c r="AB81" s="418"/>
      <c r="AC81" s="420"/>
      <c r="AD81" s="667"/>
      <c r="AE81" s="651"/>
      <c r="AF81" s="314"/>
      <c r="AG81" s="8"/>
      <c r="AH81" s="8">
        <f>IF(ISERROR(AU81*AV81),"",AU81*AV81)</f>
        <v>0</v>
      </c>
      <c r="AI81" s="652"/>
    </row>
    <row r="82" spans="1:207">
      <c r="A82" s="261"/>
      <c r="B82" s="8"/>
      <c r="C82" s="8"/>
      <c r="D82" s="8"/>
      <c r="E82" s="266"/>
      <c r="F82" s="267"/>
      <c r="G82" s="321"/>
      <c r="H82" s="7"/>
      <c r="I82" s="8"/>
      <c r="J82" s="8" t="str">
        <f t="shared" ref="J82:J85" si="90">IF(ISERROR(W82*X82),"",W82*X82)</f>
        <v/>
      </c>
      <c r="K82" s="14" t="str">
        <f>IF(ISERROR(VLOOKUP(Y82,'Directive OSH09 (FR)'!$T$6:$U$10,2,FALSE)),"",VLOOKUP(Y82,'Directive OSH09 (FR)'!$T$6:$U$10,2,FALSE))</f>
        <v/>
      </c>
      <c r="L82" s="126"/>
      <c r="M82" s="127"/>
      <c r="N82" s="27"/>
      <c r="O82" s="27"/>
      <c r="P82" s="27"/>
      <c r="Q82" s="57"/>
      <c r="R82" s="35"/>
      <c r="S82" s="7">
        <f t="shared" si="89"/>
        <v>0</v>
      </c>
      <c r="T82" s="35">
        <f t="shared" si="89"/>
        <v>0</v>
      </c>
      <c r="U82" s="3">
        <f>IF(A82="",0,IF(Q$80="",1,IF(Q$80+$U$80*365&lt;$U$1,1,0)))</f>
        <v>0</v>
      </c>
      <c r="V82" s="163">
        <f>IF(A82="",0,IF(Q$80="",1,IF(Q$80+$V$80*365&lt;$U$1,1,0)))</f>
        <v>0</v>
      </c>
      <c r="W82" s="162" t="str">
        <f>IF(ISERROR(VLOOKUP(H82,'Directive OSH09 (FR)'!$O$6:$P$10,2,FALSE)),"",VLOOKUP(H82,'Directive OSH09 (FR)'!$O$6:$P$10,2,FALSE))</f>
        <v/>
      </c>
      <c r="X82" s="3" t="str">
        <f>IF(ISERROR(VLOOKUP(I82,'Directive OSH09 (FR)'!$O$13:$P$17,2,FALSE)),"",VLOOKUP(I82,'Directive OSH09 (FR)'!$O$13:$P$17,2,FALSE))</f>
        <v/>
      </c>
      <c r="Y82" s="3" t="str">
        <f t="shared" ref="Y82:Y85" si="91">IF(J82="","",IF(J82&gt;=161,5,IF(J82&gt;=65,4,IF(J82&gt;=20,3,IF(J82&gt;=9,2,1)))))</f>
        <v/>
      </c>
      <c r="Z82" s="196"/>
      <c r="AA82" s="418"/>
      <c r="AB82" s="418"/>
      <c r="AC82" s="420"/>
      <c r="AD82" s="667"/>
      <c r="AE82" s="651"/>
      <c r="AF82" s="314"/>
      <c r="AG82" s="8"/>
      <c r="AH82" s="8">
        <f t="shared" ref="AH82:AH85" si="92">IF(ISERROR(AU82*AV82),"",AU82*AV82)</f>
        <v>0</v>
      </c>
      <c r="AI82" s="652"/>
    </row>
    <row r="83" spans="1:207">
      <c r="A83" s="261"/>
      <c r="B83" s="8"/>
      <c r="C83" s="8"/>
      <c r="D83" s="8"/>
      <c r="E83" s="266"/>
      <c r="F83" s="267"/>
      <c r="G83" s="321"/>
      <c r="H83" s="7"/>
      <c r="I83" s="8"/>
      <c r="J83" s="8" t="str">
        <f t="shared" si="90"/>
        <v/>
      </c>
      <c r="K83" s="14" t="str">
        <f>IF(ISERROR(VLOOKUP(Y83,'Directive OSH09 (FR)'!$T$6:$U$10,2,FALSE)),"",VLOOKUP(Y83,'Directive OSH09 (FR)'!$T$6:$U$10,2,FALSE))</f>
        <v/>
      </c>
      <c r="L83" s="126"/>
      <c r="M83" s="127"/>
      <c r="N83" s="27"/>
      <c r="O83" s="27"/>
      <c r="P83" s="27"/>
      <c r="Q83" s="57"/>
      <c r="R83" s="35"/>
      <c r="S83" s="7">
        <f t="shared" si="89"/>
        <v>0</v>
      </c>
      <c r="T83" s="35">
        <f t="shared" si="89"/>
        <v>0</v>
      </c>
      <c r="U83" s="3">
        <f>IF(A83="",0,IF(Q$80="",1,IF(Q$80+$U$80*365&lt;$U$1,1,0)))</f>
        <v>0</v>
      </c>
      <c r="V83" s="163">
        <f>IF(A83="",0,IF(Q$80="",1,IF(Q$80+$V$80*365&lt;$U$1,1,0)))</f>
        <v>0</v>
      </c>
      <c r="W83" s="162" t="str">
        <f>IF(ISERROR(VLOOKUP(H83,'Directive OSH09 (FR)'!$O$6:$P$10,2,FALSE)),"",VLOOKUP(H83,'Directive OSH09 (FR)'!$O$6:$P$10,2,FALSE))</f>
        <v/>
      </c>
      <c r="X83" s="3" t="str">
        <f>IF(ISERROR(VLOOKUP(I83,'Directive OSH09 (FR)'!$O$13:$P$17,2,FALSE)),"",VLOOKUP(I83,'Directive OSH09 (FR)'!$O$13:$P$17,2,FALSE))</f>
        <v/>
      </c>
      <c r="Y83" s="3" t="str">
        <f t="shared" si="91"/>
        <v/>
      </c>
      <c r="Z83" s="196"/>
      <c r="AA83" s="418"/>
      <c r="AB83" s="418"/>
      <c r="AC83" s="420"/>
      <c r="AD83" s="667"/>
      <c r="AE83" s="651"/>
      <c r="AF83" s="314"/>
      <c r="AG83" s="8"/>
      <c r="AH83" s="8">
        <f t="shared" si="92"/>
        <v>0</v>
      </c>
      <c r="AI83" s="652"/>
    </row>
    <row r="84" spans="1:207" ht="5.25" customHeight="1">
      <c r="A84" s="261"/>
      <c r="B84" s="8"/>
      <c r="C84" s="8"/>
      <c r="D84" s="8"/>
      <c r="E84" s="266"/>
      <c r="F84" s="267"/>
      <c r="G84" s="321"/>
      <c r="H84" s="7"/>
      <c r="I84" s="8"/>
      <c r="J84" s="8" t="str">
        <f t="shared" si="90"/>
        <v/>
      </c>
      <c r="K84" s="14" t="str">
        <f>IF(ISERROR(VLOOKUP(Y84,'Directive OSH09 (FR)'!$T$6:$U$10,2,FALSE)),"",VLOOKUP(Y84,'Directive OSH09 (FR)'!$T$6:$U$10,2,FALSE))</f>
        <v/>
      </c>
      <c r="L84" s="126"/>
      <c r="M84" s="127"/>
      <c r="N84" s="27"/>
      <c r="O84" s="27"/>
      <c r="P84" s="27"/>
      <c r="Q84" s="57"/>
      <c r="R84" s="35"/>
      <c r="S84" s="7">
        <f t="shared" si="89"/>
        <v>0</v>
      </c>
      <c r="T84" s="35">
        <f t="shared" si="89"/>
        <v>0</v>
      </c>
      <c r="U84" s="3">
        <f>IF(A84="",0,IF(Q$80="",1,IF(Q$80+$U$80*365&lt;$U$1,1,0)))</f>
        <v>0</v>
      </c>
      <c r="V84" s="163">
        <f>IF(A84="",0,IF(Q$80="",1,IF(Q$80+$V$80*365&lt;$U$1,1,0)))</f>
        <v>0</v>
      </c>
      <c r="W84" s="162" t="str">
        <f>IF(ISERROR(VLOOKUP(H84,'Directive OSH09 (FR)'!$O$6:$P$10,2,FALSE)),"",VLOOKUP(H84,'Directive OSH09 (FR)'!$O$6:$P$10,2,FALSE))</f>
        <v/>
      </c>
      <c r="X84" s="3" t="str">
        <f>IF(ISERROR(VLOOKUP(I84,'Directive OSH09 (FR)'!$O$13:$P$17,2,FALSE)),"",VLOOKUP(I84,'Directive OSH09 (FR)'!$O$13:$P$17,2,FALSE))</f>
        <v/>
      </c>
      <c r="Y84" s="3" t="str">
        <f t="shared" si="91"/>
        <v/>
      </c>
      <c r="Z84" s="196"/>
      <c r="AA84" s="418"/>
      <c r="AB84" s="418"/>
      <c r="AC84" s="420"/>
      <c r="AD84" s="667"/>
      <c r="AE84" s="651"/>
      <c r="AF84" s="314"/>
      <c r="AG84" s="8"/>
      <c r="AH84" s="8">
        <f t="shared" si="92"/>
        <v>0</v>
      </c>
      <c r="AI84" s="652"/>
    </row>
    <row r="85" spans="1:207">
      <c r="A85" s="405"/>
      <c r="B85" s="62"/>
      <c r="C85" s="62"/>
      <c r="D85" s="62"/>
      <c r="E85" s="293"/>
      <c r="F85" s="282"/>
      <c r="G85" s="458"/>
      <c r="H85" s="61"/>
      <c r="I85" s="62"/>
      <c r="J85" s="62" t="str">
        <f t="shared" si="90"/>
        <v/>
      </c>
      <c r="K85" s="63" t="str">
        <f>IF(ISERROR(VLOOKUP(Y85,'Directive OSH09 (FR)'!$T$6:$U$10,2,FALSE)),"",VLOOKUP(Y85,'Directive OSH09 (FR)'!$T$6:$U$10,2,FALSE))</f>
        <v/>
      </c>
      <c r="L85" s="61"/>
      <c r="M85" s="64"/>
      <c r="N85" s="64"/>
      <c r="O85" s="64"/>
      <c r="P85" s="64"/>
      <c r="Q85" s="65"/>
      <c r="R85" s="66"/>
      <c r="S85" s="61">
        <f t="shared" si="89"/>
        <v>0</v>
      </c>
      <c r="T85" s="66">
        <f t="shared" si="89"/>
        <v>0</v>
      </c>
      <c r="U85" s="164">
        <f>IF(A85="",0,IF(Q$80="",1,IF(Q$80+$U$80*365&lt;$U$1,1,0)))</f>
        <v>0</v>
      </c>
      <c r="V85" s="165">
        <f>IF(A85="",0,IF(Q$80="",1,IF(Q$80+$V$80*365&lt;$U$1,1,0)))</f>
        <v>0</v>
      </c>
      <c r="W85" s="162" t="str">
        <f>IF(ISERROR(VLOOKUP(H85,'Directive OSH09 (FR)'!$O$6:$P$10,2,FALSE)),"",VLOOKUP(H85,'Directive OSH09 (FR)'!$O$6:$P$10,2,FALSE))</f>
        <v/>
      </c>
      <c r="X85" s="3" t="str">
        <f>IF(ISERROR(VLOOKUP(I85,'Directive OSH09 (FR)'!$O$13:$P$17,2,FALSE)),"",VLOOKUP(I85,'Directive OSH09 (FR)'!$O$13:$P$17,2,FALSE))</f>
        <v/>
      </c>
      <c r="Y85" s="3" t="str">
        <f t="shared" si="91"/>
        <v/>
      </c>
      <c r="Z85" s="196"/>
      <c r="AA85" s="418"/>
      <c r="AB85" s="418"/>
      <c r="AC85" s="420"/>
      <c r="AD85" s="667"/>
      <c r="AE85" s="651"/>
      <c r="AF85" s="642"/>
      <c r="AG85" s="62"/>
      <c r="AH85" s="62">
        <f t="shared" si="92"/>
        <v>0</v>
      </c>
      <c r="AI85" s="652"/>
    </row>
    <row r="86" spans="1:207" s="524" customFormat="1" ht="14.25">
      <c r="A86" s="522" t="s">
        <v>284</v>
      </c>
      <c r="B86" s="391"/>
      <c r="C86" s="391"/>
      <c r="D86" s="391"/>
      <c r="E86" s="292"/>
      <c r="F86" s="281"/>
      <c r="G86" s="457"/>
      <c r="H86" s="454"/>
      <c r="I86" s="391"/>
      <c r="J86" s="391">
        <f>IF(SUM(J87:J101)=0,"",MAX(J87:J101))</f>
        <v>32</v>
      </c>
      <c r="K86" s="24" t="str">
        <f>IF(ISERROR(VLOOKUP(Y86,'Directive OSH09 (FR)'!$T$6:$U$10,2,FALSE)),"",VLOOKUP(Y86,'Directive OSH09 (FR)'!$T$6:$U$10,2,FALSE))</f>
        <v>3-Moderé</v>
      </c>
      <c r="L86" s="43" t="str">
        <f>IF(ISERROR(VLOOKUP($A86,Dangers!$B$4:$G$1001,4,FALSE)),"ERR",IF(ISBLANK(VLOOKUP($A86,Dangers!$B$4:$G$1001,4,FALSE)),"","Yes"))</f>
        <v>Yes</v>
      </c>
      <c r="M86" s="26" t="str">
        <f>IF(ISERROR(VLOOKUP($A86,Dangers!$B$4:$G$1001,6,FALSE)),"ERR",IF(ISBLANK((VLOOKUP($A86,Dangers!$B$4:$G$1001,6,FALSE))),"","Yes"))</f>
        <v>Yes</v>
      </c>
      <c r="N86" s="26"/>
      <c r="O86" s="47"/>
      <c r="P86" s="26"/>
      <c r="Q86" s="132">
        <f>IF(OR(L86="Yes",M86="Yes"),MAX(Q87:Q88),"")</f>
        <v>0</v>
      </c>
      <c r="R86" s="34"/>
      <c r="S86" s="43">
        <f>IF(L86="Yes",IF(SUM(S87:S88)=0,0,1),2)</f>
        <v>1</v>
      </c>
      <c r="T86" s="34">
        <f>IF(M86="Yes",IF(SUM(T87:T88)=0,0,1),2)</f>
        <v>1</v>
      </c>
      <c r="U86" s="160">
        <v>3</v>
      </c>
      <c r="V86" s="161">
        <v>3</v>
      </c>
      <c r="W86" s="162" t="str">
        <f>IF(ISERROR(VLOOKUP(H86,'Directive OSH09 (FR)'!$O$6:$P$10,2,FALSE)),"",VLOOKUP(H86,'Directive OSH09 (FR)'!$O$6:$P$10,2,FALSE))</f>
        <v/>
      </c>
      <c r="X86" s="3" t="str">
        <f>IF(ISERROR(VLOOKUP(I86,'Directive OSH09 (FR)'!$O$13:$P$17,2,FALSE)),"",VLOOKUP(I86,'Directive OSH09 (FR)'!$O$13:$P$17,2,FALSE))</f>
        <v/>
      </c>
      <c r="Y86" s="3">
        <f>IF(J86="","",IF(J86&gt;=161,5,IF(J86&gt;=65,4,IF(J86&gt;=20,3,IF(J86&gt;=9,2,1)))))</f>
        <v>3</v>
      </c>
      <c r="Z86" s="620"/>
      <c r="AA86" s="366"/>
      <c r="AB86" s="366"/>
      <c r="AC86" s="366"/>
      <c r="AD86" s="665"/>
      <c r="AE86" s="644"/>
      <c r="AF86" s="366"/>
      <c r="AG86" s="366"/>
      <c r="AH86" s="366" t="str">
        <f>IF(SUM(AH87:AH88)=0,"",MAX(AH87:AH88))</f>
        <v/>
      </c>
      <c r="AI86" s="75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c r="GU86" s="90"/>
      <c r="GV86" s="90"/>
      <c r="GW86" s="90"/>
      <c r="GX86" s="90"/>
      <c r="GY86" s="90"/>
    </row>
    <row r="87" spans="1:207" ht="76.5">
      <c r="A87" s="260" t="s">
        <v>442</v>
      </c>
      <c r="B87" s="255" t="s">
        <v>512</v>
      </c>
      <c r="C87" s="255" t="s">
        <v>513</v>
      </c>
      <c r="D87" s="255" t="s">
        <v>514</v>
      </c>
      <c r="E87" s="266" t="s">
        <v>36</v>
      </c>
      <c r="F87" s="267">
        <v>2</v>
      </c>
      <c r="G87" s="256" t="s">
        <v>515</v>
      </c>
      <c r="H87" s="7" t="s">
        <v>38</v>
      </c>
      <c r="I87" s="8" t="s">
        <v>47</v>
      </c>
      <c r="J87" s="8">
        <f>IF(ISERROR(W87*X87),"",W87*X87)</f>
        <v>16</v>
      </c>
      <c r="K87" s="14" t="str">
        <f>IF(ISERROR(VLOOKUP(Y87,'Directive OSH09 (FR)'!$T$6:$U$10,2,FALSE)),"",VLOOKUP(Y87,'Directive OSH09 (FR)'!$T$6:$U$10,2,FALSE))</f>
        <v>2-Tolérable</v>
      </c>
      <c r="L87" s="126"/>
      <c r="M87" s="127"/>
      <c r="N87" s="27"/>
      <c r="O87" s="27"/>
      <c r="P87" s="27"/>
      <c r="Q87" s="57"/>
      <c r="R87" s="35"/>
      <c r="S87" s="7">
        <f t="shared" ref="S87:T89" si="93">U87</f>
        <v>1</v>
      </c>
      <c r="T87" s="35">
        <f t="shared" si="93"/>
        <v>1</v>
      </c>
      <c r="U87" s="3">
        <f>IF(A87="",0,IF(Q$92="",1,IF(Q$92+$U$92*365&lt;$U$1,1,0)))</f>
        <v>1</v>
      </c>
      <c r="V87" s="163">
        <f>IF(A87="",0,IF(Q$92="",1,IF(Q$92+$V$92*365&lt;$U$1,1,0)))</f>
        <v>1</v>
      </c>
      <c r="W87" s="162">
        <f>IF(ISERROR(VLOOKUP(H87,'Directive OSH09 (FR)'!$O$6:$P$10,2,FALSE)),"",VLOOKUP(H87,'Directive OSH09 (FR)'!$O$6:$P$10,2,FALSE))</f>
        <v>4</v>
      </c>
      <c r="X87" s="3">
        <f>IF(ISERROR(VLOOKUP(I87,'Directive OSH09 (FR)'!$O$13:$P$17,2,FALSE)),"",VLOOKUP(I87,'Directive OSH09 (FR)'!$O$13:$P$17,2,FALSE))</f>
        <v>4</v>
      </c>
      <c r="Y87" s="3">
        <f>IF(J87="","",IF(J87&gt;=161,5,IF(J87&gt;=65,4,IF(J87&gt;=20,3,IF(J87&gt;=9,2,1)))))</f>
        <v>2</v>
      </c>
      <c r="Z87" s="210" t="s">
        <v>516</v>
      </c>
      <c r="AA87" s="424" t="s">
        <v>460</v>
      </c>
      <c r="AB87" s="418"/>
      <c r="AC87" s="420"/>
      <c r="AD87" s="667"/>
      <c r="AE87" s="651"/>
      <c r="AF87" s="314"/>
      <c r="AG87" s="8"/>
      <c r="AH87" s="8">
        <f>IF(ISERROR(AU87*AV87),"",AU87*AV87)</f>
        <v>0</v>
      </c>
      <c r="AI87" s="652"/>
    </row>
    <row r="88" spans="1:207" ht="51">
      <c r="A88" s="261" t="s">
        <v>442</v>
      </c>
      <c r="B88" s="255" t="s">
        <v>517</v>
      </c>
      <c r="C88" s="255" t="s">
        <v>518</v>
      </c>
      <c r="D88" s="255" t="s">
        <v>519</v>
      </c>
      <c r="E88" s="266" t="s">
        <v>36</v>
      </c>
      <c r="F88" s="267">
        <v>2</v>
      </c>
      <c r="G88" s="256" t="s">
        <v>515</v>
      </c>
      <c r="H88" s="7" t="s">
        <v>35</v>
      </c>
      <c r="I88" s="8" t="s">
        <v>47</v>
      </c>
      <c r="J88" s="8">
        <f t="shared" ref="J88:J89" si="94">IF(ISERROR(W88*X88),"",W88*X88)</f>
        <v>8</v>
      </c>
      <c r="K88" s="14" t="str">
        <f>IF(ISERROR(VLOOKUP(Y88,'Directive OSH09 (FR)'!$T$6:$U$10,2,FALSE)),"",VLOOKUP(Y88,'Directive OSH09 (FR)'!$T$6:$U$10,2,FALSE))</f>
        <v>1-Negligeable</v>
      </c>
      <c r="L88" s="126"/>
      <c r="M88" s="127"/>
      <c r="N88" s="27"/>
      <c r="O88" s="27"/>
      <c r="P88" s="27"/>
      <c r="Q88" s="57"/>
      <c r="R88" s="35"/>
      <c r="S88" s="7">
        <f t="shared" si="93"/>
        <v>1</v>
      </c>
      <c r="T88" s="35">
        <f t="shared" si="93"/>
        <v>1</v>
      </c>
      <c r="U88" s="3">
        <f>IF(A88="",0,IF(Q$92="",1,IF(Q$92+$U$92*365&lt;$U$1,1,0)))</f>
        <v>1</v>
      </c>
      <c r="V88" s="163">
        <f>IF(A88="",0,IF(Q$92="",1,IF(Q$92+$V$92*365&lt;$U$1,1,0)))</f>
        <v>1</v>
      </c>
      <c r="W88" s="162">
        <f>IF(ISERROR(VLOOKUP(H88,'Directive OSH09 (FR)'!$O$6:$P$10,2,FALSE)),"",VLOOKUP(H88,'Directive OSH09 (FR)'!$O$6:$P$10,2,FALSE))</f>
        <v>2</v>
      </c>
      <c r="X88" s="3">
        <f>IF(ISERROR(VLOOKUP(I88,'Directive OSH09 (FR)'!$O$13:$P$17,2,FALSE)),"",VLOOKUP(I88,'Directive OSH09 (FR)'!$O$13:$P$17,2,FALSE))</f>
        <v>4</v>
      </c>
      <c r="Y88" s="3">
        <f t="shared" ref="Y88:Y89" si="95">IF(J88="","",IF(J88&gt;=161,5,IF(J88&gt;=65,4,IF(J88&gt;=20,3,IF(J88&gt;=9,2,1)))))</f>
        <v>1</v>
      </c>
      <c r="Z88" s="196"/>
      <c r="AA88" s="424"/>
      <c r="AB88" s="418"/>
      <c r="AC88" s="420"/>
      <c r="AD88" s="667"/>
      <c r="AE88" s="651"/>
      <c r="AF88" s="314"/>
      <c r="AG88" s="8"/>
      <c r="AH88" s="8">
        <f t="shared" ref="AH88:AH89" si="96">IF(ISERROR(AU88*AV88),"",AU88*AV88)</f>
        <v>0</v>
      </c>
      <c r="AI88" s="652"/>
    </row>
    <row r="89" spans="1:207" s="524" customFormat="1" ht="51">
      <c r="A89" s="261" t="s">
        <v>442</v>
      </c>
      <c r="B89" s="8" t="s">
        <v>520</v>
      </c>
      <c r="C89" s="8" t="s">
        <v>521</v>
      </c>
      <c r="D89" s="8" t="s">
        <v>519</v>
      </c>
      <c r="E89" s="266" t="s">
        <v>36</v>
      </c>
      <c r="F89" s="267">
        <v>2</v>
      </c>
      <c r="G89" s="256" t="s">
        <v>522</v>
      </c>
      <c r="H89" s="7" t="s">
        <v>35</v>
      </c>
      <c r="I89" s="8" t="s">
        <v>47</v>
      </c>
      <c r="J89" s="8">
        <f t="shared" si="94"/>
        <v>8</v>
      </c>
      <c r="K89" s="14" t="str">
        <f>IF(ISERROR(VLOOKUP(Y89,'Directive OSH09 (FR)'!$T$6:$U$10,2,FALSE)),"",VLOOKUP(Y89,'Directive OSH09 (FR)'!$T$6:$U$10,2,FALSE))</f>
        <v>1-Negligeable</v>
      </c>
      <c r="L89" s="126"/>
      <c r="M89" s="127"/>
      <c r="N89" s="27"/>
      <c r="O89" s="27"/>
      <c r="P89" s="27"/>
      <c r="Q89" s="57"/>
      <c r="R89" s="35"/>
      <c r="S89" s="7">
        <f t="shared" si="93"/>
        <v>1</v>
      </c>
      <c r="T89" s="35">
        <f t="shared" si="93"/>
        <v>1</v>
      </c>
      <c r="U89" s="3">
        <f>IF(A89="",0,IF(Q$92="",1,IF(Q$92+$U$92*365&lt;$U$1,1,0)))</f>
        <v>1</v>
      </c>
      <c r="V89" s="163">
        <f>IF(A89="",0,IF(Q$92="",1,IF(Q$92+$V$92*365&lt;$U$1,1,0)))</f>
        <v>1</v>
      </c>
      <c r="W89" s="162">
        <f>IF(ISERROR(VLOOKUP(H89,'Directive OSH09 (FR)'!$O$6:$P$10,2,FALSE)),"",VLOOKUP(H89,'Directive OSH09 (FR)'!$O$6:$P$10,2,FALSE))</f>
        <v>2</v>
      </c>
      <c r="X89" s="3">
        <f>IF(ISERROR(VLOOKUP(I89,'Directive OSH09 (FR)'!$O$13:$P$17,2,FALSE)),"",VLOOKUP(I89,'Directive OSH09 (FR)'!$O$13:$P$17,2,FALSE))</f>
        <v>4</v>
      </c>
      <c r="Y89" s="3">
        <f t="shared" si="95"/>
        <v>1</v>
      </c>
      <c r="Z89" s="196" t="s">
        <v>523</v>
      </c>
      <c r="AA89" s="418"/>
      <c r="AB89" s="418"/>
      <c r="AC89" s="420"/>
      <c r="AD89" s="667"/>
      <c r="AE89" s="651"/>
      <c r="AF89" s="314"/>
      <c r="AG89" s="8"/>
      <c r="AH89" s="8">
        <f t="shared" si="96"/>
        <v>0</v>
      </c>
      <c r="AI89" s="652"/>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c r="DY89" s="290"/>
      <c r="DZ89" s="290"/>
      <c r="EA89" s="290"/>
      <c r="EB89" s="290"/>
      <c r="EC89" s="290"/>
      <c r="ED89" s="290"/>
      <c r="EE89" s="290"/>
      <c r="EF89" s="290"/>
      <c r="EG89" s="290"/>
      <c r="EH89" s="290"/>
      <c r="EI89" s="290"/>
      <c r="EJ89" s="290"/>
      <c r="EK89" s="290"/>
      <c r="EL89" s="290"/>
      <c r="EM89" s="290"/>
      <c r="EN89" s="290"/>
      <c r="EO89" s="290"/>
      <c r="EP89" s="290"/>
      <c r="EQ89" s="290"/>
      <c r="ER89" s="290"/>
      <c r="ES89" s="290"/>
      <c r="ET89" s="290"/>
      <c r="EU89" s="290"/>
      <c r="EV89" s="290"/>
      <c r="EW89" s="290"/>
      <c r="EX89" s="290"/>
      <c r="EY89" s="290"/>
      <c r="EZ89" s="290"/>
      <c r="FA89" s="290"/>
      <c r="FB89" s="290"/>
      <c r="FC89" s="290"/>
      <c r="FD89" s="290"/>
      <c r="FE89" s="290"/>
      <c r="FF89" s="290"/>
      <c r="FG89" s="290"/>
      <c r="FH89" s="290"/>
      <c r="FI89" s="290"/>
      <c r="FJ89" s="290"/>
      <c r="FK89" s="290"/>
      <c r="FL89" s="290"/>
      <c r="FM89" s="290"/>
      <c r="FN89" s="290"/>
      <c r="FO89" s="290"/>
      <c r="FP89" s="290"/>
      <c r="FQ89" s="290"/>
      <c r="FR89" s="290"/>
      <c r="FS89" s="290"/>
      <c r="FT89" s="290"/>
      <c r="FU89" s="290"/>
      <c r="FV89" s="290"/>
      <c r="FW89" s="290"/>
      <c r="FX89" s="290"/>
      <c r="FY89" s="290"/>
      <c r="FZ89" s="290"/>
      <c r="GA89" s="290"/>
      <c r="GB89" s="290"/>
      <c r="GC89" s="290"/>
      <c r="GD89" s="290"/>
      <c r="GE89" s="290"/>
      <c r="GF89" s="290"/>
      <c r="GG89" s="290"/>
      <c r="GH89" s="290"/>
      <c r="GI89" s="290"/>
      <c r="GJ89" s="290"/>
      <c r="GK89" s="290"/>
      <c r="GL89" s="290"/>
      <c r="GM89" s="290"/>
      <c r="GN89" s="290"/>
      <c r="GO89" s="290"/>
      <c r="GP89" s="290"/>
      <c r="GQ89" s="290"/>
      <c r="GR89" s="290"/>
      <c r="GS89" s="290"/>
      <c r="GT89" s="290"/>
      <c r="GU89" s="290"/>
      <c r="GV89" s="290"/>
      <c r="GW89" s="290"/>
      <c r="GX89" s="290"/>
      <c r="GY89" s="290"/>
    </row>
    <row r="90" spans="1:207" ht="51">
      <c r="A90" s="261" t="s">
        <v>455</v>
      </c>
      <c r="B90" s="255" t="s">
        <v>757</v>
      </c>
      <c r="C90" s="255" t="s">
        <v>758</v>
      </c>
      <c r="D90" s="255" t="s">
        <v>759</v>
      </c>
      <c r="E90" s="266" t="s">
        <v>36</v>
      </c>
      <c r="F90" s="267">
        <v>2</v>
      </c>
      <c r="G90" s="256" t="s">
        <v>528</v>
      </c>
      <c r="H90" s="7" t="s">
        <v>38</v>
      </c>
      <c r="I90" s="8" t="s">
        <v>48</v>
      </c>
      <c r="J90" s="8">
        <f>IF(ISERROR(W90*X90),"",W90*X90)</f>
        <v>32</v>
      </c>
      <c r="K90" s="14" t="str">
        <f>IF(ISERROR(VLOOKUP(Y90,'Directive OSH09 (FR)'!$T$6:$U$10,2,FALSE)),"",VLOOKUP(Y90,'Directive OSH09 (FR)'!$T$6:$U$10,2,FALSE))</f>
        <v>3-Moderé</v>
      </c>
      <c r="L90" s="126"/>
      <c r="M90" s="127"/>
      <c r="N90" s="27"/>
      <c r="O90" s="27"/>
      <c r="P90" s="27"/>
      <c r="Q90" s="57"/>
      <c r="R90" s="35"/>
      <c r="S90" s="7">
        <f t="shared" ref="S90:T95" si="97">U90</f>
        <v>1</v>
      </c>
      <c r="T90" s="35">
        <f t="shared" si="97"/>
        <v>1</v>
      </c>
      <c r="U90" s="3">
        <f>IF(A90="",0,IF(Q$108="",1,IF(Q$108+$U$94*365&lt;$U$1,1,0)))</f>
        <v>1</v>
      </c>
      <c r="V90" s="163">
        <f>IF(A90="",0,IF(Q$108="",1,IF(Q$108+$V$94*365&lt;$U$1,1,0)))</f>
        <v>1</v>
      </c>
      <c r="W90" s="162">
        <f>IF(ISERROR(VLOOKUP(H90,'Directive OSH09 (FR)'!$O$6:$P$10,2,FALSE)),"",VLOOKUP(H90,'Directive OSH09 (FR)'!$O$6:$P$10,2,FALSE))</f>
        <v>4</v>
      </c>
      <c r="X90" s="3">
        <f>IF(ISERROR(VLOOKUP(I90,'Directive OSH09 (FR)'!$O$13:$P$17,2,FALSE)),"",VLOOKUP(I90,'Directive OSH09 (FR)'!$O$13:$P$17,2,FALSE))</f>
        <v>8</v>
      </c>
      <c r="Y90" s="3">
        <f>IF(J90="","",IF(J90&gt;=161,5,IF(J90&gt;=65,4,IF(J90&gt;=20,3,IF(J90&gt;=9,2,1)))))</f>
        <v>3</v>
      </c>
      <c r="Z90" s="210" t="s">
        <v>760</v>
      </c>
      <c r="AA90" s="418"/>
      <c r="AB90" s="418"/>
      <c r="AC90" s="420"/>
      <c r="AD90" s="667"/>
      <c r="AE90" s="651"/>
      <c r="AF90" s="314"/>
      <c r="AG90" s="8"/>
      <c r="AH90" s="8">
        <f>IF(ISERROR(AU90*AV90),"",AU90*AV90)</f>
        <v>0</v>
      </c>
      <c r="AI90" s="653"/>
    </row>
    <row r="91" spans="1:207" ht="51">
      <c r="A91" s="261" t="s">
        <v>524</v>
      </c>
      <c r="B91" s="255" t="s">
        <v>761</v>
      </c>
      <c r="C91" s="255" t="s">
        <v>526</v>
      </c>
      <c r="D91" s="255" t="s">
        <v>531</v>
      </c>
      <c r="E91" s="266" t="s">
        <v>36</v>
      </c>
      <c r="F91" s="267">
        <v>2</v>
      </c>
      <c r="G91" s="256" t="s">
        <v>528</v>
      </c>
      <c r="H91" s="7" t="s">
        <v>38</v>
      </c>
      <c r="I91" s="8" t="s">
        <v>48</v>
      </c>
      <c r="J91" s="8">
        <f>IF(ISERROR(W91*X91),"",W91*X91)</f>
        <v>32</v>
      </c>
      <c r="K91" s="14" t="str">
        <f>IF(ISERROR(VLOOKUP(Y91,'Directive OSH09 (FR)'!$T$6:$U$10,2,FALSE)),"",VLOOKUP(Y91,'Directive OSH09 (FR)'!$T$6:$U$10,2,FALSE))</f>
        <v>3-Moderé</v>
      </c>
      <c r="L91" s="126"/>
      <c r="M91" s="127"/>
      <c r="N91" s="27"/>
      <c r="O91" s="27"/>
      <c r="P91" s="27"/>
      <c r="Q91" s="57"/>
      <c r="R91" s="35"/>
      <c r="S91" s="7">
        <f t="shared" si="97"/>
        <v>1</v>
      </c>
      <c r="T91" s="35">
        <f t="shared" si="97"/>
        <v>1</v>
      </c>
      <c r="U91" s="3">
        <f>IF(A91="",0,IF(Q$104="",1,IF(Q$104+$U$92*365&lt;$U$1,1,0)))</f>
        <v>1</v>
      </c>
      <c r="V91" s="163">
        <f>IF(A91="",0,IF(Q$104="",1,IF(Q$104+$V$92*365&lt;$U$1,1,0)))</f>
        <v>1</v>
      </c>
      <c r="W91" s="162">
        <f>IF(ISERROR(VLOOKUP(H91,'Directive OSH09 (FR)'!$O$6:$P$10,2,FALSE)),"",VLOOKUP(H91,'Directive OSH09 (FR)'!$O$6:$P$10,2,FALSE))</f>
        <v>4</v>
      </c>
      <c r="X91" s="3">
        <f>IF(ISERROR(VLOOKUP(I91,'Directive OSH09 (FR)'!$O$13:$P$17,2,FALSE)),"",VLOOKUP(I91,'Directive OSH09 (FR)'!$O$13:$P$17,2,FALSE))</f>
        <v>8</v>
      </c>
      <c r="Y91" s="3">
        <f>IF(J91="","",IF(J91&gt;=161,5,IF(J91&gt;=65,4,IF(J91&gt;=20,3,IF(J91&gt;=9,2,1)))))</f>
        <v>3</v>
      </c>
      <c r="Z91" s="210"/>
      <c r="AA91" s="418"/>
      <c r="AB91" s="418"/>
      <c r="AC91" s="420"/>
      <c r="AD91" s="667"/>
      <c r="AE91" s="651"/>
      <c r="AF91" s="314"/>
      <c r="AG91" s="8"/>
      <c r="AH91" s="8">
        <f>IF(ISERROR(AU91*AV91),"",AU91*AV91)</f>
        <v>0</v>
      </c>
      <c r="AI91" s="653"/>
    </row>
    <row r="92" spans="1:207" ht="51">
      <c r="A92" s="261" t="s">
        <v>442</v>
      </c>
      <c r="B92" s="255" t="s">
        <v>529</v>
      </c>
      <c r="C92" s="255" t="s">
        <v>762</v>
      </c>
      <c r="D92" s="255" t="s">
        <v>531</v>
      </c>
      <c r="E92" s="266" t="s">
        <v>36</v>
      </c>
      <c r="F92" s="267">
        <v>2</v>
      </c>
      <c r="G92" s="256" t="s">
        <v>528</v>
      </c>
      <c r="H92" s="7" t="s">
        <v>38</v>
      </c>
      <c r="I92" s="8" t="s">
        <v>48</v>
      </c>
      <c r="J92" s="8">
        <f t="shared" ref="J92:J95" si="98">IF(ISERROR(W92*X92),"",W92*X92)</f>
        <v>32</v>
      </c>
      <c r="K92" s="14" t="str">
        <f>IF(ISERROR(VLOOKUP(Y92,'Directive OSH09 (FR)'!$T$6:$U$10,2,FALSE)),"",VLOOKUP(Y92,'Directive OSH09 (FR)'!$T$6:$U$10,2,FALSE))</f>
        <v>3-Moderé</v>
      </c>
      <c r="L92" s="126"/>
      <c r="M92" s="127"/>
      <c r="N92" s="27"/>
      <c r="O92" s="27"/>
      <c r="P92" s="27"/>
      <c r="Q92" s="57"/>
      <c r="R92" s="35"/>
      <c r="S92" s="7">
        <f t="shared" si="97"/>
        <v>1</v>
      </c>
      <c r="T92" s="35">
        <f t="shared" si="97"/>
        <v>1</v>
      </c>
      <c r="U92" s="3">
        <f>IF(A92="",0,IF(Q$104="",1,IF(Q$104+$U$92*365&lt;$U$1,1,0)))</f>
        <v>1</v>
      </c>
      <c r="V92" s="163">
        <f>IF(A92="",0,IF(Q$104="",1,IF(Q$104+$V$92*365&lt;$U$1,1,0)))</f>
        <v>1</v>
      </c>
      <c r="W92" s="162">
        <f>IF(ISERROR(VLOOKUP(H92,'Directive OSH09 (FR)'!$O$6:$P$10,2,FALSE)),"",VLOOKUP(H92,'Directive OSH09 (FR)'!$O$6:$P$10,2,FALSE))</f>
        <v>4</v>
      </c>
      <c r="X92" s="3">
        <f>IF(ISERROR(VLOOKUP(I92,'Directive OSH09 (FR)'!$O$13:$P$17,2,FALSE)),"",VLOOKUP(I92,'Directive OSH09 (FR)'!$O$13:$P$17,2,FALSE))</f>
        <v>8</v>
      </c>
      <c r="Y92" s="3">
        <f t="shared" ref="Y92:Y95" si="99">IF(J92="","",IF(J92&gt;=161,5,IF(J92&gt;=65,4,IF(J92&gt;=20,3,IF(J92&gt;=9,2,1)))))</f>
        <v>3</v>
      </c>
      <c r="Z92" s="210"/>
      <c r="AA92" s="418"/>
      <c r="AB92" s="418"/>
      <c r="AC92" s="420"/>
      <c r="AD92" s="667"/>
      <c r="AE92" s="651"/>
      <c r="AF92" s="314"/>
      <c r="AG92" s="8"/>
      <c r="AH92" s="8">
        <f t="shared" ref="AH92:AH95" si="100">IF(ISERROR(AU92*AV92),"",AU92*AV92)</f>
        <v>0</v>
      </c>
      <c r="AI92" s="653"/>
    </row>
    <row r="93" spans="1:207" ht="51">
      <c r="A93" s="261" t="s">
        <v>524</v>
      </c>
      <c r="B93" s="255" t="s">
        <v>763</v>
      </c>
      <c r="C93" s="255" t="s">
        <v>526</v>
      </c>
      <c r="D93" s="255" t="s">
        <v>527</v>
      </c>
      <c r="E93" s="266" t="s">
        <v>36</v>
      </c>
      <c r="F93" s="267">
        <v>2</v>
      </c>
      <c r="G93" s="256" t="s">
        <v>528</v>
      </c>
      <c r="H93" s="7" t="s">
        <v>38</v>
      </c>
      <c r="I93" s="8" t="s">
        <v>48</v>
      </c>
      <c r="J93" s="8">
        <f t="shared" si="98"/>
        <v>32</v>
      </c>
      <c r="K93" s="14" t="str">
        <f>IF(ISERROR(VLOOKUP(Y93,'Directive OSH09 (FR)'!$T$6:$U$10,2,FALSE)),"",VLOOKUP(Y93,'Directive OSH09 (FR)'!$T$6:$U$10,2,FALSE))</f>
        <v>3-Moderé</v>
      </c>
      <c r="L93" s="126"/>
      <c r="M93" s="127"/>
      <c r="N93" s="27"/>
      <c r="O93" s="27"/>
      <c r="P93" s="27"/>
      <c r="Q93" s="57"/>
      <c r="R93" s="35"/>
      <c r="S93" s="7">
        <f t="shared" si="97"/>
        <v>1</v>
      </c>
      <c r="T93" s="35">
        <f t="shared" si="97"/>
        <v>1</v>
      </c>
      <c r="U93" s="3">
        <f>IF(A93="",0,IF(Q$104="",1,IF(Q$104+$U$92*365&lt;$U$1,1,0)))</f>
        <v>1</v>
      </c>
      <c r="V93" s="163">
        <f>IF(A93="",0,IF(Q$104="",1,IF(Q$104+$V$92*365&lt;$U$1,1,0)))</f>
        <v>1</v>
      </c>
      <c r="W93" s="162">
        <f>IF(ISERROR(VLOOKUP(H93,'Directive OSH09 (FR)'!$O$6:$P$10,2,FALSE)),"",VLOOKUP(H93,'Directive OSH09 (FR)'!$O$6:$P$10,2,FALSE))</f>
        <v>4</v>
      </c>
      <c r="X93" s="3">
        <f>IF(ISERROR(VLOOKUP(I93,'Directive OSH09 (FR)'!$O$13:$P$17,2,FALSE)),"",VLOOKUP(I93,'Directive OSH09 (FR)'!$O$13:$P$17,2,FALSE))</f>
        <v>8</v>
      </c>
      <c r="Y93" s="3">
        <f t="shared" si="99"/>
        <v>3</v>
      </c>
      <c r="Z93" s="210"/>
      <c r="AA93" s="418"/>
      <c r="AB93" s="418"/>
      <c r="AC93" s="420"/>
      <c r="AD93" s="667"/>
      <c r="AE93" s="651"/>
      <c r="AF93" s="314"/>
      <c r="AG93" s="8"/>
      <c r="AH93" s="8">
        <f t="shared" si="100"/>
        <v>0</v>
      </c>
      <c r="AI93" s="653"/>
    </row>
    <row r="94" spans="1:207" ht="20.45" customHeight="1">
      <c r="A94" s="261" t="s">
        <v>660</v>
      </c>
      <c r="B94" s="255" t="s">
        <v>533</v>
      </c>
      <c r="C94" s="255" t="s">
        <v>534</v>
      </c>
      <c r="D94" s="255" t="s">
        <v>531</v>
      </c>
      <c r="E94" s="266" t="s">
        <v>36</v>
      </c>
      <c r="F94" s="267">
        <v>2</v>
      </c>
      <c r="G94" s="256" t="s">
        <v>528</v>
      </c>
      <c r="H94" s="7" t="s">
        <v>38</v>
      </c>
      <c r="I94" s="8" t="s">
        <v>48</v>
      </c>
      <c r="J94" s="8">
        <f t="shared" si="98"/>
        <v>32</v>
      </c>
      <c r="K94" s="14" t="str">
        <f>IF(ISERROR(VLOOKUP(Y94,'Directive OSH09 (FR)'!$T$6:$U$10,2,FALSE)),"",VLOOKUP(Y94,'Directive OSH09 (FR)'!$T$6:$U$10,2,FALSE))</f>
        <v>3-Moderé</v>
      </c>
      <c r="L94" s="126"/>
      <c r="M94" s="127"/>
      <c r="N94" s="27"/>
      <c r="O94" s="27"/>
      <c r="P94" s="27"/>
      <c r="Q94" s="57"/>
      <c r="R94" s="35"/>
      <c r="S94" s="7">
        <f t="shared" si="97"/>
        <v>1</v>
      </c>
      <c r="T94" s="35">
        <f t="shared" si="97"/>
        <v>1</v>
      </c>
      <c r="U94" s="3">
        <f>IF(A94="",0,IF(Q$104="",1,IF(Q$104+$U$92*365&lt;$U$1,1,0)))</f>
        <v>1</v>
      </c>
      <c r="V94" s="163">
        <f>IF(A94="",0,IF(Q$104="",1,IF(Q$104+$V$92*365&lt;$U$1,1,0)))</f>
        <v>1</v>
      </c>
      <c r="W94" s="162">
        <f>IF(ISERROR(VLOOKUP(H94,'Directive OSH09 (FR)'!$O$6:$P$10,2,FALSE)),"",VLOOKUP(H94,'Directive OSH09 (FR)'!$O$6:$P$10,2,FALSE))</f>
        <v>4</v>
      </c>
      <c r="X94" s="3">
        <f>IF(ISERROR(VLOOKUP(I94,'Directive OSH09 (FR)'!$O$13:$P$17,2,FALSE)),"",VLOOKUP(I94,'Directive OSH09 (FR)'!$O$13:$P$17,2,FALSE))</f>
        <v>8</v>
      </c>
      <c r="Y94" s="3">
        <f t="shared" si="99"/>
        <v>3</v>
      </c>
      <c r="Z94" s="210"/>
      <c r="AA94" s="418"/>
      <c r="AB94" s="418"/>
      <c r="AC94" s="420"/>
      <c r="AD94" s="667"/>
      <c r="AE94" s="651"/>
      <c r="AF94" s="314"/>
      <c r="AG94" s="8"/>
      <c r="AH94" s="8">
        <f t="shared" si="100"/>
        <v>0</v>
      </c>
      <c r="AI94" s="653"/>
    </row>
    <row r="95" spans="1:207" ht="5.25" customHeight="1">
      <c r="A95" s="405"/>
      <c r="B95" s="62"/>
      <c r="C95" s="62"/>
      <c r="D95" s="62"/>
      <c r="E95" s="293"/>
      <c r="F95" s="282"/>
      <c r="G95" s="458"/>
      <c r="H95" s="61"/>
      <c r="I95" s="62"/>
      <c r="J95" s="62" t="str">
        <f t="shared" si="98"/>
        <v/>
      </c>
      <c r="K95" s="63" t="str">
        <f>IF(ISERROR(VLOOKUP(Y95,'Directive OSH09 (FR)'!$T$6:$U$10,2,FALSE)),"",VLOOKUP(Y95,'Directive OSH09 (FR)'!$T$6:$U$10,2,FALSE))</f>
        <v/>
      </c>
      <c r="L95" s="61"/>
      <c r="M95" s="64"/>
      <c r="N95" s="64"/>
      <c r="O95" s="64"/>
      <c r="P95" s="64"/>
      <c r="Q95" s="65"/>
      <c r="R95" s="66"/>
      <c r="S95" s="61">
        <f t="shared" si="97"/>
        <v>0</v>
      </c>
      <c r="T95" s="66">
        <f t="shared" si="97"/>
        <v>0</v>
      </c>
      <c r="U95" s="164">
        <f>IF(A95="",0,IF(Q$90="",1,IF(Q$90+$U$90*365&lt;$U$1,1,0)))</f>
        <v>0</v>
      </c>
      <c r="V95" s="165">
        <f>IF(A95="",0,IF(Q$90="",1,IF(Q$90+$V$90*365&lt;$U$1,1,0)))</f>
        <v>0</v>
      </c>
      <c r="W95" s="162" t="str">
        <f>IF(ISERROR(VLOOKUP(H95,'Directive OSH09 (FR)'!$O$6:$P$10,2,FALSE)),"",VLOOKUP(H95,'Directive OSH09 (FR)'!$O$6:$P$10,2,FALSE))</f>
        <v/>
      </c>
      <c r="X95" s="3" t="str">
        <f>IF(ISERROR(VLOOKUP(I95,'Directive OSH09 (FR)'!$O$13:$P$17,2,FALSE)),"",VLOOKUP(I95,'Directive OSH09 (FR)'!$O$13:$P$17,2,FALSE))</f>
        <v/>
      </c>
      <c r="Y95" s="3" t="str">
        <f t="shared" si="99"/>
        <v/>
      </c>
      <c r="Z95" s="196"/>
      <c r="AA95" s="418"/>
      <c r="AB95" s="418"/>
      <c r="AC95" s="420"/>
      <c r="AD95" s="667"/>
      <c r="AE95" s="651"/>
      <c r="AF95" s="642"/>
      <c r="AG95" s="62"/>
      <c r="AH95" s="62">
        <f t="shared" si="100"/>
        <v>0</v>
      </c>
      <c r="AI95" s="652"/>
    </row>
    <row r="96" spans="1:207" ht="14.25">
      <c r="A96" s="354" t="s">
        <v>339</v>
      </c>
      <c r="B96" s="391"/>
      <c r="C96" s="391"/>
      <c r="D96" s="391"/>
      <c r="E96" s="292"/>
      <c r="F96" s="281"/>
      <c r="G96" s="457"/>
      <c r="H96" s="454"/>
      <c r="I96" s="391"/>
      <c r="J96" s="391">
        <f>IF(SUM(J97:J101)=0,"",MAX(J97:J101))</f>
        <v>32</v>
      </c>
      <c r="K96" s="24" t="str">
        <f>IF(ISERROR(VLOOKUP(Y96,'Directive OSH09 (FR)'!$T$6:$U$10,2,FALSE)),"",VLOOKUP(Y96,'Directive OSH09 (FR)'!$T$6:$U$10,2,FALSE))</f>
        <v>3-Moderé</v>
      </c>
      <c r="L96" s="43" t="str">
        <f>IF(ISERROR(VLOOKUP($A96,Dangers!$B$4:$G$1001,4,FALSE)),"ERR",IF(ISBLANK(VLOOKUP($A96,Dangers!$B$4:$G$1001,4,FALSE)),"","Yes"))</f>
        <v/>
      </c>
      <c r="M96" s="26" t="str">
        <f>IF(ISERROR(VLOOKUP($A96,Dangers!$B$4:$G$1001,6,FALSE)),"ERR",IF(ISBLANK((VLOOKUP($A96,Dangers!$B$4:$G$1001,6,FALSE))),"","Yes"))</f>
        <v>Yes</v>
      </c>
      <c r="N96" s="26"/>
      <c r="O96" s="26"/>
      <c r="P96" s="26"/>
      <c r="Q96" s="132">
        <f>IF(OR(L96="Yes",M96="Yes"),MAX(Q97:Q101),"")</f>
        <v>0</v>
      </c>
      <c r="R96" s="34"/>
      <c r="S96" s="43">
        <f>IF(L96="Yes",IF(SUM(S97:S101)=0,0,1),2)</f>
        <v>2</v>
      </c>
      <c r="T96" s="34">
        <f ca="1">IF(M96="Yes",IF(SUM(T97:T101)=0,0,1),2)</f>
        <v>1</v>
      </c>
      <c r="U96" s="160">
        <v>0</v>
      </c>
      <c r="V96" s="161">
        <v>2</v>
      </c>
      <c r="W96" s="162" t="str">
        <f>IF(ISERROR(VLOOKUP(H96,'Directive OSH09 (FR)'!$O$6:$P$10,2,FALSE)),"",VLOOKUP(H96,'Directive OSH09 (FR)'!$O$6:$P$10,2,FALSE))</f>
        <v/>
      </c>
      <c r="X96" s="3" t="str">
        <f>IF(ISERROR(VLOOKUP(I96,'Directive OSH09 (FR)'!$O$13:$P$17,2,FALSE)),"",VLOOKUP(I96,'Directive OSH09 (FR)'!$O$13:$P$17,2,FALSE))</f>
        <v/>
      </c>
      <c r="Y96" s="3">
        <f>IF(J96="","",IF(J96&gt;=161,5,IF(J96&gt;=65,4,IF(J96&gt;=20,3,IF(J96&gt;=9,2,1)))))</f>
        <v>3</v>
      </c>
      <c r="Z96" s="367"/>
      <c r="AA96" s="446"/>
      <c r="AB96" s="446"/>
      <c r="AC96" s="611"/>
      <c r="AD96" s="709"/>
      <c r="AE96" s="702"/>
      <c r="AF96" s="518"/>
      <c r="AG96" s="398"/>
      <c r="AH96" s="398" t="str">
        <f>IF(SUM(AH97:AH101)=0,"",MAX(AH97:AH101))</f>
        <v/>
      </c>
      <c r="AI96" s="703"/>
    </row>
    <row r="97" spans="1:207" ht="51">
      <c r="A97" s="261" t="s">
        <v>524</v>
      </c>
      <c r="B97" s="255" t="s">
        <v>525</v>
      </c>
      <c r="C97" s="255" t="s">
        <v>526</v>
      </c>
      <c r="D97" s="255" t="s">
        <v>527</v>
      </c>
      <c r="E97" s="266" t="s">
        <v>36</v>
      </c>
      <c r="F97" s="267">
        <v>2</v>
      </c>
      <c r="G97" s="256" t="s">
        <v>528</v>
      </c>
      <c r="H97" s="7" t="s">
        <v>38</v>
      </c>
      <c r="I97" s="8" t="s">
        <v>48</v>
      </c>
      <c r="J97" s="8">
        <f t="shared" ref="J97:J98" si="101">IF(ISERROR(W97*X97),"",W97*X97)</f>
        <v>32</v>
      </c>
      <c r="K97" s="14" t="str">
        <f>IF(ISERROR(VLOOKUP(Y97,'Directive OSH09 (FR)'!$T$6:$U$10,2,FALSE)),"",VLOOKUP(Y97,'Directive OSH09 (FR)'!$T$6:$U$10,2,FALSE))</f>
        <v>3-Moderé</v>
      </c>
      <c r="L97" s="126"/>
      <c r="M97" s="127"/>
      <c r="N97" s="27"/>
      <c r="O97" s="27"/>
      <c r="P97" s="27"/>
      <c r="Q97" s="57"/>
      <c r="R97" s="35"/>
      <c r="S97" s="7">
        <f t="shared" ref="S97:T98" ca="1" si="102">U97</f>
        <v>1</v>
      </c>
      <c r="T97" s="35">
        <f t="shared" ca="1" si="102"/>
        <v>1</v>
      </c>
      <c r="U97" s="3">
        <f ca="1">IF(A97="",0,IF(Q$96="",1,IF(Q$96+$U$90*365&lt;$U$1,1,0)))</f>
        <v>1</v>
      </c>
      <c r="V97" s="163">
        <f ca="1">IF(A97="",0,IF(Q$96="",1,IF(Q$96+$V$90*365&lt;$U$1,1,0)))</f>
        <v>1</v>
      </c>
      <c r="W97" s="162">
        <f>IF(ISERROR(VLOOKUP(H97,'Directive OSH09 (FR)'!$O$6:$P$10,2,FALSE)),"",VLOOKUP(H97,'Directive OSH09 (FR)'!$O$6:$P$10,2,FALSE))</f>
        <v>4</v>
      </c>
      <c r="X97" s="3">
        <f>IF(ISERROR(VLOOKUP(I97,'Directive OSH09 (FR)'!$O$13:$P$17,2,FALSE)),"",VLOOKUP(I97,'Directive OSH09 (FR)'!$O$13:$P$17,2,FALSE))</f>
        <v>8</v>
      </c>
      <c r="Y97" s="3">
        <f t="shared" ref="Y97:Y98" si="103">IF(J97="","",IF(J97&gt;=161,5,IF(J97&gt;=65,4,IF(J97&gt;=20,3,IF(J97&gt;=9,2,1)))))</f>
        <v>3</v>
      </c>
      <c r="Z97" s="210"/>
      <c r="AA97" s="418"/>
      <c r="AB97" s="418"/>
      <c r="AC97" s="420"/>
      <c r="AD97" s="667"/>
      <c r="AE97" s="651"/>
      <c r="AF97" s="314"/>
      <c r="AG97" s="8"/>
      <c r="AH97" s="8">
        <f t="shared" ref="AH97:AH98" si="104">IF(ISERROR(AU97*AV97),"",AU97*AV97)</f>
        <v>0</v>
      </c>
      <c r="AI97" s="653"/>
    </row>
    <row r="98" spans="1:207" ht="32.1" customHeight="1">
      <c r="A98" s="261" t="s">
        <v>442</v>
      </c>
      <c r="B98" s="255" t="s">
        <v>529</v>
      </c>
      <c r="C98" s="255" t="s">
        <v>530</v>
      </c>
      <c r="D98" s="255" t="s">
        <v>531</v>
      </c>
      <c r="E98" s="266" t="s">
        <v>36</v>
      </c>
      <c r="F98" s="267">
        <v>2</v>
      </c>
      <c r="G98" s="256" t="s">
        <v>528</v>
      </c>
      <c r="H98" s="7" t="s">
        <v>38</v>
      </c>
      <c r="I98" s="8" t="s">
        <v>48</v>
      </c>
      <c r="J98" s="8">
        <f t="shared" si="101"/>
        <v>32</v>
      </c>
      <c r="K98" s="14" t="str">
        <f>IF(ISERROR(VLOOKUP(Y98,'Directive OSH09 (FR)'!$T$6:$U$10,2,FALSE)),"",VLOOKUP(Y98,'Directive OSH09 (FR)'!$T$6:$U$10,2,FALSE))</f>
        <v>3-Moderé</v>
      </c>
      <c r="L98" s="126"/>
      <c r="M98" s="127"/>
      <c r="N98" s="27"/>
      <c r="O98" s="27"/>
      <c r="P98" s="27"/>
      <c r="Q98" s="57"/>
      <c r="R98" s="35"/>
      <c r="S98" s="7">
        <f t="shared" ca="1" si="102"/>
        <v>1</v>
      </c>
      <c r="T98" s="35">
        <f t="shared" ca="1" si="102"/>
        <v>1</v>
      </c>
      <c r="U98" s="3">
        <f ca="1">IF(A98="",0,IF(Q$96="",1,IF(Q$96+$U$90*365&lt;$U$1,1,0)))</f>
        <v>1</v>
      </c>
      <c r="V98" s="163">
        <f ca="1">IF(A98="",0,IF(Q$96="",1,IF(Q$96+$V$90*365&lt;$U$1,1,0)))</f>
        <v>1</v>
      </c>
      <c r="W98" s="162">
        <f>IF(ISERROR(VLOOKUP(H98,'Directive OSH09 (FR)'!$O$6:$P$10,2,FALSE)),"",VLOOKUP(H98,'Directive OSH09 (FR)'!$O$6:$P$10,2,FALSE))</f>
        <v>4</v>
      </c>
      <c r="X98" s="3">
        <f>IF(ISERROR(VLOOKUP(I98,'Directive OSH09 (FR)'!$O$13:$P$17,2,FALSE)),"",VLOOKUP(I98,'Directive OSH09 (FR)'!$O$13:$P$17,2,FALSE))</f>
        <v>8</v>
      </c>
      <c r="Y98" s="3">
        <f t="shared" si="103"/>
        <v>3</v>
      </c>
      <c r="Z98" s="210"/>
      <c r="AA98" s="418"/>
      <c r="AB98" s="418"/>
      <c r="AC98" s="420"/>
      <c r="AD98" s="667"/>
      <c r="AE98" s="651"/>
      <c r="AF98" s="314"/>
      <c r="AG98" s="8"/>
      <c r="AH98" s="8">
        <f t="shared" si="104"/>
        <v>0</v>
      </c>
      <c r="AI98" s="653"/>
    </row>
    <row r="99" spans="1:207">
      <c r="A99" s="261"/>
      <c r="B99" s="255"/>
      <c r="C99" s="255"/>
      <c r="D99" s="255"/>
      <c r="E99" s="266"/>
      <c r="F99" s="267"/>
      <c r="G99" s="256"/>
      <c r="H99" s="7"/>
      <c r="I99" s="8"/>
      <c r="J99" s="8"/>
      <c r="K99" s="14"/>
      <c r="L99" s="126"/>
      <c r="M99" s="127"/>
      <c r="N99" s="27"/>
      <c r="O99" s="27"/>
      <c r="P99" s="27"/>
      <c r="Q99" s="57"/>
      <c r="R99" s="35"/>
      <c r="S99" s="7"/>
      <c r="T99" s="35"/>
      <c r="U99" s="3"/>
      <c r="V99" s="163"/>
      <c r="W99" s="162"/>
      <c r="X99" s="3"/>
      <c r="Y99" s="3"/>
      <c r="Z99" s="210"/>
      <c r="AA99" s="418"/>
      <c r="AB99" s="418"/>
      <c r="AC99" s="420"/>
      <c r="AD99" s="667"/>
      <c r="AE99" s="651"/>
      <c r="AF99" s="314"/>
      <c r="AG99" s="8"/>
      <c r="AH99" s="8"/>
      <c r="AI99" s="653"/>
    </row>
    <row r="100" spans="1:207">
      <c r="A100" s="261"/>
      <c r="B100" s="8"/>
      <c r="C100" s="8"/>
      <c r="D100" s="8"/>
      <c r="E100" s="266"/>
      <c r="F100" s="267"/>
      <c r="G100" s="321"/>
      <c r="H100" s="7"/>
      <c r="I100" s="8"/>
      <c r="J100" s="8" t="str">
        <f t="shared" ref="J100" si="105">IF(ISERROR(W100*X100),"",W100*X100)</f>
        <v/>
      </c>
      <c r="K100" s="14" t="str">
        <f>IF(ISERROR(VLOOKUP(Y100,'Directive OSH09 (FR)'!$T$6:$U$10,2,FALSE)),"",VLOOKUP(Y100,'Directive OSH09 (FR)'!$T$6:$U$10,2,FALSE))</f>
        <v/>
      </c>
      <c r="L100" s="126"/>
      <c r="M100" s="127"/>
      <c r="N100" s="27"/>
      <c r="O100" s="27"/>
      <c r="P100" s="27"/>
      <c r="Q100" s="57"/>
      <c r="R100" s="35"/>
      <c r="S100" s="7">
        <f t="shared" ref="S100:T100" si="106">U100</f>
        <v>0</v>
      </c>
      <c r="T100" s="35">
        <f t="shared" si="106"/>
        <v>0</v>
      </c>
      <c r="U100" s="3">
        <f>IF(A100="",0,IF(Q$96="",1,IF(Q$96+$U$90*365&lt;$U$1,1,0)))</f>
        <v>0</v>
      </c>
      <c r="V100" s="163">
        <f>IF(A100="",0,IF(Q$96="",1,IF(Q$96+$V$90*365&lt;$U$1,1,0)))</f>
        <v>0</v>
      </c>
      <c r="W100" s="162" t="str">
        <f>IF(ISERROR(VLOOKUP(H100,'Directive OSH09 (FR)'!$O$6:$P$10,2,FALSE)),"",VLOOKUP(H100,'Directive OSH09 (FR)'!$O$6:$P$10,2,FALSE))</f>
        <v/>
      </c>
      <c r="X100" s="3" t="str">
        <f>IF(ISERROR(VLOOKUP(I100,'Directive OSH09 (FR)'!$O$13:$P$17,2,FALSE)),"",VLOOKUP(I100,'Directive OSH09 (FR)'!$O$13:$P$17,2,FALSE))</f>
        <v/>
      </c>
      <c r="Y100" s="3" t="str">
        <f t="shared" ref="Y100" si="107">IF(J100="","",IF(J100&gt;=161,5,IF(J100&gt;=65,4,IF(J100&gt;=20,3,IF(J100&gt;=9,2,1)))))</f>
        <v/>
      </c>
      <c r="Z100" s="196"/>
      <c r="AA100" s="418"/>
      <c r="AB100" s="418"/>
      <c r="AC100" s="420"/>
      <c r="AD100" s="667"/>
      <c r="AE100" s="651"/>
      <c r="AF100" s="314"/>
      <c r="AG100" s="8"/>
      <c r="AH100" s="8">
        <f t="shared" ref="AH100" si="108">IF(ISERROR(AU100*AV100),"",AU100*AV100)</f>
        <v>0</v>
      </c>
      <c r="AI100" s="652"/>
    </row>
    <row r="101" spans="1:207">
      <c r="A101" s="405"/>
      <c r="B101" s="62"/>
      <c r="C101" s="62"/>
      <c r="D101" s="62"/>
      <c r="E101" s="293"/>
      <c r="F101" s="282"/>
      <c r="G101" s="458"/>
      <c r="H101" s="61"/>
      <c r="I101" s="62"/>
      <c r="J101" s="62" t="str">
        <f t="shared" ref="J101" si="109">IF(ISERROR(W101*X101),"",W101*X101)</f>
        <v/>
      </c>
      <c r="K101" s="63" t="str">
        <f>IF(ISERROR(VLOOKUP(Y101,'Directive OSH09 (FR)'!$T$6:$U$10,2,FALSE)),"",VLOOKUP(Y101,'Directive OSH09 (FR)'!$T$6:$U$10,2,FALSE))</f>
        <v/>
      </c>
      <c r="L101" s="61"/>
      <c r="M101" s="64"/>
      <c r="N101" s="64"/>
      <c r="O101" s="64"/>
      <c r="P101" s="64"/>
      <c r="Q101" s="65"/>
      <c r="R101" s="66"/>
      <c r="S101" s="61">
        <f t="shared" ref="S101:T101" si="110">U101</f>
        <v>0</v>
      </c>
      <c r="T101" s="66">
        <f t="shared" si="110"/>
        <v>0</v>
      </c>
      <c r="U101" s="164">
        <f>IF(A101="",0,IF(Q$89="",1,IF(Q$89+$U$86*365&lt;$U$1,1,0)))</f>
        <v>0</v>
      </c>
      <c r="V101" s="165">
        <f>IF(A101="",0,IF(Q$89="",1,IF(Q$89+$V$86*365&lt;$U$1,1,0)))</f>
        <v>0</v>
      </c>
      <c r="W101" s="162" t="str">
        <f>IF(ISERROR(VLOOKUP(H101,'Directive OSH09 (FR)'!$O$6:$P$10,2,FALSE)),"",VLOOKUP(H101,'Directive OSH09 (FR)'!$O$6:$P$10,2,FALSE))</f>
        <v/>
      </c>
      <c r="X101" s="3" t="str">
        <f>IF(ISERROR(VLOOKUP(I101,'Directive OSH09 (FR)'!$O$13:$P$17,2,FALSE)),"",VLOOKUP(I101,'Directive OSH09 (FR)'!$O$13:$P$17,2,FALSE))</f>
        <v/>
      </c>
      <c r="Y101" s="3" t="str">
        <f t="shared" ref="Y101" si="111">IF(J101="","",IF(J101&gt;=161,5,IF(J101&gt;=65,4,IF(J101&gt;=20,3,IF(J101&gt;=9,2,1)))))</f>
        <v/>
      </c>
      <c r="Z101" s="196"/>
      <c r="AA101" s="418"/>
      <c r="AB101" s="418"/>
      <c r="AC101" s="420"/>
      <c r="AD101" s="667"/>
      <c r="AE101" s="651"/>
      <c r="AF101" s="642"/>
      <c r="AG101" s="62"/>
      <c r="AH101" s="62">
        <f t="shared" ref="AH101" si="112">IF(ISERROR(AU101*AV101),"",AU101*AV101)</f>
        <v>0</v>
      </c>
      <c r="AI101" s="652"/>
    </row>
    <row r="102" spans="1:207" s="524" customFormat="1" ht="14.25">
      <c r="A102" s="522" t="s">
        <v>287</v>
      </c>
      <c r="B102" s="391"/>
      <c r="C102" s="391"/>
      <c r="D102" s="391"/>
      <c r="E102" s="292"/>
      <c r="F102" s="281"/>
      <c r="G102" s="457"/>
      <c r="H102" s="454"/>
      <c r="I102" s="391"/>
      <c r="J102" s="391">
        <f>IF(SUM(J103:J107)=0,"",MAX(J103:J107))</f>
        <v>16</v>
      </c>
      <c r="K102" s="24" t="str">
        <f>IF(ISERROR(VLOOKUP(Y102,'Directive OSH09 (FR)'!$T$6:$U$10,2,FALSE)),"",VLOOKUP(Y102,'Directive OSH09 (FR)'!$T$6:$U$10,2,FALSE))</f>
        <v>2-Tolérable</v>
      </c>
      <c r="L102" s="43" t="str">
        <f>IF(ISERROR(VLOOKUP($A102,Dangers!$B$4:$G$1001,4,FALSE)),"ERR",IF(ISBLANK(VLOOKUP($A102,Dangers!$B$4:$G$1001,4,FALSE)),"","Yes"))</f>
        <v/>
      </c>
      <c r="M102" s="26" t="str">
        <f>IF(ISERROR(VLOOKUP($A102,Dangers!$B$4:$G$1001,6,FALSE)),"ERR",IF(ISBLANK((VLOOKUP($A102,Dangers!$B$4:$G$1001,6,FALSE))),"","Yes"))</f>
        <v/>
      </c>
      <c r="N102" s="26"/>
      <c r="O102" s="47"/>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3">
        <f>IF(J102="","",IF(J102&gt;=161,5,IF(J102&gt;=65,4,IF(J102&gt;=20,3,IF(J102&gt;=9,2,1)))))</f>
        <v>2</v>
      </c>
      <c r="Z102" s="620"/>
      <c r="AA102" s="366"/>
      <c r="AB102" s="366"/>
      <c r="AC102" s="366"/>
      <c r="AD102" s="665"/>
      <c r="AE102" s="644"/>
      <c r="AF102" s="366"/>
      <c r="AG102" s="366"/>
      <c r="AH102" s="366" t="str">
        <f>IF(SUM(AH103:AH107)=0,"",MAX(AH103:AH107))</f>
        <v/>
      </c>
      <c r="AI102" s="75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row>
    <row r="103" spans="1:207" ht="25.5">
      <c r="A103" s="260" t="s">
        <v>535</v>
      </c>
      <c r="B103" s="255" t="s">
        <v>536</v>
      </c>
      <c r="C103" s="8" t="s">
        <v>537</v>
      </c>
      <c r="D103" s="8" t="s">
        <v>538</v>
      </c>
      <c r="E103" s="266" t="s">
        <v>39</v>
      </c>
      <c r="F103" s="267">
        <v>2</v>
      </c>
      <c r="G103" s="256" t="s">
        <v>539</v>
      </c>
      <c r="H103" s="7" t="s">
        <v>38</v>
      </c>
      <c r="I103" s="8" t="s">
        <v>47</v>
      </c>
      <c r="J103" s="8">
        <f>IF(ISERROR(W103*X103),"",W103*X103)</f>
        <v>16</v>
      </c>
      <c r="K103" s="14" t="str">
        <f>IF(ISERROR(VLOOKUP(Y103,'Directive OSH09 (FR)'!$T$6:$U$10,2,FALSE)),"",VLOOKUP(Y103,'Directive OSH09 (FR)'!$T$6:$U$10,2,FALSE))</f>
        <v>2-Tolérable</v>
      </c>
      <c r="L103" s="126"/>
      <c r="M103" s="127"/>
      <c r="N103" s="27"/>
      <c r="O103" s="27"/>
      <c r="P103" s="27"/>
      <c r="Q103" s="57"/>
      <c r="R103" s="35"/>
      <c r="S103" s="7">
        <f t="shared" ref="S103:T106" si="113">U103</f>
        <v>1</v>
      </c>
      <c r="T103" s="35">
        <f t="shared" si="113"/>
        <v>1</v>
      </c>
      <c r="U103" s="3">
        <f>IF(A103="",0,IF(Q$113="",1,IF(Q$113+$U$101*365&lt;$U$1,1,0)))</f>
        <v>1</v>
      </c>
      <c r="V103" s="163">
        <f>IF(A103="",0,IF(Q$113="",1,IF(Q$113+$V$101*365&lt;$U$1,1,0)))</f>
        <v>1</v>
      </c>
      <c r="W103" s="162">
        <f>IF(ISERROR(VLOOKUP(H103,'Directive OSH09 (FR)'!$O$6:$P$10,2,FALSE)),"",VLOOKUP(H103,'Directive OSH09 (FR)'!$O$6:$P$10,2,FALSE))</f>
        <v>4</v>
      </c>
      <c r="X103" s="3">
        <f>IF(ISERROR(VLOOKUP(I103,'Directive OSH09 (FR)'!$O$13:$P$17,2,FALSE)),"",VLOOKUP(I103,'Directive OSH09 (FR)'!$O$13:$P$17,2,FALSE))</f>
        <v>4</v>
      </c>
      <c r="Y103" s="3">
        <f>IF(J103="","",IF(J103&gt;=161,5,IF(J103&gt;=65,4,IF(J103&gt;=20,3,IF(J103&gt;=9,2,1)))))</f>
        <v>2</v>
      </c>
      <c r="Z103" s="210" t="s">
        <v>540</v>
      </c>
      <c r="AA103" s="418"/>
      <c r="AB103" s="418"/>
      <c r="AC103" s="420"/>
      <c r="AD103" s="667"/>
      <c r="AE103" s="651"/>
      <c r="AF103" s="314"/>
      <c r="AG103" s="8"/>
      <c r="AH103" s="8">
        <f>IF(ISERROR(AU103*AV103),"",AU103*AV103)</f>
        <v>0</v>
      </c>
      <c r="AI103" s="647"/>
    </row>
    <row r="104" spans="1:207" ht="38.25">
      <c r="A104" s="261" t="s">
        <v>541</v>
      </c>
      <c r="B104" s="255" t="s">
        <v>542</v>
      </c>
      <c r="C104" s="8" t="s">
        <v>543</v>
      </c>
      <c r="D104" s="255" t="s">
        <v>544</v>
      </c>
      <c r="E104" s="266" t="s">
        <v>39</v>
      </c>
      <c r="F104" s="267">
        <v>2</v>
      </c>
      <c r="G104" s="256" t="s">
        <v>545</v>
      </c>
      <c r="H104" s="7" t="s">
        <v>38</v>
      </c>
      <c r="I104" s="8" t="s">
        <v>47</v>
      </c>
      <c r="J104" s="8">
        <f t="shared" ref="J104:J106" si="114">IF(ISERROR(W104*X104),"",W104*X104)</f>
        <v>16</v>
      </c>
      <c r="K104" s="14" t="str">
        <f>IF(ISERROR(VLOOKUP(Y104,'Directive OSH09 (FR)'!$T$6:$U$10,2,FALSE)),"",VLOOKUP(Y104,'Directive OSH09 (FR)'!$T$6:$U$10,2,FALSE))</f>
        <v>2-Tolérable</v>
      </c>
      <c r="L104" s="126"/>
      <c r="M104" s="127"/>
      <c r="N104" s="27"/>
      <c r="O104" s="27"/>
      <c r="P104" s="27"/>
      <c r="Q104" s="57"/>
      <c r="R104" s="35"/>
      <c r="S104" s="7">
        <f t="shared" si="113"/>
        <v>1</v>
      </c>
      <c r="T104" s="35">
        <f t="shared" si="113"/>
        <v>1</v>
      </c>
      <c r="U104" s="3">
        <f>IF(A104="",0,IF(Q$113="",1,IF(Q$113+$U$101*365&lt;$U$1,1,0)))</f>
        <v>1</v>
      </c>
      <c r="V104" s="163">
        <f>IF(A104="",0,IF(Q$113="",1,IF(Q$113+$V$101*365&lt;$U$1,1,0)))</f>
        <v>1</v>
      </c>
      <c r="W104" s="162">
        <f>IF(ISERROR(VLOOKUP(H104,'Directive OSH09 (FR)'!$O$6:$P$10,2,FALSE)),"",VLOOKUP(H104,'Directive OSH09 (FR)'!$O$6:$P$10,2,FALSE))</f>
        <v>4</v>
      </c>
      <c r="X104" s="3">
        <f>IF(ISERROR(VLOOKUP(I104,'Directive OSH09 (FR)'!$O$13:$P$17,2,FALSE)),"",VLOOKUP(I104,'Directive OSH09 (FR)'!$O$13:$P$17,2,FALSE))</f>
        <v>4</v>
      </c>
      <c r="Y104" s="3">
        <f t="shared" ref="Y104:Y106" si="115">IF(J104="","",IF(J104&gt;=161,5,IF(J104&gt;=65,4,IF(J104&gt;=20,3,IF(J104&gt;=9,2,1)))))</f>
        <v>2</v>
      </c>
      <c r="Z104" s="196"/>
      <c r="AA104" s="418"/>
      <c r="AB104" s="418"/>
      <c r="AC104" s="420"/>
      <c r="AD104" s="667"/>
      <c r="AE104" s="651"/>
      <c r="AF104" s="314"/>
      <c r="AG104" s="8"/>
      <c r="AH104" s="8">
        <f t="shared" ref="AH104:AH106" si="116">IF(ISERROR(AU104*AV104),"",AU104*AV104)</f>
        <v>0</v>
      </c>
      <c r="AI104" s="652"/>
    </row>
    <row r="105" spans="1:207" ht="38.25">
      <c r="A105" s="261" t="s">
        <v>541</v>
      </c>
      <c r="B105" s="255" t="s">
        <v>542</v>
      </c>
      <c r="C105" s="8" t="s">
        <v>546</v>
      </c>
      <c r="D105" s="8" t="s">
        <v>547</v>
      </c>
      <c r="E105" s="266" t="s">
        <v>39</v>
      </c>
      <c r="F105" s="267">
        <v>2</v>
      </c>
      <c r="G105" s="256" t="s">
        <v>545</v>
      </c>
      <c r="H105" s="7" t="s">
        <v>38</v>
      </c>
      <c r="I105" s="8" t="s">
        <v>47</v>
      </c>
      <c r="J105" s="8">
        <f t="shared" si="114"/>
        <v>16</v>
      </c>
      <c r="K105" s="14" t="str">
        <f>IF(ISERROR(VLOOKUP(Y105,'Directive OSH09 (FR)'!$T$6:$U$10,2,FALSE)),"",VLOOKUP(Y105,'Directive OSH09 (FR)'!$T$6:$U$10,2,FALSE))</f>
        <v>2-Tolérable</v>
      </c>
      <c r="L105" s="126"/>
      <c r="M105" s="127"/>
      <c r="N105" s="27"/>
      <c r="O105" s="27"/>
      <c r="P105" s="27"/>
      <c r="Q105" s="57"/>
      <c r="R105" s="35"/>
      <c r="S105" s="7">
        <f t="shared" si="113"/>
        <v>1</v>
      </c>
      <c r="T105" s="35">
        <f t="shared" si="113"/>
        <v>1</v>
      </c>
      <c r="U105" s="3">
        <f>IF(A105="",0,IF(Q$113="",1,IF(Q$113+$U$101*365&lt;$U$1,1,0)))</f>
        <v>1</v>
      </c>
      <c r="V105" s="163">
        <f>IF(A105="",0,IF(Q$113="",1,IF(Q$113+$V$101*365&lt;$U$1,1,0)))</f>
        <v>1</v>
      </c>
      <c r="W105" s="162">
        <f>IF(ISERROR(VLOOKUP(H105,'Directive OSH09 (FR)'!$O$6:$P$10,2,FALSE)),"",VLOOKUP(H105,'Directive OSH09 (FR)'!$O$6:$P$10,2,FALSE))</f>
        <v>4</v>
      </c>
      <c r="X105" s="3">
        <f>IF(ISERROR(VLOOKUP(I105,'Directive OSH09 (FR)'!$O$13:$P$17,2,FALSE)),"",VLOOKUP(I105,'Directive OSH09 (FR)'!$O$13:$P$17,2,FALSE))</f>
        <v>4</v>
      </c>
      <c r="Y105" s="3">
        <f t="shared" si="115"/>
        <v>2</v>
      </c>
      <c r="Z105" s="196"/>
      <c r="AA105" s="418"/>
      <c r="AB105" s="418"/>
      <c r="AC105" s="420"/>
      <c r="AD105" s="667"/>
      <c r="AE105" s="651"/>
      <c r="AF105" s="314"/>
      <c r="AG105" s="8"/>
      <c r="AH105" s="8">
        <f t="shared" si="116"/>
        <v>0</v>
      </c>
      <c r="AI105" s="652"/>
    </row>
    <row r="106" spans="1:207" ht="38.25">
      <c r="A106" s="261" t="s">
        <v>541</v>
      </c>
      <c r="B106" s="255" t="s">
        <v>542</v>
      </c>
      <c r="C106" s="8" t="s">
        <v>546</v>
      </c>
      <c r="D106" s="8" t="s">
        <v>548</v>
      </c>
      <c r="E106" s="266" t="s">
        <v>39</v>
      </c>
      <c r="F106" s="267">
        <v>2</v>
      </c>
      <c r="G106" s="256" t="s">
        <v>545</v>
      </c>
      <c r="H106" s="7" t="s">
        <v>38</v>
      </c>
      <c r="I106" s="8" t="s">
        <v>47</v>
      </c>
      <c r="J106" s="8">
        <f t="shared" si="114"/>
        <v>16</v>
      </c>
      <c r="K106" s="14" t="str">
        <f>IF(ISERROR(VLOOKUP(Y106,'Directive OSH09 (FR)'!$T$6:$U$10,2,FALSE)),"",VLOOKUP(Y106,'Directive OSH09 (FR)'!$T$6:$U$10,2,FALSE))</f>
        <v>2-Tolérable</v>
      </c>
      <c r="L106" s="126"/>
      <c r="M106" s="127"/>
      <c r="N106" s="27"/>
      <c r="O106" s="27"/>
      <c r="P106" s="27"/>
      <c r="Q106" s="57"/>
      <c r="R106" s="35"/>
      <c r="S106" s="7">
        <f t="shared" si="113"/>
        <v>1</v>
      </c>
      <c r="T106" s="35">
        <f t="shared" si="113"/>
        <v>1</v>
      </c>
      <c r="U106" s="3">
        <f>IF(A106="",0,IF(Q$113="",1,IF(Q$113+$U$101*365&lt;$U$1,1,0)))</f>
        <v>1</v>
      </c>
      <c r="V106" s="163">
        <f>IF(A106="",0,IF(Q$113="",1,IF(Q$113+$V$101*365&lt;$U$1,1,0)))</f>
        <v>1</v>
      </c>
      <c r="W106" s="162">
        <f>IF(ISERROR(VLOOKUP(H106,'Directive OSH09 (FR)'!$O$6:$P$10,2,FALSE)),"",VLOOKUP(H106,'Directive OSH09 (FR)'!$O$6:$P$10,2,FALSE))</f>
        <v>4</v>
      </c>
      <c r="X106" s="3">
        <f>IF(ISERROR(VLOOKUP(I106,'Directive OSH09 (FR)'!$O$13:$P$17,2,FALSE)),"",VLOOKUP(I106,'Directive OSH09 (FR)'!$O$13:$P$17,2,FALSE))</f>
        <v>4</v>
      </c>
      <c r="Y106" s="3">
        <f t="shared" si="115"/>
        <v>2</v>
      </c>
      <c r="Z106" s="196"/>
      <c r="AA106" s="418"/>
      <c r="AB106" s="418"/>
      <c r="AC106" s="420"/>
      <c r="AD106" s="667"/>
      <c r="AE106" s="651"/>
      <c r="AF106" s="314"/>
      <c r="AG106" s="8"/>
      <c r="AH106" s="8">
        <f t="shared" si="116"/>
        <v>0</v>
      </c>
      <c r="AI106" s="652"/>
    </row>
    <row r="107" spans="1:207">
      <c r="A107" s="405"/>
      <c r="B107" s="62"/>
      <c r="C107" s="62"/>
      <c r="D107" s="62"/>
      <c r="E107" s="293"/>
      <c r="F107" s="282"/>
      <c r="G107" s="458"/>
      <c r="H107" s="61"/>
      <c r="I107" s="62"/>
      <c r="J107" s="62" t="str">
        <f t="shared" ref="J107" si="117">IF(ISERROR(W107*X107),"",W107*X107)</f>
        <v/>
      </c>
      <c r="K107" s="63" t="str">
        <f>IF(ISERROR(VLOOKUP(Y107,'Directive OSH09 (FR)'!$T$6:$U$10,2,FALSE)),"",VLOOKUP(Y107,'Directive OSH09 (FR)'!$T$6:$U$10,2,FALSE))</f>
        <v/>
      </c>
      <c r="L107" s="61"/>
      <c r="M107" s="64"/>
      <c r="N107" s="64"/>
      <c r="O107" s="64"/>
      <c r="P107" s="64"/>
      <c r="Q107" s="65"/>
      <c r="R107" s="66"/>
      <c r="S107" s="61">
        <f t="shared" ref="S107:T107" si="118">U107</f>
        <v>0</v>
      </c>
      <c r="T107" s="66">
        <f t="shared" si="118"/>
        <v>0</v>
      </c>
      <c r="U107" s="164">
        <f>IF(A107="",0,IF(Q$102="",1,IF(Q$102+$U$86*365&lt;$U$1,1,0)))</f>
        <v>0</v>
      </c>
      <c r="V107" s="165">
        <f>IF(A107="",0,IF(Q$102="",1,IF(Q$102+$V$86*365&lt;$U$1,1,0)))</f>
        <v>0</v>
      </c>
      <c r="W107" s="162" t="str">
        <f>IF(ISERROR(VLOOKUP(H107,'Directive OSH09 (FR)'!$O$6:$P$10,2,FALSE)),"",VLOOKUP(H107,'Directive OSH09 (FR)'!$O$6:$P$10,2,FALSE))</f>
        <v/>
      </c>
      <c r="X107" s="3" t="str">
        <f>IF(ISERROR(VLOOKUP(I107,'Directive OSH09 (FR)'!$O$13:$P$17,2,FALSE)),"",VLOOKUP(I107,'Directive OSH09 (FR)'!$O$13:$P$17,2,FALSE))</f>
        <v/>
      </c>
      <c r="Y107" s="3" t="str">
        <f t="shared" ref="Y107" si="119">IF(J107="","",IF(J107&gt;=161,5,IF(J107&gt;=65,4,IF(J107&gt;=20,3,IF(J107&gt;=9,2,1)))))</f>
        <v/>
      </c>
      <c r="Z107" s="196"/>
      <c r="AA107" s="418"/>
      <c r="AB107" s="418"/>
      <c r="AC107" s="420"/>
      <c r="AD107" s="667"/>
      <c r="AE107" s="651"/>
      <c r="AF107" s="642"/>
      <c r="AG107" s="62"/>
      <c r="AH107" s="62">
        <f t="shared" ref="AH107" si="120">IF(ISERROR(AU107*AV107),"",AU107*AV107)</f>
        <v>0</v>
      </c>
      <c r="AI107" s="652"/>
    </row>
    <row r="108" spans="1:207" s="524" customFormat="1">
      <c r="A108" s="522" t="s">
        <v>289</v>
      </c>
      <c r="B108" s="391"/>
      <c r="C108" s="391"/>
      <c r="D108" s="391"/>
      <c r="E108" s="292"/>
      <c r="F108" s="281"/>
      <c r="G108" s="457"/>
      <c r="H108" s="454"/>
      <c r="I108" s="391"/>
      <c r="J108" s="391">
        <f>IF(SUM(J109:J113)=0,"",MAX(J109:J113))</f>
        <v>8</v>
      </c>
      <c r="K108" s="24" t="str">
        <f>IF(ISERROR(VLOOKUP(Y108,'Directive OSH09 (FR)'!$T$6:$U$10,2,FALSE)),"",VLOOKUP(Y108,'Directive OSH09 (FR)'!$T$6:$U$10,2,FALSE))</f>
        <v>1-Negligeable</v>
      </c>
      <c r="L108" s="43" t="str">
        <f>IF(ISERROR(VLOOKUP($A108,Dangers!$B$4:$G$1001,4,FALSE)),"ERR",IF(ISBLANK(VLOOKUP($A108,Dangers!$B$4:$G$1001,4,FALSE)),"","Yes"))</f>
        <v/>
      </c>
      <c r="M108" s="26" t="str">
        <f>IF(ISERROR(VLOOKUP($A108,Dangers!$B$4:$G$1001,6,FALSE)),"ERR",IF(ISBLANK((VLOOKUP($A108,Dangers!$B$4:$G$1001,6,FALSE))),"","Yes"))</f>
        <v/>
      </c>
      <c r="N108" s="26"/>
      <c r="O108" s="47"/>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3">
        <f>IF(J108="","",IF(J108&gt;=161,5,IF(J108&gt;=65,4,IF(J108&gt;=20,3,IF(J108&gt;=9,2,1)))))</f>
        <v>1</v>
      </c>
      <c r="Z108" s="620"/>
      <c r="AA108" s="366"/>
      <c r="AB108" s="366"/>
      <c r="AC108" s="366"/>
      <c r="AD108" s="665"/>
      <c r="AE108" s="644"/>
      <c r="AF108" s="366"/>
      <c r="AG108" s="366"/>
      <c r="AH108" s="366" t="str">
        <f>IF(SUM(AH109:AH113)=0,"",MAX(AH109:AH113))</f>
        <v/>
      </c>
      <c r="AI108" s="75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c r="GU108" s="90"/>
      <c r="GV108" s="90"/>
      <c r="GW108" s="90"/>
      <c r="GX108" s="90"/>
      <c r="GY108" s="90"/>
    </row>
    <row r="109" spans="1:207" ht="111" customHeight="1">
      <c r="A109" s="261" t="s">
        <v>549</v>
      </c>
      <c r="B109" s="255" t="s">
        <v>550</v>
      </c>
      <c r="C109" s="255" t="s">
        <v>551</v>
      </c>
      <c r="D109" s="255" t="s">
        <v>552</v>
      </c>
      <c r="E109" s="266" t="s">
        <v>39</v>
      </c>
      <c r="F109" s="267">
        <v>2</v>
      </c>
      <c r="G109" s="256" t="s">
        <v>553</v>
      </c>
      <c r="H109" s="7" t="s">
        <v>35</v>
      </c>
      <c r="I109" s="8" t="s">
        <v>47</v>
      </c>
      <c r="J109" s="8">
        <f>IF(ISERROR(W109*X109),"",W109*X109)</f>
        <v>8</v>
      </c>
      <c r="K109" s="14" t="str">
        <f>IF(ISERROR(VLOOKUP(Y109,'Directive OSH09 (FR)'!$T$6:$U$10,2,FALSE)),"",VLOOKUP(Y109,'Directive OSH09 (FR)'!$T$6:$U$10,2,FALSE))</f>
        <v>1-Negligeable</v>
      </c>
      <c r="L109" s="126"/>
      <c r="M109" s="127"/>
      <c r="N109" s="27"/>
      <c r="O109" s="27"/>
      <c r="P109" s="27"/>
      <c r="Q109" s="57"/>
      <c r="R109" s="35"/>
      <c r="S109" s="7">
        <f t="shared" ref="S109:T109" si="121">U109</f>
        <v>1</v>
      </c>
      <c r="T109" s="35">
        <f t="shared" si="121"/>
        <v>1</v>
      </c>
      <c r="U109" s="3">
        <f>IF(A109="",0,IF(Q$119="",1,IF(Q$119+$U$101*365&lt;$U$1,1,0)))</f>
        <v>1</v>
      </c>
      <c r="V109" s="163">
        <f>IF(A109="",0,IF(Q$119="",1,IF(Q$119+$V$101*365&lt;$U$1,1,0)))</f>
        <v>1</v>
      </c>
      <c r="W109" s="162">
        <f>IF(ISERROR(VLOOKUP(H109,'Directive OSH09 (FR)'!$O$6:$P$10,2,FALSE)),"",VLOOKUP(H109,'Directive OSH09 (FR)'!$O$6:$P$10,2,FALSE))</f>
        <v>2</v>
      </c>
      <c r="X109" s="3">
        <f>IF(ISERROR(VLOOKUP(I109,'Directive OSH09 (FR)'!$O$13:$P$17,2,FALSE)),"",VLOOKUP(I109,'Directive OSH09 (FR)'!$O$13:$P$17,2,FALSE))</f>
        <v>4</v>
      </c>
      <c r="Y109" s="3">
        <f>IF(J109="","",IF(J109&gt;=161,5,IF(J109&gt;=65,4,IF(J109&gt;=20,3,IF(J109&gt;=9,2,1)))))</f>
        <v>1</v>
      </c>
      <c r="Z109" s="210" t="s">
        <v>1311</v>
      </c>
      <c r="AA109" s="425" t="s">
        <v>555</v>
      </c>
      <c r="AB109" s="418"/>
      <c r="AC109" s="420"/>
      <c r="AD109" s="667"/>
      <c r="AE109" s="651"/>
      <c r="AF109" s="314"/>
      <c r="AG109" s="8"/>
      <c r="AH109" s="8">
        <f>IF(ISERROR(AU109*AV109),"",AU109*AV109)</f>
        <v>0</v>
      </c>
      <c r="AI109" s="653"/>
    </row>
    <row r="110" spans="1:207" ht="18">
      <c r="A110" s="261"/>
      <c r="B110" s="8"/>
      <c r="C110" s="8"/>
      <c r="D110" s="8"/>
      <c r="E110" s="266"/>
      <c r="F110" s="267"/>
      <c r="G110" s="321"/>
      <c r="H110" s="7"/>
      <c r="I110" s="8"/>
      <c r="J110" s="8" t="str">
        <f t="shared" ref="J110:J113" si="122">IF(ISERROR(W110*X110),"",W110*X110)</f>
        <v/>
      </c>
      <c r="K110" s="14" t="str">
        <f>IF(ISERROR(VLOOKUP(Y110,'Directive OSH09 (FR)'!$T$6:$U$10,2,FALSE)),"",VLOOKUP(Y110,'Directive OSH09 (FR)'!$T$6:$U$10,2,FALSE))</f>
        <v/>
      </c>
      <c r="L110" s="126"/>
      <c r="M110" s="127"/>
      <c r="N110" s="27"/>
      <c r="O110" s="27"/>
      <c r="P110" s="27"/>
      <c r="Q110" s="57"/>
      <c r="R110" s="35"/>
      <c r="S110" s="7">
        <f t="shared" ref="S110:T113" si="123">U110</f>
        <v>0</v>
      </c>
      <c r="T110" s="35">
        <f t="shared" si="123"/>
        <v>0</v>
      </c>
      <c r="U110" s="3">
        <f>IF(A110="",0,IF(Q$108="",1,IF(Q$108+$U$86*365&lt;$U$1,1,0)))</f>
        <v>0</v>
      </c>
      <c r="V110" s="163">
        <f>IF(A110="",0,IF(Q$108="",1,IF(Q$108+$V$86*365&lt;$U$1,1,0)))</f>
        <v>0</v>
      </c>
      <c r="W110" s="162" t="str">
        <f>IF(ISERROR(VLOOKUP(H110,'Directive OSH09 (FR)'!$O$6:$P$10,2,FALSE)),"",VLOOKUP(H110,'Directive OSH09 (FR)'!$O$6:$P$10,2,FALSE))</f>
        <v/>
      </c>
      <c r="X110" s="3" t="str">
        <f>IF(ISERROR(VLOOKUP(I110,'Directive OSH09 (FR)'!$O$13:$P$17,2,FALSE)),"",VLOOKUP(I110,'Directive OSH09 (FR)'!$O$13:$P$17,2,FALSE))</f>
        <v/>
      </c>
      <c r="Y110" s="3" t="str">
        <f t="shared" ref="Y110:Y113" si="124">IF(J110="","",IF(J110&gt;=161,5,IF(J110&gt;=65,4,IF(J110&gt;=20,3,IF(J110&gt;=9,2,1)))))</f>
        <v/>
      </c>
      <c r="Z110" s="557"/>
      <c r="AA110" s="418"/>
      <c r="AB110" s="418"/>
      <c r="AC110" s="420"/>
      <c r="AD110" s="667"/>
      <c r="AE110" s="651"/>
      <c r="AF110" s="314"/>
      <c r="AG110" s="8"/>
      <c r="AH110" s="8">
        <f t="shared" ref="AH110:AH113" si="125">IF(ISERROR(AU110*AV110),"",AU110*AV110)</f>
        <v>0</v>
      </c>
      <c r="AI110" s="652"/>
    </row>
    <row r="111" spans="1:207">
      <c r="A111" s="261"/>
      <c r="B111" s="8"/>
      <c r="C111" s="8"/>
      <c r="D111" s="8"/>
      <c r="E111" s="266"/>
      <c r="F111" s="267"/>
      <c r="G111" s="321"/>
      <c r="H111" s="7"/>
      <c r="I111" s="8"/>
      <c r="J111" s="8" t="str">
        <f t="shared" si="122"/>
        <v/>
      </c>
      <c r="K111" s="14" t="str">
        <f>IF(ISERROR(VLOOKUP(Y111,'Directive OSH09 (FR)'!$T$6:$U$10,2,FALSE)),"",VLOOKUP(Y111,'Directive OSH09 (FR)'!$T$6:$U$10,2,FALSE))</f>
        <v/>
      </c>
      <c r="L111" s="126"/>
      <c r="M111" s="127"/>
      <c r="N111" s="27"/>
      <c r="O111" s="27"/>
      <c r="P111" s="27"/>
      <c r="Q111" s="57"/>
      <c r="R111" s="35"/>
      <c r="S111" s="7">
        <f t="shared" si="123"/>
        <v>0</v>
      </c>
      <c r="T111" s="35">
        <f t="shared" si="123"/>
        <v>0</v>
      </c>
      <c r="U111" s="3">
        <f>IF(A111="",0,IF(Q$108="",1,IF(Q$108+$U$86*365&lt;$U$1,1,0)))</f>
        <v>0</v>
      </c>
      <c r="V111" s="163">
        <f>IF(A111="",0,IF(Q$108="",1,IF(Q$108+$V$86*365&lt;$U$1,1,0)))</f>
        <v>0</v>
      </c>
      <c r="W111" s="162" t="str">
        <f>IF(ISERROR(VLOOKUP(H111,'Directive OSH09 (FR)'!$O$6:$P$10,2,FALSE)),"",VLOOKUP(H111,'Directive OSH09 (FR)'!$O$6:$P$10,2,FALSE))</f>
        <v/>
      </c>
      <c r="X111" s="3" t="str">
        <f>IF(ISERROR(VLOOKUP(I111,'Directive OSH09 (FR)'!$O$13:$P$17,2,FALSE)),"",VLOOKUP(I111,'Directive OSH09 (FR)'!$O$13:$P$17,2,FALSE))</f>
        <v/>
      </c>
      <c r="Y111" s="3" t="str">
        <f t="shared" si="124"/>
        <v/>
      </c>
      <c r="Z111" s="196"/>
      <c r="AA111" s="418"/>
      <c r="AB111" s="418"/>
      <c r="AC111" s="420"/>
      <c r="AD111" s="667"/>
      <c r="AE111" s="651"/>
      <c r="AF111" s="314"/>
      <c r="AG111" s="8"/>
      <c r="AH111" s="8">
        <f t="shared" si="125"/>
        <v>0</v>
      </c>
      <c r="AI111" s="652"/>
    </row>
    <row r="112" spans="1:207" ht="5.25" customHeight="1">
      <c r="A112" s="261"/>
      <c r="B112" s="8"/>
      <c r="C112" s="8"/>
      <c r="D112" s="8"/>
      <c r="E112" s="266"/>
      <c r="F112" s="267"/>
      <c r="G112" s="321"/>
      <c r="H112" s="7"/>
      <c r="I112" s="8"/>
      <c r="J112" s="8" t="str">
        <f t="shared" si="122"/>
        <v/>
      </c>
      <c r="K112" s="14" t="str">
        <f>IF(ISERROR(VLOOKUP(Y112,'Directive OSH09 (FR)'!$T$6:$U$10,2,FALSE)),"",VLOOKUP(Y112,'Directive OSH09 (FR)'!$T$6:$U$10,2,FALSE))</f>
        <v/>
      </c>
      <c r="L112" s="126"/>
      <c r="M112" s="127"/>
      <c r="N112" s="27"/>
      <c r="O112" s="27"/>
      <c r="P112" s="27"/>
      <c r="Q112" s="57"/>
      <c r="R112" s="35"/>
      <c r="S112" s="7">
        <f t="shared" si="123"/>
        <v>0</v>
      </c>
      <c r="T112" s="35">
        <f t="shared" si="123"/>
        <v>0</v>
      </c>
      <c r="U112" s="3">
        <f>IF(A112="",0,IF(Q$108="",1,IF(Q$108+$U$86*365&lt;$U$1,1,0)))</f>
        <v>0</v>
      </c>
      <c r="V112" s="163">
        <f>IF(A112="",0,IF(Q$108="",1,IF(Q$108+$V$86*365&lt;$U$1,1,0)))</f>
        <v>0</v>
      </c>
      <c r="W112" s="162" t="str">
        <f>IF(ISERROR(VLOOKUP(H112,'Directive OSH09 (FR)'!$O$6:$P$10,2,FALSE)),"",VLOOKUP(H112,'Directive OSH09 (FR)'!$O$6:$P$10,2,FALSE))</f>
        <v/>
      </c>
      <c r="X112" s="3" t="str">
        <f>IF(ISERROR(VLOOKUP(I112,'Directive OSH09 (FR)'!$O$13:$P$17,2,FALSE)),"",VLOOKUP(I112,'Directive OSH09 (FR)'!$O$13:$P$17,2,FALSE))</f>
        <v/>
      </c>
      <c r="Y112" s="3" t="str">
        <f t="shared" si="124"/>
        <v/>
      </c>
      <c r="Z112" s="196"/>
      <c r="AA112" s="418"/>
      <c r="AB112" s="418"/>
      <c r="AC112" s="420"/>
      <c r="AD112" s="667"/>
      <c r="AE112" s="651"/>
      <c r="AF112" s="314"/>
      <c r="AG112" s="8"/>
      <c r="AH112" s="8">
        <f t="shared" si="125"/>
        <v>0</v>
      </c>
      <c r="AI112" s="652"/>
    </row>
    <row r="113" spans="1:207">
      <c r="A113" s="405"/>
      <c r="B113" s="62"/>
      <c r="C113" s="62"/>
      <c r="D113" s="62"/>
      <c r="E113" s="293"/>
      <c r="F113" s="282"/>
      <c r="G113" s="458"/>
      <c r="H113" s="61"/>
      <c r="I113" s="62"/>
      <c r="J113" s="62" t="str">
        <f t="shared" si="122"/>
        <v/>
      </c>
      <c r="K113" s="63" t="str">
        <f>IF(ISERROR(VLOOKUP(Y113,'Directive OSH09 (FR)'!$T$6:$U$10,2,FALSE)),"",VLOOKUP(Y113,'Directive OSH09 (FR)'!$T$6:$U$10,2,FALSE))</f>
        <v/>
      </c>
      <c r="L113" s="61"/>
      <c r="M113" s="64"/>
      <c r="N113" s="64"/>
      <c r="O113" s="64"/>
      <c r="P113" s="64"/>
      <c r="Q113" s="65"/>
      <c r="R113" s="66"/>
      <c r="S113" s="61">
        <f t="shared" si="123"/>
        <v>0</v>
      </c>
      <c r="T113" s="66">
        <f t="shared" si="123"/>
        <v>0</v>
      </c>
      <c r="U113" s="164">
        <f>IF(A113="",0,IF(Q$108="",1,IF(Q$108+$U$86*365&lt;$U$1,1,0)))</f>
        <v>0</v>
      </c>
      <c r="V113" s="165">
        <f>IF(A113="",0,IF(Q$108="",1,IF(Q$108+$V$86*365&lt;$U$1,1,0)))</f>
        <v>0</v>
      </c>
      <c r="W113" s="162" t="str">
        <f>IF(ISERROR(VLOOKUP(H113,'Directive OSH09 (FR)'!$O$6:$P$10,2,FALSE)),"",VLOOKUP(H113,'Directive OSH09 (FR)'!$O$6:$P$10,2,FALSE))</f>
        <v/>
      </c>
      <c r="X113" s="3" t="str">
        <f>IF(ISERROR(VLOOKUP(I113,'Directive OSH09 (FR)'!$O$13:$P$17,2,FALSE)),"",VLOOKUP(I113,'Directive OSH09 (FR)'!$O$13:$P$17,2,FALSE))</f>
        <v/>
      </c>
      <c r="Y113" s="3" t="str">
        <f t="shared" si="124"/>
        <v/>
      </c>
      <c r="Z113" s="196"/>
      <c r="AA113" s="418"/>
      <c r="AB113" s="418"/>
      <c r="AC113" s="420"/>
      <c r="AD113" s="667"/>
      <c r="AE113" s="651"/>
      <c r="AF113" s="642"/>
      <c r="AG113" s="62"/>
      <c r="AH113" s="62">
        <f t="shared" si="125"/>
        <v>0</v>
      </c>
      <c r="AI113" s="652"/>
    </row>
    <row r="114" spans="1:207" s="524" customFormat="1">
      <c r="A114" s="522" t="s">
        <v>290</v>
      </c>
      <c r="B114" s="391"/>
      <c r="C114" s="391"/>
      <c r="D114" s="391"/>
      <c r="E114" s="292"/>
      <c r="F114" s="281"/>
      <c r="G114" s="457"/>
      <c r="H114" s="454"/>
      <c r="I114" s="391"/>
      <c r="J114" s="391">
        <f>IF(SUM(J115:J119)=0,"",MAX(J115:J119))</f>
        <v>8</v>
      </c>
      <c r="K114" s="24" t="str">
        <f>IF(ISERROR(VLOOKUP(Y114,'Directive OSH09 (FR)'!$T$6:$U$10,2,FALSE)),"",VLOOKUP(Y114,'Directive OSH09 (FR)'!$T$6:$U$10,2,FALSE))</f>
        <v>1-Negligeable</v>
      </c>
      <c r="L114" s="43" t="str">
        <f>IF(ISERROR(VLOOKUP($A114,Dangers!$B$4:$G$1001,4,FALSE)),"ERR",IF(ISBLANK(VLOOKUP($A114,Dangers!$B$4:$G$1001,4,FALSE)),"","Yes"))</f>
        <v/>
      </c>
      <c r="M114" s="26" t="str">
        <f>IF(ISERROR(VLOOKUP($A114,Dangers!$B$4:$G$1001,6,FALSE)),"ERR",IF(ISBLANK((VLOOKUP($A114,Dangers!$B$4:$G$1001,6,FALSE))),"","Yes"))</f>
        <v/>
      </c>
      <c r="N114" s="26"/>
      <c r="O114" s="47"/>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3">
        <f>IF(J114="","",IF(J114&gt;=161,5,IF(J114&gt;=65,4,IF(J114&gt;=20,3,IF(J114&gt;=9,2,1)))))</f>
        <v>1</v>
      </c>
      <c r="Z114" s="620"/>
      <c r="AA114" s="366"/>
      <c r="AB114" s="366"/>
      <c r="AC114" s="366"/>
      <c r="AD114" s="665"/>
      <c r="AE114" s="644"/>
      <c r="AF114" s="366"/>
      <c r="AG114" s="366"/>
      <c r="AH114" s="366" t="str">
        <f>IF(SUM(AH115:AH119)=0,"",MAX(AH115:AH119))</f>
        <v/>
      </c>
      <c r="AI114" s="75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row>
    <row r="115" spans="1:207" ht="38.25">
      <c r="A115" s="260" t="s">
        <v>556</v>
      </c>
      <c r="B115" s="8" t="s">
        <v>557</v>
      </c>
      <c r="C115" s="8" t="s">
        <v>558</v>
      </c>
      <c r="D115" s="8" t="s">
        <v>559</v>
      </c>
      <c r="E115" s="266" t="s">
        <v>39</v>
      </c>
      <c r="F115" s="267">
        <v>2</v>
      </c>
      <c r="G115" s="321" t="s">
        <v>560</v>
      </c>
      <c r="H115" s="7" t="s">
        <v>35</v>
      </c>
      <c r="I115" s="8" t="s">
        <v>47</v>
      </c>
      <c r="J115" s="8">
        <f>IF(ISERROR(W115*X115),"",W115*X115)</f>
        <v>8</v>
      </c>
      <c r="K115" s="14" t="str">
        <f>IF(ISERROR(VLOOKUP(Y115,'Directive OSH09 (FR)'!$T$6:$U$10,2,FALSE)),"",VLOOKUP(Y115,'Directive OSH09 (FR)'!$T$6:$U$10,2,FALSE))</f>
        <v>1-Negligeable</v>
      </c>
      <c r="L115" s="126"/>
      <c r="M115" s="127"/>
      <c r="N115" s="27"/>
      <c r="O115" s="27"/>
      <c r="P115" s="27"/>
      <c r="Q115" s="57"/>
      <c r="R115" s="35"/>
      <c r="S115" s="7">
        <f t="shared" ref="S115:T115" si="126">U115</f>
        <v>1</v>
      </c>
      <c r="T115" s="35">
        <f t="shared" si="126"/>
        <v>1</v>
      </c>
      <c r="U115" s="3">
        <f>IF(A115="",0,IF(Q$125="",1,IF(Q$125+$U$101*365&lt;$U$1,1,0)))</f>
        <v>1</v>
      </c>
      <c r="V115" s="163">
        <f>IF(A115="",0,IF(Q$125="",1,IF(Q$125+$V$101*365&lt;$U$1,1,0)))</f>
        <v>1</v>
      </c>
      <c r="W115" s="162">
        <f>IF(ISERROR(VLOOKUP(H115,'Directive OSH09 (FR)'!$O$6:$P$10,2,FALSE)),"",VLOOKUP(H115,'Directive OSH09 (FR)'!$O$6:$P$10,2,FALSE))</f>
        <v>2</v>
      </c>
      <c r="X115" s="3">
        <f>IF(ISERROR(VLOOKUP(I115,'Directive OSH09 (FR)'!$O$13:$P$17,2,FALSE)),"",VLOOKUP(I115,'Directive OSH09 (FR)'!$O$13:$P$17,2,FALSE))</f>
        <v>4</v>
      </c>
      <c r="Y115" s="3">
        <f>IF(J115="","",IF(J115&gt;=161,5,IF(J115&gt;=65,4,IF(J115&gt;=20,3,IF(J115&gt;=9,2,1)))))</f>
        <v>1</v>
      </c>
      <c r="Z115" s="196"/>
      <c r="AA115" s="418"/>
      <c r="AB115" s="418"/>
      <c r="AC115" s="420"/>
      <c r="AD115" s="667"/>
      <c r="AE115" s="651"/>
      <c r="AF115" s="314"/>
      <c r="AG115" s="8"/>
      <c r="AH115" s="8">
        <f>IF(ISERROR(AU115*AV115),"",AU115*AV115)</f>
        <v>0</v>
      </c>
      <c r="AI115" s="652"/>
    </row>
    <row r="116" spans="1:207">
      <c r="A116" s="261"/>
      <c r="B116" s="8"/>
      <c r="C116" s="8"/>
      <c r="D116" s="8"/>
      <c r="E116" s="266"/>
      <c r="F116" s="267"/>
      <c r="G116" s="321"/>
      <c r="H116" s="7"/>
      <c r="I116" s="8"/>
      <c r="J116" s="8" t="str">
        <f t="shared" ref="J116:J119" si="127">IF(ISERROR(W116*X116),"",W116*X116)</f>
        <v/>
      </c>
      <c r="K116" s="14" t="str">
        <f>IF(ISERROR(VLOOKUP(Y116,'Directive OSH09 (FR)'!$T$6:$U$10,2,FALSE)),"",VLOOKUP(Y116,'Directive OSH09 (FR)'!$T$6:$U$10,2,FALSE))</f>
        <v/>
      </c>
      <c r="L116" s="126"/>
      <c r="M116" s="127"/>
      <c r="N116" s="27"/>
      <c r="O116" s="27"/>
      <c r="P116" s="27"/>
      <c r="Q116" s="57"/>
      <c r="R116" s="35"/>
      <c r="S116" s="7">
        <f t="shared" ref="S116:T119" si="128">U116</f>
        <v>0</v>
      </c>
      <c r="T116" s="35">
        <f t="shared" si="128"/>
        <v>0</v>
      </c>
      <c r="U116" s="3">
        <f>IF(A116="",0,IF(Q$114="",1,IF(Q$114+$U$86*365&lt;$U$1,1,0)))</f>
        <v>0</v>
      </c>
      <c r="V116" s="163">
        <f>IF(A116="",0,IF(Q$114="",1,IF(Q$114+$V$86*365&lt;$U$1,1,0)))</f>
        <v>0</v>
      </c>
      <c r="W116" s="162" t="str">
        <f>IF(ISERROR(VLOOKUP(H116,'Directive OSH09 (FR)'!$O$6:$P$10,2,FALSE)),"",VLOOKUP(H116,'Directive OSH09 (FR)'!$O$6:$P$10,2,FALSE))</f>
        <v/>
      </c>
      <c r="X116" s="3" t="str">
        <f>IF(ISERROR(VLOOKUP(I116,'Directive OSH09 (FR)'!$O$13:$P$17,2,FALSE)),"",VLOOKUP(I116,'Directive OSH09 (FR)'!$O$13:$P$17,2,FALSE))</f>
        <v/>
      </c>
      <c r="Y116" s="3" t="str">
        <f t="shared" ref="Y116:Y119" si="129">IF(J116="","",IF(J116&gt;=161,5,IF(J116&gt;=65,4,IF(J116&gt;=20,3,IF(J116&gt;=9,2,1)))))</f>
        <v/>
      </c>
      <c r="Z116" s="196"/>
      <c r="AA116" s="418"/>
      <c r="AB116" s="418"/>
      <c r="AC116" s="420"/>
      <c r="AD116" s="667"/>
      <c r="AE116" s="651"/>
      <c r="AF116" s="314"/>
      <c r="AG116" s="8"/>
      <c r="AH116" s="8">
        <f t="shared" ref="AH116:AH119" si="130">IF(ISERROR(AU116*AV116),"",AU116*AV116)</f>
        <v>0</v>
      </c>
      <c r="AI116" s="652"/>
    </row>
    <row r="117" spans="1:207">
      <c r="A117" s="261"/>
      <c r="B117" s="8"/>
      <c r="C117" s="8"/>
      <c r="D117" s="8"/>
      <c r="E117" s="266"/>
      <c r="F117" s="267"/>
      <c r="G117" s="321"/>
      <c r="H117" s="7"/>
      <c r="I117" s="8"/>
      <c r="J117" s="8" t="str">
        <f t="shared" si="127"/>
        <v/>
      </c>
      <c r="K117" s="14" t="str">
        <f>IF(ISERROR(VLOOKUP(Y117,'Directive OSH09 (FR)'!$T$6:$U$10,2,FALSE)),"",VLOOKUP(Y117,'Directive OSH09 (FR)'!$T$6:$U$10,2,FALSE))</f>
        <v/>
      </c>
      <c r="L117" s="126"/>
      <c r="M117" s="127"/>
      <c r="N117" s="27"/>
      <c r="O117" s="27"/>
      <c r="P117" s="27"/>
      <c r="Q117" s="57"/>
      <c r="R117" s="35"/>
      <c r="S117" s="7">
        <f t="shared" si="128"/>
        <v>0</v>
      </c>
      <c r="T117" s="35">
        <f t="shared" si="128"/>
        <v>0</v>
      </c>
      <c r="U117" s="3">
        <f>IF(A117="",0,IF(Q$114="",1,IF(Q$114+$U$86*365&lt;$U$1,1,0)))</f>
        <v>0</v>
      </c>
      <c r="V117" s="163">
        <f>IF(A117="",0,IF(Q$114="",1,IF(Q$114+$V$86*365&lt;$U$1,1,0)))</f>
        <v>0</v>
      </c>
      <c r="W117" s="162" t="str">
        <f>IF(ISERROR(VLOOKUP(H117,'Directive OSH09 (FR)'!$O$6:$P$10,2,FALSE)),"",VLOOKUP(H117,'Directive OSH09 (FR)'!$O$6:$P$10,2,FALSE))</f>
        <v/>
      </c>
      <c r="X117" s="3" t="str">
        <f>IF(ISERROR(VLOOKUP(I117,'Directive OSH09 (FR)'!$O$13:$P$17,2,FALSE)),"",VLOOKUP(I117,'Directive OSH09 (FR)'!$O$13:$P$17,2,FALSE))</f>
        <v/>
      </c>
      <c r="Y117" s="3" t="str">
        <f t="shared" si="129"/>
        <v/>
      </c>
      <c r="Z117" s="196"/>
      <c r="AA117" s="418"/>
      <c r="AB117" s="418"/>
      <c r="AC117" s="420"/>
      <c r="AD117" s="667"/>
      <c r="AE117" s="651"/>
      <c r="AF117" s="314"/>
      <c r="AG117" s="8"/>
      <c r="AH117" s="8">
        <f t="shared" si="130"/>
        <v>0</v>
      </c>
      <c r="AI117" s="652"/>
    </row>
    <row r="118" spans="1:207" ht="5.25" customHeight="1">
      <c r="A118" s="261"/>
      <c r="B118" s="8"/>
      <c r="C118" s="8"/>
      <c r="D118" s="8"/>
      <c r="E118" s="266"/>
      <c r="F118" s="267"/>
      <c r="G118" s="321"/>
      <c r="H118" s="7"/>
      <c r="I118" s="8"/>
      <c r="J118" s="8" t="str">
        <f t="shared" si="127"/>
        <v/>
      </c>
      <c r="K118" s="14" t="str">
        <f>IF(ISERROR(VLOOKUP(Y118,'Directive OSH09 (FR)'!$T$6:$U$10,2,FALSE)),"",VLOOKUP(Y118,'Directive OSH09 (FR)'!$T$6:$U$10,2,FALSE))</f>
        <v/>
      </c>
      <c r="L118" s="126"/>
      <c r="M118" s="127"/>
      <c r="N118" s="27"/>
      <c r="O118" s="27"/>
      <c r="P118" s="27"/>
      <c r="Q118" s="57"/>
      <c r="R118" s="35"/>
      <c r="S118" s="7">
        <f t="shared" si="128"/>
        <v>0</v>
      </c>
      <c r="T118" s="35">
        <f t="shared" si="128"/>
        <v>0</v>
      </c>
      <c r="U118" s="3">
        <f>IF(A118="",0,IF(Q$114="",1,IF(Q$114+$U$86*365&lt;$U$1,1,0)))</f>
        <v>0</v>
      </c>
      <c r="V118" s="163">
        <f>IF(A118="",0,IF(Q$114="",1,IF(Q$114+$V$86*365&lt;$U$1,1,0)))</f>
        <v>0</v>
      </c>
      <c r="W118" s="162" t="str">
        <f>IF(ISERROR(VLOOKUP(H118,'Directive OSH09 (FR)'!$O$6:$P$10,2,FALSE)),"",VLOOKUP(H118,'Directive OSH09 (FR)'!$O$6:$P$10,2,FALSE))</f>
        <v/>
      </c>
      <c r="X118" s="3" t="str">
        <f>IF(ISERROR(VLOOKUP(I118,'Directive OSH09 (FR)'!$O$13:$P$17,2,FALSE)),"",VLOOKUP(I118,'Directive OSH09 (FR)'!$O$13:$P$17,2,FALSE))</f>
        <v/>
      </c>
      <c r="Y118" s="3" t="str">
        <f t="shared" si="129"/>
        <v/>
      </c>
      <c r="Z118" s="196"/>
      <c r="AA118" s="418"/>
      <c r="AB118" s="418"/>
      <c r="AC118" s="420"/>
      <c r="AD118" s="667"/>
      <c r="AE118" s="651"/>
      <c r="AF118" s="314"/>
      <c r="AG118" s="8"/>
      <c r="AH118" s="8">
        <f t="shared" si="130"/>
        <v>0</v>
      </c>
      <c r="AI118" s="652"/>
    </row>
    <row r="119" spans="1:207">
      <c r="A119" s="405"/>
      <c r="B119" s="62"/>
      <c r="C119" s="62"/>
      <c r="D119" s="62"/>
      <c r="E119" s="293"/>
      <c r="F119" s="282"/>
      <c r="G119" s="458"/>
      <c r="H119" s="61"/>
      <c r="I119" s="62"/>
      <c r="J119" s="62" t="str">
        <f t="shared" si="127"/>
        <v/>
      </c>
      <c r="K119" s="63" t="str">
        <f>IF(ISERROR(VLOOKUP(Y119,'Directive OSH09 (FR)'!$T$6:$U$10,2,FALSE)),"",VLOOKUP(Y119,'Directive OSH09 (FR)'!$T$6:$U$10,2,FALSE))</f>
        <v/>
      </c>
      <c r="L119" s="61"/>
      <c r="M119" s="64"/>
      <c r="N119" s="64"/>
      <c r="O119" s="64"/>
      <c r="P119" s="64"/>
      <c r="Q119" s="65"/>
      <c r="R119" s="66"/>
      <c r="S119" s="61">
        <f t="shared" si="128"/>
        <v>0</v>
      </c>
      <c r="T119" s="66">
        <f t="shared" si="128"/>
        <v>0</v>
      </c>
      <c r="U119" s="164">
        <f>IF(A119="",0,IF(Q$114="",1,IF(Q$114+$U$86*365&lt;$U$1,1,0)))</f>
        <v>0</v>
      </c>
      <c r="V119" s="165">
        <f>IF(A119="",0,IF(Q$114="",1,IF(Q$114+$V$86*365&lt;$U$1,1,0)))</f>
        <v>0</v>
      </c>
      <c r="W119" s="162" t="str">
        <f>IF(ISERROR(VLOOKUP(H119,'Directive OSH09 (FR)'!$O$6:$P$10,2,FALSE)),"",VLOOKUP(H119,'Directive OSH09 (FR)'!$O$6:$P$10,2,FALSE))</f>
        <v/>
      </c>
      <c r="X119" s="3" t="str">
        <f>IF(ISERROR(VLOOKUP(I119,'Directive OSH09 (FR)'!$O$13:$P$17,2,FALSE)),"",VLOOKUP(I119,'Directive OSH09 (FR)'!$O$13:$P$17,2,FALSE))</f>
        <v/>
      </c>
      <c r="Y119" s="3" t="str">
        <f t="shared" si="129"/>
        <v/>
      </c>
      <c r="Z119" s="196"/>
      <c r="AA119" s="418"/>
      <c r="AB119" s="418"/>
      <c r="AC119" s="420"/>
      <c r="AD119" s="667"/>
      <c r="AE119" s="651"/>
      <c r="AF119" s="642"/>
      <c r="AG119" s="62"/>
      <c r="AH119" s="62">
        <f t="shared" si="130"/>
        <v>0</v>
      </c>
      <c r="AI119" s="652"/>
    </row>
    <row r="120" spans="1:207" s="524" customFormat="1">
      <c r="A120" s="522" t="s">
        <v>291</v>
      </c>
      <c r="B120" s="391"/>
      <c r="C120" s="391"/>
      <c r="D120" s="391"/>
      <c r="E120" s="292"/>
      <c r="F120" s="281"/>
      <c r="G120" s="457"/>
      <c r="H120" s="454"/>
      <c r="I120" s="391"/>
      <c r="J120" s="391" t="str">
        <f>IF(SUM(J121:J125)=0,"",MAX(J121:J125))</f>
        <v/>
      </c>
      <c r="K120" s="24" t="str">
        <f>IF(ISERROR(VLOOKUP(Y120,'Directive OSH09 (FR)'!$T$6:$U$10,2,FALSE)),"",VLOOKUP(Y120,'Directive OSH09 (FR)'!$T$6:$U$10,2,FALSE))</f>
        <v/>
      </c>
      <c r="L120" s="43" t="str">
        <f>IF(ISERROR(VLOOKUP($A120,Dangers!$B$4:$G$1001,4,FALSE)),"ERR",IF(ISBLANK(VLOOKUP($A120,Dangers!$B$4:$G$1001,4,FALSE)),"","Yes"))</f>
        <v/>
      </c>
      <c r="M120" s="26" t="str">
        <f>IF(ISERROR(VLOOKUP($A120,Dangers!$B$4:$G$1001,6,FALSE)),"ERR",IF(ISBLANK((VLOOKUP($A120,Dangers!$B$4:$G$1001,6,FALSE))),"","Yes"))</f>
        <v/>
      </c>
      <c r="N120" s="26"/>
      <c r="O120" s="47"/>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3" t="str">
        <f>IF(J120="","",IF(J120&gt;=161,5,IF(J120&gt;=65,4,IF(J120&gt;=20,3,IF(J120&gt;=9,2,1)))))</f>
        <v/>
      </c>
      <c r="Z120" s="620"/>
      <c r="AA120" s="366"/>
      <c r="AB120" s="366"/>
      <c r="AC120" s="366"/>
      <c r="AD120" s="665"/>
      <c r="AE120" s="644"/>
      <c r="AF120" s="366"/>
      <c r="AG120" s="366"/>
      <c r="AH120" s="366" t="str">
        <f>IF(SUM(AH121:AH125)=0,"",MAX(AH121:AH125))</f>
        <v/>
      </c>
      <c r="AI120" s="75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c r="GO120" s="90"/>
      <c r="GP120" s="90"/>
      <c r="GQ120" s="90"/>
      <c r="GR120" s="90"/>
      <c r="GS120" s="90"/>
      <c r="GT120" s="90"/>
      <c r="GU120" s="90"/>
      <c r="GV120" s="90"/>
      <c r="GW120" s="90"/>
      <c r="GX120" s="90"/>
      <c r="GY120" s="90"/>
    </row>
    <row r="121" spans="1:207">
      <c r="A121" s="260" t="s">
        <v>463</v>
      </c>
      <c r="B121" s="8"/>
      <c r="C121" s="8"/>
      <c r="D121" s="8"/>
      <c r="E121" s="266"/>
      <c r="F121" s="267"/>
      <c r="G121" s="321"/>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131">U121</f>
        <v>1</v>
      </c>
      <c r="T121" s="35">
        <f t="shared" si="131"/>
        <v>1</v>
      </c>
      <c r="U121" s="3">
        <f>IF(A121="",0,IF(Q$120="",1,IF(Q$120+$U$86*365&lt;$U$1,1,0)))</f>
        <v>1</v>
      </c>
      <c r="V121" s="163">
        <f>IF(A121="",0,IF(Q$120="",1,IF(Q$120+$V$86*365&lt;$U$1,1,0)))</f>
        <v>1</v>
      </c>
      <c r="W121" s="162" t="str">
        <f>IF(ISERROR(VLOOKUP(H121,'Directive OSH09 (FR)'!$O$6:$P$10,2,FALSE)),"",VLOOKUP(H121,'Directive OSH09 (FR)'!$O$6:$P$10,2,FALSE))</f>
        <v/>
      </c>
      <c r="X121" s="3" t="str">
        <f>IF(ISERROR(VLOOKUP(I121,'Directive OSH09 (FR)'!$O$13:$P$17,2,FALSE)),"",VLOOKUP(I121,'Directive OSH09 (FR)'!$O$13:$P$17,2,FALSE))</f>
        <v/>
      </c>
      <c r="Y121" s="3" t="str">
        <f>IF(J121="","",IF(J121&gt;=161,5,IF(J121&gt;=65,4,IF(J121&gt;=20,3,IF(J121&gt;=9,2,1)))))</f>
        <v/>
      </c>
      <c r="Z121" s="196"/>
      <c r="AA121" s="418"/>
      <c r="AB121" s="418"/>
      <c r="AC121" s="420"/>
      <c r="AD121" s="667"/>
      <c r="AE121" s="651"/>
      <c r="AF121" s="314"/>
      <c r="AG121" s="8"/>
      <c r="AH121" s="8">
        <f>IF(ISERROR(AU121*AV121),"",AU121*AV121)</f>
        <v>0</v>
      </c>
      <c r="AI121" s="652"/>
    </row>
    <row r="122" spans="1:207">
      <c r="A122" s="261"/>
      <c r="B122" s="8"/>
      <c r="C122" s="8"/>
      <c r="D122" s="8"/>
      <c r="E122" s="266"/>
      <c r="F122" s="267"/>
      <c r="G122" s="321"/>
      <c r="H122" s="7"/>
      <c r="I122" s="8"/>
      <c r="J122" s="8" t="str">
        <f t="shared" ref="J122:J125" si="132">IF(ISERROR(W122*X122),"",W122*X122)</f>
        <v/>
      </c>
      <c r="K122" s="14" t="str">
        <f>IF(ISERROR(VLOOKUP(Y122,'Directive OSH09 (FR)'!$T$6:$U$10,2,FALSE)),"",VLOOKUP(Y122,'Directive OSH09 (FR)'!$T$6:$U$10,2,FALSE))</f>
        <v/>
      </c>
      <c r="L122" s="126"/>
      <c r="M122" s="127"/>
      <c r="N122" s="27"/>
      <c r="O122" s="27"/>
      <c r="P122" s="27"/>
      <c r="Q122" s="57"/>
      <c r="R122" s="35"/>
      <c r="S122" s="7">
        <f t="shared" si="131"/>
        <v>0</v>
      </c>
      <c r="T122" s="35">
        <f t="shared" si="131"/>
        <v>0</v>
      </c>
      <c r="U122" s="3">
        <f>IF(A122="",0,IF(Q$120="",1,IF(Q$120+$U$86*365&lt;$U$1,1,0)))</f>
        <v>0</v>
      </c>
      <c r="V122" s="163">
        <f>IF(A122="",0,IF(Q$120="",1,IF(Q$120+$V$86*365&lt;$U$1,1,0)))</f>
        <v>0</v>
      </c>
      <c r="W122" s="162" t="str">
        <f>IF(ISERROR(VLOOKUP(H122,'Directive OSH09 (FR)'!$O$6:$P$10,2,FALSE)),"",VLOOKUP(H122,'Directive OSH09 (FR)'!$O$6:$P$10,2,FALSE))</f>
        <v/>
      </c>
      <c r="X122" s="3" t="str">
        <f>IF(ISERROR(VLOOKUP(I122,'Directive OSH09 (FR)'!$O$13:$P$17,2,FALSE)),"",VLOOKUP(I122,'Directive OSH09 (FR)'!$O$13:$P$17,2,FALSE))</f>
        <v/>
      </c>
      <c r="Y122" s="3" t="str">
        <f t="shared" ref="Y122:Y125" si="133">IF(J122="","",IF(J122&gt;=161,5,IF(J122&gt;=65,4,IF(J122&gt;=20,3,IF(J122&gt;=9,2,1)))))</f>
        <v/>
      </c>
      <c r="Z122" s="196"/>
      <c r="AA122" s="418"/>
      <c r="AB122" s="418"/>
      <c r="AC122" s="420"/>
      <c r="AD122" s="667"/>
      <c r="AE122" s="651"/>
      <c r="AF122" s="314"/>
      <c r="AG122" s="8"/>
      <c r="AH122" s="8">
        <f t="shared" ref="AH122:AH125" si="134">IF(ISERROR(AU122*AV122),"",AU122*AV122)</f>
        <v>0</v>
      </c>
      <c r="AI122" s="652"/>
    </row>
    <row r="123" spans="1:207">
      <c r="A123" s="261"/>
      <c r="B123" s="8"/>
      <c r="C123" s="8"/>
      <c r="D123" s="8"/>
      <c r="E123" s="266"/>
      <c r="F123" s="267"/>
      <c r="G123" s="321"/>
      <c r="H123" s="7"/>
      <c r="I123" s="8"/>
      <c r="J123" s="8" t="str">
        <f t="shared" si="132"/>
        <v/>
      </c>
      <c r="K123" s="14" t="str">
        <f>IF(ISERROR(VLOOKUP(Y123,'Directive OSH09 (FR)'!$T$6:$U$10,2,FALSE)),"",VLOOKUP(Y123,'Directive OSH09 (FR)'!$T$6:$U$10,2,FALSE))</f>
        <v/>
      </c>
      <c r="L123" s="126"/>
      <c r="M123" s="127"/>
      <c r="N123" s="27"/>
      <c r="O123" s="27"/>
      <c r="P123" s="27"/>
      <c r="Q123" s="57"/>
      <c r="R123" s="35"/>
      <c r="S123" s="7">
        <f t="shared" si="131"/>
        <v>0</v>
      </c>
      <c r="T123" s="35">
        <f t="shared" si="131"/>
        <v>0</v>
      </c>
      <c r="U123" s="3">
        <f>IF(A123="",0,IF(Q$120="",1,IF(Q$120+$U$86*365&lt;$U$1,1,0)))</f>
        <v>0</v>
      </c>
      <c r="V123" s="163">
        <f>IF(A123="",0,IF(Q$120="",1,IF(Q$120+$V$86*365&lt;$U$1,1,0)))</f>
        <v>0</v>
      </c>
      <c r="W123" s="162" t="str">
        <f>IF(ISERROR(VLOOKUP(H123,'Directive OSH09 (FR)'!$O$6:$P$10,2,FALSE)),"",VLOOKUP(H123,'Directive OSH09 (FR)'!$O$6:$P$10,2,FALSE))</f>
        <v/>
      </c>
      <c r="X123" s="3" t="str">
        <f>IF(ISERROR(VLOOKUP(I123,'Directive OSH09 (FR)'!$O$13:$P$17,2,FALSE)),"",VLOOKUP(I123,'Directive OSH09 (FR)'!$O$13:$P$17,2,FALSE))</f>
        <v/>
      </c>
      <c r="Y123" s="3" t="str">
        <f t="shared" si="133"/>
        <v/>
      </c>
      <c r="Z123" s="196"/>
      <c r="AA123" s="418"/>
      <c r="AB123" s="418"/>
      <c r="AC123" s="420"/>
      <c r="AD123" s="667"/>
      <c r="AE123" s="651"/>
      <c r="AF123" s="314"/>
      <c r="AG123" s="8"/>
      <c r="AH123" s="8">
        <f t="shared" si="134"/>
        <v>0</v>
      </c>
      <c r="AI123" s="652"/>
    </row>
    <row r="124" spans="1:207" ht="5.25" customHeight="1">
      <c r="A124" s="261"/>
      <c r="B124" s="8"/>
      <c r="C124" s="8"/>
      <c r="D124" s="8"/>
      <c r="E124" s="266"/>
      <c r="F124" s="267"/>
      <c r="G124" s="321"/>
      <c r="H124" s="7"/>
      <c r="I124" s="8"/>
      <c r="J124" s="8" t="str">
        <f t="shared" si="132"/>
        <v/>
      </c>
      <c r="K124" s="14" t="str">
        <f>IF(ISERROR(VLOOKUP(Y124,'Directive OSH09 (FR)'!$T$6:$U$10,2,FALSE)),"",VLOOKUP(Y124,'Directive OSH09 (FR)'!$T$6:$U$10,2,FALSE))</f>
        <v/>
      </c>
      <c r="L124" s="126"/>
      <c r="M124" s="127"/>
      <c r="N124" s="27"/>
      <c r="O124" s="27"/>
      <c r="P124" s="27"/>
      <c r="Q124" s="57"/>
      <c r="R124" s="35"/>
      <c r="S124" s="7">
        <f t="shared" si="131"/>
        <v>0</v>
      </c>
      <c r="T124" s="35">
        <f t="shared" si="131"/>
        <v>0</v>
      </c>
      <c r="U124" s="3">
        <f>IF(A124="",0,IF(Q$120="",1,IF(Q$120+$U$86*365&lt;$U$1,1,0)))</f>
        <v>0</v>
      </c>
      <c r="V124" s="163">
        <f>IF(A124="",0,IF(Q$120="",1,IF(Q$120+$V$86*365&lt;$U$1,1,0)))</f>
        <v>0</v>
      </c>
      <c r="W124" s="162" t="str">
        <f>IF(ISERROR(VLOOKUP(H124,'Directive OSH09 (FR)'!$O$6:$P$10,2,FALSE)),"",VLOOKUP(H124,'Directive OSH09 (FR)'!$O$6:$P$10,2,FALSE))</f>
        <v/>
      </c>
      <c r="X124" s="3" t="str">
        <f>IF(ISERROR(VLOOKUP(I124,'Directive OSH09 (FR)'!$O$13:$P$17,2,FALSE)),"",VLOOKUP(I124,'Directive OSH09 (FR)'!$O$13:$P$17,2,FALSE))</f>
        <v/>
      </c>
      <c r="Y124" s="3" t="str">
        <f t="shared" si="133"/>
        <v/>
      </c>
      <c r="Z124" s="196"/>
      <c r="AA124" s="418"/>
      <c r="AB124" s="418"/>
      <c r="AC124" s="420"/>
      <c r="AD124" s="667"/>
      <c r="AE124" s="651"/>
      <c r="AF124" s="314"/>
      <c r="AG124" s="8"/>
      <c r="AH124" s="8">
        <f t="shared" si="134"/>
        <v>0</v>
      </c>
      <c r="AI124" s="652"/>
    </row>
    <row r="125" spans="1:207">
      <c r="A125" s="405"/>
      <c r="B125" s="62"/>
      <c r="C125" s="62"/>
      <c r="D125" s="62"/>
      <c r="E125" s="293"/>
      <c r="F125" s="282"/>
      <c r="G125" s="458"/>
      <c r="H125" s="61"/>
      <c r="I125" s="62"/>
      <c r="J125" s="62" t="str">
        <f t="shared" si="132"/>
        <v/>
      </c>
      <c r="K125" s="63" t="str">
        <f>IF(ISERROR(VLOOKUP(Y125,'Directive OSH09 (FR)'!$T$6:$U$10,2,FALSE)),"",VLOOKUP(Y125,'Directive OSH09 (FR)'!$T$6:$U$10,2,FALSE))</f>
        <v/>
      </c>
      <c r="L125" s="61"/>
      <c r="M125" s="64"/>
      <c r="N125" s="64"/>
      <c r="O125" s="64"/>
      <c r="P125" s="64"/>
      <c r="Q125" s="65"/>
      <c r="R125" s="66"/>
      <c r="S125" s="61">
        <f t="shared" si="131"/>
        <v>0</v>
      </c>
      <c r="T125" s="66">
        <f t="shared" si="131"/>
        <v>0</v>
      </c>
      <c r="U125" s="164">
        <f>IF(A125="",0,IF(Q$120="",1,IF(Q$120+$U$86*365&lt;$U$1,1,0)))</f>
        <v>0</v>
      </c>
      <c r="V125" s="165">
        <f>IF(A125="",0,IF(Q$120="",1,IF(Q$120+$V$86*365&lt;$U$1,1,0)))</f>
        <v>0</v>
      </c>
      <c r="W125" s="162" t="str">
        <f>IF(ISERROR(VLOOKUP(H125,'Directive OSH09 (FR)'!$O$6:$P$10,2,FALSE)),"",VLOOKUP(H125,'Directive OSH09 (FR)'!$O$6:$P$10,2,FALSE))</f>
        <v/>
      </c>
      <c r="X125" s="3" t="str">
        <f>IF(ISERROR(VLOOKUP(I125,'Directive OSH09 (FR)'!$O$13:$P$17,2,FALSE)),"",VLOOKUP(I125,'Directive OSH09 (FR)'!$O$13:$P$17,2,FALSE))</f>
        <v/>
      </c>
      <c r="Y125" s="3" t="str">
        <f t="shared" si="133"/>
        <v/>
      </c>
      <c r="Z125" s="196"/>
      <c r="AA125" s="418"/>
      <c r="AB125" s="418"/>
      <c r="AC125" s="420"/>
      <c r="AD125" s="667"/>
      <c r="AE125" s="651"/>
      <c r="AF125" s="642"/>
      <c r="AG125" s="62"/>
      <c r="AH125" s="62">
        <f t="shared" si="134"/>
        <v>0</v>
      </c>
      <c r="AI125" s="652"/>
    </row>
    <row r="126" spans="1:207" s="524" customFormat="1">
      <c r="A126" s="354" t="s">
        <v>340</v>
      </c>
      <c r="B126" s="391"/>
      <c r="C126" s="391"/>
      <c r="D126" s="391"/>
      <c r="E126" s="292"/>
      <c r="F126" s="281"/>
      <c r="G126" s="457"/>
      <c r="H126" s="454"/>
      <c r="I126" s="391"/>
      <c r="J126" s="391">
        <f>IF(SUM(J127:J134)=0,"",MAX(J127:J134))</f>
        <v>16</v>
      </c>
      <c r="K126" s="24" t="str">
        <f>IF(ISERROR(VLOOKUP(Y126,'Directive OSH09 (FR)'!$T$6:$U$10,2,FALSE)),"",VLOOKUP(Y126,'Directive OSH09 (FR)'!$T$6:$U$10,2,FALSE))</f>
        <v>2-Tolérable</v>
      </c>
      <c r="L126" s="43" t="str">
        <f>IF(ISERROR(VLOOKUP($A126,Dangers!$B$4:$G$1001,4,FALSE)),"ERR",IF(ISBLANK(VLOOKUP($A126,Dangers!$B$4:$G$1001,4,FALSE)),"","Yes"))</f>
        <v>ERR</v>
      </c>
      <c r="M126" s="26" t="str">
        <f>IF(ISERROR(VLOOKUP($A126,Dangers!$B$4:$G$1001,6,FALSE)),"ERR",IF(ISBLANK((VLOOKUP($A126,Dangers!$B$4:$G$1001,6,FALSE))),"","Yes"))</f>
        <v>ERR</v>
      </c>
      <c r="N126" s="26"/>
      <c r="O126" s="47"/>
      <c r="P126" s="26"/>
      <c r="Q126" s="132" t="str">
        <f>IF(OR(L126="Yes",M126="Yes"),MAX(Q127:Q130),"")</f>
        <v/>
      </c>
      <c r="R126" s="34"/>
      <c r="S126" s="43">
        <f>IF(L126="Yes",IF(SUM(S127:S130)=0,0,1),2)</f>
        <v>2</v>
      </c>
      <c r="T126" s="34">
        <f>IF(M126="Yes",IF(SUM(T127:T130)=0,0,1),2)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3">
        <f>IF(J126="","",IF(J126&gt;=161,5,IF(J126&gt;=65,4,IF(J126&gt;=20,3,IF(J126&gt;=9,2,1)))))</f>
        <v>2</v>
      </c>
      <c r="Z126" s="620"/>
      <c r="AA126" s="366"/>
      <c r="AB126" s="366"/>
      <c r="AC126" s="366"/>
      <c r="AD126" s="665"/>
      <c r="AE126" s="644"/>
      <c r="AF126" s="366"/>
      <c r="AG126" s="366"/>
      <c r="AH126" s="366" t="str">
        <f>IF(SUM(AH127:AH130)=0,"",MAX(AH127:AH130))</f>
        <v/>
      </c>
      <c r="AI126" s="75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c r="GO126" s="90"/>
      <c r="GP126" s="90"/>
      <c r="GQ126" s="90"/>
      <c r="GR126" s="90"/>
      <c r="GS126" s="90"/>
      <c r="GT126" s="90"/>
      <c r="GU126" s="90"/>
      <c r="GV126" s="90"/>
      <c r="GW126" s="90"/>
      <c r="GX126" s="90"/>
      <c r="GY126" s="90"/>
    </row>
    <row r="127" spans="1:207" ht="63.75">
      <c r="A127" s="261" t="s">
        <v>424</v>
      </c>
      <c r="B127" s="255" t="s">
        <v>561</v>
      </c>
      <c r="C127" s="255" t="s">
        <v>562</v>
      </c>
      <c r="D127" s="255" t="s">
        <v>563</v>
      </c>
      <c r="E127" s="266" t="s">
        <v>36</v>
      </c>
      <c r="F127" s="267">
        <v>2</v>
      </c>
      <c r="G127" s="256" t="s">
        <v>564</v>
      </c>
      <c r="H127" s="7" t="s">
        <v>38</v>
      </c>
      <c r="I127" s="8" t="s">
        <v>47</v>
      </c>
      <c r="J127" s="8">
        <f>IF(ISERROR(W127*X127),"",W127*X127)</f>
        <v>16</v>
      </c>
      <c r="K127" s="14" t="str">
        <f>IF(ISERROR(VLOOKUP(Y127,'Directive OSH09 (FR)'!$T$6:$U$10,2,FALSE)),"",VLOOKUP(Y127,'Directive OSH09 (FR)'!$T$6:$U$10,2,FALSE))</f>
        <v>2-Tolérable</v>
      </c>
      <c r="L127" s="126"/>
      <c r="M127" s="127"/>
      <c r="N127" s="27"/>
      <c r="O127" s="27"/>
      <c r="P127" s="27"/>
      <c r="Q127" s="57"/>
      <c r="R127" s="35"/>
      <c r="S127" s="7">
        <f t="shared" ref="S127:T130" si="135">U127</f>
        <v>1</v>
      </c>
      <c r="T127" s="35">
        <f t="shared" si="135"/>
        <v>1</v>
      </c>
      <c r="U127" s="3">
        <f t="shared" ref="U127:U132" si="136">IF(A127="",0,IF(Q$139="",1,IF(Q$139+$U$101*365&lt;$U$1,1,0)))</f>
        <v>1</v>
      </c>
      <c r="V127" s="163">
        <f t="shared" ref="V127:V132" si="137">IF(A127="",0,IF(Q$139="",1,IF(Q$139+$V$101*365&lt;$U$1,1,0)))</f>
        <v>1</v>
      </c>
      <c r="W127" s="162">
        <f>IF(ISERROR(VLOOKUP(H127,'Directive OSH09 (FR)'!$O$6:$P$10,2,FALSE)),"",VLOOKUP(H127,'Directive OSH09 (FR)'!$O$6:$P$10,2,FALSE))</f>
        <v>4</v>
      </c>
      <c r="X127" s="3">
        <f>IF(ISERROR(VLOOKUP(I127,'Directive OSH09 (FR)'!$O$13:$P$17,2,FALSE)),"",VLOOKUP(I127,'Directive OSH09 (FR)'!$O$13:$P$17,2,FALSE))</f>
        <v>4</v>
      </c>
      <c r="Y127" s="3">
        <f>IF(J127="","",IF(J127&gt;=161,5,IF(J127&gt;=65,4,IF(J127&gt;=20,3,IF(J127&gt;=9,2,1)))))</f>
        <v>2</v>
      </c>
      <c r="Z127" s="210" t="s">
        <v>565</v>
      </c>
      <c r="AA127" s="418"/>
      <c r="AB127" s="418"/>
      <c r="AC127" s="420"/>
      <c r="AD127" s="667"/>
      <c r="AE127" s="651"/>
      <c r="AF127" s="314"/>
      <c r="AG127" s="8"/>
      <c r="AH127" s="8">
        <f>IF(ISERROR(AU127*AV127),"",AU127*AV127)</f>
        <v>0</v>
      </c>
      <c r="AI127" s="653"/>
    </row>
    <row r="128" spans="1:207" ht="32.25" customHeight="1">
      <c r="A128" s="261" t="s">
        <v>424</v>
      </c>
      <c r="B128" s="8" t="s">
        <v>430</v>
      </c>
      <c r="C128" s="255" t="s">
        <v>566</v>
      </c>
      <c r="D128" s="255" t="s">
        <v>567</v>
      </c>
      <c r="E128" s="266" t="s">
        <v>36</v>
      </c>
      <c r="F128" s="267">
        <v>2</v>
      </c>
      <c r="G128" s="256" t="s">
        <v>564</v>
      </c>
      <c r="H128" s="7" t="s">
        <v>35</v>
      </c>
      <c r="I128" s="8" t="s">
        <v>47</v>
      </c>
      <c r="J128" s="8">
        <f>IF(ISERROR(W128*X128),"",W128*X128)</f>
        <v>8</v>
      </c>
      <c r="K128" s="14" t="str">
        <f>IF(ISERROR(VLOOKUP(Y128,'Directive OSH09 (FR)'!$T$6:$U$10,2,FALSE)),"",VLOOKUP(Y128,'Directive OSH09 (FR)'!$T$6:$U$10,2,FALSE))</f>
        <v>1-Negligeable</v>
      </c>
      <c r="L128" s="126"/>
      <c r="M128" s="127"/>
      <c r="N128" s="27"/>
      <c r="O128" s="27"/>
      <c r="P128" s="27"/>
      <c r="Q128" s="57"/>
      <c r="R128" s="35"/>
      <c r="S128" s="7">
        <f t="shared" si="135"/>
        <v>1</v>
      </c>
      <c r="T128" s="35">
        <f t="shared" si="135"/>
        <v>1</v>
      </c>
      <c r="U128" s="3">
        <f t="shared" si="136"/>
        <v>1</v>
      </c>
      <c r="V128" s="163">
        <f t="shared" si="137"/>
        <v>1</v>
      </c>
      <c r="W128" s="162">
        <f>IF(ISERROR(VLOOKUP(H128,'Directive OSH09 (FR)'!$O$6:$P$10,2,FALSE)),"",VLOOKUP(H128,'Directive OSH09 (FR)'!$O$6:$P$10,2,FALSE))</f>
        <v>2</v>
      </c>
      <c r="X128" s="3">
        <f>IF(ISERROR(VLOOKUP(I128,'Directive OSH09 (FR)'!$O$13:$P$17,2,FALSE)),"",VLOOKUP(I128,'Directive OSH09 (FR)'!$O$13:$P$17,2,FALSE))</f>
        <v>4</v>
      </c>
      <c r="Y128" s="3">
        <f>IF(J128="","",IF(J128&gt;=161,5,IF(J128&gt;=65,4,IF(J128&gt;=20,3,IF(J128&gt;=9,2,1)))))</f>
        <v>1</v>
      </c>
      <c r="Z128" s="196" t="s">
        <v>568</v>
      </c>
      <c r="AA128" s="418"/>
      <c r="AB128" s="418"/>
      <c r="AC128" s="420"/>
      <c r="AD128" s="667"/>
      <c r="AE128" s="651"/>
      <c r="AF128" s="314"/>
      <c r="AG128" s="8"/>
      <c r="AH128" s="8">
        <f>IF(ISERROR(AU128*AV128),"",AU128*AV128)</f>
        <v>0</v>
      </c>
      <c r="AI128" s="653"/>
    </row>
    <row r="129" spans="1:207" ht="65.25" customHeight="1">
      <c r="A129" s="261" t="s">
        <v>424</v>
      </c>
      <c r="B129" s="8" t="s">
        <v>430</v>
      </c>
      <c r="C129" s="255" t="s">
        <v>569</v>
      </c>
      <c r="D129" s="255" t="s">
        <v>570</v>
      </c>
      <c r="E129" s="266" t="s">
        <v>36</v>
      </c>
      <c r="F129" s="267">
        <v>2</v>
      </c>
      <c r="G129" s="256" t="s">
        <v>564</v>
      </c>
      <c r="H129" s="7" t="s">
        <v>35</v>
      </c>
      <c r="I129" s="8" t="s">
        <v>47</v>
      </c>
      <c r="J129" s="8">
        <f t="shared" ref="J129:J130" si="138">IF(ISERROR(W129*X129),"",W129*X129)</f>
        <v>8</v>
      </c>
      <c r="K129" s="14" t="str">
        <f>IF(ISERROR(VLOOKUP(Y129,'Directive OSH09 (FR)'!$T$6:$U$10,2,FALSE)),"",VLOOKUP(Y129,'Directive OSH09 (FR)'!$T$6:$U$10,2,FALSE))</f>
        <v>1-Negligeable</v>
      </c>
      <c r="L129" s="126"/>
      <c r="M129" s="127"/>
      <c r="N129" s="27"/>
      <c r="O129" s="27"/>
      <c r="P129" s="27"/>
      <c r="Q129" s="57"/>
      <c r="R129" s="35"/>
      <c r="S129" s="7">
        <f t="shared" si="135"/>
        <v>1</v>
      </c>
      <c r="T129" s="35">
        <f t="shared" si="135"/>
        <v>1</v>
      </c>
      <c r="U129" s="3">
        <f t="shared" si="136"/>
        <v>1</v>
      </c>
      <c r="V129" s="163">
        <f t="shared" si="137"/>
        <v>1</v>
      </c>
      <c r="W129" s="162">
        <f>IF(ISERROR(VLOOKUP(H129,'Directive OSH09 (FR)'!$O$6:$P$10,2,FALSE)),"",VLOOKUP(H129,'Directive OSH09 (FR)'!$O$6:$P$10,2,FALSE))</f>
        <v>2</v>
      </c>
      <c r="X129" s="3">
        <f>IF(ISERROR(VLOOKUP(I129,'Directive OSH09 (FR)'!$O$13:$P$17,2,FALSE)),"",VLOOKUP(I129,'Directive OSH09 (FR)'!$O$13:$P$17,2,FALSE))</f>
        <v>4</v>
      </c>
      <c r="Y129" s="3">
        <f t="shared" ref="Y129:Y130" si="139">IF(J129="","",IF(J129&gt;=161,5,IF(J129&gt;=65,4,IF(J129&gt;=20,3,IF(J129&gt;=9,2,1)))))</f>
        <v>1</v>
      </c>
      <c r="Z129" s="279" t="s">
        <v>568</v>
      </c>
      <c r="AA129" s="418"/>
      <c r="AB129" s="418"/>
      <c r="AC129" s="420"/>
      <c r="AD129" s="667"/>
      <c r="AE129" s="651"/>
      <c r="AF129" s="314"/>
      <c r="AG129" s="8"/>
      <c r="AH129" s="8"/>
      <c r="AI129" s="653"/>
    </row>
    <row r="130" spans="1:207" ht="114.75">
      <c r="A130" s="261" t="s">
        <v>424</v>
      </c>
      <c r="B130" s="8" t="s">
        <v>434</v>
      </c>
      <c r="C130" s="255" t="s">
        <v>571</v>
      </c>
      <c r="D130" s="255" t="s">
        <v>572</v>
      </c>
      <c r="E130" s="266" t="s">
        <v>36</v>
      </c>
      <c r="F130" s="267">
        <v>2</v>
      </c>
      <c r="G130" s="256" t="s">
        <v>573</v>
      </c>
      <c r="H130" s="7" t="s">
        <v>35</v>
      </c>
      <c r="I130" s="8" t="s">
        <v>48</v>
      </c>
      <c r="J130" s="8">
        <f t="shared" si="138"/>
        <v>16</v>
      </c>
      <c r="K130" s="14" t="str">
        <f>IF(ISERROR(VLOOKUP(Y130,'Directive OSH09 (FR)'!$T$6:$U$10,2,FALSE)),"",VLOOKUP(Y130,'Directive OSH09 (FR)'!$T$6:$U$10,2,FALSE))</f>
        <v>2-Tolérable</v>
      </c>
      <c r="L130" s="126"/>
      <c r="M130" s="127"/>
      <c r="N130" s="27"/>
      <c r="O130" s="27"/>
      <c r="P130" s="27"/>
      <c r="Q130" s="57"/>
      <c r="R130" s="35"/>
      <c r="S130" s="7">
        <f t="shared" si="135"/>
        <v>1</v>
      </c>
      <c r="T130" s="35">
        <f t="shared" si="135"/>
        <v>1</v>
      </c>
      <c r="U130" s="3">
        <f t="shared" si="136"/>
        <v>1</v>
      </c>
      <c r="V130" s="163">
        <f t="shared" si="137"/>
        <v>1</v>
      </c>
      <c r="W130" s="162">
        <f>IF(ISERROR(VLOOKUP(H130,'Directive OSH09 (FR)'!$O$6:$P$10,2,FALSE)),"",VLOOKUP(H130,'Directive OSH09 (FR)'!$O$6:$P$10,2,FALSE))</f>
        <v>2</v>
      </c>
      <c r="X130" s="3">
        <f>IF(ISERROR(VLOOKUP(I130,'Directive OSH09 (FR)'!$O$13:$P$17,2,FALSE)),"",VLOOKUP(I130,'Directive OSH09 (FR)'!$O$13:$P$17,2,FALSE))</f>
        <v>8</v>
      </c>
      <c r="Y130" s="3">
        <f t="shared" si="139"/>
        <v>2</v>
      </c>
      <c r="Z130" s="210" t="s">
        <v>565</v>
      </c>
      <c r="AA130" s="418"/>
      <c r="AB130" s="418"/>
      <c r="AC130" s="420"/>
      <c r="AD130" s="667"/>
      <c r="AE130" s="651"/>
      <c r="AF130" s="314"/>
      <c r="AG130" s="8"/>
      <c r="AH130" s="8">
        <f t="shared" ref="AH130" si="140">IF(ISERROR(AU130*AV130),"",AU130*AV130)</f>
        <v>0</v>
      </c>
      <c r="AI130" s="653"/>
    </row>
    <row r="131" spans="1:207" ht="51" customHeight="1">
      <c r="A131" s="261" t="s">
        <v>424</v>
      </c>
      <c r="B131" s="8" t="s">
        <v>434</v>
      </c>
      <c r="C131" s="255" t="s">
        <v>574</v>
      </c>
      <c r="D131" s="255" t="s">
        <v>575</v>
      </c>
      <c r="E131" s="266" t="s">
        <v>36</v>
      </c>
      <c r="F131" s="267">
        <v>2</v>
      </c>
      <c r="G131" s="256" t="s">
        <v>564</v>
      </c>
      <c r="H131" s="7" t="s">
        <v>35</v>
      </c>
      <c r="I131" s="8" t="s">
        <v>47</v>
      </c>
      <c r="J131" s="8">
        <f>IF(ISERROR(W131*X131),"",W131*X131)</f>
        <v>8</v>
      </c>
      <c r="K131" s="14" t="str">
        <f>IF(ISERROR(VLOOKUP(Y131,'Directive OSH09 (FR)'!$T$6:$U$10,2,FALSE)),"",VLOOKUP(Y131,'Directive OSH09 (FR)'!$T$6:$U$10,2,FALSE))</f>
        <v>1-Negligeable</v>
      </c>
      <c r="L131" s="126"/>
      <c r="M131" s="127"/>
      <c r="N131" s="27"/>
      <c r="O131" s="27"/>
      <c r="P131" s="27"/>
      <c r="Q131" s="57"/>
      <c r="R131" s="35"/>
      <c r="S131" s="7">
        <f t="shared" ref="S131:T133" si="141">U131</f>
        <v>1</v>
      </c>
      <c r="T131" s="35">
        <f t="shared" si="141"/>
        <v>1</v>
      </c>
      <c r="U131" s="3">
        <f t="shared" si="136"/>
        <v>1</v>
      </c>
      <c r="V131" s="163">
        <f t="shared" si="137"/>
        <v>1</v>
      </c>
      <c r="W131" s="162">
        <f>IF(ISERROR(VLOOKUP(H131,'Directive OSH09 (FR)'!$O$6:$P$10,2,FALSE)),"",VLOOKUP(H131,'Directive OSH09 (FR)'!$O$6:$P$10,2,FALSE))</f>
        <v>2</v>
      </c>
      <c r="X131" s="3">
        <f>IF(ISERROR(VLOOKUP(I131,'Directive OSH09 (FR)'!$O$13:$P$17,2,FALSE)),"",VLOOKUP(I131,'Directive OSH09 (FR)'!$O$13:$P$17,2,FALSE))</f>
        <v>4</v>
      </c>
      <c r="Y131" s="3">
        <f>IF(J131="","",IF(J131&gt;=161,5,IF(J131&gt;=65,4,IF(J131&gt;=20,3,IF(J131&gt;=9,2,1)))))</f>
        <v>1</v>
      </c>
      <c r="Z131" s="210" t="s">
        <v>429</v>
      </c>
      <c r="AA131" s="418"/>
      <c r="AB131" s="418"/>
      <c r="AC131" s="420"/>
      <c r="AD131" s="667"/>
      <c r="AE131" s="651"/>
      <c r="AF131" s="314"/>
      <c r="AG131" s="8"/>
      <c r="AH131" s="8"/>
      <c r="AI131" s="653"/>
    </row>
    <row r="132" spans="1:207" ht="110.25" customHeight="1">
      <c r="A132" s="261" t="s">
        <v>424</v>
      </c>
      <c r="B132" s="255" t="s">
        <v>576</v>
      </c>
      <c r="C132" s="255" t="s">
        <v>577</v>
      </c>
      <c r="D132" s="255" t="s">
        <v>578</v>
      </c>
      <c r="E132" s="266" t="s">
        <v>36</v>
      </c>
      <c r="F132" s="267">
        <v>2</v>
      </c>
      <c r="G132" s="256" t="s">
        <v>579</v>
      </c>
      <c r="H132" s="7" t="s">
        <v>35</v>
      </c>
      <c r="I132" s="8" t="s">
        <v>48</v>
      </c>
      <c r="J132" s="8">
        <f>IF(ISERROR(W132*X132),"",W132*X132)</f>
        <v>16</v>
      </c>
      <c r="K132" s="14" t="str">
        <f>IF(ISERROR(VLOOKUP(Y132,'Directive OSH09 (FR)'!$T$6:$U$10,2,FALSE)),"",VLOOKUP(Y132,'Directive OSH09 (FR)'!$T$6:$U$10,2,FALSE))</f>
        <v>2-Tolérable</v>
      </c>
      <c r="L132" s="126"/>
      <c r="M132" s="127"/>
      <c r="N132" s="27"/>
      <c r="O132" s="27"/>
      <c r="P132" s="27"/>
      <c r="Q132" s="57"/>
      <c r="R132" s="35"/>
      <c r="S132" s="7">
        <f t="shared" si="141"/>
        <v>1</v>
      </c>
      <c r="T132" s="35">
        <f t="shared" si="141"/>
        <v>1</v>
      </c>
      <c r="U132" s="3">
        <f t="shared" si="136"/>
        <v>1</v>
      </c>
      <c r="V132" s="163">
        <f t="shared" si="137"/>
        <v>1</v>
      </c>
      <c r="W132" s="162">
        <f>IF(ISERROR(VLOOKUP(H132,'Directive OSH09 (FR)'!$O$6:$P$10,2,FALSE)),"",VLOOKUP(H132,'Directive OSH09 (FR)'!$O$6:$P$10,2,FALSE))</f>
        <v>2</v>
      </c>
      <c r="X132" s="3">
        <f>IF(ISERROR(VLOOKUP(I132,'Directive OSH09 (FR)'!$O$13:$P$17,2,FALSE)),"",VLOOKUP(I132,'Directive OSH09 (FR)'!$O$13:$P$17,2,FALSE))</f>
        <v>8</v>
      </c>
      <c r="Y132" s="3">
        <f>IF(J132="","",IF(J132&gt;=161,5,IF(J132&gt;=65,4,IF(J132&gt;=20,3,IF(J132&gt;=9,2,1)))))</f>
        <v>2</v>
      </c>
      <c r="Z132" s="196" t="s">
        <v>568</v>
      </c>
      <c r="AA132" s="418"/>
      <c r="AB132" s="418"/>
      <c r="AC132" s="420"/>
      <c r="AD132" s="667"/>
      <c r="AE132" s="651"/>
      <c r="AF132" s="314"/>
      <c r="AG132" s="8"/>
      <c r="AH132" s="8"/>
      <c r="AI132" s="653"/>
    </row>
    <row r="133" spans="1:207" ht="51">
      <c r="A133" s="261" t="s">
        <v>424</v>
      </c>
      <c r="B133" s="8" t="s">
        <v>580</v>
      </c>
      <c r="C133" s="8" t="s">
        <v>581</v>
      </c>
      <c r="D133" s="8" t="s">
        <v>582</v>
      </c>
      <c r="E133" s="266" t="s">
        <v>39</v>
      </c>
      <c r="F133" s="267">
        <v>2</v>
      </c>
      <c r="G133" s="321" t="s">
        <v>583</v>
      </c>
      <c r="H133" s="7" t="s">
        <v>38</v>
      </c>
      <c r="I133" s="8" t="s">
        <v>46</v>
      </c>
      <c r="J133" s="8">
        <f>IF(ISERROR(W133*X133),"",W133*X133)</f>
        <v>4</v>
      </c>
      <c r="K133" s="14" t="str">
        <f>IF(ISERROR(VLOOKUP(Y133,'Directive OSH09 (FR)'!$T$6:$U$10,2,FALSE)),"",VLOOKUP(Y133,'Directive OSH09 (FR)'!$T$6:$U$10,2,FALSE))</f>
        <v>1-Negligeable</v>
      </c>
      <c r="L133" s="126"/>
      <c r="M133" s="127"/>
      <c r="N133" s="27"/>
      <c r="O133" s="27"/>
      <c r="P133" s="27"/>
      <c r="Q133" s="57"/>
      <c r="R133" s="35"/>
      <c r="S133" s="7" t="e">
        <f t="shared" si="141"/>
        <v>#REF!</v>
      </c>
      <c r="T133" s="35" t="e">
        <f t="shared" si="141"/>
        <v>#REF!</v>
      </c>
      <c r="U133" s="3" t="e">
        <f>IF(A133="",0,IF(#REF!="",1,IF(#REF!+$U$91*365&lt;$U$1,1,0)))</f>
        <v>#REF!</v>
      </c>
      <c r="V133" s="163" t="e">
        <f>IF(A133="",0,IF(#REF!="",1,IF(#REF!+$V$91*365&lt;$U$1,1,0)))</f>
        <v>#REF!</v>
      </c>
      <c r="W133" s="162">
        <f>IF(ISERROR(VLOOKUP(H133,'Directive OSH09 (FR)'!$O$6:$P$10,2,FALSE)),"",VLOOKUP(H133,'Directive OSH09 (FR)'!$O$6:$P$10,2,FALSE))</f>
        <v>4</v>
      </c>
      <c r="X133" s="3">
        <f>IF(ISERROR(VLOOKUP(I133,'Directive OSH09 (FR)'!$O$13:$P$17,2,FALSE)),"",VLOOKUP(I133,'Directive OSH09 (FR)'!$O$13:$P$17,2,FALSE))</f>
        <v>1</v>
      </c>
      <c r="Y133" s="3">
        <f>IF(J133="","",IF(J133&gt;=161,5,IF(J133&gt;=65,4,IF(J133&gt;=20,3,IF(J133&gt;=9,2,1)))))</f>
        <v>1</v>
      </c>
      <c r="Z133" s="177" t="s">
        <v>568</v>
      </c>
      <c r="AA133" s="418"/>
      <c r="AB133" s="418"/>
      <c r="AC133" s="420"/>
      <c r="AD133" s="667"/>
      <c r="AE133" s="651"/>
      <c r="AF133" s="314"/>
      <c r="AG133" s="8"/>
      <c r="AH133" s="8"/>
      <c r="AI133" s="649"/>
    </row>
    <row r="134" spans="1:207">
      <c r="A134" s="405"/>
      <c r="B134" s="62"/>
      <c r="C134" s="62"/>
      <c r="D134" s="62"/>
      <c r="E134" s="293"/>
      <c r="F134" s="282"/>
      <c r="G134" s="458"/>
      <c r="H134" s="61"/>
      <c r="I134" s="62"/>
      <c r="J134" s="62" t="str">
        <f t="shared" ref="J134" si="142">IF(ISERROR(W134*X134),"",W134*X134)</f>
        <v/>
      </c>
      <c r="K134" s="63" t="str">
        <f>IF(ISERROR(VLOOKUP(Y134,'Directive OSH09 (FR)'!$T$6:$U$10,2,FALSE)),"",VLOOKUP(Y134,'Directive OSH09 (FR)'!$T$6:$U$10,2,FALSE))</f>
        <v/>
      </c>
      <c r="L134" s="61"/>
      <c r="M134" s="64"/>
      <c r="N134" s="64"/>
      <c r="O134" s="64"/>
      <c r="P134" s="64"/>
      <c r="Q134" s="65"/>
      <c r="R134" s="66"/>
      <c r="S134" s="61">
        <f t="shared" ref="S134" si="143">U134</f>
        <v>0</v>
      </c>
      <c r="T134" s="66">
        <f t="shared" ref="T134" si="144">V134</f>
        <v>0</v>
      </c>
      <c r="U134" s="164">
        <f>IF(A134="",0,IF(Q$131="",1,IF(Q$131+$U$86*365&lt;$U$1,1,0)))</f>
        <v>0</v>
      </c>
      <c r="V134" s="165">
        <f>IF(A134="",0,IF(Q$131="",1,IF(Q$131+$V$86*365&lt;$U$1,1,0)))</f>
        <v>0</v>
      </c>
      <c r="W134" s="162" t="str">
        <f>IF(ISERROR(VLOOKUP(H134,'Directive OSH09 (FR)'!$O$6:$P$10,2,FALSE)),"",VLOOKUP(H134,'Directive OSH09 (FR)'!$O$6:$P$10,2,FALSE))</f>
        <v/>
      </c>
      <c r="X134" s="3" t="str">
        <f>IF(ISERROR(VLOOKUP(I134,'Directive OSH09 (FR)'!$O$13:$P$17,2,FALSE)),"",VLOOKUP(I134,'Directive OSH09 (FR)'!$O$13:$P$17,2,FALSE))</f>
        <v/>
      </c>
      <c r="Y134" s="3" t="str">
        <f t="shared" ref="Y134" si="145">IF(J134="","",IF(J134&gt;=161,5,IF(J134&gt;=65,4,IF(J134&gt;=20,3,IF(J134&gt;=9,2,1)))))</f>
        <v/>
      </c>
      <c r="Z134" s="196"/>
      <c r="AA134" s="418"/>
      <c r="AB134" s="418"/>
      <c r="AC134" s="420"/>
      <c r="AD134" s="667"/>
      <c r="AE134" s="651"/>
      <c r="AF134" s="642"/>
      <c r="AG134" s="62"/>
      <c r="AH134" s="62">
        <f t="shared" ref="AH134" si="146">IF(ISERROR(AU133*AV133),"",AU133*AV133)</f>
        <v>0</v>
      </c>
      <c r="AI134" s="652"/>
    </row>
    <row r="135" spans="1:207" s="524" customFormat="1">
      <c r="A135" s="354" t="s">
        <v>295</v>
      </c>
      <c r="B135" s="391"/>
      <c r="C135" s="391"/>
      <c r="D135" s="391"/>
      <c r="E135" s="292"/>
      <c r="F135" s="281"/>
      <c r="G135" s="457"/>
      <c r="H135" s="454"/>
      <c r="I135" s="391"/>
      <c r="J135" s="391" t="str">
        <f>IF(SUM(J136:J138)=0,"",MAX(J136:J138))</f>
        <v/>
      </c>
      <c r="K135" s="24" t="str">
        <f>IF(ISERROR(VLOOKUP(Y135,'Directive OSH09 (FR)'!$T$6:$U$10,2,FALSE)),"",VLOOKUP(Y135,'Directive OSH09 (FR)'!$T$6:$U$10,2,FALSE))</f>
        <v/>
      </c>
      <c r="L135" s="43" t="str">
        <f>IF(ISERROR(VLOOKUP($A135,Dangers!$B$4:$G$1001,4,FALSE)),"ERR",IF(ISBLANK(VLOOKUP($A135,Dangers!$B$4:$G$1001,4,FALSE)),"","Yes"))</f>
        <v/>
      </c>
      <c r="M135" s="26" t="str">
        <f>IF(ISERROR(VLOOKUP($A135,Dangers!$B$4:$G$1001,6,FALSE)),"ERR",IF(ISBLANK((VLOOKUP($A135,Dangers!$B$4:$G$1001,6,FALSE))),"","Yes"))</f>
        <v/>
      </c>
      <c r="N135" s="26"/>
      <c r="O135" s="26"/>
      <c r="P135" s="26"/>
      <c r="Q135" s="132" t="str">
        <f>IF(OR(L135="Yes",M135="Yes"),MAX(Q136:Q141),"")</f>
        <v/>
      </c>
      <c r="R135" s="34"/>
      <c r="S135" s="43">
        <f>IF(L135="Yes",IF(SUM(S136:S141)=0,0,1),2)</f>
        <v>2</v>
      </c>
      <c r="T135" s="34">
        <f>IF(M135="Yes",IF(SUM(T136:T141)=0,0,1),2)</f>
        <v>2</v>
      </c>
      <c r="U135" s="160">
        <v>3</v>
      </c>
      <c r="V135" s="161">
        <v>0</v>
      </c>
      <c r="W135" s="162" t="str">
        <f>IF(ISERROR(VLOOKUP(H135,'Directive OSH09 (FR)'!$O$6:$P$10,2,FALSE)),"",VLOOKUP(H135,'Directive OSH09 (FR)'!$O$6:$P$10,2,FALSE))</f>
        <v/>
      </c>
      <c r="X135" s="3" t="str">
        <f>IF(ISERROR(VLOOKUP(I135,'Directive OSH09 (FR)'!$O$13:$P$17,2,FALSE)),"",VLOOKUP(I135,'Directive OSH09 (FR)'!$O$13:$P$17,2,FALSE))</f>
        <v/>
      </c>
      <c r="Y135" s="3" t="str">
        <f>IF(J135="","",IF(J135&gt;=161,5,IF(J135&gt;=65,4,IF(J135&gt;=20,3,IF(J135&gt;=9,2,1)))))</f>
        <v/>
      </c>
      <c r="Z135" s="367"/>
      <c r="AA135" s="446"/>
      <c r="AB135" s="446"/>
      <c r="AC135" s="611"/>
      <c r="AD135" s="709"/>
      <c r="AE135" s="702"/>
      <c r="AF135" s="518"/>
      <c r="AG135" s="398"/>
      <c r="AH135" s="398" t="str">
        <f>IF(SUM(AH136:AH141)=0,"",MAX(AH136:AH141))</f>
        <v/>
      </c>
      <c r="AI135" s="703"/>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row>
    <row r="136" spans="1:207" ht="12.6" customHeight="1">
      <c r="A136" s="261" t="s">
        <v>463</v>
      </c>
      <c r="B136" s="8"/>
      <c r="C136" s="8"/>
      <c r="D136" s="8"/>
      <c r="E136" s="266"/>
      <c r="F136" s="267"/>
      <c r="G136" s="321"/>
      <c r="H136" s="7"/>
      <c r="I136" s="8"/>
      <c r="J136" s="8" t="str">
        <f t="shared" ref="J136" si="147">IF(ISERROR(W136*X136),"",W136*X136)</f>
        <v/>
      </c>
      <c r="K136" s="14" t="str">
        <f>IF(ISERROR(VLOOKUP(Y136,'Directive OSH09 (FR)'!$T$6:$U$10,2,FALSE)),"",VLOOKUP(Y136,'Directive OSH09 (FR)'!$T$6:$U$10,2,FALSE))</f>
        <v/>
      </c>
      <c r="L136" s="126"/>
      <c r="M136" s="127"/>
      <c r="N136" s="27"/>
      <c r="O136" s="27"/>
      <c r="P136" s="27"/>
      <c r="Q136" s="57"/>
      <c r="R136" s="35"/>
      <c r="S136" s="7">
        <f t="shared" ref="S136" si="148">U136</f>
        <v>1</v>
      </c>
      <c r="T136" s="35">
        <f t="shared" ref="T136" si="149">V136</f>
        <v>1</v>
      </c>
      <c r="U136" s="3">
        <f>IF(A136="",0,IF(Q$131="",1,IF(Q$131+$U$86*365&lt;$U$1,1,0)))</f>
        <v>1</v>
      </c>
      <c r="V136" s="163">
        <f>IF(A136="",0,IF(Q$131="",1,IF(Q$131+$V$86*365&lt;$U$1,1,0)))</f>
        <v>1</v>
      </c>
      <c r="W136" s="162" t="str">
        <f>IF(ISERROR(VLOOKUP(H136,'Directive OSH09 (FR)'!$O$6:$P$10,2,FALSE)),"",VLOOKUP(H136,'Directive OSH09 (FR)'!$O$6:$P$10,2,FALSE))</f>
        <v/>
      </c>
      <c r="X136" s="3" t="str">
        <f>IF(ISERROR(VLOOKUP(I136,'Directive OSH09 (FR)'!$O$13:$P$17,2,FALSE)),"",VLOOKUP(I136,'Directive OSH09 (FR)'!$O$13:$P$17,2,FALSE))</f>
        <v/>
      </c>
      <c r="Y136" s="3" t="str">
        <f t="shared" ref="Y136" si="150">IF(J136="","",IF(J136&gt;=161,5,IF(J136&gt;=65,4,IF(J136&gt;=20,3,IF(J136&gt;=9,2,1)))))</f>
        <v/>
      </c>
      <c r="Z136" s="196"/>
      <c r="AA136" s="418"/>
      <c r="AB136" s="418"/>
      <c r="AC136" s="420"/>
      <c r="AD136" s="667"/>
      <c r="AE136" s="651"/>
      <c r="AF136" s="314"/>
      <c r="AG136" s="8"/>
      <c r="AH136" s="8">
        <f t="shared" ref="AH136" si="151">IF(ISERROR(AU135*AV135),"",AU135*AV135)</f>
        <v>0</v>
      </c>
      <c r="AI136" s="652"/>
    </row>
    <row r="137" spans="1:207">
      <c r="A137" s="261"/>
      <c r="B137" s="8"/>
      <c r="C137" s="8"/>
      <c r="D137" s="8"/>
      <c r="E137" s="266"/>
      <c r="F137" s="267"/>
      <c r="G137" s="321"/>
      <c r="H137" s="7"/>
      <c r="I137" s="8"/>
      <c r="J137" s="8" t="str">
        <f t="shared" ref="J137:J138" si="152">IF(ISERROR(W137*X137),"",W137*X137)</f>
        <v/>
      </c>
      <c r="K137" s="14" t="str">
        <f>IF(ISERROR(VLOOKUP(Y137,'Directive OSH09 (FR)'!$T$6:$U$10,2,FALSE)),"",VLOOKUP(Y137,'Directive OSH09 (FR)'!$T$6:$U$10,2,FALSE))</f>
        <v/>
      </c>
      <c r="L137" s="126"/>
      <c r="M137" s="127"/>
      <c r="N137" s="27"/>
      <c r="O137" s="27"/>
      <c r="P137" s="27"/>
      <c r="Q137" s="57"/>
      <c r="R137" s="35"/>
      <c r="S137" s="7">
        <f t="shared" ref="S137:T138" si="153">U137</f>
        <v>0</v>
      </c>
      <c r="T137" s="35">
        <f t="shared" si="153"/>
        <v>0</v>
      </c>
      <c r="U137" s="3">
        <f>IF(A137="",0,IF(Q$131="",1,IF(Q$131+$U$86*365&lt;$U$1,1,0)))</f>
        <v>0</v>
      </c>
      <c r="V137" s="163">
        <f>IF(A137="",0,IF(Q$131="",1,IF(Q$131+$V$86*365&lt;$U$1,1,0)))</f>
        <v>0</v>
      </c>
      <c r="W137" s="162" t="str">
        <f>IF(ISERROR(VLOOKUP(H137,'Directive OSH09 (FR)'!$O$6:$P$10,2,FALSE)),"",VLOOKUP(H137,'Directive OSH09 (FR)'!$O$6:$P$10,2,FALSE))</f>
        <v/>
      </c>
      <c r="X137" s="3" t="str">
        <f>IF(ISERROR(VLOOKUP(I137,'Directive OSH09 (FR)'!$O$13:$P$17,2,FALSE)),"",VLOOKUP(I137,'Directive OSH09 (FR)'!$O$13:$P$17,2,FALSE))</f>
        <v/>
      </c>
      <c r="Y137" s="3" t="str">
        <f t="shared" ref="Y137:Y138" si="154">IF(J137="","",IF(J137&gt;=161,5,IF(J137&gt;=65,4,IF(J137&gt;=20,3,IF(J137&gt;=9,2,1)))))</f>
        <v/>
      </c>
      <c r="Z137" s="196"/>
      <c r="AA137" s="418"/>
      <c r="AB137" s="418"/>
      <c r="AC137" s="420"/>
      <c r="AD137" s="667"/>
      <c r="AE137" s="651"/>
      <c r="AF137" s="314"/>
      <c r="AG137" s="8"/>
      <c r="AH137" s="8">
        <f t="shared" ref="AH137:AH138" si="155">IF(ISERROR(AU136*AV136),"",AU136*AV136)</f>
        <v>0</v>
      </c>
      <c r="AI137" s="652"/>
    </row>
    <row r="138" spans="1:207">
      <c r="A138" s="405"/>
      <c r="B138" s="62"/>
      <c r="C138" s="62"/>
      <c r="D138" s="62"/>
      <c r="E138" s="293"/>
      <c r="F138" s="282"/>
      <c r="G138" s="458"/>
      <c r="H138" s="61"/>
      <c r="I138" s="62"/>
      <c r="J138" s="62" t="str">
        <f t="shared" si="152"/>
        <v/>
      </c>
      <c r="K138" s="63" t="str">
        <f>IF(ISERROR(VLOOKUP(Y138,'Directive OSH09 (FR)'!$T$6:$U$10,2,FALSE)),"",VLOOKUP(Y138,'Directive OSH09 (FR)'!$T$6:$U$10,2,FALSE))</f>
        <v/>
      </c>
      <c r="L138" s="61"/>
      <c r="M138" s="64"/>
      <c r="N138" s="64"/>
      <c r="O138" s="64"/>
      <c r="P138" s="64"/>
      <c r="Q138" s="65"/>
      <c r="R138" s="66"/>
      <c r="S138" s="61">
        <f t="shared" si="153"/>
        <v>0</v>
      </c>
      <c r="T138" s="66">
        <f t="shared" si="153"/>
        <v>0</v>
      </c>
      <c r="U138" s="164">
        <f>IF(A138="",0,IF(Q$131="",1,IF(Q$131+$U$86*365&lt;$U$1,1,0)))</f>
        <v>0</v>
      </c>
      <c r="V138" s="165">
        <f>IF(A138="",0,IF(Q$131="",1,IF(Q$131+$V$86*365&lt;$U$1,1,0)))</f>
        <v>0</v>
      </c>
      <c r="W138" s="162" t="str">
        <f>IF(ISERROR(VLOOKUP(H138,'Directive OSH09 (FR)'!$O$6:$P$10,2,FALSE)),"",VLOOKUP(H138,'Directive OSH09 (FR)'!$O$6:$P$10,2,FALSE))</f>
        <v/>
      </c>
      <c r="X138" s="3" t="str">
        <f>IF(ISERROR(VLOOKUP(I138,'Directive OSH09 (FR)'!$O$13:$P$17,2,FALSE)),"",VLOOKUP(I138,'Directive OSH09 (FR)'!$O$13:$P$17,2,FALSE))</f>
        <v/>
      </c>
      <c r="Y138" s="3" t="str">
        <f t="shared" si="154"/>
        <v/>
      </c>
      <c r="Z138" s="196"/>
      <c r="AA138" s="418"/>
      <c r="AB138" s="418"/>
      <c r="AC138" s="420"/>
      <c r="AD138" s="667"/>
      <c r="AE138" s="651"/>
      <c r="AF138" s="642"/>
      <c r="AG138" s="62"/>
      <c r="AH138" s="62">
        <f t="shared" si="155"/>
        <v>0</v>
      </c>
      <c r="AI138" s="652"/>
    </row>
    <row r="139" spans="1:207" s="524" customFormat="1">
      <c r="A139" s="522" t="s">
        <v>296</v>
      </c>
      <c r="B139" s="391"/>
      <c r="C139" s="391"/>
      <c r="D139" s="391"/>
      <c r="E139" s="292"/>
      <c r="F139" s="281"/>
      <c r="G139" s="457"/>
      <c r="H139" s="454"/>
      <c r="I139" s="391"/>
      <c r="J139" s="391">
        <f>IF(SUM(J140:J147)=0,"",MAX(J140:J147))</f>
        <v>36</v>
      </c>
      <c r="K139" s="24" t="str">
        <f>IF(ISERROR(VLOOKUP(Y139,'Directive OSH09 (FR)'!$T$6:$U$10,2,FALSE)),"",VLOOKUP(Y139,'Directive OSH09 (FR)'!$T$6:$U$10,2,FALSE))</f>
        <v>3-Moderé</v>
      </c>
      <c r="L139" s="43" t="str">
        <f>IF(ISERROR(VLOOKUP($A139,Dangers!$B$4:$G$1001,4,FALSE)),"ERR",IF(ISBLANK(VLOOKUP($A139,Dangers!$B$4:$G$1001,4,FALSE)),"","Yes"))</f>
        <v/>
      </c>
      <c r="M139" s="26" t="str">
        <f>IF(ISERROR(VLOOKUP($A139,Dangers!$B$4:$G$1001,6,FALSE)),"ERR",IF(ISBLANK((VLOOKUP($A139,Dangers!$B$4:$G$1001,6,FALSE))),"","Yes"))</f>
        <v/>
      </c>
      <c r="N139" s="26"/>
      <c r="O139" s="26"/>
      <c r="P139" s="26"/>
      <c r="Q139" s="132" t="str">
        <f>IF(OR(L139="Yes",M139="Yes"),MAX(Q140:Q145),"")</f>
        <v/>
      </c>
      <c r="R139" s="34"/>
      <c r="S139" s="43">
        <f>IF(L139="Yes",IF(SUM(S140:S145)=0,0,1),2)</f>
        <v>2</v>
      </c>
      <c r="T139" s="34">
        <f>IF(M139="Yes",IF(SUM(T140:T145)=0,0,1),2)</f>
        <v>2</v>
      </c>
      <c r="U139" s="160">
        <v>3</v>
      </c>
      <c r="V139" s="161">
        <v>0</v>
      </c>
      <c r="W139" s="162" t="str">
        <f>IF(ISERROR(VLOOKUP(H139,'Directive OSH09 (FR)'!$O$6:$P$10,2,FALSE)),"",VLOOKUP(H139,'Directive OSH09 (FR)'!$O$6:$P$10,2,FALSE))</f>
        <v/>
      </c>
      <c r="X139" s="3" t="str">
        <f>IF(ISERROR(VLOOKUP(I139,'Directive OSH09 (FR)'!$O$13:$P$17,2,FALSE)),"",VLOOKUP(I139,'Directive OSH09 (FR)'!$O$13:$P$17,2,FALSE))</f>
        <v/>
      </c>
      <c r="Y139" s="3">
        <f>IF(J139="","",IF(J139&gt;=161,5,IF(J139&gt;=65,4,IF(J139&gt;=20,3,IF(J139&gt;=9,2,1)))))</f>
        <v>3</v>
      </c>
      <c r="Z139" s="367"/>
      <c r="AA139" s="446"/>
      <c r="AB139" s="446"/>
      <c r="AC139" s="611"/>
      <c r="AD139" s="709"/>
      <c r="AE139" s="702"/>
      <c r="AF139" s="518"/>
      <c r="AG139" s="398"/>
      <c r="AH139" s="398" t="str">
        <f>IF(SUM(AH140:AH145)=0,"",MAX(AH140:AH145))</f>
        <v/>
      </c>
      <c r="AI139" s="703"/>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c r="GU139" s="90"/>
      <c r="GV139" s="90"/>
      <c r="GW139" s="90"/>
      <c r="GX139" s="90"/>
      <c r="GY139" s="90"/>
    </row>
    <row r="140" spans="1:207" ht="63.75">
      <c r="A140" s="261" t="s">
        <v>524</v>
      </c>
      <c r="B140" s="255" t="s">
        <v>584</v>
      </c>
      <c r="C140" s="8" t="s">
        <v>585</v>
      </c>
      <c r="D140" s="255" t="s">
        <v>586</v>
      </c>
      <c r="E140" s="266" t="s">
        <v>39</v>
      </c>
      <c r="F140" s="267">
        <v>2</v>
      </c>
      <c r="G140" s="321" t="s">
        <v>587</v>
      </c>
      <c r="H140" s="7" t="s">
        <v>35</v>
      </c>
      <c r="I140" s="8" t="s">
        <v>48</v>
      </c>
      <c r="J140" s="8">
        <f>IF(ISERROR(W140*X140),"",W140*X140)</f>
        <v>16</v>
      </c>
      <c r="K140" s="14" t="str">
        <f>IF(ISERROR(VLOOKUP(Y140,'Directive OSH09 (FR)'!$T$6:$U$10,2,FALSE)),"",VLOOKUP(Y140,'Directive OSH09 (FR)'!$T$6:$U$10,2,FALSE))</f>
        <v>2-Tolérable</v>
      </c>
      <c r="L140" s="126"/>
      <c r="M140" s="127"/>
      <c r="N140" s="27"/>
      <c r="O140" s="27"/>
      <c r="P140" s="27"/>
      <c r="Q140" s="57"/>
      <c r="R140" s="35"/>
      <c r="S140" s="7">
        <f t="shared" ref="S140:T141" si="156">U140</f>
        <v>1</v>
      </c>
      <c r="T140" s="35">
        <f t="shared" si="156"/>
        <v>1</v>
      </c>
      <c r="U140" s="3">
        <f t="shared" ref="U140:U145" si="157">IF(A140="",0,IF(Q$148="",1,IF(Q$148+$U$101*365&lt;$U$1,1,0)))</f>
        <v>1</v>
      </c>
      <c r="V140" s="163">
        <f t="shared" ref="V140:V145" si="158">IF(A140="",0,IF(Q$148="",1,IF(Q$148+$V$101*365&lt;$U$1,1,0)))</f>
        <v>1</v>
      </c>
      <c r="W140" s="162">
        <f>IF(ISERROR(VLOOKUP(H140,'Directive OSH09 (FR)'!$O$6:$P$10,2,FALSE)),"",VLOOKUP(H140,'Directive OSH09 (FR)'!$O$6:$P$10,2,FALSE))</f>
        <v>2</v>
      </c>
      <c r="X140" s="3">
        <f>IF(ISERROR(VLOOKUP(I140,'Directive OSH09 (FR)'!$O$13:$P$17,2,FALSE)),"",VLOOKUP(I140,'Directive OSH09 (FR)'!$O$13:$P$17,2,FALSE))</f>
        <v>8</v>
      </c>
      <c r="Y140" s="3">
        <f>IF(J140="","",IF(J140&gt;=161,5,IF(J140&gt;=65,4,IF(J140&gt;=20,3,IF(J140&gt;=9,2,1)))))</f>
        <v>2</v>
      </c>
      <c r="Z140" s="196"/>
      <c r="AA140" s="418"/>
      <c r="AB140" s="418"/>
      <c r="AC140" s="420"/>
      <c r="AD140" s="667"/>
      <c r="AE140" s="651"/>
      <c r="AF140" s="314"/>
      <c r="AG140" s="8"/>
      <c r="AH140" s="8">
        <f>IF(ISERROR(AU140*AV140),"",AU140*AV140)</f>
        <v>0</v>
      </c>
      <c r="AI140" s="653"/>
    </row>
    <row r="141" spans="1:207" ht="38.25">
      <c r="A141" s="261" t="s">
        <v>442</v>
      </c>
      <c r="B141" s="255" t="s">
        <v>505</v>
      </c>
      <c r="C141" s="8" t="s">
        <v>588</v>
      </c>
      <c r="D141" s="255" t="s">
        <v>507</v>
      </c>
      <c r="E141" s="266" t="s">
        <v>36</v>
      </c>
      <c r="F141" s="267">
        <v>2</v>
      </c>
      <c r="G141" s="321" t="s">
        <v>508</v>
      </c>
      <c r="H141" s="7" t="s">
        <v>35</v>
      </c>
      <c r="I141" s="8" t="s">
        <v>48</v>
      </c>
      <c r="J141" s="8">
        <f>IF(ISERROR(W141*X141),"",W141*X141)</f>
        <v>16</v>
      </c>
      <c r="K141" s="14" t="str">
        <f>IF(ISERROR(VLOOKUP(Y141,'Directive OSH09 (FR)'!$T$6:$U$10,2,FALSE)),"",VLOOKUP(Y141,'Directive OSH09 (FR)'!$T$6:$U$10,2,FALSE))</f>
        <v>2-Tolérable</v>
      </c>
      <c r="L141" s="126"/>
      <c r="M141" s="127"/>
      <c r="N141" s="27"/>
      <c r="O141" s="27"/>
      <c r="P141" s="27"/>
      <c r="Q141" s="57"/>
      <c r="R141" s="35"/>
      <c r="S141" s="7">
        <f t="shared" si="156"/>
        <v>1</v>
      </c>
      <c r="T141" s="35">
        <f t="shared" si="156"/>
        <v>1</v>
      </c>
      <c r="U141" s="3">
        <f t="shared" si="157"/>
        <v>1</v>
      </c>
      <c r="V141" s="163">
        <f t="shared" si="158"/>
        <v>1</v>
      </c>
      <c r="W141" s="162">
        <f>IF(ISERROR(VLOOKUP(H141,'Directive OSH09 (FR)'!$O$6:$P$10,2,FALSE)),"",VLOOKUP(H141,'Directive OSH09 (FR)'!$O$6:$P$10,2,FALSE))</f>
        <v>2</v>
      </c>
      <c r="X141" s="3">
        <f>IF(ISERROR(VLOOKUP(I141,'Directive OSH09 (FR)'!$O$13:$P$17,2,FALSE)),"",VLOOKUP(I141,'Directive OSH09 (FR)'!$O$13:$P$17,2,FALSE))</f>
        <v>8</v>
      </c>
      <c r="Y141" s="3">
        <f t="shared" ref="Y141" si="159">IF(J141="","",IF(J141&gt;=161,5,IF(J141&gt;=65,4,IF(J141&gt;=20,3,IF(J141&gt;=9,2,1)))))</f>
        <v>2</v>
      </c>
      <c r="Z141" s="210"/>
      <c r="AA141" s="418"/>
      <c r="AB141" s="418"/>
      <c r="AC141" s="420"/>
      <c r="AD141" s="667"/>
      <c r="AE141" s="651"/>
      <c r="AF141" s="314"/>
      <c r="AG141" s="255"/>
      <c r="AH141" s="8">
        <f t="shared" ref="AH141" si="160">IF(ISERROR(AU141*AV141),"",AU141*AV141)</f>
        <v>0</v>
      </c>
      <c r="AI141" s="653"/>
    </row>
    <row r="142" spans="1:207" ht="38.25">
      <c r="A142" s="261" t="s">
        <v>589</v>
      </c>
      <c r="B142" s="255" t="s">
        <v>590</v>
      </c>
      <c r="C142" s="255" t="s">
        <v>591</v>
      </c>
      <c r="D142" s="255" t="s">
        <v>592</v>
      </c>
      <c r="E142" s="266" t="s">
        <v>36</v>
      </c>
      <c r="F142" s="267">
        <v>2</v>
      </c>
      <c r="G142" s="321" t="s">
        <v>587</v>
      </c>
      <c r="H142" s="7" t="s">
        <v>35</v>
      </c>
      <c r="I142" s="8" t="s">
        <v>47</v>
      </c>
      <c r="J142" s="8">
        <f t="shared" ref="J142:J143" si="161">IF(ISERROR(W142*X142),"",W142*X142)</f>
        <v>8</v>
      </c>
      <c r="K142" s="14" t="str">
        <f>IF(ISERROR(VLOOKUP(Y142,'Directive OSH09 (FR)'!$T$6:$U$10,2,FALSE)),"",VLOOKUP(Y142,'Directive OSH09 (FR)'!$T$6:$U$10,2,FALSE))</f>
        <v>1-Negligeable</v>
      </c>
      <c r="L142" s="126"/>
      <c r="M142" s="127"/>
      <c r="N142" s="27"/>
      <c r="O142" s="27"/>
      <c r="P142" s="27"/>
      <c r="Q142" s="57"/>
      <c r="R142" s="35"/>
      <c r="S142" s="7">
        <f t="shared" ref="S142:T147" si="162">U142</f>
        <v>1</v>
      </c>
      <c r="T142" s="35">
        <f t="shared" si="162"/>
        <v>1</v>
      </c>
      <c r="U142" s="3">
        <f t="shared" si="157"/>
        <v>1</v>
      </c>
      <c r="V142" s="163">
        <f t="shared" si="158"/>
        <v>1</v>
      </c>
      <c r="W142" s="162">
        <f>IF(ISERROR(VLOOKUP(H142,'Directive OSH09 (FR)'!$O$6:$P$10,2,FALSE)),"",VLOOKUP(H142,'Directive OSH09 (FR)'!$O$6:$P$10,2,FALSE))</f>
        <v>2</v>
      </c>
      <c r="X142" s="3">
        <f>IF(ISERROR(VLOOKUP(I142,'Directive OSH09 (FR)'!$O$13:$P$17,2,FALSE)),"",VLOOKUP(I142,'Directive OSH09 (FR)'!$O$13:$P$17,2,FALSE))</f>
        <v>4</v>
      </c>
      <c r="Y142" s="3">
        <f t="shared" ref="Y142:Y149" si="163">IF(J142="","",IF(J142&gt;=161,5,IF(J142&gt;=65,4,IF(J142&gt;=20,3,IF(J142&gt;=9,2,1)))))</f>
        <v>1</v>
      </c>
      <c r="Z142" s="210"/>
      <c r="AA142" s="418"/>
      <c r="AB142" s="418"/>
      <c r="AC142" s="420"/>
      <c r="AD142" s="667"/>
      <c r="AE142" s="651"/>
      <c r="AF142" s="314"/>
      <c r="AG142" s="8"/>
      <c r="AH142" s="8"/>
      <c r="AI142" s="648"/>
    </row>
    <row r="143" spans="1:207" ht="25.5">
      <c r="A143" s="261" t="s">
        <v>589</v>
      </c>
      <c r="B143" s="255" t="s">
        <v>593</v>
      </c>
      <c r="C143" s="8" t="s">
        <v>594</v>
      </c>
      <c r="D143" s="442" t="s">
        <v>595</v>
      </c>
      <c r="E143" s="266" t="s">
        <v>39</v>
      </c>
      <c r="F143" s="267">
        <v>2</v>
      </c>
      <c r="G143" s="321" t="s">
        <v>587</v>
      </c>
      <c r="H143" s="7" t="s">
        <v>35</v>
      </c>
      <c r="I143" s="8" t="s">
        <v>49</v>
      </c>
      <c r="J143" s="8">
        <f t="shared" si="161"/>
        <v>36</v>
      </c>
      <c r="K143" s="14" t="str">
        <f>IF(ISERROR(VLOOKUP(Y143,'Directive OSH09 (FR)'!$T$6:$U$10,2,FALSE)),"",VLOOKUP(Y143,'Directive OSH09 (FR)'!$T$6:$U$10,2,FALSE))</f>
        <v>3-Moderé</v>
      </c>
      <c r="L143" s="126"/>
      <c r="M143" s="127"/>
      <c r="N143" s="27"/>
      <c r="O143" s="27"/>
      <c r="P143" s="27"/>
      <c r="Q143" s="57"/>
      <c r="R143" s="35"/>
      <c r="S143" s="7">
        <f t="shared" si="162"/>
        <v>1</v>
      </c>
      <c r="T143" s="35">
        <f t="shared" si="162"/>
        <v>1</v>
      </c>
      <c r="U143" s="3">
        <f t="shared" si="157"/>
        <v>1</v>
      </c>
      <c r="V143" s="163">
        <f t="shared" si="158"/>
        <v>1</v>
      </c>
      <c r="W143" s="162">
        <f>IF(ISERROR(VLOOKUP(H143,'Directive OSH09 (FR)'!$O$6:$P$10,2,FALSE)),"",VLOOKUP(H143,'Directive OSH09 (FR)'!$O$6:$P$10,2,FALSE))</f>
        <v>2</v>
      </c>
      <c r="X143" s="3">
        <f>IF(ISERROR(VLOOKUP(I143,'Directive OSH09 (FR)'!$O$13:$P$17,2,FALSE)),"",VLOOKUP(I143,'Directive OSH09 (FR)'!$O$13:$P$17,2,FALSE))</f>
        <v>18</v>
      </c>
      <c r="Y143" s="3">
        <f t="shared" si="163"/>
        <v>3</v>
      </c>
      <c r="Z143" s="210"/>
      <c r="AA143" s="178" t="s">
        <v>596</v>
      </c>
      <c r="AB143" s="418"/>
      <c r="AC143" s="420"/>
      <c r="AD143" s="667"/>
      <c r="AE143" s="651"/>
      <c r="AF143" s="314"/>
      <c r="AG143" s="8"/>
      <c r="AH143" s="8"/>
      <c r="AI143" s="653"/>
    </row>
    <row r="144" spans="1:207" ht="38.25">
      <c r="A144" s="261"/>
      <c r="B144" s="8" t="s">
        <v>597</v>
      </c>
      <c r="C144" s="8" t="s">
        <v>598</v>
      </c>
      <c r="D144" s="255" t="s">
        <v>599</v>
      </c>
      <c r="E144" s="266" t="s">
        <v>36</v>
      </c>
      <c r="F144" s="267">
        <v>2</v>
      </c>
      <c r="G144" s="321" t="s">
        <v>587</v>
      </c>
      <c r="H144" s="7" t="s">
        <v>35</v>
      </c>
      <c r="I144" s="8" t="s">
        <v>48</v>
      </c>
      <c r="J144" s="8">
        <f>IF(ISERROR(W144*X144),"",W144*X144)</f>
        <v>16</v>
      </c>
      <c r="K144" s="14" t="str">
        <f>IF(ISERROR(VLOOKUP(Y144,'Directive OSH09 (FR)'!$T$6:$U$10,2,FALSE)),"",VLOOKUP(Y144,'Directive OSH09 (FR)'!$T$6:$U$10,2,FALSE))</f>
        <v>2-Tolérable</v>
      </c>
      <c r="L144" s="126"/>
      <c r="M144" s="127"/>
      <c r="N144" s="27"/>
      <c r="O144" s="27"/>
      <c r="P144" s="27"/>
      <c r="Q144" s="57"/>
      <c r="R144" s="35"/>
      <c r="S144" s="7">
        <f t="shared" si="162"/>
        <v>0</v>
      </c>
      <c r="T144" s="35">
        <f t="shared" si="162"/>
        <v>0</v>
      </c>
      <c r="U144" s="3">
        <f t="shared" si="157"/>
        <v>0</v>
      </c>
      <c r="V144" s="163">
        <f t="shared" si="158"/>
        <v>0</v>
      </c>
      <c r="W144" s="162">
        <f>IF(ISERROR(VLOOKUP(H144,'Directive OSH09 (FR)'!$O$6:$P$10,2,FALSE)),"",VLOOKUP(H144,'Directive OSH09 (FR)'!$O$6:$P$10,2,FALSE))</f>
        <v>2</v>
      </c>
      <c r="X144" s="3">
        <f>IF(ISERROR(VLOOKUP(I144,'Directive OSH09 (FR)'!$O$13:$P$17,2,FALSE)),"",VLOOKUP(I144,'Directive OSH09 (FR)'!$O$13:$P$17,2,FALSE))</f>
        <v>8</v>
      </c>
      <c r="Y144" s="3">
        <f t="shared" si="163"/>
        <v>2</v>
      </c>
      <c r="Z144" s="196" t="s">
        <v>600</v>
      </c>
      <c r="AA144" s="418"/>
      <c r="AB144" s="418"/>
      <c r="AC144" s="420"/>
      <c r="AD144" s="667"/>
      <c r="AE144" s="651"/>
      <c r="AF144" s="314"/>
      <c r="AG144" s="8"/>
      <c r="AH144" s="8">
        <f>IF(ISERROR(AU144*AV144),"",AU144*AV144)</f>
        <v>0</v>
      </c>
      <c r="AI144" s="653"/>
    </row>
    <row r="145" spans="1:207" ht="102">
      <c r="A145" s="261"/>
      <c r="B145" s="8" t="s">
        <v>601</v>
      </c>
      <c r="C145" s="8" t="s">
        <v>602</v>
      </c>
      <c r="D145" s="255" t="s">
        <v>603</v>
      </c>
      <c r="E145" s="266" t="s">
        <v>36</v>
      </c>
      <c r="F145" s="267">
        <v>2</v>
      </c>
      <c r="G145" s="321" t="s">
        <v>587</v>
      </c>
      <c r="H145" s="7" t="s">
        <v>35</v>
      </c>
      <c r="I145" s="8" t="s">
        <v>48</v>
      </c>
      <c r="J145" s="8">
        <f>IF(ISERROR(W145*X145),"",W145*X145)</f>
        <v>16</v>
      </c>
      <c r="K145" s="14" t="str">
        <f>IF(ISERROR(VLOOKUP(Y145,'Directive OSH09 (FR)'!$T$6:$U$10,2,FALSE)),"",VLOOKUP(Y145,'Directive OSH09 (FR)'!$T$6:$U$10,2,FALSE))</f>
        <v>2-Tolérable</v>
      </c>
      <c r="L145" s="126"/>
      <c r="M145" s="127"/>
      <c r="N145" s="27"/>
      <c r="O145" s="27"/>
      <c r="P145" s="27"/>
      <c r="Q145" s="57"/>
      <c r="R145" s="35"/>
      <c r="S145" s="7">
        <f t="shared" si="162"/>
        <v>0</v>
      </c>
      <c r="T145" s="35">
        <f t="shared" si="162"/>
        <v>0</v>
      </c>
      <c r="U145" s="3">
        <f t="shared" si="157"/>
        <v>0</v>
      </c>
      <c r="V145" s="163">
        <f t="shared" si="158"/>
        <v>0</v>
      </c>
      <c r="W145" s="162">
        <f>IF(ISERROR(VLOOKUP(H145,'Directive OSH09 (FR)'!$O$6:$P$10,2,FALSE)),"",VLOOKUP(H145,'Directive OSH09 (FR)'!$O$6:$P$10,2,FALSE))</f>
        <v>2</v>
      </c>
      <c r="X145" s="3">
        <f>IF(ISERROR(VLOOKUP(I145,'Directive OSH09 (FR)'!$O$13:$P$17,2,FALSE)),"",VLOOKUP(I145,'Directive OSH09 (FR)'!$O$13:$P$17,2,FALSE))</f>
        <v>8</v>
      </c>
      <c r="Y145" s="3">
        <f t="shared" si="163"/>
        <v>2</v>
      </c>
      <c r="Z145" s="196" t="s">
        <v>568</v>
      </c>
      <c r="AA145" s="418"/>
      <c r="AB145" s="418"/>
      <c r="AC145" s="420"/>
      <c r="AD145" s="667"/>
      <c r="AE145" s="651"/>
      <c r="AF145" s="314"/>
      <c r="AG145" s="8"/>
      <c r="AH145" s="8"/>
      <c r="AI145" s="652"/>
    </row>
    <row r="146" spans="1:207" ht="101.25" customHeight="1">
      <c r="A146" s="261"/>
      <c r="B146" s="8" t="s">
        <v>604</v>
      </c>
      <c r="C146" s="255" t="s">
        <v>605</v>
      </c>
      <c r="D146" s="255" t="s">
        <v>606</v>
      </c>
      <c r="E146" s="266" t="s">
        <v>33</v>
      </c>
      <c r="F146" s="283">
        <v>2</v>
      </c>
      <c r="G146" s="321" t="s">
        <v>508</v>
      </c>
      <c r="H146" s="7" t="s">
        <v>35</v>
      </c>
      <c r="I146" s="8" t="s">
        <v>49</v>
      </c>
      <c r="J146" s="8">
        <f>IF(ISERROR(W146*X146),"",W146*X146)</f>
        <v>36</v>
      </c>
      <c r="K146" s="14" t="str">
        <f>IF(ISERROR(VLOOKUP(Y146,'Directive OSH09 (FR)'!$T$6:$U$10,2,FALSE)),"",VLOOKUP(Y146,'Directive OSH09 (FR)'!$T$6:$U$10,2,FALSE))</f>
        <v>3-Moderé</v>
      </c>
      <c r="L146" s="126"/>
      <c r="M146" s="127"/>
      <c r="N146" s="27"/>
      <c r="O146" s="27"/>
      <c r="P146" s="27"/>
      <c r="Q146" s="57"/>
      <c r="R146" s="35"/>
      <c r="S146" s="7">
        <f t="shared" si="162"/>
        <v>0</v>
      </c>
      <c r="T146" s="35">
        <f t="shared" si="162"/>
        <v>0</v>
      </c>
      <c r="U146" s="3">
        <f>IF(A146="",0,IF(Q$143="",1,IF(Q$143+$U$89*365&lt;$U$1,1,0)))</f>
        <v>0</v>
      </c>
      <c r="V146" s="163">
        <f>IF(A146="",0,IF(Q$143="",1,IF(Q$143+$V$89*365&lt;$U$1,1,0)))</f>
        <v>0</v>
      </c>
      <c r="W146" s="162">
        <f>IF(ISERROR(VLOOKUP(H146,'Directive OSH09 (FR)'!$O$6:$P$10,2,FALSE)),"",VLOOKUP(H146,'Directive OSH09 (FR)'!$O$6:$P$10,2,FALSE))</f>
        <v>2</v>
      </c>
      <c r="X146" s="3">
        <f>IF(ISERROR(VLOOKUP(I146,'Directive OSH09 (FR)'!$O$13:$P$17,2,FALSE)),"",VLOOKUP(I146,'Directive OSH09 (FR)'!$O$13:$P$17,2,FALSE))</f>
        <v>18</v>
      </c>
      <c r="Y146" s="3">
        <f>IF(J146="","",IF(J146&gt;=161,5,IF(J146&gt;=65,4,IF(J146&gt;=20,3,IF(J146&gt;=9,2,1)))))</f>
        <v>3</v>
      </c>
      <c r="Z146" s="417"/>
      <c r="AA146" s="418"/>
      <c r="AB146" s="418"/>
      <c r="AC146" s="420"/>
      <c r="AD146" s="667"/>
      <c r="AE146" s="651"/>
      <c r="AF146" s="421"/>
      <c r="AG146" s="418"/>
      <c r="AH146" s="418"/>
      <c r="AI146" s="652"/>
    </row>
    <row r="147" spans="1:207">
      <c r="A147" s="405"/>
      <c r="B147" s="62"/>
      <c r="C147" s="62"/>
      <c r="D147" s="62"/>
      <c r="E147" s="293"/>
      <c r="F147" s="282"/>
      <c r="G147" s="458"/>
      <c r="H147" s="61"/>
      <c r="I147" s="62"/>
      <c r="J147" s="62" t="str">
        <f t="shared" ref="J147" si="164">IF(ISERROR(W147*X147),"",W147*X147)</f>
        <v/>
      </c>
      <c r="K147" s="63" t="str">
        <f>IF(ISERROR(VLOOKUP(Y147,'Directive OSH09 (FR)'!$T$6:$U$10,2,FALSE)),"",VLOOKUP(Y147,'Directive OSH09 (FR)'!$T$6:$U$10,2,FALSE))</f>
        <v/>
      </c>
      <c r="L147" s="61"/>
      <c r="M147" s="64"/>
      <c r="N147" s="64"/>
      <c r="O147" s="64"/>
      <c r="P147" s="64"/>
      <c r="Q147" s="65"/>
      <c r="R147" s="66"/>
      <c r="S147" s="61">
        <f t="shared" si="162"/>
        <v>0</v>
      </c>
      <c r="T147" s="66">
        <f t="shared" si="162"/>
        <v>0</v>
      </c>
      <c r="U147" s="164">
        <f>IF(A147="",0,IF(Q$131="",1,IF(Q$131+$U$86*365&lt;$U$1,1,0)))</f>
        <v>0</v>
      </c>
      <c r="V147" s="165">
        <f>IF(A147="",0,IF(Q$131="",1,IF(Q$131+$V$86*365&lt;$U$1,1,0)))</f>
        <v>0</v>
      </c>
      <c r="W147" s="162" t="str">
        <f>IF(ISERROR(VLOOKUP(H147,'Directive OSH09 (FR)'!$O$6:$P$10,2,FALSE)),"",VLOOKUP(H147,'Directive OSH09 (FR)'!$O$6:$P$10,2,FALSE))</f>
        <v/>
      </c>
      <c r="X147" s="3" t="str">
        <f>IF(ISERROR(VLOOKUP(I147,'Directive OSH09 (FR)'!$O$13:$P$17,2,FALSE)),"",VLOOKUP(I147,'Directive OSH09 (FR)'!$O$13:$P$17,2,FALSE))</f>
        <v/>
      </c>
      <c r="Y147" s="3" t="str">
        <f t="shared" si="163"/>
        <v/>
      </c>
      <c r="Z147" s="196"/>
      <c r="AA147" s="418"/>
      <c r="AB147" s="418"/>
      <c r="AC147" s="420"/>
      <c r="AD147" s="667"/>
      <c r="AE147" s="651"/>
      <c r="AF147" s="642"/>
      <c r="AG147" s="62"/>
      <c r="AH147" s="62">
        <f t="shared" ref="AH147" si="165">IF(ISERROR(AU145*AV145),"",AU145*AV145)</f>
        <v>0</v>
      </c>
      <c r="AI147" s="652"/>
    </row>
    <row r="148" spans="1:207" s="524" customFormat="1">
      <c r="A148" s="522" t="s">
        <v>297</v>
      </c>
      <c r="B148" s="391"/>
      <c r="C148" s="391"/>
      <c r="D148" s="391"/>
      <c r="E148" s="292"/>
      <c r="F148" s="281"/>
      <c r="G148" s="457" t="s">
        <v>764</v>
      </c>
      <c r="H148" s="454" t="s">
        <v>38</v>
      </c>
      <c r="I148" s="391" t="s">
        <v>49</v>
      </c>
      <c r="J148" s="391" t="str">
        <f>IF(ISERROR(W148*X157),"",W148*X157)</f>
        <v/>
      </c>
      <c r="K148" s="24" t="str">
        <f>IF(ISERROR(VLOOKUP(Y148,'Directive OSH09 (FR)'!$T$6:$U$10,2,FALSE)),"",VLOOKUP(Y148,'Directive OSH09 (FR)'!$T$6:$U$10,2,FALSE))</f>
        <v/>
      </c>
      <c r="L148" s="43"/>
      <c r="M148" s="26"/>
      <c r="N148" s="26"/>
      <c r="O148" s="47"/>
      <c r="P148" s="26"/>
      <c r="Q148" s="132"/>
      <c r="R148" s="34"/>
      <c r="S148" s="43">
        <f t="shared" ref="S148:T152" si="166">U148</f>
        <v>0</v>
      </c>
      <c r="T148" s="34">
        <f t="shared" si="166"/>
        <v>0</v>
      </c>
      <c r="U148" s="160">
        <f>IF(A149="",0,IF(Q$147="",1,IF(Q$147+$U$86*365&lt;$U$1,1,0)))</f>
        <v>0</v>
      </c>
      <c r="V148" s="161">
        <f>IF(A149="",0,IF(Q$147="",1,IF(Q$147+$V$86*365&lt;$U$1,1,0)))</f>
        <v>0</v>
      </c>
      <c r="W148" s="162">
        <f>IF(ISERROR(VLOOKUP(H148,'Directive OSH09 (FR)'!$O$6:$P$10,2,FALSE)),"",VLOOKUP(H148,'Directive OSH09 (FR)'!$O$6:$P$10,2,FALSE))</f>
        <v>4</v>
      </c>
      <c r="X148" s="3">
        <f>IF(ISERROR(VLOOKUP(I148,'Directive OSH09 (FR)'!$O$13:$P$17,2,FALSE)),"",VLOOKUP(I148,'Directive OSH09 (FR)'!$O$13:$P$17,2,FALSE))</f>
        <v>18</v>
      </c>
      <c r="Y148" s="3" t="str">
        <f t="shared" si="163"/>
        <v/>
      </c>
      <c r="Z148" s="620"/>
      <c r="AA148" s="366"/>
      <c r="AB148" s="366"/>
      <c r="AC148" s="366"/>
      <c r="AD148" s="665"/>
      <c r="AE148" s="644"/>
      <c r="AF148" s="373"/>
      <c r="AG148" s="366"/>
      <c r="AH148" s="366">
        <f>IF(ISERROR(AU148*AV148),"",AU148*AV148)</f>
        <v>0</v>
      </c>
      <c r="AI148" s="75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c r="GU148" s="90"/>
      <c r="GV148" s="90"/>
      <c r="GW148" s="90"/>
      <c r="GX148" s="90"/>
      <c r="GY148" s="90"/>
    </row>
    <row r="149" spans="1:207" ht="38.25">
      <c r="A149" s="261"/>
      <c r="B149" s="255" t="s">
        <v>607</v>
      </c>
      <c r="C149" s="255" t="s">
        <v>608</v>
      </c>
      <c r="D149" s="255" t="s">
        <v>609</v>
      </c>
      <c r="E149" s="266" t="s">
        <v>39</v>
      </c>
      <c r="F149" s="267">
        <v>2</v>
      </c>
      <c r="G149" s="256" t="s">
        <v>610</v>
      </c>
      <c r="H149" s="7" t="s">
        <v>38</v>
      </c>
      <c r="I149" s="8" t="s">
        <v>46</v>
      </c>
      <c r="J149" s="8">
        <f>IF(ISERROR(W149*X149),"",W149*X149)</f>
        <v>4</v>
      </c>
      <c r="K149" s="14" t="str">
        <f>IF(ISERROR(VLOOKUP(Y149,'Directive OSH09 (FR)'!$T$6:$U$10,2,FALSE)),"",VLOOKUP(Y149,'Directive OSH09 (FR)'!$T$6:$U$10,2,FALSE))</f>
        <v>1-Negligeable</v>
      </c>
      <c r="L149" s="126"/>
      <c r="M149" s="127"/>
      <c r="N149" s="27"/>
      <c r="O149" s="27"/>
      <c r="P149" s="27"/>
      <c r="Q149" s="57"/>
      <c r="R149" s="35"/>
      <c r="S149" s="7">
        <f t="shared" si="166"/>
        <v>0</v>
      </c>
      <c r="T149" s="35">
        <f t="shared" si="166"/>
        <v>0</v>
      </c>
      <c r="U149" s="3">
        <f t="shared" ref="U149:U156" si="167">IF(A149="",0,IF(Q$159="",1,IF(Q$159+$U$101*365&lt;$U$1,1,0)))</f>
        <v>0</v>
      </c>
      <c r="V149" s="163">
        <f t="shared" ref="V149:V156" si="168">IF(A149="",0,IF(Q$159="",1,IF(Q$159+$V$101*365&lt;$U$1,1,0)))</f>
        <v>0</v>
      </c>
      <c r="W149" s="162">
        <f>IF(ISERROR(VLOOKUP(H149,'Directive OSH09 (FR)'!$O$6:$P$10,2,FALSE)),"",VLOOKUP(H149,'Directive OSH09 (FR)'!$O$6:$P$10,2,FALSE))</f>
        <v>4</v>
      </c>
      <c r="X149" s="3">
        <f>IF(ISERROR(VLOOKUP(I149,'Directive OSH09 (FR)'!$O$13:$P$17,2,FALSE)),"",VLOOKUP(I149,'Directive OSH09 (FR)'!$O$13:$P$17,2,FALSE))</f>
        <v>1</v>
      </c>
      <c r="Y149" s="3">
        <f t="shared" si="163"/>
        <v>1</v>
      </c>
      <c r="Z149" s="196"/>
      <c r="AA149" s="418"/>
      <c r="AB149" s="418"/>
      <c r="AC149" s="420"/>
      <c r="AD149" s="667"/>
      <c r="AE149" s="651"/>
      <c r="AF149" s="314"/>
      <c r="AG149" s="255"/>
      <c r="AH149" s="8">
        <f>IF(ISERROR(AU149*AV149),"",AU149*AV149)</f>
        <v>0</v>
      </c>
      <c r="AI149" s="652"/>
    </row>
    <row r="150" spans="1:207" ht="38.25">
      <c r="A150" s="261"/>
      <c r="B150" s="255" t="s">
        <v>607</v>
      </c>
      <c r="C150" s="255" t="s">
        <v>611</v>
      </c>
      <c r="D150" s="255" t="s">
        <v>1317</v>
      </c>
      <c r="E150" s="266" t="s">
        <v>39</v>
      </c>
      <c r="F150" s="267">
        <v>2</v>
      </c>
      <c r="G150" s="256" t="s">
        <v>610</v>
      </c>
      <c r="H150" s="7" t="s">
        <v>41</v>
      </c>
      <c r="I150" s="8" t="s">
        <v>47</v>
      </c>
      <c r="J150" s="8">
        <f t="shared" ref="J150:J152" si="169">IF(ISERROR(W150*X150),"",W150*X150)</f>
        <v>36</v>
      </c>
      <c r="K150" s="14" t="str">
        <f>IF(ISERROR(VLOOKUP(Y150,'Directive OSH09 (FR)'!$T$6:$U$10,2,FALSE)),"",VLOOKUP(Y150,'Directive OSH09 (FR)'!$T$6:$U$10,2,FALSE))</f>
        <v>3-Moderé</v>
      </c>
      <c r="L150" s="126"/>
      <c r="M150" s="127"/>
      <c r="N150" s="27"/>
      <c r="O150" s="27"/>
      <c r="P150" s="27"/>
      <c r="Q150" s="57"/>
      <c r="R150" s="35"/>
      <c r="S150" s="7">
        <f t="shared" si="166"/>
        <v>0</v>
      </c>
      <c r="T150" s="35">
        <f t="shared" si="166"/>
        <v>0</v>
      </c>
      <c r="U150" s="3">
        <f t="shared" si="167"/>
        <v>0</v>
      </c>
      <c r="V150" s="163">
        <f t="shared" si="168"/>
        <v>0</v>
      </c>
      <c r="W150" s="162">
        <f>IF(ISERROR(VLOOKUP(H150,'Directive OSH09 (FR)'!$O$6:$P$10,2,FALSE)),"",VLOOKUP(H150,'Directive OSH09 (FR)'!$O$6:$P$10,2,FALSE))</f>
        <v>9</v>
      </c>
      <c r="X150" s="3">
        <f>IF(ISERROR(VLOOKUP(I150,'Directive OSH09 (FR)'!$O$13:$P$17,2,FALSE)),"",VLOOKUP(I150,'Directive OSH09 (FR)'!$O$13:$P$17,2,FALSE))</f>
        <v>4</v>
      </c>
      <c r="Y150" s="3">
        <f t="shared" ref="Y150:Y152" si="170">IF(J150="","",IF(J150&gt;=161,5,IF(J150&gt;=65,4,IF(J150&gt;=20,3,IF(J150&gt;=9,2,1)))))</f>
        <v>3</v>
      </c>
      <c r="Z150" s="196"/>
      <c r="AA150" s="418"/>
      <c r="AB150" s="418"/>
      <c r="AC150" s="420"/>
      <c r="AD150" s="667"/>
      <c r="AE150" s="651"/>
      <c r="AF150" s="314"/>
      <c r="AG150" s="8"/>
      <c r="AH150" s="8">
        <f t="shared" ref="AH150:AH152" si="171">IF(ISERROR(AU150*AV150),"",AU150*AV150)</f>
        <v>0</v>
      </c>
      <c r="AI150" s="652"/>
    </row>
    <row r="151" spans="1:207" ht="38.25">
      <c r="A151" s="261"/>
      <c r="B151" s="255" t="s">
        <v>607</v>
      </c>
      <c r="C151" s="255" t="s">
        <v>608</v>
      </c>
      <c r="D151" s="255" t="s">
        <v>612</v>
      </c>
      <c r="E151" s="266" t="s">
        <v>39</v>
      </c>
      <c r="F151" s="267">
        <v>2</v>
      </c>
      <c r="G151" s="256" t="s">
        <v>610</v>
      </c>
      <c r="H151" s="7" t="s">
        <v>38</v>
      </c>
      <c r="I151" s="8" t="s">
        <v>47</v>
      </c>
      <c r="J151" s="8">
        <f t="shared" si="169"/>
        <v>16</v>
      </c>
      <c r="K151" s="14" t="str">
        <f>IF(ISERROR(VLOOKUP(Y151,'Directive OSH09 (FR)'!$T$6:$U$10,2,FALSE)),"",VLOOKUP(Y151,'Directive OSH09 (FR)'!$T$6:$U$10,2,FALSE))</f>
        <v>2-Tolérable</v>
      </c>
      <c r="L151" s="126"/>
      <c r="M151" s="127"/>
      <c r="N151" s="27"/>
      <c r="O151" s="27"/>
      <c r="P151" s="27"/>
      <c r="Q151" s="57"/>
      <c r="R151" s="35"/>
      <c r="S151" s="7">
        <f t="shared" si="166"/>
        <v>0</v>
      </c>
      <c r="T151" s="35">
        <f t="shared" si="166"/>
        <v>0</v>
      </c>
      <c r="U151" s="3">
        <f t="shared" si="167"/>
        <v>0</v>
      </c>
      <c r="V151" s="163">
        <f t="shared" si="168"/>
        <v>0</v>
      </c>
      <c r="W151" s="162">
        <f>IF(ISERROR(VLOOKUP(H151,'Directive OSH09 (FR)'!$O$6:$P$10,2,FALSE)),"",VLOOKUP(H151,'Directive OSH09 (FR)'!$O$6:$P$10,2,FALSE))</f>
        <v>4</v>
      </c>
      <c r="X151" s="3">
        <f>IF(ISERROR(VLOOKUP(I151,'Directive OSH09 (FR)'!$O$13:$P$17,2,FALSE)),"",VLOOKUP(I151,'Directive OSH09 (FR)'!$O$13:$P$17,2,FALSE))</f>
        <v>4</v>
      </c>
      <c r="Y151" s="3">
        <f t="shared" si="170"/>
        <v>2</v>
      </c>
      <c r="Z151" s="196"/>
      <c r="AA151" s="418"/>
      <c r="AB151" s="418"/>
      <c r="AC151" s="420"/>
      <c r="AD151" s="667"/>
      <c r="AE151" s="651"/>
      <c r="AF151" s="314"/>
      <c r="AG151" s="8"/>
      <c r="AH151" s="8">
        <f t="shared" si="171"/>
        <v>0</v>
      </c>
      <c r="AI151" s="652"/>
    </row>
    <row r="152" spans="1:207" ht="38.25">
      <c r="A152" s="261"/>
      <c r="B152" s="255" t="s">
        <v>613</v>
      </c>
      <c r="C152" s="255" t="s">
        <v>614</v>
      </c>
      <c r="D152" s="255" t="s">
        <v>615</v>
      </c>
      <c r="E152" s="266" t="s">
        <v>39</v>
      </c>
      <c r="F152" s="267">
        <v>2</v>
      </c>
      <c r="G152" s="256" t="s">
        <v>610</v>
      </c>
      <c r="H152" s="7" t="s">
        <v>38</v>
      </c>
      <c r="I152" s="8" t="s">
        <v>47</v>
      </c>
      <c r="J152" s="8">
        <f t="shared" si="169"/>
        <v>16</v>
      </c>
      <c r="K152" s="14" t="str">
        <f>IF(ISERROR(VLOOKUP(Y152,'Directive OSH09 (FR)'!$T$6:$U$10,2,FALSE)),"",VLOOKUP(Y152,'Directive OSH09 (FR)'!$T$6:$U$10,2,FALSE))</f>
        <v>2-Tolérable</v>
      </c>
      <c r="L152" s="126"/>
      <c r="M152" s="127"/>
      <c r="N152" s="27"/>
      <c r="O152" s="27"/>
      <c r="P152" s="27"/>
      <c r="Q152" s="57"/>
      <c r="R152" s="35"/>
      <c r="S152" s="7">
        <f t="shared" si="166"/>
        <v>0</v>
      </c>
      <c r="T152" s="35">
        <f t="shared" si="166"/>
        <v>0</v>
      </c>
      <c r="U152" s="3">
        <f t="shared" si="167"/>
        <v>0</v>
      </c>
      <c r="V152" s="163">
        <f t="shared" si="168"/>
        <v>0</v>
      </c>
      <c r="W152" s="162">
        <f>IF(ISERROR(VLOOKUP(H152,'Directive OSH09 (FR)'!$O$6:$P$10,2,FALSE)),"",VLOOKUP(H152,'Directive OSH09 (FR)'!$O$6:$P$10,2,FALSE))</f>
        <v>4</v>
      </c>
      <c r="X152" s="3">
        <f>IF(ISERROR(VLOOKUP(I152,'Directive OSH09 (FR)'!$O$13:$P$17,2,FALSE)),"",VLOOKUP(I152,'Directive OSH09 (FR)'!$O$13:$P$17,2,FALSE))</f>
        <v>4</v>
      </c>
      <c r="Y152" s="3">
        <f t="shared" si="170"/>
        <v>2</v>
      </c>
      <c r="Z152" s="210" t="s">
        <v>661</v>
      </c>
      <c r="AA152" s="418"/>
      <c r="AB152" s="418"/>
      <c r="AC152" s="420"/>
      <c r="AD152" s="667"/>
      <c r="AE152" s="651"/>
      <c r="AF152" s="314"/>
      <c r="AG152" s="8"/>
      <c r="AH152" s="8">
        <f t="shared" si="171"/>
        <v>0</v>
      </c>
      <c r="AI152" s="653"/>
    </row>
    <row r="153" spans="1:207" ht="38.25">
      <c r="A153" s="261"/>
      <c r="B153" s="255" t="s">
        <v>613</v>
      </c>
      <c r="C153" s="409" t="s">
        <v>617</v>
      </c>
      <c r="D153" s="255" t="s">
        <v>618</v>
      </c>
      <c r="E153" s="266" t="s">
        <v>39</v>
      </c>
      <c r="F153" s="267">
        <v>2</v>
      </c>
      <c r="G153" s="256" t="s">
        <v>610</v>
      </c>
      <c r="H153" s="7" t="s">
        <v>38</v>
      </c>
      <c r="I153" s="8" t="s">
        <v>48</v>
      </c>
      <c r="J153" s="8">
        <f>IF(ISERROR(W153*X153),"",W153*X153)</f>
        <v>32</v>
      </c>
      <c r="K153" s="14" t="str">
        <f>IF(ISERROR(VLOOKUP(Y153,'Directive OSH09 (FR)'!$T$6:$U$10,2,FALSE)),"",VLOOKUP(Y153,'Directive OSH09 (FR)'!$T$6:$U$10,2,FALSE))</f>
        <v>3-Moderé</v>
      </c>
      <c r="L153" s="126"/>
      <c r="M153" s="127"/>
      <c r="N153" s="27"/>
      <c r="O153" s="27"/>
      <c r="P153" s="27"/>
      <c r="Q153" s="57"/>
      <c r="R153" s="35"/>
      <c r="S153" s="7">
        <f t="shared" ref="S153:T155" si="172">U153</f>
        <v>0</v>
      </c>
      <c r="T153" s="35">
        <f t="shared" si="172"/>
        <v>0</v>
      </c>
      <c r="U153" s="3">
        <f t="shared" si="167"/>
        <v>0</v>
      </c>
      <c r="V153" s="163">
        <f t="shared" si="168"/>
        <v>0</v>
      </c>
      <c r="W153" s="162">
        <f>IF(ISERROR(VLOOKUP(H153,'Directive OSH09 (FR)'!$O$6:$P$10,2,FALSE)),"",VLOOKUP(H153,'Directive OSH09 (FR)'!$O$6:$P$10,2,FALSE))</f>
        <v>4</v>
      </c>
      <c r="X153" s="3">
        <f>IF(ISERROR(VLOOKUP(I153,'Directive OSH09 (FR)'!$O$13:$P$17,2,FALSE)),"",VLOOKUP(I153,'Directive OSH09 (FR)'!$O$13:$P$17,2,FALSE))</f>
        <v>8</v>
      </c>
      <c r="Y153" s="3">
        <f>IF(J153="","",IF(J153&gt;=161,5,IF(J153&gt;=65,4,IF(J153&gt;=20,3,IF(J153&gt;=9,2,1)))))</f>
        <v>3</v>
      </c>
      <c r="Z153" s="210" t="s">
        <v>661</v>
      </c>
      <c r="AA153" s="418"/>
      <c r="AB153" s="418"/>
      <c r="AC153" s="420"/>
      <c r="AD153" s="667"/>
      <c r="AE153" s="651"/>
      <c r="AF153" s="314"/>
      <c r="AG153" s="8"/>
      <c r="AH153" s="8"/>
      <c r="AI153" s="653"/>
    </row>
    <row r="154" spans="1:207" ht="38.25">
      <c r="A154" s="261"/>
      <c r="B154" s="255" t="s">
        <v>613</v>
      </c>
      <c r="C154" s="255" t="s">
        <v>619</v>
      </c>
      <c r="D154" s="255" t="s">
        <v>615</v>
      </c>
      <c r="E154" s="266" t="s">
        <v>39</v>
      </c>
      <c r="F154" s="267">
        <v>2</v>
      </c>
      <c r="G154" s="256" t="s">
        <v>610</v>
      </c>
      <c r="H154" s="7" t="s">
        <v>38</v>
      </c>
      <c r="I154" s="8" t="s">
        <v>48</v>
      </c>
      <c r="J154" s="8">
        <f t="shared" ref="J154" si="173">IF(ISERROR(W154*X154),"",W154*X154)</f>
        <v>32</v>
      </c>
      <c r="K154" s="14" t="str">
        <f>IF(ISERROR(VLOOKUP(Y154,'Directive OSH09 (FR)'!$T$6:$U$10,2,FALSE)),"",VLOOKUP(Y154,'Directive OSH09 (FR)'!$T$6:$U$10,2,FALSE))</f>
        <v>3-Moderé</v>
      </c>
      <c r="L154" s="126"/>
      <c r="M154" s="127"/>
      <c r="N154" s="27"/>
      <c r="O154" s="27"/>
      <c r="P154" s="27"/>
      <c r="Q154" s="57"/>
      <c r="R154" s="35"/>
      <c r="S154" s="7">
        <f t="shared" si="172"/>
        <v>0</v>
      </c>
      <c r="T154" s="35">
        <f t="shared" si="172"/>
        <v>0</v>
      </c>
      <c r="U154" s="3">
        <f t="shared" si="167"/>
        <v>0</v>
      </c>
      <c r="V154" s="163">
        <f t="shared" si="168"/>
        <v>0</v>
      </c>
      <c r="W154" s="162">
        <f>IF(ISERROR(VLOOKUP(H154,'Directive OSH09 (FR)'!$O$6:$P$10,2,FALSE)),"",VLOOKUP(H154,'Directive OSH09 (FR)'!$O$6:$P$10,2,FALSE))</f>
        <v>4</v>
      </c>
      <c r="X154" s="3">
        <f>IF(ISERROR(VLOOKUP(I154,'Directive OSH09 (FR)'!$O$13:$P$17,2,FALSE)),"",VLOOKUP(I154,'Directive OSH09 (FR)'!$O$13:$P$17,2,FALSE))</f>
        <v>8</v>
      </c>
      <c r="Y154" s="3">
        <f>IF(J154="","",IF(J154&gt;=161,5,IF(J154&gt;=65,4,IF(J154&gt;=20,3,IF(J154&gt;=9,2,1)))))</f>
        <v>3</v>
      </c>
      <c r="Z154" s="210" t="s">
        <v>661</v>
      </c>
      <c r="AA154" s="418"/>
      <c r="AB154" s="418"/>
      <c r="AC154" s="420"/>
      <c r="AD154" s="667"/>
      <c r="AE154" s="651"/>
      <c r="AF154" s="314"/>
      <c r="AG154" s="8"/>
      <c r="AH154" s="8">
        <f t="shared" ref="AH154" si="174">IF(ISERROR(AU154*AV154),"",AU154*AV154)</f>
        <v>0</v>
      </c>
      <c r="AI154" s="652"/>
    </row>
    <row r="155" spans="1:207" ht="38.25">
      <c r="A155" s="261"/>
      <c r="B155" s="255" t="s">
        <v>613</v>
      </c>
      <c r="C155" s="255" t="s">
        <v>620</v>
      </c>
      <c r="D155" s="8" t="s">
        <v>621</v>
      </c>
      <c r="E155" s="266" t="s">
        <v>39</v>
      </c>
      <c r="F155" s="267">
        <v>2</v>
      </c>
      <c r="G155" s="256" t="s">
        <v>610</v>
      </c>
      <c r="H155" s="7" t="s">
        <v>38</v>
      </c>
      <c r="I155" s="8" t="s">
        <v>48</v>
      </c>
      <c r="J155" s="8">
        <f>IF(ISERROR(W155*X155),"",W155*X155)</f>
        <v>32</v>
      </c>
      <c r="K155" s="14" t="str">
        <f>IF(ISERROR(VLOOKUP(Y155,'Directive OSH09 (FR)'!$T$6:$U$10,2,FALSE)),"",VLOOKUP(Y155,'Directive OSH09 (FR)'!$T$6:$U$10,2,FALSE))</f>
        <v>3-Moderé</v>
      </c>
      <c r="L155" s="126"/>
      <c r="M155" s="127"/>
      <c r="N155" s="27"/>
      <c r="O155" s="27"/>
      <c r="P155" s="27"/>
      <c r="Q155" s="57"/>
      <c r="R155" s="35"/>
      <c r="S155" s="7">
        <f t="shared" si="172"/>
        <v>0</v>
      </c>
      <c r="T155" s="35">
        <f t="shared" si="172"/>
        <v>0</v>
      </c>
      <c r="U155" s="3">
        <f t="shared" si="167"/>
        <v>0</v>
      </c>
      <c r="V155" s="163">
        <f t="shared" si="168"/>
        <v>0</v>
      </c>
      <c r="W155" s="162">
        <f>IF(ISERROR(VLOOKUP(H155,'Directive OSH09 (FR)'!$O$6:$P$10,2,FALSE)),"",VLOOKUP(H155,'Directive OSH09 (FR)'!$O$6:$P$10,2,FALSE))</f>
        <v>4</v>
      </c>
      <c r="X155" s="3">
        <f>IF(ISERROR(VLOOKUP(I155,'Directive OSH09 (FR)'!$O$13:$P$17,2,FALSE)),"",VLOOKUP(I155,'Directive OSH09 (FR)'!$O$13:$P$17,2,FALSE))</f>
        <v>8</v>
      </c>
      <c r="Y155" s="3">
        <f>IF(J155="","",IF(J155&gt;=161,5,IF(J155&gt;=65,4,IF(J155&gt;=20,3,IF(J155&gt;=9,2,1)))))</f>
        <v>3</v>
      </c>
      <c r="Z155" s="210"/>
      <c r="AA155" s="418"/>
      <c r="AB155" s="418"/>
      <c r="AC155" s="420"/>
      <c r="AD155" s="667"/>
      <c r="AE155" s="651"/>
      <c r="AF155" s="314"/>
      <c r="AG155" s="8"/>
      <c r="AH155" s="8"/>
      <c r="AI155" s="652"/>
    </row>
    <row r="156" spans="1:207" ht="38.25">
      <c r="A156" s="261" t="s">
        <v>622</v>
      </c>
      <c r="B156" s="255" t="s">
        <v>623</v>
      </c>
      <c r="C156" s="255" t="s">
        <v>624</v>
      </c>
      <c r="D156" s="255" t="s">
        <v>625</v>
      </c>
      <c r="E156" s="266" t="s">
        <v>39</v>
      </c>
      <c r="F156" s="267">
        <v>2</v>
      </c>
      <c r="G156" s="256" t="s">
        <v>610</v>
      </c>
      <c r="H156" s="7" t="s">
        <v>38</v>
      </c>
      <c r="I156" s="8" t="s">
        <v>48</v>
      </c>
      <c r="J156" s="8">
        <f t="shared" ref="J156:J157" si="175">IF(ISERROR(W156*X156),"",W156*X156)</f>
        <v>32</v>
      </c>
      <c r="K156" s="14" t="str">
        <f>IF(ISERROR(VLOOKUP(Y156,'Directive OSH09 (FR)'!$T$6:$U$10,2,FALSE)),"",VLOOKUP(Y156,'Directive OSH09 (FR)'!$T$6:$U$10,2,FALSE))</f>
        <v>3-Moderé</v>
      </c>
      <c r="L156" s="126"/>
      <c r="M156" s="127"/>
      <c r="N156" s="27"/>
      <c r="O156" s="27"/>
      <c r="P156" s="27"/>
      <c r="Q156" s="57"/>
      <c r="R156" s="35"/>
      <c r="S156" s="7">
        <f t="shared" ref="S156:T157" si="176">U156</f>
        <v>1</v>
      </c>
      <c r="T156" s="35">
        <f t="shared" si="176"/>
        <v>1</v>
      </c>
      <c r="U156" s="3">
        <f t="shared" si="167"/>
        <v>1</v>
      </c>
      <c r="V156" s="163">
        <f t="shared" si="168"/>
        <v>1</v>
      </c>
      <c r="W156" s="162">
        <f>IF(ISERROR(VLOOKUP(H156,'Directive OSH09 (FR)'!$O$6:$P$10,2,FALSE)),"",VLOOKUP(H156,'Directive OSH09 (FR)'!$O$6:$P$10,2,FALSE))</f>
        <v>4</v>
      </c>
      <c r="X156" s="3">
        <f>IF(ISERROR(VLOOKUP(I156,'Directive OSH09 (FR)'!$O$13:$P$17,2,FALSE)),"",VLOOKUP(I156,'Directive OSH09 (FR)'!$O$13:$P$17,2,FALSE))</f>
        <v>8</v>
      </c>
      <c r="Y156" s="3">
        <f t="shared" ref="Y156:Y157" si="177">IF(J156="","",IF(J156&gt;=161,5,IF(J156&gt;=65,4,IF(J156&gt;=20,3,IF(J156&gt;=9,2,1)))))</f>
        <v>3</v>
      </c>
      <c r="Z156" s="210"/>
      <c r="AA156" s="418"/>
      <c r="AB156" s="418"/>
      <c r="AC156" s="420"/>
      <c r="AD156" s="667"/>
      <c r="AE156" s="651"/>
      <c r="AF156" s="314"/>
      <c r="AG156" s="8"/>
      <c r="AH156" s="8">
        <f t="shared" ref="AH156" si="178">IF(ISERROR(AU156*AV156),"",AU156*AV156)</f>
        <v>0</v>
      </c>
      <c r="AI156" s="653"/>
    </row>
    <row r="157" spans="1:207">
      <c r="A157" s="405"/>
      <c r="B157" s="62"/>
      <c r="C157" s="62"/>
      <c r="D157" s="62"/>
      <c r="E157" s="293"/>
      <c r="F157" s="282"/>
      <c r="G157" s="458"/>
      <c r="H157" s="61"/>
      <c r="I157" s="62"/>
      <c r="J157" s="62" t="str">
        <f t="shared" si="175"/>
        <v/>
      </c>
      <c r="K157" s="63" t="str">
        <f>IF(ISERROR(VLOOKUP(Y157,'Directive OSH09 (FR)'!$T$6:$U$10,2,FALSE)),"",VLOOKUP(Y157,'Directive OSH09 (FR)'!$T$6:$U$10,2,FALSE))</f>
        <v/>
      </c>
      <c r="L157" s="61"/>
      <c r="M157" s="64"/>
      <c r="N157" s="64"/>
      <c r="O157" s="64"/>
      <c r="P157" s="64"/>
      <c r="Q157" s="65"/>
      <c r="R157" s="66"/>
      <c r="S157" s="61">
        <f t="shared" si="176"/>
        <v>0</v>
      </c>
      <c r="T157" s="66">
        <f t="shared" si="176"/>
        <v>0</v>
      </c>
      <c r="U157" s="164">
        <f>IF(A157="",0,IF(Q$131="",1,IF(Q$131+$U$86*365&lt;$U$1,1,0)))</f>
        <v>0</v>
      </c>
      <c r="V157" s="165">
        <f>IF(A157="",0,IF(Q$131="",1,IF(Q$131+$V$86*365&lt;$U$1,1,0)))</f>
        <v>0</v>
      </c>
      <c r="W157" s="162" t="str">
        <f>IF(ISERROR(VLOOKUP(H157,'Directive OSH09 (FR)'!$O$6:$P$10,2,FALSE)),"",VLOOKUP(H157,'Directive OSH09 (FR)'!$O$6:$P$10,2,FALSE))</f>
        <v/>
      </c>
      <c r="X157" s="3" t="str">
        <f>IF(ISERROR(VLOOKUP(I157,'Directive OSH09 (FR)'!$O$13:$P$17,2,FALSE)),"",VLOOKUP(I157,'Directive OSH09 (FR)'!$O$13:$P$17,2,FALSE))</f>
        <v/>
      </c>
      <c r="Y157" s="3" t="str">
        <f t="shared" si="177"/>
        <v/>
      </c>
      <c r="Z157" s="196"/>
      <c r="AA157" s="418"/>
      <c r="AB157" s="418"/>
      <c r="AC157" s="420"/>
      <c r="AD157" s="667"/>
      <c r="AE157" s="651"/>
      <c r="AF157" s="642"/>
      <c r="AG157" s="62"/>
      <c r="AH157" s="62">
        <f t="shared" ref="AH157" si="179">IF(ISERROR(AU156*AV156),"",AU156*AV156)</f>
        <v>0</v>
      </c>
      <c r="AI157" s="652"/>
    </row>
    <row r="158" spans="1:207" s="524" customFormat="1" ht="31.5" customHeight="1">
      <c r="A158" s="522" t="s">
        <v>300</v>
      </c>
      <c r="B158" s="391"/>
      <c r="C158" s="391"/>
      <c r="D158" s="391"/>
      <c r="E158" s="292"/>
      <c r="F158" s="281"/>
      <c r="G158" s="457"/>
      <c r="H158" s="454"/>
      <c r="I158" s="391"/>
      <c r="J158" s="391">
        <f>IF(SUM(J159:J163)=0,"",MAX(J159:J163))</f>
        <v>36</v>
      </c>
      <c r="K158" s="24" t="str">
        <f>IF(ISERROR(VLOOKUP(Y158,'Directive OSH09 (FR)'!$T$6:$U$10,2,FALSE)),"",VLOOKUP(Y158,'Directive OSH09 (FR)'!$T$6:$U$10,2,FALSE))</f>
        <v>3-Moderé</v>
      </c>
      <c r="L158" s="43" t="str">
        <f>IF(ISERROR(VLOOKUP($A158,Dangers!$B$4:$G$1001,4,FALSE)),"ERR",IF(ISBLANK(VLOOKUP($A158,Dangers!$B$4:$G$1001,4,FALSE)),"","Yes"))</f>
        <v/>
      </c>
      <c r="M158" s="26" t="str">
        <f>IF(ISERROR(VLOOKUP($A158,Dangers!$B$4:$G$1001,6,FALSE)),"ERR",IF(ISBLANK((VLOOKUP($A158,Dangers!$B$4:$G$1001,6,FALSE))),"","Yes"))</f>
        <v/>
      </c>
      <c r="N158" s="26"/>
      <c r="O158" s="26"/>
      <c r="P158" s="26"/>
      <c r="Q158" s="132" t="str">
        <f>IF(OR(L158="Yes",M158="Yes"),MAX(Q159:Q163),"")</f>
        <v/>
      </c>
      <c r="R158" s="34"/>
      <c r="S158" s="43">
        <f>IF(L158="Yes",IF(SUM(S159:S163)=0,0,1),2)</f>
        <v>2</v>
      </c>
      <c r="T158" s="34">
        <f>IF(M158="Yes",IF(SUM(T159:T163)=0,0,1),2)</f>
        <v>2</v>
      </c>
      <c r="U158" s="160">
        <v>0</v>
      </c>
      <c r="V158" s="161">
        <v>0</v>
      </c>
      <c r="W158" s="162" t="str">
        <f>IF(ISERROR(VLOOKUP(H158,'Directive OSH09 (FR)'!$O$6:$P$10,2,FALSE)),"",VLOOKUP(H158,'Directive OSH09 (FR)'!$O$6:$P$10,2,FALSE))</f>
        <v/>
      </c>
      <c r="X158" s="3" t="str">
        <f>IF(ISERROR(VLOOKUP(I158,'Directive OSH09 (FR)'!$O$13:$P$17,2,FALSE)),"",VLOOKUP(I158,'Directive OSH09 (FR)'!$O$13:$P$17,2,FALSE))</f>
        <v/>
      </c>
      <c r="Y158" s="3">
        <f>IF(J158="","",IF(J158&gt;=161,5,IF(J158&gt;=65,4,IF(J158&gt;=20,3,IF(J158&gt;=9,2,1)))))</f>
        <v>3</v>
      </c>
      <c r="Z158" s="367"/>
      <c r="AA158" s="446"/>
      <c r="AB158" s="446"/>
      <c r="AC158" s="611"/>
      <c r="AD158" s="709"/>
      <c r="AE158" s="702"/>
      <c r="AF158" s="518"/>
      <c r="AG158" s="398"/>
      <c r="AH158" s="398" t="str">
        <f>IF(SUM(AH159:AH163)=0,"",MAX(AH159:AH163))</f>
        <v/>
      </c>
      <c r="AI158" s="703"/>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c r="DB158" s="290"/>
      <c r="DC158" s="290"/>
      <c r="DD158" s="290"/>
      <c r="DE158" s="290"/>
      <c r="DF158" s="290"/>
      <c r="DG158" s="290"/>
      <c r="DH158" s="290"/>
      <c r="DI158" s="290"/>
      <c r="DJ158" s="290"/>
      <c r="DK158" s="290"/>
      <c r="DL158" s="290"/>
      <c r="DM158" s="290"/>
      <c r="DN158" s="290"/>
      <c r="DO158" s="290"/>
      <c r="DP158" s="290"/>
      <c r="DQ158" s="290"/>
      <c r="DR158" s="290"/>
      <c r="DS158" s="290"/>
      <c r="DT158" s="290"/>
      <c r="DU158" s="290"/>
      <c r="DV158" s="290"/>
      <c r="DW158" s="290"/>
      <c r="DX158" s="290"/>
      <c r="DY158" s="290"/>
      <c r="DZ158" s="290"/>
      <c r="EA158" s="290"/>
      <c r="EB158" s="290"/>
      <c r="EC158" s="290"/>
      <c r="ED158" s="290"/>
      <c r="EE158" s="290"/>
      <c r="EF158" s="290"/>
      <c r="EG158" s="290"/>
      <c r="EH158" s="290"/>
      <c r="EI158" s="290"/>
      <c r="EJ158" s="290"/>
      <c r="EK158" s="290"/>
      <c r="EL158" s="290"/>
      <c r="EM158" s="290"/>
      <c r="EN158" s="290"/>
      <c r="EO158" s="290"/>
      <c r="EP158" s="290"/>
      <c r="EQ158" s="290"/>
      <c r="ER158" s="290"/>
      <c r="ES158" s="290"/>
      <c r="ET158" s="290"/>
      <c r="EU158" s="290"/>
      <c r="EV158" s="290"/>
      <c r="EW158" s="290"/>
      <c r="EX158" s="290"/>
      <c r="EY158" s="290"/>
      <c r="EZ158" s="290"/>
      <c r="FA158" s="290"/>
      <c r="FB158" s="290"/>
      <c r="FC158" s="290"/>
      <c r="FD158" s="290"/>
      <c r="FE158" s="290"/>
      <c r="FF158" s="290"/>
      <c r="FG158" s="290"/>
      <c r="FH158" s="290"/>
      <c r="FI158" s="290"/>
      <c r="FJ158" s="290"/>
      <c r="FK158" s="290"/>
      <c r="FL158" s="290"/>
      <c r="FM158" s="290"/>
      <c r="FN158" s="290"/>
      <c r="FO158" s="290"/>
      <c r="FP158" s="290"/>
      <c r="FQ158" s="290"/>
      <c r="FR158" s="290"/>
      <c r="FS158" s="290"/>
      <c r="FT158" s="290"/>
      <c r="FU158" s="290"/>
      <c r="FV158" s="290"/>
      <c r="FW158" s="290"/>
      <c r="FX158" s="290"/>
      <c r="FY158" s="290"/>
      <c r="FZ158" s="290"/>
      <c r="GA158" s="290"/>
      <c r="GB158" s="290"/>
      <c r="GC158" s="290"/>
      <c r="GD158" s="290"/>
      <c r="GE158" s="290"/>
      <c r="GF158" s="290"/>
      <c r="GG158" s="290"/>
      <c r="GH158" s="290"/>
      <c r="GI158" s="290"/>
      <c r="GJ158" s="290"/>
      <c r="GK158" s="290"/>
      <c r="GL158" s="290"/>
      <c r="GM158" s="290"/>
      <c r="GN158" s="290"/>
      <c r="GO158" s="290"/>
      <c r="GP158" s="290"/>
      <c r="GQ158" s="290"/>
      <c r="GR158" s="290"/>
      <c r="GS158" s="290"/>
      <c r="GT158" s="290"/>
      <c r="GU158" s="290"/>
      <c r="GV158" s="290"/>
      <c r="GW158" s="290"/>
      <c r="GX158" s="290"/>
      <c r="GY158" s="290"/>
    </row>
    <row r="159" spans="1:207" ht="38.25">
      <c r="A159" s="261" t="s">
        <v>486</v>
      </c>
      <c r="B159" s="255" t="s">
        <v>626</v>
      </c>
      <c r="C159" s="8" t="s">
        <v>627</v>
      </c>
      <c r="D159" s="8" t="s">
        <v>615</v>
      </c>
      <c r="E159" s="266" t="s">
        <v>39</v>
      </c>
      <c r="F159" s="267">
        <v>2</v>
      </c>
      <c r="G159" s="256" t="s">
        <v>610</v>
      </c>
      <c r="H159" s="7" t="s">
        <v>41</v>
      </c>
      <c r="I159" s="8" t="s">
        <v>47</v>
      </c>
      <c r="J159" s="8">
        <f>IF(ISERROR(W159*X159),"",W159*X159)</f>
        <v>36</v>
      </c>
      <c r="K159" s="14" t="str">
        <f>IF(ISERROR(VLOOKUP(Y159,'Directive OSH09 (FR)'!$T$6:$U$10,2,FALSE)),"",VLOOKUP(Y159,'Directive OSH09 (FR)'!$T$6:$U$10,2,FALSE))</f>
        <v>3-Moderé</v>
      </c>
      <c r="L159" s="126"/>
      <c r="M159" s="127"/>
      <c r="N159" s="27"/>
      <c r="O159" s="27"/>
      <c r="P159" s="27"/>
      <c r="Q159" s="57"/>
      <c r="R159" s="35"/>
      <c r="S159" s="7">
        <f t="shared" ref="S159:T163" si="180">U159</f>
        <v>1</v>
      </c>
      <c r="T159" s="35">
        <f t="shared" si="180"/>
        <v>1</v>
      </c>
      <c r="U159" s="3">
        <f>IF(A159="",0,IF(Q$167="",1,IF(Q$167+$U$91*365&lt;$U$1,1,0)))</f>
        <v>1</v>
      </c>
      <c r="V159" s="163">
        <f>IF(A159="",0,IF(Q$167="",1,IF(Q$167+$V$91*365&lt;$U$1,1,0)))</f>
        <v>1</v>
      </c>
      <c r="W159" s="162">
        <f>IF(ISERROR(VLOOKUP(H159,'Directive OSH09 (FR)'!$O$6:$P$10,2,FALSE)),"",VLOOKUP(H159,'Directive OSH09 (FR)'!$O$6:$P$10,2,FALSE))</f>
        <v>9</v>
      </c>
      <c r="X159" s="3">
        <f>IF(ISERROR(VLOOKUP(I159,'Directive OSH09 (FR)'!$O$13:$P$17,2,FALSE)),"",VLOOKUP(I159,'Directive OSH09 (FR)'!$O$13:$P$17,2,FALSE))</f>
        <v>4</v>
      </c>
      <c r="Y159" s="3">
        <f>IF(J159="","",IF(J159&gt;=161,5,IF(J159&gt;=65,4,IF(J159&gt;=20,3,IF(J159&gt;=9,2,1)))))</f>
        <v>3</v>
      </c>
      <c r="Z159" s="196"/>
      <c r="AA159" s="178" t="s">
        <v>628</v>
      </c>
      <c r="AB159" s="418"/>
      <c r="AC159" s="420"/>
      <c r="AD159" s="667"/>
      <c r="AE159" s="651"/>
      <c r="AF159" s="314"/>
      <c r="AG159" s="8"/>
      <c r="AH159" s="8">
        <f>IF(ISERROR(AU159*AV159),"",AU159*AV159)</f>
        <v>0</v>
      </c>
      <c r="AI159" s="653"/>
    </row>
    <row r="160" spans="1:207" ht="38.25">
      <c r="A160" s="261" t="s">
        <v>486</v>
      </c>
      <c r="B160" s="8" t="s">
        <v>629</v>
      </c>
      <c r="C160" s="8" t="s">
        <v>630</v>
      </c>
      <c r="D160" s="8" t="s">
        <v>631</v>
      </c>
      <c r="E160" s="266" t="s">
        <v>39</v>
      </c>
      <c r="F160" s="267">
        <v>2</v>
      </c>
      <c r="G160" s="256" t="s">
        <v>610</v>
      </c>
      <c r="H160" s="7" t="s">
        <v>38</v>
      </c>
      <c r="I160" s="8" t="s">
        <v>48</v>
      </c>
      <c r="J160" s="8">
        <f t="shared" ref="J160:J163" si="181">IF(ISERROR(W160*X160),"",W160*X160)</f>
        <v>32</v>
      </c>
      <c r="K160" s="14" t="str">
        <f>IF(ISERROR(VLOOKUP(Y160,'Directive OSH09 (FR)'!$T$6:$U$10,2,FALSE)),"",VLOOKUP(Y160,'Directive OSH09 (FR)'!$T$6:$U$10,2,FALSE))</f>
        <v>3-Moderé</v>
      </c>
      <c r="L160" s="126"/>
      <c r="M160" s="127"/>
      <c r="N160" s="27"/>
      <c r="O160" s="27"/>
      <c r="P160" s="27"/>
      <c r="Q160" s="57"/>
      <c r="R160" s="35"/>
      <c r="S160" s="7">
        <f t="shared" si="180"/>
        <v>1</v>
      </c>
      <c r="T160" s="35">
        <f t="shared" si="180"/>
        <v>1</v>
      </c>
      <c r="U160" s="3">
        <f>IF(A160="",0,IF(Q$167="",1,IF(Q$167+$U$91*365&lt;$U$1,1,0)))</f>
        <v>1</v>
      </c>
      <c r="V160" s="163">
        <f>IF(A160="",0,IF(Q$167="",1,IF(Q$167+$V$91*365&lt;$U$1,1,0)))</f>
        <v>1</v>
      </c>
      <c r="W160" s="162">
        <f>IF(ISERROR(VLOOKUP(H160,'Directive OSH09 (FR)'!$O$6:$P$10,2,FALSE)),"",VLOOKUP(H160,'Directive OSH09 (FR)'!$O$6:$P$10,2,FALSE))</f>
        <v>4</v>
      </c>
      <c r="X160" s="3">
        <f>IF(ISERROR(VLOOKUP(I160,'Directive OSH09 (FR)'!$O$13:$P$17,2,FALSE)),"",VLOOKUP(I160,'Directive OSH09 (FR)'!$O$13:$P$17,2,FALSE))</f>
        <v>8</v>
      </c>
      <c r="Y160" s="3">
        <f t="shared" ref="Y160:Y163" si="182">IF(J160="","",IF(J160&gt;=161,5,IF(J160&gt;=65,4,IF(J160&gt;=20,3,IF(J160&gt;=9,2,1)))))</f>
        <v>3</v>
      </c>
      <c r="Z160" s="196"/>
      <c r="AA160" s="418"/>
      <c r="AB160" s="418"/>
      <c r="AC160" s="420"/>
      <c r="AD160" s="667"/>
      <c r="AE160" s="651"/>
      <c r="AF160" s="314"/>
      <c r="AG160" s="8"/>
      <c r="AH160" s="8">
        <f t="shared" ref="AH160:AH163" si="183">IF(ISERROR(AU160*AV160),"",AU160*AV160)</f>
        <v>0</v>
      </c>
      <c r="AI160" s="652"/>
    </row>
    <row r="161" spans="1:207">
      <c r="A161" s="261"/>
      <c r="B161" s="8"/>
      <c r="C161" s="8"/>
      <c r="D161" s="8"/>
      <c r="E161" s="266"/>
      <c r="F161" s="267"/>
      <c r="G161" s="459"/>
      <c r="H161" s="7"/>
      <c r="I161" s="8"/>
      <c r="J161" s="8" t="str">
        <f t="shared" si="181"/>
        <v/>
      </c>
      <c r="K161" s="14" t="str">
        <f>IF(ISERROR(VLOOKUP(Y161,'Directive OSH09 (FR)'!$T$6:$U$10,2,FALSE)),"",VLOOKUP(Y161,'Directive OSH09 (FR)'!$T$6:$U$10,2,FALSE))</f>
        <v/>
      </c>
      <c r="L161" s="126"/>
      <c r="M161" s="127"/>
      <c r="N161" s="27"/>
      <c r="O161" s="27"/>
      <c r="P161" s="27"/>
      <c r="Q161" s="57"/>
      <c r="R161" s="35"/>
      <c r="S161" s="7">
        <f t="shared" si="180"/>
        <v>0</v>
      </c>
      <c r="T161" s="35">
        <f t="shared" si="180"/>
        <v>0</v>
      </c>
      <c r="U161" s="3">
        <f>IF(A161="",0,IF(Q$167="",1,IF(Q$167+$U$91*365&lt;$U$1,1,0)))</f>
        <v>0</v>
      </c>
      <c r="V161" s="163">
        <f>IF(A161="",0,IF(Q$167="",1,IF(Q$167+$V$91*365&lt;$U$1,1,0)))</f>
        <v>0</v>
      </c>
      <c r="W161" s="162" t="str">
        <f>IF(ISERROR(VLOOKUP(H161,'Directive OSH09 (FR)'!$O$6:$P$10,2,FALSE)),"",VLOOKUP(H161,'Directive OSH09 (FR)'!$O$6:$P$10,2,FALSE))</f>
        <v/>
      </c>
      <c r="X161" s="3" t="str">
        <f>IF(ISERROR(VLOOKUP(I161,'Directive OSH09 (FR)'!$O$13:$P$17,2,FALSE)),"",VLOOKUP(I161,'Directive OSH09 (FR)'!$O$13:$P$17,2,FALSE))</f>
        <v/>
      </c>
      <c r="Y161" s="3" t="str">
        <f t="shared" si="182"/>
        <v/>
      </c>
      <c r="Z161" s="196"/>
      <c r="AA161" s="418"/>
      <c r="AB161" s="418"/>
      <c r="AC161" s="420"/>
      <c r="AD161" s="667"/>
      <c r="AE161" s="651"/>
      <c r="AF161" s="314"/>
      <c r="AG161" s="8"/>
      <c r="AH161" s="8">
        <f t="shared" si="183"/>
        <v>0</v>
      </c>
      <c r="AI161" s="652"/>
    </row>
    <row r="162" spans="1:207" ht="5.25" customHeight="1">
      <c r="A162" s="261"/>
      <c r="B162" s="8"/>
      <c r="C162" s="8"/>
      <c r="D162" s="8"/>
      <c r="E162" s="266"/>
      <c r="F162" s="267"/>
      <c r="G162" s="459"/>
      <c r="H162" s="7"/>
      <c r="I162" s="8"/>
      <c r="J162" s="8" t="str">
        <f t="shared" si="181"/>
        <v/>
      </c>
      <c r="K162" s="14" t="str">
        <f>IF(ISERROR(VLOOKUP(Y162,'Directive OSH09 (FR)'!$T$6:$U$10,2,FALSE)),"",VLOOKUP(Y162,'Directive OSH09 (FR)'!$T$6:$U$10,2,FALSE))</f>
        <v/>
      </c>
      <c r="L162" s="126"/>
      <c r="M162" s="127"/>
      <c r="N162" s="27"/>
      <c r="O162" s="27"/>
      <c r="P162" s="27"/>
      <c r="Q162" s="57"/>
      <c r="R162" s="35"/>
      <c r="S162" s="7">
        <f t="shared" si="180"/>
        <v>0</v>
      </c>
      <c r="T162" s="35">
        <f t="shared" si="180"/>
        <v>0</v>
      </c>
      <c r="U162" s="3">
        <f>IF(A162="",0,IF(Q$166="",1,IF(Q$166+$U$91*365&lt;$U$1,1,0)))</f>
        <v>0</v>
      </c>
      <c r="V162" s="163">
        <f>IF(A162="",0,IF(Q$166="",1,IF(Q$166+$V$91*365&lt;$U$1,1,0)))</f>
        <v>0</v>
      </c>
      <c r="W162" s="162" t="str">
        <f>IF(ISERROR(VLOOKUP(H162,'Directive OSH09 (FR)'!$O$6:$P$10,2,FALSE)),"",VLOOKUP(H162,'Directive OSH09 (FR)'!$O$6:$P$10,2,FALSE))</f>
        <v/>
      </c>
      <c r="X162" s="3" t="str">
        <f>IF(ISERROR(VLOOKUP(I162,'Directive OSH09 (FR)'!$O$13:$P$17,2,FALSE)),"",VLOOKUP(I162,'Directive OSH09 (FR)'!$O$13:$P$17,2,FALSE))</f>
        <v/>
      </c>
      <c r="Y162" s="3" t="str">
        <f t="shared" si="182"/>
        <v/>
      </c>
      <c r="Z162" s="196"/>
      <c r="AA162" s="418"/>
      <c r="AB162" s="418"/>
      <c r="AC162" s="420"/>
      <c r="AD162" s="667"/>
      <c r="AE162" s="651"/>
      <c r="AF162" s="314"/>
      <c r="AG162" s="8"/>
      <c r="AH162" s="8">
        <f t="shared" si="183"/>
        <v>0</v>
      </c>
      <c r="AI162" s="652"/>
    </row>
    <row r="163" spans="1:207">
      <c r="A163" s="405"/>
      <c r="B163" s="62"/>
      <c r="C163" s="62"/>
      <c r="D163" s="62"/>
      <c r="E163" s="293"/>
      <c r="F163" s="282"/>
      <c r="G163" s="460"/>
      <c r="H163" s="61"/>
      <c r="I163" s="62"/>
      <c r="J163" s="62" t="str">
        <f t="shared" si="181"/>
        <v/>
      </c>
      <c r="K163" s="63" t="str">
        <f>IF(ISERROR(VLOOKUP(Y163,'Directive OSH09 (FR)'!$T$6:$U$10,2,FALSE)),"",VLOOKUP(Y163,'Directive OSH09 (FR)'!$T$6:$U$10,2,FALSE))</f>
        <v/>
      </c>
      <c r="L163" s="61"/>
      <c r="M163" s="64"/>
      <c r="N163" s="64"/>
      <c r="O163" s="64"/>
      <c r="P163" s="64"/>
      <c r="Q163" s="65"/>
      <c r="R163" s="66"/>
      <c r="S163" s="61">
        <f t="shared" si="180"/>
        <v>0</v>
      </c>
      <c r="T163" s="66">
        <f t="shared" si="180"/>
        <v>0</v>
      </c>
      <c r="U163" s="164">
        <f>IF(A163="",0,IF(Q$166="",1,IF(Q$166+$U$91*365&lt;$U$1,1,0)))</f>
        <v>0</v>
      </c>
      <c r="V163" s="165">
        <f>IF(A163="",0,IF(Q$166="",1,IF(Q$166+$V$91*365&lt;$U$1,1,0)))</f>
        <v>0</v>
      </c>
      <c r="W163" s="162" t="str">
        <f>IF(ISERROR(VLOOKUP(H163,'Directive OSH09 (FR)'!$O$6:$P$10,2,FALSE)),"",VLOOKUP(H163,'Directive OSH09 (FR)'!$O$6:$P$10,2,FALSE))</f>
        <v/>
      </c>
      <c r="X163" s="3" t="str">
        <f>IF(ISERROR(VLOOKUP(I163,'Directive OSH09 (FR)'!$O$13:$P$17,2,FALSE)),"",VLOOKUP(I163,'Directive OSH09 (FR)'!$O$13:$P$17,2,FALSE))</f>
        <v/>
      </c>
      <c r="Y163" s="3" t="str">
        <f t="shared" si="182"/>
        <v/>
      </c>
      <c r="Z163" s="196"/>
      <c r="AA163" s="418"/>
      <c r="AB163" s="418"/>
      <c r="AC163" s="420"/>
      <c r="AD163" s="667"/>
      <c r="AE163" s="651"/>
      <c r="AF163" s="642"/>
      <c r="AG163" s="62"/>
      <c r="AH163" s="62">
        <f t="shared" si="183"/>
        <v>0</v>
      </c>
      <c r="AI163" s="652"/>
    </row>
    <row r="164" spans="1:207" s="524" customFormat="1">
      <c r="A164" s="268" t="s">
        <v>301</v>
      </c>
      <c r="B164" s="391"/>
      <c r="C164" s="391"/>
      <c r="D164" s="391"/>
      <c r="E164" s="292"/>
      <c r="F164" s="281"/>
      <c r="G164" s="457"/>
      <c r="H164" s="454"/>
      <c r="I164" s="391"/>
      <c r="J164" s="391">
        <f>IF(SUM(J165:J169)=0,"",MAX(J165:J169))</f>
        <v>8</v>
      </c>
      <c r="K164" s="24" t="str">
        <f>IF(ISERROR(VLOOKUP(Y164,'Directive OSH09 (FR)'!$T$6:$U$10,2,FALSE)),"",VLOOKUP(Y164,'Directive OSH09 (FR)'!$T$6:$U$10,2,FALSE))</f>
        <v>1-Negligeable</v>
      </c>
      <c r="L164" s="43" t="str">
        <f>IF(ISERROR(VLOOKUP($A164,Dangers!$B$4:$G$1001,4,FALSE)),"ERR",IF(ISBLANK(VLOOKUP($A164,Dangers!$B$4:$G$1001,4,FALSE)),"","Yes"))</f>
        <v/>
      </c>
      <c r="M164" s="26" t="str">
        <f>IF(ISERROR(VLOOKUP($A164,Dangers!$B$4:$G$1001,6,FALSE)),"ERR",IF(ISBLANK((VLOOKUP($A164,Dangers!$B$4:$G$1001,6,FALSE))),"","Yes"))</f>
        <v/>
      </c>
      <c r="N164" s="26"/>
      <c r="O164" s="26"/>
      <c r="P164" s="26"/>
      <c r="Q164" s="132" t="str">
        <f>IF(OR(L164="Yes",M164="Yes"),MAX(Q165:Q169),"")</f>
        <v/>
      </c>
      <c r="R164" s="34"/>
      <c r="S164" s="43">
        <f>IF(L164="Yes",IF(SUM(S165:S169)=0,0,1),2)</f>
        <v>2</v>
      </c>
      <c r="T164" s="34">
        <f>IF(M164="Yes",IF(SUM(T165:T169)=0,0,1),2)</f>
        <v>2</v>
      </c>
      <c r="U164" s="160">
        <v>0</v>
      </c>
      <c r="V164" s="161">
        <v>0</v>
      </c>
      <c r="W164" s="162" t="str">
        <f>IF(ISERROR(VLOOKUP(H164,'Directive OSH09 (FR)'!$O$6:$P$10,2,FALSE)),"",VLOOKUP(H164,'Directive OSH09 (FR)'!$O$6:$P$10,2,FALSE))</f>
        <v/>
      </c>
      <c r="X164" s="3" t="str">
        <f>IF(ISERROR(VLOOKUP(I164,'Directive OSH09 (FR)'!$O$13:$P$17,2,FALSE)),"",VLOOKUP(I164,'Directive OSH09 (FR)'!$O$13:$P$17,2,FALSE))</f>
        <v/>
      </c>
      <c r="Y164" s="3">
        <f>IF(J164="","",IF(J164&gt;=161,5,IF(J164&gt;=65,4,IF(J164&gt;=20,3,IF(J164&gt;=9,2,1)))))</f>
        <v>1</v>
      </c>
      <c r="Z164" s="367"/>
      <c r="AA164" s="446"/>
      <c r="AB164" s="446"/>
      <c r="AC164" s="611"/>
      <c r="AD164" s="709"/>
      <c r="AE164" s="702"/>
      <c r="AF164" s="518"/>
      <c r="AG164" s="398"/>
      <c r="AH164" s="398" t="str">
        <f>IF(SUM(AH165:AH169)=0,"",MAX(AH165:AH169))</f>
        <v/>
      </c>
      <c r="AI164" s="703"/>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0"/>
      <c r="DT164" s="290"/>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290"/>
      <c r="EP164" s="290"/>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290"/>
      <c r="FL164" s="290"/>
      <c r="FM164" s="290"/>
      <c r="FN164" s="290"/>
      <c r="FO164" s="290"/>
      <c r="FP164" s="290"/>
      <c r="FQ164" s="290"/>
      <c r="FR164" s="290"/>
      <c r="FS164" s="290"/>
      <c r="FT164" s="290"/>
      <c r="FU164" s="290"/>
      <c r="FV164" s="290"/>
      <c r="FW164" s="290"/>
      <c r="FX164" s="290"/>
      <c r="FY164" s="290"/>
      <c r="FZ164" s="290"/>
      <c r="GA164" s="290"/>
      <c r="GB164" s="290"/>
      <c r="GC164" s="290"/>
      <c r="GD164" s="290"/>
      <c r="GE164" s="290"/>
      <c r="GF164" s="290"/>
      <c r="GG164" s="290"/>
      <c r="GH164" s="290"/>
      <c r="GI164" s="290"/>
      <c r="GJ164" s="290"/>
      <c r="GK164" s="290"/>
      <c r="GL164" s="290"/>
      <c r="GM164" s="290"/>
      <c r="GN164" s="290"/>
      <c r="GO164" s="290"/>
      <c r="GP164" s="290"/>
      <c r="GQ164" s="290"/>
      <c r="GR164" s="290"/>
      <c r="GS164" s="290"/>
      <c r="GT164" s="290"/>
      <c r="GU164" s="290"/>
      <c r="GV164" s="290"/>
      <c r="GW164" s="290"/>
      <c r="GX164" s="290"/>
      <c r="GY164" s="290"/>
    </row>
    <row r="165" spans="1:207" ht="51">
      <c r="A165" s="261" t="s">
        <v>1310</v>
      </c>
      <c r="B165" s="255" t="s">
        <v>633</v>
      </c>
      <c r="C165" s="8" t="s">
        <v>634</v>
      </c>
      <c r="D165" s="255" t="s">
        <v>635</v>
      </c>
      <c r="E165" s="266" t="s">
        <v>36</v>
      </c>
      <c r="F165" s="267">
        <v>2</v>
      </c>
      <c r="G165" s="321" t="s">
        <v>418</v>
      </c>
      <c r="H165" s="7" t="s">
        <v>35</v>
      </c>
      <c r="I165" s="8" t="s">
        <v>47</v>
      </c>
      <c r="J165" s="8">
        <f>IF(ISERROR(W165*X165),"",W165*X165)</f>
        <v>8</v>
      </c>
      <c r="K165" s="14" t="str">
        <f>IF(ISERROR(VLOOKUP(Y165,'Directive OSH09 (FR)'!$T$6:$U$10,2,FALSE)),"",VLOOKUP(Y165,'Directive OSH09 (FR)'!$T$6:$U$10,2,FALSE))</f>
        <v>1-Negligeable</v>
      </c>
      <c r="L165" s="126"/>
      <c r="M165" s="127"/>
      <c r="N165" s="27"/>
      <c r="O165" s="27"/>
      <c r="P165" s="27"/>
      <c r="Q165" s="57"/>
      <c r="R165" s="35"/>
      <c r="S165" s="7">
        <f t="shared" ref="S165:T169" si="184">U165</f>
        <v>1</v>
      </c>
      <c r="T165" s="35">
        <f t="shared" si="184"/>
        <v>1</v>
      </c>
      <c r="U165" s="3">
        <f>IF(A165="",0,IF(Q$173="",1,IF(Q$173+$U$91*365&lt;$U$1,1,0)))</f>
        <v>1</v>
      </c>
      <c r="V165" s="163">
        <f>IF(A165="",0,IF(Q$173="",1,IF(Q$173+$V$91*365&lt;$U$1,1,0)))</f>
        <v>1</v>
      </c>
      <c r="W165" s="162">
        <f>IF(ISERROR(VLOOKUP(H165,'Directive OSH09 (FR)'!$O$6:$P$10,2,FALSE)),"",VLOOKUP(H165,'Directive OSH09 (FR)'!$O$6:$P$10,2,FALSE))</f>
        <v>2</v>
      </c>
      <c r="X165" s="3">
        <f>IF(ISERROR(VLOOKUP(I165,'Directive OSH09 (FR)'!$O$13:$P$17,2,FALSE)),"",VLOOKUP(I165,'Directive OSH09 (FR)'!$O$13:$P$17,2,FALSE))</f>
        <v>4</v>
      </c>
      <c r="Y165" s="3">
        <f>IF(J165="","",IF(J165&gt;=161,5,IF(J165&gt;=65,4,IF(J165&gt;=20,3,IF(J165&gt;=9,2,1)))))</f>
        <v>1</v>
      </c>
      <c r="Z165" s="210" t="s">
        <v>429</v>
      </c>
      <c r="AA165" s="418"/>
      <c r="AB165" s="418"/>
      <c r="AC165" s="420"/>
      <c r="AD165" s="667"/>
      <c r="AE165" s="651"/>
      <c r="AF165" s="314"/>
      <c r="AG165" s="8"/>
      <c r="AH165" s="8">
        <f>IF(ISERROR(AU165*AV165),"",AU165*AV165)</f>
        <v>0</v>
      </c>
      <c r="AI165" s="652"/>
    </row>
    <row r="166" spans="1:207" ht="25.5">
      <c r="A166" s="261" t="s">
        <v>637</v>
      </c>
      <c r="B166" s="8" t="s">
        <v>633</v>
      </c>
      <c r="C166" s="8" t="s">
        <v>638</v>
      </c>
      <c r="D166" s="8" t="s">
        <v>639</v>
      </c>
      <c r="E166" s="266" t="s">
        <v>36</v>
      </c>
      <c r="F166" s="267">
        <v>2</v>
      </c>
      <c r="G166" s="321" t="s">
        <v>418</v>
      </c>
      <c r="H166" s="7" t="s">
        <v>35</v>
      </c>
      <c r="I166" s="8" t="s">
        <v>47</v>
      </c>
      <c r="J166" s="8">
        <f t="shared" ref="J166:J169" si="185">IF(ISERROR(W166*X166),"",W166*X166)</f>
        <v>8</v>
      </c>
      <c r="K166" s="14" t="str">
        <f>IF(ISERROR(VLOOKUP(Y166,'Directive OSH09 (FR)'!$T$6:$U$10,2,FALSE)),"",VLOOKUP(Y166,'Directive OSH09 (FR)'!$T$6:$U$10,2,FALSE))</f>
        <v>1-Negligeable</v>
      </c>
      <c r="L166" s="126"/>
      <c r="M166" s="127"/>
      <c r="N166" s="27"/>
      <c r="O166" s="27"/>
      <c r="P166" s="27"/>
      <c r="Q166" s="57"/>
      <c r="R166" s="35"/>
      <c r="S166" s="7">
        <f t="shared" si="184"/>
        <v>1</v>
      </c>
      <c r="T166" s="35">
        <f t="shared" si="184"/>
        <v>1</v>
      </c>
      <c r="U166" s="3">
        <f>IF(A166="",0,IF(Q$173="",1,IF(Q$173+$U$91*365&lt;$U$1,1,0)))</f>
        <v>1</v>
      </c>
      <c r="V166" s="163">
        <f>IF(A166="",0,IF(Q$173="",1,IF(Q$173+$V$91*365&lt;$U$1,1,0)))</f>
        <v>1</v>
      </c>
      <c r="W166" s="162">
        <f>IF(ISERROR(VLOOKUP(H166,'Directive OSH09 (FR)'!$O$6:$P$10,2,FALSE)),"",VLOOKUP(H166,'Directive OSH09 (FR)'!$O$6:$P$10,2,FALSE))</f>
        <v>2</v>
      </c>
      <c r="X166" s="3">
        <f>IF(ISERROR(VLOOKUP(I166,'Directive OSH09 (FR)'!$O$13:$P$17,2,FALSE)),"",VLOOKUP(I166,'Directive OSH09 (FR)'!$O$13:$P$17,2,FALSE))</f>
        <v>4</v>
      </c>
      <c r="Y166" s="3">
        <f t="shared" ref="Y166:Y169" si="186">IF(J166="","",IF(J166&gt;=161,5,IF(J166&gt;=65,4,IF(J166&gt;=20,3,IF(J166&gt;=9,2,1)))))</f>
        <v>1</v>
      </c>
      <c r="Z166" s="196" t="s">
        <v>429</v>
      </c>
      <c r="AA166" s="418"/>
      <c r="AB166" s="418"/>
      <c r="AC166" s="420"/>
      <c r="AD166" s="667"/>
      <c r="AE166" s="651"/>
      <c r="AF166" s="314"/>
      <c r="AG166" s="8"/>
      <c r="AH166" s="8">
        <f t="shared" ref="AH166:AH169" si="187">IF(ISERROR(AU166*AV166),"",AU166*AV166)</f>
        <v>0</v>
      </c>
      <c r="AI166" s="652"/>
    </row>
    <row r="167" spans="1:207">
      <c r="A167" s="261"/>
      <c r="B167" s="8"/>
      <c r="C167" s="8"/>
      <c r="D167" s="8"/>
      <c r="E167" s="266"/>
      <c r="F167" s="267"/>
      <c r="G167" s="459"/>
      <c r="H167" s="7"/>
      <c r="I167" s="8"/>
      <c r="J167" s="8" t="str">
        <f t="shared" si="185"/>
        <v/>
      </c>
      <c r="K167" s="14" t="str">
        <f>IF(ISERROR(VLOOKUP(Y167,'Directive OSH09 (FR)'!$T$6:$U$10,2,FALSE)),"",VLOOKUP(Y167,'Directive OSH09 (FR)'!$T$6:$U$10,2,FALSE))</f>
        <v/>
      </c>
      <c r="L167" s="126"/>
      <c r="M167" s="127"/>
      <c r="N167" s="27"/>
      <c r="O167" s="27"/>
      <c r="P167" s="27"/>
      <c r="Q167" s="57"/>
      <c r="R167" s="35"/>
      <c r="S167" s="7">
        <f t="shared" si="184"/>
        <v>0</v>
      </c>
      <c r="T167" s="35">
        <f t="shared" si="184"/>
        <v>0</v>
      </c>
      <c r="U167" s="3">
        <f>IF(A167="",0,IF(Q$173="",1,IF(Q$173+$U$91*365&lt;$U$1,1,0)))</f>
        <v>0</v>
      </c>
      <c r="V167" s="163">
        <f>IF(A167="",0,IF(Q$173="",1,IF(Q$173+$V$91*365&lt;$U$1,1,0)))</f>
        <v>0</v>
      </c>
      <c r="W167" s="162" t="str">
        <f>IF(ISERROR(VLOOKUP(H167,'Directive OSH09 (FR)'!$O$6:$P$10,2,FALSE)),"",VLOOKUP(H167,'Directive OSH09 (FR)'!$O$6:$P$10,2,FALSE))</f>
        <v/>
      </c>
      <c r="X167" s="3" t="str">
        <f>IF(ISERROR(VLOOKUP(I167,'Directive OSH09 (FR)'!$O$13:$P$17,2,FALSE)),"",VLOOKUP(I167,'Directive OSH09 (FR)'!$O$13:$P$17,2,FALSE))</f>
        <v/>
      </c>
      <c r="Y167" s="3" t="str">
        <f t="shared" si="186"/>
        <v/>
      </c>
      <c r="Z167" s="196"/>
      <c r="AA167" s="418"/>
      <c r="AB167" s="418"/>
      <c r="AC167" s="420"/>
      <c r="AD167" s="667"/>
      <c r="AE167" s="651"/>
      <c r="AF167" s="314"/>
      <c r="AG167" s="8"/>
      <c r="AH167" s="8">
        <f t="shared" si="187"/>
        <v>0</v>
      </c>
      <c r="AI167" s="652"/>
    </row>
    <row r="168" spans="1:207" ht="5.25" customHeight="1">
      <c r="A168" s="261"/>
      <c r="B168" s="8"/>
      <c r="C168" s="8"/>
      <c r="D168" s="8"/>
      <c r="E168" s="266"/>
      <c r="F168" s="267"/>
      <c r="G168" s="459"/>
      <c r="H168" s="7"/>
      <c r="I168" s="8"/>
      <c r="J168" s="8" t="str">
        <f t="shared" si="185"/>
        <v/>
      </c>
      <c r="K168" s="14" t="str">
        <f>IF(ISERROR(VLOOKUP(Y168,'Directive OSH09 (FR)'!$T$6:$U$10,2,FALSE)),"",VLOOKUP(Y168,'Directive OSH09 (FR)'!$T$6:$U$10,2,FALSE))</f>
        <v/>
      </c>
      <c r="L168" s="126"/>
      <c r="M168" s="127"/>
      <c r="N168" s="27"/>
      <c r="O168" s="27"/>
      <c r="P168" s="27"/>
      <c r="Q168" s="57"/>
      <c r="R168" s="35"/>
      <c r="S168" s="7">
        <f t="shared" si="184"/>
        <v>0</v>
      </c>
      <c r="T168" s="35">
        <f t="shared" si="184"/>
        <v>0</v>
      </c>
      <c r="U168" s="3">
        <f>IF(A168="",0,IF(Q$172="",1,IF(Q$172+$U$91*365&lt;$U$1,1,0)))</f>
        <v>0</v>
      </c>
      <c r="V168" s="163">
        <f>IF(A168="",0,IF(Q$172="",1,IF(Q$172+$V$91*365&lt;$U$1,1,0)))</f>
        <v>0</v>
      </c>
      <c r="W168" s="162" t="str">
        <f>IF(ISERROR(VLOOKUP(H168,'Directive OSH09 (FR)'!$O$6:$P$10,2,FALSE)),"",VLOOKUP(H168,'Directive OSH09 (FR)'!$O$6:$P$10,2,FALSE))</f>
        <v/>
      </c>
      <c r="X168" s="3" t="str">
        <f>IF(ISERROR(VLOOKUP(I168,'Directive OSH09 (FR)'!$O$13:$P$17,2,FALSE)),"",VLOOKUP(I168,'Directive OSH09 (FR)'!$O$13:$P$17,2,FALSE))</f>
        <v/>
      </c>
      <c r="Y168" s="3" t="str">
        <f t="shared" si="186"/>
        <v/>
      </c>
      <c r="Z168" s="196"/>
      <c r="AA168" s="418"/>
      <c r="AB168" s="418"/>
      <c r="AC168" s="420"/>
      <c r="AD168" s="667"/>
      <c r="AE168" s="651"/>
      <c r="AF168" s="314"/>
      <c r="AG168" s="8"/>
      <c r="AH168" s="8">
        <f t="shared" si="187"/>
        <v>0</v>
      </c>
      <c r="AI168" s="652"/>
    </row>
    <row r="169" spans="1:207" s="319" customFormat="1">
      <c r="A169" s="405"/>
      <c r="B169" s="62"/>
      <c r="C169" s="62"/>
      <c r="D169" s="62"/>
      <c r="E169" s="293"/>
      <c r="F169" s="282"/>
      <c r="G169" s="460"/>
      <c r="H169" s="61"/>
      <c r="I169" s="62"/>
      <c r="J169" s="62" t="str">
        <f t="shared" si="185"/>
        <v/>
      </c>
      <c r="K169" s="63" t="str">
        <f>IF(ISERROR(VLOOKUP(Y169,'Directive OSH09 (FR)'!$T$6:$U$10,2,FALSE)),"",VLOOKUP(Y169,'Directive OSH09 (FR)'!$T$6:$U$10,2,FALSE))</f>
        <v/>
      </c>
      <c r="L169" s="61"/>
      <c r="M169" s="64"/>
      <c r="N169" s="64"/>
      <c r="O169" s="64"/>
      <c r="P169" s="64"/>
      <c r="Q169" s="65"/>
      <c r="R169" s="66"/>
      <c r="S169" s="61">
        <f t="shared" si="184"/>
        <v>0</v>
      </c>
      <c r="T169" s="66">
        <f t="shared" si="184"/>
        <v>0</v>
      </c>
      <c r="U169" s="164">
        <f>IF(A169="",0,IF(Q$172="",1,IF(Q$172+$U$91*365&lt;$U$1,1,0)))</f>
        <v>0</v>
      </c>
      <c r="V169" s="165">
        <f>IF(A169="",0,IF(Q$172="",1,IF(Q$172+$V$91*365&lt;$U$1,1,0)))</f>
        <v>0</v>
      </c>
      <c r="W169" s="162" t="str">
        <f>IF(ISERROR(VLOOKUP(H169,'Directive OSH09 (FR)'!$O$6:$P$10,2,FALSE)),"",VLOOKUP(H169,'Directive OSH09 (FR)'!$O$6:$P$10,2,FALSE))</f>
        <v/>
      </c>
      <c r="X169" s="3" t="str">
        <f>IF(ISERROR(VLOOKUP(I169,'Directive OSH09 (FR)'!$O$13:$P$17,2,FALSE)),"",VLOOKUP(I169,'Directive OSH09 (FR)'!$O$13:$P$17,2,FALSE))</f>
        <v/>
      </c>
      <c r="Y169" s="3" t="str">
        <f t="shared" si="186"/>
        <v/>
      </c>
      <c r="Z169" s="196"/>
      <c r="AA169" s="418"/>
      <c r="AB169" s="418"/>
      <c r="AC169" s="420"/>
      <c r="AD169" s="667"/>
      <c r="AE169" s="651"/>
      <c r="AF169" s="642"/>
      <c r="AG169" s="62"/>
      <c r="AH169" s="62">
        <f t="shared" si="187"/>
        <v>0</v>
      </c>
      <c r="AI169" s="652"/>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c r="DB169" s="290"/>
      <c r="DC169" s="290"/>
      <c r="DD169" s="290"/>
      <c r="DE169" s="290"/>
      <c r="DF169" s="290"/>
      <c r="DG169" s="290"/>
      <c r="DH169" s="290"/>
      <c r="DI169" s="290"/>
      <c r="DJ169" s="290"/>
      <c r="DK169" s="290"/>
      <c r="DL169" s="290"/>
      <c r="DM169" s="290"/>
      <c r="DN169" s="290"/>
      <c r="DO169" s="290"/>
      <c r="DP169" s="290"/>
      <c r="DQ169" s="290"/>
      <c r="DR169" s="290"/>
      <c r="DS169" s="290"/>
      <c r="DT169" s="290"/>
      <c r="DU169" s="290"/>
      <c r="DV169" s="290"/>
      <c r="DW169" s="290"/>
      <c r="DX169" s="290"/>
      <c r="DY169" s="290"/>
      <c r="DZ169" s="290"/>
      <c r="EA169" s="290"/>
      <c r="EB169" s="290"/>
      <c r="EC169" s="290"/>
      <c r="ED169" s="290"/>
      <c r="EE169" s="290"/>
      <c r="EF169" s="290"/>
      <c r="EG169" s="290"/>
      <c r="EH169" s="290"/>
      <c r="EI169" s="290"/>
      <c r="EJ169" s="290"/>
      <c r="EK169" s="290"/>
      <c r="EL169" s="290"/>
      <c r="EM169" s="290"/>
      <c r="EN169" s="290"/>
      <c r="EO169" s="290"/>
      <c r="EP169" s="290"/>
      <c r="EQ169" s="290"/>
      <c r="ER169" s="290"/>
      <c r="ES169" s="290"/>
      <c r="ET169" s="290"/>
      <c r="EU169" s="290"/>
      <c r="EV169" s="290"/>
      <c r="EW169" s="290"/>
      <c r="EX169" s="290"/>
      <c r="EY169" s="290"/>
      <c r="EZ169" s="290"/>
      <c r="FA169" s="290"/>
      <c r="FB169" s="290"/>
      <c r="FC169" s="290"/>
      <c r="FD169" s="290"/>
      <c r="FE169" s="290"/>
      <c r="FF169" s="290"/>
      <c r="FG169" s="290"/>
      <c r="FH169" s="290"/>
      <c r="FI169" s="290"/>
      <c r="FJ169" s="290"/>
      <c r="FK169" s="290"/>
      <c r="FL169" s="290"/>
      <c r="FM169" s="290"/>
      <c r="FN169" s="290"/>
      <c r="FO169" s="290"/>
      <c r="FP169" s="290"/>
      <c r="FQ169" s="290"/>
      <c r="FR169" s="290"/>
      <c r="FS169" s="290"/>
      <c r="FT169" s="290"/>
      <c r="FU169" s="290"/>
      <c r="FV169" s="290"/>
      <c r="FW169" s="290"/>
      <c r="FX169" s="290"/>
      <c r="FY169" s="290"/>
      <c r="FZ169" s="290"/>
      <c r="GA169" s="290"/>
      <c r="GB169" s="290"/>
      <c r="GC169" s="290"/>
      <c r="GD169" s="290"/>
      <c r="GE169" s="290"/>
      <c r="GF169" s="290"/>
      <c r="GG169" s="290"/>
      <c r="GH169" s="290"/>
      <c r="GI169" s="290"/>
      <c r="GJ169" s="290"/>
      <c r="GK169" s="290"/>
      <c r="GL169" s="290"/>
      <c r="GM169" s="290"/>
      <c r="GN169" s="290"/>
      <c r="GO169" s="290"/>
      <c r="GP169" s="290"/>
      <c r="GQ169" s="290"/>
      <c r="GR169" s="290"/>
      <c r="GS169" s="290"/>
      <c r="GT169" s="290"/>
      <c r="GU169" s="290"/>
      <c r="GV169" s="290"/>
      <c r="GW169" s="290"/>
      <c r="GX169" s="290"/>
      <c r="GY169" s="290"/>
    </row>
    <row r="170" spans="1:207" s="524" customFormat="1">
      <c r="A170" s="523" t="s">
        <v>302</v>
      </c>
      <c r="B170" s="391"/>
      <c r="C170" s="391"/>
      <c r="D170" s="391"/>
      <c r="E170" s="292"/>
      <c r="F170" s="281"/>
      <c r="G170" s="457"/>
      <c r="H170" s="454"/>
      <c r="I170" s="391"/>
      <c r="J170" s="391">
        <f>IF(SUM(J171:J175)=0,"",MAX(J171:J175))</f>
        <v>9</v>
      </c>
      <c r="K170" s="24" t="str">
        <f>IF(ISERROR(VLOOKUP(Y170,'Directive OSH09 (FR)'!$T$6:$U$10,2,FALSE)),"",VLOOKUP(Y170,'Directive OSH09 (FR)'!$T$6:$U$10,2,FALSE))</f>
        <v>2-Tolérable</v>
      </c>
      <c r="L170" s="43" t="str">
        <f>IF(ISERROR(VLOOKUP($A170,Dangers!$B$4:$G$1001,4,FALSE)),"ERR",IF(ISBLANK(VLOOKUP($A170,Dangers!$B$4:$G$1001,4,FALSE)),"","Yes"))</f>
        <v/>
      </c>
      <c r="M170" s="26" t="str">
        <f>IF(ISERROR(VLOOKUP($A170,Dangers!$B$4:$G$1001,6,FALSE)),"ERR",IF(ISBLANK((VLOOKUP($A170,Dangers!$B$4:$G$1001,6,FALSE))),"","Yes"))</f>
        <v/>
      </c>
      <c r="N170" s="26"/>
      <c r="O170" s="26"/>
      <c r="P170" s="26"/>
      <c r="Q170" s="132" t="str">
        <f>IF(OR(L170="Yes",M170="Yes"),MAX(Q171:Q175),"")</f>
        <v/>
      </c>
      <c r="R170" s="34"/>
      <c r="S170" s="43">
        <f>IF(L170="Yes",IF(SUM(S171:S175)=0,0,1),2)</f>
        <v>2</v>
      </c>
      <c r="T170" s="34">
        <f>IF(M170="Yes",IF(SUM(T171:T175)=0,0,1),2)</f>
        <v>2</v>
      </c>
      <c r="U170" s="160">
        <v>0</v>
      </c>
      <c r="V170" s="161">
        <v>0</v>
      </c>
      <c r="W170" s="162" t="str">
        <f>IF(ISERROR(VLOOKUP(H170,'Directive OSH09 (FR)'!$O$6:$P$10,2,FALSE)),"",VLOOKUP(H170,'Directive OSH09 (FR)'!$O$6:$P$10,2,FALSE))</f>
        <v/>
      </c>
      <c r="X170" s="3" t="str">
        <f>IF(ISERROR(VLOOKUP(I170,'Directive OSH09 (FR)'!$O$13:$P$17,2,FALSE)),"",VLOOKUP(I170,'Directive OSH09 (FR)'!$O$13:$P$17,2,FALSE))</f>
        <v/>
      </c>
      <c r="Y170" s="3">
        <f>IF(J170="","",IF(J170&gt;=161,5,IF(J170&gt;=65,4,IF(J170&gt;=20,3,IF(J170&gt;=9,2,1)))))</f>
        <v>2</v>
      </c>
      <c r="Z170" s="367"/>
      <c r="AA170" s="446"/>
      <c r="AB170" s="446"/>
      <c r="AC170" s="611"/>
      <c r="AD170" s="709"/>
      <c r="AE170" s="702"/>
      <c r="AF170" s="518"/>
      <c r="AG170" s="398"/>
      <c r="AH170" s="398" t="str">
        <f>IF(SUM(AH171:AH175)=0,"",MAX(AH171:AH175))</f>
        <v/>
      </c>
      <c r="AI170" s="703"/>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c r="DB170" s="290"/>
      <c r="DC170" s="290"/>
      <c r="DD170" s="290"/>
      <c r="DE170" s="290"/>
      <c r="DF170" s="290"/>
      <c r="DG170" s="290"/>
      <c r="DH170" s="290"/>
      <c r="DI170" s="290"/>
      <c r="DJ170" s="290"/>
      <c r="DK170" s="290"/>
      <c r="DL170" s="290"/>
      <c r="DM170" s="290"/>
      <c r="DN170" s="290"/>
      <c r="DO170" s="290"/>
      <c r="DP170" s="290"/>
      <c r="DQ170" s="290"/>
      <c r="DR170" s="290"/>
      <c r="DS170" s="290"/>
      <c r="DT170" s="290"/>
      <c r="DU170" s="290"/>
      <c r="DV170" s="290"/>
      <c r="DW170" s="290"/>
      <c r="DX170" s="290"/>
      <c r="DY170" s="290"/>
      <c r="DZ170" s="290"/>
      <c r="EA170" s="290"/>
      <c r="EB170" s="290"/>
      <c r="EC170" s="290"/>
      <c r="ED170" s="290"/>
      <c r="EE170" s="290"/>
      <c r="EF170" s="290"/>
      <c r="EG170" s="290"/>
      <c r="EH170" s="290"/>
      <c r="EI170" s="290"/>
      <c r="EJ170" s="290"/>
      <c r="EK170" s="290"/>
      <c r="EL170" s="290"/>
      <c r="EM170" s="290"/>
      <c r="EN170" s="290"/>
      <c r="EO170" s="290"/>
      <c r="EP170" s="290"/>
      <c r="EQ170" s="290"/>
      <c r="ER170" s="290"/>
      <c r="ES170" s="290"/>
      <c r="ET170" s="290"/>
      <c r="EU170" s="290"/>
      <c r="EV170" s="290"/>
      <c r="EW170" s="290"/>
      <c r="EX170" s="290"/>
      <c r="EY170" s="290"/>
      <c r="EZ170" s="290"/>
      <c r="FA170" s="290"/>
      <c r="FB170" s="290"/>
      <c r="FC170" s="290"/>
      <c r="FD170" s="290"/>
      <c r="FE170" s="290"/>
      <c r="FF170" s="290"/>
      <c r="FG170" s="290"/>
      <c r="FH170" s="290"/>
      <c r="FI170" s="290"/>
      <c r="FJ170" s="290"/>
      <c r="FK170" s="290"/>
      <c r="FL170" s="290"/>
      <c r="FM170" s="290"/>
      <c r="FN170" s="290"/>
      <c r="FO170" s="290"/>
      <c r="FP170" s="290"/>
      <c r="FQ170" s="290"/>
      <c r="FR170" s="290"/>
      <c r="FS170" s="290"/>
      <c r="FT170" s="290"/>
      <c r="FU170" s="290"/>
      <c r="FV170" s="290"/>
      <c r="FW170" s="290"/>
      <c r="FX170" s="290"/>
      <c r="FY170" s="290"/>
      <c r="FZ170" s="290"/>
      <c r="GA170" s="290"/>
      <c r="GB170" s="290"/>
      <c r="GC170" s="290"/>
      <c r="GD170" s="290"/>
      <c r="GE170" s="290"/>
      <c r="GF170" s="290"/>
      <c r="GG170" s="290"/>
      <c r="GH170" s="290"/>
      <c r="GI170" s="290"/>
      <c r="GJ170" s="290"/>
      <c r="GK170" s="290"/>
      <c r="GL170" s="290"/>
      <c r="GM170" s="290"/>
      <c r="GN170" s="290"/>
      <c r="GO170" s="290"/>
      <c r="GP170" s="290"/>
      <c r="GQ170" s="290"/>
      <c r="GR170" s="290"/>
      <c r="GS170" s="290"/>
      <c r="GT170" s="290"/>
      <c r="GU170" s="290"/>
      <c r="GV170" s="290"/>
      <c r="GW170" s="290"/>
      <c r="GX170" s="290"/>
      <c r="GY170" s="290"/>
    </row>
    <row r="171" spans="1:207" s="319" customFormat="1" ht="51">
      <c r="A171" s="261"/>
      <c r="B171" s="255" t="s">
        <v>640</v>
      </c>
      <c r="C171" s="255" t="s">
        <v>641</v>
      </c>
      <c r="D171" s="255" t="s">
        <v>642</v>
      </c>
      <c r="E171" s="266" t="s">
        <v>33</v>
      </c>
      <c r="F171" s="267">
        <v>2</v>
      </c>
      <c r="G171" s="321" t="s">
        <v>643</v>
      </c>
      <c r="H171" s="7" t="s">
        <v>41</v>
      </c>
      <c r="I171" s="8" t="s">
        <v>46</v>
      </c>
      <c r="J171" s="8">
        <f>IF(ISERROR(W171*X171),"",W171*X171)</f>
        <v>9</v>
      </c>
      <c r="K171" s="14" t="str">
        <f>IF(ISERROR(VLOOKUP(Y171,'Directive OSH09 (FR)'!$T$6:$U$10,2,FALSE)),"",VLOOKUP(Y171,'Directive OSH09 (FR)'!$T$6:$U$10,2,FALSE))</f>
        <v>2-Tolérable</v>
      </c>
      <c r="L171" s="126"/>
      <c r="M171" s="127"/>
      <c r="N171" s="27"/>
      <c r="O171" s="27"/>
      <c r="P171" s="27"/>
      <c r="Q171" s="57"/>
      <c r="R171" s="35"/>
      <c r="S171" s="7">
        <f t="shared" ref="S171:T175" si="188">U171</f>
        <v>0</v>
      </c>
      <c r="T171" s="35">
        <f t="shared" si="188"/>
        <v>0</v>
      </c>
      <c r="U171" s="3">
        <f>IF(A171="",0,IF(Q$178="",1,IF(Q$178+$U$91*365&lt;$U$1,1,0)))</f>
        <v>0</v>
      </c>
      <c r="V171" s="163">
        <f>IF(A171="",0,IF(Q$178="",1,IF(Q$178+$V$91*365&lt;$U$1,1,0)))</f>
        <v>0</v>
      </c>
      <c r="W171" s="162">
        <f>IF(ISERROR(VLOOKUP(H171,'Directive OSH09 (FR)'!$O$6:$P$10,2,FALSE)),"",VLOOKUP(H171,'Directive OSH09 (FR)'!$O$6:$P$10,2,FALSE))</f>
        <v>9</v>
      </c>
      <c r="X171" s="3">
        <f>IF(ISERROR(VLOOKUP(I171,'Directive OSH09 (FR)'!$O$13:$P$17,2,FALSE)),"",VLOOKUP(I171,'Directive OSH09 (FR)'!$O$13:$P$17,2,FALSE))</f>
        <v>1</v>
      </c>
      <c r="Y171" s="3">
        <f>IF(J171="","",IF(J171&gt;=161,5,IF(J171&gt;=65,4,IF(J171&gt;=20,3,IF(J171&gt;=9,2,1)))))</f>
        <v>2</v>
      </c>
      <c r="Z171" s="196"/>
      <c r="AA171" s="418"/>
      <c r="AB171" s="418"/>
      <c r="AC171" s="420"/>
      <c r="AD171" s="667"/>
      <c r="AE171" s="651"/>
      <c r="AF171" s="314"/>
      <c r="AG171" s="8"/>
      <c r="AH171" s="8">
        <f>IF(ISERROR(AU171*AV171),"",AU171*AV171)</f>
        <v>0</v>
      </c>
      <c r="AI171" s="658"/>
    </row>
    <row r="172" spans="1:207" s="319" customFormat="1" ht="51">
      <c r="A172" s="261"/>
      <c r="B172" s="8" t="s">
        <v>644</v>
      </c>
      <c r="C172" s="255" t="s">
        <v>641</v>
      </c>
      <c r="D172" s="255" t="s">
        <v>642</v>
      </c>
      <c r="E172" s="266" t="s">
        <v>33</v>
      </c>
      <c r="F172" s="300">
        <v>2</v>
      </c>
      <c r="G172" s="321" t="s">
        <v>643</v>
      </c>
      <c r="H172" s="7" t="s">
        <v>35</v>
      </c>
      <c r="I172" s="8" t="s">
        <v>46</v>
      </c>
      <c r="J172" s="8">
        <f>IF(ISERROR(W172*X172),"",W172*X172)</f>
        <v>2</v>
      </c>
      <c r="K172" s="14" t="str">
        <f>IF(ISERROR(VLOOKUP(Y172,'Directive OSH09 (FR)'!$T$6:$U$10,2,FALSE)),"",VLOOKUP(Y172,'Directive OSH09 (FR)'!$T$6:$U$10,2,FALSE))</f>
        <v>1-Negligeable</v>
      </c>
      <c r="L172" s="126"/>
      <c r="M172" s="127"/>
      <c r="N172" s="27"/>
      <c r="O172" s="27"/>
      <c r="P172" s="27"/>
      <c r="Q172" s="57"/>
      <c r="R172" s="35"/>
      <c r="S172" s="7">
        <f t="shared" si="188"/>
        <v>0</v>
      </c>
      <c r="T172" s="35">
        <f t="shared" si="188"/>
        <v>0</v>
      </c>
      <c r="U172" s="3">
        <f>IF(A172="",0,IF(Q$176="",1,IF(Q$176+$U$92*365&lt;$U$1,1,0)))</f>
        <v>0</v>
      </c>
      <c r="V172" s="163">
        <f>IF(A172="",0,IF(Q$176="",1,IF(Q$176+$V$92*365&lt;$U$1,1,0)))</f>
        <v>0</v>
      </c>
      <c r="W172" s="162">
        <f>IF(ISERROR(VLOOKUP(H172,'Directive OSH09 (FR)'!$O$6:$P$10,2,FALSE)),"",VLOOKUP(H172,'Directive OSH09 (FR)'!$O$6:$P$10,2,FALSE))</f>
        <v>2</v>
      </c>
      <c r="X172" s="3">
        <f>IF(ISERROR(VLOOKUP(I172,'Directive OSH09 (FR)'!$O$13:$P$17,2,FALSE)),"",VLOOKUP(I172,'Directive OSH09 (FR)'!$O$13:$P$17,2,FALSE))</f>
        <v>1</v>
      </c>
      <c r="Y172" s="3">
        <f>IF(J172="","",IF(J172&gt;=161,5,IF(J172&gt;=65,4,IF(J172&gt;=20,3,IF(J172&gt;=9,2,1)))))</f>
        <v>1</v>
      </c>
      <c r="Z172" s="196"/>
      <c r="AA172" s="418"/>
      <c r="AB172" s="418"/>
      <c r="AC172" s="420"/>
      <c r="AD172" s="667"/>
      <c r="AE172" s="651"/>
      <c r="AF172" s="314"/>
      <c r="AG172" s="8"/>
      <c r="AH172" s="8">
        <f>IF(ISERROR(AU172*AV172),"",AU172*AV172)</f>
        <v>0</v>
      </c>
      <c r="AI172" s="657"/>
    </row>
    <row r="173" spans="1:207" s="319" customFormat="1">
      <c r="A173" s="261"/>
      <c r="B173" s="8"/>
      <c r="C173" s="8"/>
      <c r="D173" s="8"/>
      <c r="E173" s="266"/>
      <c r="F173" s="283"/>
      <c r="G173" s="459"/>
      <c r="H173" s="7"/>
      <c r="I173" s="8"/>
      <c r="J173" s="8"/>
      <c r="K173" s="14"/>
      <c r="L173" s="126"/>
      <c r="M173" s="127"/>
      <c r="N173" s="27"/>
      <c r="O173" s="27"/>
      <c r="P173" s="27"/>
      <c r="Q173" s="57"/>
      <c r="R173" s="35"/>
      <c r="S173" s="7">
        <f t="shared" si="188"/>
        <v>0</v>
      </c>
      <c r="T173" s="35">
        <f t="shared" si="188"/>
        <v>0</v>
      </c>
      <c r="U173" s="3">
        <f>IF(A173="",0,IF(Q$176="",1,IF(Q$176+$U$92*365&lt;$U$1,1,0)))</f>
        <v>0</v>
      </c>
      <c r="V173" s="163">
        <f>IF(A173="",0,IF(Q$176="",1,IF(Q$176+$V$92*365&lt;$U$1,1,0)))</f>
        <v>0</v>
      </c>
      <c r="W173" s="162" t="str">
        <f>IF(ISERROR(VLOOKUP(H173,'Directive OSH09 (FR)'!$O$6:$P$10,2,FALSE)),"",VLOOKUP(H173,'Directive OSH09 (FR)'!$O$6:$P$10,2,FALSE))</f>
        <v/>
      </c>
      <c r="X173" s="3" t="str">
        <f>IF(ISERROR(VLOOKUP(I173,'Directive OSH09 (FR)'!$O$13:$P$17,2,FALSE)),"",VLOOKUP(I173,'Directive OSH09 (FR)'!$O$13:$P$17,2,FALSE))</f>
        <v/>
      </c>
      <c r="Y173" s="3" t="str">
        <f t="shared" ref="Y173:Y175" si="189">IF(J173="","",IF(J173&gt;=161,5,IF(J173&gt;=65,4,IF(J173&gt;=20,3,IF(J173&gt;=9,2,1)))))</f>
        <v/>
      </c>
      <c r="Z173" s="196"/>
      <c r="AA173" s="418"/>
      <c r="AB173" s="418"/>
      <c r="AC173" s="420"/>
      <c r="AD173" s="667"/>
      <c r="AE173" s="651"/>
      <c r="AF173" s="314"/>
      <c r="AG173" s="8"/>
      <c r="AH173" s="8">
        <f t="shared" ref="AH173:AH175" si="190">IF(ISERROR(AU173*AV173),"",AU173*AV173)</f>
        <v>0</v>
      </c>
      <c r="AI173" s="658"/>
    </row>
    <row r="174" spans="1:207" s="319" customFormat="1" ht="5.25" customHeight="1">
      <c r="A174" s="261"/>
      <c r="B174" s="8"/>
      <c r="C174" s="8"/>
      <c r="D174" s="8"/>
      <c r="E174" s="266"/>
      <c r="F174" s="283"/>
      <c r="G174" s="459"/>
      <c r="H174" s="7"/>
      <c r="I174" s="8"/>
      <c r="J174" s="8" t="str">
        <f t="shared" ref="J174:J175" si="191">IF(ISERROR(W174*X174),"",W174*X174)</f>
        <v/>
      </c>
      <c r="K174" s="14" t="str">
        <f>IF(ISERROR(VLOOKUP(Y174,'Directive OSH09 (FR)'!$T$6:$U$10,2,FALSE)),"",VLOOKUP(Y174,'Directive OSH09 (FR)'!$T$6:$U$10,2,FALSE))</f>
        <v/>
      </c>
      <c r="L174" s="126"/>
      <c r="M174" s="127"/>
      <c r="N174" s="27"/>
      <c r="O174" s="27"/>
      <c r="P174" s="27"/>
      <c r="Q174" s="57"/>
      <c r="R174" s="35"/>
      <c r="S174" s="7">
        <f t="shared" si="188"/>
        <v>0</v>
      </c>
      <c r="T174" s="35">
        <f t="shared" si="188"/>
        <v>0</v>
      </c>
      <c r="U174" s="3">
        <f>IF(A174="",0,IF(Q$178="",1,IF(Q$178+$U$91*365&lt;$U$1,1,0)))</f>
        <v>0</v>
      </c>
      <c r="V174" s="163">
        <f>IF(A174="",0,IF(Q$178="",1,IF(Q$178+$V$91*365&lt;$U$1,1,0)))</f>
        <v>0</v>
      </c>
      <c r="W174" s="162" t="str">
        <f>IF(ISERROR(VLOOKUP(H174,'Directive OSH09 (FR)'!$O$6:$P$10,2,FALSE)),"",VLOOKUP(H174,'Directive OSH09 (FR)'!$O$6:$P$10,2,FALSE))</f>
        <v/>
      </c>
      <c r="X174" s="3" t="str">
        <f>IF(ISERROR(VLOOKUP(I174,'Directive OSH09 (FR)'!$O$13:$P$17,2,FALSE)),"",VLOOKUP(I174,'Directive OSH09 (FR)'!$O$13:$P$17,2,FALSE))</f>
        <v/>
      </c>
      <c r="Y174" s="3" t="str">
        <f t="shared" si="189"/>
        <v/>
      </c>
      <c r="Z174" s="196"/>
      <c r="AA174" s="418"/>
      <c r="AB174" s="418"/>
      <c r="AC174" s="420"/>
      <c r="AD174" s="667"/>
      <c r="AE174" s="651"/>
      <c r="AF174" s="314"/>
      <c r="AG174" s="8"/>
      <c r="AH174" s="8">
        <f t="shared" si="190"/>
        <v>0</v>
      </c>
      <c r="AI174" s="658"/>
    </row>
    <row r="175" spans="1:207" s="319" customFormat="1">
      <c r="A175" s="405"/>
      <c r="B175" s="62"/>
      <c r="C175" s="62"/>
      <c r="D175" s="62"/>
      <c r="E175" s="293"/>
      <c r="F175" s="293"/>
      <c r="G175" s="460"/>
      <c r="H175" s="61"/>
      <c r="I175" s="62"/>
      <c r="J175" s="62" t="str">
        <f t="shared" si="191"/>
        <v/>
      </c>
      <c r="K175" s="63" t="str">
        <f>IF(ISERROR(VLOOKUP(Y175,'Directive OSH09 (FR)'!$T$6:$U$10,2,FALSE)),"",VLOOKUP(Y175,'Directive OSH09 (FR)'!$T$6:$U$10,2,FALSE))</f>
        <v/>
      </c>
      <c r="L175" s="61"/>
      <c r="M175" s="64"/>
      <c r="N175" s="64"/>
      <c r="O175" s="64"/>
      <c r="P175" s="64"/>
      <c r="Q175" s="65"/>
      <c r="R175" s="66"/>
      <c r="S175" s="61">
        <f t="shared" si="188"/>
        <v>0</v>
      </c>
      <c r="T175" s="66">
        <f t="shared" si="188"/>
        <v>0</v>
      </c>
      <c r="U175" s="164">
        <f>IF(A175="",0,IF(Q$178="",1,IF(Q$178+$U$91*365&lt;$U$1,1,0)))</f>
        <v>0</v>
      </c>
      <c r="V175" s="165">
        <f>IF(A175="",0,IF(Q$178="",1,IF(Q$178+$V$91*365&lt;$U$1,1,0)))</f>
        <v>0</v>
      </c>
      <c r="W175" s="162" t="str">
        <f>IF(ISERROR(VLOOKUP(H175,'Directive OSH09 (FR)'!$O$6:$P$10,2,FALSE)),"",VLOOKUP(H175,'Directive OSH09 (FR)'!$O$6:$P$10,2,FALSE))</f>
        <v/>
      </c>
      <c r="X175" s="3" t="str">
        <f>IF(ISERROR(VLOOKUP(I175,'Directive OSH09 (FR)'!$O$13:$P$17,2,FALSE)),"",VLOOKUP(I175,'Directive OSH09 (FR)'!$O$13:$P$17,2,FALSE))</f>
        <v/>
      </c>
      <c r="Y175" s="3" t="str">
        <f t="shared" si="189"/>
        <v/>
      </c>
      <c r="Z175" s="196"/>
      <c r="AA175" s="418"/>
      <c r="AB175" s="418"/>
      <c r="AC175" s="420"/>
      <c r="AD175" s="667"/>
      <c r="AE175" s="651"/>
      <c r="AF175" s="642"/>
      <c r="AG175" s="62"/>
      <c r="AH175" s="62">
        <f t="shared" si="190"/>
        <v>0</v>
      </c>
      <c r="AI175" s="658"/>
    </row>
    <row r="176" spans="1:207" s="524" customFormat="1">
      <c r="A176" s="607" t="s">
        <v>341</v>
      </c>
      <c r="B176" s="391"/>
      <c r="C176" s="391"/>
      <c r="D176" s="391"/>
      <c r="E176" s="292"/>
      <c r="F176" s="292"/>
      <c r="G176" s="457"/>
      <c r="H176" s="454"/>
      <c r="I176" s="391"/>
      <c r="J176" s="391" t="str">
        <f>IF(SUM(J177:J181)=0,"",MAX(J177:J181))</f>
        <v/>
      </c>
      <c r="K176" s="24" t="str">
        <f>IF(ISERROR(VLOOKUP(Y176,'Directive OSH09 (FR)'!$T$6:$U$10,2,FALSE)),"",VLOOKUP(Y176,'Directive OSH09 (FR)'!$T$6:$U$10,2,FALSE))</f>
        <v/>
      </c>
      <c r="L176" s="43" t="str">
        <f>IF(ISERROR(VLOOKUP($A176,Dangers!$B$4:$G$1001,4,FALSE)),"ERR",IF(ISBLANK(VLOOKUP($A176,Dangers!$B$4:$G$1001,4,FALSE)),"","Yes"))</f>
        <v>ERR</v>
      </c>
      <c r="M176" s="26" t="str">
        <f>IF(ISERROR(VLOOKUP($A176,Dangers!$B$4:$G$1001,6,FALSE)),"ERR",IF(ISBLANK((VLOOKUP($A176,Dangers!$B$4:$G$1001,6,FALSE))),"","Yes"))</f>
        <v>ERR</v>
      </c>
      <c r="N176" s="26"/>
      <c r="O176" s="26"/>
      <c r="P176" s="26"/>
      <c r="Q176" s="132" t="str">
        <f>IF(OR(L176="Yes",M176="Yes"),MAX(Q177:Q181),"")</f>
        <v/>
      </c>
      <c r="R176" s="34"/>
      <c r="S176" s="43">
        <f>IF(L176="Yes",IF(SUM(S177:S181)=0,0,1),2)</f>
        <v>2</v>
      </c>
      <c r="T176" s="34">
        <f>IF(M176="Yes",IF(SUM(T177:T181)=0,0,1),2)</f>
        <v>2</v>
      </c>
      <c r="U176" s="160">
        <v>0</v>
      </c>
      <c r="V176" s="161">
        <v>0</v>
      </c>
      <c r="W176" s="162" t="str">
        <f>IF(ISERROR(VLOOKUP(H176,'Directive OSH09 (FR)'!$O$6:$P$10,2,FALSE)),"",VLOOKUP(H176,'Directive OSH09 (FR)'!$O$6:$P$10,2,FALSE))</f>
        <v/>
      </c>
      <c r="X176" s="3" t="str">
        <f>IF(ISERROR(VLOOKUP(I176,'Directive OSH09 (FR)'!$O$13:$P$17,2,FALSE)),"",VLOOKUP(I176,'Directive OSH09 (FR)'!$O$13:$P$17,2,FALSE))</f>
        <v/>
      </c>
      <c r="Y176" s="3" t="str">
        <f>IF(J176="","",IF(J176&gt;=161,5,IF(J176&gt;=65,4,IF(J176&gt;=20,3,IF(J176&gt;=9,2,1)))))</f>
        <v/>
      </c>
      <c r="Z176" s="357"/>
      <c r="AA176" s="398"/>
      <c r="AB176" s="398"/>
      <c r="AC176" s="370"/>
      <c r="AD176" s="732"/>
      <c r="AE176" s="729"/>
      <c r="AF176" s="518"/>
      <c r="AG176" s="398"/>
      <c r="AH176" s="398" t="str">
        <f>IF(SUM(AH177:AH181)=0,"",MAX(AH177:AH181))</f>
        <v/>
      </c>
      <c r="AI176" s="751"/>
      <c r="AJ176" s="319"/>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c r="BG176" s="319"/>
      <c r="BH176" s="319"/>
      <c r="BI176" s="319"/>
      <c r="BJ176" s="319"/>
      <c r="BK176" s="319"/>
      <c r="BL176" s="319"/>
      <c r="BM176" s="319"/>
      <c r="BN176" s="319"/>
      <c r="BO176" s="319"/>
      <c r="BP176" s="319"/>
      <c r="BQ176" s="319"/>
      <c r="BR176" s="319"/>
      <c r="BS176" s="319"/>
      <c r="BT176" s="319"/>
      <c r="BU176" s="319"/>
      <c r="BV176" s="319"/>
      <c r="BW176" s="319"/>
      <c r="BX176" s="319"/>
      <c r="BY176" s="319"/>
      <c r="BZ176" s="319"/>
      <c r="CA176" s="319"/>
      <c r="CB176" s="319"/>
      <c r="CC176" s="319"/>
      <c r="CD176" s="319"/>
      <c r="CE176" s="319"/>
      <c r="CF176" s="319"/>
      <c r="CG176" s="319"/>
      <c r="CH176" s="319"/>
      <c r="CI176" s="319"/>
      <c r="CJ176" s="319"/>
      <c r="CK176" s="319"/>
      <c r="CL176" s="319"/>
      <c r="CM176" s="319"/>
      <c r="CN176" s="319"/>
      <c r="CO176" s="319"/>
      <c r="CP176" s="319"/>
      <c r="CQ176" s="319"/>
      <c r="CR176" s="319"/>
      <c r="CS176" s="319"/>
      <c r="CT176" s="319"/>
      <c r="CU176" s="319"/>
      <c r="CV176" s="319"/>
      <c r="CW176" s="319"/>
      <c r="CX176" s="319"/>
      <c r="CY176" s="319"/>
      <c r="CZ176" s="319"/>
      <c r="DA176" s="319"/>
      <c r="DB176" s="319"/>
      <c r="DC176" s="319"/>
      <c r="DD176" s="319"/>
      <c r="DE176" s="319"/>
      <c r="DF176" s="319"/>
      <c r="DG176" s="319"/>
      <c r="DH176" s="319"/>
      <c r="DI176" s="319"/>
      <c r="DJ176" s="319"/>
      <c r="DK176" s="319"/>
      <c r="DL176" s="319"/>
      <c r="DM176" s="319"/>
      <c r="DN176" s="319"/>
      <c r="DO176" s="319"/>
      <c r="DP176" s="319"/>
      <c r="DQ176" s="319"/>
      <c r="DR176" s="319"/>
      <c r="DS176" s="319"/>
      <c r="DT176" s="319"/>
      <c r="DU176" s="319"/>
      <c r="DV176" s="319"/>
      <c r="DW176" s="319"/>
      <c r="DX176" s="319"/>
      <c r="DY176" s="319"/>
      <c r="DZ176" s="319"/>
      <c r="EA176" s="319"/>
      <c r="EB176" s="319"/>
      <c r="EC176" s="319"/>
      <c r="ED176" s="319"/>
      <c r="EE176" s="319"/>
      <c r="EF176" s="319"/>
      <c r="EG176" s="319"/>
      <c r="EH176" s="319"/>
      <c r="EI176" s="319"/>
      <c r="EJ176" s="319"/>
      <c r="EK176" s="319"/>
      <c r="EL176" s="319"/>
      <c r="EM176" s="319"/>
      <c r="EN176" s="319"/>
      <c r="EO176" s="319"/>
      <c r="EP176" s="319"/>
      <c r="EQ176" s="319"/>
      <c r="ER176" s="319"/>
      <c r="ES176" s="319"/>
      <c r="ET176" s="319"/>
      <c r="EU176" s="319"/>
      <c r="EV176" s="319"/>
      <c r="EW176" s="319"/>
      <c r="EX176" s="319"/>
      <c r="EY176" s="319"/>
      <c r="EZ176" s="319"/>
      <c r="FA176" s="319"/>
      <c r="FB176" s="319"/>
      <c r="FC176" s="319"/>
      <c r="FD176" s="319"/>
      <c r="FE176" s="319"/>
      <c r="FF176" s="319"/>
      <c r="FG176" s="319"/>
      <c r="FH176" s="319"/>
      <c r="FI176" s="319"/>
      <c r="FJ176" s="319"/>
      <c r="FK176" s="319"/>
      <c r="FL176" s="319"/>
      <c r="FM176" s="319"/>
      <c r="FN176" s="319"/>
      <c r="FO176" s="319"/>
      <c r="FP176" s="319"/>
      <c r="FQ176" s="319"/>
      <c r="FR176" s="319"/>
      <c r="FS176" s="319"/>
      <c r="FT176" s="319"/>
      <c r="FU176" s="319"/>
      <c r="FV176" s="319"/>
      <c r="FW176" s="319"/>
      <c r="FX176" s="319"/>
      <c r="FY176" s="319"/>
      <c r="FZ176" s="319"/>
      <c r="GA176" s="319"/>
      <c r="GB176" s="319"/>
      <c r="GC176" s="319"/>
      <c r="GD176" s="319"/>
      <c r="GE176" s="319"/>
      <c r="GF176" s="319"/>
      <c r="GG176" s="319"/>
      <c r="GH176" s="319"/>
      <c r="GI176" s="319"/>
      <c r="GJ176" s="319"/>
      <c r="GK176" s="319"/>
      <c r="GL176" s="319"/>
      <c r="GM176" s="319"/>
      <c r="GN176" s="319"/>
      <c r="GO176" s="319"/>
      <c r="GP176" s="319"/>
      <c r="GQ176" s="319"/>
      <c r="GR176" s="319"/>
      <c r="GS176" s="319"/>
      <c r="GT176" s="319"/>
      <c r="GU176" s="319"/>
      <c r="GV176" s="319"/>
      <c r="GW176" s="319"/>
      <c r="GX176" s="319"/>
      <c r="GY176" s="319"/>
    </row>
    <row r="177" spans="1:207">
      <c r="A177" s="608" t="s">
        <v>463</v>
      </c>
      <c r="B177" s="314"/>
      <c r="C177" s="8"/>
      <c r="D177" s="8"/>
      <c r="E177" s="266"/>
      <c r="F177" s="283"/>
      <c r="G177" s="321"/>
      <c r="H177" s="7"/>
      <c r="I177" s="8"/>
      <c r="J177" s="8" t="str">
        <f>IF(ISERROR(W177*X177),"",W177*X177)</f>
        <v/>
      </c>
      <c r="K177" s="14" t="str">
        <f>IF(ISERROR(VLOOKUP(Y177,'Directive OSH09 (FR)'!$T$6:$U$10,2,FALSE)),"",VLOOKUP(Y177,'Directive OSH09 (FR)'!$T$6:$U$10,2,FALSE))</f>
        <v/>
      </c>
      <c r="L177" s="126"/>
      <c r="M177" s="127"/>
      <c r="N177" s="27"/>
      <c r="O177" s="27"/>
      <c r="P177" s="27"/>
      <c r="Q177" s="57"/>
      <c r="R177" s="35"/>
      <c r="S177" s="7">
        <f t="shared" ref="S177:T181" si="192">U177</f>
        <v>1</v>
      </c>
      <c r="T177" s="35">
        <f t="shared" si="192"/>
        <v>1</v>
      </c>
      <c r="U177" s="3">
        <f>IF(A177="",0,IF(Q$183="",1,IF(Q$183+$U$91*365&lt;$U$1,1,0)))</f>
        <v>1</v>
      </c>
      <c r="V177" s="163">
        <f>IF(A177="",0,IF(Q$183="",1,IF(Q$183+$V$91*365&lt;$U$1,1,0)))</f>
        <v>1</v>
      </c>
      <c r="W177" s="162" t="str">
        <f>IF(ISERROR(VLOOKUP(H177,'Directive OSH09 (FR)'!$O$6:$P$10,2,FALSE)),"",VLOOKUP(H177,'Directive OSH09 (FR)'!$O$6:$P$10,2,FALSE))</f>
        <v/>
      </c>
      <c r="X177" s="3" t="str">
        <f>IF(ISERROR(VLOOKUP(I177,'Directive OSH09 (FR)'!$O$13:$P$17,2,FALSE)),"",VLOOKUP(I177,'Directive OSH09 (FR)'!$O$13:$P$17,2,FALSE))</f>
        <v/>
      </c>
      <c r="Y177" s="3" t="str">
        <f>IF(J177="","",IF(J177&gt;=161,5,IF(J177&gt;=65,4,IF(J177&gt;=20,3,IF(J177&gt;=9,2,1)))))</f>
        <v/>
      </c>
      <c r="Z177" s="7"/>
      <c r="AA177" s="307"/>
      <c r="AB177" s="307"/>
      <c r="AC177" s="438"/>
      <c r="AD177" s="668"/>
      <c r="AE177" s="659"/>
      <c r="AF177" s="314"/>
      <c r="AG177" s="8"/>
      <c r="AH177" s="8">
        <f>IF(ISERROR(AU177*AV177),"",AU177*AV177)</f>
        <v>0</v>
      </c>
      <c r="AI177" s="658"/>
      <c r="AJ177" s="319"/>
      <c r="AK177" s="319"/>
      <c r="AL177" s="319"/>
      <c r="AM177" s="319"/>
      <c r="AN177" s="319"/>
      <c r="AO177" s="319"/>
      <c r="AP177" s="319"/>
      <c r="AQ177" s="319"/>
      <c r="AR177" s="319"/>
      <c r="AS177" s="319"/>
      <c r="AT177" s="319"/>
      <c r="AU177" s="319"/>
      <c r="AV177" s="319"/>
      <c r="AW177" s="319"/>
      <c r="AX177" s="319"/>
      <c r="AY177" s="319"/>
      <c r="AZ177" s="319"/>
      <c r="BA177" s="319"/>
      <c r="BB177" s="319"/>
      <c r="BC177" s="319"/>
      <c r="BD177" s="319"/>
      <c r="BE177" s="319"/>
      <c r="BF177" s="319"/>
      <c r="BG177" s="319"/>
      <c r="BH177" s="319"/>
      <c r="BI177" s="319"/>
      <c r="BJ177" s="319"/>
      <c r="BK177" s="319"/>
      <c r="BL177" s="319"/>
      <c r="BM177" s="319"/>
      <c r="BN177" s="319"/>
      <c r="BO177" s="319"/>
      <c r="BP177" s="319"/>
      <c r="BQ177" s="319"/>
      <c r="BR177" s="319"/>
      <c r="BS177" s="319"/>
      <c r="BT177" s="319"/>
      <c r="BU177" s="319"/>
      <c r="BV177" s="319"/>
      <c r="BW177" s="319"/>
      <c r="BX177" s="319"/>
      <c r="BY177" s="319"/>
      <c r="BZ177" s="319"/>
      <c r="CA177" s="319"/>
      <c r="CB177" s="319"/>
      <c r="CC177" s="319"/>
      <c r="CD177" s="319"/>
      <c r="CE177" s="319"/>
      <c r="CF177" s="319"/>
      <c r="CG177" s="319"/>
      <c r="CH177" s="319"/>
      <c r="CI177" s="319"/>
      <c r="CJ177" s="319"/>
      <c r="CK177" s="319"/>
      <c r="CL177" s="319"/>
      <c r="CM177" s="319"/>
      <c r="CN177" s="319"/>
      <c r="CO177" s="319"/>
      <c r="CP177" s="319"/>
      <c r="CQ177" s="319"/>
      <c r="CR177" s="319"/>
      <c r="CS177" s="319"/>
      <c r="CT177" s="319"/>
      <c r="CU177" s="319"/>
      <c r="CV177" s="319"/>
      <c r="CW177" s="319"/>
      <c r="CX177" s="319"/>
      <c r="CY177" s="319"/>
      <c r="CZ177" s="319"/>
      <c r="DA177" s="319"/>
      <c r="DB177" s="319"/>
      <c r="DC177" s="319"/>
      <c r="DD177" s="319"/>
      <c r="DE177" s="319"/>
      <c r="DF177" s="319"/>
      <c r="DG177" s="319"/>
      <c r="DH177" s="319"/>
      <c r="DI177" s="319"/>
      <c r="DJ177" s="319"/>
      <c r="DK177" s="319"/>
      <c r="DL177" s="319"/>
      <c r="DM177" s="319"/>
      <c r="DN177" s="319"/>
      <c r="DO177" s="319"/>
      <c r="DP177" s="319"/>
      <c r="DQ177" s="319"/>
      <c r="DR177" s="319"/>
      <c r="DS177" s="319"/>
      <c r="DT177" s="319"/>
      <c r="DU177" s="319"/>
      <c r="DV177" s="319"/>
      <c r="DW177" s="319"/>
      <c r="DX177" s="319"/>
      <c r="DY177" s="319"/>
      <c r="DZ177" s="319"/>
      <c r="EA177" s="319"/>
      <c r="EB177" s="319"/>
      <c r="EC177" s="319"/>
      <c r="ED177" s="319"/>
      <c r="EE177" s="319"/>
      <c r="EF177" s="319"/>
      <c r="EG177" s="319"/>
      <c r="EH177" s="319"/>
      <c r="EI177" s="319"/>
      <c r="EJ177" s="319"/>
      <c r="EK177" s="319"/>
      <c r="EL177" s="319"/>
      <c r="EM177" s="319"/>
      <c r="EN177" s="319"/>
      <c r="EO177" s="319"/>
      <c r="EP177" s="319"/>
      <c r="EQ177" s="319"/>
      <c r="ER177" s="319"/>
      <c r="ES177" s="319"/>
      <c r="ET177" s="319"/>
      <c r="EU177" s="319"/>
      <c r="EV177" s="319"/>
      <c r="EW177" s="319"/>
      <c r="EX177" s="319"/>
      <c r="EY177" s="319"/>
      <c r="EZ177" s="319"/>
      <c r="FA177" s="319"/>
      <c r="FB177" s="319"/>
      <c r="FC177" s="319"/>
      <c r="FD177" s="319"/>
      <c r="FE177" s="319"/>
      <c r="FF177" s="319"/>
      <c r="FG177" s="319"/>
      <c r="FH177" s="319"/>
      <c r="FI177" s="319"/>
      <c r="FJ177" s="319"/>
      <c r="FK177" s="319"/>
      <c r="FL177" s="319"/>
      <c r="FM177" s="319"/>
      <c r="FN177" s="319"/>
      <c r="FO177" s="319"/>
      <c r="FP177" s="319"/>
      <c r="FQ177" s="319"/>
      <c r="FR177" s="319"/>
      <c r="FS177" s="319"/>
      <c r="FT177" s="319"/>
      <c r="FU177" s="319"/>
      <c r="FV177" s="319"/>
      <c r="FW177" s="319"/>
      <c r="FX177" s="319"/>
      <c r="FY177" s="319"/>
      <c r="FZ177" s="319"/>
      <c r="GA177" s="319"/>
      <c r="GB177" s="319"/>
      <c r="GC177" s="319"/>
      <c r="GD177" s="319"/>
      <c r="GE177" s="319"/>
      <c r="GF177" s="319"/>
      <c r="GG177" s="319"/>
      <c r="GH177" s="319"/>
      <c r="GI177" s="319"/>
      <c r="GJ177" s="319"/>
      <c r="GK177" s="319"/>
      <c r="GL177" s="319"/>
      <c r="GM177" s="319"/>
      <c r="GN177" s="319"/>
      <c r="GO177" s="319"/>
      <c r="GP177" s="319"/>
      <c r="GQ177" s="319"/>
      <c r="GR177" s="319"/>
      <c r="GS177" s="319"/>
      <c r="GT177" s="319"/>
      <c r="GU177" s="319"/>
      <c r="GV177" s="319"/>
      <c r="GW177" s="319"/>
      <c r="GX177" s="319"/>
      <c r="GY177" s="319"/>
    </row>
    <row r="178" spans="1:207">
      <c r="A178" s="608"/>
      <c r="B178" s="314"/>
      <c r="C178" s="8"/>
      <c r="D178" s="8"/>
      <c r="E178" s="266"/>
      <c r="F178" s="283"/>
      <c r="G178" s="321"/>
      <c r="H178" s="7"/>
      <c r="I178" s="8"/>
      <c r="J178" s="8" t="str">
        <f t="shared" ref="J178:J181" si="193">IF(ISERROR(W178*X178),"",W178*X178)</f>
        <v/>
      </c>
      <c r="K178" s="14" t="str">
        <f>IF(ISERROR(VLOOKUP(Y178,'Directive OSH09 (FR)'!$T$6:$U$10,2,FALSE)),"",VLOOKUP(Y178,'Directive OSH09 (FR)'!$T$6:$U$10,2,FALSE))</f>
        <v/>
      </c>
      <c r="L178" s="126"/>
      <c r="M178" s="127"/>
      <c r="N178" s="27"/>
      <c r="O178" s="27"/>
      <c r="P178" s="27"/>
      <c r="Q178" s="57"/>
      <c r="R178" s="35"/>
      <c r="S178" s="7">
        <f t="shared" si="192"/>
        <v>0</v>
      </c>
      <c r="T178" s="35">
        <f t="shared" si="192"/>
        <v>0</v>
      </c>
      <c r="U178" s="3">
        <f>IF(A178="",0,IF(Q$183="",1,IF(Q$183+$U$91*365&lt;$U$1,1,0)))</f>
        <v>0</v>
      </c>
      <c r="V178" s="163">
        <f>IF(A178="",0,IF(Q$183="",1,IF(Q$183+$V$91*365&lt;$U$1,1,0)))</f>
        <v>0</v>
      </c>
      <c r="W178" s="162" t="str">
        <f>IF(ISERROR(VLOOKUP(H178,'Directive OSH09 (FR)'!$O$6:$P$10,2,FALSE)),"",VLOOKUP(H178,'Directive OSH09 (FR)'!$O$6:$P$10,2,FALSE))</f>
        <v/>
      </c>
      <c r="X178" s="3" t="str">
        <f>IF(ISERROR(VLOOKUP(I178,'Directive OSH09 (FR)'!$O$13:$P$17,2,FALSE)),"",VLOOKUP(I178,'Directive OSH09 (FR)'!$O$13:$P$17,2,FALSE))</f>
        <v/>
      </c>
      <c r="Y178" s="3" t="str">
        <f t="shared" ref="Y178:Y181" si="194">IF(J178="","",IF(J178&gt;=161,5,IF(J178&gt;=65,4,IF(J178&gt;=20,3,IF(J178&gt;=9,2,1)))))</f>
        <v/>
      </c>
      <c r="Z178" s="7"/>
      <c r="AA178" s="307"/>
      <c r="AB178" s="307"/>
      <c r="AC178" s="438"/>
      <c r="AD178" s="668"/>
      <c r="AE178" s="659"/>
      <c r="AF178" s="314"/>
      <c r="AG178" s="8"/>
      <c r="AH178" s="8">
        <f t="shared" ref="AH178:AH181" si="195">IF(ISERROR(AU178*AV178),"",AU178*AV178)</f>
        <v>0</v>
      </c>
      <c r="AI178" s="652"/>
    </row>
    <row r="179" spans="1:207">
      <c r="A179" s="608"/>
      <c r="B179" s="314"/>
      <c r="C179" s="8"/>
      <c r="D179" s="8"/>
      <c r="E179" s="266"/>
      <c r="F179" s="283"/>
      <c r="G179" s="321"/>
      <c r="H179" s="7"/>
      <c r="I179" s="8"/>
      <c r="J179" s="8" t="str">
        <f t="shared" si="193"/>
        <v/>
      </c>
      <c r="K179" s="14" t="str">
        <f>IF(ISERROR(VLOOKUP(Y179,'Directive OSH09 (FR)'!$T$6:$U$10,2,FALSE)),"",VLOOKUP(Y179,'Directive OSH09 (FR)'!$T$6:$U$10,2,FALSE))</f>
        <v/>
      </c>
      <c r="L179" s="126"/>
      <c r="M179" s="127"/>
      <c r="N179" s="27"/>
      <c r="O179" s="27"/>
      <c r="P179" s="27"/>
      <c r="Q179" s="57"/>
      <c r="R179" s="35"/>
      <c r="S179" s="7">
        <f t="shared" si="192"/>
        <v>0</v>
      </c>
      <c r="T179" s="35">
        <f t="shared" si="192"/>
        <v>0</v>
      </c>
      <c r="U179" s="3">
        <f>IF(A179="",0,IF(Q$183="",1,IF(Q$183+$U$91*365&lt;$U$1,1,0)))</f>
        <v>0</v>
      </c>
      <c r="V179" s="163">
        <f>IF(A179="",0,IF(Q$183="",1,IF(Q$183+$V$91*365&lt;$U$1,1,0)))</f>
        <v>0</v>
      </c>
      <c r="W179" s="162" t="str">
        <f>IF(ISERROR(VLOOKUP(H179,'Directive OSH09 (FR)'!$O$6:$P$10,2,FALSE)),"",VLOOKUP(H179,'Directive OSH09 (FR)'!$O$6:$P$10,2,FALSE))</f>
        <v/>
      </c>
      <c r="X179" s="3" t="str">
        <f>IF(ISERROR(VLOOKUP(I179,'Directive OSH09 (FR)'!$O$13:$P$17,2,FALSE)),"",VLOOKUP(I179,'Directive OSH09 (FR)'!$O$13:$P$17,2,FALSE))</f>
        <v/>
      </c>
      <c r="Y179" s="3" t="str">
        <f t="shared" si="194"/>
        <v/>
      </c>
      <c r="Z179" s="7"/>
      <c r="AA179" s="307"/>
      <c r="AB179" s="307"/>
      <c r="AC179" s="438"/>
      <c r="AD179" s="668"/>
      <c r="AE179" s="659"/>
      <c r="AF179" s="314"/>
      <c r="AG179" s="8"/>
      <c r="AH179" s="8">
        <f t="shared" si="195"/>
        <v>0</v>
      </c>
      <c r="AI179" s="652"/>
    </row>
    <row r="180" spans="1:207">
      <c r="A180" s="608"/>
      <c r="B180" s="314"/>
      <c r="C180" s="8"/>
      <c r="D180" s="8"/>
      <c r="E180" s="266"/>
      <c r="F180" s="283"/>
      <c r="G180" s="321"/>
      <c r="H180" s="7"/>
      <c r="I180" s="8"/>
      <c r="J180" s="8" t="str">
        <f t="shared" si="193"/>
        <v/>
      </c>
      <c r="K180" s="14" t="str">
        <f>IF(ISERROR(VLOOKUP(Y180,'Directive OSH09 (FR)'!$T$6:$U$10,2,FALSE)),"",VLOOKUP(Y180,'Directive OSH09 (FR)'!$T$6:$U$10,2,FALSE))</f>
        <v/>
      </c>
      <c r="L180" s="126"/>
      <c r="M180" s="127"/>
      <c r="N180" s="27"/>
      <c r="O180" s="27"/>
      <c r="P180" s="27"/>
      <c r="Q180" s="57"/>
      <c r="R180" s="35"/>
      <c r="S180" s="7">
        <f t="shared" si="192"/>
        <v>0</v>
      </c>
      <c r="T180" s="35">
        <f t="shared" si="192"/>
        <v>0</v>
      </c>
      <c r="U180" s="3">
        <f>IF(A180="",0,IF(Q$183="",1,IF(Q$183+$U$91*365&lt;$U$1,1,0)))</f>
        <v>0</v>
      </c>
      <c r="V180" s="163">
        <f>IF(A180="",0,IF(Q$183="",1,IF(Q$183+$V$91*365&lt;$U$1,1,0)))</f>
        <v>0</v>
      </c>
      <c r="W180" s="162" t="str">
        <f>IF(ISERROR(VLOOKUP(H180,'Directive OSH09 (FR)'!$O$6:$P$10,2,FALSE)),"",VLOOKUP(H180,'Directive OSH09 (FR)'!$O$6:$P$10,2,FALSE))</f>
        <v/>
      </c>
      <c r="X180" s="3" t="str">
        <f>IF(ISERROR(VLOOKUP(I180,'Directive OSH09 (FR)'!$O$13:$P$17,2,FALSE)),"",VLOOKUP(I180,'Directive OSH09 (FR)'!$O$13:$P$17,2,FALSE))</f>
        <v/>
      </c>
      <c r="Y180" s="3" t="str">
        <f t="shared" si="194"/>
        <v/>
      </c>
      <c r="Z180" s="7"/>
      <c r="AA180" s="307"/>
      <c r="AB180" s="307"/>
      <c r="AC180" s="438"/>
      <c r="AD180" s="668"/>
      <c r="AE180" s="659"/>
      <c r="AF180" s="314"/>
      <c r="AG180" s="8"/>
      <c r="AH180" s="8">
        <f t="shared" si="195"/>
        <v>0</v>
      </c>
      <c r="AI180" s="652"/>
    </row>
    <row r="181" spans="1:207" s="524" customFormat="1">
      <c r="A181" s="609"/>
      <c r="B181" s="62"/>
      <c r="C181" s="62"/>
      <c r="D181" s="62"/>
      <c r="E181" s="293"/>
      <c r="F181" s="293"/>
      <c r="G181" s="461"/>
      <c r="H181" s="61"/>
      <c r="I181" s="62"/>
      <c r="J181" s="62" t="str">
        <f t="shared" si="193"/>
        <v/>
      </c>
      <c r="K181" s="63" t="str">
        <f>IF(ISERROR(VLOOKUP(Y181,'Directive OSH09 (FR)'!$T$6:$U$10,2,FALSE)),"",VLOOKUP(Y181,'Directive OSH09 (FR)'!$T$6:$U$10,2,FALSE))</f>
        <v/>
      </c>
      <c r="L181" s="73"/>
      <c r="M181" s="74"/>
      <c r="N181" s="74"/>
      <c r="O181" s="74"/>
      <c r="P181" s="74"/>
      <c r="Q181" s="75"/>
      <c r="R181" s="76"/>
      <c r="S181" s="61">
        <f t="shared" si="192"/>
        <v>0</v>
      </c>
      <c r="T181" s="66">
        <f t="shared" si="192"/>
        <v>0</v>
      </c>
      <c r="U181" s="61">
        <f>IF(A181="",0,IF(Q$183="",1,IF(Q$183+$U$91*365&lt;$U$1,1,0)))</f>
        <v>0</v>
      </c>
      <c r="V181" s="66">
        <f>IF(A181="",0,IF(Q$183="",1,IF(Q$183+$V$91*365&lt;$U$1,1,0)))</f>
        <v>0</v>
      </c>
      <c r="W181" s="166" t="str">
        <f>IF(ISERROR(VLOOKUP(H181,'Directive OSH09 (FR)'!$O$6:$P$10,2,FALSE)),"",VLOOKUP(H181,'Directive OSH09 (FR)'!$O$6:$P$10,2,FALSE))</f>
        <v/>
      </c>
      <c r="X181" s="167" t="str">
        <f>IF(ISERROR(VLOOKUP(I181,'Directive OSH09 (FR)'!$O$13:$P$17,2,FALSE)),"",VLOOKUP(I181,'Directive OSH09 (FR)'!$O$13:$P$17,2,FALSE))</f>
        <v/>
      </c>
      <c r="Y181" s="167" t="str">
        <f t="shared" si="194"/>
        <v/>
      </c>
      <c r="Z181" s="558"/>
      <c r="AA181" s="430"/>
      <c r="AB181" s="430"/>
      <c r="AC181" s="439"/>
      <c r="AD181" s="668"/>
      <c r="AE181" s="660"/>
      <c r="AF181" s="718"/>
      <c r="AG181" s="719"/>
      <c r="AH181" s="719">
        <f t="shared" si="195"/>
        <v>0</v>
      </c>
      <c r="AI181" s="72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c r="BG181" s="290"/>
      <c r="BH181" s="290"/>
      <c r="BI181" s="290"/>
      <c r="BJ181" s="290"/>
      <c r="BK181" s="290"/>
      <c r="BL181" s="290"/>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c r="DB181" s="290"/>
      <c r="DC181" s="290"/>
      <c r="DD181" s="290"/>
      <c r="DE181" s="290"/>
      <c r="DF181" s="290"/>
      <c r="DG181" s="290"/>
      <c r="DH181" s="290"/>
      <c r="DI181" s="290"/>
      <c r="DJ181" s="290"/>
      <c r="DK181" s="290"/>
      <c r="DL181" s="290"/>
      <c r="DM181" s="290"/>
      <c r="DN181" s="290"/>
      <c r="DO181" s="290"/>
      <c r="DP181" s="290"/>
      <c r="DQ181" s="290"/>
      <c r="DR181" s="290"/>
      <c r="DS181" s="290"/>
      <c r="DT181" s="290"/>
      <c r="DU181" s="290"/>
      <c r="DV181" s="290"/>
      <c r="DW181" s="290"/>
      <c r="DX181" s="290"/>
      <c r="DY181" s="290"/>
      <c r="DZ181" s="290"/>
      <c r="EA181" s="290"/>
      <c r="EB181" s="290"/>
      <c r="EC181" s="290"/>
      <c r="ED181" s="290"/>
      <c r="EE181" s="290"/>
      <c r="EF181" s="290"/>
      <c r="EG181" s="290"/>
      <c r="EH181" s="290"/>
      <c r="EI181" s="290"/>
      <c r="EJ181" s="290"/>
      <c r="EK181" s="290"/>
      <c r="EL181" s="290"/>
      <c r="EM181" s="290"/>
      <c r="EN181" s="290"/>
      <c r="EO181" s="290"/>
      <c r="EP181" s="290"/>
      <c r="EQ181" s="290"/>
      <c r="ER181" s="290"/>
      <c r="ES181" s="290"/>
      <c r="ET181" s="290"/>
      <c r="EU181" s="290"/>
      <c r="EV181" s="290"/>
      <c r="EW181" s="290"/>
      <c r="EX181" s="290"/>
      <c r="EY181" s="290"/>
      <c r="EZ181" s="290"/>
      <c r="FA181" s="290"/>
      <c r="FB181" s="290"/>
      <c r="FC181" s="290"/>
      <c r="FD181" s="290"/>
      <c r="FE181" s="290"/>
      <c r="FF181" s="290"/>
      <c r="FG181" s="290"/>
      <c r="FH181" s="290"/>
      <c r="FI181" s="290"/>
      <c r="FJ181" s="290"/>
      <c r="FK181" s="290"/>
      <c r="FL181" s="290"/>
      <c r="FM181" s="290"/>
      <c r="FN181" s="290"/>
      <c r="FO181" s="290"/>
      <c r="FP181" s="290"/>
      <c r="FQ181" s="290"/>
      <c r="FR181" s="290"/>
      <c r="FS181" s="290"/>
      <c r="FT181" s="290"/>
      <c r="FU181" s="290"/>
      <c r="FV181" s="290"/>
      <c r="FW181" s="290"/>
      <c r="FX181" s="290"/>
      <c r="FY181" s="290"/>
      <c r="FZ181" s="290"/>
      <c r="GA181" s="290"/>
      <c r="GB181" s="290"/>
      <c r="GC181" s="290"/>
      <c r="GD181" s="290"/>
      <c r="GE181" s="290"/>
      <c r="GF181" s="290"/>
      <c r="GG181" s="290"/>
      <c r="GH181" s="290"/>
      <c r="GI181" s="290"/>
      <c r="GJ181" s="290"/>
      <c r="GK181" s="290"/>
      <c r="GL181" s="290"/>
      <c r="GM181" s="290"/>
      <c r="GN181" s="290"/>
      <c r="GO181" s="290"/>
      <c r="GP181" s="290"/>
      <c r="GQ181" s="290"/>
      <c r="GR181" s="290"/>
      <c r="GS181" s="290"/>
      <c r="GT181" s="290"/>
      <c r="GU181" s="290"/>
      <c r="GV181" s="290"/>
      <c r="GW181" s="290"/>
      <c r="GX181" s="290"/>
      <c r="GY181" s="290"/>
    </row>
  </sheetData>
  <mergeCells count="6">
    <mergeCell ref="D8:G8"/>
    <mergeCell ref="S10:Y10"/>
    <mergeCell ref="Z10:AD10"/>
    <mergeCell ref="AE10:AI10"/>
    <mergeCell ref="G10:K10"/>
    <mergeCell ref="L10:R10"/>
  </mergeCells>
  <phoneticPr fontId="4" type="noConversion"/>
  <conditionalFormatting sqref="K11:Y11 V1:Y1 AI11 K182:T65543">
    <cfRule type="cellIs" dxfId="6439" priority="2446" stopIfTrue="1" operator="equal">
      <formula>"5-Risque Intolérable"</formula>
    </cfRule>
    <cfRule type="cellIs" dxfId="6438" priority="2447" stopIfTrue="1" operator="equal">
      <formula>"4-Risque Substantiel"</formula>
    </cfRule>
    <cfRule type="cellIs" dxfId="6437" priority="2448" stopIfTrue="1" operator="between">
      <formula>"2-Risque Tolérable"</formula>
      <formula>"3-Risque Modéré"</formula>
    </cfRule>
  </conditionalFormatting>
  <conditionalFormatting sqref="N12:P12 R12 N18:P18 R18 N32:P32 R32 N101:P102 R101:R102 N113:P114 R113:R114 N24:P24 R24 N39:P39 R39 N45:P45 R45 N51:P51 R51 N67:P68 R67:R68 N73:P74 R73:R74 N79:P80 R79:R80 N85:P86 R85:R86 N107:P108 R107:R108 N125:P126 R125:R126 N119:P120 R119:R120 N138:P139 R138:R139 K12 K23:K24 K31:K32 K38:K45 K67:K68 K107:K108 K110:K114 K16:K18 K101:K102 K49:K51 K116:K126 N55:P56 R55:R56 K55:K56 N63:P64 R63:R64 K63:K64 N134:P134 R134 K134 K136:K139 N147:P148 R147:R148 K147:K148 N157:P157 R157 K157 K70:K86">
    <cfRule type="expression" dxfId="6436" priority="2449" stopIfTrue="1">
      <formula>LEFT(K12,1)="5"</formula>
    </cfRule>
    <cfRule type="expression" dxfId="6435" priority="2450" stopIfTrue="1">
      <formula>LEFT(K12,1)="4"</formula>
    </cfRule>
    <cfRule type="expression" dxfId="6434" priority="2451" stopIfTrue="1">
      <formula>OR(LEFT(K12,1)="3",LEFT(K12,1)="2")</formula>
    </cfRule>
  </conditionalFormatting>
  <conditionalFormatting sqref="D8:G8">
    <cfRule type="expression" dxfId="6433" priority="2452" stopIfTrue="1">
      <formula>($F$9&lt;=0.85*$C$7)</formula>
    </cfRule>
  </conditionalFormatting>
  <conditionalFormatting sqref="L67 L73 L79 L85 L101 L107 L113 L12 L119 L125 L138 L18 L32 L24 L39 L45 L51 L55:L56 L147:L148 L157">
    <cfRule type="expression" dxfId="6432" priority="2453" stopIfTrue="1">
      <formula>$S12=1</formula>
    </cfRule>
    <cfRule type="expression" dxfId="6431" priority="2454" stopIfTrue="1">
      <formula>$S12=0</formula>
    </cfRule>
  </conditionalFormatting>
  <conditionalFormatting sqref="M12 M67 M73 M79 M85 M101 M107 M113 M119 M125 M138 M18 M32 M24 M39 M45 M51 M55:M56 M147:M148 M157">
    <cfRule type="expression" dxfId="6430" priority="2455" stopIfTrue="1">
      <formula>$T12=1</formula>
    </cfRule>
    <cfRule type="expression" dxfId="6429" priority="2456" stopIfTrue="1">
      <formula>$T12=0</formula>
    </cfRule>
  </conditionalFormatting>
  <conditionalFormatting sqref="L67 L73 L79 L85 L101 L107 L113 L12 L119 L125 L138 L18 L32 L24 L39 L45 L51 L55:L56 L147:L148 L157">
    <cfRule type="expression" dxfId="6428" priority="2431" stopIfTrue="1">
      <formula>$S12=1</formula>
    </cfRule>
    <cfRule type="expression" dxfId="6427" priority="2432" stopIfTrue="1">
      <formula>$S12=0</formula>
    </cfRule>
  </conditionalFormatting>
  <conditionalFormatting sqref="M12 M67 M73 M79 M85 M101 M107 M113 M119 M125 M138 M18 M32 M24 M39 M45 M51 M55:M56 M147:M148 M157">
    <cfRule type="expression" dxfId="6426" priority="2429" stopIfTrue="1">
      <formula>$T12=1</formula>
    </cfRule>
    <cfRule type="expression" dxfId="6425" priority="2430" stopIfTrue="1">
      <formula>$T12=0</formula>
    </cfRule>
  </conditionalFormatting>
  <conditionalFormatting sqref="L67 L73 L79 L85 L101 L107 L113 L12 L119 L125 L138 L18 L32 L24 L39 L45 L51 L55:L56 L147:L148 L157">
    <cfRule type="expression" dxfId="6424" priority="2414" stopIfTrue="1">
      <formula>$S12=1</formula>
    </cfRule>
    <cfRule type="expression" dxfId="6423" priority="2415" stopIfTrue="1">
      <formula>$S12=0</formula>
    </cfRule>
  </conditionalFormatting>
  <conditionalFormatting sqref="M12 M67 M73 M79 M85 M101 M107 M113 M119 M125 M138 M18 M32 M24 M39 M45 M51 M55:M56 M147:M148 M157">
    <cfRule type="expression" dxfId="6422" priority="2412" stopIfTrue="1">
      <formula>$T12=1</formula>
    </cfRule>
    <cfRule type="expression" dxfId="6421" priority="2413" stopIfTrue="1">
      <formula>$T12=0</formula>
    </cfRule>
  </conditionalFormatting>
  <conditionalFormatting sqref="L67 L73 L79 L85 L101 L107 L113 L12 L119 L125 L138 L18 L32 L24 L39 L45 L51 L55:L56 L147:L148 L157">
    <cfRule type="expression" dxfId="6420" priority="2397" stopIfTrue="1">
      <formula>$S12=1</formula>
    </cfRule>
    <cfRule type="expression" dxfId="6419" priority="2398" stopIfTrue="1">
      <formula>$S12=0</formula>
    </cfRule>
  </conditionalFormatting>
  <conditionalFormatting sqref="M12 M67 M73 M79 M85 M101 M107 M113 M119 M125 M138 M18 M32 M24 M39 M45 M51 M55:M56 M147:M148 M157">
    <cfRule type="expression" dxfId="6418" priority="2395" stopIfTrue="1">
      <formula>$T12=1</formula>
    </cfRule>
    <cfRule type="expression" dxfId="6417" priority="2396" stopIfTrue="1">
      <formula>$T12=0</formula>
    </cfRule>
  </conditionalFormatting>
  <conditionalFormatting sqref="L67 L73 L79 L85 L101 L107 L113 L12 L119 L125 L138 L18 L32 L24 L39 L45 L51 L55:L56 L147:L148 L157">
    <cfRule type="expression" dxfId="6416" priority="2380" stopIfTrue="1">
      <formula>$S12=1</formula>
    </cfRule>
    <cfRule type="expression" dxfId="6415" priority="2381" stopIfTrue="1">
      <formula>$S12=0</formula>
    </cfRule>
  </conditionalFormatting>
  <conditionalFormatting sqref="M12 M67 M73 M79 M85 M101 M107 M113 M119 M125 M138 M18 M32 M24 M39 M45 M51 M55:M56 M147:M148 M157">
    <cfRule type="expression" dxfId="6414" priority="2378" stopIfTrue="1">
      <formula>$T12=1</formula>
    </cfRule>
    <cfRule type="expression" dxfId="6413" priority="2379" stopIfTrue="1">
      <formula>$T12=0</formula>
    </cfRule>
  </conditionalFormatting>
  <conditionalFormatting sqref="L67 L73 L79 L85 L101 L107 L113 L12 L119 L125 L138 L18 L32 L24 L39 L45 L51 L55:L56 L147:L148 L157">
    <cfRule type="expression" dxfId="6412" priority="2363" stopIfTrue="1">
      <formula>$S12=1</formula>
    </cfRule>
    <cfRule type="expression" dxfId="6411" priority="2364" stopIfTrue="1">
      <formula>$S12=0</formula>
    </cfRule>
  </conditionalFormatting>
  <conditionalFormatting sqref="M12 M67 M73 M79 M85 M101 M107 M113 M119 M125 M138 M18 M32 M24 M39 M45 M51 M55:M56 M147:M148 M157">
    <cfRule type="expression" dxfId="6410" priority="2361" stopIfTrue="1">
      <formula>$T12=1</formula>
    </cfRule>
    <cfRule type="expression" dxfId="6409" priority="2362" stopIfTrue="1">
      <formula>$T12=0</formula>
    </cfRule>
  </conditionalFormatting>
  <conditionalFormatting sqref="L67 L73 L79 L85 L101 L107 L113 L12 L119 L125 L138 L18 L32 L24 L39 L45 L51 L55:L56 L147:L148 L157">
    <cfRule type="expression" dxfId="6408" priority="2346" stopIfTrue="1">
      <formula>$S12=1</formula>
    </cfRule>
    <cfRule type="expression" dxfId="6407" priority="2347" stopIfTrue="1">
      <formula>$S12=0</formula>
    </cfRule>
  </conditionalFormatting>
  <conditionalFormatting sqref="M12 M67 M73 M79 M85 M101 M107 M113 M119 M125 M138 M18 M32 M24 M39 M45 M51 M55:M56 M147:M148 M157">
    <cfRule type="expression" dxfId="6406" priority="2344" stopIfTrue="1">
      <formula>$T12=1</formula>
    </cfRule>
    <cfRule type="expression" dxfId="6405" priority="2345" stopIfTrue="1">
      <formula>$T12=0</formula>
    </cfRule>
  </conditionalFormatting>
  <conditionalFormatting sqref="L67 L73 L79 L85 L101 L107 L113 L12 L119 L125 L138 L18 L32 L24 L39 L45 L51 L55:L56 L147:L148 L157">
    <cfRule type="expression" dxfId="6404" priority="2330" stopIfTrue="1">
      <formula>$S12=1</formula>
    </cfRule>
    <cfRule type="expression" dxfId="6403" priority="2331" stopIfTrue="1">
      <formula>$S12=0</formula>
    </cfRule>
  </conditionalFormatting>
  <conditionalFormatting sqref="M12 M67 M73 M79 M85 M101 M107 M113 M119 M125 M138 M18 M32 M24 M39 M45 M51 M55:M56 M147:M148 M157">
    <cfRule type="expression" dxfId="6402" priority="2328" stopIfTrue="1">
      <formula>$T12=1</formula>
    </cfRule>
    <cfRule type="expression" dxfId="6401" priority="2329" stopIfTrue="1">
      <formula>$T12=0</formula>
    </cfRule>
  </conditionalFormatting>
  <conditionalFormatting sqref="L67 L73 L79 L85 L101 L107 L113 L12 L119 L125 L138 L18 L32 L24 L39 L45 L51 L55:L56 L147:L148 L157">
    <cfRule type="expression" dxfId="6400" priority="2313" stopIfTrue="1">
      <formula>$S12=1</formula>
    </cfRule>
    <cfRule type="expression" dxfId="6399" priority="2314" stopIfTrue="1">
      <formula>$S12=0</formula>
    </cfRule>
  </conditionalFormatting>
  <conditionalFormatting sqref="M12 M67 M73 M79 M85 M101 M107 M113 M119 M125 M138 M18 M32 M24 M39 M45 M51 M55:M56 M147:M148 M157">
    <cfRule type="expression" dxfId="6398" priority="2311" stopIfTrue="1">
      <formula>$T12=1</formula>
    </cfRule>
    <cfRule type="expression" dxfId="6397" priority="2312" stopIfTrue="1">
      <formula>$T12=0</formula>
    </cfRule>
  </conditionalFormatting>
  <conditionalFormatting sqref="L18 L24 L32 L39 L45 L51 L67 L73 L79 L85 L101 L107 L113 L119 L125 L138 L55:L56 L147:L148 L157">
    <cfRule type="expression" dxfId="6396" priority="2251" stopIfTrue="1">
      <formula>$S18=1</formula>
    </cfRule>
    <cfRule type="expression" dxfId="6395" priority="2252" stopIfTrue="1">
      <formula>$S18=0</formula>
    </cfRule>
  </conditionalFormatting>
  <conditionalFormatting sqref="M18 M24 M32 M39 M45 M51 M67 M73 M79 M85 M101 M107 M113 M119 M125 M138 M55:M56 M147:M148 M157">
    <cfRule type="expression" dxfId="6394" priority="2249" stopIfTrue="1">
      <formula>$T18=1</formula>
    </cfRule>
    <cfRule type="expression" dxfId="6393" priority="2250" stopIfTrue="1">
      <formula>$T18=0</formula>
    </cfRule>
  </conditionalFormatting>
  <conditionalFormatting sqref="L18 L24 L32 L39 L45 L51 L67 L73 L79 L85 L101 L107 L113 L119 L125 L138 L55:L56 L147:L148 L157">
    <cfRule type="expression" dxfId="6392" priority="2235" stopIfTrue="1">
      <formula>$S18=1</formula>
    </cfRule>
    <cfRule type="expression" dxfId="6391" priority="2236" stopIfTrue="1">
      <formula>$S18=0</formula>
    </cfRule>
  </conditionalFormatting>
  <conditionalFormatting sqref="M18 M24 M32 M39 M45 M51 M67 M73 M79 M85 M101 M107 M113 M119 M125 M138 M55:M56 M147:M148 M157">
    <cfRule type="expression" dxfId="6390" priority="2233" stopIfTrue="1">
      <formula>$T18=1</formula>
    </cfRule>
    <cfRule type="expression" dxfId="6389" priority="2234" stopIfTrue="1">
      <formula>$T18=0</formula>
    </cfRule>
  </conditionalFormatting>
  <conditionalFormatting sqref="M18 M24 M32 M39 M45 M51 M56 M64 M68 M74 M80 M86 M102 M108 M114 M120 M126 M139">
    <cfRule type="expression" dxfId="6388" priority="2219" stopIfTrue="1">
      <formula>$T18=1</formula>
    </cfRule>
    <cfRule type="expression" dxfId="6387" priority="2220" stopIfTrue="1">
      <formula>$T18=0</formula>
    </cfRule>
  </conditionalFormatting>
  <conditionalFormatting sqref="L18">
    <cfRule type="expression" dxfId="6386" priority="2217">
      <formula>$S$18=0</formula>
    </cfRule>
    <cfRule type="expression" dxfId="6385" priority="2218">
      <formula>$S$18=1</formula>
    </cfRule>
  </conditionalFormatting>
  <conditionalFormatting sqref="L24">
    <cfRule type="expression" dxfId="6384" priority="2215">
      <formula>$S$24=1</formula>
    </cfRule>
    <cfRule type="expression" dxfId="6383" priority="2216">
      <formula>$S$24=0</formula>
    </cfRule>
  </conditionalFormatting>
  <conditionalFormatting sqref="L32">
    <cfRule type="expression" dxfId="6382" priority="2213">
      <formula>$S$32=1</formula>
    </cfRule>
    <cfRule type="expression" dxfId="6381" priority="2214">
      <formula>$S$32=0</formula>
    </cfRule>
  </conditionalFormatting>
  <conditionalFormatting sqref="L39">
    <cfRule type="expression" dxfId="6380" priority="2211">
      <formula>$S$39=1</formula>
    </cfRule>
    <cfRule type="expression" dxfId="6379" priority="2212">
      <formula>$S$39=0</formula>
    </cfRule>
  </conditionalFormatting>
  <conditionalFormatting sqref="L18 L24 L32 L39 L45 L51 L56 L64 L68 L74 L80 L86 L102 L108 L114 L120 L126 L139">
    <cfRule type="expression" dxfId="6378" priority="2209" stopIfTrue="1">
      <formula>$S18=1</formula>
    </cfRule>
    <cfRule type="expression" dxfId="6377" priority="2210" stopIfTrue="1">
      <formula>$S18=0</formula>
    </cfRule>
  </conditionalFormatting>
  <conditionalFormatting sqref="L18 L24 L32 L39 L45 L51 L56 L64 L68 L74 L80 L86 L102 L108 L114 L120 L126 L139">
    <cfRule type="expression" dxfId="6376" priority="2207" stopIfTrue="1">
      <formula>$S18=1</formula>
    </cfRule>
    <cfRule type="expression" dxfId="6375" priority="2208" stopIfTrue="1">
      <formula>$S18=0</formula>
    </cfRule>
  </conditionalFormatting>
  <conditionalFormatting sqref="L64">
    <cfRule type="expression" dxfId="6374" priority="2202" stopIfTrue="1">
      <formula>$S64=1</formula>
    </cfRule>
    <cfRule type="expression" dxfId="6373" priority="2203" stopIfTrue="1">
      <formula>$S64=0</formula>
    </cfRule>
  </conditionalFormatting>
  <conditionalFormatting sqref="M64">
    <cfRule type="expression" dxfId="6372" priority="2200" stopIfTrue="1">
      <formula>$T64=1</formula>
    </cfRule>
    <cfRule type="expression" dxfId="6371" priority="2201" stopIfTrue="1">
      <formula>$T64=0</formula>
    </cfRule>
  </conditionalFormatting>
  <conditionalFormatting sqref="L64">
    <cfRule type="expression" dxfId="6370" priority="2198" stopIfTrue="1">
      <formula>$S64=1</formula>
    </cfRule>
    <cfRule type="expression" dxfId="6369" priority="2199" stopIfTrue="1">
      <formula>$S64=0</formula>
    </cfRule>
  </conditionalFormatting>
  <conditionalFormatting sqref="M64">
    <cfRule type="expression" dxfId="6368" priority="2196" stopIfTrue="1">
      <formula>$T64=1</formula>
    </cfRule>
    <cfRule type="expression" dxfId="6367" priority="2197" stopIfTrue="1">
      <formula>$T64=0</formula>
    </cfRule>
  </conditionalFormatting>
  <conditionalFormatting sqref="L64">
    <cfRule type="expression" dxfId="6366" priority="2194" stopIfTrue="1">
      <formula>$S64=1</formula>
    </cfRule>
    <cfRule type="expression" dxfId="6365" priority="2195" stopIfTrue="1">
      <formula>$S64=0</formula>
    </cfRule>
  </conditionalFormatting>
  <conditionalFormatting sqref="M64">
    <cfRule type="expression" dxfId="6364" priority="2192" stopIfTrue="1">
      <formula>$T64=1</formula>
    </cfRule>
    <cfRule type="expression" dxfId="6363" priority="2193" stopIfTrue="1">
      <formula>$T64=0</formula>
    </cfRule>
  </conditionalFormatting>
  <conditionalFormatting sqref="L64">
    <cfRule type="expression" dxfId="6362" priority="2190" stopIfTrue="1">
      <formula>$S64=1</formula>
    </cfRule>
    <cfRule type="expression" dxfId="6361" priority="2191" stopIfTrue="1">
      <formula>$S64=0</formula>
    </cfRule>
  </conditionalFormatting>
  <conditionalFormatting sqref="M64">
    <cfRule type="expression" dxfId="6360" priority="2188" stopIfTrue="1">
      <formula>$T64=1</formula>
    </cfRule>
    <cfRule type="expression" dxfId="6359" priority="2189" stopIfTrue="1">
      <formula>$T64=0</formula>
    </cfRule>
  </conditionalFormatting>
  <conditionalFormatting sqref="L64">
    <cfRule type="expression" dxfId="6358" priority="2186" stopIfTrue="1">
      <formula>$S64=1</formula>
    </cfRule>
    <cfRule type="expression" dxfId="6357" priority="2187" stopIfTrue="1">
      <formula>$S64=0</formula>
    </cfRule>
  </conditionalFormatting>
  <conditionalFormatting sqref="M64">
    <cfRule type="expression" dxfId="6356" priority="2184" stopIfTrue="1">
      <formula>$T64=1</formula>
    </cfRule>
    <cfRule type="expression" dxfId="6355" priority="2185" stopIfTrue="1">
      <formula>$T64=0</formula>
    </cfRule>
  </conditionalFormatting>
  <conditionalFormatting sqref="L64">
    <cfRule type="expression" dxfId="6354" priority="2182" stopIfTrue="1">
      <formula>$S64=1</formula>
    </cfRule>
    <cfRule type="expression" dxfId="6353" priority="2183" stopIfTrue="1">
      <formula>$S64=0</formula>
    </cfRule>
  </conditionalFormatting>
  <conditionalFormatting sqref="M64">
    <cfRule type="expression" dxfId="6352" priority="2180" stopIfTrue="1">
      <formula>$T64=1</formula>
    </cfRule>
    <cfRule type="expression" dxfId="6351" priority="2181" stopIfTrue="1">
      <formula>$T64=0</formula>
    </cfRule>
  </conditionalFormatting>
  <conditionalFormatting sqref="L64">
    <cfRule type="expression" dxfId="6350" priority="2178" stopIfTrue="1">
      <formula>$S64=1</formula>
    </cfRule>
    <cfRule type="expression" dxfId="6349" priority="2179" stopIfTrue="1">
      <formula>$S64=0</formula>
    </cfRule>
  </conditionalFormatting>
  <conditionalFormatting sqref="M64">
    <cfRule type="expression" dxfId="6348" priority="2176" stopIfTrue="1">
      <formula>$T64=1</formula>
    </cfRule>
    <cfRule type="expression" dxfId="6347" priority="2177" stopIfTrue="1">
      <formula>$T64=0</formula>
    </cfRule>
  </conditionalFormatting>
  <conditionalFormatting sqref="L64">
    <cfRule type="expression" dxfId="6346" priority="2174" stopIfTrue="1">
      <formula>$S64=1</formula>
    </cfRule>
    <cfRule type="expression" dxfId="6345" priority="2175" stopIfTrue="1">
      <formula>$S64=0</formula>
    </cfRule>
  </conditionalFormatting>
  <conditionalFormatting sqref="M64">
    <cfRule type="expression" dxfId="6344" priority="2172" stopIfTrue="1">
      <formula>$T64=1</formula>
    </cfRule>
    <cfRule type="expression" dxfId="6343" priority="2173" stopIfTrue="1">
      <formula>$T64=0</formula>
    </cfRule>
  </conditionalFormatting>
  <conditionalFormatting sqref="L64">
    <cfRule type="expression" dxfId="6342" priority="2170" stopIfTrue="1">
      <formula>$S64=1</formula>
    </cfRule>
    <cfRule type="expression" dxfId="6341" priority="2171" stopIfTrue="1">
      <formula>$S64=0</formula>
    </cfRule>
  </conditionalFormatting>
  <conditionalFormatting sqref="M64">
    <cfRule type="expression" dxfId="6340" priority="2168" stopIfTrue="1">
      <formula>$T64=1</formula>
    </cfRule>
    <cfRule type="expression" dxfId="6339" priority="2169" stopIfTrue="1">
      <formula>$T64=0</formula>
    </cfRule>
  </conditionalFormatting>
  <conditionalFormatting sqref="L68">
    <cfRule type="expression" dxfId="6338" priority="2166" stopIfTrue="1">
      <formula>$S68=1</formula>
    </cfRule>
    <cfRule type="expression" dxfId="6337" priority="2167" stopIfTrue="1">
      <formula>$S68=0</formula>
    </cfRule>
  </conditionalFormatting>
  <conditionalFormatting sqref="M68">
    <cfRule type="expression" dxfId="6336" priority="2164" stopIfTrue="1">
      <formula>$T68=1</formula>
    </cfRule>
    <cfRule type="expression" dxfId="6335" priority="2165" stopIfTrue="1">
      <formula>$T68=0</formula>
    </cfRule>
  </conditionalFormatting>
  <conditionalFormatting sqref="L68">
    <cfRule type="expression" dxfId="6334" priority="2162" stopIfTrue="1">
      <formula>$S68=1</formula>
    </cfRule>
    <cfRule type="expression" dxfId="6333" priority="2163" stopIfTrue="1">
      <formula>$S68=0</formula>
    </cfRule>
  </conditionalFormatting>
  <conditionalFormatting sqref="M68">
    <cfRule type="expression" dxfId="6332" priority="2160" stopIfTrue="1">
      <formula>$T68=1</formula>
    </cfRule>
    <cfRule type="expression" dxfId="6331" priority="2161" stopIfTrue="1">
      <formula>$T68=0</formula>
    </cfRule>
  </conditionalFormatting>
  <conditionalFormatting sqref="L68">
    <cfRule type="expression" dxfId="6330" priority="2158" stopIfTrue="1">
      <formula>$S68=1</formula>
    </cfRule>
    <cfRule type="expression" dxfId="6329" priority="2159" stopIfTrue="1">
      <formula>$S68=0</formula>
    </cfRule>
  </conditionalFormatting>
  <conditionalFormatting sqref="M68">
    <cfRule type="expression" dxfId="6328" priority="2156" stopIfTrue="1">
      <formula>$T68=1</formula>
    </cfRule>
    <cfRule type="expression" dxfId="6327" priority="2157" stopIfTrue="1">
      <formula>$T68=0</formula>
    </cfRule>
  </conditionalFormatting>
  <conditionalFormatting sqref="L68">
    <cfRule type="expression" dxfId="6326" priority="2154" stopIfTrue="1">
      <formula>$S68=1</formula>
    </cfRule>
    <cfRule type="expression" dxfId="6325" priority="2155" stopIfTrue="1">
      <formula>$S68=0</formula>
    </cfRule>
  </conditionalFormatting>
  <conditionalFormatting sqref="M68">
    <cfRule type="expression" dxfId="6324" priority="2152" stopIfTrue="1">
      <formula>$T68=1</formula>
    </cfRule>
    <cfRule type="expression" dxfId="6323" priority="2153" stopIfTrue="1">
      <formula>$T68=0</formula>
    </cfRule>
  </conditionalFormatting>
  <conditionalFormatting sqref="L68">
    <cfRule type="expression" dxfId="6322" priority="2150" stopIfTrue="1">
      <formula>$S68=1</formula>
    </cfRule>
    <cfRule type="expression" dxfId="6321" priority="2151" stopIfTrue="1">
      <formula>$S68=0</formula>
    </cfRule>
  </conditionalFormatting>
  <conditionalFormatting sqref="M68">
    <cfRule type="expression" dxfId="6320" priority="2148" stopIfTrue="1">
      <formula>$T68=1</formula>
    </cfRule>
    <cfRule type="expression" dxfId="6319" priority="2149" stopIfTrue="1">
      <formula>$T68=0</formula>
    </cfRule>
  </conditionalFormatting>
  <conditionalFormatting sqref="L68">
    <cfRule type="expression" dxfId="6318" priority="2146" stopIfTrue="1">
      <formula>$S68=1</formula>
    </cfRule>
    <cfRule type="expression" dxfId="6317" priority="2147" stopIfTrue="1">
      <formula>$S68=0</formula>
    </cfRule>
  </conditionalFormatting>
  <conditionalFormatting sqref="M68">
    <cfRule type="expression" dxfId="6316" priority="2144" stopIfTrue="1">
      <formula>$T68=1</formula>
    </cfRule>
    <cfRule type="expression" dxfId="6315" priority="2145" stopIfTrue="1">
      <formula>$T68=0</formula>
    </cfRule>
  </conditionalFormatting>
  <conditionalFormatting sqref="L68">
    <cfRule type="expression" dxfId="6314" priority="2142" stopIfTrue="1">
      <formula>$S68=1</formula>
    </cfRule>
    <cfRule type="expression" dxfId="6313" priority="2143" stopIfTrue="1">
      <formula>$S68=0</formula>
    </cfRule>
  </conditionalFormatting>
  <conditionalFormatting sqref="M68">
    <cfRule type="expression" dxfId="6312" priority="2140" stopIfTrue="1">
      <formula>$T68=1</formula>
    </cfRule>
    <cfRule type="expression" dxfId="6311" priority="2141" stopIfTrue="1">
      <formula>$T68=0</formula>
    </cfRule>
  </conditionalFormatting>
  <conditionalFormatting sqref="L68">
    <cfRule type="expression" dxfId="6310" priority="2138" stopIfTrue="1">
      <formula>$S68=1</formula>
    </cfRule>
    <cfRule type="expression" dxfId="6309" priority="2139" stopIfTrue="1">
      <formula>$S68=0</formula>
    </cfRule>
  </conditionalFormatting>
  <conditionalFormatting sqref="M68">
    <cfRule type="expression" dxfId="6308" priority="2136" stopIfTrue="1">
      <formula>$T68=1</formula>
    </cfRule>
    <cfRule type="expression" dxfId="6307" priority="2137" stopIfTrue="1">
      <formula>$T68=0</formula>
    </cfRule>
  </conditionalFormatting>
  <conditionalFormatting sqref="L68">
    <cfRule type="expression" dxfId="6306" priority="2134" stopIfTrue="1">
      <formula>$S68=1</formula>
    </cfRule>
    <cfRule type="expression" dxfId="6305" priority="2135" stopIfTrue="1">
      <formula>$S68=0</formula>
    </cfRule>
  </conditionalFormatting>
  <conditionalFormatting sqref="M68">
    <cfRule type="expression" dxfId="6304" priority="2132" stopIfTrue="1">
      <formula>$T68=1</formula>
    </cfRule>
    <cfRule type="expression" dxfId="6303" priority="2133" stopIfTrue="1">
      <formula>$T68=0</formula>
    </cfRule>
  </conditionalFormatting>
  <conditionalFormatting sqref="L80">
    <cfRule type="expression" dxfId="6302" priority="2130" stopIfTrue="1">
      <formula>$S80=1</formula>
    </cfRule>
    <cfRule type="expression" dxfId="6301" priority="2131" stopIfTrue="1">
      <formula>$S80=0</formula>
    </cfRule>
  </conditionalFormatting>
  <conditionalFormatting sqref="M80">
    <cfRule type="expression" dxfId="6300" priority="2128" stopIfTrue="1">
      <formula>$T80=1</formula>
    </cfRule>
    <cfRule type="expression" dxfId="6299" priority="2129" stopIfTrue="1">
      <formula>$T80=0</formula>
    </cfRule>
  </conditionalFormatting>
  <conditionalFormatting sqref="L80">
    <cfRule type="expression" dxfId="6298" priority="2126" stopIfTrue="1">
      <formula>$S80=1</formula>
    </cfRule>
    <cfRule type="expression" dxfId="6297" priority="2127" stopIfTrue="1">
      <formula>$S80=0</formula>
    </cfRule>
  </conditionalFormatting>
  <conditionalFormatting sqref="M80">
    <cfRule type="expression" dxfId="6296" priority="2124" stopIfTrue="1">
      <formula>$T80=1</formula>
    </cfRule>
    <cfRule type="expression" dxfId="6295" priority="2125" stopIfTrue="1">
      <formula>$T80=0</formula>
    </cfRule>
  </conditionalFormatting>
  <conditionalFormatting sqref="L80">
    <cfRule type="expression" dxfId="6294" priority="2122" stopIfTrue="1">
      <formula>$S80=1</formula>
    </cfRule>
    <cfRule type="expression" dxfId="6293" priority="2123" stopIfTrue="1">
      <formula>$S80=0</formula>
    </cfRule>
  </conditionalFormatting>
  <conditionalFormatting sqref="M80">
    <cfRule type="expression" dxfId="6292" priority="2120" stopIfTrue="1">
      <formula>$T80=1</formula>
    </cfRule>
    <cfRule type="expression" dxfId="6291" priority="2121" stopIfTrue="1">
      <formula>$T80=0</formula>
    </cfRule>
  </conditionalFormatting>
  <conditionalFormatting sqref="L80">
    <cfRule type="expression" dxfId="6290" priority="2118" stopIfTrue="1">
      <formula>$S80=1</formula>
    </cfRule>
    <cfRule type="expression" dxfId="6289" priority="2119" stopIfTrue="1">
      <formula>$S80=0</formula>
    </cfRule>
  </conditionalFormatting>
  <conditionalFormatting sqref="M80">
    <cfRule type="expression" dxfId="6288" priority="2116" stopIfTrue="1">
      <formula>$T80=1</formula>
    </cfRule>
    <cfRule type="expression" dxfId="6287" priority="2117" stopIfTrue="1">
      <formula>$T80=0</formula>
    </cfRule>
  </conditionalFormatting>
  <conditionalFormatting sqref="L80">
    <cfRule type="expression" dxfId="6286" priority="2114" stopIfTrue="1">
      <formula>$S80=1</formula>
    </cfRule>
    <cfRule type="expression" dxfId="6285" priority="2115" stopIfTrue="1">
      <formula>$S80=0</formula>
    </cfRule>
  </conditionalFormatting>
  <conditionalFormatting sqref="M80">
    <cfRule type="expression" dxfId="6284" priority="2112" stopIfTrue="1">
      <formula>$T80=1</formula>
    </cfRule>
    <cfRule type="expression" dxfId="6283" priority="2113" stopIfTrue="1">
      <formula>$T80=0</formula>
    </cfRule>
  </conditionalFormatting>
  <conditionalFormatting sqref="L80">
    <cfRule type="expression" dxfId="6282" priority="2110" stopIfTrue="1">
      <formula>$S80=1</formula>
    </cfRule>
    <cfRule type="expression" dxfId="6281" priority="2111" stopIfTrue="1">
      <formula>$S80=0</formula>
    </cfRule>
  </conditionalFormatting>
  <conditionalFormatting sqref="M80">
    <cfRule type="expression" dxfId="6280" priority="2108" stopIfTrue="1">
      <formula>$T80=1</formula>
    </cfRule>
    <cfRule type="expression" dxfId="6279" priority="2109" stopIfTrue="1">
      <formula>$T80=0</formula>
    </cfRule>
  </conditionalFormatting>
  <conditionalFormatting sqref="L80">
    <cfRule type="expression" dxfId="6278" priority="2106" stopIfTrue="1">
      <formula>$S80=1</formula>
    </cfRule>
    <cfRule type="expression" dxfId="6277" priority="2107" stopIfTrue="1">
      <formula>$S80=0</formula>
    </cfRule>
  </conditionalFormatting>
  <conditionalFormatting sqref="M80">
    <cfRule type="expression" dxfId="6276" priority="2104" stopIfTrue="1">
      <formula>$T80=1</formula>
    </cfRule>
    <cfRule type="expression" dxfId="6275" priority="2105" stopIfTrue="1">
      <formula>$T80=0</formula>
    </cfRule>
  </conditionalFormatting>
  <conditionalFormatting sqref="L80">
    <cfRule type="expression" dxfId="6274" priority="2102" stopIfTrue="1">
      <formula>$S80=1</formula>
    </cfRule>
    <cfRule type="expression" dxfId="6273" priority="2103" stopIfTrue="1">
      <formula>$S80=0</formula>
    </cfRule>
  </conditionalFormatting>
  <conditionalFormatting sqref="M80">
    <cfRule type="expression" dxfId="6272" priority="2100" stopIfTrue="1">
      <formula>$T80=1</formula>
    </cfRule>
    <cfRule type="expression" dxfId="6271" priority="2101" stopIfTrue="1">
      <formula>$T80=0</formula>
    </cfRule>
  </conditionalFormatting>
  <conditionalFormatting sqref="L80">
    <cfRule type="expression" dxfId="6270" priority="2098" stopIfTrue="1">
      <formula>$S80=1</formula>
    </cfRule>
    <cfRule type="expression" dxfId="6269" priority="2099" stopIfTrue="1">
      <formula>$S80=0</formula>
    </cfRule>
  </conditionalFormatting>
  <conditionalFormatting sqref="M80">
    <cfRule type="expression" dxfId="6268" priority="2096" stopIfTrue="1">
      <formula>$T80=1</formula>
    </cfRule>
    <cfRule type="expression" dxfId="6267" priority="2097" stopIfTrue="1">
      <formula>$T80=0</formula>
    </cfRule>
  </conditionalFormatting>
  <conditionalFormatting sqref="L86">
    <cfRule type="expression" dxfId="6266" priority="2094" stopIfTrue="1">
      <formula>$S86=1</formula>
    </cfRule>
    <cfRule type="expression" dxfId="6265" priority="2095" stopIfTrue="1">
      <formula>$S86=0</formula>
    </cfRule>
  </conditionalFormatting>
  <conditionalFormatting sqref="M86">
    <cfRule type="expression" dxfId="6264" priority="2092" stopIfTrue="1">
      <formula>$T86=1</formula>
    </cfRule>
    <cfRule type="expression" dxfId="6263" priority="2093" stopIfTrue="1">
      <formula>$T86=0</formula>
    </cfRule>
  </conditionalFormatting>
  <conditionalFormatting sqref="L86">
    <cfRule type="expression" dxfId="6262" priority="2090" stopIfTrue="1">
      <formula>$S86=1</formula>
    </cfRule>
    <cfRule type="expression" dxfId="6261" priority="2091" stopIfTrue="1">
      <formula>$S86=0</formula>
    </cfRule>
  </conditionalFormatting>
  <conditionalFormatting sqref="M86">
    <cfRule type="expression" dxfId="6260" priority="2088" stopIfTrue="1">
      <formula>$T86=1</formula>
    </cfRule>
    <cfRule type="expression" dxfId="6259" priority="2089" stopIfTrue="1">
      <formula>$T86=0</formula>
    </cfRule>
  </conditionalFormatting>
  <conditionalFormatting sqref="L86">
    <cfRule type="expression" dxfId="6258" priority="2086" stopIfTrue="1">
      <formula>$S86=1</formula>
    </cfRule>
    <cfRule type="expression" dxfId="6257" priority="2087" stopIfTrue="1">
      <formula>$S86=0</formula>
    </cfRule>
  </conditionalFormatting>
  <conditionalFormatting sqref="M86">
    <cfRule type="expression" dxfId="6256" priority="2084" stopIfTrue="1">
      <formula>$T86=1</formula>
    </cfRule>
    <cfRule type="expression" dxfId="6255" priority="2085" stopIfTrue="1">
      <formula>$T86=0</formula>
    </cfRule>
  </conditionalFormatting>
  <conditionalFormatting sqref="L86">
    <cfRule type="expression" dxfId="6254" priority="2082" stopIfTrue="1">
      <formula>$S86=1</formula>
    </cfRule>
    <cfRule type="expression" dxfId="6253" priority="2083" stopIfTrue="1">
      <formula>$S86=0</formula>
    </cfRule>
  </conditionalFormatting>
  <conditionalFormatting sqref="M86">
    <cfRule type="expression" dxfId="6252" priority="2080" stopIfTrue="1">
      <formula>$T86=1</formula>
    </cfRule>
    <cfRule type="expression" dxfId="6251" priority="2081" stopIfTrue="1">
      <formula>$T86=0</formula>
    </cfRule>
  </conditionalFormatting>
  <conditionalFormatting sqref="L86">
    <cfRule type="expression" dxfId="6250" priority="2078" stopIfTrue="1">
      <formula>$S86=1</formula>
    </cfRule>
    <cfRule type="expression" dxfId="6249" priority="2079" stopIfTrue="1">
      <formula>$S86=0</formula>
    </cfRule>
  </conditionalFormatting>
  <conditionalFormatting sqref="M86">
    <cfRule type="expression" dxfId="6248" priority="2076" stopIfTrue="1">
      <formula>$T86=1</formula>
    </cfRule>
    <cfRule type="expression" dxfId="6247" priority="2077" stopIfTrue="1">
      <formula>$T86=0</formula>
    </cfRule>
  </conditionalFormatting>
  <conditionalFormatting sqref="L86">
    <cfRule type="expression" dxfId="6246" priority="2074" stopIfTrue="1">
      <formula>$S86=1</formula>
    </cfRule>
    <cfRule type="expression" dxfId="6245" priority="2075" stopIfTrue="1">
      <formula>$S86=0</formula>
    </cfRule>
  </conditionalFormatting>
  <conditionalFormatting sqref="M86">
    <cfRule type="expression" dxfId="6244" priority="2072" stopIfTrue="1">
      <formula>$T86=1</formula>
    </cfRule>
    <cfRule type="expression" dxfId="6243" priority="2073" stopIfTrue="1">
      <formula>$T86=0</formula>
    </cfRule>
  </conditionalFormatting>
  <conditionalFormatting sqref="L86">
    <cfRule type="expression" dxfId="6242" priority="2070" stopIfTrue="1">
      <formula>$S86=1</formula>
    </cfRule>
    <cfRule type="expression" dxfId="6241" priority="2071" stopIfTrue="1">
      <formula>$S86=0</formula>
    </cfRule>
  </conditionalFormatting>
  <conditionalFormatting sqref="M86">
    <cfRule type="expression" dxfId="6240" priority="2068" stopIfTrue="1">
      <formula>$T86=1</formula>
    </cfRule>
    <cfRule type="expression" dxfId="6239" priority="2069" stopIfTrue="1">
      <formula>$T86=0</formula>
    </cfRule>
  </conditionalFormatting>
  <conditionalFormatting sqref="L86">
    <cfRule type="expression" dxfId="6238" priority="2066" stopIfTrue="1">
      <formula>$S86=1</formula>
    </cfRule>
    <cfRule type="expression" dxfId="6237" priority="2067" stopIfTrue="1">
      <formula>$S86=0</formula>
    </cfRule>
  </conditionalFormatting>
  <conditionalFormatting sqref="M86">
    <cfRule type="expression" dxfId="6236" priority="2064" stopIfTrue="1">
      <formula>$T86=1</formula>
    </cfRule>
    <cfRule type="expression" dxfId="6235" priority="2065" stopIfTrue="1">
      <formula>$T86=0</formula>
    </cfRule>
  </conditionalFormatting>
  <conditionalFormatting sqref="L86">
    <cfRule type="expression" dxfId="6234" priority="2062" stopIfTrue="1">
      <formula>$S86=1</formula>
    </cfRule>
    <cfRule type="expression" dxfId="6233" priority="2063" stopIfTrue="1">
      <formula>$S86=0</formula>
    </cfRule>
  </conditionalFormatting>
  <conditionalFormatting sqref="M86">
    <cfRule type="expression" dxfId="6232" priority="2060" stopIfTrue="1">
      <formula>$T86=1</formula>
    </cfRule>
    <cfRule type="expression" dxfId="6231" priority="2061" stopIfTrue="1">
      <formula>$T86=0</formula>
    </cfRule>
  </conditionalFormatting>
  <conditionalFormatting sqref="L68">
    <cfRule type="expression" dxfId="6230" priority="2058" stopIfTrue="1">
      <formula>$S68=1</formula>
    </cfRule>
    <cfRule type="expression" dxfId="6229" priority="2059" stopIfTrue="1">
      <formula>$S68=0</formula>
    </cfRule>
  </conditionalFormatting>
  <conditionalFormatting sqref="M68">
    <cfRule type="expression" dxfId="6228" priority="2056" stopIfTrue="1">
      <formula>$T68=1</formula>
    </cfRule>
    <cfRule type="expression" dxfId="6227" priority="2057" stopIfTrue="1">
      <formula>$T68=0</formula>
    </cfRule>
  </conditionalFormatting>
  <conditionalFormatting sqref="L68">
    <cfRule type="expression" dxfId="6226" priority="2054" stopIfTrue="1">
      <formula>$S68=1</formula>
    </cfRule>
    <cfRule type="expression" dxfId="6225" priority="2055" stopIfTrue="1">
      <formula>$S68=0</formula>
    </cfRule>
  </conditionalFormatting>
  <conditionalFormatting sqref="M68">
    <cfRule type="expression" dxfId="6224" priority="2052" stopIfTrue="1">
      <formula>$T68=1</formula>
    </cfRule>
    <cfRule type="expression" dxfId="6223" priority="2053" stopIfTrue="1">
      <formula>$T68=0</formula>
    </cfRule>
  </conditionalFormatting>
  <conditionalFormatting sqref="L68">
    <cfRule type="expression" dxfId="6222" priority="2050" stopIfTrue="1">
      <formula>$S68=1</formula>
    </cfRule>
    <cfRule type="expression" dxfId="6221" priority="2051" stopIfTrue="1">
      <formula>$S68=0</formula>
    </cfRule>
  </conditionalFormatting>
  <conditionalFormatting sqref="M68">
    <cfRule type="expression" dxfId="6220" priority="2048" stopIfTrue="1">
      <formula>$T68=1</formula>
    </cfRule>
    <cfRule type="expression" dxfId="6219" priority="2049" stopIfTrue="1">
      <formula>$T68=0</formula>
    </cfRule>
  </conditionalFormatting>
  <conditionalFormatting sqref="L68">
    <cfRule type="expression" dxfId="6218" priority="2046" stopIfTrue="1">
      <formula>$S68=1</formula>
    </cfRule>
    <cfRule type="expression" dxfId="6217" priority="2047" stopIfTrue="1">
      <formula>$S68=0</formula>
    </cfRule>
  </conditionalFormatting>
  <conditionalFormatting sqref="M68">
    <cfRule type="expression" dxfId="6216" priority="2044" stopIfTrue="1">
      <formula>$T68=1</formula>
    </cfRule>
    <cfRule type="expression" dxfId="6215" priority="2045" stopIfTrue="1">
      <formula>$T68=0</formula>
    </cfRule>
  </conditionalFormatting>
  <conditionalFormatting sqref="L68">
    <cfRule type="expression" dxfId="6214" priority="2042" stopIfTrue="1">
      <formula>$S68=1</formula>
    </cfRule>
    <cfRule type="expression" dxfId="6213" priority="2043" stopIfTrue="1">
      <formula>$S68=0</formula>
    </cfRule>
  </conditionalFormatting>
  <conditionalFormatting sqref="M68">
    <cfRule type="expression" dxfId="6212" priority="2040" stopIfTrue="1">
      <formula>$T68=1</formula>
    </cfRule>
    <cfRule type="expression" dxfId="6211" priority="2041" stopIfTrue="1">
      <formula>$T68=0</formula>
    </cfRule>
  </conditionalFormatting>
  <conditionalFormatting sqref="L68">
    <cfRule type="expression" dxfId="6210" priority="2038" stopIfTrue="1">
      <formula>$S68=1</formula>
    </cfRule>
    <cfRule type="expression" dxfId="6209" priority="2039" stopIfTrue="1">
      <formula>$S68=0</formula>
    </cfRule>
  </conditionalFormatting>
  <conditionalFormatting sqref="M68">
    <cfRule type="expression" dxfId="6208" priority="2036" stopIfTrue="1">
      <formula>$T68=1</formula>
    </cfRule>
    <cfRule type="expression" dxfId="6207" priority="2037" stopIfTrue="1">
      <formula>$T68=0</formula>
    </cfRule>
  </conditionalFormatting>
  <conditionalFormatting sqref="L68">
    <cfRule type="expression" dxfId="6206" priority="2034" stopIfTrue="1">
      <formula>$S68=1</formula>
    </cfRule>
    <cfRule type="expression" dxfId="6205" priority="2035" stopIfTrue="1">
      <formula>$S68=0</formula>
    </cfRule>
  </conditionalFormatting>
  <conditionalFormatting sqref="M68">
    <cfRule type="expression" dxfId="6204" priority="2032" stopIfTrue="1">
      <formula>$T68=1</formula>
    </cfRule>
    <cfRule type="expression" dxfId="6203" priority="2033" stopIfTrue="1">
      <formula>$T68=0</formula>
    </cfRule>
  </conditionalFormatting>
  <conditionalFormatting sqref="L68">
    <cfRule type="expression" dxfId="6202" priority="2030" stopIfTrue="1">
      <formula>$S68=1</formula>
    </cfRule>
    <cfRule type="expression" dxfId="6201" priority="2031" stopIfTrue="1">
      <formula>$S68=0</formula>
    </cfRule>
  </conditionalFormatting>
  <conditionalFormatting sqref="M68">
    <cfRule type="expression" dxfId="6200" priority="2028" stopIfTrue="1">
      <formula>$T68=1</formula>
    </cfRule>
    <cfRule type="expression" dxfId="6199" priority="2029" stopIfTrue="1">
      <formula>$T68=0</formula>
    </cfRule>
  </conditionalFormatting>
  <conditionalFormatting sqref="L68">
    <cfRule type="expression" dxfId="6198" priority="2026" stopIfTrue="1">
      <formula>$S68=1</formula>
    </cfRule>
    <cfRule type="expression" dxfId="6197" priority="2027" stopIfTrue="1">
      <formula>$S68=0</formula>
    </cfRule>
  </conditionalFormatting>
  <conditionalFormatting sqref="M68">
    <cfRule type="expression" dxfId="6196" priority="2024" stopIfTrue="1">
      <formula>$T68=1</formula>
    </cfRule>
    <cfRule type="expression" dxfId="6195" priority="2025" stopIfTrue="1">
      <formula>$T68=0</formula>
    </cfRule>
  </conditionalFormatting>
  <conditionalFormatting sqref="L86">
    <cfRule type="expression" dxfId="6194" priority="2022" stopIfTrue="1">
      <formula>$S86=1</formula>
    </cfRule>
    <cfRule type="expression" dxfId="6193" priority="2023" stopIfTrue="1">
      <formula>$S86=0</formula>
    </cfRule>
  </conditionalFormatting>
  <conditionalFormatting sqref="M86">
    <cfRule type="expression" dxfId="6192" priority="2020" stopIfTrue="1">
      <formula>$T86=1</formula>
    </cfRule>
    <cfRule type="expression" dxfId="6191" priority="2021" stopIfTrue="1">
      <formula>$T86=0</formula>
    </cfRule>
  </conditionalFormatting>
  <conditionalFormatting sqref="L86">
    <cfRule type="expression" dxfId="6190" priority="2018" stopIfTrue="1">
      <formula>$S86=1</formula>
    </cfRule>
    <cfRule type="expression" dxfId="6189" priority="2019" stopIfTrue="1">
      <formula>$S86=0</formula>
    </cfRule>
  </conditionalFormatting>
  <conditionalFormatting sqref="M86">
    <cfRule type="expression" dxfId="6188" priority="2016" stopIfTrue="1">
      <formula>$T86=1</formula>
    </cfRule>
    <cfRule type="expression" dxfId="6187" priority="2017" stopIfTrue="1">
      <formula>$T86=0</formula>
    </cfRule>
  </conditionalFormatting>
  <conditionalFormatting sqref="L86">
    <cfRule type="expression" dxfId="6186" priority="2014" stopIfTrue="1">
      <formula>$S86=1</formula>
    </cfRule>
    <cfRule type="expression" dxfId="6185" priority="2015" stopIfTrue="1">
      <formula>$S86=0</formula>
    </cfRule>
  </conditionalFormatting>
  <conditionalFormatting sqref="M86">
    <cfRule type="expression" dxfId="6184" priority="2012" stopIfTrue="1">
      <formula>$T86=1</formula>
    </cfRule>
    <cfRule type="expression" dxfId="6183" priority="2013" stopIfTrue="1">
      <formula>$T86=0</formula>
    </cfRule>
  </conditionalFormatting>
  <conditionalFormatting sqref="L86">
    <cfRule type="expression" dxfId="6182" priority="2010" stopIfTrue="1">
      <formula>$S86=1</formula>
    </cfRule>
    <cfRule type="expression" dxfId="6181" priority="2011" stopIfTrue="1">
      <formula>$S86=0</formula>
    </cfRule>
  </conditionalFormatting>
  <conditionalFormatting sqref="M86">
    <cfRule type="expression" dxfId="6180" priority="2008" stopIfTrue="1">
      <formula>$T86=1</formula>
    </cfRule>
    <cfRule type="expression" dxfId="6179" priority="2009" stopIfTrue="1">
      <formula>$T86=0</formula>
    </cfRule>
  </conditionalFormatting>
  <conditionalFormatting sqref="L86">
    <cfRule type="expression" dxfId="6178" priority="2006" stopIfTrue="1">
      <formula>$S86=1</formula>
    </cfRule>
    <cfRule type="expression" dxfId="6177" priority="2007" stopIfTrue="1">
      <formula>$S86=0</formula>
    </cfRule>
  </conditionalFormatting>
  <conditionalFormatting sqref="M86">
    <cfRule type="expression" dxfId="6176" priority="2004" stopIfTrue="1">
      <formula>$T86=1</formula>
    </cfRule>
    <cfRule type="expression" dxfId="6175" priority="2005" stopIfTrue="1">
      <formula>$T86=0</formula>
    </cfRule>
  </conditionalFormatting>
  <conditionalFormatting sqref="L86">
    <cfRule type="expression" dxfId="6174" priority="2002" stopIfTrue="1">
      <formula>$S86=1</formula>
    </cfRule>
    <cfRule type="expression" dxfId="6173" priority="2003" stopIfTrue="1">
      <formula>$S86=0</formula>
    </cfRule>
  </conditionalFormatting>
  <conditionalFormatting sqref="M86">
    <cfRule type="expression" dxfId="6172" priority="2000" stopIfTrue="1">
      <formula>$T86=1</formula>
    </cfRule>
    <cfRule type="expression" dxfId="6171" priority="2001" stopIfTrue="1">
      <formula>$T86=0</formula>
    </cfRule>
  </conditionalFormatting>
  <conditionalFormatting sqref="L86">
    <cfRule type="expression" dxfId="6170" priority="1998" stopIfTrue="1">
      <formula>$S86=1</formula>
    </cfRule>
    <cfRule type="expression" dxfId="6169" priority="1999" stopIfTrue="1">
      <formula>$S86=0</formula>
    </cfRule>
  </conditionalFormatting>
  <conditionalFormatting sqref="M86">
    <cfRule type="expression" dxfId="6168" priority="1996" stopIfTrue="1">
      <formula>$T86=1</formula>
    </cfRule>
    <cfRule type="expression" dxfId="6167" priority="1997" stopIfTrue="1">
      <formula>$T86=0</formula>
    </cfRule>
  </conditionalFormatting>
  <conditionalFormatting sqref="L86">
    <cfRule type="expression" dxfId="6166" priority="1994" stopIfTrue="1">
      <formula>$S86=1</formula>
    </cfRule>
    <cfRule type="expression" dxfId="6165" priority="1995" stopIfTrue="1">
      <formula>$S86=0</formula>
    </cfRule>
  </conditionalFormatting>
  <conditionalFormatting sqref="M86">
    <cfRule type="expression" dxfId="6164" priority="1992" stopIfTrue="1">
      <formula>$T86=1</formula>
    </cfRule>
    <cfRule type="expression" dxfId="6163" priority="1993" stopIfTrue="1">
      <formula>$T86=0</formula>
    </cfRule>
  </conditionalFormatting>
  <conditionalFormatting sqref="L86">
    <cfRule type="expression" dxfId="6162" priority="1990" stopIfTrue="1">
      <formula>$S86=1</formula>
    </cfRule>
    <cfRule type="expression" dxfId="6161" priority="1991" stopIfTrue="1">
      <formula>$S86=0</formula>
    </cfRule>
  </conditionalFormatting>
  <conditionalFormatting sqref="M86">
    <cfRule type="expression" dxfId="6160" priority="1988" stopIfTrue="1">
      <formula>$T86=1</formula>
    </cfRule>
    <cfRule type="expression" dxfId="6159" priority="1989" stopIfTrue="1">
      <formula>$T86=0</formula>
    </cfRule>
  </conditionalFormatting>
  <conditionalFormatting sqref="L102">
    <cfRule type="expression" dxfId="6158" priority="1950" stopIfTrue="1">
      <formula>$S102=1</formula>
    </cfRule>
    <cfRule type="expression" dxfId="6157" priority="1951" stopIfTrue="1">
      <formula>$S102=0</formula>
    </cfRule>
  </conditionalFormatting>
  <conditionalFormatting sqref="M102">
    <cfRule type="expression" dxfId="6156" priority="1948" stopIfTrue="1">
      <formula>$T102=1</formula>
    </cfRule>
    <cfRule type="expression" dxfId="6155" priority="1949" stopIfTrue="1">
      <formula>$T102=0</formula>
    </cfRule>
  </conditionalFormatting>
  <conditionalFormatting sqref="L102">
    <cfRule type="expression" dxfId="6154" priority="1946" stopIfTrue="1">
      <formula>$S102=1</formula>
    </cfRule>
    <cfRule type="expression" dxfId="6153" priority="1947" stopIfTrue="1">
      <formula>$S102=0</formula>
    </cfRule>
  </conditionalFormatting>
  <conditionalFormatting sqref="M102">
    <cfRule type="expression" dxfId="6152" priority="1944" stopIfTrue="1">
      <formula>$T102=1</formula>
    </cfRule>
    <cfRule type="expression" dxfId="6151" priority="1945" stopIfTrue="1">
      <formula>$T102=0</formula>
    </cfRule>
  </conditionalFormatting>
  <conditionalFormatting sqref="L102">
    <cfRule type="expression" dxfId="6150" priority="1942" stopIfTrue="1">
      <formula>$S102=1</formula>
    </cfRule>
    <cfRule type="expression" dxfId="6149" priority="1943" stopIfTrue="1">
      <formula>$S102=0</formula>
    </cfRule>
  </conditionalFormatting>
  <conditionalFormatting sqref="M102">
    <cfRule type="expression" dxfId="6148" priority="1940" stopIfTrue="1">
      <formula>$T102=1</formula>
    </cfRule>
    <cfRule type="expression" dxfId="6147" priority="1941" stopIfTrue="1">
      <formula>$T102=0</formula>
    </cfRule>
  </conditionalFormatting>
  <conditionalFormatting sqref="L102">
    <cfRule type="expression" dxfId="6146" priority="1938" stopIfTrue="1">
      <formula>$S102=1</formula>
    </cfRule>
    <cfRule type="expression" dxfId="6145" priority="1939" stopIfTrue="1">
      <formula>$S102=0</formula>
    </cfRule>
  </conditionalFormatting>
  <conditionalFormatting sqref="M102">
    <cfRule type="expression" dxfId="6144" priority="1936" stopIfTrue="1">
      <formula>$T102=1</formula>
    </cfRule>
    <cfRule type="expression" dxfId="6143" priority="1937" stopIfTrue="1">
      <formula>$T102=0</formula>
    </cfRule>
  </conditionalFormatting>
  <conditionalFormatting sqref="L102">
    <cfRule type="expression" dxfId="6142" priority="1934" stopIfTrue="1">
      <formula>$S102=1</formula>
    </cfRule>
    <cfRule type="expression" dxfId="6141" priority="1935" stopIfTrue="1">
      <formula>$S102=0</formula>
    </cfRule>
  </conditionalFormatting>
  <conditionalFormatting sqref="M102">
    <cfRule type="expression" dxfId="6140" priority="1932" stopIfTrue="1">
      <formula>$T102=1</formula>
    </cfRule>
    <cfRule type="expression" dxfId="6139" priority="1933" stopIfTrue="1">
      <formula>$T102=0</formula>
    </cfRule>
  </conditionalFormatting>
  <conditionalFormatting sqref="L102">
    <cfRule type="expression" dxfId="6138" priority="1930" stopIfTrue="1">
      <formula>$S102=1</formula>
    </cfRule>
    <cfRule type="expression" dxfId="6137" priority="1931" stopIfTrue="1">
      <formula>$S102=0</formula>
    </cfRule>
  </conditionalFormatting>
  <conditionalFormatting sqref="M102">
    <cfRule type="expression" dxfId="6136" priority="1928" stopIfTrue="1">
      <formula>$T102=1</formula>
    </cfRule>
    <cfRule type="expression" dxfId="6135" priority="1929" stopIfTrue="1">
      <formula>$T102=0</formula>
    </cfRule>
  </conditionalFormatting>
  <conditionalFormatting sqref="L102">
    <cfRule type="expression" dxfId="6134" priority="1926" stopIfTrue="1">
      <formula>$S102=1</formula>
    </cfRule>
    <cfRule type="expression" dxfId="6133" priority="1927" stopIfTrue="1">
      <formula>$S102=0</formula>
    </cfRule>
  </conditionalFormatting>
  <conditionalFormatting sqref="M102">
    <cfRule type="expression" dxfId="6132" priority="1924" stopIfTrue="1">
      <formula>$T102=1</formula>
    </cfRule>
    <cfRule type="expression" dxfId="6131" priority="1925" stopIfTrue="1">
      <formula>$T102=0</formula>
    </cfRule>
  </conditionalFormatting>
  <conditionalFormatting sqref="L102">
    <cfRule type="expression" dxfId="6130" priority="1922" stopIfTrue="1">
      <formula>$S102=1</formula>
    </cfRule>
    <cfRule type="expression" dxfId="6129" priority="1923" stopIfTrue="1">
      <formula>$S102=0</formula>
    </cfRule>
  </conditionalFormatting>
  <conditionalFormatting sqref="M102">
    <cfRule type="expression" dxfId="6128" priority="1920" stopIfTrue="1">
      <formula>$T102=1</formula>
    </cfRule>
    <cfRule type="expression" dxfId="6127" priority="1921" stopIfTrue="1">
      <formula>$T102=0</formula>
    </cfRule>
  </conditionalFormatting>
  <conditionalFormatting sqref="L102">
    <cfRule type="expression" dxfId="6126" priority="1918" stopIfTrue="1">
      <formula>$S102=1</formula>
    </cfRule>
    <cfRule type="expression" dxfId="6125" priority="1919" stopIfTrue="1">
      <formula>$S102=0</formula>
    </cfRule>
  </conditionalFormatting>
  <conditionalFormatting sqref="M102">
    <cfRule type="expression" dxfId="6124" priority="1916" stopIfTrue="1">
      <formula>$T102=1</formula>
    </cfRule>
    <cfRule type="expression" dxfId="6123" priority="1917" stopIfTrue="1">
      <formula>$T102=0</formula>
    </cfRule>
  </conditionalFormatting>
  <conditionalFormatting sqref="L108">
    <cfRule type="expression" dxfId="6122" priority="1914" stopIfTrue="1">
      <formula>$S108=1</formula>
    </cfRule>
    <cfRule type="expression" dxfId="6121" priority="1915" stopIfTrue="1">
      <formula>$S108=0</formula>
    </cfRule>
  </conditionalFormatting>
  <conditionalFormatting sqref="M108">
    <cfRule type="expression" dxfId="6120" priority="1912" stopIfTrue="1">
      <formula>$T108=1</formula>
    </cfRule>
    <cfRule type="expression" dxfId="6119" priority="1913" stopIfTrue="1">
      <formula>$T108=0</formula>
    </cfRule>
  </conditionalFormatting>
  <conditionalFormatting sqref="L108">
    <cfRule type="expression" dxfId="6118" priority="1910" stopIfTrue="1">
      <formula>$S108=1</formula>
    </cfRule>
    <cfRule type="expression" dxfId="6117" priority="1911" stopIfTrue="1">
      <formula>$S108=0</formula>
    </cfRule>
  </conditionalFormatting>
  <conditionalFormatting sqref="M108">
    <cfRule type="expression" dxfId="6116" priority="1908" stopIfTrue="1">
      <formula>$T108=1</formula>
    </cfRule>
    <cfRule type="expression" dxfId="6115" priority="1909" stopIfTrue="1">
      <formula>$T108=0</formula>
    </cfRule>
  </conditionalFormatting>
  <conditionalFormatting sqref="L108">
    <cfRule type="expression" dxfId="6114" priority="1906" stopIfTrue="1">
      <formula>$S108=1</formula>
    </cfRule>
    <cfRule type="expression" dxfId="6113" priority="1907" stopIfTrue="1">
      <formula>$S108=0</formula>
    </cfRule>
  </conditionalFormatting>
  <conditionalFormatting sqref="M108">
    <cfRule type="expression" dxfId="6112" priority="1904" stopIfTrue="1">
      <formula>$T108=1</formula>
    </cfRule>
    <cfRule type="expression" dxfId="6111" priority="1905" stopIfTrue="1">
      <formula>$T108=0</formula>
    </cfRule>
  </conditionalFormatting>
  <conditionalFormatting sqref="L108">
    <cfRule type="expression" dxfId="6110" priority="1902" stopIfTrue="1">
      <formula>$S108=1</formula>
    </cfRule>
    <cfRule type="expression" dxfId="6109" priority="1903" stopIfTrue="1">
      <formula>$S108=0</formula>
    </cfRule>
  </conditionalFormatting>
  <conditionalFormatting sqref="M108">
    <cfRule type="expression" dxfId="6108" priority="1900" stopIfTrue="1">
      <formula>$T108=1</formula>
    </cfRule>
    <cfRule type="expression" dxfId="6107" priority="1901" stopIfTrue="1">
      <formula>$T108=0</formula>
    </cfRule>
  </conditionalFormatting>
  <conditionalFormatting sqref="L108">
    <cfRule type="expression" dxfId="6106" priority="1898" stopIfTrue="1">
      <formula>$S108=1</formula>
    </cfRule>
    <cfRule type="expression" dxfId="6105" priority="1899" stopIfTrue="1">
      <formula>$S108=0</formula>
    </cfRule>
  </conditionalFormatting>
  <conditionalFormatting sqref="M108">
    <cfRule type="expression" dxfId="6104" priority="1896" stopIfTrue="1">
      <formula>$T108=1</formula>
    </cfRule>
    <cfRule type="expression" dxfId="6103" priority="1897" stopIfTrue="1">
      <formula>$T108=0</formula>
    </cfRule>
  </conditionalFormatting>
  <conditionalFormatting sqref="L108">
    <cfRule type="expression" dxfId="6102" priority="1894" stopIfTrue="1">
      <formula>$S108=1</formula>
    </cfRule>
    <cfRule type="expression" dxfId="6101" priority="1895" stopIfTrue="1">
      <formula>$S108=0</formula>
    </cfRule>
  </conditionalFormatting>
  <conditionalFormatting sqref="M108">
    <cfRule type="expression" dxfId="6100" priority="1892" stopIfTrue="1">
      <formula>$T108=1</formula>
    </cfRule>
    <cfRule type="expression" dxfId="6099" priority="1893" stopIfTrue="1">
      <formula>$T108=0</formula>
    </cfRule>
  </conditionalFormatting>
  <conditionalFormatting sqref="L108">
    <cfRule type="expression" dxfId="6098" priority="1890" stopIfTrue="1">
      <formula>$S108=1</formula>
    </cfRule>
    <cfRule type="expression" dxfId="6097" priority="1891" stopIfTrue="1">
      <formula>$S108=0</formula>
    </cfRule>
  </conditionalFormatting>
  <conditionalFormatting sqref="M108">
    <cfRule type="expression" dxfId="6096" priority="1888" stopIfTrue="1">
      <formula>$T108=1</formula>
    </cfRule>
    <cfRule type="expression" dxfId="6095" priority="1889" stopIfTrue="1">
      <formula>$T108=0</formula>
    </cfRule>
  </conditionalFormatting>
  <conditionalFormatting sqref="L108">
    <cfRule type="expression" dxfId="6094" priority="1886" stopIfTrue="1">
      <formula>$S108=1</formula>
    </cfRule>
    <cfRule type="expression" dxfId="6093" priority="1887" stopIfTrue="1">
      <formula>$S108=0</formula>
    </cfRule>
  </conditionalFormatting>
  <conditionalFormatting sqref="M108">
    <cfRule type="expression" dxfId="6092" priority="1884" stopIfTrue="1">
      <formula>$T108=1</formula>
    </cfRule>
    <cfRule type="expression" dxfId="6091" priority="1885" stopIfTrue="1">
      <formula>$T108=0</formula>
    </cfRule>
  </conditionalFormatting>
  <conditionalFormatting sqref="L108">
    <cfRule type="expression" dxfId="6090" priority="1882" stopIfTrue="1">
      <formula>$S108=1</formula>
    </cfRule>
    <cfRule type="expression" dxfId="6089" priority="1883" stopIfTrue="1">
      <formula>$S108=0</formula>
    </cfRule>
  </conditionalFormatting>
  <conditionalFormatting sqref="M108">
    <cfRule type="expression" dxfId="6088" priority="1880" stopIfTrue="1">
      <formula>$T108=1</formula>
    </cfRule>
    <cfRule type="expression" dxfId="6087" priority="1881" stopIfTrue="1">
      <formula>$T108=0</formula>
    </cfRule>
  </conditionalFormatting>
  <conditionalFormatting sqref="L114">
    <cfRule type="expression" dxfId="6086" priority="1878" stopIfTrue="1">
      <formula>$S114=1</formula>
    </cfRule>
    <cfRule type="expression" dxfId="6085" priority="1879" stopIfTrue="1">
      <formula>$S114=0</formula>
    </cfRule>
  </conditionalFormatting>
  <conditionalFormatting sqref="M114">
    <cfRule type="expression" dxfId="6084" priority="1876" stopIfTrue="1">
      <formula>$T114=1</formula>
    </cfRule>
    <cfRule type="expression" dxfId="6083" priority="1877" stopIfTrue="1">
      <formula>$T114=0</formula>
    </cfRule>
  </conditionalFormatting>
  <conditionalFormatting sqref="L114">
    <cfRule type="expression" dxfId="6082" priority="1874" stopIfTrue="1">
      <formula>$S114=1</formula>
    </cfRule>
    <cfRule type="expression" dxfId="6081" priority="1875" stopIfTrue="1">
      <formula>$S114=0</formula>
    </cfRule>
  </conditionalFormatting>
  <conditionalFormatting sqref="M114">
    <cfRule type="expression" dxfId="6080" priority="1872" stopIfTrue="1">
      <formula>$T114=1</formula>
    </cfRule>
    <cfRule type="expression" dxfId="6079" priority="1873" stopIfTrue="1">
      <formula>$T114=0</formula>
    </cfRule>
  </conditionalFormatting>
  <conditionalFormatting sqref="L114">
    <cfRule type="expression" dxfId="6078" priority="1870" stopIfTrue="1">
      <formula>$S114=1</formula>
    </cfRule>
    <cfRule type="expression" dxfId="6077" priority="1871" stopIfTrue="1">
      <formula>$S114=0</formula>
    </cfRule>
  </conditionalFormatting>
  <conditionalFormatting sqref="M114">
    <cfRule type="expression" dxfId="6076" priority="1868" stopIfTrue="1">
      <formula>$T114=1</formula>
    </cfRule>
    <cfRule type="expression" dxfId="6075" priority="1869" stopIfTrue="1">
      <formula>$T114=0</formula>
    </cfRule>
  </conditionalFormatting>
  <conditionalFormatting sqref="L114">
    <cfRule type="expression" dxfId="6074" priority="1866" stopIfTrue="1">
      <formula>$S114=1</formula>
    </cfRule>
    <cfRule type="expression" dxfId="6073" priority="1867" stopIfTrue="1">
      <formula>$S114=0</formula>
    </cfRule>
  </conditionalFormatting>
  <conditionalFormatting sqref="M114">
    <cfRule type="expression" dxfId="6072" priority="1864" stopIfTrue="1">
      <formula>$T114=1</formula>
    </cfRule>
    <cfRule type="expression" dxfId="6071" priority="1865" stopIfTrue="1">
      <formula>$T114=0</formula>
    </cfRule>
  </conditionalFormatting>
  <conditionalFormatting sqref="L114">
    <cfRule type="expression" dxfId="6070" priority="1862" stopIfTrue="1">
      <formula>$S114=1</formula>
    </cfRule>
    <cfRule type="expression" dxfId="6069" priority="1863" stopIfTrue="1">
      <formula>$S114=0</formula>
    </cfRule>
  </conditionalFormatting>
  <conditionalFormatting sqref="M114">
    <cfRule type="expression" dxfId="6068" priority="1860" stopIfTrue="1">
      <formula>$T114=1</formula>
    </cfRule>
    <cfRule type="expression" dxfId="6067" priority="1861" stopIfTrue="1">
      <formula>$T114=0</formula>
    </cfRule>
  </conditionalFormatting>
  <conditionalFormatting sqref="L114">
    <cfRule type="expression" dxfId="6066" priority="1858" stopIfTrue="1">
      <formula>$S114=1</formula>
    </cfRule>
    <cfRule type="expression" dxfId="6065" priority="1859" stopIfTrue="1">
      <formula>$S114=0</formula>
    </cfRule>
  </conditionalFormatting>
  <conditionalFormatting sqref="M114">
    <cfRule type="expression" dxfId="6064" priority="1856" stopIfTrue="1">
      <formula>$T114=1</formula>
    </cfRule>
    <cfRule type="expression" dxfId="6063" priority="1857" stopIfTrue="1">
      <formula>$T114=0</formula>
    </cfRule>
  </conditionalFormatting>
  <conditionalFormatting sqref="L114">
    <cfRule type="expression" dxfId="6062" priority="1854" stopIfTrue="1">
      <formula>$S114=1</formula>
    </cfRule>
    <cfRule type="expression" dxfId="6061" priority="1855" stopIfTrue="1">
      <formula>$S114=0</formula>
    </cfRule>
  </conditionalFormatting>
  <conditionalFormatting sqref="M114">
    <cfRule type="expression" dxfId="6060" priority="1852" stopIfTrue="1">
      <formula>$T114=1</formula>
    </cfRule>
    <cfRule type="expression" dxfId="6059" priority="1853" stopIfTrue="1">
      <formula>$T114=0</formula>
    </cfRule>
  </conditionalFormatting>
  <conditionalFormatting sqref="L114">
    <cfRule type="expression" dxfId="6058" priority="1850" stopIfTrue="1">
      <formula>$S114=1</formula>
    </cfRule>
    <cfRule type="expression" dxfId="6057" priority="1851" stopIfTrue="1">
      <formula>$S114=0</formula>
    </cfRule>
  </conditionalFormatting>
  <conditionalFormatting sqref="M114">
    <cfRule type="expression" dxfId="6056" priority="1848" stopIfTrue="1">
      <formula>$T114=1</formula>
    </cfRule>
    <cfRule type="expression" dxfId="6055" priority="1849" stopIfTrue="1">
      <formula>$T114=0</formula>
    </cfRule>
  </conditionalFormatting>
  <conditionalFormatting sqref="L114">
    <cfRule type="expression" dxfId="6054" priority="1846" stopIfTrue="1">
      <formula>$S114=1</formula>
    </cfRule>
    <cfRule type="expression" dxfId="6053" priority="1847" stopIfTrue="1">
      <formula>$S114=0</formula>
    </cfRule>
  </conditionalFormatting>
  <conditionalFormatting sqref="M114">
    <cfRule type="expression" dxfId="6052" priority="1844" stopIfTrue="1">
      <formula>$T114=1</formula>
    </cfRule>
    <cfRule type="expression" dxfId="6051" priority="1845" stopIfTrue="1">
      <formula>$T114=0</formula>
    </cfRule>
  </conditionalFormatting>
  <conditionalFormatting sqref="L120">
    <cfRule type="expression" dxfId="6050" priority="1842" stopIfTrue="1">
      <formula>$S120=1</formula>
    </cfRule>
    <cfRule type="expression" dxfId="6049" priority="1843" stopIfTrue="1">
      <formula>$S120=0</formula>
    </cfRule>
  </conditionalFormatting>
  <conditionalFormatting sqref="M120">
    <cfRule type="expression" dxfId="6048" priority="1840" stopIfTrue="1">
      <formula>$T120=1</formula>
    </cfRule>
    <cfRule type="expression" dxfId="6047" priority="1841" stopIfTrue="1">
      <formula>$T120=0</formula>
    </cfRule>
  </conditionalFormatting>
  <conditionalFormatting sqref="L120">
    <cfRule type="expression" dxfId="6046" priority="1838" stopIfTrue="1">
      <formula>$S120=1</formula>
    </cfRule>
    <cfRule type="expression" dxfId="6045" priority="1839" stopIfTrue="1">
      <formula>$S120=0</formula>
    </cfRule>
  </conditionalFormatting>
  <conditionalFormatting sqref="M120">
    <cfRule type="expression" dxfId="6044" priority="1836" stopIfTrue="1">
      <formula>$T120=1</formula>
    </cfRule>
    <cfRule type="expression" dxfId="6043" priority="1837" stopIfTrue="1">
      <formula>$T120=0</formula>
    </cfRule>
  </conditionalFormatting>
  <conditionalFormatting sqref="L120">
    <cfRule type="expression" dxfId="6042" priority="1834" stopIfTrue="1">
      <formula>$S120=1</formula>
    </cfRule>
    <cfRule type="expression" dxfId="6041" priority="1835" stopIfTrue="1">
      <formula>$S120=0</formula>
    </cfRule>
  </conditionalFormatting>
  <conditionalFormatting sqref="M120">
    <cfRule type="expression" dxfId="6040" priority="1832" stopIfTrue="1">
      <formula>$T120=1</formula>
    </cfRule>
    <cfRule type="expression" dxfId="6039" priority="1833" stopIfTrue="1">
      <formula>$T120=0</formula>
    </cfRule>
  </conditionalFormatting>
  <conditionalFormatting sqref="L120">
    <cfRule type="expression" dxfId="6038" priority="1830" stopIfTrue="1">
      <formula>$S120=1</formula>
    </cfRule>
    <cfRule type="expression" dxfId="6037" priority="1831" stopIfTrue="1">
      <formula>$S120=0</formula>
    </cfRule>
  </conditionalFormatting>
  <conditionalFormatting sqref="M120">
    <cfRule type="expression" dxfId="6036" priority="1828" stopIfTrue="1">
      <formula>$T120=1</formula>
    </cfRule>
    <cfRule type="expression" dxfId="6035" priority="1829" stopIfTrue="1">
      <formula>$T120=0</formula>
    </cfRule>
  </conditionalFormatting>
  <conditionalFormatting sqref="L120">
    <cfRule type="expression" dxfId="6034" priority="1826" stopIfTrue="1">
      <formula>$S120=1</formula>
    </cfRule>
    <cfRule type="expression" dxfId="6033" priority="1827" stopIfTrue="1">
      <formula>$S120=0</formula>
    </cfRule>
  </conditionalFormatting>
  <conditionalFormatting sqref="M120">
    <cfRule type="expression" dxfId="6032" priority="1824" stopIfTrue="1">
      <formula>$T120=1</formula>
    </cfRule>
    <cfRule type="expression" dxfId="6031" priority="1825" stopIfTrue="1">
      <formula>$T120=0</formula>
    </cfRule>
  </conditionalFormatting>
  <conditionalFormatting sqref="L120">
    <cfRule type="expression" dxfId="6030" priority="1822" stopIfTrue="1">
      <formula>$S120=1</formula>
    </cfRule>
    <cfRule type="expression" dxfId="6029" priority="1823" stopIfTrue="1">
      <formula>$S120=0</formula>
    </cfRule>
  </conditionalFormatting>
  <conditionalFormatting sqref="M120">
    <cfRule type="expression" dxfId="6028" priority="1820" stopIfTrue="1">
      <formula>$T120=1</formula>
    </cfRule>
    <cfRule type="expression" dxfId="6027" priority="1821" stopIfTrue="1">
      <formula>$T120=0</formula>
    </cfRule>
  </conditionalFormatting>
  <conditionalFormatting sqref="L120">
    <cfRule type="expression" dxfId="6026" priority="1818" stopIfTrue="1">
      <formula>$S120=1</formula>
    </cfRule>
    <cfRule type="expression" dxfId="6025" priority="1819" stopIfTrue="1">
      <formula>$S120=0</formula>
    </cfRule>
  </conditionalFormatting>
  <conditionalFormatting sqref="M120">
    <cfRule type="expression" dxfId="6024" priority="1816" stopIfTrue="1">
      <formula>$T120=1</formula>
    </cfRule>
    <cfRule type="expression" dxfId="6023" priority="1817" stopIfTrue="1">
      <formula>$T120=0</formula>
    </cfRule>
  </conditionalFormatting>
  <conditionalFormatting sqref="L120">
    <cfRule type="expression" dxfId="6022" priority="1814" stopIfTrue="1">
      <formula>$S120=1</formula>
    </cfRule>
    <cfRule type="expression" dxfId="6021" priority="1815" stopIfTrue="1">
      <formula>$S120=0</formula>
    </cfRule>
  </conditionalFormatting>
  <conditionalFormatting sqref="M120">
    <cfRule type="expression" dxfId="6020" priority="1812" stopIfTrue="1">
      <formula>$T120=1</formula>
    </cfRule>
    <cfRule type="expression" dxfId="6019" priority="1813" stopIfTrue="1">
      <formula>$T120=0</formula>
    </cfRule>
  </conditionalFormatting>
  <conditionalFormatting sqref="L120">
    <cfRule type="expression" dxfId="6018" priority="1810" stopIfTrue="1">
      <formula>$S120=1</formula>
    </cfRule>
    <cfRule type="expression" dxfId="6017" priority="1811" stopIfTrue="1">
      <formula>$S120=0</formula>
    </cfRule>
  </conditionalFormatting>
  <conditionalFormatting sqref="M120">
    <cfRule type="expression" dxfId="6016" priority="1808" stopIfTrue="1">
      <formula>$T120=1</formula>
    </cfRule>
    <cfRule type="expression" dxfId="6015" priority="1809" stopIfTrue="1">
      <formula>$T120=0</formula>
    </cfRule>
  </conditionalFormatting>
  <conditionalFormatting sqref="L126">
    <cfRule type="expression" dxfId="6014" priority="1806" stopIfTrue="1">
      <formula>$S126=1</formula>
    </cfRule>
    <cfRule type="expression" dxfId="6013" priority="1807" stopIfTrue="1">
      <formula>$S126=0</formula>
    </cfRule>
  </conditionalFormatting>
  <conditionalFormatting sqref="M126">
    <cfRule type="expression" dxfId="6012" priority="1804" stopIfTrue="1">
      <formula>$T126=1</formula>
    </cfRule>
    <cfRule type="expression" dxfId="6011" priority="1805" stopIfTrue="1">
      <formula>$T126=0</formula>
    </cfRule>
  </conditionalFormatting>
  <conditionalFormatting sqref="L126">
    <cfRule type="expression" dxfId="6010" priority="1802" stopIfTrue="1">
      <formula>$S126=1</formula>
    </cfRule>
    <cfRule type="expression" dxfId="6009" priority="1803" stopIfTrue="1">
      <formula>$S126=0</formula>
    </cfRule>
  </conditionalFormatting>
  <conditionalFormatting sqref="M126">
    <cfRule type="expression" dxfId="6008" priority="1800" stopIfTrue="1">
      <formula>$T126=1</formula>
    </cfRule>
    <cfRule type="expression" dxfId="6007" priority="1801" stopIfTrue="1">
      <formula>$T126=0</formula>
    </cfRule>
  </conditionalFormatting>
  <conditionalFormatting sqref="L126">
    <cfRule type="expression" dxfId="6006" priority="1798" stopIfTrue="1">
      <formula>$S126=1</formula>
    </cfRule>
    <cfRule type="expression" dxfId="6005" priority="1799" stopIfTrue="1">
      <formula>$S126=0</formula>
    </cfRule>
  </conditionalFormatting>
  <conditionalFormatting sqref="M126">
    <cfRule type="expression" dxfId="6004" priority="1796" stopIfTrue="1">
      <formula>$T126=1</formula>
    </cfRule>
    <cfRule type="expression" dxfId="6003" priority="1797" stopIfTrue="1">
      <formula>$T126=0</formula>
    </cfRule>
  </conditionalFormatting>
  <conditionalFormatting sqref="L126">
    <cfRule type="expression" dxfId="6002" priority="1794" stopIfTrue="1">
      <formula>$S126=1</formula>
    </cfRule>
    <cfRule type="expression" dxfId="6001" priority="1795" stopIfTrue="1">
      <formula>$S126=0</formula>
    </cfRule>
  </conditionalFormatting>
  <conditionalFormatting sqref="M126">
    <cfRule type="expression" dxfId="6000" priority="1792" stopIfTrue="1">
      <formula>$T126=1</formula>
    </cfRule>
    <cfRule type="expression" dxfId="5999" priority="1793" stopIfTrue="1">
      <formula>$T126=0</formula>
    </cfRule>
  </conditionalFormatting>
  <conditionalFormatting sqref="L126">
    <cfRule type="expression" dxfId="5998" priority="1790" stopIfTrue="1">
      <formula>$S126=1</formula>
    </cfRule>
    <cfRule type="expression" dxfId="5997" priority="1791" stopIfTrue="1">
      <formula>$S126=0</formula>
    </cfRule>
  </conditionalFormatting>
  <conditionalFormatting sqref="M126">
    <cfRule type="expression" dxfId="5996" priority="1788" stopIfTrue="1">
      <formula>$T126=1</formula>
    </cfRule>
    <cfRule type="expression" dxfId="5995" priority="1789" stopIfTrue="1">
      <formula>$T126=0</formula>
    </cfRule>
  </conditionalFormatting>
  <conditionalFormatting sqref="L126">
    <cfRule type="expression" dxfId="5994" priority="1786" stopIfTrue="1">
      <formula>$S126=1</formula>
    </cfRule>
    <cfRule type="expression" dxfId="5993" priority="1787" stopIfTrue="1">
      <formula>$S126=0</formula>
    </cfRule>
  </conditionalFormatting>
  <conditionalFormatting sqref="M126">
    <cfRule type="expression" dxfId="5992" priority="1784" stopIfTrue="1">
      <formula>$T126=1</formula>
    </cfRule>
    <cfRule type="expression" dxfId="5991" priority="1785" stopIfTrue="1">
      <formula>$T126=0</formula>
    </cfRule>
  </conditionalFormatting>
  <conditionalFormatting sqref="L126">
    <cfRule type="expression" dxfId="5990" priority="1782" stopIfTrue="1">
      <formula>$S126=1</formula>
    </cfRule>
    <cfRule type="expression" dxfId="5989" priority="1783" stopIfTrue="1">
      <formula>$S126=0</formula>
    </cfRule>
  </conditionalFormatting>
  <conditionalFormatting sqref="M126">
    <cfRule type="expression" dxfId="5988" priority="1780" stopIfTrue="1">
      <formula>$T126=1</formula>
    </cfRule>
    <cfRule type="expression" dxfId="5987" priority="1781" stopIfTrue="1">
      <formula>$T126=0</formula>
    </cfRule>
  </conditionalFormatting>
  <conditionalFormatting sqref="L126">
    <cfRule type="expression" dxfId="5986" priority="1778" stopIfTrue="1">
      <formula>$S126=1</formula>
    </cfRule>
    <cfRule type="expression" dxfId="5985" priority="1779" stopIfTrue="1">
      <formula>$S126=0</formula>
    </cfRule>
  </conditionalFormatting>
  <conditionalFormatting sqref="M126">
    <cfRule type="expression" dxfId="5984" priority="1776" stopIfTrue="1">
      <formula>$T126=1</formula>
    </cfRule>
    <cfRule type="expression" dxfId="5983" priority="1777" stopIfTrue="1">
      <formula>$T126=0</formula>
    </cfRule>
  </conditionalFormatting>
  <conditionalFormatting sqref="L126">
    <cfRule type="expression" dxfId="5982" priority="1774" stopIfTrue="1">
      <formula>$S126=1</formula>
    </cfRule>
    <cfRule type="expression" dxfId="5981" priority="1775" stopIfTrue="1">
      <formula>$S126=0</formula>
    </cfRule>
  </conditionalFormatting>
  <conditionalFormatting sqref="M126">
    <cfRule type="expression" dxfId="5980" priority="1772" stopIfTrue="1">
      <formula>$T126=1</formula>
    </cfRule>
    <cfRule type="expression" dxfId="5979" priority="1773" stopIfTrue="1">
      <formula>$T126=0</formula>
    </cfRule>
  </conditionalFormatting>
  <conditionalFormatting sqref="L64">
    <cfRule type="expression" dxfId="5978" priority="1551" stopIfTrue="1">
      <formula>$S64=1</formula>
    </cfRule>
    <cfRule type="expression" dxfId="5977" priority="1552" stopIfTrue="1">
      <formula>$S64=0</formula>
    </cfRule>
  </conditionalFormatting>
  <conditionalFormatting sqref="M64">
    <cfRule type="expression" dxfId="5976" priority="1549" stopIfTrue="1">
      <formula>$T64=1</formula>
    </cfRule>
    <cfRule type="expression" dxfId="5975" priority="1550" stopIfTrue="1">
      <formula>$T64=0</formula>
    </cfRule>
  </conditionalFormatting>
  <conditionalFormatting sqref="L64">
    <cfRule type="expression" dxfId="5974" priority="1547" stopIfTrue="1">
      <formula>$S64=1</formula>
    </cfRule>
    <cfRule type="expression" dxfId="5973" priority="1548" stopIfTrue="1">
      <formula>$S64=0</formula>
    </cfRule>
  </conditionalFormatting>
  <conditionalFormatting sqref="M64">
    <cfRule type="expression" dxfId="5972" priority="1545" stopIfTrue="1">
      <formula>$T64=1</formula>
    </cfRule>
    <cfRule type="expression" dxfId="5971" priority="1546" stopIfTrue="1">
      <formula>$T64=0</formula>
    </cfRule>
  </conditionalFormatting>
  <conditionalFormatting sqref="L64">
    <cfRule type="expression" dxfId="5970" priority="1543" stopIfTrue="1">
      <formula>$S64=1</formula>
    </cfRule>
    <cfRule type="expression" dxfId="5969" priority="1544" stopIfTrue="1">
      <formula>$S64=0</formula>
    </cfRule>
  </conditionalFormatting>
  <conditionalFormatting sqref="M64">
    <cfRule type="expression" dxfId="5968" priority="1541" stopIfTrue="1">
      <formula>$T64=1</formula>
    </cfRule>
    <cfRule type="expression" dxfId="5967" priority="1542" stopIfTrue="1">
      <formula>$T64=0</formula>
    </cfRule>
  </conditionalFormatting>
  <conditionalFormatting sqref="L64">
    <cfRule type="expression" dxfId="5966" priority="1539" stopIfTrue="1">
      <formula>$S64=1</formula>
    </cfRule>
    <cfRule type="expression" dxfId="5965" priority="1540" stopIfTrue="1">
      <formula>$S64=0</formula>
    </cfRule>
  </conditionalFormatting>
  <conditionalFormatting sqref="M64">
    <cfRule type="expression" dxfId="5964" priority="1537" stopIfTrue="1">
      <formula>$T64=1</formula>
    </cfRule>
    <cfRule type="expression" dxfId="5963" priority="1538" stopIfTrue="1">
      <formula>$T64=0</formula>
    </cfRule>
  </conditionalFormatting>
  <conditionalFormatting sqref="L64">
    <cfRule type="expression" dxfId="5962" priority="1535" stopIfTrue="1">
      <formula>$S64=1</formula>
    </cfRule>
    <cfRule type="expression" dxfId="5961" priority="1536" stopIfTrue="1">
      <formula>$S64=0</formula>
    </cfRule>
  </conditionalFormatting>
  <conditionalFormatting sqref="M64">
    <cfRule type="expression" dxfId="5960" priority="1533" stopIfTrue="1">
      <formula>$T64=1</formula>
    </cfRule>
    <cfRule type="expression" dxfId="5959" priority="1534" stopIfTrue="1">
      <formula>$T64=0</formula>
    </cfRule>
  </conditionalFormatting>
  <conditionalFormatting sqref="L64">
    <cfRule type="expression" dxfId="5958" priority="1531" stopIfTrue="1">
      <formula>$S64=1</formula>
    </cfRule>
    <cfRule type="expression" dxfId="5957" priority="1532" stopIfTrue="1">
      <formula>$S64=0</formula>
    </cfRule>
  </conditionalFormatting>
  <conditionalFormatting sqref="M64">
    <cfRule type="expression" dxfId="5956" priority="1529" stopIfTrue="1">
      <formula>$T64=1</formula>
    </cfRule>
    <cfRule type="expression" dxfId="5955" priority="1530" stopIfTrue="1">
      <formula>$T64=0</formula>
    </cfRule>
  </conditionalFormatting>
  <conditionalFormatting sqref="L64">
    <cfRule type="expression" dxfId="5954" priority="1527" stopIfTrue="1">
      <formula>$S64=1</formula>
    </cfRule>
    <cfRule type="expression" dxfId="5953" priority="1528" stopIfTrue="1">
      <formula>$S64=0</formula>
    </cfRule>
  </conditionalFormatting>
  <conditionalFormatting sqref="M64">
    <cfRule type="expression" dxfId="5952" priority="1525" stopIfTrue="1">
      <formula>$T64=1</formula>
    </cfRule>
    <cfRule type="expression" dxfId="5951" priority="1526" stopIfTrue="1">
      <formula>$T64=0</formula>
    </cfRule>
  </conditionalFormatting>
  <conditionalFormatting sqref="L64">
    <cfRule type="expression" dxfId="5950" priority="1523" stopIfTrue="1">
      <formula>$S64=1</formula>
    </cfRule>
    <cfRule type="expression" dxfId="5949" priority="1524" stopIfTrue="1">
      <formula>$S64=0</formula>
    </cfRule>
  </conditionalFormatting>
  <conditionalFormatting sqref="M64">
    <cfRule type="expression" dxfId="5948" priority="1521" stopIfTrue="1">
      <formula>$T64=1</formula>
    </cfRule>
    <cfRule type="expression" dxfId="5947" priority="1522" stopIfTrue="1">
      <formula>$T64=0</formula>
    </cfRule>
  </conditionalFormatting>
  <conditionalFormatting sqref="L64">
    <cfRule type="expression" dxfId="5946" priority="1519" stopIfTrue="1">
      <formula>$S64=1</formula>
    </cfRule>
    <cfRule type="expression" dxfId="5945" priority="1520" stopIfTrue="1">
      <formula>$S64=0</formula>
    </cfRule>
  </conditionalFormatting>
  <conditionalFormatting sqref="M64">
    <cfRule type="expression" dxfId="5944" priority="1517" stopIfTrue="1">
      <formula>$T64=1</formula>
    </cfRule>
    <cfRule type="expression" dxfId="5943" priority="1518" stopIfTrue="1">
      <formula>$T64=0</formula>
    </cfRule>
  </conditionalFormatting>
  <conditionalFormatting sqref="L68">
    <cfRule type="expression" dxfId="5942" priority="1515" stopIfTrue="1">
      <formula>$S68=1</formula>
    </cfRule>
    <cfRule type="expression" dxfId="5941" priority="1516" stopIfTrue="1">
      <formula>$S68=0</formula>
    </cfRule>
  </conditionalFormatting>
  <conditionalFormatting sqref="M68">
    <cfRule type="expression" dxfId="5940" priority="1513" stopIfTrue="1">
      <formula>$T68=1</formula>
    </cfRule>
    <cfRule type="expression" dxfId="5939" priority="1514" stopIfTrue="1">
      <formula>$T68=0</formula>
    </cfRule>
  </conditionalFormatting>
  <conditionalFormatting sqref="L68">
    <cfRule type="expression" dxfId="5938" priority="1511" stopIfTrue="1">
      <formula>$S68=1</formula>
    </cfRule>
    <cfRule type="expression" dxfId="5937" priority="1512" stopIfTrue="1">
      <formula>$S68=0</formula>
    </cfRule>
  </conditionalFormatting>
  <conditionalFormatting sqref="M68">
    <cfRule type="expression" dxfId="5936" priority="1509" stopIfTrue="1">
      <formula>$T68=1</formula>
    </cfRule>
    <cfRule type="expression" dxfId="5935" priority="1510" stopIfTrue="1">
      <formula>$T68=0</formula>
    </cfRule>
  </conditionalFormatting>
  <conditionalFormatting sqref="L68">
    <cfRule type="expression" dxfId="5934" priority="1507" stopIfTrue="1">
      <formula>$S68=1</formula>
    </cfRule>
    <cfRule type="expression" dxfId="5933" priority="1508" stopIfTrue="1">
      <formula>$S68=0</formula>
    </cfRule>
  </conditionalFormatting>
  <conditionalFormatting sqref="M68">
    <cfRule type="expression" dxfId="5932" priority="1505" stopIfTrue="1">
      <formula>$T68=1</formula>
    </cfRule>
    <cfRule type="expression" dxfId="5931" priority="1506" stopIfTrue="1">
      <formula>$T68=0</formula>
    </cfRule>
  </conditionalFormatting>
  <conditionalFormatting sqref="L68">
    <cfRule type="expression" dxfId="5930" priority="1503" stopIfTrue="1">
      <formula>$S68=1</formula>
    </cfRule>
    <cfRule type="expression" dxfId="5929" priority="1504" stopIfTrue="1">
      <formula>$S68=0</formula>
    </cfRule>
  </conditionalFormatting>
  <conditionalFormatting sqref="M68">
    <cfRule type="expression" dxfId="5928" priority="1501" stopIfTrue="1">
      <formula>$T68=1</formula>
    </cfRule>
    <cfRule type="expression" dxfId="5927" priority="1502" stopIfTrue="1">
      <formula>$T68=0</formula>
    </cfRule>
  </conditionalFormatting>
  <conditionalFormatting sqref="L68">
    <cfRule type="expression" dxfId="5926" priority="1499" stopIfTrue="1">
      <formula>$S68=1</formula>
    </cfRule>
    <cfRule type="expression" dxfId="5925" priority="1500" stopIfTrue="1">
      <formula>$S68=0</formula>
    </cfRule>
  </conditionalFormatting>
  <conditionalFormatting sqref="M68">
    <cfRule type="expression" dxfId="5924" priority="1497" stopIfTrue="1">
      <formula>$T68=1</formula>
    </cfRule>
    <cfRule type="expression" dxfId="5923" priority="1498" stopIfTrue="1">
      <formula>$T68=0</formula>
    </cfRule>
  </conditionalFormatting>
  <conditionalFormatting sqref="L68">
    <cfRule type="expression" dxfId="5922" priority="1495" stopIfTrue="1">
      <formula>$S68=1</formula>
    </cfRule>
    <cfRule type="expression" dxfId="5921" priority="1496" stopIfTrue="1">
      <formula>$S68=0</formula>
    </cfRule>
  </conditionalFormatting>
  <conditionalFormatting sqref="M68">
    <cfRule type="expression" dxfId="5920" priority="1493" stopIfTrue="1">
      <formula>$T68=1</formula>
    </cfRule>
    <cfRule type="expression" dxfId="5919" priority="1494" stopIfTrue="1">
      <formula>$T68=0</formula>
    </cfRule>
  </conditionalFormatting>
  <conditionalFormatting sqref="L68">
    <cfRule type="expression" dxfId="5918" priority="1491" stopIfTrue="1">
      <formula>$S68=1</formula>
    </cfRule>
    <cfRule type="expression" dxfId="5917" priority="1492" stopIfTrue="1">
      <formula>$S68=0</formula>
    </cfRule>
  </conditionalFormatting>
  <conditionalFormatting sqref="M68">
    <cfRule type="expression" dxfId="5916" priority="1489" stopIfTrue="1">
      <formula>$T68=1</formula>
    </cfRule>
    <cfRule type="expression" dxfId="5915" priority="1490" stopIfTrue="1">
      <formula>$T68=0</formula>
    </cfRule>
  </conditionalFormatting>
  <conditionalFormatting sqref="L68">
    <cfRule type="expression" dxfId="5914" priority="1487" stopIfTrue="1">
      <formula>$S68=1</formula>
    </cfRule>
    <cfRule type="expression" dxfId="5913" priority="1488" stopIfTrue="1">
      <formula>$S68=0</formula>
    </cfRule>
  </conditionalFormatting>
  <conditionalFormatting sqref="M68">
    <cfRule type="expression" dxfId="5912" priority="1485" stopIfTrue="1">
      <formula>$T68=1</formula>
    </cfRule>
    <cfRule type="expression" dxfId="5911" priority="1486" stopIfTrue="1">
      <formula>$T68=0</formula>
    </cfRule>
  </conditionalFormatting>
  <conditionalFormatting sqref="L68">
    <cfRule type="expression" dxfId="5910" priority="1483" stopIfTrue="1">
      <formula>$S68=1</formula>
    </cfRule>
    <cfRule type="expression" dxfId="5909" priority="1484" stopIfTrue="1">
      <formula>$S68=0</formula>
    </cfRule>
  </conditionalFormatting>
  <conditionalFormatting sqref="M68">
    <cfRule type="expression" dxfId="5908" priority="1481" stopIfTrue="1">
      <formula>$T68=1</formula>
    </cfRule>
    <cfRule type="expression" dxfId="5907" priority="1482" stopIfTrue="1">
      <formula>$T68=0</formula>
    </cfRule>
  </conditionalFormatting>
  <conditionalFormatting sqref="L74">
    <cfRule type="expression" dxfId="5906" priority="1479" stopIfTrue="1">
      <formula>$S74=1</formula>
    </cfRule>
    <cfRule type="expression" dxfId="5905" priority="1480" stopIfTrue="1">
      <formula>$S74=0</formula>
    </cfRule>
  </conditionalFormatting>
  <conditionalFormatting sqref="M74">
    <cfRule type="expression" dxfId="5904" priority="1477" stopIfTrue="1">
      <formula>$T74=1</formula>
    </cfRule>
    <cfRule type="expression" dxfId="5903" priority="1478" stopIfTrue="1">
      <formula>$T74=0</formula>
    </cfRule>
  </conditionalFormatting>
  <conditionalFormatting sqref="L74">
    <cfRule type="expression" dxfId="5902" priority="1475" stopIfTrue="1">
      <formula>$S74=1</formula>
    </cfRule>
    <cfRule type="expression" dxfId="5901" priority="1476" stopIfTrue="1">
      <formula>$S74=0</formula>
    </cfRule>
  </conditionalFormatting>
  <conditionalFormatting sqref="M74">
    <cfRule type="expression" dxfId="5900" priority="1473" stopIfTrue="1">
      <formula>$T74=1</formula>
    </cfRule>
    <cfRule type="expression" dxfId="5899" priority="1474" stopIfTrue="1">
      <formula>$T74=0</formula>
    </cfRule>
  </conditionalFormatting>
  <conditionalFormatting sqref="L74">
    <cfRule type="expression" dxfId="5898" priority="1471" stopIfTrue="1">
      <formula>$S74=1</formula>
    </cfRule>
    <cfRule type="expression" dxfId="5897" priority="1472" stopIfTrue="1">
      <formula>$S74=0</formula>
    </cfRule>
  </conditionalFormatting>
  <conditionalFormatting sqref="M74">
    <cfRule type="expression" dxfId="5896" priority="1469" stopIfTrue="1">
      <formula>$T74=1</formula>
    </cfRule>
    <cfRule type="expression" dxfId="5895" priority="1470" stopIfTrue="1">
      <formula>$T74=0</formula>
    </cfRule>
  </conditionalFormatting>
  <conditionalFormatting sqref="L74">
    <cfRule type="expression" dxfId="5894" priority="1467" stopIfTrue="1">
      <formula>$S74=1</formula>
    </cfRule>
    <cfRule type="expression" dxfId="5893" priority="1468" stopIfTrue="1">
      <formula>$S74=0</formula>
    </cfRule>
  </conditionalFormatting>
  <conditionalFormatting sqref="M74">
    <cfRule type="expression" dxfId="5892" priority="1465" stopIfTrue="1">
      <formula>$T74=1</formula>
    </cfRule>
    <cfRule type="expression" dxfId="5891" priority="1466" stopIfTrue="1">
      <formula>$T74=0</formula>
    </cfRule>
  </conditionalFormatting>
  <conditionalFormatting sqref="L74">
    <cfRule type="expression" dxfId="5890" priority="1463" stopIfTrue="1">
      <formula>$S74=1</formula>
    </cfRule>
    <cfRule type="expression" dxfId="5889" priority="1464" stopIfTrue="1">
      <formula>$S74=0</formula>
    </cfRule>
  </conditionalFormatting>
  <conditionalFormatting sqref="M74">
    <cfRule type="expression" dxfId="5888" priority="1461" stopIfTrue="1">
      <formula>$T74=1</formula>
    </cfRule>
    <cfRule type="expression" dxfId="5887" priority="1462" stopIfTrue="1">
      <formula>$T74=0</formula>
    </cfRule>
  </conditionalFormatting>
  <conditionalFormatting sqref="L74">
    <cfRule type="expression" dxfId="5886" priority="1459" stopIfTrue="1">
      <formula>$S74=1</formula>
    </cfRule>
    <cfRule type="expression" dxfId="5885" priority="1460" stopIfTrue="1">
      <formula>$S74=0</formula>
    </cfRule>
  </conditionalFormatting>
  <conditionalFormatting sqref="M74">
    <cfRule type="expression" dxfId="5884" priority="1457" stopIfTrue="1">
      <formula>$T74=1</formula>
    </cfRule>
    <cfRule type="expression" dxfId="5883" priority="1458" stopIfTrue="1">
      <formula>$T74=0</formula>
    </cfRule>
  </conditionalFormatting>
  <conditionalFormatting sqref="L74">
    <cfRule type="expression" dxfId="5882" priority="1455" stopIfTrue="1">
      <formula>$S74=1</formula>
    </cfRule>
    <cfRule type="expression" dxfId="5881" priority="1456" stopIfTrue="1">
      <formula>$S74=0</formula>
    </cfRule>
  </conditionalFormatting>
  <conditionalFormatting sqref="M74">
    <cfRule type="expression" dxfId="5880" priority="1453" stopIfTrue="1">
      <formula>$T74=1</formula>
    </cfRule>
    <cfRule type="expression" dxfId="5879" priority="1454" stopIfTrue="1">
      <formula>$T74=0</formula>
    </cfRule>
  </conditionalFormatting>
  <conditionalFormatting sqref="L74">
    <cfRule type="expression" dxfId="5878" priority="1451" stopIfTrue="1">
      <formula>$S74=1</formula>
    </cfRule>
    <cfRule type="expression" dxfId="5877" priority="1452" stopIfTrue="1">
      <formula>$S74=0</formula>
    </cfRule>
  </conditionalFormatting>
  <conditionalFormatting sqref="M74">
    <cfRule type="expression" dxfId="5876" priority="1449" stopIfTrue="1">
      <formula>$T74=1</formula>
    </cfRule>
    <cfRule type="expression" dxfId="5875" priority="1450" stopIfTrue="1">
      <formula>$T74=0</formula>
    </cfRule>
  </conditionalFormatting>
  <conditionalFormatting sqref="L74">
    <cfRule type="expression" dxfId="5874" priority="1447" stopIfTrue="1">
      <formula>$S74=1</formula>
    </cfRule>
    <cfRule type="expression" dxfId="5873" priority="1448" stopIfTrue="1">
      <formula>$S74=0</formula>
    </cfRule>
  </conditionalFormatting>
  <conditionalFormatting sqref="M74">
    <cfRule type="expression" dxfId="5872" priority="1445" stopIfTrue="1">
      <formula>$T74=1</formula>
    </cfRule>
    <cfRule type="expression" dxfId="5871" priority="1446" stopIfTrue="1">
      <formula>$T74=0</formula>
    </cfRule>
  </conditionalFormatting>
  <conditionalFormatting sqref="L80">
    <cfRule type="expression" dxfId="5870" priority="1443" stopIfTrue="1">
      <formula>$S80=1</formula>
    </cfRule>
    <cfRule type="expression" dxfId="5869" priority="1444" stopIfTrue="1">
      <formula>$S80=0</formula>
    </cfRule>
  </conditionalFormatting>
  <conditionalFormatting sqref="M80">
    <cfRule type="expression" dxfId="5868" priority="1441" stopIfTrue="1">
      <formula>$T80=1</formula>
    </cfRule>
    <cfRule type="expression" dxfId="5867" priority="1442" stopIfTrue="1">
      <formula>$T80=0</formula>
    </cfRule>
  </conditionalFormatting>
  <conditionalFormatting sqref="L80">
    <cfRule type="expression" dxfId="5866" priority="1439" stopIfTrue="1">
      <formula>$S80=1</formula>
    </cfRule>
    <cfRule type="expression" dxfId="5865" priority="1440" stopIfTrue="1">
      <formula>$S80=0</formula>
    </cfRule>
  </conditionalFormatting>
  <conditionalFormatting sqref="M80">
    <cfRule type="expression" dxfId="5864" priority="1437" stopIfTrue="1">
      <formula>$T80=1</formula>
    </cfRule>
    <cfRule type="expression" dxfId="5863" priority="1438" stopIfTrue="1">
      <formula>$T80=0</formula>
    </cfRule>
  </conditionalFormatting>
  <conditionalFormatting sqref="L80">
    <cfRule type="expression" dxfId="5862" priority="1435" stopIfTrue="1">
      <formula>$S80=1</formula>
    </cfRule>
    <cfRule type="expression" dxfId="5861" priority="1436" stopIfTrue="1">
      <formula>$S80=0</formula>
    </cfRule>
  </conditionalFormatting>
  <conditionalFormatting sqref="M80">
    <cfRule type="expression" dxfId="5860" priority="1433" stopIfTrue="1">
      <formula>$T80=1</formula>
    </cfRule>
    <cfRule type="expression" dxfId="5859" priority="1434" stopIfTrue="1">
      <formula>$T80=0</formula>
    </cfRule>
  </conditionalFormatting>
  <conditionalFormatting sqref="L80">
    <cfRule type="expression" dxfId="5858" priority="1431" stopIfTrue="1">
      <formula>$S80=1</formula>
    </cfRule>
    <cfRule type="expression" dxfId="5857" priority="1432" stopIfTrue="1">
      <formula>$S80=0</formula>
    </cfRule>
  </conditionalFormatting>
  <conditionalFormatting sqref="M80">
    <cfRule type="expression" dxfId="5856" priority="1429" stopIfTrue="1">
      <formula>$T80=1</formula>
    </cfRule>
    <cfRule type="expression" dxfId="5855" priority="1430" stopIfTrue="1">
      <formula>$T80=0</formula>
    </cfRule>
  </conditionalFormatting>
  <conditionalFormatting sqref="L80">
    <cfRule type="expression" dxfId="5854" priority="1427" stopIfTrue="1">
      <formula>$S80=1</formula>
    </cfRule>
    <cfRule type="expression" dxfId="5853" priority="1428" stopIfTrue="1">
      <formula>$S80=0</formula>
    </cfRule>
  </conditionalFormatting>
  <conditionalFormatting sqref="M80">
    <cfRule type="expression" dxfId="5852" priority="1425" stopIfTrue="1">
      <formula>$T80=1</formula>
    </cfRule>
    <cfRule type="expression" dxfId="5851" priority="1426" stopIfTrue="1">
      <formula>$T80=0</formula>
    </cfRule>
  </conditionalFormatting>
  <conditionalFormatting sqref="L80">
    <cfRule type="expression" dxfId="5850" priority="1423" stopIfTrue="1">
      <formula>$S80=1</formula>
    </cfRule>
    <cfRule type="expression" dxfId="5849" priority="1424" stopIfTrue="1">
      <formula>$S80=0</formula>
    </cfRule>
  </conditionalFormatting>
  <conditionalFormatting sqref="M80">
    <cfRule type="expression" dxfId="5848" priority="1421" stopIfTrue="1">
      <formula>$T80=1</formula>
    </cfRule>
    <cfRule type="expression" dxfId="5847" priority="1422" stopIfTrue="1">
      <formula>$T80=0</formula>
    </cfRule>
  </conditionalFormatting>
  <conditionalFormatting sqref="L80">
    <cfRule type="expression" dxfId="5846" priority="1419" stopIfTrue="1">
      <formula>$S80=1</formula>
    </cfRule>
    <cfRule type="expression" dxfId="5845" priority="1420" stopIfTrue="1">
      <formula>$S80=0</formula>
    </cfRule>
  </conditionalFormatting>
  <conditionalFormatting sqref="M80">
    <cfRule type="expression" dxfId="5844" priority="1417" stopIfTrue="1">
      <formula>$T80=1</formula>
    </cfRule>
    <cfRule type="expression" dxfId="5843" priority="1418" stopIfTrue="1">
      <formula>$T80=0</formula>
    </cfRule>
  </conditionalFormatting>
  <conditionalFormatting sqref="L80">
    <cfRule type="expression" dxfId="5842" priority="1415" stopIfTrue="1">
      <formula>$S80=1</formula>
    </cfRule>
    <cfRule type="expression" dxfId="5841" priority="1416" stopIfTrue="1">
      <formula>$S80=0</formula>
    </cfRule>
  </conditionalFormatting>
  <conditionalFormatting sqref="M80">
    <cfRule type="expression" dxfId="5840" priority="1413" stopIfTrue="1">
      <formula>$T80=1</formula>
    </cfRule>
    <cfRule type="expression" dxfId="5839" priority="1414" stopIfTrue="1">
      <formula>$T80=0</formula>
    </cfRule>
  </conditionalFormatting>
  <conditionalFormatting sqref="L80">
    <cfRule type="expression" dxfId="5838" priority="1411" stopIfTrue="1">
      <formula>$S80=1</formula>
    </cfRule>
    <cfRule type="expression" dxfId="5837" priority="1412" stopIfTrue="1">
      <formula>$S80=0</formula>
    </cfRule>
  </conditionalFormatting>
  <conditionalFormatting sqref="M80">
    <cfRule type="expression" dxfId="5836" priority="1409" stopIfTrue="1">
      <formula>$T80=1</formula>
    </cfRule>
    <cfRule type="expression" dxfId="5835" priority="1410" stopIfTrue="1">
      <formula>$T80=0</formula>
    </cfRule>
  </conditionalFormatting>
  <conditionalFormatting sqref="L86">
    <cfRule type="expression" dxfId="5834" priority="1407" stopIfTrue="1">
      <formula>$S86=1</formula>
    </cfRule>
    <cfRule type="expression" dxfId="5833" priority="1408" stopIfTrue="1">
      <formula>$S86=0</formula>
    </cfRule>
  </conditionalFormatting>
  <conditionalFormatting sqref="M86">
    <cfRule type="expression" dxfId="5832" priority="1405" stopIfTrue="1">
      <formula>$T86=1</formula>
    </cfRule>
    <cfRule type="expression" dxfId="5831" priority="1406" stopIfTrue="1">
      <formula>$T86=0</formula>
    </cfRule>
  </conditionalFormatting>
  <conditionalFormatting sqref="L86">
    <cfRule type="expression" dxfId="5830" priority="1403" stopIfTrue="1">
      <formula>$S86=1</formula>
    </cfRule>
    <cfRule type="expression" dxfId="5829" priority="1404" stopIfTrue="1">
      <formula>$S86=0</formula>
    </cfRule>
  </conditionalFormatting>
  <conditionalFormatting sqref="M86">
    <cfRule type="expression" dxfId="5828" priority="1401" stopIfTrue="1">
      <formula>$T86=1</formula>
    </cfRule>
    <cfRule type="expression" dxfId="5827" priority="1402" stopIfTrue="1">
      <formula>$T86=0</formula>
    </cfRule>
  </conditionalFormatting>
  <conditionalFormatting sqref="L86">
    <cfRule type="expression" dxfId="5826" priority="1399" stopIfTrue="1">
      <formula>$S86=1</formula>
    </cfRule>
    <cfRule type="expression" dxfId="5825" priority="1400" stopIfTrue="1">
      <formula>$S86=0</formula>
    </cfRule>
  </conditionalFormatting>
  <conditionalFormatting sqref="M86">
    <cfRule type="expression" dxfId="5824" priority="1397" stopIfTrue="1">
      <formula>$T86=1</formula>
    </cfRule>
    <cfRule type="expression" dxfId="5823" priority="1398" stopIfTrue="1">
      <formula>$T86=0</formula>
    </cfRule>
  </conditionalFormatting>
  <conditionalFormatting sqref="L86">
    <cfRule type="expression" dxfId="5822" priority="1395" stopIfTrue="1">
      <formula>$S86=1</formula>
    </cfRule>
    <cfRule type="expression" dxfId="5821" priority="1396" stopIfTrue="1">
      <formula>$S86=0</formula>
    </cfRule>
  </conditionalFormatting>
  <conditionalFormatting sqref="M86">
    <cfRule type="expression" dxfId="5820" priority="1393" stopIfTrue="1">
      <formula>$T86=1</formula>
    </cfRule>
    <cfRule type="expression" dxfId="5819" priority="1394" stopIfTrue="1">
      <formula>$T86=0</formula>
    </cfRule>
  </conditionalFormatting>
  <conditionalFormatting sqref="L86">
    <cfRule type="expression" dxfId="5818" priority="1391" stopIfTrue="1">
      <formula>$S86=1</formula>
    </cfRule>
    <cfRule type="expression" dxfId="5817" priority="1392" stopIfTrue="1">
      <formula>$S86=0</formula>
    </cfRule>
  </conditionalFormatting>
  <conditionalFormatting sqref="M86">
    <cfRule type="expression" dxfId="5816" priority="1389" stopIfTrue="1">
      <formula>$T86=1</formula>
    </cfRule>
    <cfRule type="expression" dxfId="5815" priority="1390" stopIfTrue="1">
      <formula>$T86=0</formula>
    </cfRule>
  </conditionalFormatting>
  <conditionalFormatting sqref="L86">
    <cfRule type="expression" dxfId="5814" priority="1387" stopIfTrue="1">
      <formula>$S86=1</formula>
    </cfRule>
    <cfRule type="expression" dxfId="5813" priority="1388" stopIfTrue="1">
      <formula>$S86=0</formula>
    </cfRule>
  </conditionalFormatting>
  <conditionalFormatting sqref="M86">
    <cfRule type="expression" dxfId="5812" priority="1385" stopIfTrue="1">
      <formula>$T86=1</formula>
    </cfRule>
    <cfRule type="expression" dxfId="5811" priority="1386" stopIfTrue="1">
      <formula>$T86=0</formula>
    </cfRule>
  </conditionalFormatting>
  <conditionalFormatting sqref="L86">
    <cfRule type="expression" dxfId="5810" priority="1383" stopIfTrue="1">
      <formula>$S86=1</formula>
    </cfRule>
    <cfRule type="expression" dxfId="5809" priority="1384" stopIfTrue="1">
      <formula>$S86=0</formula>
    </cfRule>
  </conditionalFormatting>
  <conditionalFormatting sqref="M86">
    <cfRule type="expression" dxfId="5808" priority="1381" stopIfTrue="1">
      <formula>$T86=1</formula>
    </cfRule>
    <cfRule type="expression" dxfId="5807" priority="1382" stopIfTrue="1">
      <formula>$T86=0</formula>
    </cfRule>
  </conditionalFormatting>
  <conditionalFormatting sqref="L86">
    <cfRule type="expression" dxfId="5806" priority="1379" stopIfTrue="1">
      <formula>$S86=1</formula>
    </cfRule>
    <cfRule type="expression" dxfId="5805" priority="1380" stopIfTrue="1">
      <formula>$S86=0</formula>
    </cfRule>
  </conditionalFormatting>
  <conditionalFormatting sqref="M86">
    <cfRule type="expression" dxfId="5804" priority="1377" stopIfTrue="1">
      <formula>$T86=1</formula>
    </cfRule>
    <cfRule type="expression" dxfId="5803" priority="1378" stopIfTrue="1">
      <formula>$T86=0</formula>
    </cfRule>
  </conditionalFormatting>
  <conditionalFormatting sqref="L86">
    <cfRule type="expression" dxfId="5802" priority="1375" stopIfTrue="1">
      <formula>$S86=1</formula>
    </cfRule>
    <cfRule type="expression" dxfId="5801" priority="1376" stopIfTrue="1">
      <formula>$S86=0</formula>
    </cfRule>
  </conditionalFormatting>
  <conditionalFormatting sqref="M86">
    <cfRule type="expression" dxfId="5800" priority="1373" stopIfTrue="1">
      <formula>$T86=1</formula>
    </cfRule>
    <cfRule type="expression" dxfId="5799" priority="1374" stopIfTrue="1">
      <formula>$T86=0</formula>
    </cfRule>
  </conditionalFormatting>
  <conditionalFormatting sqref="L108">
    <cfRule type="expression" dxfId="5798" priority="1335" stopIfTrue="1">
      <formula>$S108=1</formula>
    </cfRule>
    <cfRule type="expression" dxfId="5797" priority="1336" stopIfTrue="1">
      <formula>$S108=0</formula>
    </cfRule>
  </conditionalFormatting>
  <conditionalFormatting sqref="M108">
    <cfRule type="expression" dxfId="5796" priority="1333" stopIfTrue="1">
      <formula>$T108=1</formula>
    </cfRule>
    <cfRule type="expression" dxfId="5795" priority="1334" stopIfTrue="1">
      <formula>$T108=0</formula>
    </cfRule>
  </conditionalFormatting>
  <conditionalFormatting sqref="L108">
    <cfRule type="expression" dxfId="5794" priority="1331" stopIfTrue="1">
      <formula>$S108=1</formula>
    </cfRule>
    <cfRule type="expression" dxfId="5793" priority="1332" stopIfTrue="1">
      <formula>$S108=0</formula>
    </cfRule>
  </conditionalFormatting>
  <conditionalFormatting sqref="M108">
    <cfRule type="expression" dxfId="5792" priority="1329" stopIfTrue="1">
      <formula>$T108=1</formula>
    </cfRule>
    <cfRule type="expression" dxfId="5791" priority="1330" stopIfTrue="1">
      <formula>$T108=0</formula>
    </cfRule>
  </conditionalFormatting>
  <conditionalFormatting sqref="L108">
    <cfRule type="expression" dxfId="5790" priority="1327" stopIfTrue="1">
      <formula>$S108=1</formula>
    </cfRule>
    <cfRule type="expression" dxfId="5789" priority="1328" stopIfTrue="1">
      <formula>$S108=0</formula>
    </cfRule>
  </conditionalFormatting>
  <conditionalFormatting sqref="M108">
    <cfRule type="expression" dxfId="5788" priority="1325" stopIfTrue="1">
      <formula>$T108=1</formula>
    </cfRule>
    <cfRule type="expression" dxfId="5787" priority="1326" stopIfTrue="1">
      <formula>$T108=0</formula>
    </cfRule>
  </conditionalFormatting>
  <conditionalFormatting sqref="L108">
    <cfRule type="expression" dxfId="5786" priority="1323" stopIfTrue="1">
      <formula>$S108=1</formula>
    </cfRule>
    <cfRule type="expression" dxfId="5785" priority="1324" stopIfTrue="1">
      <formula>$S108=0</formula>
    </cfRule>
  </conditionalFormatting>
  <conditionalFormatting sqref="M108">
    <cfRule type="expression" dxfId="5784" priority="1321" stopIfTrue="1">
      <formula>$T108=1</formula>
    </cfRule>
    <cfRule type="expression" dxfId="5783" priority="1322" stopIfTrue="1">
      <formula>$T108=0</formula>
    </cfRule>
  </conditionalFormatting>
  <conditionalFormatting sqref="L108">
    <cfRule type="expression" dxfId="5782" priority="1319" stopIfTrue="1">
      <formula>$S108=1</formula>
    </cfRule>
    <cfRule type="expression" dxfId="5781" priority="1320" stopIfTrue="1">
      <formula>$S108=0</formula>
    </cfRule>
  </conditionalFormatting>
  <conditionalFormatting sqref="M108">
    <cfRule type="expression" dxfId="5780" priority="1317" stopIfTrue="1">
      <formula>$T108=1</formula>
    </cfRule>
    <cfRule type="expression" dxfId="5779" priority="1318" stopIfTrue="1">
      <formula>$T108=0</formula>
    </cfRule>
  </conditionalFormatting>
  <conditionalFormatting sqref="L108">
    <cfRule type="expression" dxfId="5778" priority="1315" stopIfTrue="1">
      <formula>$S108=1</formula>
    </cfRule>
    <cfRule type="expression" dxfId="5777" priority="1316" stopIfTrue="1">
      <formula>$S108=0</formula>
    </cfRule>
  </conditionalFormatting>
  <conditionalFormatting sqref="M108">
    <cfRule type="expression" dxfId="5776" priority="1313" stopIfTrue="1">
      <formula>$T108=1</formula>
    </cfRule>
    <cfRule type="expression" dxfId="5775" priority="1314" stopIfTrue="1">
      <formula>$T108=0</formula>
    </cfRule>
  </conditionalFormatting>
  <conditionalFormatting sqref="L108">
    <cfRule type="expression" dxfId="5774" priority="1311" stopIfTrue="1">
      <formula>$S108=1</formula>
    </cfRule>
    <cfRule type="expression" dxfId="5773" priority="1312" stopIfTrue="1">
      <formula>$S108=0</formula>
    </cfRule>
  </conditionalFormatting>
  <conditionalFormatting sqref="M108">
    <cfRule type="expression" dxfId="5772" priority="1309" stopIfTrue="1">
      <formula>$T108=1</formula>
    </cfRule>
    <cfRule type="expression" dxfId="5771" priority="1310" stopIfTrue="1">
      <formula>$T108=0</formula>
    </cfRule>
  </conditionalFormatting>
  <conditionalFormatting sqref="L108">
    <cfRule type="expression" dxfId="5770" priority="1307" stopIfTrue="1">
      <formula>$S108=1</formula>
    </cfRule>
    <cfRule type="expression" dxfId="5769" priority="1308" stopIfTrue="1">
      <formula>$S108=0</formula>
    </cfRule>
  </conditionalFormatting>
  <conditionalFormatting sqref="M108">
    <cfRule type="expression" dxfId="5768" priority="1305" stopIfTrue="1">
      <formula>$T108=1</formula>
    </cfRule>
    <cfRule type="expression" dxfId="5767" priority="1306" stopIfTrue="1">
      <formula>$T108=0</formula>
    </cfRule>
  </conditionalFormatting>
  <conditionalFormatting sqref="L108">
    <cfRule type="expression" dxfId="5766" priority="1303" stopIfTrue="1">
      <formula>$S108=1</formula>
    </cfRule>
    <cfRule type="expression" dxfId="5765" priority="1304" stopIfTrue="1">
      <formula>$S108=0</formula>
    </cfRule>
  </conditionalFormatting>
  <conditionalFormatting sqref="M108">
    <cfRule type="expression" dxfId="5764" priority="1301" stopIfTrue="1">
      <formula>$T108=1</formula>
    </cfRule>
    <cfRule type="expression" dxfId="5763" priority="1302" stopIfTrue="1">
      <formula>$T108=0</formula>
    </cfRule>
  </conditionalFormatting>
  <conditionalFormatting sqref="L126">
    <cfRule type="expression" dxfId="5762" priority="1263" stopIfTrue="1">
      <formula>$S126=1</formula>
    </cfRule>
    <cfRule type="expression" dxfId="5761" priority="1264" stopIfTrue="1">
      <formula>$S126=0</formula>
    </cfRule>
  </conditionalFormatting>
  <conditionalFormatting sqref="M126">
    <cfRule type="expression" dxfId="5760" priority="1261" stopIfTrue="1">
      <formula>$T126=1</formula>
    </cfRule>
    <cfRule type="expression" dxfId="5759" priority="1262" stopIfTrue="1">
      <formula>$T126=0</formula>
    </cfRule>
  </conditionalFormatting>
  <conditionalFormatting sqref="L126">
    <cfRule type="expression" dxfId="5758" priority="1259" stopIfTrue="1">
      <formula>$S126=1</formula>
    </cfRule>
    <cfRule type="expression" dxfId="5757" priority="1260" stopIfTrue="1">
      <formula>$S126=0</formula>
    </cfRule>
  </conditionalFormatting>
  <conditionalFormatting sqref="M126">
    <cfRule type="expression" dxfId="5756" priority="1257" stopIfTrue="1">
      <formula>$T126=1</formula>
    </cfRule>
    <cfRule type="expression" dxfId="5755" priority="1258" stopIfTrue="1">
      <formula>$T126=0</formula>
    </cfRule>
  </conditionalFormatting>
  <conditionalFormatting sqref="L126">
    <cfRule type="expression" dxfId="5754" priority="1255" stopIfTrue="1">
      <formula>$S126=1</formula>
    </cfRule>
    <cfRule type="expression" dxfId="5753" priority="1256" stopIfTrue="1">
      <formula>$S126=0</formula>
    </cfRule>
  </conditionalFormatting>
  <conditionalFormatting sqref="M126">
    <cfRule type="expression" dxfId="5752" priority="1253" stopIfTrue="1">
      <formula>$T126=1</formula>
    </cfRule>
    <cfRule type="expression" dxfId="5751" priority="1254" stopIfTrue="1">
      <formula>$T126=0</formula>
    </cfRule>
  </conditionalFormatting>
  <conditionalFormatting sqref="L126">
    <cfRule type="expression" dxfId="5750" priority="1251" stopIfTrue="1">
      <formula>$S126=1</formula>
    </cfRule>
    <cfRule type="expression" dxfId="5749" priority="1252" stopIfTrue="1">
      <formula>$S126=0</formula>
    </cfRule>
  </conditionalFormatting>
  <conditionalFormatting sqref="M126">
    <cfRule type="expression" dxfId="5748" priority="1249" stopIfTrue="1">
      <formula>$T126=1</formula>
    </cfRule>
    <cfRule type="expression" dxfId="5747" priority="1250" stopIfTrue="1">
      <formula>$T126=0</formula>
    </cfRule>
  </conditionalFormatting>
  <conditionalFormatting sqref="L126">
    <cfRule type="expression" dxfId="5746" priority="1247" stopIfTrue="1">
      <formula>$S126=1</formula>
    </cfRule>
    <cfRule type="expression" dxfId="5745" priority="1248" stopIfTrue="1">
      <formula>$S126=0</formula>
    </cfRule>
  </conditionalFormatting>
  <conditionalFormatting sqref="M126">
    <cfRule type="expression" dxfId="5744" priority="1245" stopIfTrue="1">
      <formula>$T126=1</formula>
    </cfRule>
    <cfRule type="expression" dxfId="5743" priority="1246" stopIfTrue="1">
      <formula>$T126=0</formula>
    </cfRule>
  </conditionalFormatting>
  <conditionalFormatting sqref="L126">
    <cfRule type="expression" dxfId="5742" priority="1243" stopIfTrue="1">
      <formula>$S126=1</formula>
    </cfRule>
    <cfRule type="expression" dxfId="5741" priority="1244" stopIfTrue="1">
      <formula>$S126=0</formula>
    </cfRule>
  </conditionalFormatting>
  <conditionalFormatting sqref="M126">
    <cfRule type="expression" dxfId="5740" priority="1241" stopIfTrue="1">
      <formula>$T126=1</formula>
    </cfRule>
    <cfRule type="expression" dxfId="5739" priority="1242" stopIfTrue="1">
      <formula>$T126=0</formula>
    </cfRule>
  </conditionalFormatting>
  <conditionalFormatting sqref="L126">
    <cfRule type="expression" dxfId="5738" priority="1239" stopIfTrue="1">
      <formula>$S126=1</formula>
    </cfRule>
    <cfRule type="expression" dxfId="5737" priority="1240" stopIfTrue="1">
      <formula>$S126=0</formula>
    </cfRule>
  </conditionalFormatting>
  <conditionalFormatting sqref="M126">
    <cfRule type="expression" dxfId="5736" priority="1237" stopIfTrue="1">
      <formula>$T126=1</formula>
    </cfRule>
    <cfRule type="expression" dxfId="5735" priority="1238" stopIfTrue="1">
      <formula>$T126=0</formula>
    </cfRule>
  </conditionalFormatting>
  <conditionalFormatting sqref="L126">
    <cfRule type="expression" dxfId="5734" priority="1235" stopIfTrue="1">
      <formula>$S126=1</formula>
    </cfRule>
    <cfRule type="expression" dxfId="5733" priority="1236" stopIfTrue="1">
      <formula>$S126=0</formula>
    </cfRule>
  </conditionalFormatting>
  <conditionalFormatting sqref="M126">
    <cfRule type="expression" dxfId="5732" priority="1233" stopIfTrue="1">
      <formula>$T126=1</formula>
    </cfRule>
    <cfRule type="expression" dxfId="5731" priority="1234" stopIfTrue="1">
      <formula>$T126=0</formula>
    </cfRule>
  </conditionalFormatting>
  <conditionalFormatting sqref="L126">
    <cfRule type="expression" dxfId="5730" priority="1231" stopIfTrue="1">
      <formula>$S126=1</formula>
    </cfRule>
    <cfRule type="expression" dxfId="5729" priority="1232" stopIfTrue="1">
      <formula>$S126=0</formula>
    </cfRule>
  </conditionalFormatting>
  <conditionalFormatting sqref="M126">
    <cfRule type="expression" dxfId="5728" priority="1229" stopIfTrue="1">
      <formula>$T126=1</formula>
    </cfRule>
    <cfRule type="expression" dxfId="5727" priority="1230" stopIfTrue="1">
      <formula>$T126=0</formula>
    </cfRule>
  </conditionalFormatting>
  <conditionalFormatting sqref="L120">
    <cfRule type="expression" dxfId="5726" priority="1227" stopIfTrue="1">
      <formula>$S120=1</formula>
    </cfRule>
    <cfRule type="expression" dxfId="5725" priority="1228" stopIfTrue="1">
      <formula>$S120=0</formula>
    </cfRule>
  </conditionalFormatting>
  <conditionalFormatting sqref="M120">
    <cfRule type="expression" dxfId="5724" priority="1225" stopIfTrue="1">
      <formula>$T120=1</formula>
    </cfRule>
    <cfRule type="expression" dxfId="5723" priority="1226" stopIfTrue="1">
      <formula>$T120=0</formula>
    </cfRule>
  </conditionalFormatting>
  <conditionalFormatting sqref="L120">
    <cfRule type="expression" dxfId="5722" priority="1223" stopIfTrue="1">
      <formula>$S120=1</formula>
    </cfRule>
    <cfRule type="expression" dxfId="5721" priority="1224" stopIfTrue="1">
      <formula>$S120=0</formula>
    </cfRule>
  </conditionalFormatting>
  <conditionalFormatting sqref="M120">
    <cfRule type="expression" dxfId="5720" priority="1221" stopIfTrue="1">
      <formula>$T120=1</formula>
    </cfRule>
    <cfRule type="expression" dxfId="5719" priority="1222" stopIfTrue="1">
      <formula>$T120=0</formula>
    </cfRule>
  </conditionalFormatting>
  <conditionalFormatting sqref="L120">
    <cfRule type="expression" dxfId="5718" priority="1219" stopIfTrue="1">
      <formula>$S120=1</formula>
    </cfRule>
    <cfRule type="expression" dxfId="5717" priority="1220" stopIfTrue="1">
      <formula>$S120=0</formula>
    </cfRule>
  </conditionalFormatting>
  <conditionalFormatting sqref="M120">
    <cfRule type="expression" dxfId="5716" priority="1217" stopIfTrue="1">
      <formula>$T120=1</formula>
    </cfRule>
    <cfRule type="expression" dxfId="5715" priority="1218" stopIfTrue="1">
      <formula>$T120=0</formula>
    </cfRule>
  </conditionalFormatting>
  <conditionalFormatting sqref="L120">
    <cfRule type="expression" dxfId="5714" priority="1215" stopIfTrue="1">
      <formula>$S120=1</formula>
    </cfRule>
    <cfRule type="expression" dxfId="5713" priority="1216" stopIfTrue="1">
      <formula>$S120=0</formula>
    </cfRule>
  </conditionalFormatting>
  <conditionalFormatting sqref="M120">
    <cfRule type="expression" dxfId="5712" priority="1213" stopIfTrue="1">
      <formula>$T120=1</formula>
    </cfRule>
    <cfRule type="expression" dxfId="5711" priority="1214" stopIfTrue="1">
      <formula>$T120=0</formula>
    </cfRule>
  </conditionalFormatting>
  <conditionalFormatting sqref="L120">
    <cfRule type="expression" dxfId="5710" priority="1211" stopIfTrue="1">
      <formula>$S120=1</formula>
    </cfRule>
    <cfRule type="expression" dxfId="5709" priority="1212" stopIfTrue="1">
      <formula>$S120=0</formula>
    </cfRule>
  </conditionalFormatting>
  <conditionalFormatting sqref="M120">
    <cfRule type="expression" dxfId="5708" priority="1209" stopIfTrue="1">
      <formula>$T120=1</formula>
    </cfRule>
    <cfRule type="expression" dxfId="5707" priority="1210" stopIfTrue="1">
      <formula>$T120=0</formula>
    </cfRule>
  </conditionalFormatting>
  <conditionalFormatting sqref="L120">
    <cfRule type="expression" dxfId="5706" priority="1207" stopIfTrue="1">
      <formula>$S120=1</formula>
    </cfRule>
    <cfRule type="expression" dxfId="5705" priority="1208" stopIfTrue="1">
      <formula>$S120=0</formula>
    </cfRule>
  </conditionalFormatting>
  <conditionalFormatting sqref="M120">
    <cfRule type="expression" dxfId="5704" priority="1205" stopIfTrue="1">
      <formula>$T120=1</formula>
    </cfRule>
    <cfRule type="expression" dxfId="5703" priority="1206" stopIfTrue="1">
      <formula>$T120=0</formula>
    </cfRule>
  </conditionalFormatting>
  <conditionalFormatting sqref="L120">
    <cfRule type="expression" dxfId="5702" priority="1203" stopIfTrue="1">
      <formula>$S120=1</formula>
    </cfRule>
    <cfRule type="expression" dxfId="5701" priority="1204" stopIfTrue="1">
      <formula>$S120=0</formula>
    </cfRule>
  </conditionalFormatting>
  <conditionalFormatting sqref="M120">
    <cfRule type="expression" dxfId="5700" priority="1201" stopIfTrue="1">
      <formula>$T120=1</formula>
    </cfRule>
    <cfRule type="expression" dxfId="5699" priority="1202" stopIfTrue="1">
      <formula>$T120=0</formula>
    </cfRule>
  </conditionalFormatting>
  <conditionalFormatting sqref="L120">
    <cfRule type="expression" dxfId="5698" priority="1199" stopIfTrue="1">
      <formula>$S120=1</formula>
    </cfRule>
    <cfRule type="expression" dxfId="5697" priority="1200" stopIfTrue="1">
      <formula>$S120=0</formula>
    </cfRule>
  </conditionalFormatting>
  <conditionalFormatting sqref="M120">
    <cfRule type="expression" dxfId="5696" priority="1197" stopIfTrue="1">
      <formula>$T120=1</formula>
    </cfRule>
    <cfRule type="expression" dxfId="5695" priority="1198" stopIfTrue="1">
      <formula>$T120=0</formula>
    </cfRule>
  </conditionalFormatting>
  <conditionalFormatting sqref="L120">
    <cfRule type="expression" dxfId="5694" priority="1195" stopIfTrue="1">
      <formula>$S120=1</formula>
    </cfRule>
    <cfRule type="expression" dxfId="5693" priority="1196" stopIfTrue="1">
      <formula>$S120=0</formula>
    </cfRule>
  </conditionalFormatting>
  <conditionalFormatting sqref="M120">
    <cfRule type="expression" dxfId="5692" priority="1193" stopIfTrue="1">
      <formula>$T120=1</formula>
    </cfRule>
    <cfRule type="expression" dxfId="5691" priority="1194" stopIfTrue="1">
      <formula>$T120=0</formula>
    </cfRule>
  </conditionalFormatting>
  <conditionalFormatting sqref="K90">
    <cfRule type="expression" dxfId="5690" priority="762" stopIfTrue="1">
      <formula>LEFT(K90,1)="5"</formula>
    </cfRule>
    <cfRule type="expression" dxfId="5689" priority="763" stopIfTrue="1">
      <formula>LEFT(K90,1)="4"</formula>
    </cfRule>
    <cfRule type="expression" dxfId="5688" priority="764" stopIfTrue="1">
      <formula>OR(LEFT(K90,1)="3",LEFT(K90,1)="2")</formula>
    </cfRule>
  </conditionalFormatting>
  <conditionalFormatting sqref="K90">
    <cfRule type="expression" dxfId="5687" priority="759" stopIfTrue="1">
      <formula>LEFT(K90,1)="5"</formula>
    </cfRule>
    <cfRule type="expression" dxfId="5686" priority="760" stopIfTrue="1">
      <formula>LEFT(K90,1)="4"</formula>
    </cfRule>
    <cfRule type="expression" dxfId="5685" priority="761" stopIfTrue="1">
      <formula>OR(LEFT(K90,1)="3",LEFT(K90,1)="2")</formula>
    </cfRule>
  </conditionalFormatting>
  <conditionalFormatting sqref="K90">
    <cfRule type="expression" dxfId="5684" priority="756" stopIfTrue="1">
      <formula>LEFT(K90,1)="5"</formula>
    </cfRule>
    <cfRule type="expression" dxfId="5683" priority="757" stopIfTrue="1">
      <formula>LEFT(K90,1)="4"</formula>
    </cfRule>
    <cfRule type="expression" dxfId="5682" priority="758" stopIfTrue="1">
      <formula>OR(LEFT(K90,1)="3",LEFT(K90,1)="2")</formula>
    </cfRule>
  </conditionalFormatting>
  <conditionalFormatting sqref="K13:K15">
    <cfRule type="expression" dxfId="5681" priority="636" stopIfTrue="1">
      <formula>LEFT(K13,1)="5"</formula>
    </cfRule>
    <cfRule type="expression" dxfId="5680" priority="637" stopIfTrue="1">
      <formula>LEFT(K13,1)="4"</formula>
    </cfRule>
    <cfRule type="expression" dxfId="5679" priority="638" stopIfTrue="1">
      <formula>OR(LEFT(K13,1)="3",LEFT(K13,1)="2")</formula>
    </cfRule>
  </conditionalFormatting>
  <conditionalFormatting sqref="K13:K15">
    <cfRule type="expression" dxfId="5678" priority="633" stopIfTrue="1">
      <formula>LEFT(K13,1)="5"</formula>
    </cfRule>
    <cfRule type="expression" dxfId="5677" priority="634" stopIfTrue="1">
      <formula>LEFT(K13,1)="4"</formula>
    </cfRule>
    <cfRule type="expression" dxfId="5676" priority="635" stopIfTrue="1">
      <formula>OR(LEFT(K13,1)="3",LEFT(K13,1)="2")</formula>
    </cfRule>
  </conditionalFormatting>
  <conditionalFormatting sqref="K13:K15">
    <cfRule type="expression" dxfId="5675" priority="630" stopIfTrue="1">
      <formula>LEFT(K13,1)="5"</formula>
    </cfRule>
    <cfRule type="expression" dxfId="5674" priority="631" stopIfTrue="1">
      <formula>LEFT(K13,1)="4"</formula>
    </cfRule>
    <cfRule type="expression" dxfId="5673" priority="632" stopIfTrue="1">
      <formula>OR(LEFT(K13,1)="3",LEFT(K13,1)="2")</formula>
    </cfRule>
  </conditionalFormatting>
  <conditionalFormatting sqref="K19:K20">
    <cfRule type="expression" dxfId="5672" priority="627" stopIfTrue="1">
      <formula>LEFT(K19,1)="5"</formula>
    </cfRule>
    <cfRule type="expression" dxfId="5671" priority="628" stopIfTrue="1">
      <formula>LEFT(K19,1)="4"</formula>
    </cfRule>
    <cfRule type="expression" dxfId="5670" priority="629" stopIfTrue="1">
      <formula>OR(LEFT(K19,1)="3",LEFT(K19,1)="2")</formula>
    </cfRule>
  </conditionalFormatting>
  <conditionalFormatting sqref="K19:K20">
    <cfRule type="expression" dxfId="5669" priority="624" stopIfTrue="1">
      <formula>LEFT(K19,1)="5"</formula>
    </cfRule>
    <cfRule type="expression" dxfId="5668" priority="625" stopIfTrue="1">
      <formula>LEFT(K19,1)="4"</formula>
    </cfRule>
    <cfRule type="expression" dxfId="5667" priority="626" stopIfTrue="1">
      <formula>OR(LEFT(K19,1)="3",LEFT(K19,1)="2")</formula>
    </cfRule>
  </conditionalFormatting>
  <conditionalFormatting sqref="K19:K20">
    <cfRule type="expression" dxfId="5666" priority="621" stopIfTrue="1">
      <formula>LEFT(K19,1)="5"</formula>
    </cfRule>
    <cfRule type="expression" dxfId="5665" priority="622" stopIfTrue="1">
      <formula>LEFT(K19,1)="4"</formula>
    </cfRule>
    <cfRule type="expression" dxfId="5664" priority="623" stopIfTrue="1">
      <formula>OR(LEFT(K19,1)="3",LEFT(K19,1)="2")</formula>
    </cfRule>
  </conditionalFormatting>
  <conditionalFormatting sqref="K21">
    <cfRule type="expression" dxfId="5663" priority="618" stopIfTrue="1">
      <formula>LEFT(K21,1)="5"</formula>
    </cfRule>
    <cfRule type="expression" dxfId="5662" priority="619" stopIfTrue="1">
      <formula>LEFT(K21,1)="4"</formula>
    </cfRule>
    <cfRule type="expression" dxfId="5661" priority="620" stopIfTrue="1">
      <formula>OR(LEFT(K21,1)="3",LEFT(K21,1)="2")</formula>
    </cfRule>
  </conditionalFormatting>
  <conditionalFormatting sqref="K25:K30">
    <cfRule type="expression" dxfId="5660" priority="615" stopIfTrue="1">
      <formula>LEFT(K25,1)="5"</formula>
    </cfRule>
    <cfRule type="expression" dxfId="5659" priority="616" stopIfTrue="1">
      <formula>LEFT(K25,1)="4"</formula>
    </cfRule>
    <cfRule type="expression" dxfId="5658" priority="617" stopIfTrue="1">
      <formula>OR(LEFT(K25,1)="3",LEFT(K25,1)="2")</formula>
    </cfRule>
  </conditionalFormatting>
  <conditionalFormatting sqref="K25:K30">
    <cfRule type="expression" dxfId="5657" priority="612" stopIfTrue="1">
      <formula>LEFT(K25,1)="5"</formula>
    </cfRule>
    <cfRule type="expression" dxfId="5656" priority="613" stopIfTrue="1">
      <formula>LEFT(K25,1)="4"</formula>
    </cfRule>
    <cfRule type="expression" dxfId="5655" priority="614" stopIfTrue="1">
      <formula>OR(LEFT(K25,1)="3",LEFT(K25,1)="2")</formula>
    </cfRule>
  </conditionalFormatting>
  <conditionalFormatting sqref="K25:K30">
    <cfRule type="expression" dxfId="5654" priority="609" stopIfTrue="1">
      <formula>LEFT(K25,1)="5"</formula>
    </cfRule>
    <cfRule type="expression" dxfId="5653" priority="610" stopIfTrue="1">
      <formula>LEFT(K25,1)="4"</formula>
    </cfRule>
    <cfRule type="expression" dxfId="5652" priority="611" stopIfTrue="1">
      <formula>OR(LEFT(K25,1)="3",LEFT(K25,1)="2")</formula>
    </cfRule>
  </conditionalFormatting>
  <conditionalFormatting sqref="AI33:AI35 K33:K35 K37">
    <cfRule type="expression" dxfId="5651" priority="606" stopIfTrue="1">
      <formula>LEFT(K33,1)="5"</formula>
    </cfRule>
    <cfRule type="expression" dxfId="5650" priority="607" stopIfTrue="1">
      <formula>LEFT(K33,1)="4"</formula>
    </cfRule>
    <cfRule type="expression" dxfId="5649" priority="608" stopIfTrue="1">
      <formula>OR(LEFT(K33,1)="3",LEFT(K33,1)="2")</formula>
    </cfRule>
  </conditionalFormatting>
  <conditionalFormatting sqref="K46:K48">
    <cfRule type="expression" dxfId="5648" priority="603" stopIfTrue="1">
      <formula>LEFT(K46,1)="5"</formula>
    </cfRule>
    <cfRule type="expression" dxfId="5647" priority="604" stopIfTrue="1">
      <formula>LEFT(K46,1)="4"</formula>
    </cfRule>
    <cfRule type="expression" dxfId="5646" priority="605" stopIfTrue="1">
      <formula>OR(LEFT(K46,1)="3",LEFT(K46,1)="2")</formula>
    </cfRule>
  </conditionalFormatting>
  <conditionalFormatting sqref="K46:K48">
    <cfRule type="expression" dxfId="5645" priority="600" stopIfTrue="1">
      <formula>LEFT(K46,1)="5"</formula>
    </cfRule>
    <cfRule type="expression" dxfId="5644" priority="601" stopIfTrue="1">
      <formula>LEFT(K46,1)="4"</formula>
    </cfRule>
    <cfRule type="expression" dxfId="5643" priority="602" stopIfTrue="1">
      <formula>OR(LEFT(K46,1)="3",LEFT(K46,1)="2")</formula>
    </cfRule>
  </conditionalFormatting>
  <conditionalFormatting sqref="K46:K48">
    <cfRule type="expression" dxfId="5642" priority="597" stopIfTrue="1">
      <formula>LEFT(K46,1)="5"</formula>
    </cfRule>
    <cfRule type="expression" dxfId="5641" priority="598" stopIfTrue="1">
      <formula>LEFT(K46,1)="4"</formula>
    </cfRule>
    <cfRule type="expression" dxfId="5640" priority="599" stopIfTrue="1">
      <formula>OR(LEFT(K46,1)="3",LEFT(K46,1)="2")</formula>
    </cfRule>
  </conditionalFormatting>
  <conditionalFormatting sqref="K65">
    <cfRule type="expression" dxfId="5639" priority="576" stopIfTrue="1">
      <formula>LEFT(K65,1)="5"</formula>
    </cfRule>
    <cfRule type="expression" dxfId="5638" priority="577" stopIfTrue="1">
      <formula>LEFT(K65,1)="4"</formula>
    </cfRule>
    <cfRule type="expression" dxfId="5637" priority="578" stopIfTrue="1">
      <formula>OR(LEFT(K65,1)="3",LEFT(K65,1)="2")</formula>
    </cfRule>
  </conditionalFormatting>
  <conditionalFormatting sqref="K65">
    <cfRule type="expression" dxfId="5636" priority="573" stopIfTrue="1">
      <formula>LEFT(K65,1)="5"</formula>
    </cfRule>
    <cfRule type="expression" dxfId="5635" priority="574" stopIfTrue="1">
      <formula>LEFT(K65,1)="4"</formula>
    </cfRule>
    <cfRule type="expression" dxfId="5634" priority="575" stopIfTrue="1">
      <formula>OR(LEFT(K65,1)="3",LEFT(K65,1)="2")</formula>
    </cfRule>
  </conditionalFormatting>
  <conditionalFormatting sqref="K65">
    <cfRule type="expression" dxfId="5633" priority="570" stopIfTrue="1">
      <formula>LEFT(K65,1)="5"</formula>
    </cfRule>
    <cfRule type="expression" dxfId="5632" priority="571" stopIfTrue="1">
      <formula>LEFT(K65,1)="4"</formula>
    </cfRule>
    <cfRule type="expression" dxfId="5631" priority="572" stopIfTrue="1">
      <formula>OR(LEFT(K65,1)="3",LEFT(K65,1)="2")</formula>
    </cfRule>
  </conditionalFormatting>
  <conditionalFormatting sqref="K103:K106">
    <cfRule type="expression" dxfId="5630" priority="546" stopIfTrue="1">
      <formula>LEFT(K103,1)="5"</formula>
    </cfRule>
    <cfRule type="expression" dxfId="5629" priority="547" stopIfTrue="1">
      <formula>LEFT(K103,1)="4"</formula>
    </cfRule>
    <cfRule type="expression" dxfId="5628" priority="548" stopIfTrue="1">
      <formula>OR(LEFT(K103,1)="3",LEFT(K103,1)="2")</formula>
    </cfRule>
  </conditionalFormatting>
  <conditionalFormatting sqref="K103:K106">
    <cfRule type="expression" dxfId="5627" priority="543" stopIfTrue="1">
      <formula>LEFT(K103,1)="5"</formula>
    </cfRule>
    <cfRule type="expression" dxfId="5626" priority="544" stopIfTrue="1">
      <formula>LEFT(K103,1)="4"</formula>
    </cfRule>
    <cfRule type="expression" dxfId="5625" priority="545" stopIfTrue="1">
      <formula>OR(LEFT(K103,1)="3",LEFT(K103,1)="2")</formula>
    </cfRule>
  </conditionalFormatting>
  <conditionalFormatting sqref="K103:K106">
    <cfRule type="expression" dxfId="5624" priority="540" stopIfTrue="1">
      <formula>LEFT(K103,1)="5"</formula>
    </cfRule>
    <cfRule type="expression" dxfId="5623" priority="541" stopIfTrue="1">
      <formula>LEFT(K103,1)="4"</formula>
    </cfRule>
    <cfRule type="expression" dxfId="5622" priority="542" stopIfTrue="1">
      <formula>OR(LEFT(K103,1)="3",LEFT(K103,1)="2")</formula>
    </cfRule>
  </conditionalFormatting>
  <conditionalFormatting sqref="K109">
    <cfRule type="expression" dxfId="5621" priority="537" stopIfTrue="1">
      <formula>LEFT(K109,1)="5"</formula>
    </cfRule>
    <cfRule type="expression" dxfId="5620" priority="538" stopIfTrue="1">
      <formula>LEFT(K109,1)="4"</formula>
    </cfRule>
    <cfRule type="expression" dxfId="5619" priority="539" stopIfTrue="1">
      <formula>OR(LEFT(K109,1)="3",LEFT(K109,1)="2")</formula>
    </cfRule>
  </conditionalFormatting>
  <conditionalFormatting sqref="K109">
    <cfRule type="expression" dxfId="5618" priority="534" stopIfTrue="1">
      <formula>LEFT(K109,1)="5"</formula>
    </cfRule>
    <cfRule type="expression" dxfId="5617" priority="535" stopIfTrue="1">
      <formula>LEFT(K109,1)="4"</formula>
    </cfRule>
    <cfRule type="expression" dxfId="5616" priority="536" stopIfTrue="1">
      <formula>OR(LEFT(K109,1)="3",LEFT(K109,1)="2")</formula>
    </cfRule>
  </conditionalFormatting>
  <conditionalFormatting sqref="K109">
    <cfRule type="expression" dxfId="5615" priority="531" stopIfTrue="1">
      <formula>LEFT(K109,1)="5"</formula>
    </cfRule>
    <cfRule type="expression" dxfId="5614" priority="532" stopIfTrue="1">
      <formula>LEFT(K109,1)="4"</formula>
    </cfRule>
    <cfRule type="expression" dxfId="5613" priority="533" stopIfTrue="1">
      <formula>OR(LEFT(K109,1)="3",LEFT(K109,1)="2")</formula>
    </cfRule>
  </conditionalFormatting>
  <conditionalFormatting sqref="K115">
    <cfRule type="expression" dxfId="5612" priority="528" stopIfTrue="1">
      <formula>LEFT(K115,1)="5"</formula>
    </cfRule>
    <cfRule type="expression" dxfId="5611" priority="529" stopIfTrue="1">
      <formula>LEFT(K115,1)="4"</formula>
    </cfRule>
    <cfRule type="expression" dxfId="5610" priority="530" stopIfTrue="1">
      <formula>OR(LEFT(K115,1)="3",LEFT(K115,1)="2")</formula>
    </cfRule>
  </conditionalFormatting>
  <conditionalFormatting sqref="K115">
    <cfRule type="expression" dxfId="5609" priority="525" stopIfTrue="1">
      <formula>LEFT(K115,1)="5"</formula>
    </cfRule>
    <cfRule type="expression" dxfId="5608" priority="526" stopIfTrue="1">
      <formula>LEFT(K115,1)="4"</formula>
    </cfRule>
    <cfRule type="expression" dxfId="5607" priority="527" stopIfTrue="1">
      <formula>OR(LEFT(K115,1)="3",LEFT(K115,1)="2")</formula>
    </cfRule>
  </conditionalFormatting>
  <conditionalFormatting sqref="K115">
    <cfRule type="expression" dxfId="5606" priority="522" stopIfTrue="1">
      <formula>LEFT(K115,1)="5"</formula>
    </cfRule>
    <cfRule type="expression" dxfId="5605" priority="523" stopIfTrue="1">
      <formula>LEFT(K115,1)="4"</formula>
    </cfRule>
    <cfRule type="expression" dxfId="5604" priority="524" stopIfTrue="1">
      <formula>OR(LEFT(K115,1)="3",LEFT(K115,1)="2")</formula>
    </cfRule>
  </conditionalFormatting>
  <conditionalFormatting sqref="K127">
    <cfRule type="expression" dxfId="5603" priority="519" stopIfTrue="1">
      <formula>LEFT(K127,1)="5"</formula>
    </cfRule>
    <cfRule type="expression" dxfId="5602" priority="520" stopIfTrue="1">
      <formula>LEFT(K127,1)="4"</formula>
    </cfRule>
    <cfRule type="expression" dxfId="5601" priority="521" stopIfTrue="1">
      <formula>OR(LEFT(K127,1)="3",LEFT(K127,1)="2")</formula>
    </cfRule>
  </conditionalFormatting>
  <conditionalFormatting sqref="K127">
    <cfRule type="expression" dxfId="5600" priority="516" stopIfTrue="1">
      <formula>LEFT(K127,1)="5"</formula>
    </cfRule>
    <cfRule type="expression" dxfId="5599" priority="517" stopIfTrue="1">
      <formula>LEFT(K127,1)="4"</formula>
    </cfRule>
    <cfRule type="expression" dxfId="5598" priority="518" stopIfTrue="1">
      <formula>OR(LEFT(K127,1)="3",LEFT(K127,1)="2")</formula>
    </cfRule>
  </conditionalFormatting>
  <conditionalFormatting sqref="K127">
    <cfRule type="expression" dxfId="5597" priority="513" stopIfTrue="1">
      <formula>LEFT(K127,1)="5"</formula>
    </cfRule>
    <cfRule type="expression" dxfId="5596" priority="514" stopIfTrue="1">
      <formula>LEFT(K127,1)="4"</formula>
    </cfRule>
    <cfRule type="expression" dxfId="5595" priority="515" stopIfTrue="1">
      <formula>OR(LEFT(K127,1)="3",LEFT(K127,1)="2")</formula>
    </cfRule>
  </conditionalFormatting>
  <conditionalFormatting sqref="K128:K133">
    <cfRule type="expression" dxfId="5594" priority="510" stopIfTrue="1">
      <formula>LEFT(K128,1)="5"</formula>
    </cfRule>
    <cfRule type="expression" dxfId="5593" priority="511" stopIfTrue="1">
      <formula>LEFT(K128,1)="4"</formula>
    </cfRule>
    <cfRule type="expression" dxfId="5592" priority="512" stopIfTrue="1">
      <formula>OR(LEFT(K128,1)="3",LEFT(K128,1)="2")</formula>
    </cfRule>
  </conditionalFormatting>
  <conditionalFormatting sqref="K140:K145">
    <cfRule type="expression" dxfId="5591" priority="507" stopIfTrue="1">
      <formula>LEFT(K140,1)="5"</formula>
    </cfRule>
    <cfRule type="expression" dxfId="5590" priority="508" stopIfTrue="1">
      <formula>LEFT(K140,1)="4"</formula>
    </cfRule>
    <cfRule type="expression" dxfId="5589" priority="509" stopIfTrue="1">
      <formula>OR(LEFT(K140,1)="3",LEFT(K140,1)="2")</formula>
    </cfRule>
  </conditionalFormatting>
  <conditionalFormatting sqref="R142 N142:P142 K140:K145">
    <cfRule type="expression" dxfId="5588" priority="504" stopIfTrue="1">
      <formula>LEFT(K140,1)="5"</formula>
    </cfRule>
  </conditionalFormatting>
  <conditionalFormatting sqref="L142">
    <cfRule type="expression" dxfId="5587" priority="503" stopIfTrue="1">
      <formula>$S142=1</formula>
    </cfRule>
  </conditionalFormatting>
  <conditionalFormatting sqref="M142">
    <cfRule type="expression" dxfId="5586" priority="505" stopIfTrue="1">
      <formula>$T142=1</formula>
    </cfRule>
    <cfRule type="expression" dxfId="5585" priority="506" stopIfTrue="1">
      <formula>$T142=0</formula>
    </cfRule>
  </conditionalFormatting>
  <conditionalFormatting sqref="R142">
    <cfRule type="expression" dxfId="5584" priority="500" stopIfTrue="1">
      <formula>LEFT(R142,1)="5"</formula>
    </cfRule>
    <cfRule type="expression" dxfId="5583" priority="501" stopIfTrue="1">
      <formula>LEFT(R142,1)="4"</formula>
    </cfRule>
    <cfRule type="expression" dxfId="5582" priority="502" stopIfTrue="1">
      <formula>OR(LEFT(R142,1)="3",LEFT(R142,1)="2")</formula>
    </cfRule>
  </conditionalFormatting>
  <conditionalFormatting sqref="R142">
    <cfRule type="expression" dxfId="5581" priority="497" stopIfTrue="1">
      <formula>LEFT(R142,1)="5"</formula>
    </cfRule>
    <cfRule type="expression" dxfId="5580" priority="498" stopIfTrue="1">
      <formula>LEFT(R142,1)="4"</formula>
    </cfRule>
    <cfRule type="expression" dxfId="5579" priority="499" stopIfTrue="1">
      <formula>OR(LEFT(R142,1)="3",LEFT(R142,1)="2")</formula>
    </cfRule>
  </conditionalFormatting>
  <conditionalFormatting sqref="R142 N142:P142">
    <cfRule type="expression" dxfId="5578" priority="494" stopIfTrue="1">
      <formula>LEFT(N142,1)="5"</formula>
    </cfRule>
    <cfRule type="expression" dxfId="5577" priority="495" stopIfTrue="1">
      <formula>LEFT(N142,1)="4"</formula>
    </cfRule>
    <cfRule type="expression" dxfId="5576" priority="496" stopIfTrue="1">
      <formula>OR(LEFT(N142,1)="3",LEFT(N142,1)="2")</formula>
    </cfRule>
  </conditionalFormatting>
  <conditionalFormatting sqref="L142">
    <cfRule type="expression" dxfId="5575" priority="492" stopIfTrue="1">
      <formula>$S142=1</formula>
    </cfRule>
    <cfRule type="expression" dxfId="5574" priority="493" stopIfTrue="1">
      <formula>$S142=0</formula>
    </cfRule>
  </conditionalFormatting>
  <conditionalFormatting sqref="M142">
    <cfRule type="expression" dxfId="5573" priority="490" stopIfTrue="1">
      <formula>$T142=1</formula>
    </cfRule>
    <cfRule type="expression" dxfId="5572" priority="491" stopIfTrue="1">
      <formula>$T142=0</formula>
    </cfRule>
  </conditionalFormatting>
  <conditionalFormatting sqref="R142">
    <cfRule type="expression" dxfId="5571" priority="487" stopIfTrue="1">
      <formula>LEFT(R142,1)="5"</formula>
    </cfRule>
    <cfRule type="expression" dxfId="5570" priority="488" stopIfTrue="1">
      <formula>LEFT(R142,1)="4"</formula>
    </cfRule>
    <cfRule type="expression" dxfId="5569" priority="489" stopIfTrue="1">
      <formula>OR(LEFT(R142,1)="3",LEFT(R142,1)="2")</formula>
    </cfRule>
  </conditionalFormatting>
  <conditionalFormatting sqref="R142">
    <cfRule type="expression" dxfId="5568" priority="484" stopIfTrue="1">
      <formula>LEFT(R142,1)="5"</formula>
    </cfRule>
    <cfRule type="expression" dxfId="5567" priority="485" stopIfTrue="1">
      <formula>LEFT(R142,1)="4"</formula>
    </cfRule>
    <cfRule type="expression" dxfId="5566" priority="486" stopIfTrue="1">
      <formula>OR(LEFT(R142,1)="3",LEFT(R142,1)="2")</formula>
    </cfRule>
  </conditionalFormatting>
  <conditionalFormatting sqref="K154:K155">
    <cfRule type="expression" dxfId="5565" priority="481" stopIfTrue="1">
      <formula>LEFT(K154,1)="5"</formula>
    </cfRule>
    <cfRule type="expression" dxfId="5564" priority="482" stopIfTrue="1">
      <formula>LEFT(K154,1)="4"</formula>
    </cfRule>
    <cfRule type="expression" dxfId="5563" priority="483" stopIfTrue="1">
      <formula>OR(LEFT(K154,1)="3",LEFT(K154,1)="2")</formula>
    </cfRule>
  </conditionalFormatting>
  <conditionalFormatting sqref="K154:K155">
    <cfRule type="expression" dxfId="5562" priority="478" stopIfTrue="1">
      <formula>LEFT(K154,1)="5"</formula>
    </cfRule>
    <cfRule type="expression" dxfId="5561" priority="479" stopIfTrue="1">
      <formula>LEFT(K154,1)="4"</formula>
    </cfRule>
    <cfRule type="expression" dxfId="5560" priority="480" stopIfTrue="1">
      <formula>OR(LEFT(K154,1)="3",LEFT(K154,1)="2")</formula>
    </cfRule>
  </conditionalFormatting>
  <conditionalFormatting sqref="K154:K155">
    <cfRule type="expression" dxfId="5559" priority="475" stopIfTrue="1">
      <formula>LEFT(K154,1)="5"</formula>
    </cfRule>
    <cfRule type="expression" dxfId="5558" priority="476" stopIfTrue="1">
      <formula>LEFT(K154,1)="4"</formula>
    </cfRule>
    <cfRule type="expression" dxfId="5557" priority="477" stopIfTrue="1">
      <formula>OR(LEFT(K154,1)="3",LEFT(K154,1)="2")</formula>
    </cfRule>
  </conditionalFormatting>
  <conditionalFormatting sqref="R149 N149:P149 K149:K153">
    <cfRule type="expression" dxfId="5556" priority="468" stopIfTrue="1">
      <formula>LEFT(K149,1)="5"</formula>
    </cfRule>
    <cfRule type="expression" dxfId="5555" priority="469" stopIfTrue="1">
      <formula>LEFT(K149,1)="4"</formula>
    </cfRule>
    <cfRule type="expression" dxfId="5554" priority="470" stopIfTrue="1">
      <formula>OR(LEFT(K149,1)="3",LEFT(K149,1)="2")</formula>
    </cfRule>
  </conditionalFormatting>
  <conditionalFormatting sqref="L149">
    <cfRule type="expression" dxfId="5553" priority="471" stopIfTrue="1">
      <formula>$S149=1</formula>
    </cfRule>
    <cfRule type="expression" dxfId="5552" priority="472" stopIfTrue="1">
      <formula>$S149=0</formula>
    </cfRule>
  </conditionalFormatting>
  <conditionalFormatting sqref="M149">
    <cfRule type="expression" dxfId="5551" priority="473" stopIfTrue="1">
      <formula>$T149=1</formula>
    </cfRule>
    <cfRule type="expression" dxfId="5550" priority="474" stopIfTrue="1">
      <formula>$T149=0</formula>
    </cfRule>
  </conditionalFormatting>
  <conditionalFormatting sqref="R149">
    <cfRule type="expression" dxfId="5549" priority="465" stopIfTrue="1">
      <formula>LEFT(R149,1)="5"</formula>
    </cfRule>
    <cfRule type="expression" dxfId="5548" priority="466" stopIfTrue="1">
      <formula>LEFT(R149,1)="4"</formula>
    </cfRule>
    <cfRule type="expression" dxfId="5547" priority="467" stopIfTrue="1">
      <formula>OR(LEFT(R149,1)="3",LEFT(R149,1)="2")</formula>
    </cfRule>
  </conditionalFormatting>
  <conditionalFormatting sqref="R149">
    <cfRule type="expression" dxfId="5546" priority="462" stopIfTrue="1">
      <formula>LEFT(R149,1)="5"</formula>
    </cfRule>
    <cfRule type="expression" dxfId="5545" priority="463" stopIfTrue="1">
      <formula>LEFT(R149,1)="4"</formula>
    </cfRule>
    <cfRule type="expression" dxfId="5544" priority="464" stopIfTrue="1">
      <formula>OR(LEFT(R149,1)="3",LEFT(R149,1)="2")</formula>
    </cfRule>
  </conditionalFormatting>
  <conditionalFormatting sqref="R149 N149:P149 K149:K153">
    <cfRule type="expression" dxfId="5543" priority="459" stopIfTrue="1">
      <formula>LEFT(K149,1)="5"</formula>
    </cfRule>
    <cfRule type="expression" dxfId="5542" priority="460" stopIfTrue="1">
      <formula>LEFT(K149,1)="4"</formula>
    </cfRule>
    <cfRule type="expression" dxfId="5541" priority="461" stopIfTrue="1">
      <formula>OR(LEFT(K149,1)="3",LEFT(K149,1)="2")</formula>
    </cfRule>
  </conditionalFormatting>
  <conditionalFormatting sqref="L149">
    <cfRule type="expression" dxfId="5540" priority="457" stopIfTrue="1">
      <formula>$S149=1</formula>
    </cfRule>
    <cfRule type="expression" dxfId="5539" priority="458" stopIfTrue="1">
      <formula>$S149=0</formula>
    </cfRule>
  </conditionalFormatting>
  <conditionalFormatting sqref="M149">
    <cfRule type="expression" dxfId="5538" priority="455" stopIfTrue="1">
      <formula>$T149=1</formula>
    </cfRule>
    <cfRule type="expression" dxfId="5537" priority="456" stopIfTrue="1">
      <formula>$T149=0</formula>
    </cfRule>
  </conditionalFormatting>
  <conditionalFormatting sqref="R149">
    <cfRule type="expression" dxfId="5536" priority="452" stopIfTrue="1">
      <formula>LEFT(R149,1)="5"</formula>
    </cfRule>
    <cfRule type="expression" dxfId="5535" priority="453" stopIfTrue="1">
      <formula>LEFT(R149,1)="4"</formula>
    </cfRule>
    <cfRule type="expression" dxfId="5534" priority="454" stopIfTrue="1">
      <formula>OR(LEFT(R149,1)="3",LEFT(R149,1)="2")</formula>
    </cfRule>
  </conditionalFormatting>
  <conditionalFormatting sqref="R149">
    <cfRule type="expression" dxfId="5533" priority="449" stopIfTrue="1">
      <formula>LEFT(R149,1)="5"</formula>
    </cfRule>
    <cfRule type="expression" dxfId="5532" priority="450" stopIfTrue="1">
      <formula>LEFT(R149,1)="4"</formula>
    </cfRule>
    <cfRule type="expression" dxfId="5531" priority="451" stopIfTrue="1">
      <formula>OR(LEFT(R149,1)="3",LEFT(R149,1)="2")</formula>
    </cfRule>
  </conditionalFormatting>
  <conditionalFormatting sqref="K149:K153">
    <cfRule type="expression" dxfId="5530" priority="446" stopIfTrue="1">
      <formula>LEFT(K149,1)="5"</formula>
    </cfRule>
    <cfRule type="expression" dxfId="5529" priority="447" stopIfTrue="1">
      <formula>LEFT(K149,1)="4"</formula>
    </cfRule>
    <cfRule type="expression" dxfId="5528" priority="448" stopIfTrue="1">
      <formula>OR(LEFT(K149,1)="3",LEFT(K149,1)="2")</formula>
    </cfRule>
  </conditionalFormatting>
  <conditionalFormatting sqref="K156">
    <cfRule type="expression" dxfId="5527" priority="443" stopIfTrue="1">
      <formula>LEFT(K156,1)="5"</formula>
    </cfRule>
    <cfRule type="expression" dxfId="5526" priority="444" stopIfTrue="1">
      <formula>LEFT(K156,1)="4"</formula>
    </cfRule>
    <cfRule type="expression" dxfId="5525" priority="445" stopIfTrue="1">
      <formula>OR(LEFT(K156,1)="3",LEFT(K156,1)="2")</formula>
    </cfRule>
  </conditionalFormatting>
  <conditionalFormatting sqref="K156">
    <cfRule type="expression" dxfId="5524" priority="440" stopIfTrue="1">
      <formula>LEFT(K156,1)="5"</formula>
    </cfRule>
    <cfRule type="expression" dxfId="5523" priority="441" stopIfTrue="1">
      <formula>LEFT(K156,1)="4"</formula>
    </cfRule>
    <cfRule type="expression" dxfId="5522" priority="442" stopIfTrue="1">
      <formula>OR(LEFT(K156,1)="3",LEFT(K156,1)="2")</formula>
    </cfRule>
  </conditionalFormatting>
  <conditionalFormatting sqref="K156">
    <cfRule type="expression" dxfId="5521" priority="437" stopIfTrue="1">
      <formula>LEFT(K156,1)="5"</formula>
    </cfRule>
    <cfRule type="expression" dxfId="5520" priority="438" stopIfTrue="1">
      <formula>LEFT(K156,1)="4"</formula>
    </cfRule>
    <cfRule type="expression" dxfId="5519" priority="439" stopIfTrue="1">
      <formula>OR(LEFT(K156,1)="3",LEFT(K156,1)="2")</formula>
    </cfRule>
  </conditionalFormatting>
  <conditionalFormatting sqref="K94">
    <cfRule type="expression" dxfId="5518" priority="407" stopIfTrue="1">
      <formula>LEFT(K94,1)="5"</formula>
    </cfRule>
    <cfRule type="expression" dxfId="5517" priority="408" stopIfTrue="1">
      <formula>LEFT(K94,1)="4"</formula>
    </cfRule>
    <cfRule type="expression" dxfId="5516" priority="409" stopIfTrue="1">
      <formula>OR(LEFT(K94,1)="3",LEFT(K94,1)="2")</formula>
    </cfRule>
  </conditionalFormatting>
  <conditionalFormatting sqref="K94">
    <cfRule type="expression" dxfId="5515" priority="404" stopIfTrue="1">
      <formula>LEFT(K94,1)="5"</formula>
    </cfRule>
    <cfRule type="expression" dxfId="5514" priority="405" stopIfTrue="1">
      <formula>LEFT(K94,1)="4"</formula>
    </cfRule>
    <cfRule type="expression" dxfId="5513" priority="406" stopIfTrue="1">
      <formula>OR(LEFT(K94,1)="3",LEFT(K94,1)="2")</formula>
    </cfRule>
  </conditionalFormatting>
  <conditionalFormatting sqref="K94">
    <cfRule type="expression" dxfId="5512" priority="401" stopIfTrue="1">
      <formula>LEFT(K94,1)="5"</formula>
    </cfRule>
    <cfRule type="expression" dxfId="5511" priority="402" stopIfTrue="1">
      <formula>LEFT(K94,1)="4"</formula>
    </cfRule>
    <cfRule type="expression" dxfId="5510" priority="403" stopIfTrue="1">
      <formula>OR(LEFT(K94,1)="3",LEFT(K94,1)="2")</formula>
    </cfRule>
  </conditionalFormatting>
  <conditionalFormatting sqref="K91:K93">
    <cfRule type="expression" dxfId="5509" priority="398" stopIfTrue="1">
      <formula>LEFT(K91,1)="5"</formula>
    </cfRule>
    <cfRule type="expression" dxfId="5508" priority="399" stopIfTrue="1">
      <formula>LEFT(K91,1)="4"</formula>
    </cfRule>
    <cfRule type="expression" dxfId="5507" priority="400" stopIfTrue="1">
      <formula>OR(LEFT(K91,1)="3",LEFT(K91,1)="2")</formula>
    </cfRule>
  </conditionalFormatting>
  <conditionalFormatting sqref="K91:K93">
    <cfRule type="expression" dxfId="5506" priority="395" stopIfTrue="1">
      <formula>LEFT(K91,1)="5"</formula>
    </cfRule>
    <cfRule type="expression" dxfId="5505" priority="396" stopIfTrue="1">
      <formula>LEFT(K91,1)="4"</formula>
    </cfRule>
    <cfRule type="expression" dxfId="5504" priority="397" stopIfTrue="1">
      <formula>OR(LEFT(K91,1)="3",LEFT(K91,1)="2")</formula>
    </cfRule>
  </conditionalFormatting>
  <conditionalFormatting sqref="K91:K93">
    <cfRule type="expression" dxfId="5503" priority="392" stopIfTrue="1">
      <formula>LEFT(K91,1)="5"</formula>
    </cfRule>
    <cfRule type="expression" dxfId="5502" priority="393" stopIfTrue="1">
      <formula>LEFT(K91,1)="4"</formula>
    </cfRule>
    <cfRule type="expression" dxfId="5501" priority="394" stopIfTrue="1">
      <formula>OR(LEFT(K91,1)="3",LEFT(K91,1)="2")</formula>
    </cfRule>
  </conditionalFormatting>
  <conditionalFormatting sqref="AI22 K22">
    <cfRule type="expression" dxfId="5500" priority="359" stopIfTrue="1">
      <formula>LEFT(K22,1)="5"</formula>
    </cfRule>
    <cfRule type="expression" dxfId="5499" priority="360" stopIfTrue="1">
      <formula>LEFT(K22,1)="4"</formula>
    </cfRule>
    <cfRule type="expression" dxfId="5498" priority="361" stopIfTrue="1">
      <formula>OR(LEFT(K22,1)="3",LEFT(K22,1)="2")</formula>
    </cfRule>
  </conditionalFormatting>
  <conditionalFormatting sqref="AI36 K36">
    <cfRule type="expression" dxfId="5497" priority="356" stopIfTrue="1">
      <formula>LEFT(K36,1)="5"</formula>
    </cfRule>
    <cfRule type="expression" dxfId="5496" priority="357" stopIfTrue="1">
      <formula>LEFT(K36,1)="4"</formula>
    </cfRule>
    <cfRule type="expression" dxfId="5495" priority="358" stopIfTrue="1">
      <formula>OR(LEFT(K36,1)="3",LEFT(K36,1)="2")</formula>
    </cfRule>
  </conditionalFormatting>
  <conditionalFormatting sqref="K133 AI133">
    <cfRule type="expression" dxfId="5494" priority="353" stopIfTrue="1">
      <formula>LEFT(K133,1)="5"</formula>
    </cfRule>
    <cfRule type="expression" dxfId="5493" priority="354" stopIfTrue="1">
      <formula>LEFT(K133,1)="4"</formula>
    </cfRule>
    <cfRule type="expression" dxfId="5492" priority="355" stopIfTrue="1">
      <formula>OR(LEFT(K133,1)="3",LEFT(K133,1)="2")</formula>
    </cfRule>
  </conditionalFormatting>
  <conditionalFormatting sqref="N135:P135 R135 K135">
    <cfRule type="expression" dxfId="5491" priority="350" stopIfTrue="1">
      <formula>LEFT(K135,1)="5"</formula>
    </cfRule>
    <cfRule type="expression" dxfId="5490" priority="351" stopIfTrue="1">
      <formula>LEFT(K135,1)="4"</formula>
    </cfRule>
    <cfRule type="expression" dxfId="5489" priority="352" stopIfTrue="1">
      <formula>OR(LEFT(K135,1)="3",LEFT(K135,1)="2")</formula>
    </cfRule>
  </conditionalFormatting>
  <conditionalFormatting sqref="M135">
    <cfRule type="expression" dxfId="5488" priority="348" stopIfTrue="1">
      <formula>$T135=1</formula>
    </cfRule>
    <cfRule type="expression" dxfId="5487" priority="349" stopIfTrue="1">
      <formula>$T135=0</formula>
    </cfRule>
  </conditionalFormatting>
  <conditionalFormatting sqref="L135">
    <cfRule type="expression" dxfId="5486" priority="346" stopIfTrue="1">
      <formula>$S135=1</formula>
    </cfRule>
    <cfRule type="expression" dxfId="5485" priority="347" stopIfTrue="1">
      <formula>$S135=0</formula>
    </cfRule>
  </conditionalFormatting>
  <conditionalFormatting sqref="L135">
    <cfRule type="expression" dxfId="5484" priority="344" stopIfTrue="1">
      <formula>$S135=1</formula>
    </cfRule>
    <cfRule type="expression" dxfId="5483" priority="345" stopIfTrue="1">
      <formula>$S135=0</formula>
    </cfRule>
  </conditionalFormatting>
  <conditionalFormatting sqref="K52:K54">
    <cfRule type="expression" dxfId="5482" priority="341" stopIfTrue="1">
      <formula>LEFT(K52,1)="5"</formula>
    </cfRule>
    <cfRule type="expression" dxfId="5481" priority="342" stopIfTrue="1">
      <formula>LEFT(K52,1)="4"</formula>
    </cfRule>
    <cfRule type="expression" dxfId="5480" priority="343" stopIfTrue="1">
      <formula>OR(LEFT(K52,1)="3",LEFT(K52,1)="2")</formula>
    </cfRule>
  </conditionalFormatting>
  <conditionalFormatting sqref="K52:K54">
    <cfRule type="expression" dxfId="5479" priority="338" stopIfTrue="1">
      <formula>LEFT(K52,1)="5"</formula>
    </cfRule>
    <cfRule type="expression" dxfId="5478" priority="339" stopIfTrue="1">
      <formula>LEFT(K52,1)="4"</formula>
    </cfRule>
    <cfRule type="expression" dxfId="5477" priority="340" stopIfTrue="1">
      <formula>OR(LEFT(K52,1)="3",LEFT(K52,1)="2")</formula>
    </cfRule>
  </conditionalFormatting>
  <conditionalFormatting sqref="K52:K54">
    <cfRule type="expression" dxfId="5476" priority="335" stopIfTrue="1">
      <formula>LEFT(K52,1)="5"</formula>
    </cfRule>
    <cfRule type="expression" dxfId="5475" priority="336" stopIfTrue="1">
      <formula>LEFT(K52,1)="4"</formula>
    </cfRule>
    <cfRule type="expression" dxfId="5474" priority="337" stopIfTrue="1">
      <formula>OR(LEFT(K52,1)="3",LEFT(K52,1)="2")</formula>
    </cfRule>
  </conditionalFormatting>
  <conditionalFormatting sqref="K57:K62">
    <cfRule type="expression" dxfId="5473" priority="332" stopIfTrue="1">
      <formula>LEFT(K57,1)="5"</formula>
    </cfRule>
    <cfRule type="expression" dxfId="5472" priority="333" stopIfTrue="1">
      <formula>LEFT(K57,1)="4"</formula>
    </cfRule>
    <cfRule type="expression" dxfId="5471" priority="334" stopIfTrue="1">
      <formula>OR(LEFT(K57,1)="3",LEFT(K57,1)="2")</formula>
    </cfRule>
  </conditionalFormatting>
  <conditionalFormatting sqref="K57:K62">
    <cfRule type="expression" dxfId="5470" priority="329" stopIfTrue="1">
      <formula>LEFT(K57,1)="5"</formula>
    </cfRule>
    <cfRule type="expression" dxfId="5469" priority="330" stopIfTrue="1">
      <formula>LEFT(K57,1)="4"</formula>
    </cfRule>
    <cfRule type="expression" dxfId="5468" priority="331" stopIfTrue="1">
      <formula>OR(LEFT(K57,1)="3",LEFT(K57,1)="2")</formula>
    </cfRule>
  </conditionalFormatting>
  <conditionalFormatting sqref="K57:K62">
    <cfRule type="expression" dxfId="5467" priority="326" stopIfTrue="1">
      <formula>LEFT(K57,1)="5"</formula>
    </cfRule>
    <cfRule type="expression" dxfId="5466" priority="327" stopIfTrue="1">
      <formula>LEFT(K57,1)="4"</formula>
    </cfRule>
    <cfRule type="expression" dxfId="5465" priority="328" stopIfTrue="1">
      <formula>OR(LEFT(K57,1)="3",LEFT(K57,1)="2")</formula>
    </cfRule>
  </conditionalFormatting>
  <conditionalFormatting sqref="K89">
    <cfRule type="expression" dxfId="5464" priority="323" stopIfTrue="1">
      <formula>LEFT(K89,1)="5"</formula>
    </cfRule>
    <cfRule type="expression" dxfId="5463" priority="324" stopIfTrue="1">
      <formula>LEFT(K89,1)="4"</formula>
    </cfRule>
    <cfRule type="expression" dxfId="5462" priority="325" stopIfTrue="1">
      <formula>OR(LEFT(K89,1)="3",LEFT(K89,1)="2")</formula>
    </cfRule>
  </conditionalFormatting>
  <conditionalFormatting sqref="K89">
    <cfRule type="expression" dxfId="5461" priority="320" stopIfTrue="1">
      <formula>LEFT(K89,1)="5"</formula>
    </cfRule>
    <cfRule type="expression" dxfId="5460" priority="321" stopIfTrue="1">
      <formula>LEFT(K89,1)="4"</formula>
    </cfRule>
    <cfRule type="expression" dxfId="5459" priority="322" stopIfTrue="1">
      <formula>OR(LEFT(K89,1)="3",LEFT(K89,1)="2")</formula>
    </cfRule>
  </conditionalFormatting>
  <conditionalFormatting sqref="K89">
    <cfRule type="expression" dxfId="5458" priority="317" stopIfTrue="1">
      <formula>LEFT(K89,1)="5"</formula>
    </cfRule>
    <cfRule type="expression" dxfId="5457" priority="318" stopIfTrue="1">
      <formula>LEFT(K89,1)="4"</formula>
    </cfRule>
    <cfRule type="expression" dxfId="5456" priority="319" stopIfTrue="1">
      <formula>OR(LEFT(K89,1)="3",LEFT(K89,1)="2")</formula>
    </cfRule>
  </conditionalFormatting>
  <conditionalFormatting sqref="K87">
    <cfRule type="expression" dxfId="5455" priority="314" stopIfTrue="1">
      <formula>LEFT(K87,1)="5"</formula>
    </cfRule>
    <cfRule type="expression" dxfId="5454" priority="315" stopIfTrue="1">
      <formula>LEFT(K87,1)="4"</formula>
    </cfRule>
    <cfRule type="expression" dxfId="5453" priority="316" stopIfTrue="1">
      <formula>OR(LEFT(K87,1)="3",LEFT(K87,1)="2")</formula>
    </cfRule>
  </conditionalFormatting>
  <conditionalFormatting sqref="K87">
    <cfRule type="expression" dxfId="5452" priority="311" stopIfTrue="1">
      <formula>LEFT(K87,1)="5"</formula>
    </cfRule>
    <cfRule type="expression" dxfId="5451" priority="312" stopIfTrue="1">
      <formula>LEFT(K87,1)="4"</formula>
    </cfRule>
    <cfRule type="expression" dxfId="5450" priority="313" stopIfTrue="1">
      <formula>OR(LEFT(K87,1)="3",LEFT(K87,1)="2")</formula>
    </cfRule>
  </conditionalFormatting>
  <conditionalFormatting sqref="K87">
    <cfRule type="expression" dxfId="5449" priority="308" stopIfTrue="1">
      <formula>LEFT(K87,1)="5"</formula>
    </cfRule>
    <cfRule type="expression" dxfId="5448" priority="309" stopIfTrue="1">
      <formula>LEFT(K87,1)="4"</formula>
    </cfRule>
    <cfRule type="expression" dxfId="5447" priority="310" stopIfTrue="1">
      <formula>OR(LEFT(K87,1)="3",LEFT(K87,1)="2")</formula>
    </cfRule>
  </conditionalFormatting>
  <conditionalFormatting sqref="K88">
    <cfRule type="expression" dxfId="5446" priority="305" stopIfTrue="1">
      <formula>LEFT(K88,1)="5"</formula>
    </cfRule>
    <cfRule type="expression" dxfId="5445" priority="306" stopIfTrue="1">
      <formula>LEFT(K88,1)="4"</formula>
    </cfRule>
    <cfRule type="expression" dxfId="5444" priority="307" stopIfTrue="1">
      <formula>OR(LEFT(K88,1)="3",LEFT(K88,1)="2")</formula>
    </cfRule>
  </conditionalFormatting>
  <conditionalFormatting sqref="L63">
    <cfRule type="expression" dxfId="5443" priority="301" stopIfTrue="1">
      <formula>$S63=1</formula>
    </cfRule>
    <cfRule type="expression" dxfId="5442" priority="302" stopIfTrue="1">
      <formula>$S63=0</formula>
    </cfRule>
  </conditionalFormatting>
  <conditionalFormatting sqref="M63">
    <cfRule type="expression" dxfId="5441" priority="303" stopIfTrue="1">
      <formula>$T63=1</formula>
    </cfRule>
    <cfRule type="expression" dxfId="5440" priority="304" stopIfTrue="1">
      <formula>$T63=0</formula>
    </cfRule>
  </conditionalFormatting>
  <conditionalFormatting sqref="L63">
    <cfRule type="expression" dxfId="5439" priority="299" stopIfTrue="1">
      <formula>$S63=1</formula>
    </cfRule>
    <cfRule type="expression" dxfId="5438" priority="300" stopIfTrue="1">
      <formula>$S63=0</formula>
    </cfRule>
  </conditionalFormatting>
  <conditionalFormatting sqref="M63">
    <cfRule type="expression" dxfId="5437" priority="297" stopIfTrue="1">
      <formula>$T63=1</formula>
    </cfRule>
    <cfRule type="expression" dxfId="5436" priority="298" stopIfTrue="1">
      <formula>$T63=0</formula>
    </cfRule>
  </conditionalFormatting>
  <conditionalFormatting sqref="L63">
    <cfRule type="expression" dxfId="5435" priority="295" stopIfTrue="1">
      <formula>$S63=1</formula>
    </cfRule>
    <cfRule type="expression" dxfId="5434" priority="296" stopIfTrue="1">
      <formula>$S63=0</formula>
    </cfRule>
  </conditionalFormatting>
  <conditionalFormatting sqref="M63">
    <cfRule type="expression" dxfId="5433" priority="293" stopIfTrue="1">
      <formula>$T63=1</formula>
    </cfRule>
    <cfRule type="expression" dxfId="5432" priority="294" stopIfTrue="1">
      <formula>$T63=0</formula>
    </cfRule>
  </conditionalFormatting>
  <conditionalFormatting sqref="L63">
    <cfRule type="expression" dxfId="5431" priority="291" stopIfTrue="1">
      <formula>$S63=1</formula>
    </cfRule>
    <cfRule type="expression" dxfId="5430" priority="292" stopIfTrue="1">
      <formula>$S63=0</formula>
    </cfRule>
  </conditionalFormatting>
  <conditionalFormatting sqref="M63">
    <cfRule type="expression" dxfId="5429" priority="289" stopIfTrue="1">
      <formula>$T63=1</formula>
    </cfRule>
    <cfRule type="expression" dxfId="5428" priority="290" stopIfTrue="1">
      <formula>$T63=0</formula>
    </cfRule>
  </conditionalFormatting>
  <conditionalFormatting sqref="L63">
    <cfRule type="expression" dxfId="5427" priority="287" stopIfTrue="1">
      <formula>$S63=1</formula>
    </cfRule>
    <cfRule type="expression" dxfId="5426" priority="288" stopIfTrue="1">
      <formula>$S63=0</formula>
    </cfRule>
  </conditionalFormatting>
  <conditionalFormatting sqref="M63">
    <cfRule type="expression" dxfId="5425" priority="285" stopIfTrue="1">
      <formula>$T63=1</formula>
    </cfRule>
    <cfRule type="expression" dxfId="5424" priority="286" stopIfTrue="1">
      <formula>$T63=0</formula>
    </cfRule>
  </conditionalFormatting>
  <conditionalFormatting sqref="L63">
    <cfRule type="expression" dxfId="5423" priority="283" stopIfTrue="1">
      <formula>$S63=1</formula>
    </cfRule>
    <cfRule type="expression" dxfId="5422" priority="284" stopIfTrue="1">
      <formula>$S63=0</formula>
    </cfRule>
  </conditionalFormatting>
  <conditionalFormatting sqref="M63">
    <cfRule type="expression" dxfId="5421" priority="281" stopIfTrue="1">
      <formula>$T63=1</formula>
    </cfRule>
    <cfRule type="expression" dxfId="5420" priority="282" stopIfTrue="1">
      <formula>$T63=0</formula>
    </cfRule>
  </conditionalFormatting>
  <conditionalFormatting sqref="L63">
    <cfRule type="expression" dxfId="5419" priority="279" stopIfTrue="1">
      <formula>$S63=1</formula>
    </cfRule>
    <cfRule type="expression" dxfId="5418" priority="280" stopIfTrue="1">
      <formula>$S63=0</formula>
    </cfRule>
  </conditionalFormatting>
  <conditionalFormatting sqref="M63">
    <cfRule type="expression" dxfId="5417" priority="277" stopIfTrue="1">
      <formula>$T63=1</formula>
    </cfRule>
    <cfRule type="expression" dxfId="5416" priority="278" stopIfTrue="1">
      <formula>$T63=0</formula>
    </cfRule>
  </conditionalFormatting>
  <conditionalFormatting sqref="L63">
    <cfRule type="expression" dxfId="5415" priority="275" stopIfTrue="1">
      <formula>$S63=1</formula>
    </cfRule>
    <cfRule type="expression" dxfId="5414" priority="276" stopIfTrue="1">
      <formula>$S63=0</formula>
    </cfRule>
  </conditionalFormatting>
  <conditionalFormatting sqref="M63">
    <cfRule type="expression" dxfId="5413" priority="273" stopIfTrue="1">
      <formula>$T63=1</formula>
    </cfRule>
    <cfRule type="expression" dxfId="5412" priority="274" stopIfTrue="1">
      <formula>$T63=0</formula>
    </cfRule>
  </conditionalFormatting>
  <conditionalFormatting sqref="L63">
    <cfRule type="expression" dxfId="5411" priority="271" stopIfTrue="1">
      <formula>$S63=1</formula>
    </cfRule>
    <cfRule type="expression" dxfId="5410" priority="272" stopIfTrue="1">
      <formula>$S63=0</formula>
    </cfRule>
  </conditionalFormatting>
  <conditionalFormatting sqref="M63">
    <cfRule type="expression" dxfId="5409" priority="269" stopIfTrue="1">
      <formula>$T63=1</formula>
    </cfRule>
    <cfRule type="expression" dxfId="5408" priority="270" stopIfTrue="1">
      <formula>$T63=0</formula>
    </cfRule>
  </conditionalFormatting>
  <conditionalFormatting sqref="L63">
    <cfRule type="expression" dxfId="5407" priority="267" stopIfTrue="1">
      <formula>$S63=1</formula>
    </cfRule>
    <cfRule type="expression" dxfId="5406" priority="268" stopIfTrue="1">
      <formula>$S63=0</formula>
    </cfRule>
  </conditionalFormatting>
  <conditionalFormatting sqref="M63">
    <cfRule type="expression" dxfId="5405" priority="265" stopIfTrue="1">
      <formula>$T63=1</formula>
    </cfRule>
    <cfRule type="expression" dxfId="5404" priority="266" stopIfTrue="1">
      <formula>$T63=0</formula>
    </cfRule>
  </conditionalFormatting>
  <conditionalFormatting sqref="L63">
    <cfRule type="expression" dxfId="5403" priority="263" stopIfTrue="1">
      <formula>$S63=1</formula>
    </cfRule>
    <cfRule type="expression" dxfId="5402" priority="264" stopIfTrue="1">
      <formula>$S63=0</formula>
    </cfRule>
  </conditionalFormatting>
  <conditionalFormatting sqref="M63">
    <cfRule type="expression" dxfId="5401" priority="261" stopIfTrue="1">
      <formula>$T63=1</formula>
    </cfRule>
    <cfRule type="expression" dxfId="5400" priority="262" stopIfTrue="1">
      <formula>$T63=0</formula>
    </cfRule>
  </conditionalFormatting>
  <conditionalFormatting sqref="L134">
    <cfRule type="expression" dxfId="5399" priority="257" stopIfTrue="1">
      <formula>$S134=1</formula>
    </cfRule>
    <cfRule type="expression" dxfId="5398" priority="258" stopIfTrue="1">
      <formula>$S134=0</formula>
    </cfRule>
  </conditionalFormatting>
  <conditionalFormatting sqref="M134">
    <cfRule type="expression" dxfId="5397" priority="259" stopIfTrue="1">
      <formula>$T134=1</formula>
    </cfRule>
    <cfRule type="expression" dxfId="5396" priority="260" stopIfTrue="1">
      <formula>$T134=0</formula>
    </cfRule>
  </conditionalFormatting>
  <conditionalFormatting sqref="L134">
    <cfRule type="expression" dxfId="5395" priority="255" stopIfTrue="1">
      <formula>$S134=1</formula>
    </cfRule>
    <cfRule type="expression" dxfId="5394" priority="256" stopIfTrue="1">
      <formula>$S134=0</formula>
    </cfRule>
  </conditionalFormatting>
  <conditionalFormatting sqref="M134">
    <cfRule type="expression" dxfId="5393" priority="253" stopIfTrue="1">
      <formula>$T134=1</formula>
    </cfRule>
    <cfRule type="expression" dxfId="5392" priority="254" stopIfTrue="1">
      <formula>$T134=0</formula>
    </cfRule>
  </conditionalFormatting>
  <conditionalFormatting sqref="L134">
    <cfRule type="expression" dxfId="5391" priority="251" stopIfTrue="1">
      <formula>$S134=1</formula>
    </cfRule>
    <cfRule type="expression" dxfId="5390" priority="252" stopIfTrue="1">
      <formula>$S134=0</formula>
    </cfRule>
  </conditionalFormatting>
  <conditionalFormatting sqref="M134">
    <cfRule type="expression" dxfId="5389" priority="249" stopIfTrue="1">
      <formula>$T134=1</formula>
    </cfRule>
    <cfRule type="expression" dxfId="5388" priority="250" stopIfTrue="1">
      <formula>$T134=0</formula>
    </cfRule>
  </conditionalFormatting>
  <conditionalFormatting sqref="L134">
    <cfRule type="expression" dxfId="5387" priority="247" stopIfTrue="1">
      <formula>$S134=1</formula>
    </cfRule>
    <cfRule type="expression" dxfId="5386" priority="248" stopIfTrue="1">
      <formula>$S134=0</formula>
    </cfRule>
  </conditionalFormatting>
  <conditionalFormatting sqref="M134">
    <cfRule type="expression" dxfId="5385" priority="245" stopIfTrue="1">
      <formula>$T134=1</formula>
    </cfRule>
    <cfRule type="expression" dxfId="5384" priority="246" stopIfTrue="1">
      <formula>$T134=0</formula>
    </cfRule>
  </conditionalFormatting>
  <conditionalFormatting sqref="L134">
    <cfRule type="expression" dxfId="5383" priority="243" stopIfTrue="1">
      <formula>$S134=1</formula>
    </cfRule>
    <cfRule type="expression" dxfId="5382" priority="244" stopIfTrue="1">
      <formula>$S134=0</formula>
    </cfRule>
  </conditionalFormatting>
  <conditionalFormatting sqref="M134">
    <cfRule type="expression" dxfId="5381" priority="241" stopIfTrue="1">
      <formula>$T134=1</formula>
    </cfRule>
    <cfRule type="expression" dxfId="5380" priority="242" stopIfTrue="1">
      <formula>$T134=0</formula>
    </cfRule>
  </conditionalFormatting>
  <conditionalFormatting sqref="L134">
    <cfRule type="expression" dxfId="5379" priority="239" stopIfTrue="1">
      <formula>$S134=1</formula>
    </cfRule>
    <cfRule type="expression" dxfId="5378" priority="240" stopIfTrue="1">
      <formula>$S134=0</formula>
    </cfRule>
  </conditionalFormatting>
  <conditionalFormatting sqref="M134">
    <cfRule type="expression" dxfId="5377" priority="237" stopIfTrue="1">
      <formula>$T134=1</formula>
    </cfRule>
    <cfRule type="expression" dxfId="5376" priority="238" stopIfTrue="1">
      <formula>$T134=0</formula>
    </cfRule>
  </conditionalFormatting>
  <conditionalFormatting sqref="L134">
    <cfRule type="expression" dxfId="5375" priority="235" stopIfTrue="1">
      <formula>$S134=1</formula>
    </cfRule>
    <cfRule type="expression" dxfId="5374" priority="236" stopIfTrue="1">
      <formula>$S134=0</formula>
    </cfRule>
  </conditionalFormatting>
  <conditionalFormatting sqref="M134">
    <cfRule type="expression" dxfId="5373" priority="233" stopIfTrue="1">
      <formula>$T134=1</formula>
    </cfRule>
    <cfRule type="expression" dxfId="5372" priority="234" stopIfTrue="1">
      <formula>$T134=0</formula>
    </cfRule>
  </conditionalFormatting>
  <conditionalFormatting sqref="L134">
    <cfRule type="expression" dxfId="5371" priority="231" stopIfTrue="1">
      <formula>$S134=1</formula>
    </cfRule>
    <cfRule type="expression" dxfId="5370" priority="232" stopIfTrue="1">
      <formula>$S134=0</formula>
    </cfRule>
  </conditionalFormatting>
  <conditionalFormatting sqref="M134">
    <cfRule type="expression" dxfId="5369" priority="229" stopIfTrue="1">
      <formula>$T134=1</formula>
    </cfRule>
    <cfRule type="expression" dxfId="5368" priority="230" stopIfTrue="1">
      <formula>$T134=0</formula>
    </cfRule>
  </conditionalFormatting>
  <conditionalFormatting sqref="L134">
    <cfRule type="expression" dxfId="5367" priority="227" stopIfTrue="1">
      <formula>$S134=1</formula>
    </cfRule>
    <cfRule type="expression" dxfId="5366" priority="228" stopIfTrue="1">
      <formula>$S134=0</formula>
    </cfRule>
  </conditionalFormatting>
  <conditionalFormatting sqref="M134">
    <cfRule type="expression" dxfId="5365" priority="225" stopIfTrue="1">
      <formula>$T134=1</formula>
    </cfRule>
    <cfRule type="expression" dxfId="5364" priority="226" stopIfTrue="1">
      <formula>$T134=0</formula>
    </cfRule>
  </conditionalFormatting>
  <conditionalFormatting sqref="L134">
    <cfRule type="expression" dxfId="5363" priority="223" stopIfTrue="1">
      <formula>$S134=1</formula>
    </cfRule>
    <cfRule type="expression" dxfId="5362" priority="224" stopIfTrue="1">
      <formula>$S134=0</formula>
    </cfRule>
  </conditionalFormatting>
  <conditionalFormatting sqref="M134">
    <cfRule type="expression" dxfId="5361" priority="221" stopIfTrue="1">
      <formula>$T134=1</formula>
    </cfRule>
    <cfRule type="expression" dxfId="5360" priority="222" stopIfTrue="1">
      <formula>$T134=0</formula>
    </cfRule>
  </conditionalFormatting>
  <conditionalFormatting sqref="L134">
    <cfRule type="expression" dxfId="5359" priority="219" stopIfTrue="1">
      <formula>$S134=1</formula>
    </cfRule>
    <cfRule type="expression" dxfId="5358" priority="220" stopIfTrue="1">
      <formula>$S134=0</formula>
    </cfRule>
  </conditionalFormatting>
  <conditionalFormatting sqref="M134">
    <cfRule type="expression" dxfId="5357" priority="217" stopIfTrue="1">
      <formula>$T134=1</formula>
    </cfRule>
    <cfRule type="expression" dxfId="5356" priority="218" stopIfTrue="1">
      <formula>$T134=0</formula>
    </cfRule>
  </conditionalFormatting>
  <conditionalFormatting sqref="K176:T181">
    <cfRule type="cellIs" dxfId="5355" priority="207" stopIfTrue="1" operator="equal">
      <formula>"5-Risque Intolérable"</formula>
    </cfRule>
    <cfRule type="cellIs" dxfId="5354" priority="208" stopIfTrue="1" operator="equal">
      <formula>"4-Risque Substantiel"</formula>
    </cfRule>
    <cfRule type="cellIs" dxfId="5353" priority="209" stopIfTrue="1" operator="between">
      <formula>"2-Risque Tolérable"</formula>
      <formula>"3-Risque Modéré"</formula>
    </cfRule>
  </conditionalFormatting>
  <conditionalFormatting sqref="N176:P176 N170:P171 N164:P164 N158:P158 R176 R158 R164 R170:R171 K158 K162:K164 K168:K171 K174:K181">
    <cfRule type="expression" dxfId="5352" priority="210" stopIfTrue="1">
      <formula>LEFT(K158,1)="5"</formula>
    </cfRule>
    <cfRule type="expression" dxfId="5351" priority="211" stopIfTrue="1">
      <formula>LEFT(K158,1)="4"</formula>
    </cfRule>
    <cfRule type="expression" dxfId="5350" priority="212" stopIfTrue="1">
      <formula>OR(LEFT(K158,1)="3",LEFT(K158,1)="2")</formula>
    </cfRule>
  </conditionalFormatting>
  <conditionalFormatting sqref="L171">
    <cfRule type="expression" dxfId="5349" priority="213" stopIfTrue="1">
      <formula>$S171=1</formula>
    </cfRule>
    <cfRule type="expression" dxfId="5348" priority="214" stopIfTrue="1">
      <formula>$S171=0</formula>
    </cfRule>
  </conditionalFormatting>
  <conditionalFormatting sqref="M171">
    <cfRule type="expression" dxfId="5347" priority="215" stopIfTrue="1">
      <formula>$T171=1</formula>
    </cfRule>
    <cfRule type="expression" dxfId="5346" priority="216" stopIfTrue="1">
      <formula>$T171=0</formula>
    </cfRule>
  </conditionalFormatting>
  <conditionalFormatting sqref="L171">
    <cfRule type="expression" dxfId="5345" priority="205" stopIfTrue="1">
      <formula>$S171=1</formula>
    </cfRule>
    <cfRule type="expression" dxfId="5344" priority="206" stopIfTrue="1">
      <formula>$S171=0</formula>
    </cfRule>
  </conditionalFormatting>
  <conditionalFormatting sqref="M171">
    <cfRule type="expression" dxfId="5343" priority="203" stopIfTrue="1">
      <formula>$T171=1</formula>
    </cfRule>
    <cfRule type="expression" dxfId="5342" priority="204" stopIfTrue="1">
      <formula>$T171=0</formula>
    </cfRule>
  </conditionalFormatting>
  <conditionalFormatting sqref="L171">
    <cfRule type="expression" dxfId="5341" priority="201" stopIfTrue="1">
      <formula>$S171=1</formula>
    </cfRule>
    <cfRule type="expression" dxfId="5340" priority="202" stopIfTrue="1">
      <formula>$S171=0</formula>
    </cfRule>
  </conditionalFormatting>
  <conditionalFormatting sqref="M171">
    <cfRule type="expression" dxfId="5339" priority="199" stopIfTrue="1">
      <formula>$T171=1</formula>
    </cfRule>
    <cfRule type="expression" dxfId="5338" priority="200" stopIfTrue="1">
      <formula>$T171=0</formula>
    </cfRule>
  </conditionalFormatting>
  <conditionalFormatting sqref="L171">
    <cfRule type="expression" dxfId="5337" priority="197" stopIfTrue="1">
      <formula>$S171=1</formula>
    </cfRule>
    <cfRule type="expression" dxfId="5336" priority="198" stopIfTrue="1">
      <formula>$S171=0</formula>
    </cfRule>
  </conditionalFormatting>
  <conditionalFormatting sqref="M171">
    <cfRule type="expression" dxfId="5335" priority="195" stopIfTrue="1">
      <formula>$T171=1</formula>
    </cfRule>
    <cfRule type="expression" dxfId="5334" priority="196" stopIfTrue="1">
      <formula>$T171=0</formula>
    </cfRule>
  </conditionalFormatting>
  <conditionalFormatting sqref="L171">
    <cfRule type="expression" dxfId="5333" priority="193" stopIfTrue="1">
      <formula>$S171=1</formula>
    </cfRule>
    <cfRule type="expression" dxfId="5332" priority="194" stopIfTrue="1">
      <formula>$S171=0</formula>
    </cfRule>
  </conditionalFormatting>
  <conditionalFormatting sqref="M171">
    <cfRule type="expression" dxfId="5331" priority="191" stopIfTrue="1">
      <formula>$T171=1</formula>
    </cfRule>
    <cfRule type="expression" dxfId="5330" priority="192" stopIfTrue="1">
      <formula>$T171=0</formula>
    </cfRule>
  </conditionalFormatting>
  <conditionalFormatting sqref="L171">
    <cfRule type="expression" dxfId="5329" priority="189" stopIfTrue="1">
      <formula>$S171=1</formula>
    </cfRule>
    <cfRule type="expression" dxfId="5328" priority="190" stopIfTrue="1">
      <formula>$S171=0</formula>
    </cfRule>
  </conditionalFormatting>
  <conditionalFormatting sqref="M171">
    <cfRule type="expression" dxfId="5327" priority="187" stopIfTrue="1">
      <formula>$T171=1</formula>
    </cfRule>
    <cfRule type="expression" dxfId="5326" priority="188" stopIfTrue="1">
      <formula>$T171=0</formula>
    </cfRule>
  </conditionalFormatting>
  <conditionalFormatting sqref="L158 L164 L170">
    <cfRule type="expression" dxfId="5325" priority="185" stopIfTrue="1">
      <formula>$S158=1</formula>
    </cfRule>
    <cfRule type="expression" dxfId="5324" priority="186" stopIfTrue="1">
      <formula>$S158=0</formula>
    </cfRule>
  </conditionalFormatting>
  <conditionalFormatting sqref="M164 M158 M170">
    <cfRule type="expression" dxfId="5323" priority="183" stopIfTrue="1">
      <formula>$T158=1</formula>
    </cfRule>
    <cfRule type="expression" dxfId="5322" priority="184" stopIfTrue="1">
      <formula>$T158=0</formula>
    </cfRule>
  </conditionalFormatting>
  <conditionalFormatting sqref="L158 L164 L170">
    <cfRule type="expression" dxfId="5321" priority="181" stopIfTrue="1">
      <formula>$S158=1</formula>
    </cfRule>
    <cfRule type="expression" dxfId="5320" priority="182" stopIfTrue="1">
      <formula>$S158=0</formula>
    </cfRule>
  </conditionalFormatting>
  <conditionalFormatting sqref="M164 M158 M170">
    <cfRule type="expression" dxfId="5319" priority="179" stopIfTrue="1">
      <formula>$T158=1</formula>
    </cfRule>
    <cfRule type="expression" dxfId="5318" priority="180" stopIfTrue="1">
      <formula>$T158=0</formula>
    </cfRule>
  </conditionalFormatting>
  <conditionalFormatting sqref="L158 L164 L170">
    <cfRule type="expression" dxfId="5317" priority="177" stopIfTrue="1">
      <formula>$S158=1</formula>
    </cfRule>
    <cfRule type="expression" dxfId="5316" priority="178" stopIfTrue="1">
      <formula>$S158=0</formula>
    </cfRule>
  </conditionalFormatting>
  <conditionalFormatting sqref="M164 M158 M170">
    <cfRule type="expression" dxfId="5315" priority="175" stopIfTrue="1">
      <formula>$T158=1</formula>
    </cfRule>
    <cfRule type="expression" dxfId="5314" priority="176" stopIfTrue="1">
      <formula>$T158=0</formula>
    </cfRule>
  </conditionalFormatting>
  <conditionalFormatting sqref="L158 L164 L170">
    <cfRule type="expression" dxfId="5313" priority="173" stopIfTrue="1">
      <formula>$S158=1</formula>
    </cfRule>
    <cfRule type="expression" dxfId="5312" priority="174" stopIfTrue="1">
      <formula>$S158=0</formula>
    </cfRule>
  </conditionalFormatting>
  <conditionalFormatting sqref="M164 M158 M170">
    <cfRule type="expression" dxfId="5311" priority="171" stopIfTrue="1">
      <formula>$T158=1</formula>
    </cfRule>
    <cfRule type="expression" dxfId="5310" priority="172" stopIfTrue="1">
      <formula>$T158=0</formula>
    </cfRule>
  </conditionalFormatting>
  <conditionalFormatting sqref="L158 L164 L170">
    <cfRule type="expression" dxfId="5309" priority="169" stopIfTrue="1">
      <formula>$S158=1</formula>
    </cfRule>
    <cfRule type="expression" dxfId="5308" priority="170" stopIfTrue="1">
      <formula>$S158=0</formula>
    </cfRule>
  </conditionalFormatting>
  <conditionalFormatting sqref="M164 M158 M170">
    <cfRule type="expression" dxfId="5307" priority="167" stopIfTrue="1">
      <formula>$T158=1</formula>
    </cfRule>
    <cfRule type="expression" dxfId="5306" priority="168" stopIfTrue="1">
      <formula>$T158=0</formula>
    </cfRule>
  </conditionalFormatting>
  <conditionalFormatting sqref="L158 L164 L170">
    <cfRule type="expression" dxfId="5305" priority="165" stopIfTrue="1">
      <formula>$S158=1</formula>
    </cfRule>
    <cfRule type="expression" dxfId="5304" priority="166" stopIfTrue="1">
      <formula>$S158=0</formula>
    </cfRule>
  </conditionalFormatting>
  <conditionalFormatting sqref="M164 M158 M170">
    <cfRule type="expression" dxfId="5303" priority="163" stopIfTrue="1">
      <formula>$T158=1</formula>
    </cfRule>
    <cfRule type="expression" dxfId="5302" priority="164" stopIfTrue="1">
      <formula>$T158=0</formula>
    </cfRule>
  </conditionalFormatting>
  <conditionalFormatting sqref="L158 L164 L170">
    <cfRule type="expression" dxfId="5301" priority="161" stopIfTrue="1">
      <formula>$S158=1</formula>
    </cfRule>
    <cfRule type="expression" dxfId="5300" priority="162" stopIfTrue="1">
      <formula>$S158=0</formula>
    </cfRule>
  </conditionalFormatting>
  <conditionalFormatting sqref="M164 M158 M170">
    <cfRule type="expression" dxfId="5299" priority="159" stopIfTrue="1">
      <formula>$T158=1</formula>
    </cfRule>
    <cfRule type="expression" dxfId="5298" priority="160" stopIfTrue="1">
      <formula>$T158=0</formula>
    </cfRule>
  </conditionalFormatting>
  <conditionalFormatting sqref="L158 L164 L170">
    <cfRule type="expression" dxfId="5297" priority="157" stopIfTrue="1">
      <formula>$S158=1</formula>
    </cfRule>
    <cfRule type="expression" dxfId="5296" priority="158" stopIfTrue="1">
      <formula>$S158=0</formula>
    </cfRule>
  </conditionalFormatting>
  <conditionalFormatting sqref="M164 M158 M170">
    <cfRule type="expression" dxfId="5295" priority="155" stopIfTrue="1">
      <formula>$T158=1</formula>
    </cfRule>
    <cfRule type="expression" dxfId="5294" priority="156" stopIfTrue="1">
      <formula>$T158=0</formula>
    </cfRule>
  </conditionalFormatting>
  <conditionalFormatting sqref="L158 L164 L170">
    <cfRule type="expression" dxfId="5293" priority="153" stopIfTrue="1">
      <formula>$S158=1</formula>
    </cfRule>
    <cfRule type="expression" dxfId="5292" priority="154" stopIfTrue="1">
      <formula>$S158=0</formula>
    </cfRule>
  </conditionalFormatting>
  <conditionalFormatting sqref="M164 M158 M170">
    <cfRule type="expression" dxfId="5291" priority="151" stopIfTrue="1">
      <formula>$T158=1</formula>
    </cfRule>
    <cfRule type="expression" dxfId="5290" priority="152" stopIfTrue="1">
      <formula>$T158=0</formula>
    </cfRule>
  </conditionalFormatting>
  <conditionalFormatting sqref="L158 L164 L170">
    <cfRule type="expression" dxfId="5289" priority="149" stopIfTrue="1">
      <formula>$S158=1</formula>
    </cfRule>
    <cfRule type="expression" dxfId="5288" priority="150" stopIfTrue="1">
      <formula>$S158=0</formula>
    </cfRule>
  </conditionalFormatting>
  <conditionalFormatting sqref="M164 M158 M170">
    <cfRule type="expression" dxfId="5287" priority="147" stopIfTrue="1">
      <formula>$T158=1</formula>
    </cfRule>
    <cfRule type="expression" dxfId="5286" priority="148" stopIfTrue="1">
      <formula>$T158=0</formula>
    </cfRule>
  </conditionalFormatting>
  <conditionalFormatting sqref="L158 L164 L170">
    <cfRule type="expression" dxfId="5285" priority="145" stopIfTrue="1">
      <formula>$S158=1</formula>
    </cfRule>
    <cfRule type="expression" dxfId="5284" priority="146" stopIfTrue="1">
      <formula>$S158=0</formula>
    </cfRule>
  </conditionalFormatting>
  <conditionalFormatting sqref="M164 M158 M170">
    <cfRule type="expression" dxfId="5283" priority="143" stopIfTrue="1">
      <formula>$T158=1</formula>
    </cfRule>
    <cfRule type="expression" dxfId="5282" priority="144" stopIfTrue="1">
      <formula>$T158=0</formula>
    </cfRule>
  </conditionalFormatting>
  <conditionalFormatting sqref="M158 M170 M164 M176">
    <cfRule type="expression" dxfId="5281" priority="141" stopIfTrue="1">
      <formula>$T158=1</formula>
    </cfRule>
    <cfRule type="expression" dxfId="5280" priority="142" stopIfTrue="1">
      <formula>$T158=0</formula>
    </cfRule>
  </conditionalFormatting>
  <conditionalFormatting sqref="L164 L170 L158 L176">
    <cfRule type="expression" dxfId="5279" priority="139" stopIfTrue="1">
      <formula>$S158=1</formula>
    </cfRule>
    <cfRule type="expression" dxfId="5278" priority="140" stopIfTrue="1">
      <formula>$S158=0</formula>
    </cfRule>
  </conditionalFormatting>
  <conditionalFormatting sqref="L164 L170 L158 L176">
    <cfRule type="expression" dxfId="5277" priority="137" stopIfTrue="1">
      <formula>$S158=1</formula>
    </cfRule>
    <cfRule type="expression" dxfId="5276" priority="138" stopIfTrue="1">
      <formula>$S158=0</formula>
    </cfRule>
  </conditionalFormatting>
  <conditionalFormatting sqref="K172:K173">
    <cfRule type="expression" dxfId="5275" priority="134" stopIfTrue="1">
      <formula>LEFT(K172,1)="5"</formula>
    </cfRule>
    <cfRule type="expression" dxfId="5274" priority="135" stopIfTrue="1">
      <formula>LEFT(K172,1)="4"</formula>
    </cfRule>
    <cfRule type="expression" dxfId="5273" priority="136" stopIfTrue="1">
      <formula>OR(LEFT(K172,1)="3",LEFT(K172,1)="2")</formula>
    </cfRule>
  </conditionalFormatting>
  <conditionalFormatting sqref="K172:K173">
    <cfRule type="expression" dxfId="5272" priority="131" stopIfTrue="1">
      <formula>LEFT(K172,1)="5"</formula>
    </cfRule>
    <cfRule type="expression" dxfId="5271" priority="132" stopIfTrue="1">
      <formula>LEFT(K172,1)="4"</formula>
    </cfRule>
    <cfRule type="expression" dxfId="5270" priority="133" stopIfTrue="1">
      <formula>OR(LEFT(K172,1)="3",LEFT(K172,1)="2")</formula>
    </cfRule>
  </conditionalFormatting>
  <conditionalFormatting sqref="K172:K173">
    <cfRule type="expression" dxfId="5269" priority="128" stopIfTrue="1">
      <formula>LEFT(K172,1)="5"</formula>
    </cfRule>
    <cfRule type="expression" dxfId="5268" priority="129" stopIfTrue="1">
      <formula>LEFT(K172,1)="4"</formula>
    </cfRule>
    <cfRule type="expression" dxfId="5267" priority="130" stopIfTrue="1">
      <formula>OR(LEFT(K172,1)="3",LEFT(K172,1)="2")</formula>
    </cfRule>
  </conditionalFormatting>
  <conditionalFormatting sqref="K159:K161">
    <cfRule type="expression" dxfId="5266" priority="125" stopIfTrue="1">
      <formula>LEFT(K159,1)="5"</formula>
    </cfRule>
    <cfRule type="expression" dxfId="5265" priority="126" stopIfTrue="1">
      <formula>LEFT(K159,1)="4"</formula>
    </cfRule>
    <cfRule type="expression" dxfId="5264" priority="127" stopIfTrue="1">
      <formula>OR(LEFT(K159,1)="3",LEFT(K159,1)="2")</formula>
    </cfRule>
  </conditionalFormatting>
  <conditionalFormatting sqref="K159:K161">
    <cfRule type="expression" dxfId="5263" priority="122" stopIfTrue="1">
      <formula>LEFT(K159,1)="5"</formula>
    </cfRule>
    <cfRule type="expression" dxfId="5262" priority="123" stopIfTrue="1">
      <formula>LEFT(K159,1)="4"</formula>
    </cfRule>
    <cfRule type="expression" dxfId="5261" priority="124" stopIfTrue="1">
      <formula>OR(LEFT(K159,1)="3",LEFT(K159,1)="2")</formula>
    </cfRule>
  </conditionalFormatting>
  <conditionalFormatting sqref="K159:K161">
    <cfRule type="expression" dxfId="5260" priority="119" stopIfTrue="1">
      <formula>LEFT(K159,1)="5"</formula>
    </cfRule>
    <cfRule type="expression" dxfId="5259" priority="120" stopIfTrue="1">
      <formula>LEFT(K159,1)="4"</formula>
    </cfRule>
    <cfRule type="expression" dxfId="5258" priority="121" stopIfTrue="1">
      <formula>OR(LEFT(K159,1)="3",LEFT(K159,1)="2")</formula>
    </cfRule>
  </conditionalFormatting>
  <conditionalFormatting sqref="K165:K167">
    <cfRule type="expression" dxfId="5257" priority="116" stopIfTrue="1">
      <formula>LEFT(K165,1)="5"</formula>
    </cfRule>
    <cfRule type="expression" dxfId="5256" priority="117" stopIfTrue="1">
      <formula>LEFT(K165,1)="4"</formula>
    </cfRule>
    <cfRule type="expression" dxfId="5255" priority="118" stopIfTrue="1">
      <formula>OR(LEFT(K165,1)="3",LEFT(K165,1)="2")</formula>
    </cfRule>
  </conditionalFormatting>
  <conditionalFormatting sqref="K165:K167">
    <cfRule type="expression" dxfId="5254" priority="113" stopIfTrue="1">
      <formula>LEFT(K165,1)="5"</formula>
    </cfRule>
    <cfRule type="expression" dxfId="5253" priority="114" stopIfTrue="1">
      <formula>LEFT(K165,1)="4"</formula>
    </cfRule>
    <cfRule type="expression" dxfId="5252" priority="115" stopIfTrue="1">
      <formula>OR(LEFT(K165,1)="3",LEFT(K165,1)="2")</formula>
    </cfRule>
  </conditionalFormatting>
  <conditionalFormatting sqref="K165:K167">
    <cfRule type="expression" dxfId="5251" priority="110" stopIfTrue="1">
      <formula>LEFT(K165,1)="5"</formula>
    </cfRule>
    <cfRule type="expression" dxfId="5250" priority="111" stopIfTrue="1">
      <formula>LEFT(K165,1)="4"</formula>
    </cfRule>
    <cfRule type="expression" dxfId="5249" priority="112" stopIfTrue="1">
      <formula>OR(LEFT(K165,1)="3",LEFT(K165,1)="2")</formula>
    </cfRule>
  </conditionalFormatting>
  <conditionalFormatting sqref="K66">
    <cfRule type="expression" dxfId="5248" priority="103" stopIfTrue="1">
      <formula>LEFT(K66,1)="5"</formula>
    </cfRule>
    <cfRule type="expression" dxfId="5247" priority="104" stopIfTrue="1">
      <formula>LEFT(K66,1)="4"</formula>
    </cfRule>
    <cfRule type="expression" dxfId="5246" priority="105" stopIfTrue="1">
      <formula>OR(LEFT(K66,1)="3",LEFT(K66,1)="2")</formula>
    </cfRule>
  </conditionalFormatting>
  <conditionalFormatting sqref="K66">
    <cfRule type="expression" dxfId="5245" priority="102" stopIfTrue="1">
      <formula>LEFT(K66,1)="5"</formula>
    </cfRule>
  </conditionalFormatting>
  <conditionalFormatting sqref="K146">
    <cfRule type="expression" dxfId="5244" priority="99" stopIfTrue="1">
      <formula>LEFT(K146,1)="5"</formula>
    </cfRule>
    <cfRule type="expression" dxfId="5243" priority="100" stopIfTrue="1">
      <formula>LEFT(K146,1)="4"</formula>
    </cfRule>
    <cfRule type="expression" dxfId="5242" priority="101" stopIfTrue="1">
      <formula>OR(LEFT(K146,1)="3",LEFT(K146,1)="2")</formula>
    </cfRule>
  </conditionalFormatting>
  <conditionalFormatting sqref="N95:P96 R95:R96 K95:K96 K100">
    <cfRule type="expression" dxfId="5241" priority="92" stopIfTrue="1">
      <formula>LEFT(K95,1)="5"</formula>
    </cfRule>
    <cfRule type="expression" dxfId="5240" priority="93" stopIfTrue="1">
      <formula>LEFT(K95,1)="4"</formula>
    </cfRule>
    <cfRule type="expression" dxfId="5239" priority="94" stopIfTrue="1">
      <formula>OR(LEFT(K95,1)="3",LEFT(K95,1)="2")</formula>
    </cfRule>
  </conditionalFormatting>
  <conditionalFormatting sqref="L96">
    <cfRule type="expression" dxfId="5238" priority="95" stopIfTrue="1">
      <formula>$S96=1</formula>
    </cfRule>
    <cfRule type="expression" dxfId="5237" priority="96" stopIfTrue="1">
      <formula>$S96=0</formula>
    </cfRule>
  </conditionalFormatting>
  <conditionalFormatting sqref="M96">
    <cfRule type="expression" dxfId="5236" priority="97" stopIfTrue="1">
      <formula>$T96=1</formula>
    </cfRule>
    <cfRule type="expression" dxfId="5235" priority="98" stopIfTrue="1">
      <formula>$T96=0</formula>
    </cfRule>
  </conditionalFormatting>
  <conditionalFormatting sqref="L96">
    <cfRule type="expression" dxfId="5234" priority="90" stopIfTrue="1">
      <formula>$S96=1</formula>
    </cfRule>
    <cfRule type="expression" dxfId="5233" priority="91" stopIfTrue="1">
      <formula>$S96=0</formula>
    </cfRule>
  </conditionalFormatting>
  <conditionalFormatting sqref="M96">
    <cfRule type="expression" dxfId="5232" priority="88" stopIfTrue="1">
      <formula>$T96=1</formula>
    </cfRule>
    <cfRule type="expression" dxfId="5231" priority="89" stopIfTrue="1">
      <formula>$T96=0</formula>
    </cfRule>
  </conditionalFormatting>
  <conditionalFormatting sqref="L96">
    <cfRule type="expression" dxfId="5230" priority="86" stopIfTrue="1">
      <formula>$S96=1</formula>
    </cfRule>
    <cfRule type="expression" dxfId="5229" priority="87" stopIfTrue="1">
      <formula>$S96=0</formula>
    </cfRule>
  </conditionalFormatting>
  <conditionalFormatting sqref="M96">
    <cfRule type="expression" dxfId="5228" priority="84" stopIfTrue="1">
      <formula>$T96=1</formula>
    </cfRule>
    <cfRule type="expression" dxfId="5227" priority="85" stopIfTrue="1">
      <formula>$T96=0</formula>
    </cfRule>
  </conditionalFormatting>
  <conditionalFormatting sqref="L96">
    <cfRule type="expression" dxfId="5226" priority="82" stopIfTrue="1">
      <formula>$S96=1</formula>
    </cfRule>
    <cfRule type="expression" dxfId="5225" priority="83" stopIfTrue="1">
      <formula>$S96=0</formula>
    </cfRule>
  </conditionalFormatting>
  <conditionalFormatting sqref="M96">
    <cfRule type="expression" dxfId="5224" priority="80" stopIfTrue="1">
      <formula>$T96=1</formula>
    </cfRule>
    <cfRule type="expression" dxfId="5223" priority="81" stopIfTrue="1">
      <formula>$T96=0</formula>
    </cfRule>
  </conditionalFormatting>
  <conditionalFormatting sqref="L96">
    <cfRule type="expression" dxfId="5222" priority="78" stopIfTrue="1">
      <formula>$S96=1</formula>
    </cfRule>
    <cfRule type="expression" dxfId="5221" priority="79" stopIfTrue="1">
      <formula>$S96=0</formula>
    </cfRule>
  </conditionalFormatting>
  <conditionalFormatting sqref="M96">
    <cfRule type="expression" dxfId="5220" priority="76" stopIfTrue="1">
      <formula>$T96=1</formula>
    </cfRule>
    <cfRule type="expression" dxfId="5219" priority="77" stopIfTrue="1">
      <formula>$T96=0</formula>
    </cfRule>
  </conditionalFormatting>
  <conditionalFormatting sqref="L96">
    <cfRule type="expression" dxfId="5218" priority="74" stopIfTrue="1">
      <formula>$S96=1</formula>
    </cfRule>
    <cfRule type="expression" dxfId="5217" priority="75" stopIfTrue="1">
      <formula>$S96=0</formula>
    </cfRule>
  </conditionalFormatting>
  <conditionalFormatting sqref="M96">
    <cfRule type="expression" dxfId="5216" priority="72" stopIfTrue="1">
      <formula>$T96=1</formula>
    </cfRule>
    <cfRule type="expression" dxfId="5215" priority="73" stopIfTrue="1">
      <formula>$T96=0</formula>
    </cfRule>
  </conditionalFormatting>
  <conditionalFormatting sqref="L95">
    <cfRule type="expression" dxfId="5214" priority="70" stopIfTrue="1">
      <formula>$S95=1</formula>
    </cfRule>
    <cfRule type="expression" dxfId="5213" priority="71" stopIfTrue="1">
      <formula>$S95=0</formula>
    </cfRule>
  </conditionalFormatting>
  <conditionalFormatting sqref="M95">
    <cfRule type="expression" dxfId="5212" priority="68" stopIfTrue="1">
      <formula>$T95=1</formula>
    </cfRule>
    <cfRule type="expression" dxfId="5211" priority="69" stopIfTrue="1">
      <formula>$T95=0</formula>
    </cfRule>
  </conditionalFormatting>
  <conditionalFormatting sqref="L95">
    <cfRule type="expression" dxfId="5210" priority="66" stopIfTrue="1">
      <formula>$S95=1</formula>
    </cfRule>
    <cfRule type="expression" dxfId="5209" priority="67" stopIfTrue="1">
      <formula>$S95=0</formula>
    </cfRule>
  </conditionalFormatting>
  <conditionalFormatting sqref="M95">
    <cfRule type="expression" dxfId="5208" priority="64" stopIfTrue="1">
      <formula>$T95=1</formula>
    </cfRule>
    <cfRule type="expression" dxfId="5207" priority="65" stopIfTrue="1">
      <formula>$T95=0</formula>
    </cfRule>
  </conditionalFormatting>
  <conditionalFormatting sqref="L95">
    <cfRule type="expression" dxfId="5206" priority="62" stopIfTrue="1">
      <formula>$S95=1</formula>
    </cfRule>
    <cfRule type="expression" dxfId="5205" priority="63" stopIfTrue="1">
      <formula>$S95=0</formula>
    </cfRule>
  </conditionalFormatting>
  <conditionalFormatting sqref="M95">
    <cfRule type="expression" dxfId="5204" priority="60" stopIfTrue="1">
      <formula>$T95=1</formula>
    </cfRule>
    <cfRule type="expression" dxfId="5203" priority="61" stopIfTrue="1">
      <formula>$T95=0</formula>
    </cfRule>
  </conditionalFormatting>
  <conditionalFormatting sqref="L95">
    <cfRule type="expression" dxfId="5202" priority="58" stopIfTrue="1">
      <formula>$S95=1</formula>
    </cfRule>
    <cfRule type="expression" dxfId="5201" priority="59" stopIfTrue="1">
      <formula>$S95=0</formula>
    </cfRule>
  </conditionalFormatting>
  <conditionalFormatting sqref="M95">
    <cfRule type="expression" dxfId="5200" priority="56" stopIfTrue="1">
      <formula>$T95=1</formula>
    </cfRule>
    <cfRule type="expression" dxfId="5199" priority="57" stopIfTrue="1">
      <formula>$T95=0</formula>
    </cfRule>
  </conditionalFormatting>
  <conditionalFormatting sqref="L95">
    <cfRule type="expression" dxfId="5198" priority="54" stopIfTrue="1">
      <formula>$S95=1</formula>
    </cfRule>
    <cfRule type="expression" dxfId="5197" priority="55" stopIfTrue="1">
      <formula>$S95=0</formula>
    </cfRule>
  </conditionalFormatting>
  <conditionalFormatting sqref="M95">
    <cfRule type="expression" dxfId="5196" priority="52" stopIfTrue="1">
      <formula>$T95=1</formula>
    </cfRule>
    <cfRule type="expression" dxfId="5195" priority="53" stopIfTrue="1">
      <formula>$T95=0</formula>
    </cfRule>
  </conditionalFormatting>
  <conditionalFormatting sqref="L95">
    <cfRule type="expression" dxfId="5194" priority="50" stopIfTrue="1">
      <formula>$S95=1</formula>
    </cfRule>
    <cfRule type="expression" dxfId="5193" priority="51" stopIfTrue="1">
      <formula>$S95=0</formula>
    </cfRule>
  </conditionalFormatting>
  <conditionalFormatting sqref="M95">
    <cfRule type="expression" dxfId="5192" priority="48" stopIfTrue="1">
      <formula>$T95=1</formula>
    </cfRule>
    <cfRule type="expression" dxfId="5191" priority="49" stopIfTrue="1">
      <formula>$T95=0</formula>
    </cfRule>
  </conditionalFormatting>
  <conditionalFormatting sqref="L95">
    <cfRule type="expression" dxfId="5190" priority="46" stopIfTrue="1">
      <formula>$S95=1</formula>
    </cfRule>
    <cfRule type="expression" dxfId="5189" priority="47" stopIfTrue="1">
      <formula>$S95=0</formula>
    </cfRule>
  </conditionalFormatting>
  <conditionalFormatting sqref="M95">
    <cfRule type="expression" dxfId="5188" priority="44" stopIfTrue="1">
      <formula>$T95=1</formula>
    </cfRule>
    <cfRule type="expression" dxfId="5187" priority="45" stopIfTrue="1">
      <formula>$T95=0</formula>
    </cfRule>
  </conditionalFormatting>
  <conditionalFormatting sqref="L95">
    <cfRule type="expression" dxfId="5186" priority="42" stopIfTrue="1">
      <formula>$S95=1</formula>
    </cfRule>
    <cfRule type="expression" dxfId="5185" priority="43" stopIfTrue="1">
      <formula>$S95=0</formula>
    </cfRule>
  </conditionalFormatting>
  <conditionalFormatting sqref="M95">
    <cfRule type="expression" dxfId="5184" priority="40" stopIfTrue="1">
      <formula>$T95=1</formula>
    </cfRule>
    <cfRule type="expression" dxfId="5183" priority="41" stopIfTrue="1">
      <formula>$T95=0</formula>
    </cfRule>
  </conditionalFormatting>
  <conditionalFormatting sqref="L95">
    <cfRule type="expression" dxfId="5182" priority="38" stopIfTrue="1">
      <formula>$S95=1</formula>
    </cfRule>
    <cfRule type="expression" dxfId="5181" priority="39" stopIfTrue="1">
      <formula>$S95=0</formula>
    </cfRule>
  </conditionalFormatting>
  <conditionalFormatting sqref="M95">
    <cfRule type="expression" dxfId="5180" priority="36" stopIfTrue="1">
      <formula>$T95=1</formula>
    </cfRule>
    <cfRule type="expression" dxfId="5179" priority="37" stopIfTrue="1">
      <formula>$T95=0</formula>
    </cfRule>
  </conditionalFormatting>
  <conditionalFormatting sqref="L95">
    <cfRule type="expression" dxfId="5178" priority="34" stopIfTrue="1">
      <formula>$S95=1</formula>
    </cfRule>
    <cfRule type="expression" dxfId="5177" priority="35" stopIfTrue="1">
      <formula>$S95=0</formula>
    </cfRule>
  </conditionalFormatting>
  <conditionalFormatting sqref="M95">
    <cfRule type="expression" dxfId="5176" priority="32" stopIfTrue="1">
      <formula>$T95=1</formula>
    </cfRule>
    <cfRule type="expression" dxfId="5175" priority="33" stopIfTrue="1">
      <formula>$T95=0</formula>
    </cfRule>
  </conditionalFormatting>
  <conditionalFormatting sqref="L95">
    <cfRule type="expression" dxfId="5174" priority="30" stopIfTrue="1">
      <formula>$S95=1</formula>
    </cfRule>
    <cfRule type="expression" dxfId="5173" priority="31" stopIfTrue="1">
      <formula>$S95=0</formula>
    </cfRule>
  </conditionalFormatting>
  <conditionalFormatting sqref="M95">
    <cfRule type="expression" dxfId="5172" priority="28" stopIfTrue="1">
      <formula>$T95=1</formula>
    </cfRule>
    <cfRule type="expression" dxfId="5171" priority="29" stopIfTrue="1">
      <formula>$T95=0</formula>
    </cfRule>
  </conditionalFormatting>
  <conditionalFormatting sqref="M96">
    <cfRule type="expression" dxfId="5170" priority="26" stopIfTrue="1">
      <formula>$T96=1</formula>
    </cfRule>
    <cfRule type="expression" dxfId="5169" priority="27" stopIfTrue="1">
      <formula>$T96=0</formula>
    </cfRule>
  </conditionalFormatting>
  <conditionalFormatting sqref="L96">
    <cfRule type="expression" dxfId="5168" priority="24" stopIfTrue="1">
      <formula>$S96=1</formula>
    </cfRule>
    <cfRule type="expression" dxfId="5167" priority="25" stopIfTrue="1">
      <formula>$S96=0</formula>
    </cfRule>
  </conditionalFormatting>
  <conditionalFormatting sqref="L96">
    <cfRule type="expression" dxfId="5166" priority="22" stopIfTrue="1">
      <formula>$S96=1</formula>
    </cfRule>
    <cfRule type="expression" dxfId="5165" priority="23" stopIfTrue="1">
      <formula>$S96=0</formula>
    </cfRule>
  </conditionalFormatting>
  <conditionalFormatting sqref="K99">
    <cfRule type="expression" dxfId="5164" priority="19" stopIfTrue="1">
      <formula>LEFT(K99,1)="5"</formula>
    </cfRule>
    <cfRule type="expression" dxfId="5163" priority="20" stopIfTrue="1">
      <formula>LEFT(K99,1)="4"</formula>
    </cfRule>
    <cfRule type="expression" dxfId="5162" priority="21" stopIfTrue="1">
      <formula>OR(LEFT(K99,1)="3",LEFT(K99,1)="2")</formula>
    </cfRule>
  </conditionalFormatting>
  <conditionalFormatting sqref="K99">
    <cfRule type="expression" dxfId="5161" priority="16" stopIfTrue="1">
      <formula>LEFT(K99,1)="5"</formula>
    </cfRule>
    <cfRule type="expression" dxfId="5160" priority="17" stopIfTrue="1">
      <formula>LEFT(K99,1)="4"</formula>
    </cfRule>
    <cfRule type="expression" dxfId="5159" priority="18" stopIfTrue="1">
      <formula>OR(LEFT(K99,1)="3",LEFT(K99,1)="2")</formula>
    </cfRule>
  </conditionalFormatting>
  <conditionalFormatting sqref="K99">
    <cfRule type="expression" dxfId="5158" priority="13" stopIfTrue="1">
      <formula>LEFT(K99,1)="5"</formula>
    </cfRule>
    <cfRule type="expression" dxfId="5157" priority="14" stopIfTrue="1">
      <formula>LEFT(K99,1)="4"</formula>
    </cfRule>
    <cfRule type="expression" dxfId="5156" priority="15" stopIfTrue="1">
      <formula>OR(LEFT(K99,1)="3",LEFT(K99,1)="2")</formula>
    </cfRule>
  </conditionalFormatting>
  <conditionalFormatting sqref="K97:K98">
    <cfRule type="expression" dxfId="5155" priority="10" stopIfTrue="1">
      <formula>LEFT(K97,1)="5"</formula>
    </cfRule>
    <cfRule type="expression" dxfId="5154" priority="11" stopIfTrue="1">
      <formula>LEFT(K97,1)="4"</formula>
    </cfRule>
    <cfRule type="expression" dxfId="5153" priority="12" stopIfTrue="1">
      <formula>OR(LEFT(K97,1)="3",LEFT(K97,1)="2")</formula>
    </cfRule>
  </conditionalFormatting>
  <conditionalFormatting sqref="K97:K98">
    <cfRule type="expression" dxfId="5152" priority="7" stopIfTrue="1">
      <formula>LEFT(K97,1)="5"</formula>
    </cfRule>
    <cfRule type="expression" dxfId="5151" priority="8" stopIfTrue="1">
      <formula>LEFT(K97,1)="4"</formula>
    </cfRule>
    <cfRule type="expression" dxfId="5150" priority="9" stopIfTrue="1">
      <formula>OR(LEFT(K97,1)="3",LEFT(K97,1)="2")</formula>
    </cfRule>
  </conditionalFormatting>
  <conditionalFormatting sqref="K97:K98">
    <cfRule type="expression" dxfId="5149" priority="4" stopIfTrue="1">
      <formula>LEFT(K97,1)="5"</formula>
    </cfRule>
    <cfRule type="expression" dxfId="5148" priority="5" stopIfTrue="1">
      <formula>LEFT(K97,1)="4"</formula>
    </cfRule>
    <cfRule type="expression" dxfId="5147" priority="6" stopIfTrue="1">
      <formula>OR(LEFT(K97,1)="3",LEFT(K97,1)="2")</formula>
    </cfRule>
  </conditionalFormatting>
  <conditionalFormatting sqref="K69">
    <cfRule type="expression" dxfId="5146" priority="1" stopIfTrue="1">
      <formula>LEFT(K69,1)="5"</formula>
    </cfRule>
    <cfRule type="expression" dxfId="5145" priority="2" stopIfTrue="1">
      <formula>LEFT(K69,1)="4"</formula>
    </cfRule>
    <cfRule type="expression" dxfId="5144" priority="3" stopIfTrue="1">
      <formula>OR(LEFT(K69,1)="3",LEFT(K69,1)="2")</formula>
    </cfRule>
  </conditionalFormatting>
  <dataValidations count="3">
    <dataValidation type="list" allowBlank="1" showInputMessage="1" showErrorMessage="1" sqref="E33:E38 E65:E67 E115:E119 E140:E147 E46:E50 E127:E134 E136:E138 E121:E125 E109:E113 E52:E55 E57:E63 E25:E31 E81:E85 E75:E79 E97:E101 E159:E163 E19:E23 E40:E44 E149:E157 E13:E17 E103:E107 E171:E175 E165:E169 E177:E181 E87:E95 E69:E73" xr:uid="{00000000-0002-0000-0B00-000000000000}">
      <formula1>PPE</formula1>
    </dataValidation>
    <dataValidation type="list" allowBlank="1" showInputMessage="1" showErrorMessage="1" sqref="H19:H23 H136:H138 H121:H125 AF115:AF119 H109:H113 H81:H85 H75:H79 AF70:AF73 AF46:AF50 H40:H44 AF13:AF17 H33:H38 AF121:AF125 AF109:AF113 H103:H107 H13:H17 AF81:AF85 AF75:AF79 H97:H101 AF19:AF23 AF40:AF44 AF97:AF101 AF52:AF55 AF103:AF107 AF171:AF175 AF25:AF31 AF136:AF138 H57:H63 AF57:AF63 H46:H50 H25:H31 H127:H134 AF33:AF38 H115:H119 H52:H55 AF127:AF134 AF147:AF157 H65:H67 H140:H157 H177:H181 AF177:AF181 AF159:AF163 AF165:AF169 H171:H175 H165:H169 H159:H163 AF65:AF67 AF140:AF145 AF87:AF95 H87:H95 H69:H73" xr:uid="{00000000-0002-0000-0B00-000001000000}">
      <formula1>Exposition</formula1>
    </dataValidation>
    <dataValidation type="list" allowBlank="1" showInputMessage="1" showErrorMessage="1" sqref="AG19:AG23 AG136:AG138 I121:I125 AG115:AG119 I109:I113 I81:I85 I75:I79 AG70:AG73 AG46:AG50 I40:I44 I13:I17 AG33:AG38 AG103:AG107 AG121:AG125 AG109:AG113 AG52:AG55 AG81:AG85 AG75:AG79 I97:I101 AG40:AG44 AG97:AG101 I103:I107 I19:I23 AG13:AG17 AG171:AG175 I25:I31 I136:I138 AG57:AG63 I57:I63 AG25:AG31 I33:I38 AG127:AG134 I115:I119 I46:I50 I52:I55 I127:I134 I65:I67 AG147:AG157 I177:I181 AG177:AG181 AG159:AG163 AG165:AG169 I171:I175 I165:I169 I159:I163 AG65:AG67 I140:I157 AG140:AG145 AG87:AG95 I87:I95 I69:I73" xr:uid="{00000000-0002-0000-0B00-000002000000}">
      <formula1>Seriousness</formula1>
    </dataValidation>
  </dataValidations>
  <hyperlinks>
    <hyperlink ref="AA14" r:id="rId1" xr:uid="{D13FC9D8-96ED-4ED3-80E6-525D1310753C}"/>
    <hyperlink ref="AA19" r:id="rId2" xr:uid="{5456B42E-E57B-4F3F-8A15-5708D1FC504D}"/>
    <hyperlink ref="AA35" r:id="rId3" location=":~:text=Le%20bruit%20g%C3%A9n%C3%A9r%C3%A9%20peut%20atteindre,de%20mastic...)." xr:uid="{EB653674-0B85-4A34-B251-1719199E575F}"/>
    <hyperlink ref="AA109" r:id="rId4" xr:uid="{90117EE8-B346-4E29-B57E-96D7A368F7D8}"/>
    <hyperlink ref="AA143" r:id="rId5" xr:uid="{8D8B5FF6-3DF5-4A1D-804F-E1E59BCBF759}"/>
    <hyperlink ref="AA52" r:id="rId6" xr:uid="{D6DD11F9-BDE6-43C8-9E21-89B2C2954A85}"/>
    <hyperlink ref="AA53" r:id="rId7" xr:uid="{430CA49F-EA73-482C-9254-D22064FE04A0}"/>
    <hyperlink ref="AA87" r:id="rId8" location=":~:text=Le%20bruit%20g%C3%A9n%C3%A9r%C3%A9%20peut%20atteindre,de%20mastic...)." xr:uid="{4F0FF836-4758-474A-A82A-B11BA8DAE303}"/>
    <hyperlink ref="AA159" r:id="rId9" xr:uid="{C59E5CD9-918B-49DA-B4D9-18B4570FA2BE}"/>
  </hyperlinks>
  <pageMargins left="0.19685039370078741" right="0.19685039370078741" top="0.59055118110236227" bottom="0.59055118110236227" header="0.51181102362204722" footer="0.51181102362204722"/>
  <pageSetup paperSize="8" scale="44" fitToHeight="0" orientation="landscape" r:id="rId10"/>
  <headerFooter alignWithMargins="0"/>
  <drawing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tabColor rgb="FFFF0000"/>
  </sheetPr>
  <dimension ref="A1:GY175"/>
  <sheetViews>
    <sheetView topLeftCell="A137" zoomScale="60" zoomScaleNormal="60" workbookViewId="0">
      <selection activeCell="D142" sqref="D142"/>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570312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526"/>
      <c r="E1" s="287"/>
      <c r="F1" s="287"/>
      <c r="G1" s="287"/>
      <c r="H1" s="287"/>
      <c r="I1" s="287"/>
      <c r="J1" s="287"/>
      <c r="K1" s="287"/>
      <c r="L1" s="287"/>
      <c r="M1" s="287"/>
      <c r="N1" s="287"/>
      <c r="O1" s="287"/>
      <c r="P1" s="287"/>
      <c r="Q1" s="287"/>
      <c r="R1" s="413"/>
      <c r="S1" s="414"/>
      <c r="T1" s="414"/>
      <c r="U1" s="415">
        <f ca="1">TODAY()</f>
        <v>45455</v>
      </c>
      <c r="V1" s="155"/>
      <c r="W1" s="155"/>
      <c r="X1" s="155"/>
      <c r="Y1" s="155"/>
    </row>
    <row r="2" spans="1:207" ht="12.75" customHeight="1">
      <c r="B2" s="491" t="s">
        <v>343</v>
      </c>
      <c r="C2" s="484" t="s">
        <v>765</v>
      </c>
      <c r="D2" s="288"/>
      <c r="E2" s="288"/>
      <c r="K2" s="290"/>
      <c r="L2" s="290"/>
      <c r="M2" s="290"/>
      <c r="N2" s="290"/>
      <c r="O2" s="290"/>
      <c r="P2" s="290"/>
      <c r="Q2" s="290"/>
      <c r="R2" s="290"/>
      <c r="S2" s="319"/>
      <c r="T2" s="319"/>
      <c r="V2" s="416"/>
    </row>
    <row r="3" spans="1:207" ht="12.75" customHeight="1">
      <c r="B3" s="492" t="s">
        <v>345</v>
      </c>
      <c r="C3" s="485" t="s">
        <v>646</v>
      </c>
      <c r="D3" s="288"/>
      <c r="E3" s="288"/>
      <c r="K3" s="290"/>
      <c r="L3" s="290"/>
      <c r="M3" s="290"/>
      <c r="N3" s="290"/>
      <c r="O3" s="290"/>
      <c r="P3" s="290"/>
      <c r="Q3" s="290"/>
      <c r="R3" s="290"/>
      <c r="S3" s="319"/>
      <c r="T3" s="319"/>
    </row>
    <row r="4" spans="1:207" ht="12.75" customHeight="1">
      <c r="B4" s="493" t="s">
        <v>347</v>
      </c>
      <c r="C4" s="486" t="s">
        <v>348</v>
      </c>
      <c r="D4" s="289"/>
      <c r="E4" s="289"/>
      <c r="K4" s="290"/>
      <c r="L4" s="290"/>
      <c r="M4" s="290"/>
      <c r="N4" s="290"/>
      <c r="O4" s="290"/>
      <c r="P4" s="290"/>
      <c r="Q4" s="290"/>
      <c r="R4" s="290"/>
      <c r="S4" s="319"/>
      <c r="T4" s="319"/>
    </row>
    <row r="5" spans="1:207" ht="12.75" customHeight="1">
      <c r="B5" s="494" t="s">
        <v>314</v>
      </c>
      <c r="C5" s="487" t="s">
        <v>766</v>
      </c>
      <c r="D5" s="481"/>
      <c r="K5" s="290"/>
      <c r="L5" s="290"/>
      <c r="M5" s="290"/>
      <c r="N5" s="290"/>
      <c r="O5" s="290"/>
      <c r="P5" s="290"/>
      <c r="Q5" s="290"/>
      <c r="R5" s="290"/>
      <c r="S5" s="319"/>
      <c r="T5" s="319"/>
    </row>
    <row r="6" spans="1:207" ht="12.75" customHeight="1">
      <c r="B6" s="502" t="s">
        <v>315</v>
      </c>
      <c r="C6" s="488">
        <v>45378</v>
      </c>
      <c r="D6" s="482"/>
      <c r="K6" s="290"/>
      <c r="L6" s="290"/>
      <c r="M6" s="290"/>
      <c r="N6" s="290"/>
      <c r="O6" s="290"/>
      <c r="P6" s="290"/>
      <c r="Q6" s="290"/>
      <c r="R6" s="290"/>
      <c r="S6" s="319"/>
      <c r="T6" s="319"/>
    </row>
    <row r="7" spans="1:207" ht="12.75" customHeight="1">
      <c r="B7" s="492" t="s">
        <v>350</v>
      </c>
      <c r="C7" s="489">
        <f>IF(ISERROR(AVERAGE(F12:F180)),C7,AVERAGE(F12:F180))</f>
        <v>2</v>
      </c>
      <c r="D7" s="483"/>
      <c r="K7" s="290"/>
      <c r="L7" s="290"/>
      <c r="M7" s="290"/>
      <c r="N7" s="290"/>
      <c r="O7" s="290"/>
      <c r="P7" s="290"/>
      <c r="Q7" s="290"/>
      <c r="R7" s="290"/>
      <c r="S7" s="319"/>
      <c r="T7" s="319"/>
    </row>
    <row r="8" spans="1:207" ht="12.75" customHeight="1">
      <c r="B8" s="495" t="s">
        <v>351</v>
      </c>
      <c r="C8" s="490" t="s">
        <v>751</v>
      </c>
      <c r="D8" s="289"/>
      <c r="E8" s="396"/>
      <c r="F8" s="396"/>
      <c r="G8" s="396"/>
    </row>
    <row r="9" spans="1:207">
      <c r="F9" s="320">
        <f>IF(ISERROR(AVERAGE(F12:F169)),C7,AVERAGE(F12:F169))</f>
        <v>2</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96" t="s">
        <v>358</v>
      </c>
      <c r="AA10" s="896"/>
      <c r="AB10" s="896"/>
      <c r="AC10" s="896"/>
      <c r="AD10" s="897"/>
      <c r="AE10" s="885" t="s">
        <v>359</v>
      </c>
      <c r="AF10" s="880"/>
      <c r="AG10" s="880"/>
      <c r="AH10" s="880"/>
      <c r="AI10" s="881"/>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181" t="s">
        <v>384</v>
      </c>
      <c r="AA11" s="181" t="s">
        <v>385</v>
      </c>
      <c r="AB11" s="182" t="s">
        <v>386</v>
      </c>
      <c r="AC11" s="194" t="s">
        <v>387</v>
      </c>
      <c r="AD11" s="664" t="s">
        <v>388</v>
      </c>
      <c r="AE11" s="677" t="s">
        <v>389</v>
      </c>
      <c r="AF11" s="676" t="s">
        <v>367</v>
      </c>
      <c r="AG11" s="189" t="s">
        <v>368</v>
      </c>
      <c r="AH11" s="190" t="s">
        <v>369</v>
      </c>
      <c r="AI11" s="678" t="s">
        <v>370</v>
      </c>
    </row>
    <row r="12" spans="1:207" s="517" customFormat="1" ht="14.25">
      <c r="A12" s="403" t="s">
        <v>253</v>
      </c>
      <c r="B12" s="398"/>
      <c r="C12" s="398"/>
      <c r="D12" s="398"/>
      <c r="E12" s="370"/>
      <c r="F12" s="370"/>
      <c r="G12" s="464"/>
      <c r="H12" s="412"/>
      <c r="I12" s="398"/>
      <c r="J12" s="398">
        <f>IF(SUM(J13:J17)=0,"",MAX(J13:J17))</f>
        <v>36</v>
      </c>
      <c r="K12" s="356" t="str">
        <f>IF(ISERROR(VLOOKUP(Y12,'Directive OSH09 (FR)'!$T$6:$U$10,2,FALSE)),"",VLOOKUP(Y12,'Directive OSH09 (FR)'!$T$6:$U$10,2,FALSE))</f>
        <v>3-Moderé</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IF(J12="","",IF(J12&gt;=161,5,IF(J12&gt;=65,4,IF(J12&gt;=20,3,IF(J12&gt;=9,2,1)))))</f>
        <v>3</v>
      </c>
      <c r="Z12" s="365"/>
      <c r="AA12" s="365"/>
      <c r="AB12" s="365"/>
      <c r="AC12" s="368"/>
      <c r="AD12" s="665"/>
      <c r="AE12" s="644"/>
      <c r="AF12" s="624"/>
      <c r="AG12" s="365"/>
      <c r="AH12" s="365"/>
      <c r="AI12" s="65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c r="A13" s="404" t="s">
        <v>1309</v>
      </c>
      <c r="B13" s="8" t="s">
        <v>767</v>
      </c>
      <c r="C13" s="8" t="s">
        <v>768</v>
      </c>
      <c r="D13" s="8" t="s">
        <v>769</v>
      </c>
      <c r="E13" s="266" t="s">
        <v>36</v>
      </c>
      <c r="F13" s="267">
        <v>2</v>
      </c>
      <c r="G13" s="321" t="s">
        <v>418</v>
      </c>
      <c r="H13" s="7" t="s">
        <v>41</v>
      </c>
      <c r="I13" s="8" t="s">
        <v>47</v>
      </c>
      <c r="J13" s="8">
        <f>IF(ISERROR(W13*X13),"",W13*X13)</f>
        <v>36</v>
      </c>
      <c r="K13" s="14" t="str">
        <f>IF(ISERROR(VLOOKUP(Y13,'Directive OSH09 (FR)'!$T$6:$U$10,2,FALSE)),"",VLOOKUP(Y13,'Directive OSH09 (FR)'!$T$6:$U$10,2,FALSE))</f>
        <v>3-Moderé</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77" t="s">
        <v>770</v>
      </c>
      <c r="AA13" s="177"/>
      <c r="AB13" s="177"/>
      <c r="AC13" s="195"/>
      <c r="AD13" s="666"/>
      <c r="AE13" s="646"/>
      <c r="AF13" s="213"/>
      <c r="AG13" s="177"/>
      <c r="AH13" s="177"/>
      <c r="AI13" s="648"/>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67"/>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3" t="str">
        <f t="shared" ref="Y14:Y17" si="4">IF(J14="","",IF(J14&gt;=161,5,IF(J14&gt;=65,4,IF(J14&gt;=20,3,IF(J14&gt;=9,2,1)))))</f>
        <v/>
      </c>
      <c r="Z14" s="177"/>
      <c r="AA14" s="177"/>
      <c r="AB14" s="177"/>
      <c r="AC14" s="195"/>
      <c r="AD14" s="666"/>
      <c r="AE14" s="646"/>
      <c r="AF14" s="213"/>
      <c r="AG14" s="177"/>
      <c r="AH14" s="177"/>
      <c r="AI14" s="648"/>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67"/>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77"/>
      <c r="AA15" s="177"/>
      <c r="AB15" s="177"/>
      <c r="AC15" s="195"/>
      <c r="AD15" s="666"/>
      <c r="AE15" s="646"/>
      <c r="AF15" s="213"/>
      <c r="AG15" s="177"/>
      <c r="AH15" s="177"/>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77"/>
      <c r="AA16" s="177"/>
      <c r="AB16" s="177"/>
      <c r="AC16" s="195"/>
      <c r="AD16" s="666"/>
      <c r="AE16" s="646"/>
      <c r="AF16" s="213"/>
      <c r="AG16" s="177"/>
      <c r="AH16" s="177"/>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77"/>
      <c r="AA17" s="177"/>
      <c r="AB17" s="177"/>
      <c r="AC17" s="195"/>
      <c r="AD17" s="666"/>
      <c r="AE17" s="646"/>
      <c r="AF17" s="213"/>
      <c r="AG17" s="177"/>
      <c r="AH17" s="177"/>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03" t="s">
        <v>257</v>
      </c>
      <c r="B18" s="398"/>
      <c r="C18" s="398"/>
      <c r="D18" s="398"/>
      <c r="E18" s="370"/>
      <c r="F18" s="371"/>
      <c r="G18" s="464"/>
      <c r="H18" s="412"/>
      <c r="I18" s="398"/>
      <c r="J18" s="398">
        <f>IF(SUM(J19:J23)=0,"",MAX(J19:J23))</f>
        <v>16</v>
      </c>
      <c r="K18" s="356" t="str">
        <f>IF(ISERROR(VLOOKUP(Y18,'Directive OSH09 (FR)'!$T$6:$U$10,2,FALSE)),"",VLOOKUP(Y18,'Directive OSH09 (FR)'!$T$6:$U$10,2,FALSE))</f>
        <v>2-Tolérable</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 ca="1">IF(M18="Yes",IF(SUM(T19:T23)=0,0,1),2)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2</v>
      </c>
      <c r="Z18" s="365"/>
      <c r="AA18" s="365"/>
      <c r="AB18" s="365"/>
      <c r="AC18" s="368"/>
      <c r="AD18" s="665"/>
      <c r="AE18" s="644"/>
      <c r="AF18" s="624"/>
      <c r="AG18" s="365"/>
      <c r="AH18" s="365"/>
      <c r="AI18" s="65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25.5">
      <c r="A19" s="261" t="s">
        <v>403</v>
      </c>
      <c r="B19" s="8" t="s">
        <v>771</v>
      </c>
      <c r="C19" s="8" t="s">
        <v>772</v>
      </c>
      <c r="D19" s="8"/>
      <c r="E19" s="266" t="s">
        <v>39</v>
      </c>
      <c r="F19" s="267">
        <v>2</v>
      </c>
      <c r="G19" s="321" t="s">
        <v>418</v>
      </c>
      <c r="H19" s="7" t="s">
        <v>38</v>
      </c>
      <c r="I19" s="8" t="s">
        <v>47</v>
      </c>
      <c r="J19" s="8">
        <f>IF(ISERROR(W19*X19),"",W19*X19)</f>
        <v>16</v>
      </c>
      <c r="K19" s="14" t="str">
        <f>IF(ISERROR(VLOOKUP(Y19,'Directive OSH09 (FR)'!$T$6:$U$10,2,FALSE)),"",VLOOKUP(Y19,'Directive OSH09 (FR)'!$T$6:$U$10,2,FALSE))</f>
        <v>2-Tolérable</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f>IF(ISERROR(VLOOKUP(H19,'Directive OSH09 (FR)'!$O$6:$P$10,2,FALSE)),"",VLOOKUP(H19,'Directive OSH09 (FR)'!$O$6:$P$10,2,FALSE))</f>
        <v>4</v>
      </c>
      <c r="X19" s="3">
        <f>IF(ISERROR(VLOOKUP(I19,'Directive OSH09 (FR)'!$O$13:$P$17,2,FALSE)),"",VLOOKUP(I19,'Directive OSH09 (FR)'!$O$13:$P$17,2,FALSE))</f>
        <v>4</v>
      </c>
      <c r="Y19" s="3">
        <f>IF(J19="","",IF(J19&gt;=161,5,IF(J19&gt;=65,4,IF(J19&gt;=20,3,IF(J19&gt;=9,2,1)))))</f>
        <v>2</v>
      </c>
      <c r="Z19" s="177"/>
      <c r="AA19" s="177"/>
      <c r="AB19" s="177"/>
      <c r="AC19" s="195"/>
      <c r="AD19" s="666"/>
      <c r="AE19" s="646"/>
      <c r="AF19" s="213"/>
      <c r="AG19" s="177"/>
      <c r="AH19" s="177"/>
      <c r="AI19" s="648"/>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25.5">
      <c r="A20" s="261"/>
      <c r="B20" s="8" t="s">
        <v>773</v>
      </c>
      <c r="C20" s="8" t="s">
        <v>774</v>
      </c>
      <c r="D20" s="8"/>
      <c r="E20" s="266" t="s">
        <v>39</v>
      </c>
      <c r="F20" s="267">
        <v>2</v>
      </c>
      <c r="G20" s="321" t="s">
        <v>418</v>
      </c>
      <c r="H20" s="7" t="s">
        <v>38</v>
      </c>
      <c r="I20" s="8" t="s">
        <v>47</v>
      </c>
      <c r="J20" s="8">
        <f t="shared" ref="J20:J23" si="6">IF(ISERROR(W20*X20),"",W20*X20)</f>
        <v>16</v>
      </c>
      <c r="K20" s="14" t="str">
        <f>IF(ISERROR(VLOOKUP(Y20,'Directive OSH09 (FR)'!$T$6:$U$10,2,FALSE)),"",VLOOKUP(Y20,'Directive OSH09 (FR)'!$T$6:$U$10,2,FALSE))</f>
        <v>2-Tolérable</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f>IF(ISERROR(VLOOKUP(H20,'Directive OSH09 (FR)'!$O$6:$P$10,2,FALSE)),"",VLOOKUP(H20,'Directive OSH09 (FR)'!$O$6:$P$10,2,FALSE))</f>
        <v>4</v>
      </c>
      <c r="X20" s="3">
        <f>IF(ISERROR(VLOOKUP(I20,'Directive OSH09 (FR)'!$O$13:$P$17,2,FALSE)),"",VLOOKUP(I20,'Directive OSH09 (FR)'!$O$13:$P$17,2,FALSE))</f>
        <v>4</v>
      </c>
      <c r="Y20" s="3">
        <f t="shared" ref="Y20:Y23" si="9">IF(J20="","",IF(J20&gt;=161,5,IF(J20&gt;=65,4,IF(J20&gt;=20,3,IF(J20&gt;=9,2,1)))))</f>
        <v>2</v>
      </c>
      <c r="Z20" s="418"/>
      <c r="AA20" s="418"/>
      <c r="AB20" s="418"/>
      <c r="AC20" s="420"/>
      <c r="AD20" s="667"/>
      <c r="AE20" s="651"/>
      <c r="AF20" s="421"/>
      <c r="AG20" s="418"/>
      <c r="AH20" s="418"/>
      <c r="AI20" s="652"/>
    </row>
    <row r="21" spans="1:207">
      <c r="A21" s="261"/>
      <c r="B21" s="255"/>
      <c r="C21" s="255"/>
      <c r="D21" s="255"/>
      <c r="E21" s="266"/>
      <c r="F21" s="283"/>
      <c r="G21" s="256"/>
      <c r="H21" s="7"/>
      <c r="I21" s="8"/>
      <c r="J21" s="8"/>
      <c r="K21" s="14"/>
      <c r="L21" s="126"/>
      <c r="M21" s="127"/>
      <c r="N21" s="27"/>
      <c r="O21" s="27"/>
      <c r="P21" s="27"/>
      <c r="Q21" s="57"/>
      <c r="R21" s="35"/>
      <c r="S21" s="7"/>
      <c r="T21" s="35"/>
      <c r="U21" s="3"/>
      <c r="V21" s="163"/>
      <c r="W21" s="162"/>
      <c r="X21" s="3"/>
      <c r="Y21" s="3"/>
      <c r="Z21" s="213"/>
      <c r="AA21" s="418"/>
      <c r="AB21" s="418"/>
      <c r="AC21" s="420"/>
      <c r="AD21" s="667"/>
      <c r="AE21" s="651"/>
      <c r="AF21" s="314"/>
      <c r="AG21" s="8"/>
      <c r="AH21" s="8"/>
      <c r="AI21" s="649"/>
    </row>
    <row r="22" spans="1:207">
      <c r="A22" s="261"/>
      <c r="B22" s="8"/>
      <c r="C22" s="8"/>
      <c r="D22" s="8"/>
      <c r="E22" s="266"/>
      <c r="F22" s="267"/>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3" t="str">
        <f t="shared" si="9"/>
        <v/>
      </c>
      <c r="Z22" s="418"/>
      <c r="AA22" s="418"/>
      <c r="AB22" s="418"/>
      <c r="AC22" s="420"/>
      <c r="AD22" s="667"/>
      <c r="AE22" s="651"/>
      <c r="AF22" s="421"/>
      <c r="AG22" s="418"/>
      <c r="AH22" s="418"/>
      <c r="AI22" s="652"/>
    </row>
    <row r="23" spans="1:207" ht="5.25" customHeight="1">
      <c r="A23" s="405"/>
      <c r="B23" s="62"/>
      <c r="C23" s="62"/>
      <c r="D23" s="62"/>
      <c r="E23" s="293"/>
      <c r="F23" s="282"/>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3" t="str">
        <f t="shared" si="9"/>
        <v/>
      </c>
      <c r="Z23" s="418"/>
      <c r="AA23" s="418"/>
      <c r="AB23" s="418"/>
      <c r="AC23" s="420"/>
      <c r="AD23" s="667"/>
      <c r="AE23" s="651"/>
      <c r="AF23" s="421"/>
      <c r="AG23" s="418"/>
      <c r="AH23" s="418"/>
      <c r="AI23" s="652"/>
    </row>
    <row r="24" spans="1:207" s="517" customFormat="1">
      <c r="A24" s="403" t="s">
        <v>263</v>
      </c>
      <c r="B24" s="398"/>
      <c r="C24" s="398"/>
      <c r="D24" s="398"/>
      <c r="E24" s="370"/>
      <c r="F24" s="371"/>
      <c r="G24" s="464"/>
      <c r="H24" s="412"/>
      <c r="I24" s="398"/>
      <c r="J24" s="398">
        <f>IF(SUM(J25:J28)=0,"",MAX(J25:J28))</f>
        <v>16</v>
      </c>
      <c r="K24" s="356" t="str">
        <f>IF(ISERROR(VLOOKUP(Y24,'Directive OSH09 (FR)'!$T$6:$U$10,2,FALSE)),"",VLOOKUP(Y24,'Directive OSH09 (FR)'!$T$6:$U$10,2,FALSE))</f>
        <v>2-Tolérable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IF(OR(L24="Yes",M24="Yes"),MAX(Q25:Q28),"")</f>
        <v/>
      </c>
      <c r="R24" s="361"/>
      <c r="S24" s="357">
        <f>IF(L24="Yes",IF(SUM(S25:S28)=0,0,1),2)</f>
        <v>2</v>
      </c>
      <c r="T24" s="361">
        <f>IF(M24="Yes",IF(SUM(T25:T28)=0,0,1),2)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2</v>
      </c>
      <c r="Z24" s="365"/>
      <c r="AA24" s="365"/>
      <c r="AB24" s="365"/>
      <c r="AC24" s="368"/>
      <c r="AD24" s="665"/>
      <c r="AE24" s="644"/>
      <c r="AF24" s="624"/>
      <c r="AG24" s="365"/>
      <c r="AH24" s="365"/>
      <c r="AI24" s="65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row>
    <row r="25" spans="1:207" ht="82.5" customHeight="1">
      <c r="A25" s="261" t="s">
        <v>775</v>
      </c>
      <c r="B25" s="255" t="s">
        <v>695</v>
      </c>
      <c r="C25" s="255" t="s">
        <v>696</v>
      </c>
      <c r="D25" s="255" t="s">
        <v>701</v>
      </c>
      <c r="E25" s="266" t="s">
        <v>36</v>
      </c>
      <c r="F25" s="267">
        <v>2</v>
      </c>
      <c r="G25" s="321" t="s">
        <v>698</v>
      </c>
      <c r="H25" s="7" t="s">
        <v>38</v>
      </c>
      <c r="I25" s="8" t="s">
        <v>47</v>
      </c>
      <c r="J25" s="8">
        <f>IF(ISERROR(W25*X25),"",W25*X25)</f>
        <v>16</v>
      </c>
      <c r="K25" s="14" t="str">
        <f>IF(ISERROR(VLOOKUP(Y25,'Directive OSH09 (FR)'!$T$6:$U$10,2,FALSE)),"",VLOOKUP(Y25,'Directive OSH09 (FR)'!$T$6:$U$10,2,FALSE))</f>
        <v>2-Tolérable</v>
      </c>
      <c r="L25" s="126"/>
      <c r="M25" s="127"/>
      <c r="N25" s="27"/>
      <c r="O25" s="27"/>
      <c r="P25" s="27"/>
      <c r="Q25" s="57"/>
      <c r="R25" s="35"/>
      <c r="S25" s="7">
        <f t="shared" ref="S25:T26" si="10">U25</f>
        <v>1</v>
      </c>
      <c r="T25" s="35">
        <f t="shared" si="10"/>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4</v>
      </c>
      <c r="Y25" s="3">
        <f>IF(J25="","",IF(J25&gt;=161,5,IF(J25&gt;=65,4,IF(J25&gt;=20,3,IF(J25&gt;=9,2,1)))))</f>
        <v>2</v>
      </c>
      <c r="Z25" s="210" t="s">
        <v>565</v>
      </c>
      <c r="AA25" s="418"/>
      <c r="AB25" s="418"/>
      <c r="AC25" s="420"/>
      <c r="AD25" s="667"/>
      <c r="AE25" s="651"/>
      <c r="AF25" s="756"/>
      <c r="AG25" s="422"/>
      <c r="AH25" s="418"/>
      <c r="AI25" s="653"/>
    </row>
    <row r="26" spans="1:207" ht="51">
      <c r="A26" s="261" t="s">
        <v>775</v>
      </c>
      <c r="B26" s="8" t="s">
        <v>776</v>
      </c>
      <c r="C26" s="8" t="s">
        <v>700</v>
      </c>
      <c r="D26" s="8" t="s">
        <v>701</v>
      </c>
      <c r="E26" s="266" t="s">
        <v>36</v>
      </c>
      <c r="F26" s="267">
        <v>2</v>
      </c>
      <c r="G26" s="321" t="s">
        <v>698</v>
      </c>
      <c r="H26" s="7" t="s">
        <v>38</v>
      </c>
      <c r="I26" s="8" t="s">
        <v>47</v>
      </c>
      <c r="J26" s="8">
        <f t="shared" ref="J26" si="11">IF(ISERROR(W26*X26),"",W26*X26)</f>
        <v>16</v>
      </c>
      <c r="K26" s="14" t="str">
        <f>IF(ISERROR(VLOOKUP(Y26,'Directive OSH09 (FR)'!$T$6:$U$10,2,FALSE)),"",VLOOKUP(Y26,'Directive OSH09 (FR)'!$T$6:$U$10,2,FALSE))</f>
        <v>2-Tolérable</v>
      </c>
      <c r="L26" s="126"/>
      <c r="M26" s="127"/>
      <c r="N26" s="27"/>
      <c r="O26" s="27"/>
      <c r="P26" s="27"/>
      <c r="Q26" s="57"/>
      <c r="R26" s="35"/>
      <c r="S26" s="7">
        <f t="shared" si="10"/>
        <v>1</v>
      </c>
      <c r="T26" s="35">
        <f t="shared" si="10"/>
        <v>1</v>
      </c>
      <c r="U26" s="3">
        <f t="shared" ref="U26" si="12">IF(A26="",0,IF(Q$24="",1,IF(Q$24+$U$24*365&lt;$U$1,1,0)))</f>
        <v>1</v>
      </c>
      <c r="V26" s="163">
        <f t="shared" ref="V26" si="13">IF(A26="",0,IF(Q$24="",1,IF(Q$24+$V$24*365&lt;$U$1,1,0)))</f>
        <v>1</v>
      </c>
      <c r="W26" s="162">
        <f>IF(ISERROR(VLOOKUP(H26,'Directive OSH09 (FR)'!$O$6:$P$10,2,FALSE)),"",VLOOKUP(H26,'Directive OSH09 (FR)'!$O$6:$P$10,2,FALSE))</f>
        <v>4</v>
      </c>
      <c r="X26" s="3">
        <f>IF(ISERROR(VLOOKUP(I26,'Directive OSH09 (FR)'!$O$13:$P$17,2,FALSE)),"",VLOOKUP(I26,'Directive OSH09 (FR)'!$O$13:$P$17,2,FALSE))</f>
        <v>4</v>
      </c>
      <c r="Y26" s="3">
        <f t="shared" ref="Y26" si="14">IF(J26="","",IF(J26&gt;=161,5,IF(J26&gt;=65,4,IF(J26&gt;=20,3,IF(J26&gt;=9,2,1)))))</f>
        <v>2</v>
      </c>
      <c r="Z26" s="210" t="s">
        <v>565</v>
      </c>
      <c r="AA26" s="418"/>
      <c r="AB26" s="418"/>
      <c r="AC26" s="420"/>
      <c r="AD26" s="667"/>
      <c r="AE26" s="651"/>
      <c r="AF26" s="421"/>
      <c r="AG26" s="418"/>
      <c r="AH26" s="418"/>
      <c r="AI26" s="652"/>
    </row>
    <row r="27" spans="1:207">
      <c r="A27" s="261"/>
      <c r="B27" s="8"/>
      <c r="C27" s="8"/>
      <c r="D27" s="8"/>
      <c r="E27" s="266"/>
      <c r="F27" s="267"/>
      <c r="G27" s="321"/>
      <c r="H27" s="7"/>
      <c r="I27" s="8"/>
      <c r="J27" s="8" t="str">
        <f t="shared" ref="J27:J28" si="15">IF(ISERROR(W27*X27),"",W27*X27)</f>
        <v/>
      </c>
      <c r="K27" s="14" t="str">
        <f>IF(ISERROR(VLOOKUP(Y27,'Directive OSH09 (FR)'!$T$6:$U$10,2,FALSE)),"",VLOOKUP(Y27,'Directive OSH09 (FR)'!$T$6:$U$10,2,FALSE))</f>
        <v/>
      </c>
      <c r="L27" s="126"/>
      <c r="M27" s="127"/>
      <c r="N27" s="27"/>
      <c r="O27" s="27"/>
      <c r="P27" s="27"/>
      <c r="Q27" s="57"/>
      <c r="R27" s="35"/>
      <c r="S27" s="7">
        <f t="shared" ref="S27:T28" si="16">U27</f>
        <v>0</v>
      </c>
      <c r="T27" s="35">
        <f t="shared" si="16"/>
        <v>0</v>
      </c>
      <c r="U27" s="3">
        <f t="shared" ref="U27:U28" si="17">IF(A27="",0,IF(Q$24="",1,IF(Q$24+$U$24*365&lt;$U$1,1,0)))</f>
        <v>0</v>
      </c>
      <c r="V27" s="163">
        <f t="shared" ref="V27:V28" si="18">IF(A27="",0,IF(Q$24="",1,IF(Q$24+$V$24*365&lt;$U$1,1,0)))</f>
        <v>0</v>
      </c>
      <c r="W27" s="162" t="str">
        <f>IF(ISERROR(VLOOKUP(H27,'Directive OSH09 (FR)'!$O$6:$P$10,2,FALSE)),"",VLOOKUP(H27,'Directive OSH09 (FR)'!$O$6:$P$10,2,FALSE))</f>
        <v/>
      </c>
      <c r="X27" s="3" t="str">
        <f>IF(ISERROR(VLOOKUP(I27,'Directive OSH09 (FR)'!$O$13:$P$17,2,FALSE)),"",VLOOKUP(I27,'Directive OSH09 (FR)'!$O$13:$P$17,2,FALSE))</f>
        <v/>
      </c>
      <c r="Y27" s="3" t="str">
        <f t="shared" ref="Y27:Y28" si="19">IF(J27="","",IF(J27&gt;=161,5,IF(J27&gt;=65,4,IF(J27&gt;=20,3,IF(J27&gt;=9,2,1)))))</f>
        <v/>
      </c>
      <c r="Z27" s="418"/>
      <c r="AA27" s="418"/>
      <c r="AB27" s="418"/>
      <c r="AC27" s="420"/>
      <c r="AD27" s="667"/>
      <c r="AE27" s="651"/>
      <c r="AF27" s="421"/>
      <c r="AG27" s="418"/>
      <c r="AH27" s="418"/>
      <c r="AI27" s="652"/>
    </row>
    <row r="28" spans="1:207" ht="5.25" customHeight="1">
      <c r="A28" s="405"/>
      <c r="B28" s="62"/>
      <c r="C28" s="62"/>
      <c r="D28" s="62"/>
      <c r="E28" s="293"/>
      <c r="F28" s="282"/>
      <c r="G28" s="458"/>
      <c r="H28" s="61"/>
      <c r="I28" s="62"/>
      <c r="J28" s="62" t="str">
        <f t="shared" si="15"/>
        <v/>
      </c>
      <c r="K28" s="63" t="str">
        <f>IF(ISERROR(VLOOKUP(Y28,'Directive OSH09 (FR)'!$T$6:$U$10,2,FALSE)),"",VLOOKUP(Y28,'Directive OSH09 (FR)'!$T$6:$U$10,2,FALSE))</f>
        <v/>
      </c>
      <c r="L28" s="61"/>
      <c r="M28" s="64"/>
      <c r="N28" s="64"/>
      <c r="O28" s="64"/>
      <c r="P28" s="64"/>
      <c r="Q28" s="65"/>
      <c r="R28" s="66"/>
      <c r="S28" s="61">
        <f t="shared" si="16"/>
        <v>0</v>
      </c>
      <c r="T28" s="66">
        <f t="shared" si="16"/>
        <v>0</v>
      </c>
      <c r="U28" s="164">
        <f t="shared" si="17"/>
        <v>0</v>
      </c>
      <c r="V28" s="165">
        <f t="shared" si="18"/>
        <v>0</v>
      </c>
      <c r="W28" s="162" t="str">
        <f>IF(ISERROR(VLOOKUP(H28,'Directive OSH09 (FR)'!$O$6:$P$10,2,FALSE)),"",VLOOKUP(H28,'Directive OSH09 (FR)'!$O$6:$P$10,2,FALSE))</f>
        <v/>
      </c>
      <c r="X28" s="3" t="str">
        <f>IF(ISERROR(VLOOKUP(I28,'Directive OSH09 (FR)'!$O$13:$P$17,2,FALSE)),"",VLOOKUP(I28,'Directive OSH09 (FR)'!$O$13:$P$17,2,FALSE))</f>
        <v/>
      </c>
      <c r="Y28" s="3" t="str">
        <f t="shared" si="19"/>
        <v/>
      </c>
      <c r="Z28" s="418"/>
      <c r="AA28" s="418"/>
      <c r="AB28" s="418"/>
      <c r="AC28" s="420"/>
      <c r="AD28" s="667"/>
      <c r="AE28" s="651"/>
      <c r="AF28" s="421"/>
      <c r="AG28" s="418"/>
      <c r="AH28" s="418"/>
      <c r="AI28" s="652"/>
    </row>
    <row r="29" spans="1:207" s="517" customFormat="1">
      <c r="A29" s="403" t="s">
        <v>267</v>
      </c>
      <c r="B29" s="398"/>
      <c r="C29" s="398"/>
      <c r="D29" s="398"/>
      <c r="E29" s="370"/>
      <c r="F29" s="371"/>
      <c r="G29" s="464"/>
      <c r="H29" s="412"/>
      <c r="I29" s="398"/>
      <c r="J29" s="398">
        <f>IF(SUM(J30:J35)=0,"",MAX(J30:J35))</f>
        <v>32</v>
      </c>
      <c r="K29" s="356" t="str">
        <f>IF(ISERROR(VLOOKUP(Y29,'Directive OSH09 (FR)'!$T$6:$U$10,2,FALSE)),"",VLOOKUP(Y29,'Directive OSH09 (FR)'!$T$6:$U$10,2,FALSE))</f>
        <v>3-Moderé</v>
      </c>
      <c r="L29" s="357" t="str">
        <f>IF(ISERROR(VLOOKUP($A29,Dangers!$B$4:$G$1001,4,FALSE)),"ERR",IF(ISBLANK(VLOOKUP($A29,Dangers!$B$4:$G$1001,4,FALSE)),"","Yes"))</f>
        <v/>
      </c>
      <c r="M29" s="358" t="str">
        <f>IF(ISERROR(VLOOKUP($A29,Dangers!$B$4:$G$1001,6,FALSE)),"ERR",IF(ISBLANK((VLOOKUP($A29,Dangers!$B$4:$G$1001,6,FALSE))),"","Yes"))</f>
        <v/>
      </c>
      <c r="N29" s="358"/>
      <c r="O29" s="359"/>
      <c r="P29" s="358"/>
      <c r="Q29" s="360" t="str">
        <f>IF(OR(L29="Yes",M29="Yes"),MAX(Q30:Q35),"")</f>
        <v/>
      </c>
      <c r="R29" s="361"/>
      <c r="S29" s="357">
        <f>IF(L29="Yes",IF(SUM(S30:S35)=0,0,1),2)</f>
        <v>2</v>
      </c>
      <c r="T29" s="361">
        <f>IF(M29="Yes",IF(SUM(T30:T35)=0,0,1),2)</f>
        <v>2</v>
      </c>
      <c r="U29" s="362">
        <v>0</v>
      </c>
      <c r="V29" s="363">
        <v>0</v>
      </c>
      <c r="W29" s="364" t="str">
        <f>IF(ISERROR(VLOOKUP(H29,'Directive OSH09 (FR)'!$O$6:$P$10,2,FALSE)),"",VLOOKUP(H29,'Directive OSH09 (FR)'!$O$6:$P$10,2,FALSE))</f>
        <v/>
      </c>
      <c r="X29" s="362" t="str">
        <f>IF(ISERROR(VLOOKUP(I29,'Directive OSH09 (FR)'!$O$13:$P$17,2,FALSE)),"",VLOOKUP(I29,'Directive OSH09 (FR)'!$O$13:$P$17,2,FALSE))</f>
        <v/>
      </c>
      <c r="Y29" s="362">
        <f>IF(J29="","",IF(J29&gt;=161,5,IF(J29&gt;=65,4,IF(J29&gt;=20,3,IF(J29&gt;=9,2,1)))))</f>
        <v>3</v>
      </c>
      <c r="Z29" s="365"/>
      <c r="AA29" s="365"/>
      <c r="AB29" s="365"/>
      <c r="AC29" s="368"/>
      <c r="AD29" s="665"/>
      <c r="AE29" s="644"/>
      <c r="AF29" s="624"/>
      <c r="AG29" s="365"/>
      <c r="AH29" s="365"/>
      <c r="AI29" s="65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6"/>
      <c r="BZ29" s="366"/>
      <c r="CA29" s="366"/>
      <c r="CB29" s="366"/>
      <c r="CC29" s="366"/>
      <c r="CD29" s="366"/>
      <c r="CE29" s="366"/>
      <c r="CF29" s="366"/>
      <c r="CG29" s="366"/>
      <c r="CH29" s="366"/>
      <c r="CI29" s="366"/>
      <c r="CJ29" s="366"/>
      <c r="CK29" s="366"/>
      <c r="CL29" s="366"/>
      <c r="CM29" s="366"/>
      <c r="CN29" s="366"/>
      <c r="CO29" s="366"/>
      <c r="CP29" s="366"/>
      <c r="CQ29" s="366"/>
      <c r="CR29" s="366"/>
      <c r="CS29" s="366"/>
      <c r="CT29" s="366"/>
      <c r="CU29" s="366"/>
      <c r="CV29" s="366"/>
      <c r="CW29" s="366"/>
      <c r="CX29" s="366"/>
      <c r="CY29" s="366"/>
      <c r="CZ29" s="366"/>
      <c r="DA29" s="366"/>
      <c r="DB29" s="366"/>
      <c r="DC29" s="366"/>
      <c r="DD29" s="366"/>
      <c r="DE29" s="366"/>
      <c r="DF29" s="366"/>
      <c r="DG29" s="366"/>
      <c r="DH29" s="366"/>
      <c r="DI29" s="366"/>
      <c r="DJ29" s="366"/>
      <c r="DK29" s="366"/>
      <c r="DL29" s="366"/>
      <c r="DM29" s="366"/>
      <c r="DN29" s="366"/>
      <c r="DO29" s="366"/>
      <c r="DP29" s="366"/>
      <c r="DQ29" s="366"/>
      <c r="DR29" s="366"/>
      <c r="DS29" s="366"/>
      <c r="DT29" s="366"/>
      <c r="DU29" s="366"/>
      <c r="DV29" s="366"/>
      <c r="DW29" s="366"/>
      <c r="DX29" s="366"/>
      <c r="DY29" s="366"/>
      <c r="DZ29" s="366"/>
      <c r="EA29" s="366"/>
      <c r="EB29" s="366"/>
      <c r="EC29" s="366"/>
      <c r="ED29" s="366"/>
      <c r="EE29" s="366"/>
      <c r="EF29" s="366"/>
      <c r="EG29" s="366"/>
      <c r="EH29" s="366"/>
      <c r="EI29" s="366"/>
      <c r="EJ29" s="366"/>
      <c r="EK29" s="366"/>
      <c r="EL29" s="366"/>
      <c r="EM29" s="366"/>
      <c r="EN29" s="366"/>
      <c r="EO29" s="366"/>
      <c r="EP29" s="366"/>
      <c r="EQ29" s="366"/>
      <c r="ER29" s="366"/>
      <c r="ES29" s="366"/>
      <c r="ET29" s="366"/>
      <c r="EU29" s="366"/>
      <c r="EV29" s="366"/>
      <c r="EW29" s="366"/>
      <c r="EX29" s="366"/>
      <c r="EY29" s="366"/>
      <c r="EZ29" s="366"/>
      <c r="FA29" s="366"/>
      <c r="FB29" s="366"/>
      <c r="FC29" s="366"/>
      <c r="FD29" s="366"/>
      <c r="FE29" s="366"/>
      <c r="FF29" s="366"/>
      <c r="FG29" s="366"/>
      <c r="FH29" s="366"/>
      <c r="FI29" s="366"/>
      <c r="FJ29" s="366"/>
      <c r="FK29" s="366"/>
      <c r="FL29" s="366"/>
      <c r="FM29" s="366"/>
      <c r="FN29" s="366"/>
      <c r="FO29" s="366"/>
      <c r="FP29" s="366"/>
      <c r="FQ29" s="366"/>
      <c r="FR29" s="366"/>
      <c r="FS29" s="366"/>
      <c r="FT29" s="366"/>
      <c r="FU29" s="366"/>
      <c r="FV29" s="366"/>
      <c r="FW29" s="366"/>
      <c r="FX29" s="366"/>
      <c r="FY29" s="366"/>
      <c r="FZ29" s="366"/>
      <c r="GA29" s="366"/>
      <c r="GB29" s="366"/>
      <c r="GC29" s="366"/>
      <c r="GD29" s="366"/>
      <c r="GE29" s="366"/>
      <c r="GF29" s="366"/>
      <c r="GG29" s="366"/>
      <c r="GH29" s="366"/>
      <c r="GI29" s="366"/>
      <c r="GJ29" s="366"/>
      <c r="GK29" s="366"/>
      <c r="GL29" s="366"/>
      <c r="GM29" s="366"/>
      <c r="GN29" s="366"/>
      <c r="GO29" s="366"/>
      <c r="GP29" s="366"/>
      <c r="GQ29" s="366"/>
      <c r="GR29" s="366"/>
      <c r="GS29" s="366"/>
      <c r="GT29" s="366"/>
      <c r="GU29" s="366"/>
      <c r="GV29" s="366"/>
      <c r="GW29" s="366"/>
      <c r="GX29" s="366"/>
      <c r="GY29" s="366"/>
    </row>
    <row r="30" spans="1:207" ht="102">
      <c r="A30" s="261" t="s">
        <v>442</v>
      </c>
      <c r="B30" s="255" t="s">
        <v>443</v>
      </c>
      <c r="C30" s="255" t="s">
        <v>777</v>
      </c>
      <c r="D30" s="255" t="s">
        <v>778</v>
      </c>
      <c r="E30" s="266" t="s">
        <v>36</v>
      </c>
      <c r="F30" s="267">
        <v>2</v>
      </c>
      <c r="G30" s="256" t="s">
        <v>779</v>
      </c>
      <c r="H30" s="7" t="s">
        <v>38</v>
      </c>
      <c r="I30" s="8" t="s">
        <v>47</v>
      </c>
      <c r="J30" s="8">
        <f>IF(ISERROR(W30*X30),"",W30*X30)</f>
        <v>16</v>
      </c>
      <c r="K30" s="14" t="str">
        <f>IF(ISERROR(VLOOKUP(Y30,'Directive OSH09 (FR)'!$T$6:$U$10,2,FALSE)),"",VLOOKUP(Y30,'Directive OSH09 (FR)'!$T$6:$U$10,2,FALSE))</f>
        <v>2-Tolérable</v>
      </c>
      <c r="L30" s="126"/>
      <c r="M30" s="127"/>
      <c r="N30" s="27"/>
      <c r="O30" s="27"/>
      <c r="P30" s="27"/>
      <c r="Q30" s="57"/>
      <c r="R30" s="35"/>
      <c r="S30" s="7">
        <f t="shared" ref="S30:T30" si="20">U30</f>
        <v>1</v>
      </c>
      <c r="T30" s="35">
        <f t="shared" si="20"/>
        <v>1</v>
      </c>
      <c r="U30" s="3">
        <f>IF(A30="",0,IF(Q$31="",1,IF(Q$31+$U$31*365&lt;$U$1,1,0)))</f>
        <v>1</v>
      </c>
      <c r="V30" s="163">
        <f>IF(A30="",0,IF(Q$31="",1,IF(Q$31+$V$31*365&lt;$U$1,1,0)))</f>
        <v>1</v>
      </c>
      <c r="W30" s="162">
        <f>IF(ISERROR(VLOOKUP(H30,'Directive OSH09 (FR)'!$O$6:$P$10,2,FALSE)),"",VLOOKUP(H30,'Directive OSH09 (FR)'!$O$6:$P$10,2,FALSE))</f>
        <v>4</v>
      </c>
      <c r="X30" s="3">
        <f>IF(ISERROR(VLOOKUP(I30,'Directive OSH09 (FR)'!$O$13:$P$17,2,FALSE)),"",VLOOKUP(I30,'Directive OSH09 (FR)'!$O$13:$P$17,2,FALSE))</f>
        <v>4</v>
      </c>
      <c r="Y30" s="3">
        <f>IF(J30="","",IF(J30&gt;=161,5,IF(J30&gt;=65,4,IF(J30&gt;=20,3,IF(J30&gt;=9,2,1)))))</f>
        <v>2</v>
      </c>
      <c r="Z30" s="196"/>
      <c r="AA30" s="434"/>
      <c r="AB30" s="176"/>
      <c r="AC30" s="420"/>
      <c r="AD30" s="667"/>
      <c r="AE30" s="651"/>
      <c r="AF30" s="314"/>
      <c r="AG30" s="8"/>
      <c r="AH30" s="8"/>
      <c r="AI30" s="654"/>
    </row>
    <row r="31" spans="1:207" ht="102">
      <c r="A31" s="261" t="s">
        <v>442</v>
      </c>
      <c r="B31" s="255" t="s">
        <v>447</v>
      </c>
      <c r="C31" s="255" t="s">
        <v>780</v>
      </c>
      <c r="D31" s="255" t="s">
        <v>1314</v>
      </c>
      <c r="E31" s="266" t="s">
        <v>36</v>
      </c>
      <c r="F31" s="267">
        <v>2</v>
      </c>
      <c r="G31" s="256" t="s">
        <v>781</v>
      </c>
      <c r="H31" s="7" t="s">
        <v>38</v>
      </c>
      <c r="I31" s="8" t="s">
        <v>48</v>
      </c>
      <c r="J31" s="8">
        <f>IF(ISERROR(W31*X31),"",W31*X31)</f>
        <v>32</v>
      </c>
      <c r="K31" s="14" t="str">
        <f>IF(ISERROR(VLOOKUP(Y31,'Directive OSH09 (FR)'!$T$6:$U$10,2,FALSE)),"",VLOOKUP(Y31,'Directive OSH09 (FR)'!$T$6:$U$10,2,FALSE))</f>
        <v>3-Moderé</v>
      </c>
      <c r="L31" s="126"/>
      <c r="M31" s="127"/>
      <c r="N31" s="27"/>
      <c r="O31" s="27"/>
      <c r="P31" s="27"/>
      <c r="Q31" s="57"/>
      <c r="R31" s="35"/>
      <c r="S31" s="7">
        <f>U31</f>
        <v>1</v>
      </c>
      <c r="T31" s="35">
        <f>V31</f>
        <v>1</v>
      </c>
      <c r="U31" s="3">
        <f>IF(A31="",0,IF(Q$31="",1,IF(Q$31+$U$31*365&lt;$U$1,1,0)))</f>
        <v>1</v>
      </c>
      <c r="V31" s="163">
        <f>IF(A31="",0,IF(Q$31="",1,IF(Q$31+$V$31*365&lt;$U$1,1,0)))</f>
        <v>1</v>
      </c>
      <c r="W31" s="162">
        <f>IF(ISERROR(VLOOKUP(H31,'Directive OSH09 (FR)'!$O$6:$P$10,2,FALSE)),"",VLOOKUP(H31,'Directive OSH09 (FR)'!$O$6:$P$10,2,FALSE))</f>
        <v>4</v>
      </c>
      <c r="X31" s="3">
        <f>IF(ISERROR(VLOOKUP(I31,'Directive OSH09 (FR)'!$O$13:$P$17,2,FALSE)),"",VLOOKUP(I31,'Directive OSH09 (FR)'!$O$13:$P$17,2,FALSE))</f>
        <v>8</v>
      </c>
      <c r="Y31" s="3">
        <f>IF(J31="","",IF(J31&gt;=161,5,IF(J31&gt;=65,4,IF(J31&gt;=20,3,IF(J31&gt;=9,2,1)))))</f>
        <v>3</v>
      </c>
      <c r="Z31" s="196" t="s">
        <v>450</v>
      </c>
      <c r="AA31" s="434"/>
      <c r="AB31" s="176"/>
      <c r="AC31" s="420"/>
      <c r="AD31" s="667"/>
      <c r="AE31" s="651"/>
      <c r="AF31" s="314"/>
      <c r="AG31" s="8"/>
      <c r="AH31" s="8"/>
      <c r="AI31" s="654"/>
    </row>
    <row r="32" spans="1:207" ht="63.75">
      <c r="A32" s="261" t="s">
        <v>455</v>
      </c>
      <c r="B32" s="255" t="s">
        <v>447</v>
      </c>
      <c r="C32" s="255" t="s">
        <v>461</v>
      </c>
      <c r="D32" s="255" t="s">
        <v>462</v>
      </c>
      <c r="E32" s="266" t="s">
        <v>36</v>
      </c>
      <c r="F32" s="267">
        <v>2</v>
      </c>
      <c r="G32" s="256" t="s">
        <v>782</v>
      </c>
      <c r="H32" s="7" t="s">
        <v>35</v>
      </c>
      <c r="I32" s="8" t="s">
        <v>48</v>
      </c>
      <c r="J32" s="8">
        <f>IF(ISERROR(W32*X32),"",W32*X32)</f>
        <v>16</v>
      </c>
      <c r="K32" s="14" t="str">
        <f>IF(ISERROR(VLOOKUP(Y32,'Directive OSH09 (FR)'!$T$6:$U$10,2,FALSE)),"",VLOOKUP(Y32,'Directive OSH09 (FR)'!$T$6:$U$10,2,FALSE))</f>
        <v>2-Tolérable</v>
      </c>
      <c r="L32" s="126"/>
      <c r="M32" s="127"/>
      <c r="N32" s="27"/>
      <c r="O32" s="27"/>
      <c r="P32" s="27"/>
      <c r="Q32" s="57"/>
      <c r="R32" s="35"/>
      <c r="S32" s="7">
        <f>U32</f>
        <v>1</v>
      </c>
      <c r="T32" s="35">
        <f>V32</f>
        <v>1</v>
      </c>
      <c r="U32" s="3">
        <f>IF(A32="",0,IF(Q$31="",1,IF(Q$31+$U$31*365&lt;$U$1,1,0)))</f>
        <v>1</v>
      </c>
      <c r="V32" s="163">
        <f>IF(A32="",0,IF(Q$31="",1,IF(Q$31+$V$31*365&lt;$U$1,1,0)))</f>
        <v>1</v>
      </c>
      <c r="W32" s="162">
        <f>IF(ISERROR(VLOOKUP(H32,'Directive OSH09 (FR)'!$O$6:$P$10,2,FALSE)),"",VLOOKUP(H32,'Directive OSH09 (FR)'!$O$6:$P$10,2,FALSE))</f>
        <v>2</v>
      </c>
      <c r="X32" s="3">
        <f>IF(ISERROR(VLOOKUP(I32,'Directive OSH09 (FR)'!$O$13:$P$17,2,FALSE)),"",VLOOKUP(I32,'Directive OSH09 (FR)'!$O$13:$P$17,2,FALSE))</f>
        <v>8</v>
      </c>
      <c r="Y32" s="3">
        <f>IF(J32="","",IF(J32&gt;=161,5,IF(J32&gt;=65,4,IF(J32&gt;=20,3,IF(J32&gt;=9,2,1)))))</f>
        <v>2</v>
      </c>
      <c r="Z32" s="210" t="s">
        <v>450</v>
      </c>
      <c r="AA32" s="418"/>
      <c r="AB32" s="418"/>
      <c r="AC32" s="420"/>
      <c r="AD32" s="667"/>
      <c r="AE32" s="651"/>
      <c r="AF32" s="553"/>
      <c r="AG32" s="8"/>
      <c r="AH32" s="8">
        <f t="shared" ref="AH32" si="21">IF(ISERROR(AU32*AV32),"",AU32*AV32)</f>
        <v>0</v>
      </c>
      <c r="AI32" s="653"/>
    </row>
    <row r="33" spans="1:207" ht="102">
      <c r="A33" s="261" t="s">
        <v>442</v>
      </c>
      <c r="B33" s="255" t="s">
        <v>443</v>
      </c>
      <c r="C33" s="255" t="s">
        <v>756</v>
      </c>
      <c r="D33" s="255" t="s">
        <v>783</v>
      </c>
      <c r="E33" s="266" t="s">
        <v>36</v>
      </c>
      <c r="F33" s="283">
        <v>2</v>
      </c>
      <c r="G33" s="256" t="s">
        <v>453</v>
      </c>
      <c r="H33" s="7" t="s">
        <v>38</v>
      </c>
      <c r="I33" s="8" t="s">
        <v>47</v>
      </c>
      <c r="J33" s="8">
        <f t="shared" ref="J33" si="22">IF(ISERROR(W33*X33),"",W33*X33)</f>
        <v>16</v>
      </c>
      <c r="K33" s="14" t="str">
        <f>IF(ISERROR(VLOOKUP(Y33,'Directive OSH09 (FR)'!$T$6:$U$10,2,FALSE)),"",VLOOKUP(Y33,'Directive OSH09 (FR)'!$T$6:$U$10,2,FALSE))</f>
        <v>2-Tolérable</v>
      </c>
      <c r="L33" s="126"/>
      <c r="M33" s="127"/>
      <c r="N33" s="27"/>
      <c r="O33" s="27"/>
      <c r="P33" s="27"/>
      <c r="Q33" s="57"/>
      <c r="R33" s="35"/>
      <c r="S33" s="7">
        <f t="shared" ref="S33" ca="1" si="23">U33</f>
        <v>1</v>
      </c>
      <c r="T33" s="35">
        <f t="shared" ref="T33" ca="1" si="24">V33</f>
        <v>1</v>
      </c>
      <c r="U33" s="3">
        <f t="shared" ref="U33" ca="1" si="25">IF(A33="",0,IF(Q$18="",1,IF(Q$18+$U$18*365&lt;$U$1,1,0)))</f>
        <v>1</v>
      </c>
      <c r="V33" s="163">
        <f t="shared" ref="V33" ca="1" si="26">IF(A33="",0,IF(Q$18="",1,IF(Q$18+$V$18*365&lt;$U$1,1,0)))</f>
        <v>1</v>
      </c>
      <c r="W33" s="162">
        <f>IF(ISERROR(VLOOKUP(H33,'Directive OSH09 (FR)'!$O$6:$P$10,2,FALSE)),"",VLOOKUP(H33,'Directive OSH09 (FR)'!$O$6:$P$10,2,FALSE))</f>
        <v>4</v>
      </c>
      <c r="X33" s="3">
        <f>IF(ISERROR(VLOOKUP(I33,'Directive OSH09 (FR)'!$O$13:$P$17,2,FALSE)),"",VLOOKUP(I33,'Directive OSH09 (FR)'!$O$13:$P$17,2,FALSE))</f>
        <v>4</v>
      </c>
      <c r="Y33" s="3">
        <f t="shared" ref="Y33" si="27">IF(J33="","",IF(J33&gt;=161,5,IF(J33&gt;=65,4,IF(J33&gt;=20,3,IF(J33&gt;=9,2,1)))))</f>
        <v>2</v>
      </c>
      <c r="Z33" s="213" t="s">
        <v>454</v>
      </c>
      <c r="AA33" s="418"/>
      <c r="AB33" s="418"/>
      <c r="AC33" s="420"/>
      <c r="AD33" s="667"/>
      <c r="AE33" s="651"/>
      <c r="AF33" s="314"/>
      <c r="AG33" s="8"/>
      <c r="AH33" s="8"/>
      <c r="AI33" s="649"/>
    </row>
    <row r="34" spans="1:207">
      <c r="K34" s="290"/>
      <c r="L34" s="290"/>
      <c r="M34" s="290"/>
      <c r="N34" s="290"/>
      <c r="O34" s="290"/>
      <c r="P34" s="290"/>
      <c r="Q34" s="290"/>
      <c r="R34" s="290"/>
      <c r="S34" s="290"/>
      <c r="T34" s="290"/>
      <c r="U34" s="290"/>
      <c r="V34" s="290"/>
      <c r="W34" s="290"/>
      <c r="X34" s="290"/>
      <c r="Y34" s="290"/>
      <c r="AD34" s="667"/>
      <c r="AE34" s="651"/>
      <c r="AI34" s="757"/>
    </row>
    <row r="35" spans="1:207" ht="5.25" customHeight="1">
      <c r="A35" s="405"/>
      <c r="B35" s="62"/>
      <c r="C35" s="62"/>
      <c r="D35" s="62"/>
      <c r="E35" s="293"/>
      <c r="F35" s="282"/>
      <c r="G35" s="458"/>
      <c r="H35" s="61"/>
      <c r="I35" s="62"/>
      <c r="J35" s="62" t="str">
        <f t="shared" ref="J35" si="28">IF(ISERROR(W35*X35),"",W35*X35)</f>
        <v/>
      </c>
      <c r="K35" s="63" t="str">
        <f>IF(ISERROR(VLOOKUP(Y35,'Directive OSH09 (FR)'!$T$6:$U$10,2,FALSE)),"",VLOOKUP(Y35,'Directive OSH09 (FR)'!$T$6:$U$10,2,FALSE))</f>
        <v/>
      </c>
      <c r="L35" s="61"/>
      <c r="M35" s="64"/>
      <c r="N35" s="64"/>
      <c r="O35" s="64"/>
      <c r="P35" s="64"/>
      <c r="Q35" s="65"/>
      <c r="R35" s="66"/>
      <c r="S35" s="61">
        <f t="shared" ref="S35:T35" si="29">U35</f>
        <v>0</v>
      </c>
      <c r="T35" s="66">
        <f t="shared" si="29"/>
        <v>0</v>
      </c>
      <c r="U35" s="164">
        <f>IF(A35="",0,IF(Q$29="",1,IF(Q$29+$U$29*365&lt;$U$1,1,0)))</f>
        <v>0</v>
      </c>
      <c r="V35" s="165">
        <f>IF(A35="",0,IF(Q$29="",1,IF(Q$29+$V$29*365&lt;$U$1,1,0)))</f>
        <v>0</v>
      </c>
      <c r="W35" s="162" t="str">
        <f>IF(ISERROR(VLOOKUP(H35,'Directive OSH09 (FR)'!$O$6:$P$10,2,FALSE)),"",VLOOKUP(H35,'Directive OSH09 (FR)'!$O$6:$P$10,2,FALSE))</f>
        <v/>
      </c>
      <c r="X35" s="3" t="str">
        <f>IF(ISERROR(VLOOKUP(I35,'Directive OSH09 (FR)'!$O$13:$P$17,2,FALSE)),"",VLOOKUP(I35,'Directive OSH09 (FR)'!$O$13:$P$17,2,FALSE))</f>
        <v/>
      </c>
      <c r="Y35" s="3" t="str">
        <f t="shared" ref="Y35" si="30">IF(J35="","",IF(J35&gt;=161,5,IF(J35&gt;=65,4,IF(J35&gt;=20,3,IF(J35&gt;=9,2,1)))))</f>
        <v/>
      </c>
      <c r="Z35" s="418"/>
      <c r="AA35" s="418"/>
      <c r="AB35" s="418"/>
      <c r="AC35" s="420"/>
      <c r="AD35" s="667"/>
      <c r="AE35" s="651"/>
      <c r="AF35" s="421"/>
      <c r="AG35" s="418"/>
      <c r="AH35" s="418"/>
      <c r="AI35" s="652"/>
    </row>
    <row r="36" spans="1:207" s="517" customFormat="1" ht="14.25">
      <c r="A36" s="403" t="s">
        <v>272</v>
      </c>
      <c r="B36" s="398"/>
      <c r="C36" s="398"/>
      <c r="D36" s="398"/>
      <c r="E36" s="370"/>
      <c r="F36" s="371"/>
      <c r="G36" s="464"/>
      <c r="H36" s="412"/>
      <c r="I36" s="398"/>
      <c r="J36" s="398">
        <f>IF(SUM(J37:J41)=0,"",MAX(J37:J41))</f>
        <v>8</v>
      </c>
      <c r="K36" s="356" t="str">
        <f>IF(ISERROR(VLOOKUP(Y36,'Directive OSH09 (FR)'!$T$6:$U$10,2,FALSE)),"",VLOOKUP(Y36,'Directive OSH09 (FR)'!$T$6:$U$10,2,FALSE))</f>
        <v>1-Negligeable</v>
      </c>
      <c r="L36" s="357" t="str">
        <f>IF(ISERROR(VLOOKUP($A36,Dangers!$B$4:$G$1001,4,FALSE)),"ERR",IF(ISBLANK(VLOOKUP($A36,Dangers!$B$4:$G$1001,4,FALSE)),"","Yes"))</f>
        <v>Yes</v>
      </c>
      <c r="M36" s="358" t="str">
        <f>IF(ISERROR(VLOOKUP($A36,Dangers!$B$4:$G$1001,6,FALSE)),"ERR",IF(ISBLANK((VLOOKUP($A36,Dangers!$B$4:$G$1001,6,FALSE))),"","Yes"))</f>
        <v>Yes</v>
      </c>
      <c r="N36" s="358"/>
      <c r="O36" s="359"/>
      <c r="P36" s="358"/>
      <c r="Q36" s="360">
        <f>IF(OR(L36="Yes",M36="Yes"),MAX(Q37:Q41),"")</f>
        <v>0</v>
      </c>
      <c r="R36" s="361"/>
      <c r="S36" s="357">
        <f>IF(L36="Yes",IF(SUM(S37:S41)=0,0,1),2)</f>
        <v>1</v>
      </c>
      <c r="T36" s="361">
        <f>IF(M36="Yes",IF(SUM(T37:T41)=0,0,1),2)</f>
        <v>1</v>
      </c>
      <c r="U36" s="362">
        <v>3</v>
      </c>
      <c r="V36" s="363">
        <v>5</v>
      </c>
      <c r="W36" s="364" t="str">
        <f>IF(ISERROR(VLOOKUP(H36,'Directive OSH09 (FR)'!$O$6:$P$10,2,FALSE)),"",VLOOKUP(H36,'Directive OSH09 (FR)'!$O$6:$P$10,2,FALSE))</f>
        <v/>
      </c>
      <c r="X36" s="362" t="str">
        <f>IF(ISERROR(VLOOKUP(I36,'Directive OSH09 (FR)'!$O$13:$P$17,2,FALSE)),"",VLOOKUP(I36,'Directive OSH09 (FR)'!$O$13:$P$17,2,FALSE))</f>
        <v/>
      </c>
      <c r="Y36" s="362">
        <f>IF(J36="","",IF(J36&gt;=161,5,IF(J36&gt;=65,4,IF(J36&gt;=20,3,IF(J36&gt;=9,2,1)))))</f>
        <v>1</v>
      </c>
      <c r="Z36" s="365"/>
      <c r="AA36" s="365"/>
      <c r="AB36" s="365"/>
      <c r="AC36" s="368"/>
      <c r="AD36" s="665"/>
      <c r="AE36" s="644"/>
      <c r="AF36" s="624"/>
      <c r="AG36" s="365"/>
      <c r="AH36" s="365"/>
      <c r="AI36" s="65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6"/>
      <c r="BZ36" s="366"/>
      <c r="CA36" s="366"/>
      <c r="CB36" s="366"/>
      <c r="CC36" s="366"/>
      <c r="CD36" s="366"/>
      <c r="CE36" s="366"/>
      <c r="CF36" s="366"/>
      <c r="CG36" s="366"/>
      <c r="CH36" s="366"/>
      <c r="CI36" s="366"/>
      <c r="CJ36" s="366"/>
      <c r="CK36" s="366"/>
      <c r="CL36" s="366"/>
      <c r="CM36" s="366"/>
      <c r="CN36" s="366"/>
      <c r="CO36" s="366"/>
      <c r="CP36" s="366"/>
      <c r="CQ36" s="366"/>
      <c r="CR36" s="366"/>
      <c r="CS36" s="366"/>
      <c r="CT36" s="366"/>
      <c r="CU36" s="366"/>
      <c r="CV36" s="366"/>
      <c r="CW36" s="366"/>
      <c r="CX36" s="366"/>
      <c r="CY36" s="366"/>
      <c r="CZ36" s="366"/>
      <c r="DA36" s="366"/>
      <c r="DB36" s="366"/>
      <c r="DC36" s="366"/>
      <c r="DD36" s="366"/>
      <c r="DE36" s="366"/>
      <c r="DF36" s="366"/>
      <c r="DG36" s="366"/>
      <c r="DH36" s="366"/>
      <c r="DI36" s="366"/>
      <c r="DJ36" s="366"/>
      <c r="DK36" s="366"/>
      <c r="DL36" s="366"/>
      <c r="DM36" s="366"/>
      <c r="DN36" s="366"/>
      <c r="DO36" s="366"/>
      <c r="DP36" s="366"/>
      <c r="DQ36" s="366"/>
      <c r="DR36" s="366"/>
      <c r="DS36" s="366"/>
      <c r="DT36" s="366"/>
      <c r="DU36" s="366"/>
      <c r="DV36" s="366"/>
      <c r="DW36" s="366"/>
      <c r="DX36" s="366"/>
      <c r="DY36" s="366"/>
      <c r="DZ36" s="366"/>
      <c r="EA36" s="366"/>
      <c r="EB36" s="366"/>
      <c r="EC36" s="366"/>
      <c r="ED36" s="366"/>
      <c r="EE36" s="366"/>
      <c r="EF36" s="366"/>
      <c r="EG36" s="366"/>
      <c r="EH36" s="366"/>
      <c r="EI36" s="366"/>
      <c r="EJ36" s="366"/>
      <c r="EK36" s="366"/>
      <c r="EL36" s="366"/>
      <c r="EM36" s="366"/>
      <c r="EN36" s="366"/>
      <c r="EO36" s="366"/>
      <c r="EP36" s="366"/>
      <c r="EQ36" s="366"/>
      <c r="ER36" s="366"/>
      <c r="ES36" s="366"/>
      <c r="ET36" s="366"/>
      <c r="EU36" s="366"/>
      <c r="EV36" s="366"/>
      <c r="EW36" s="366"/>
      <c r="EX36" s="366"/>
      <c r="EY36" s="366"/>
      <c r="EZ36" s="366"/>
      <c r="FA36" s="366"/>
      <c r="FB36" s="366"/>
      <c r="FC36" s="366"/>
      <c r="FD36" s="366"/>
      <c r="FE36" s="366"/>
      <c r="FF36" s="366"/>
      <c r="FG36" s="366"/>
      <c r="FH36" s="366"/>
      <c r="FI36" s="366"/>
      <c r="FJ36" s="366"/>
      <c r="FK36" s="366"/>
      <c r="FL36" s="366"/>
      <c r="FM36" s="366"/>
      <c r="FN36" s="366"/>
      <c r="FO36" s="366"/>
      <c r="FP36" s="366"/>
      <c r="FQ36" s="366"/>
      <c r="FR36" s="366"/>
      <c r="FS36" s="366"/>
      <c r="FT36" s="366"/>
      <c r="FU36" s="366"/>
      <c r="FV36" s="366"/>
      <c r="FW36" s="366"/>
      <c r="FX36" s="366"/>
      <c r="FY36" s="366"/>
      <c r="FZ36" s="366"/>
      <c r="GA36" s="366"/>
      <c r="GB36" s="366"/>
      <c r="GC36" s="366"/>
      <c r="GD36" s="366"/>
      <c r="GE36" s="366"/>
      <c r="GF36" s="366"/>
      <c r="GG36" s="366"/>
      <c r="GH36" s="366"/>
      <c r="GI36" s="366"/>
      <c r="GJ36" s="366"/>
      <c r="GK36" s="366"/>
      <c r="GL36" s="366"/>
      <c r="GM36" s="366"/>
      <c r="GN36" s="366"/>
      <c r="GO36" s="366"/>
      <c r="GP36" s="366"/>
      <c r="GQ36" s="366"/>
      <c r="GR36" s="366"/>
      <c r="GS36" s="366"/>
      <c r="GT36" s="366"/>
      <c r="GU36" s="366"/>
      <c r="GV36" s="366"/>
      <c r="GW36" s="366"/>
      <c r="GX36" s="366"/>
      <c r="GY36" s="366"/>
    </row>
    <row r="37" spans="1:207" ht="51">
      <c r="A37" s="260" t="s">
        <v>442</v>
      </c>
      <c r="B37" s="255" t="s">
        <v>654</v>
      </c>
      <c r="C37" s="255" t="s">
        <v>784</v>
      </c>
      <c r="D37" s="255" t="s">
        <v>785</v>
      </c>
      <c r="E37" s="266" t="s">
        <v>36</v>
      </c>
      <c r="F37" s="267">
        <v>2</v>
      </c>
      <c r="G37" s="256" t="s">
        <v>786</v>
      </c>
      <c r="H37" s="7" t="s">
        <v>35</v>
      </c>
      <c r="I37" s="8" t="s">
        <v>47</v>
      </c>
      <c r="J37" s="8">
        <f>IF(ISERROR(W37*X37),"",W37*X37)</f>
        <v>8</v>
      </c>
      <c r="K37" s="14" t="str">
        <f>IF(ISERROR(VLOOKUP(Y37,'Directive OSH09 (FR)'!$T$6:$U$10,2,FALSE)),"",VLOOKUP(Y37,'Directive OSH09 (FR)'!$T$6:$U$10,2,FALSE))</f>
        <v>1-Negligeable</v>
      </c>
      <c r="L37" s="126"/>
      <c r="M37" s="127"/>
      <c r="N37" s="27"/>
      <c r="O37" s="27"/>
      <c r="P37" s="27"/>
      <c r="Q37" s="57"/>
      <c r="R37" s="35"/>
      <c r="S37" s="7">
        <f t="shared" ref="S37:T37" si="31">U37</f>
        <v>1</v>
      </c>
      <c r="T37" s="35">
        <f t="shared" si="31"/>
        <v>1</v>
      </c>
      <c r="U37" s="3">
        <f>IF(A37="",0,IF(Q$39="",1,IF(Q$39+$U$39*365&lt;$U$1,1,0)))</f>
        <v>1</v>
      </c>
      <c r="V37" s="163">
        <f>IF(A37="",0,IF(Q$39="",1,IF(Q$39+$V$39*365&lt;$U$1,1,0)))</f>
        <v>1</v>
      </c>
      <c r="W37" s="162">
        <f>IF(ISERROR(VLOOKUP(H37,'Directive OSH09 (FR)'!$O$6:$P$10,2,FALSE)),"",VLOOKUP(H37,'Directive OSH09 (FR)'!$O$6:$P$10,2,FALSE))</f>
        <v>2</v>
      </c>
      <c r="X37" s="3">
        <f>IF(ISERROR(VLOOKUP(I37,'Directive OSH09 (FR)'!$O$13:$P$17,2,FALSE)),"",VLOOKUP(I37,'Directive OSH09 (FR)'!$O$13:$P$17,2,FALSE))</f>
        <v>4</v>
      </c>
      <c r="Y37" s="3">
        <f>IF(J37="","",IF(J37&gt;=161,5,IF(J37&gt;=65,4,IF(J37&gt;=20,3,IF(J37&gt;=9,2,1)))))</f>
        <v>1</v>
      </c>
      <c r="Z37" s="196" t="s">
        <v>450</v>
      </c>
      <c r="AA37" s="422"/>
      <c r="AB37" s="418"/>
      <c r="AC37" s="420"/>
      <c r="AD37" s="667"/>
      <c r="AE37" s="651"/>
      <c r="AF37" s="314"/>
      <c r="AG37" s="8"/>
      <c r="AH37" s="8">
        <f>IF(ISERROR(AU37*AV37),"",AU37*AV37)</f>
        <v>0</v>
      </c>
      <c r="AI37" s="652"/>
    </row>
    <row r="38" spans="1:207">
      <c r="A38" s="261"/>
      <c r="B38" s="8"/>
      <c r="C38" s="255"/>
      <c r="D38" s="8"/>
      <c r="E38" s="266"/>
      <c r="F38" s="267"/>
      <c r="G38" s="321"/>
      <c r="H38" s="7"/>
      <c r="I38" s="8"/>
      <c r="J38" s="8" t="str">
        <f t="shared" ref="J38:J41" si="32">IF(ISERROR(W38*X38),"",W38*X38)</f>
        <v/>
      </c>
      <c r="K38" s="14" t="str">
        <f>IF(ISERROR(VLOOKUP(Y38,'Directive OSH09 (FR)'!$T$6:$U$10,2,FALSE)),"",VLOOKUP(Y38,'Directive OSH09 (FR)'!$T$6:$U$10,2,FALSE))</f>
        <v/>
      </c>
      <c r="L38" s="126"/>
      <c r="M38" s="127"/>
      <c r="N38" s="27"/>
      <c r="O38" s="27"/>
      <c r="P38" s="27"/>
      <c r="Q38" s="57"/>
      <c r="R38" s="35"/>
      <c r="S38" s="7">
        <f t="shared" ref="S38:T41" si="33">U38</f>
        <v>0</v>
      </c>
      <c r="T38" s="35">
        <f t="shared" si="33"/>
        <v>0</v>
      </c>
      <c r="U38" s="3">
        <f>IF(A38="",0,IF(Q$36="",1,IF(Q$36+$U$36*365&lt;$U$1,1,0)))</f>
        <v>0</v>
      </c>
      <c r="V38" s="163">
        <f>IF(A38="",0,IF(Q$36="",1,IF(Q$36+$V$36*365&lt;$U$1,1,0)))</f>
        <v>0</v>
      </c>
      <c r="W38" s="162" t="str">
        <f>IF(ISERROR(VLOOKUP(H38,'Directive OSH09 (FR)'!$O$6:$P$10,2,FALSE)),"",VLOOKUP(H38,'Directive OSH09 (FR)'!$O$6:$P$10,2,FALSE))</f>
        <v/>
      </c>
      <c r="X38" s="3" t="str">
        <f>IF(ISERROR(VLOOKUP(I38,'Directive OSH09 (FR)'!$O$13:$P$17,2,FALSE)),"",VLOOKUP(I38,'Directive OSH09 (FR)'!$O$13:$P$17,2,FALSE))</f>
        <v/>
      </c>
      <c r="Y38" s="3" t="str">
        <f t="shared" ref="Y38:Y41" si="34">IF(J38="","",IF(J38&gt;=161,5,IF(J38&gt;=65,4,IF(J38&gt;=20,3,IF(J38&gt;=9,2,1)))))</f>
        <v/>
      </c>
      <c r="Z38" s="418"/>
      <c r="AA38" s="418"/>
      <c r="AB38" s="418"/>
      <c r="AC38" s="420"/>
      <c r="AD38" s="667"/>
      <c r="AE38" s="651"/>
      <c r="AF38" s="421"/>
      <c r="AG38" s="418"/>
      <c r="AH38" s="418"/>
      <c r="AI38" s="652"/>
    </row>
    <row r="39" spans="1:207">
      <c r="A39" s="261"/>
      <c r="B39" s="8"/>
      <c r="C39" s="255"/>
      <c r="D39" s="8"/>
      <c r="E39" s="266"/>
      <c r="F39" s="267"/>
      <c r="G39" s="321"/>
      <c r="H39" s="7"/>
      <c r="I39" s="8"/>
      <c r="J39" s="8" t="str">
        <f t="shared" si="32"/>
        <v/>
      </c>
      <c r="K39" s="14" t="str">
        <f>IF(ISERROR(VLOOKUP(Y39,'Directive OSH09 (FR)'!$T$6:$U$10,2,FALSE)),"",VLOOKUP(Y39,'Directive OSH09 (FR)'!$T$6:$U$10,2,FALSE))</f>
        <v/>
      </c>
      <c r="L39" s="126"/>
      <c r="M39" s="127"/>
      <c r="N39" s="27"/>
      <c r="O39" s="27"/>
      <c r="P39" s="27"/>
      <c r="Q39" s="57"/>
      <c r="R39" s="35"/>
      <c r="S39" s="7">
        <f t="shared" si="33"/>
        <v>0</v>
      </c>
      <c r="T39" s="35">
        <f t="shared" si="33"/>
        <v>0</v>
      </c>
      <c r="U39" s="3">
        <f>IF(A39="",0,IF(Q$36="",1,IF(Q$36+$U$36*365&lt;$U$1,1,0)))</f>
        <v>0</v>
      </c>
      <c r="V39" s="163">
        <f>IF(A39="",0,IF(Q$36="",1,IF(Q$36+$V$36*365&lt;$U$1,1,0)))</f>
        <v>0</v>
      </c>
      <c r="W39" s="162" t="str">
        <f>IF(ISERROR(VLOOKUP(H39,'Directive OSH09 (FR)'!$O$6:$P$10,2,FALSE)),"",VLOOKUP(H39,'Directive OSH09 (FR)'!$O$6:$P$10,2,FALSE))</f>
        <v/>
      </c>
      <c r="X39" s="3" t="str">
        <f>IF(ISERROR(VLOOKUP(I39,'Directive OSH09 (FR)'!$O$13:$P$17,2,FALSE)),"",VLOOKUP(I39,'Directive OSH09 (FR)'!$O$13:$P$17,2,FALSE))</f>
        <v/>
      </c>
      <c r="Y39" s="3" t="str">
        <f t="shared" si="34"/>
        <v/>
      </c>
      <c r="Z39" s="418"/>
      <c r="AA39" s="418"/>
      <c r="AB39" s="418"/>
      <c r="AC39" s="420"/>
      <c r="AD39" s="667"/>
      <c r="AE39" s="651"/>
      <c r="AF39" s="421"/>
      <c r="AG39" s="418"/>
      <c r="AH39" s="418"/>
      <c r="AI39" s="652"/>
    </row>
    <row r="40" spans="1:207">
      <c r="A40" s="261"/>
      <c r="B40" s="8"/>
      <c r="C40" s="255"/>
      <c r="D40" s="8"/>
      <c r="E40" s="266"/>
      <c r="F40" s="267"/>
      <c r="G40" s="321"/>
      <c r="H40" s="7"/>
      <c r="I40" s="8"/>
      <c r="J40" s="8" t="str">
        <f t="shared" si="32"/>
        <v/>
      </c>
      <c r="K40" s="14" t="str">
        <f>IF(ISERROR(VLOOKUP(Y40,'Directive OSH09 (FR)'!$T$6:$U$10,2,FALSE)),"",VLOOKUP(Y40,'Directive OSH09 (FR)'!$T$6:$U$10,2,FALSE))</f>
        <v/>
      </c>
      <c r="L40" s="126"/>
      <c r="M40" s="127"/>
      <c r="N40" s="27"/>
      <c r="O40" s="27"/>
      <c r="P40" s="27"/>
      <c r="Q40" s="57"/>
      <c r="R40" s="35"/>
      <c r="S40" s="7">
        <f t="shared" si="33"/>
        <v>0</v>
      </c>
      <c r="T40" s="35">
        <f t="shared" si="33"/>
        <v>0</v>
      </c>
      <c r="U40" s="3">
        <f>IF(A40="",0,IF(Q$36="",1,IF(Q$36+$U$36*365&lt;$U$1,1,0)))</f>
        <v>0</v>
      </c>
      <c r="V40" s="163">
        <f>IF(A40="",0,IF(Q$36="",1,IF(Q$36+$V$36*365&lt;$U$1,1,0)))</f>
        <v>0</v>
      </c>
      <c r="W40" s="162" t="str">
        <f>IF(ISERROR(VLOOKUP(H40,'Directive OSH09 (FR)'!$O$6:$P$10,2,FALSE)),"",VLOOKUP(H40,'Directive OSH09 (FR)'!$O$6:$P$10,2,FALSE))</f>
        <v/>
      </c>
      <c r="X40" s="3" t="str">
        <f>IF(ISERROR(VLOOKUP(I40,'Directive OSH09 (FR)'!$O$13:$P$17,2,FALSE)),"",VLOOKUP(I40,'Directive OSH09 (FR)'!$O$13:$P$17,2,FALSE))</f>
        <v/>
      </c>
      <c r="Y40" s="3" t="str">
        <f t="shared" si="34"/>
        <v/>
      </c>
      <c r="Z40" s="418"/>
      <c r="AA40" s="418"/>
      <c r="AB40" s="418"/>
      <c r="AC40" s="420"/>
      <c r="AD40" s="667"/>
      <c r="AE40" s="651"/>
      <c r="AF40" s="421"/>
      <c r="AG40" s="418"/>
      <c r="AH40" s="418"/>
      <c r="AI40" s="652"/>
    </row>
    <row r="41" spans="1:207" ht="5.25" customHeight="1">
      <c r="A41" s="405"/>
      <c r="B41" s="62"/>
      <c r="C41" s="306"/>
      <c r="D41" s="62"/>
      <c r="E41" s="293"/>
      <c r="F41" s="282"/>
      <c r="G41" s="458"/>
      <c r="H41" s="61"/>
      <c r="I41" s="62"/>
      <c r="J41" s="62" t="str">
        <f t="shared" si="32"/>
        <v/>
      </c>
      <c r="K41" s="63" t="str">
        <f>IF(ISERROR(VLOOKUP(Y41,'Directive OSH09 (FR)'!$T$6:$U$10,2,FALSE)),"",VLOOKUP(Y41,'Directive OSH09 (FR)'!$T$6:$U$10,2,FALSE))</f>
        <v/>
      </c>
      <c r="L41" s="61"/>
      <c r="M41" s="64"/>
      <c r="N41" s="64"/>
      <c r="O41" s="64"/>
      <c r="P41" s="64"/>
      <c r="Q41" s="65"/>
      <c r="R41" s="66"/>
      <c r="S41" s="61">
        <f t="shared" si="33"/>
        <v>0</v>
      </c>
      <c r="T41" s="66">
        <f t="shared" si="33"/>
        <v>0</v>
      </c>
      <c r="U41" s="164">
        <f>IF(A41="",0,IF(Q$36="",1,IF(Q$36+$U$36*365&lt;$U$1,1,0)))</f>
        <v>0</v>
      </c>
      <c r="V41" s="165">
        <f>IF(A41="",0,IF(Q$36="",1,IF(Q$36+$V$36*365&lt;$U$1,1,0)))</f>
        <v>0</v>
      </c>
      <c r="W41" s="162" t="str">
        <f>IF(ISERROR(VLOOKUP(H41,'Directive OSH09 (FR)'!$O$6:$P$10,2,FALSE)),"",VLOOKUP(H41,'Directive OSH09 (FR)'!$O$6:$P$10,2,FALSE))</f>
        <v/>
      </c>
      <c r="X41" s="3" t="str">
        <f>IF(ISERROR(VLOOKUP(I41,'Directive OSH09 (FR)'!$O$13:$P$17,2,FALSE)),"",VLOOKUP(I41,'Directive OSH09 (FR)'!$O$13:$P$17,2,FALSE))</f>
        <v/>
      </c>
      <c r="Y41" s="3" t="str">
        <f t="shared" si="34"/>
        <v/>
      </c>
      <c r="Z41" s="418"/>
      <c r="AA41" s="418"/>
      <c r="AB41" s="418"/>
      <c r="AC41" s="420"/>
      <c r="AD41" s="667"/>
      <c r="AE41" s="651"/>
      <c r="AF41" s="421"/>
      <c r="AG41" s="418"/>
      <c r="AH41" s="418"/>
      <c r="AI41" s="652"/>
    </row>
    <row r="42" spans="1:207" s="517" customFormat="1">
      <c r="A42" s="403" t="s">
        <v>274</v>
      </c>
      <c r="B42" s="398"/>
      <c r="C42" s="398"/>
      <c r="D42" s="398"/>
      <c r="E42" s="370"/>
      <c r="F42" s="371"/>
      <c r="G42" s="464"/>
      <c r="H42" s="412"/>
      <c r="I42" s="398"/>
      <c r="J42" s="398">
        <f>IF(SUM(J43:J47)=0,"",MAX(J43:J47))</f>
        <v>16</v>
      </c>
      <c r="K42" s="356" t="str">
        <f>IF(ISERROR(VLOOKUP(Y42,'Directive OSH09 (FR)'!$T$6:$U$10,2,FALSE)),"",VLOOKUP(Y42,'Directive OSH09 (FR)'!$T$6:$U$10,2,FALSE))</f>
        <v>2-Tolérable</v>
      </c>
      <c r="L42" s="357" t="str">
        <f>IF(ISERROR(VLOOKUP($A42,Dangers!$B$4:$G$1001,4,FALSE)),"ERR",IF(ISBLANK(VLOOKUP($A42,Dangers!$B$4:$G$1001,4,FALSE)),"","Yes"))</f>
        <v/>
      </c>
      <c r="M42" s="358" t="str">
        <f>IF(ISERROR(VLOOKUP($A42,Dangers!$B$4:$G$1001,6,FALSE)),"ERR",IF(ISBLANK((VLOOKUP($A42,Dangers!$B$4:$G$1001,6,FALSE))),"","Yes"))</f>
        <v/>
      </c>
      <c r="N42" s="358"/>
      <c r="O42" s="359"/>
      <c r="P42" s="358"/>
      <c r="Q42" s="360" t="str">
        <f>IF(OR(L42="Yes",M42="Yes"),MAX(Q43:Q47),"")</f>
        <v/>
      </c>
      <c r="R42" s="361"/>
      <c r="S42" s="357">
        <f>IF(L42="Yes",IF(SUM(S43:S47)=0,0,1),2)</f>
        <v>2</v>
      </c>
      <c r="T42" s="361">
        <f>IF(M42="Yes",IF(SUM(T43:T47)=0,0,1),2)</f>
        <v>2</v>
      </c>
      <c r="U42" s="362">
        <v>0</v>
      </c>
      <c r="V42" s="363">
        <v>0</v>
      </c>
      <c r="W42" s="364" t="str">
        <f>IF(ISERROR(VLOOKUP(H42,'Directive OSH09 (FR)'!$O$6:$P$10,2,FALSE)),"",VLOOKUP(H42,'Directive OSH09 (FR)'!$O$6:$P$10,2,FALSE))</f>
        <v/>
      </c>
      <c r="X42" s="362" t="str">
        <f>IF(ISERROR(VLOOKUP(I42,'Directive OSH09 (FR)'!$O$13:$P$17,2,FALSE)),"",VLOOKUP(I42,'Directive OSH09 (FR)'!$O$13:$P$17,2,FALSE))</f>
        <v/>
      </c>
      <c r="Y42" s="362">
        <f>IF(J42="","",IF(J42&gt;=161,5,IF(J42&gt;=65,4,IF(J42&gt;=20,3,IF(J42&gt;=9,2,1)))))</f>
        <v>2</v>
      </c>
      <c r="Z42" s="365"/>
      <c r="AA42" s="365"/>
      <c r="AB42" s="365"/>
      <c r="AC42" s="368"/>
      <c r="AD42" s="665"/>
      <c r="AE42" s="644"/>
      <c r="AF42" s="624"/>
      <c r="AG42" s="365"/>
      <c r="AH42" s="365"/>
      <c r="AI42" s="65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row>
    <row r="43" spans="1:207" ht="66" customHeight="1">
      <c r="A43" s="261" t="s">
        <v>468</v>
      </c>
      <c r="B43" s="8" t="s">
        <v>465</v>
      </c>
      <c r="C43" s="8" t="s">
        <v>469</v>
      </c>
      <c r="D43" s="8" t="s">
        <v>470</v>
      </c>
      <c r="E43" s="266" t="s">
        <v>39</v>
      </c>
      <c r="F43" s="300">
        <v>2</v>
      </c>
      <c r="G43" s="321" t="s">
        <v>471</v>
      </c>
      <c r="H43" s="7" t="s">
        <v>35</v>
      </c>
      <c r="I43" s="8" t="s">
        <v>48</v>
      </c>
      <c r="J43" s="8">
        <f t="shared" ref="J43" si="35">IF(ISERROR(W43*X43),"",W43*X43)</f>
        <v>16</v>
      </c>
      <c r="K43" s="14" t="str">
        <f>IF(ISERROR(VLOOKUP(Y43,'Directive OSH09 (FR)'!$T$6:$U$10,2,FALSE)),"",VLOOKUP(Y43,'Directive OSH09 (FR)'!$T$6:$U$10,2,FALSE))</f>
        <v>2-Tolérable</v>
      </c>
      <c r="L43" s="126"/>
      <c r="M43" s="127"/>
      <c r="N43" s="27"/>
      <c r="O43" s="27"/>
      <c r="P43" s="27"/>
      <c r="Q43" s="57"/>
      <c r="R43" s="35"/>
      <c r="S43" s="7">
        <f t="shared" ref="S43:T43" si="36">U43</f>
        <v>1</v>
      </c>
      <c r="T43" s="35">
        <f t="shared" si="36"/>
        <v>1</v>
      </c>
      <c r="U43" s="3">
        <f>IF(A43="",0,IF(Q$45="",1,IF(Q$45+$U$45*365&lt;$U$1,1,0)))</f>
        <v>1</v>
      </c>
      <c r="V43" s="163">
        <f>IF(A43="",0,IF(Q$45="",1,IF(Q$45+$V$45*365&lt;$U$1,1,0)))</f>
        <v>1</v>
      </c>
      <c r="W43" s="162">
        <f>IF(ISERROR(VLOOKUP(H43,'Directive OSH09 (FR)'!$O$6:$P$10,2,FALSE)),"",VLOOKUP(H43,'Directive OSH09 (FR)'!$O$6:$P$10,2,FALSE))</f>
        <v>2</v>
      </c>
      <c r="X43" s="3">
        <f>IF(ISERROR(VLOOKUP(I43,'Directive OSH09 (FR)'!$O$13:$P$17,2,FALSE)),"",VLOOKUP(I43,'Directive OSH09 (FR)'!$O$13:$P$17,2,FALSE))</f>
        <v>8</v>
      </c>
      <c r="Y43" s="3">
        <f t="shared" ref="Y43" si="37">IF(J43="","",IF(J43&gt;=161,5,IF(J43&gt;=65,4,IF(J43&gt;=20,3,IF(J43&gt;=9,2,1)))))</f>
        <v>2</v>
      </c>
      <c r="Z43" s="196" t="s">
        <v>450</v>
      </c>
      <c r="AA43" s="418"/>
      <c r="AB43" s="418"/>
      <c r="AC43" s="420"/>
      <c r="AD43" s="667"/>
      <c r="AE43" s="651"/>
      <c r="AF43" s="314"/>
      <c r="AG43" s="8"/>
      <c r="AH43" s="8">
        <f t="shared" ref="AH43" si="38">IF(ISERROR(AU43*AV43),"",AU43*AV43)</f>
        <v>0</v>
      </c>
      <c r="AI43" s="652"/>
    </row>
    <row r="44" spans="1:207" ht="66.75" customHeight="1">
      <c r="A44" s="261"/>
      <c r="B44" s="8"/>
      <c r="C44" s="8"/>
      <c r="D44" s="8"/>
      <c r="E44" s="266"/>
      <c r="F44" s="300"/>
      <c r="G44" s="321"/>
      <c r="H44" s="7"/>
      <c r="I44" s="8"/>
      <c r="J44" s="8"/>
      <c r="K44" s="14"/>
      <c r="L44" s="126"/>
      <c r="M44" s="127"/>
      <c r="N44" s="27"/>
      <c r="O44" s="27"/>
      <c r="P44" s="27"/>
      <c r="Q44" s="57"/>
      <c r="R44" s="35"/>
      <c r="S44" s="7"/>
      <c r="T44" s="35"/>
      <c r="U44" s="3"/>
      <c r="V44" s="163"/>
      <c r="W44" s="162"/>
      <c r="X44" s="3"/>
      <c r="Y44" s="3"/>
      <c r="Z44" s="196"/>
      <c r="AA44" s="418"/>
      <c r="AB44" s="418"/>
      <c r="AC44" s="420"/>
      <c r="AD44" s="667"/>
      <c r="AE44" s="651"/>
      <c r="AF44" s="314"/>
      <c r="AG44" s="8"/>
      <c r="AH44" s="8"/>
      <c r="AI44" s="652"/>
    </row>
    <row r="45" spans="1:207">
      <c r="A45" s="261"/>
      <c r="B45" s="8"/>
      <c r="C45" s="8"/>
      <c r="D45" s="8"/>
      <c r="E45" s="266"/>
      <c r="F45" s="267"/>
      <c r="G45" s="321"/>
      <c r="H45" s="7"/>
      <c r="I45" s="8"/>
      <c r="J45" s="8" t="str">
        <f t="shared" ref="J45:J47" si="39">IF(ISERROR(W45*X45),"",W45*X45)</f>
        <v/>
      </c>
      <c r="K45" s="14" t="str">
        <f>IF(ISERROR(VLOOKUP(Y45,'Directive OSH09 (FR)'!$T$6:$U$10,2,FALSE)),"",VLOOKUP(Y45,'Directive OSH09 (FR)'!$T$6:$U$10,2,FALSE))</f>
        <v/>
      </c>
      <c r="L45" s="126"/>
      <c r="M45" s="127"/>
      <c r="N45" s="27"/>
      <c r="O45" s="27"/>
      <c r="P45" s="27"/>
      <c r="Q45" s="57"/>
      <c r="R45" s="35"/>
      <c r="S45" s="7">
        <f t="shared" ref="S45:T47" si="40">U45</f>
        <v>0</v>
      </c>
      <c r="T45" s="35">
        <f t="shared" si="40"/>
        <v>0</v>
      </c>
      <c r="U45" s="3">
        <f>IF(A45="",0,IF(Q$42="",1,IF(Q$42+$U$42*365&lt;$U$1,1,0)))</f>
        <v>0</v>
      </c>
      <c r="V45" s="163">
        <f>IF(A45="",0,IF(Q$42="",1,IF(Q$42+$V$42*365&lt;$U$1,1,0)))</f>
        <v>0</v>
      </c>
      <c r="W45" s="162" t="str">
        <f>IF(ISERROR(VLOOKUP(H45,'Directive OSH09 (FR)'!$O$6:$P$10,2,FALSE)),"",VLOOKUP(H45,'Directive OSH09 (FR)'!$O$6:$P$10,2,FALSE))</f>
        <v/>
      </c>
      <c r="X45" s="3" t="str">
        <f>IF(ISERROR(VLOOKUP(I45,'Directive OSH09 (FR)'!$O$13:$P$17,2,FALSE)),"",VLOOKUP(I45,'Directive OSH09 (FR)'!$O$13:$P$17,2,FALSE))</f>
        <v/>
      </c>
      <c r="Y45" s="3" t="str">
        <f t="shared" ref="Y45:Y47" si="41">IF(J45="","",IF(J45&gt;=161,5,IF(J45&gt;=65,4,IF(J45&gt;=20,3,IF(J45&gt;=9,2,1)))))</f>
        <v/>
      </c>
      <c r="Z45" s="418"/>
      <c r="AA45" s="418"/>
      <c r="AB45" s="418"/>
      <c r="AC45" s="420"/>
      <c r="AD45" s="667"/>
      <c r="AE45" s="651"/>
      <c r="AF45" s="421"/>
      <c r="AG45" s="418"/>
      <c r="AH45" s="418"/>
      <c r="AI45" s="652"/>
    </row>
    <row r="46" spans="1:207">
      <c r="A46" s="261"/>
      <c r="B46" s="8"/>
      <c r="C46" s="8"/>
      <c r="D46" s="8"/>
      <c r="E46" s="266"/>
      <c r="F46" s="267"/>
      <c r="G46" s="321"/>
      <c r="H46" s="7"/>
      <c r="I46" s="8"/>
      <c r="J46" s="8" t="str">
        <f t="shared" si="39"/>
        <v/>
      </c>
      <c r="K46" s="14" t="str">
        <f>IF(ISERROR(VLOOKUP(Y46,'Directive OSH09 (FR)'!$T$6:$U$10,2,FALSE)),"",VLOOKUP(Y46,'Directive OSH09 (FR)'!$T$6:$U$10,2,FALSE))</f>
        <v/>
      </c>
      <c r="L46" s="126"/>
      <c r="M46" s="127"/>
      <c r="N46" s="27"/>
      <c r="O46" s="27"/>
      <c r="P46" s="27"/>
      <c r="Q46" s="57"/>
      <c r="R46" s="35"/>
      <c r="S46" s="7">
        <f t="shared" si="40"/>
        <v>0</v>
      </c>
      <c r="T46" s="35">
        <f t="shared" si="40"/>
        <v>0</v>
      </c>
      <c r="U46" s="3">
        <f>IF(A46="",0,IF(Q$42="",1,IF(Q$42+$U$42*365&lt;$U$1,1,0)))</f>
        <v>0</v>
      </c>
      <c r="V46" s="163">
        <f>IF(A46="",0,IF(Q$42="",1,IF(Q$42+$V$42*365&lt;$U$1,1,0)))</f>
        <v>0</v>
      </c>
      <c r="W46" s="162" t="str">
        <f>IF(ISERROR(VLOOKUP(H46,'Directive OSH09 (FR)'!$O$6:$P$10,2,FALSE)),"",VLOOKUP(H46,'Directive OSH09 (FR)'!$O$6:$P$10,2,FALSE))</f>
        <v/>
      </c>
      <c r="X46" s="3" t="str">
        <f>IF(ISERROR(VLOOKUP(I46,'Directive OSH09 (FR)'!$O$13:$P$17,2,FALSE)),"",VLOOKUP(I46,'Directive OSH09 (FR)'!$O$13:$P$17,2,FALSE))</f>
        <v/>
      </c>
      <c r="Y46" s="3" t="str">
        <f t="shared" si="41"/>
        <v/>
      </c>
      <c r="Z46" s="418"/>
      <c r="AA46" s="418"/>
      <c r="AB46" s="418"/>
      <c r="AC46" s="420"/>
      <c r="AD46" s="667"/>
      <c r="AE46" s="651"/>
      <c r="AF46" s="421"/>
      <c r="AG46" s="418"/>
      <c r="AH46" s="418"/>
      <c r="AI46" s="652"/>
    </row>
    <row r="47" spans="1:207" ht="5.25" customHeight="1">
      <c r="A47" s="405"/>
      <c r="B47" s="62"/>
      <c r="C47" s="62"/>
      <c r="D47" s="62"/>
      <c r="E47" s="293"/>
      <c r="F47" s="282"/>
      <c r="G47" s="458"/>
      <c r="H47" s="61"/>
      <c r="I47" s="62"/>
      <c r="J47" s="62" t="str">
        <f t="shared" si="39"/>
        <v/>
      </c>
      <c r="K47" s="63" t="str">
        <f>IF(ISERROR(VLOOKUP(Y47,'Directive OSH09 (FR)'!$T$6:$U$10,2,FALSE)),"",VLOOKUP(Y47,'Directive OSH09 (FR)'!$T$6:$U$10,2,FALSE))</f>
        <v/>
      </c>
      <c r="L47" s="61"/>
      <c r="M47" s="64"/>
      <c r="N47" s="64"/>
      <c r="O47" s="64"/>
      <c r="P47" s="64"/>
      <c r="Q47" s="65"/>
      <c r="R47" s="66"/>
      <c r="S47" s="61">
        <f t="shared" si="40"/>
        <v>0</v>
      </c>
      <c r="T47" s="66">
        <f t="shared" si="40"/>
        <v>0</v>
      </c>
      <c r="U47" s="164">
        <f>IF(A47="",0,IF(Q$42="",1,IF(Q$42+$U$42*365&lt;$U$1,1,0)))</f>
        <v>0</v>
      </c>
      <c r="V47" s="165">
        <f>IF(A47="",0,IF(Q$42="",1,IF(Q$42+$V$42*365&lt;$U$1,1,0)))</f>
        <v>0</v>
      </c>
      <c r="W47" s="162" t="str">
        <f>IF(ISERROR(VLOOKUP(H47,'Directive OSH09 (FR)'!$O$6:$P$10,2,FALSE)),"",VLOOKUP(H47,'Directive OSH09 (FR)'!$O$6:$P$10,2,FALSE))</f>
        <v/>
      </c>
      <c r="X47" s="3" t="str">
        <f>IF(ISERROR(VLOOKUP(I47,'Directive OSH09 (FR)'!$O$13:$P$17,2,FALSE)),"",VLOOKUP(I47,'Directive OSH09 (FR)'!$O$13:$P$17,2,FALSE))</f>
        <v/>
      </c>
      <c r="Y47" s="3" t="str">
        <f t="shared" si="41"/>
        <v/>
      </c>
      <c r="Z47" s="418"/>
      <c r="AA47" s="418"/>
      <c r="AB47" s="418"/>
      <c r="AC47" s="420"/>
      <c r="AD47" s="667"/>
      <c r="AE47" s="651"/>
      <c r="AF47" s="421"/>
      <c r="AG47" s="418"/>
      <c r="AH47" s="418"/>
      <c r="AI47" s="652"/>
    </row>
    <row r="48" spans="1:207" s="517" customFormat="1" ht="14.25">
      <c r="A48" s="403" t="s">
        <v>275</v>
      </c>
      <c r="B48" s="398"/>
      <c r="C48" s="398"/>
      <c r="D48" s="398"/>
      <c r="E48" s="370"/>
      <c r="F48" s="371"/>
      <c r="G48" s="464"/>
      <c r="H48" s="412"/>
      <c r="I48" s="398"/>
      <c r="J48" s="398" t="str">
        <f>IF(SUM(J49:J53)=0,"",MAX(J49:J53))</f>
        <v/>
      </c>
      <c r="K48" s="356" t="str">
        <f>IF(ISERROR(VLOOKUP(Y48,'Directive OSH09 (FR)'!$T$6:$U$10,2,FALSE)),"",VLOOKUP(Y48,'Directive OSH09 (FR)'!$T$6:$U$10,2,FALSE))</f>
        <v/>
      </c>
      <c r="L48" s="357" t="str">
        <f>IF(ISERROR(VLOOKUP($A48,Dangers!$B$4:$G$1001,4,FALSE)),"ERR",IF(ISBLANK(VLOOKUP($A48,Dangers!$B$4:$G$1001,4,FALSE)),"","Yes"))</f>
        <v>Yes</v>
      </c>
      <c r="M48" s="358" t="str">
        <f>IF(ISERROR(VLOOKUP($A48,Dangers!$B$4:$G$1001,6,FALSE)),"ERR",IF(ISBLANK((VLOOKUP($A48,Dangers!$B$4:$G$1001,6,FALSE))),"","Yes"))</f>
        <v>Yes</v>
      </c>
      <c r="N48" s="358"/>
      <c r="O48" s="359"/>
      <c r="P48" s="358"/>
      <c r="Q48" s="360">
        <f>IF(OR(L48="Yes",M48="Yes"),MAX(Q49:Q53),"")</f>
        <v>0</v>
      </c>
      <c r="R48" s="361"/>
      <c r="S48" s="357">
        <f ca="1">IF(L48="Yes",IF(SUM(S49:S53)=0,0,1),2)</f>
        <v>1</v>
      </c>
      <c r="T48" s="361">
        <f ca="1">IF(M48="Yes",IF(SUM(T49:T53)=0,0,1),2)</f>
        <v>1</v>
      </c>
      <c r="U48" s="362">
        <v>2</v>
      </c>
      <c r="V48" s="363">
        <v>2</v>
      </c>
      <c r="W48" s="364" t="str">
        <f>IF(ISERROR(VLOOKUP(H48,'Directive OSH09 (FR)'!$O$6:$P$10,2,FALSE)),"",VLOOKUP(H48,'Directive OSH09 (FR)'!$O$6:$P$10,2,FALSE))</f>
        <v/>
      </c>
      <c r="X48" s="362" t="str">
        <f>IF(ISERROR(VLOOKUP(I48,'Directive OSH09 (FR)'!$O$13:$P$17,2,FALSE)),"",VLOOKUP(I48,'Directive OSH09 (FR)'!$O$13:$P$17,2,FALSE))</f>
        <v/>
      </c>
      <c r="Y48" s="362" t="str">
        <f>IF(J48="","",IF(J48&gt;=161,5,IF(J48&gt;=65,4,IF(J48&gt;=20,3,IF(J48&gt;=9,2,1)))))</f>
        <v/>
      </c>
      <c r="Z48" s="365"/>
      <c r="AA48" s="365"/>
      <c r="AB48" s="365"/>
      <c r="AC48" s="368"/>
      <c r="AD48" s="665"/>
      <c r="AE48" s="644"/>
      <c r="AF48" s="624"/>
      <c r="AG48" s="365"/>
      <c r="AH48" s="365"/>
      <c r="AI48" s="65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row>
    <row r="49" spans="1:207">
      <c r="A49" s="260" t="s">
        <v>463</v>
      </c>
      <c r="B49" s="8"/>
      <c r="C49" s="8"/>
      <c r="D49" s="8"/>
      <c r="E49" s="266"/>
      <c r="F49" s="267"/>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42">U49</f>
        <v>1</v>
      </c>
      <c r="T49" s="35">
        <f t="shared" ca="1" si="42"/>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3" t="str">
        <f>IF(J49="","",IF(J49&gt;=161,5,IF(J49&gt;=65,4,IF(J49&gt;=20,3,IF(J49&gt;=9,2,1)))))</f>
        <v/>
      </c>
      <c r="Z49" s="418"/>
      <c r="AA49" s="418"/>
      <c r="AB49" s="418"/>
      <c r="AC49" s="420"/>
      <c r="AD49" s="667"/>
      <c r="AE49" s="651"/>
      <c r="AF49" s="421"/>
      <c r="AG49" s="418"/>
      <c r="AH49" s="418"/>
      <c r="AI49" s="652"/>
    </row>
    <row r="50" spans="1:207">
      <c r="A50" s="261"/>
      <c r="B50" s="8"/>
      <c r="C50" s="8"/>
      <c r="D50" s="8"/>
      <c r="E50" s="266"/>
      <c r="F50" s="267"/>
      <c r="G50" s="321"/>
      <c r="H50" s="7"/>
      <c r="I50" s="8"/>
      <c r="J50" s="8" t="str">
        <f t="shared" ref="J50:J53" si="43">IF(ISERROR(W50*X50),"",W50*X50)</f>
        <v/>
      </c>
      <c r="K50" s="14" t="str">
        <f>IF(ISERROR(VLOOKUP(Y50,'Directive OSH09 (FR)'!$T$6:$U$10,2,FALSE)),"",VLOOKUP(Y50,'Directive OSH09 (FR)'!$T$6:$U$10,2,FALSE))</f>
        <v/>
      </c>
      <c r="L50" s="126"/>
      <c r="M50" s="127"/>
      <c r="N50" s="27"/>
      <c r="O50" s="27"/>
      <c r="P50" s="27"/>
      <c r="Q50" s="57"/>
      <c r="R50" s="35"/>
      <c r="S50" s="7">
        <f t="shared" si="42"/>
        <v>0</v>
      </c>
      <c r="T50" s="35">
        <f t="shared" si="42"/>
        <v>0</v>
      </c>
      <c r="U50" s="3">
        <f>IF(A50="",0,IF(Q$48="",1,IF(Q$48+$U$48*365&lt;$U$1,1,0)))</f>
        <v>0</v>
      </c>
      <c r="V50" s="163">
        <f>IF(A50="",0,IF(Q$48="",1,IF(Q$48+$V$48*365&lt;$U$1,1,0)))</f>
        <v>0</v>
      </c>
      <c r="W50" s="162" t="str">
        <f>IF(ISERROR(VLOOKUP(H50,'Directive OSH09 (FR)'!$O$6:$P$10,2,FALSE)),"",VLOOKUP(H50,'Directive OSH09 (FR)'!$O$6:$P$10,2,FALSE))</f>
        <v/>
      </c>
      <c r="X50" s="3" t="str">
        <f>IF(ISERROR(VLOOKUP(I50,'Directive OSH09 (FR)'!$O$13:$P$17,2,FALSE)),"",VLOOKUP(I50,'Directive OSH09 (FR)'!$O$13:$P$17,2,FALSE))</f>
        <v/>
      </c>
      <c r="Y50" s="3" t="str">
        <f t="shared" ref="Y50:Y53" si="44">IF(J50="","",IF(J50&gt;=161,5,IF(J50&gt;=65,4,IF(J50&gt;=20,3,IF(J50&gt;=9,2,1)))))</f>
        <v/>
      </c>
      <c r="Z50" s="418"/>
      <c r="AA50" s="418"/>
      <c r="AB50" s="418"/>
      <c r="AC50" s="420"/>
      <c r="AD50" s="667"/>
      <c r="AE50" s="651"/>
      <c r="AF50" s="421"/>
      <c r="AG50" s="418"/>
      <c r="AH50" s="418"/>
      <c r="AI50" s="652"/>
    </row>
    <row r="51" spans="1:207">
      <c r="A51" s="261"/>
      <c r="B51" s="8"/>
      <c r="C51" s="8"/>
      <c r="D51" s="8"/>
      <c r="E51" s="266"/>
      <c r="F51" s="267"/>
      <c r="G51" s="321"/>
      <c r="H51" s="7"/>
      <c r="I51" s="8"/>
      <c r="J51" s="8" t="str">
        <f t="shared" si="43"/>
        <v/>
      </c>
      <c r="K51" s="14" t="str">
        <f>IF(ISERROR(VLOOKUP(Y51,'Directive OSH09 (FR)'!$T$6:$U$10,2,FALSE)),"",VLOOKUP(Y51,'Directive OSH09 (FR)'!$T$6:$U$10,2,FALSE))</f>
        <v/>
      </c>
      <c r="L51" s="126"/>
      <c r="M51" s="127"/>
      <c r="N51" s="27"/>
      <c r="O51" s="27"/>
      <c r="P51" s="27"/>
      <c r="Q51" s="57"/>
      <c r="R51" s="35"/>
      <c r="S51" s="7">
        <f t="shared" si="42"/>
        <v>0</v>
      </c>
      <c r="T51" s="35">
        <f t="shared" si="42"/>
        <v>0</v>
      </c>
      <c r="U51" s="3">
        <f>IF(A51="",0,IF(Q$48="",1,IF(Q$48+$U$48*365&lt;$U$1,1,0)))</f>
        <v>0</v>
      </c>
      <c r="V51" s="163">
        <f>IF(A51="",0,IF(Q$48="",1,IF(Q$48+$V$48*365&lt;$U$1,1,0)))</f>
        <v>0</v>
      </c>
      <c r="W51" s="162" t="str">
        <f>IF(ISERROR(VLOOKUP(H51,'Directive OSH09 (FR)'!$O$6:$P$10,2,FALSE)),"",VLOOKUP(H51,'Directive OSH09 (FR)'!$O$6:$P$10,2,FALSE))</f>
        <v/>
      </c>
      <c r="X51" s="3" t="str">
        <f>IF(ISERROR(VLOOKUP(I51,'Directive OSH09 (FR)'!$O$13:$P$17,2,FALSE)),"",VLOOKUP(I51,'Directive OSH09 (FR)'!$O$13:$P$17,2,FALSE))</f>
        <v/>
      </c>
      <c r="Y51" s="3" t="str">
        <f t="shared" si="44"/>
        <v/>
      </c>
      <c r="Z51" s="418"/>
      <c r="AA51" s="418"/>
      <c r="AB51" s="418"/>
      <c r="AC51" s="420"/>
      <c r="AD51" s="667"/>
      <c r="AE51" s="651"/>
      <c r="AF51" s="421"/>
      <c r="AG51" s="418"/>
      <c r="AH51" s="418"/>
      <c r="AI51" s="652"/>
    </row>
    <row r="52" spans="1:207">
      <c r="A52" s="261"/>
      <c r="B52" s="8"/>
      <c r="C52" s="8"/>
      <c r="D52" s="8"/>
      <c r="E52" s="266"/>
      <c r="F52" s="267"/>
      <c r="G52" s="321"/>
      <c r="H52" s="7"/>
      <c r="I52" s="8"/>
      <c r="J52" s="8" t="str">
        <f t="shared" si="43"/>
        <v/>
      </c>
      <c r="K52" s="14" t="str">
        <f>IF(ISERROR(VLOOKUP(Y52,'Directive OSH09 (FR)'!$T$6:$U$10,2,FALSE)),"",VLOOKUP(Y52,'Directive OSH09 (FR)'!$T$6:$U$10,2,FALSE))</f>
        <v/>
      </c>
      <c r="L52" s="126"/>
      <c r="M52" s="127"/>
      <c r="N52" s="27"/>
      <c r="O52" s="27"/>
      <c r="P52" s="27"/>
      <c r="Q52" s="57"/>
      <c r="R52" s="35"/>
      <c r="S52" s="7">
        <f t="shared" si="42"/>
        <v>0</v>
      </c>
      <c r="T52" s="35">
        <f t="shared" si="42"/>
        <v>0</v>
      </c>
      <c r="U52" s="3">
        <f>IF(A52="",0,IF(Q$48="",1,IF(Q$48+$U$48*365&lt;$U$1,1,0)))</f>
        <v>0</v>
      </c>
      <c r="V52" s="163">
        <f>IF(A52="",0,IF(Q$48="",1,IF(Q$48+$V$48*365&lt;$U$1,1,0)))</f>
        <v>0</v>
      </c>
      <c r="W52" s="162" t="str">
        <f>IF(ISERROR(VLOOKUP(H52,'Directive OSH09 (FR)'!$O$6:$P$10,2,FALSE)),"",VLOOKUP(H52,'Directive OSH09 (FR)'!$O$6:$P$10,2,FALSE))</f>
        <v/>
      </c>
      <c r="X52" s="3" t="str">
        <f>IF(ISERROR(VLOOKUP(I52,'Directive OSH09 (FR)'!$O$13:$P$17,2,FALSE)),"",VLOOKUP(I52,'Directive OSH09 (FR)'!$O$13:$P$17,2,FALSE))</f>
        <v/>
      </c>
      <c r="Y52" s="3" t="str">
        <f t="shared" si="44"/>
        <v/>
      </c>
      <c r="Z52" s="418"/>
      <c r="AA52" s="418"/>
      <c r="AB52" s="418"/>
      <c r="AC52" s="420"/>
      <c r="AD52" s="667"/>
      <c r="AE52" s="651"/>
      <c r="AF52" s="421"/>
      <c r="AG52" s="418"/>
      <c r="AH52" s="418"/>
      <c r="AI52" s="652"/>
    </row>
    <row r="53" spans="1:207" ht="5.25" customHeight="1">
      <c r="A53" s="405"/>
      <c r="B53" s="62"/>
      <c r="C53" s="62"/>
      <c r="D53" s="62"/>
      <c r="E53" s="293"/>
      <c r="F53" s="282"/>
      <c r="G53" s="458"/>
      <c r="H53" s="61"/>
      <c r="I53" s="62"/>
      <c r="J53" s="62" t="str">
        <f t="shared" si="43"/>
        <v/>
      </c>
      <c r="K53" s="63" t="str">
        <f>IF(ISERROR(VLOOKUP(Y53,'Directive OSH09 (FR)'!$T$6:$U$10,2,FALSE)),"",VLOOKUP(Y53,'Directive OSH09 (FR)'!$T$6:$U$10,2,FALSE))</f>
        <v/>
      </c>
      <c r="L53" s="61"/>
      <c r="M53" s="64"/>
      <c r="N53" s="64"/>
      <c r="O53" s="64"/>
      <c r="P53" s="64"/>
      <c r="Q53" s="65"/>
      <c r="R53" s="66"/>
      <c r="S53" s="61">
        <f t="shared" si="42"/>
        <v>0</v>
      </c>
      <c r="T53" s="66">
        <f t="shared" si="42"/>
        <v>0</v>
      </c>
      <c r="U53" s="164">
        <f>IF(A53="",0,IF(Q$48="",1,IF(Q$48+$U$48*365&lt;$U$1,1,0)))</f>
        <v>0</v>
      </c>
      <c r="V53" s="165">
        <f>IF(A53="",0,IF(Q$48="",1,IF(Q$48+$V$48*365&lt;$U$1,1,0)))</f>
        <v>0</v>
      </c>
      <c r="W53" s="162" t="str">
        <f>IF(ISERROR(VLOOKUP(H53,'Directive OSH09 (FR)'!$O$6:$P$10,2,FALSE)),"",VLOOKUP(H53,'Directive OSH09 (FR)'!$O$6:$P$10,2,FALSE))</f>
        <v/>
      </c>
      <c r="X53" s="3" t="str">
        <f>IF(ISERROR(VLOOKUP(I53,'Directive OSH09 (FR)'!$O$13:$P$17,2,FALSE)),"",VLOOKUP(I53,'Directive OSH09 (FR)'!$O$13:$P$17,2,FALSE))</f>
        <v/>
      </c>
      <c r="Y53" s="3" t="str">
        <f t="shared" si="44"/>
        <v/>
      </c>
      <c r="Z53" s="418"/>
      <c r="AA53" s="418"/>
      <c r="AB53" s="418"/>
      <c r="AC53" s="420"/>
      <c r="AD53" s="667"/>
      <c r="AE53" s="651"/>
      <c r="AF53" s="421"/>
      <c r="AG53" s="418"/>
      <c r="AH53" s="418"/>
      <c r="AI53" s="652"/>
    </row>
    <row r="54" spans="1:207" s="517" customFormat="1">
      <c r="A54" s="403" t="s">
        <v>278</v>
      </c>
      <c r="B54" s="398"/>
      <c r="C54" s="398"/>
      <c r="D54" s="398"/>
      <c r="E54" s="370"/>
      <c r="F54" s="371"/>
      <c r="G54" s="464"/>
      <c r="H54" s="412"/>
      <c r="I54" s="398"/>
      <c r="J54" s="398">
        <f>IF(SUM(J55:J63)=0,"",MAX(J55:J63))</f>
        <v>32</v>
      </c>
      <c r="K54" s="356" t="str">
        <f>IF(ISERROR(VLOOKUP(Y54,'Directive OSH09 (FR)'!$T$6:$U$10,2,FALSE)),"",VLOOKUP(Y54,'Directive OSH09 (FR)'!$T$6:$U$10,2,FALSE))</f>
        <v>3-Moderé</v>
      </c>
      <c r="L54" s="357" t="str">
        <f>IF(ISERROR(VLOOKUP($A54,Dangers!$B$4:$G$1001,4,FALSE)),"ERR",IF(ISBLANK(VLOOKUP($A54,Dangers!$B$4:$G$1001,4,FALSE)),"","Yes"))</f>
        <v/>
      </c>
      <c r="M54" s="358" t="str">
        <f>IF(ISERROR(VLOOKUP($A54,Dangers!$B$4:$G$1001,6,FALSE)),"ERR",IF(ISBLANK((VLOOKUP($A54,Dangers!$B$4:$G$1001,6,FALSE))),"","Yes"))</f>
        <v/>
      </c>
      <c r="N54" s="358"/>
      <c r="O54" s="359"/>
      <c r="P54" s="358"/>
      <c r="Q54" s="360" t="str">
        <f>IF(OR(L54="Yes",M54="Yes"),MAX(Q55:Q63),"")</f>
        <v/>
      </c>
      <c r="R54" s="361"/>
      <c r="S54" s="357">
        <f>IF(L54="Yes",IF(SUM(S55:S63)=0,0,1),2)</f>
        <v>2</v>
      </c>
      <c r="T54" s="361">
        <f>IF(M54="Yes",IF(SUM(T55:T63)=0,0,1),2)</f>
        <v>2</v>
      </c>
      <c r="U54" s="362">
        <v>0</v>
      </c>
      <c r="V54" s="363">
        <v>0</v>
      </c>
      <c r="W54" s="364" t="str">
        <f>IF(ISERROR(VLOOKUP(H54,'Directive OSH09 (FR)'!$O$6:$P$10,2,FALSE)),"",VLOOKUP(H54,'Directive OSH09 (FR)'!$O$6:$P$10,2,FALSE))</f>
        <v/>
      </c>
      <c r="X54" s="362" t="str">
        <f>IF(ISERROR(VLOOKUP(I54,'Directive OSH09 (FR)'!$O$13:$P$17,2,FALSE)),"",VLOOKUP(I54,'Directive OSH09 (FR)'!$O$13:$P$17,2,FALSE))</f>
        <v/>
      </c>
      <c r="Y54" s="362">
        <f>IF(J54="","",IF(J54&gt;=161,5,IF(J54&gt;=65,4,IF(J54&gt;=20,3,IF(J54&gt;=9,2,1)))))</f>
        <v>3</v>
      </c>
      <c r="Z54" s="365"/>
      <c r="AA54" s="365"/>
      <c r="AB54" s="365"/>
      <c r="AC54" s="368"/>
      <c r="AD54" s="665"/>
      <c r="AE54" s="644"/>
      <c r="AF54" s="624"/>
      <c r="AG54" s="365"/>
      <c r="AH54" s="365"/>
      <c r="AI54" s="65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row>
    <row r="55" spans="1:207" ht="25.5">
      <c r="A55" s="261"/>
      <c r="B55" s="8" t="s">
        <v>486</v>
      </c>
      <c r="C55" s="255" t="s">
        <v>717</v>
      </c>
      <c r="D55" s="530" t="s">
        <v>488</v>
      </c>
      <c r="E55" s="266" t="s">
        <v>36</v>
      </c>
      <c r="F55" s="267">
        <v>2</v>
      </c>
      <c r="G55" s="256" t="s">
        <v>489</v>
      </c>
      <c r="H55" s="7" t="s">
        <v>38</v>
      </c>
      <c r="I55" s="8" t="s">
        <v>48</v>
      </c>
      <c r="J55" s="8">
        <f>IF(ISERROR(W55*X55),"",W55*X55)</f>
        <v>32</v>
      </c>
      <c r="K55" s="14" t="str">
        <f>IF(ISERROR(VLOOKUP(Y55,'Directive OSH09 (FR)'!$T$6:$U$10,2,FALSE)),"",VLOOKUP(Y55,'Directive OSH09 (FR)'!$T$6:$U$10,2,FALSE))</f>
        <v>3-Moderé</v>
      </c>
      <c r="L55" s="126"/>
      <c r="M55" s="127"/>
      <c r="N55" s="27"/>
      <c r="O55" s="27"/>
      <c r="P55" s="27"/>
      <c r="Q55" s="57"/>
      <c r="R55" s="35"/>
      <c r="S55" s="7">
        <f t="shared" ref="S55:T56" si="45">U55</f>
        <v>0</v>
      </c>
      <c r="T55" s="35">
        <f t="shared" si="45"/>
        <v>0</v>
      </c>
      <c r="U55" s="3">
        <f>IF(A55="",0,IF(Q$55="",1,IF(Q$55+$U$55*365&lt;$U$1,1,0)))</f>
        <v>0</v>
      </c>
      <c r="V55" s="163">
        <f>IF(A55="",0,IF(Q$55="",1,IF(Q$55+$V$55*365&lt;$U$1,1,0)))</f>
        <v>0</v>
      </c>
      <c r="W55" s="162">
        <f>IF(ISERROR(VLOOKUP(H55,'Directive OSH09 (FR)'!$O$6:$P$10,2,FALSE)),"",VLOOKUP(H55,'Directive OSH09 (FR)'!$O$6:$P$10,2,FALSE))</f>
        <v>4</v>
      </c>
      <c r="X55" s="3">
        <f>IF(ISERROR(VLOOKUP(I55,'Directive OSH09 (FR)'!$O$13:$P$17,2,FALSE)),"",VLOOKUP(I55,'Directive OSH09 (FR)'!$O$13:$P$17,2,FALSE))</f>
        <v>8</v>
      </c>
      <c r="Y55" s="3">
        <f>IF(J55="","",IF(J55&gt;=161,5,IF(J55&gt;=65,4,IF(J55&gt;=20,3,IF(J55&gt;=9,2,1)))))</f>
        <v>3</v>
      </c>
      <c r="Z55" s="196"/>
      <c r="AA55" s="418"/>
      <c r="AB55" s="418"/>
      <c r="AC55" s="420"/>
      <c r="AD55" s="667"/>
      <c r="AE55" s="651"/>
      <c r="AF55" s="314"/>
      <c r="AG55" s="8"/>
      <c r="AH55" s="8">
        <f>IF(ISERROR(AU55*AV55),"",AU55*AV55)</f>
        <v>0</v>
      </c>
      <c r="AI55" s="653"/>
    </row>
    <row r="56" spans="1:207" ht="25.5">
      <c r="A56" s="261"/>
      <c r="B56" s="8" t="s">
        <v>486</v>
      </c>
      <c r="C56" s="8" t="s">
        <v>718</v>
      </c>
      <c r="D56" s="442" t="s">
        <v>719</v>
      </c>
      <c r="E56" s="266" t="s">
        <v>36</v>
      </c>
      <c r="F56" s="267">
        <v>2</v>
      </c>
      <c r="G56" s="256" t="s">
        <v>489</v>
      </c>
      <c r="H56" s="7" t="s">
        <v>38</v>
      </c>
      <c r="I56" s="8" t="s">
        <v>48</v>
      </c>
      <c r="J56" s="8">
        <f t="shared" ref="J56:J58" si="46">IF(ISERROR(W56*X56),"",W56*X56)</f>
        <v>32</v>
      </c>
      <c r="K56" s="14" t="str">
        <f>IF(ISERROR(VLOOKUP(Y56,'Directive OSH09 (FR)'!$T$6:$U$10,2,FALSE)),"",VLOOKUP(Y56,'Directive OSH09 (FR)'!$T$6:$U$10,2,FALSE))</f>
        <v>3-Moderé</v>
      </c>
      <c r="L56" s="126"/>
      <c r="M56" s="127"/>
      <c r="N56" s="27"/>
      <c r="O56" s="27"/>
      <c r="P56" s="27"/>
      <c r="Q56" s="57"/>
      <c r="R56" s="35"/>
      <c r="S56" s="7">
        <f t="shared" si="45"/>
        <v>0</v>
      </c>
      <c r="T56" s="35">
        <f t="shared" si="45"/>
        <v>0</v>
      </c>
      <c r="U56" s="3">
        <f>IF(A56="",0,IF(Q$55="",1,IF(Q$55+$U$55*365&lt;$U$1,1,0)))</f>
        <v>0</v>
      </c>
      <c r="V56" s="163">
        <f>IF(A56="",0,IF(Q$55="",1,IF(Q$55+$V$55*365&lt;$U$1,1,0)))</f>
        <v>0</v>
      </c>
      <c r="W56" s="162">
        <f>IF(ISERROR(VLOOKUP(H56,'Directive OSH09 (FR)'!$O$6:$P$10,2,FALSE)),"",VLOOKUP(H56,'Directive OSH09 (FR)'!$O$6:$P$10,2,FALSE))</f>
        <v>4</v>
      </c>
      <c r="X56" s="3">
        <f>IF(ISERROR(VLOOKUP(I56,'Directive OSH09 (FR)'!$O$13:$P$17,2,FALSE)),"",VLOOKUP(I56,'Directive OSH09 (FR)'!$O$13:$P$17,2,FALSE))</f>
        <v>8</v>
      </c>
      <c r="Y56" s="3">
        <f t="shared" ref="Y56" si="47">IF(J56="","",IF(J56&gt;=161,5,IF(J56&gt;=65,4,IF(J56&gt;=20,3,IF(J56&gt;=9,2,1)))))</f>
        <v>3</v>
      </c>
      <c r="Z56" s="196"/>
      <c r="AA56" s="418"/>
      <c r="AB56" s="418"/>
      <c r="AC56" s="420"/>
      <c r="AD56" s="667"/>
      <c r="AE56" s="651"/>
      <c r="AF56" s="314"/>
      <c r="AG56" s="8"/>
      <c r="AH56" s="8">
        <f t="shared" ref="AH56:AH58" si="48">IF(ISERROR(AU56*AV56),"",AU56*AV56)</f>
        <v>0</v>
      </c>
      <c r="AI56" s="652"/>
    </row>
    <row r="57" spans="1:207" ht="25.5">
      <c r="A57" s="261"/>
      <c r="B57" s="8" t="s">
        <v>493</v>
      </c>
      <c r="C57" s="8" t="s">
        <v>494</v>
      </c>
      <c r="D57" s="255" t="s">
        <v>495</v>
      </c>
      <c r="E57" s="266" t="s">
        <v>39</v>
      </c>
      <c r="F57" s="267">
        <v>2</v>
      </c>
      <c r="G57" s="256" t="s">
        <v>489</v>
      </c>
      <c r="H57" s="7" t="s">
        <v>38</v>
      </c>
      <c r="I57" s="8" t="s">
        <v>48</v>
      </c>
      <c r="J57" s="8">
        <f t="shared" si="46"/>
        <v>32</v>
      </c>
      <c r="K57" s="14" t="str">
        <f>IF(ISERROR(VLOOKUP(Y57,'Directive OSH09 (FR)'!$T$6:$U$10,2,FALSE)),"",VLOOKUP(Y57,'Directive OSH09 (FR)'!$T$6:$U$10,2,FALSE))</f>
        <v>3-Moderé</v>
      </c>
      <c r="L57" s="126"/>
      <c r="M57" s="127"/>
      <c r="N57" s="27"/>
      <c r="O57" s="27"/>
      <c r="P57" s="27"/>
      <c r="Q57" s="57"/>
      <c r="R57" s="35"/>
      <c r="S57" s="7">
        <f t="shared" ref="S57:T59" si="49">U57</f>
        <v>0</v>
      </c>
      <c r="T57" s="35">
        <f t="shared" si="49"/>
        <v>0</v>
      </c>
      <c r="U57" s="3">
        <f>IF(A57="",0,IF(Q$58="",1,IF(Q$58+$U$58*365&lt;$U$1,1,0)))</f>
        <v>0</v>
      </c>
      <c r="V57" s="163">
        <f>IF(A57="",0,IF(Q$58="",1,IF(Q$58+$V$58*365&lt;$U$1,1,0)))</f>
        <v>0</v>
      </c>
      <c r="W57" s="162">
        <f>IF(ISERROR(VLOOKUP(H57,'Directive OSH09 (FR)'!$O$6:$P$10,2,FALSE)),"",VLOOKUP(H57,'Directive OSH09 (FR)'!$O$6:$P$10,2,FALSE))</f>
        <v>4</v>
      </c>
      <c r="X57" s="3">
        <f>IF(ISERROR(VLOOKUP(I57,'Directive OSH09 (FR)'!$O$13:$P$17,2,FALSE)),"",VLOOKUP(I57,'Directive OSH09 (FR)'!$O$13:$P$17,2,FALSE))</f>
        <v>8</v>
      </c>
      <c r="Y57" s="3">
        <f>IF(J57="","",IF(J57&gt;=161,5,IF(J57&gt;=65,4,IF(J57&gt;=20,3,IF(J57&gt;=9,2,1)))))</f>
        <v>3</v>
      </c>
      <c r="Z57" s="196"/>
      <c r="AA57" s="418"/>
      <c r="AB57" s="418"/>
      <c r="AC57" s="420"/>
      <c r="AD57" s="667"/>
      <c r="AE57" s="651"/>
      <c r="AF57" s="314"/>
      <c r="AG57" s="8"/>
      <c r="AH57" s="8">
        <f t="shared" si="48"/>
        <v>0</v>
      </c>
      <c r="AI57" s="652"/>
    </row>
    <row r="58" spans="1:207" ht="25.5">
      <c r="A58" s="261"/>
      <c r="B58" s="8" t="s">
        <v>496</v>
      </c>
      <c r="C58" s="8" t="s">
        <v>494</v>
      </c>
      <c r="D58" s="255" t="s">
        <v>497</v>
      </c>
      <c r="E58" s="266" t="s">
        <v>36</v>
      </c>
      <c r="F58" s="267">
        <v>2</v>
      </c>
      <c r="G58" s="256" t="s">
        <v>489</v>
      </c>
      <c r="H58" s="7" t="s">
        <v>38</v>
      </c>
      <c r="I58" s="8" t="s">
        <v>48</v>
      </c>
      <c r="J58" s="8">
        <f t="shared" si="46"/>
        <v>32</v>
      </c>
      <c r="K58" s="14" t="str">
        <f>IF(ISERROR(VLOOKUP(Y58,'Directive OSH09 (FR)'!$T$6:$U$10,2,FALSE)),"",VLOOKUP(Y58,'Directive OSH09 (FR)'!$T$6:$U$10,2,FALSE))</f>
        <v>3-Moderé</v>
      </c>
      <c r="L58" s="126"/>
      <c r="M58" s="127"/>
      <c r="N58" s="27"/>
      <c r="O58" s="27"/>
      <c r="P58" s="27"/>
      <c r="Q58" s="57"/>
      <c r="R58" s="35"/>
      <c r="S58" s="7">
        <f t="shared" si="49"/>
        <v>0</v>
      </c>
      <c r="T58" s="35">
        <f t="shared" si="49"/>
        <v>0</v>
      </c>
      <c r="U58" s="3">
        <f>IF(A58="",0,IF(Q$58="",1,IF(Q$58+$U$58*365&lt;$U$1,1,0)))</f>
        <v>0</v>
      </c>
      <c r="V58" s="163">
        <f>IF(A58="",0,IF(Q$58="",1,IF(Q$58+$V$58*365&lt;$U$1,1,0)))</f>
        <v>0</v>
      </c>
      <c r="W58" s="162">
        <f>IF(ISERROR(VLOOKUP(H58,'Directive OSH09 (FR)'!$O$6:$P$10,2,FALSE)),"",VLOOKUP(H58,'Directive OSH09 (FR)'!$O$6:$P$10,2,FALSE))</f>
        <v>4</v>
      </c>
      <c r="X58" s="3">
        <f>IF(ISERROR(VLOOKUP(I58,'Directive OSH09 (FR)'!$O$13:$P$17,2,FALSE)),"",VLOOKUP(I58,'Directive OSH09 (FR)'!$O$13:$P$17,2,FALSE))</f>
        <v>8</v>
      </c>
      <c r="Y58" s="3">
        <f>IF(J58="","",IF(J58&gt;=161,5,IF(J58&gt;=65,4,IF(J58&gt;=20,3,IF(J58&gt;=9,2,1)))))</f>
        <v>3</v>
      </c>
      <c r="Z58" s="196"/>
      <c r="AA58" s="418"/>
      <c r="AB58" s="418"/>
      <c r="AC58" s="420"/>
      <c r="AD58" s="667"/>
      <c r="AE58" s="651"/>
      <c r="AF58" s="314"/>
      <c r="AG58" s="8"/>
      <c r="AH58" s="8">
        <f t="shared" si="48"/>
        <v>0</v>
      </c>
      <c r="AI58" s="652"/>
    </row>
    <row r="59" spans="1:207" ht="25.5">
      <c r="A59" s="261"/>
      <c r="B59" s="8" t="s">
        <v>486</v>
      </c>
      <c r="C59" s="8" t="s">
        <v>720</v>
      </c>
      <c r="D59" s="255" t="s">
        <v>721</v>
      </c>
      <c r="E59" s="266" t="s">
        <v>36</v>
      </c>
      <c r="F59" s="267">
        <v>2</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si="49"/>
        <v>0</v>
      </c>
      <c r="T59" s="35">
        <f t="shared" si="49"/>
        <v>0</v>
      </c>
      <c r="U59" s="3">
        <f>IF(A59="",0,IF(Q$58="",1,IF(Q$58+$U$58*365&lt;$U$1,1,0)))</f>
        <v>0</v>
      </c>
      <c r="V59" s="163">
        <f>IF(A59="",0,IF(Q$58="",1,IF(Q$58+$V$58*365&lt;$U$1,1,0)))</f>
        <v>0</v>
      </c>
      <c r="W59" s="162">
        <f>IF(ISERROR(VLOOKUP(H59,'Directive OSH09 (FR)'!$O$6:$P$10,2,FALSE)),"",VLOOKUP(H59,'Directive OSH09 (FR)'!$O$6:$P$10,2,FALSE))</f>
        <v>4</v>
      </c>
      <c r="X59" s="3">
        <f>IF(ISERROR(VLOOKUP(I59,'Directive OSH09 (FR)'!$O$13:$P$17,2,FALSE)),"",VLOOKUP(I59,'Directive OSH09 (FR)'!$O$13:$P$17,2,FALSE))</f>
        <v>8</v>
      </c>
      <c r="Y59" s="3">
        <f>IF(J59="","",IF(J59&gt;=161,5,IF(J59&gt;=65,4,IF(J59&gt;=20,3,IF(J59&gt;=9,2,1)))))</f>
        <v>3</v>
      </c>
      <c r="Z59" s="196"/>
      <c r="AA59" s="418"/>
      <c r="AB59" s="418"/>
      <c r="AC59" s="420"/>
      <c r="AD59" s="667"/>
      <c r="AE59" s="651"/>
      <c r="AF59" s="314"/>
      <c r="AG59" s="8"/>
      <c r="AH59" s="8"/>
      <c r="AI59" s="652"/>
    </row>
    <row r="60" spans="1:207" ht="25.5">
      <c r="A60" s="261"/>
      <c r="B60" s="8" t="s">
        <v>496</v>
      </c>
      <c r="C60" s="8" t="s">
        <v>494</v>
      </c>
      <c r="D60" s="90" t="s">
        <v>722</v>
      </c>
      <c r="E60" s="266" t="s">
        <v>39</v>
      </c>
      <c r="F60" s="267">
        <v>2</v>
      </c>
      <c r="G60" s="256" t="s">
        <v>489</v>
      </c>
      <c r="H60" s="7" t="s">
        <v>38</v>
      </c>
      <c r="I60" s="8" t="s">
        <v>48</v>
      </c>
      <c r="J60" s="8">
        <f t="shared" ref="J60" si="50">IF(ISERROR(W60*X60),"",W60*X60)</f>
        <v>32</v>
      </c>
      <c r="K60" s="14" t="str">
        <f>IF(ISERROR(VLOOKUP(Y60,'Directive OSH09 (FR)'!$T$6:$U$10,2,FALSE)),"",VLOOKUP(Y60,'Directive OSH09 (FR)'!$T$6:$U$10,2,FALSE))</f>
        <v>3-Moderé</v>
      </c>
      <c r="L60" s="126"/>
      <c r="M60" s="127"/>
      <c r="N60" s="27"/>
      <c r="O60" s="27"/>
      <c r="P60" s="27"/>
      <c r="Q60" s="57"/>
      <c r="R60" s="35"/>
      <c r="S60" s="7">
        <f t="shared" ref="S60:T60" si="51">U60</f>
        <v>0</v>
      </c>
      <c r="T60" s="35">
        <f t="shared" si="51"/>
        <v>0</v>
      </c>
      <c r="U60" s="3">
        <f>IF(A60="",0,IF(Q$58="",1,IF(Q$58+$U$58*365&lt;$U$1,1,0)))</f>
        <v>0</v>
      </c>
      <c r="V60" s="163">
        <f>IF(A60="",0,IF(Q$58="",1,IF(Q$58+$V$58*365&lt;$U$1,1,0)))</f>
        <v>0</v>
      </c>
      <c r="W60" s="162">
        <f>IF(ISERROR(VLOOKUP(H60,'Directive OSH09 (FR)'!$O$6:$P$10,2,FALSE)),"",VLOOKUP(H60,'Directive OSH09 (FR)'!$O$6:$P$10,2,FALSE))</f>
        <v>4</v>
      </c>
      <c r="X60" s="3">
        <f>IF(ISERROR(VLOOKUP(I60,'Directive OSH09 (FR)'!$O$13:$P$17,2,FALSE)),"",VLOOKUP(I60,'Directive OSH09 (FR)'!$O$13:$P$17,2,FALSE))</f>
        <v>8</v>
      </c>
      <c r="Y60" s="3">
        <f t="shared" ref="Y60" si="52">IF(J60="","",IF(J60&gt;=161,5,IF(J60&gt;=65,4,IF(J60&gt;=20,3,IF(J60&gt;=9,2,1)))))</f>
        <v>3</v>
      </c>
      <c r="Z60" s="196"/>
      <c r="AA60" s="418"/>
      <c r="AB60" s="418"/>
      <c r="AC60" s="420"/>
      <c r="AD60" s="667"/>
      <c r="AE60" s="651"/>
      <c r="AF60" s="314"/>
      <c r="AG60" s="8"/>
      <c r="AH60" s="8">
        <f t="shared" ref="AH60" si="53">IF(ISERROR(AU60*AV60),"",AU60*AV60)</f>
        <v>0</v>
      </c>
      <c r="AI60" s="652"/>
    </row>
    <row r="61" spans="1:207">
      <c r="A61" s="261"/>
      <c r="B61" s="8"/>
      <c r="C61" s="8"/>
      <c r="D61" s="8"/>
      <c r="E61" s="266"/>
      <c r="F61" s="267"/>
      <c r="G61" s="321"/>
      <c r="H61" s="7"/>
      <c r="I61" s="8"/>
      <c r="J61" s="8"/>
      <c r="K61" s="14"/>
      <c r="L61" s="126"/>
      <c r="M61" s="127"/>
      <c r="N61" s="27"/>
      <c r="O61" s="27"/>
      <c r="P61" s="27"/>
      <c r="Q61" s="57"/>
      <c r="R61" s="35"/>
      <c r="S61" s="7"/>
      <c r="T61" s="35"/>
      <c r="U61" s="3"/>
      <c r="V61" s="163"/>
      <c r="W61" s="162"/>
      <c r="X61" s="3"/>
      <c r="Y61" s="3"/>
      <c r="Z61" s="418"/>
      <c r="AA61" s="418"/>
      <c r="AB61" s="418"/>
      <c r="AC61" s="420"/>
      <c r="AD61" s="667"/>
      <c r="AE61" s="651"/>
      <c r="AF61" s="421"/>
      <c r="AG61" s="418"/>
      <c r="AH61" s="418"/>
      <c r="AI61" s="652"/>
    </row>
    <row r="62" spans="1:207">
      <c r="A62" s="261"/>
      <c r="B62" s="8"/>
      <c r="C62" s="8"/>
      <c r="D62" s="8"/>
      <c r="E62" s="266"/>
      <c r="F62" s="267"/>
      <c r="G62" s="321"/>
      <c r="H62" s="7"/>
      <c r="I62" s="8"/>
      <c r="J62" s="8" t="str">
        <f t="shared" ref="J62:J63" si="54">IF(ISERROR(W62*X62),"",W62*X62)</f>
        <v/>
      </c>
      <c r="K62" s="14" t="str">
        <f>IF(ISERROR(VLOOKUP(Y62,'Directive OSH09 (FR)'!$T$6:$U$10,2,FALSE)),"",VLOOKUP(Y62,'Directive OSH09 (FR)'!$T$6:$U$10,2,FALSE))</f>
        <v/>
      </c>
      <c r="L62" s="126"/>
      <c r="M62" s="127"/>
      <c r="N62" s="27"/>
      <c r="O62" s="27"/>
      <c r="P62" s="27"/>
      <c r="Q62" s="57"/>
      <c r="R62" s="35"/>
      <c r="S62" s="7">
        <f t="shared" ref="S62:T63" si="55">U62</f>
        <v>0</v>
      </c>
      <c r="T62" s="35">
        <f t="shared" si="55"/>
        <v>0</v>
      </c>
      <c r="U62" s="3">
        <f>IF(A62="",0,IF(Q$54="",1,IF(Q$54+$U$54*365&lt;$U$1,1,0)))</f>
        <v>0</v>
      </c>
      <c r="V62" s="163">
        <f>IF(A62="",0,IF(Q$54="",1,IF(Q$54+$V$54*365&lt;$U$1,1,0)))</f>
        <v>0</v>
      </c>
      <c r="W62" s="162" t="str">
        <f>IF(ISERROR(VLOOKUP(H62,'Directive OSH09 (FR)'!$O$6:$P$10,2,FALSE)),"",VLOOKUP(H62,'Directive OSH09 (FR)'!$O$6:$P$10,2,FALSE))</f>
        <v/>
      </c>
      <c r="X62" s="3" t="str">
        <f>IF(ISERROR(VLOOKUP(I62,'Directive OSH09 (FR)'!$O$13:$P$17,2,FALSE)),"",VLOOKUP(I62,'Directive OSH09 (FR)'!$O$13:$P$17,2,FALSE))</f>
        <v/>
      </c>
      <c r="Y62" s="3" t="str">
        <f t="shared" ref="Y62:Y63" si="56">IF(J62="","",IF(J62&gt;=161,5,IF(J62&gt;=65,4,IF(J62&gt;=20,3,IF(J62&gt;=9,2,1)))))</f>
        <v/>
      </c>
      <c r="Z62" s="418"/>
      <c r="AA62" s="418"/>
      <c r="AB62" s="418"/>
      <c r="AC62" s="420"/>
      <c r="AD62" s="667"/>
      <c r="AE62" s="651"/>
      <c r="AF62" s="421"/>
      <c r="AG62" s="418"/>
      <c r="AH62" s="418"/>
      <c r="AI62" s="652"/>
    </row>
    <row r="63" spans="1:207" ht="5.25" customHeight="1">
      <c r="A63" s="405"/>
      <c r="B63" s="62"/>
      <c r="C63" s="62"/>
      <c r="D63" s="62"/>
      <c r="E63" s="293"/>
      <c r="F63" s="282"/>
      <c r="G63" s="458"/>
      <c r="H63" s="61"/>
      <c r="I63" s="62"/>
      <c r="J63" s="62" t="str">
        <f t="shared" si="54"/>
        <v/>
      </c>
      <c r="K63" s="63" t="str">
        <f>IF(ISERROR(VLOOKUP(Y63,'Directive OSH09 (FR)'!$T$6:$U$10,2,FALSE)),"",VLOOKUP(Y63,'Directive OSH09 (FR)'!$T$6:$U$10,2,FALSE))</f>
        <v/>
      </c>
      <c r="L63" s="61"/>
      <c r="M63" s="64"/>
      <c r="N63" s="64"/>
      <c r="O63" s="64"/>
      <c r="P63" s="64"/>
      <c r="Q63" s="65"/>
      <c r="R63" s="66"/>
      <c r="S63" s="61">
        <f t="shared" si="55"/>
        <v>0</v>
      </c>
      <c r="T63" s="66">
        <f t="shared" si="55"/>
        <v>0</v>
      </c>
      <c r="U63" s="164">
        <f>IF(A63="",0,IF(Q$54="",1,IF(Q$54+$U$54*365&lt;$U$1,1,0)))</f>
        <v>0</v>
      </c>
      <c r="V63" s="165">
        <f>IF(A63="",0,IF(Q$54="",1,IF(Q$54+$V$54*365&lt;$U$1,1,0)))</f>
        <v>0</v>
      </c>
      <c r="W63" s="162" t="str">
        <f>IF(ISERROR(VLOOKUP(H63,'Directive OSH09 (FR)'!$O$6:$P$10,2,FALSE)),"",VLOOKUP(H63,'Directive OSH09 (FR)'!$O$6:$P$10,2,FALSE))</f>
        <v/>
      </c>
      <c r="X63" s="3" t="str">
        <f>IF(ISERROR(VLOOKUP(I63,'Directive OSH09 (FR)'!$O$13:$P$17,2,FALSE)),"",VLOOKUP(I63,'Directive OSH09 (FR)'!$O$13:$P$17,2,FALSE))</f>
        <v/>
      </c>
      <c r="Y63" s="3" t="str">
        <f t="shared" si="56"/>
        <v/>
      </c>
      <c r="Z63" s="418"/>
      <c r="AA63" s="418"/>
      <c r="AB63" s="418"/>
      <c r="AC63" s="420"/>
      <c r="AD63" s="667"/>
      <c r="AE63" s="651"/>
      <c r="AF63" s="421"/>
      <c r="AG63" s="418"/>
      <c r="AH63" s="418"/>
      <c r="AI63" s="652"/>
    </row>
    <row r="64" spans="1:207" s="517" customFormat="1">
      <c r="A64" s="403" t="s">
        <v>279</v>
      </c>
      <c r="B64" s="398"/>
      <c r="C64" s="398"/>
      <c r="D64" s="398"/>
      <c r="E64" s="370"/>
      <c r="F64" s="371"/>
      <c r="G64" s="464"/>
      <c r="H64" s="412"/>
      <c r="I64" s="398"/>
      <c r="J64" s="398">
        <f>IF(SUM(J65:J69)=0,"",MAX(J65:J69))</f>
        <v>16</v>
      </c>
      <c r="K64" s="356" t="str">
        <f>IF(ISERROR(VLOOKUP(Y64,'Directive OSH09 (FR)'!$T$6:$U$10,2,FALSE)),"",VLOOKUP(Y64,'Directive OSH09 (FR)'!$T$6:$U$10,2,FALSE))</f>
        <v>2-Tolérable</v>
      </c>
      <c r="L64" s="357" t="str">
        <f>IF(ISERROR(VLOOKUP($A64,Dangers!$B$4:$G$1001,4,FALSE)),"ERR",IF(ISBLANK(VLOOKUP($A64,Dangers!$B$4:$G$1001,4,FALSE)),"","Yes"))</f>
        <v/>
      </c>
      <c r="M64" s="358" t="str">
        <f>IF(ISERROR(VLOOKUP($A64,Dangers!$B$4:$G$1001,6,FALSE)),"ERR",IF(ISBLANK((VLOOKUP($A64,Dangers!$B$4:$G$1001,6,FALSE))),"","Yes"))</f>
        <v/>
      </c>
      <c r="N64" s="358"/>
      <c r="O64" s="359"/>
      <c r="P64" s="358"/>
      <c r="Q64" s="360" t="str">
        <f>IF(OR(L64="Yes",M64="Yes"),MAX(Q65:Q69),"")</f>
        <v/>
      </c>
      <c r="R64" s="361"/>
      <c r="S64" s="357">
        <f>IF(L64="Yes",IF(SUM(S65:S69)=0,0,1),2)</f>
        <v>2</v>
      </c>
      <c r="T64" s="361">
        <f>IF(M64="Yes",IF(SUM(T65:T69)=0,0,1),2)</f>
        <v>2</v>
      </c>
      <c r="U64" s="362">
        <v>0</v>
      </c>
      <c r="V64" s="363">
        <v>0</v>
      </c>
      <c r="W64" s="364" t="str">
        <f>IF(ISERROR(VLOOKUP(H64,'Directive OSH09 (FR)'!$O$6:$P$10,2,FALSE)),"",VLOOKUP(H64,'Directive OSH09 (FR)'!$O$6:$P$10,2,FALSE))</f>
        <v/>
      </c>
      <c r="X64" s="362" t="str">
        <f>IF(ISERROR(VLOOKUP(I64,'Directive OSH09 (FR)'!$O$13:$P$17,2,FALSE)),"",VLOOKUP(I64,'Directive OSH09 (FR)'!$O$13:$P$17,2,FALSE))</f>
        <v/>
      </c>
      <c r="Y64" s="362">
        <f>IF(J64="","",IF(J64&gt;=161,5,IF(J64&gt;=65,4,IF(J64&gt;=20,3,IF(J64&gt;=9,2,1)))))</f>
        <v>2</v>
      </c>
      <c r="Z64" s="365"/>
      <c r="AA64" s="365"/>
      <c r="AB64" s="365"/>
      <c r="AC64" s="368"/>
      <c r="AD64" s="665"/>
      <c r="AE64" s="644"/>
      <c r="AF64" s="624"/>
      <c r="AG64" s="365"/>
      <c r="AH64" s="365"/>
      <c r="AI64" s="65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row>
    <row r="65" spans="1:207" ht="38.25">
      <c r="A65" s="261"/>
      <c r="B65" s="255" t="s">
        <v>505</v>
      </c>
      <c r="C65" s="8" t="s">
        <v>506</v>
      </c>
      <c r="D65" s="255" t="s">
        <v>507</v>
      </c>
      <c r="E65" s="266" t="s">
        <v>36</v>
      </c>
      <c r="F65" s="267">
        <v>2</v>
      </c>
      <c r="G65" s="321" t="s">
        <v>508</v>
      </c>
      <c r="H65" s="7" t="s">
        <v>35</v>
      </c>
      <c r="I65" s="8" t="s">
        <v>48</v>
      </c>
      <c r="J65" s="8">
        <f>IF(ISERROR(W65*X65),"",W65*X65)</f>
        <v>16</v>
      </c>
      <c r="K65" s="14" t="str">
        <f>IF(ISERROR(VLOOKUP(Y65,'Directive OSH09 (FR)'!$T$6:$U$10,2,FALSE)),"",VLOOKUP(Y65,'Directive OSH09 (FR)'!$T$6:$U$10,2,FALSE))</f>
        <v>2-Tolérable</v>
      </c>
      <c r="L65" s="126"/>
      <c r="M65" s="127"/>
      <c r="N65" s="27"/>
      <c r="O65" s="27"/>
      <c r="P65" s="27"/>
      <c r="Q65" s="57"/>
      <c r="R65" s="35"/>
      <c r="S65" s="7">
        <f t="shared" ref="S65:T65" si="57">U65</f>
        <v>0</v>
      </c>
      <c r="T65" s="35">
        <f t="shared" si="57"/>
        <v>0</v>
      </c>
      <c r="U65" s="3">
        <f>IF(A65="",0,IF(Q$137="",1,IF(Q$137+$U$89*365&lt;$U$1,1,0)))</f>
        <v>0</v>
      </c>
      <c r="V65" s="163">
        <f>IF(A65="",0,IF(Q$137="",1,IF(Q$137+$V$89*365&lt;$U$1,1,0)))</f>
        <v>0</v>
      </c>
      <c r="W65" s="162">
        <f>IF(ISERROR(VLOOKUP(H65,'Directive OSH09 (FR)'!$O$6:$P$10,2,FALSE)),"",VLOOKUP(H65,'Directive OSH09 (FR)'!$O$6:$P$10,2,FALSE))</f>
        <v>2</v>
      </c>
      <c r="X65" s="3">
        <f>IF(ISERROR(VLOOKUP(I65,'Directive OSH09 (FR)'!$O$13:$P$17,2,FALSE)),"",VLOOKUP(I65,'Directive OSH09 (FR)'!$O$13:$P$17,2,FALSE))</f>
        <v>8</v>
      </c>
      <c r="Y65" s="3">
        <f t="shared" ref="Y65" si="58">IF(J65="","",IF(J65&gt;=161,5,IF(J65&gt;=65,4,IF(J65&gt;=20,3,IF(J65&gt;=9,2,1)))))</f>
        <v>2</v>
      </c>
      <c r="Z65" s="210"/>
      <c r="AA65" s="418"/>
      <c r="AB65" s="418"/>
      <c r="AC65" s="420"/>
      <c r="AD65" s="667"/>
      <c r="AE65" s="651"/>
      <c r="AF65" s="314"/>
      <c r="AG65" s="255"/>
      <c r="AH65" s="8">
        <f t="shared" ref="AH65" si="59">IF(ISERROR(AU65*AV65),"",AU65*AV65)</f>
        <v>0</v>
      </c>
      <c r="AI65" s="653"/>
    </row>
    <row r="66" spans="1:207">
      <c r="A66" s="261"/>
      <c r="B66" s="8"/>
      <c r="C66" s="8"/>
      <c r="D66" s="8"/>
      <c r="E66" s="266"/>
      <c r="F66" s="267"/>
      <c r="G66" s="321"/>
      <c r="H66" s="7"/>
      <c r="I66" s="8"/>
      <c r="J66" s="8" t="str">
        <f t="shared" ref="J66:J69" si="60">IF(ISERROR(W66*X66),"",W66*X66)</f>
        <v/>
      </c>
      <c r="K66" s="14" t="str">
        <f>IF(ISERROR(VLOOKUP(Y66,'Directive OSH09 (FR)'!$T$6:$U$10,2,FALSE)),"",VLOOKUP(Y66,'Directive OSH09 (FR)'!$T$6:$U$10,2,FALSE))</f>
        <v/>
      </c>
      <c r="L66" s="126"/>
      <c r="M66" s="127"/>
      <c r="N66" s="27"/>
      <c r="O66" s="27"/>
      <c r="P66" s="27"/>
      <c r="Q66" s="57"/>
      <c r="R66" s="35"/>
      <c r="S66" s="7">
        <f t="shared" ref="S66:T69" si="61">U66</f>
        <v>0</v>
      </c>
      <c r="T66" s="35">
        <f t="shared" si="61"/>
        <v>0</v>
      </c>
      <c r="U66" s="3">
        <f>IF(A66="",0,IF(Q$64="",1,IF(Q$64+$U$64*365&lt;$U$1,1,0)))</f>
        <v>0</v>
      </c>
      <c r="V66" s="163">
        <f>IF(A66="",0,IF(Q$64="",1,IF(Q$64+$V$64*365&lt;$U$1,1,0)))</f>
        <v>0</v>
      </c>
      <c r="W66" s="162" t="str">
        <f>IF(ISERROR(VLOOKUP(H66,'Directive OSH09 (FR)'!$O$6:$P$10,2,FALSE)),"",VLOOKUP(H66,'Directive OSH09 (FR)'!$O$6:$P$10,2,FALSE))</f>
        <v/>
      </c>
      <c r="X66" s="3" t="str">
        <f>IF(ISERROR(VLOOKUP(I66,'Directive OSH09 (FR)'!$O$13:$P$17,2,FALSE)),"",VLOOKUP(I66,'Directive OSH09 (FR)'!$O$13:$P$17,2,FALSE))</f>
        <v/>
      </c>
      <c r="Y66" s="3" t="str">
        <f t="shared" ref="Y66:Y69" si="62">IF(J66="","",IF(J66&gt;=161,5,IF(J66&gt;=65,4,IF(J66&gt;=20,3,IF(J66&gt;=9,2,1)))))</f>
        <v/>
      </c>
      <c r="Z66" s="418"/>
      <c r="AA66" s="418"/>
      <c r="AB66" s="418"/>
      <c r="AC66" s="420"/>
      <c r="AD66" s="667"/>
      <c r="AE66" s="651"/>
      <c r="AF66" s="421"/>
      <c r="AG66" s="418"/>
      <c r="AH66" s="418"/>
      <c r="AI66" s="652"/>
    </row>
    <row r="67" spans="1:207">
      <c r="A67" s="261"/>
      <c r="B67" s="8"/>
      <c r="C67" s="8"/>
      <c r="D67" s="8"/>
      <c r="E67" s="266"/>
      <c r="F67" s="267"/>
      <c r="G67" s="321"/>
      <c r="H67" s="7"/>
      <c r="I67" s="8"/>
      <c r="J67" s="8" t="str">
        <f t="shared" si="60"/>
        <v/>
      </c>
      <c r="K67" s="14" t="str">
        <f>IF(ISERROR(VLOOKUP(Y67,'Directive OSH09 (FR)'!$T$6:$U$10,2,FALSE)),"",VLOOKUP(Y67,'Directive OSH09 (FR)'!$T$6:$U$10,2,FALSE))</f>
        <v/>
      </c>
      <c r="L67" s="126"/>
      <c r="M67" s="127"/>
      <c r="N67" s="27"/>
      <c r="O67" s="27"/>
      <c r="P67" s="27"/>
      <c r="Q67" s="57"/>
      <c r="R67" s="35"/>
      <c r="S67" s="7">
        <f t="shared" si="61"/>
        <v>0</v>
      </c>
      <c r="T67" s="35">
        <f t="shared" si="61"/>
        <v>0</v>
      </c>
      <c r="U67" s="3">
        <f>IF(A67="",0,IF(Q$64="",1,IF(Q$64+$U$64*365&lt;$U$1,1,0)))</f>
        <v>0</v>
      </c>
      <c r="V67" s="163">
        <f>IF(A67="",0,IF(Q$64="",1,IF(Q$64+$V$64*365&lt;$U$1,1,0)))</f>
        <v>0</v>
      </c>
      <c r="W67" s="162" t="str">
        <f>IF(ISERROR(VLOOKUP(H67,'Directive OSH09 (FR)'!$O$6:$P$10,2,FALSE)),"",VLOOKUP(H67,'Directive OSH09 (FR)'!$O$6:$P$10,2,FALSE))</f>
        <v/>
      </c>
      <c r="X67" s="3" t="str">
        <f>IF(ISERROR(VLOOKUP(I67,'Directive OSH09 (FR)'!$O$13:$P$17,2,FALSE)),"",VLOOKUP(I67,'Directive OSH09 (FR)'!$O$13:$P$17,2,FALSE))</f>
        <v/>
      </c>
      <c r="Y67" s="3" t="str">
        <f t="shared" si="62"/>
        <v/>
      </c>
      <c r="Z67" s="418"/>
      <c r="AA67" s="418"/>
      <c r="AB67" s="418"/>
      <c r="AC67" s="420"/>
      <c r="AD67" s="667"/>
      <c r="AE67" s="651"/>
      <c r="AF67" s="421"/>
      <c r="AG67" s="418"/>
      <c r="AH67" s="418"/>
      <c r="AI67" s="652"/>
    </row>
    <row r="68" spans="1:207">
      <c r="A68" s="261"/>
      <c r="B68" s="8"/>
      <c r="C68" s="8"/>
      <c r="D68" s="8"/>
      <c r="E68" s="266"/>
      <c r="F68" s="267"/>
      <c r="G68" s="321"/>
      <c r="H68" s="7"/>
      <c r="I68" s="8"/>
      <c r="J68" s="8" t="str">
        <f t="shared" si="60"/>
        <v/>
      </c>
      <c r="K68" s="14" t="str">
        <f>IF(ISERROR(VLOOKUP(Y68,'Directive OSH09 (FR)'!$T$6:$U$10,2,FALSE)),"",VLOOKUP(Y68,'Directive OSH09 (FR)'!$T$6:$U$10,2,FALSE))</f>
        <v/>
      </c>
      <c r="L68" s="126"/>
      <c r="M68" s="127"/>
      <c r="N68" s="27"/>
      <c r="O68" s="27"/>
      <c r="P68" s="27"/>
      <c r="Q68" s="57"/>
      <c r="R68" s="35"/>
      <c r="S68" s="7">
        <f t="shared" si="61"/>
        <v>0</v>
      </c>
      <c r="T68" s="35">
        <f t="shared" si="61"/>
        <v>0</v>
      </c>
      <c r="U68" s="3">
        <f>IF(A68="",0,IF(Q$64="",1,IF(Q$64+$U$64*365&lt;$U$1,1,0)))</f>
        <v>0</v>
      </c>
      <c r="V68" s="163">
        <f>IF(A68="",0,IF(Q$64="",1,IF(Q$64+$V$64*365&lt;$U$1,1,0)))</f>
        <v>0</v>
      </c>
      <c r="W68" s="162" t="str">
        <f>IF(ISERROR(VLOOKUP(H68,'Directive OSH09 (FR)'!$O$6:$P$10,2,FALSE)),"",VLOOKUP(H68,'Directive OSH09 (FR)'!$O$6:$P$10,2,FALSE))</f>
        <v/>
      </c>
      <c r="X68" s="3" t="str">
        <f>IF(ISERROR(VLOOKUP(I68,'Directive OSH09 (FR)'!$O$13:$P$17,2,FALSE)),"",VLOOKUP(I68,'Directive OSH09 (FR)'!$O$13:$P$17,2,FALSE))</f>
        <v/>
      </c>
      <c r="Y68" s="3" t="str">
        <f t="shared" si="62"/>
        <v/>
      </c>
      <c r="Z68" s="418"/>
      <c r="AA68" s="418"/>
      <c r="AB68" s="418"/>
      <c r="AC68" s="420"/>
      <c r="AD68" s="667"/>
      <c r="AE68" s="651"/>
      <c r="AF68" s="421"/>
      <c r="AG68" s="418"/>
      <c r="AH68" s="418"/>
      <c r="AI68" s="652"/>
    </row>
    <row r="69" spans="1:207" ht="5.25" customHeight="1">
      <c r="A69" s="405"/>
      <c r="B69" s="62"/>
      <c r="C69" s="62"/>
      <c r="D69" s="62"/>
      <c r="E69" s="293"/>
      <c r="F69" s="282"/>
      <c r="G69" s="458"/>
      <c r="H69" s="61"/>
      <c r="I69" s="62"/>
      <c r="J69" s="62" t="str">
        <f t="shared" si="60"/>
        <v/>
      </c>
      <c r="K69" s="63" t="str">
        <f>IF(ISERROR(VLOOKUP(Y69,'Directive OSH09 (FR)'!$T$6:$U$10,2,FALSE)),"",VLOOKUP(Y69,'Directive OSH09 (FR)'!$T$6:$U$10,2,FALSE))</f>
        <v/>
      </c>
      <c r="L69" s="61"/>
      <c r="M69" s="64"/>
      <c r="N69" s="64"/>
      <c r="O69" s="64"/>
      <c r="P69" s="64"/>
      <c r="Q69" s="65"/>
      <c r="R69" s="66"/>
      <c r="S69" s="61">
        <f t="shared" si="61"/>
        <v>0</v>
      </c>
      <c r="T69" s="66">
        <f t="shared" si="61"/>
        <v>0</v>
      </c>
      <c r="U69" s="164">
        <f>IF(A69="",0,IF(Q$64="",1,IF(Q$64+$U$64*365&lt;$U$1,1,0)))</f>
        <v>0</v>
      </c>
      <c r="V69" s="165">
        <f>IF(A69="",0,IF(Q$64="",1,IF(Q$64+$V$64*365&lt;$U$1,1,0)))</f>
        <v>0</v>
      </c>
      <c r="W69" s="162" t="str">
        <f>IF(ISERROR(VLOOKUP(H69,'Directive OSH09 (FR)'!$O$6:$P$10,2,FALSE)),"",VLOOKUP(H69,'Directive OSH09 (FR)'!$O$6:$P$10,2,FALSE))</f>
        <v/>
      </c>
      <c r="X69" s="3" t="str">
        <f>IF(ISERROR(VLOOKUP(I69,'Directive OSH09 (FR)'!$O$13:$P$17,2,FALSE)),"",VLOOKUP(I69,'Directive OSH09 (FR)'!$O$13:$P$17,2,FALSE))</f>
        <v/>
      </c>
      <c r="Y69" s="3" t="str">
        <f t="shared" si="62"/>
        <v/>
      </c>
      <c r="Z69" s="418"/>
      <c r="AA69" s="418"/>
      <c r="AB69" s="418"/>
      <c r="AC69" s="420"/>
      <c r="AD69" s="667"/>
      <c r="AE69" s="651"/>
      <c r="AF69" s="421"/>
      <c r="AG69" s="418"/>
      <c r="AH69" s="418"/>
      <c r="AI69" s="652"/>
    </row>
    <row r="70" spans="1:207" s="517" customFormat="1">
      <c r="A70" s="403" t="s">
        <v>280</v>
      </c>
      <c r="B70" s="398"/>
      <c r="C70" s="398"/>
      <c r="D70" s="398"/>
      <c r="E70" s="370"/>
      <c r="F70" s="371"/>
      <c r="G70" s="464"/>
      <c r="H70" s="412"/>
      <c r="I70" s="398"/>
      <c r="J70" s="398">
        <f>IF(SUM(J71:J75)=0,"",MAX(J71:J75))</f>
        <v>16</v>
      </c>
      <c r="K70" s="356" t="str">
        <f>IF(ISERROR(VLOOKUP(Y70,'Directive OSH09 (FR)'!$T$6:$U$10,2,FALSE)),"",VLOOKUP(Y70,'Directive OSH09 (FR)'!$T$6:$U$10,2,FALSE))</f>
        <v>2-Tolérable</v>
      </c>
      <c r="L70" s="357" t="str">
        <f>IF(ISERROR(VLOOKUP($A70,Dangers!$B$4:$G$1001,4,FALSE)),"ERR",IF(ISBLANK(VLOOKUP($A70,Dangers!$B$4:$G$1001,4,FALSE)),"","Yes"))</f>
        <v>Yes</v>
      </c>
      <c r="M70" s="358" t="str">
        <f>IF(ISERROR(VLOOKUP($A70,Dangers!$B$4:$G$1001,6,FALSE)),"ERR",IF(ISBLANK((VLOOKUP($A70,Dangers!$B$4:$G$1001,6,FALSE))),"","Yes"))</f>
        <v>Yes</v>
      </c>
      <c r="N70" s="358"/>
      <c r="O70" s="359"/>
      <c r="P70" s="358"/>
      <c r="Q70" s="360">
        <f>IF(OR(L70="Yes",M70="Yes"),MAX(Q71:Q75),"")</f>
        <v>0</v>
      </c>
      <c r="R70" s="361"/>
      <c r="S70" s="357">
        <f>IF(L70="Yes",IF(SUM(S71:S75)=0,0,1),2)</f>
        <v>0</v>
      </c>
      <c r="T70" s="361">
        <f>IF(M70="Yes",IF(SUM(T71:T75)=0,0,1),2)</f>
        <v>0</v>
      </c>
      <c r="U70" s="362">
        <v>5</v>
      </c>
      <c r="V70" s="363">
        <v>5</v>
      </c>
      <c r="W70" s="364" t="str">
        <f>IF(ISERROR(VLOOKUP(H70,'Directive OSH09 (FR)'!$O$6:$P$10,2,FALSE)),"",VLOOKUP(H70,'Directive OSH09 (FR)'!$O$6:$P$10,2,FALSE))</f>
        <v/>
      </c>
      <c r="X70" s="362" t="str">
        <f>IF(ISERROR(VLOOKUP(I70,'Directive OSH09 (FR)'!$O$13:$P$17,2,FALSE)),"",VLOOKUP(I70,'Directive OSH09 (FR)'!$O$13:$P$17,2,FALSE))</f>
        <v/>
      </c>
      <c r="Y70" s="362">
        <f>IF(J70="","",IF(J70&gt;=161,5,IF(J70&gt;=65,4,IF(J70&gt;=20,3,IF(J70&gt;=9,2,1)))))</f>
        <v>2</v>
      </c>
      <c r="Z70" s="365"/>
      <c r="AA70" s="365"/>
      <c r="AB70" s="365"/>
      <c r="AC70" s="368"/>
      <c r="AD70" s="665"/>
      <c r="AE70" s="644"/>
      <c r="AF70" s="624"/>
      <c r="AG70" s="365"/>
      <c r="AH70" s="365"/>
      <c r="AI70" s="65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6"/>
      <c r="BZ70" s="366"/>
      <c r="CA70" s="366"/>
      <c r="CB70" s="366"/>
      <c r="CC70" s="366"/>
      <c r="CD70" s="366"/>
      <c r="CE70" s="366"/>
      <c r="CF70" s="366"/>
      <c r="CG70" s="366"/>
      <c r="CH70" s="366"/>
      <c r="CI70" s="366"/>
      <c r="CJ70" s="366"/>
      <c r="CK70" s="366"/>
      <c r="CL70" s="366"/>
      <c r="CM70" s="366"/>
      <c r="CN70" s="366"/>
      <c r="CO70" s="366"/>
      <c r="CP70" s="366"/>
      <c r="CQ70" s="366"/>
      <c r="CR70" s="366"/>
      <c r="CS70" s="366"/>
      <c r="CT70" s="366"/>
      <c r="CU70" s="366"/>
      <c r="CV70" s="366"/>
      <c r="CW70" s="366"/>
      <c r="CX70" s="366"/>
      <c r="CY70" s="366"/>
      <c r="CZ70" s="366"/>
      <c r="DA70" s="366"/>
      <c r="DB70" s="366"/>
      <c r="DC70" s="366"/>
      <c r="DD70" s="366"/>
      <c r="DE70" s="366"/>
      <c r="DF70" s="366"/>
      <c r="DG70" s="366"/>
      <c r="DH70" s="366"/>
      <c r="DI70" s="366"/>
      <c r="DJ70" s="366"/>
      <c r="DK70" s="366"/>
      <c r="DL70" s="366"/>
      <c r="DM70" s="366"/>
      <c r="DN70" s="366"/>
      <c r="DO70" s="366"/>
      <c r="DP70" s="366"/>
      <c r="DQ70" s="366"/>
      <c r="DR70" s="366"/>
      <c r="DS70" s="366"/>
      <c r="DT70" s="366"/>
      <c r="DU70" s="366"/>
      <c r="DV70" s="366"/>
      <c r="DW70" s="366"/>
      <c r="DX70" s="366"/>
      <c r="DY70" s="366"/>
      <c r="DZ70" s="366"/>
      <c r="EA70" s="366"/>
      <c r="EB70" s="366"/>
      <c r="EC70" s="366"/>
      <c r="ED70" s="366"/>
      <c r="EE70" s="366"/>
      <c r="EF70" s="366"/>
      <c r="EG70" s="366"/>
      <c r="EH70" s="366"/>
      <c r="EI70" s="366"/>
      <c r="EJ70" s="366"/>
      <c r="EK70" s="366"/>
      <c r="EL70" s="366"/>
      <c r="EM70" s="366"/>
      <c r="EN70" s="366"/>
      <c r="EO70" s="366"/>
      <c r="EP70" s="366"/>
      <c r="EQ70" s="366"/>
      <c r="ER70" s="366"/>
      <c r="ES70" s="366"/>
      <c r="ET70" s="366"/>
      <c r="EU70" s="366"/>
      <c r="EV70" s="366"/>
      <c r="EW70" s="366"/>
      <c r="EX70" s="366"/>
      <c r="EY70" s="366"/>
      <c r="EZ70" s="366"/>
      <c r="FA70" s="366"/>
      <c r="FB70" s="366"/>
      <c r="FC70" s="366"/>
      <c r="FD70" s="366"/>
      <c r="FE70" s="366"/>
      <c r="FF70" s="366"/>
      <c r="FG70" s="366"/>
      <c r="FH70" s="366"/>
      <c r="FI70" s="366"/>
      <c r="FJ70" s="366"/>
      <c r="FK70" s="366"/>
      <c r="FL70" s="366"/>
      <c r="FM70" s="366"/>
      <c r="FN70" s="366"/>
      <c r="FO70" s="366"/>
      <c r="FP70" s="366"/>
      <c r="FQ70" s="366"/>
      <c r="FR70" s="366"/>
      <c r="FS70" s="366"/>
      <c r="FT70" s="366"/>
      <c r="FU70" s="366"/>
      <c r="FV70" s="366"/>
      <c r="FW70" s="366"/>
      <c r="FX70" s="366"/>
      <c r="FY70" s="366"/>
      <c r="FZ70" s="366"/>
      <c r="GA70" s="366"/>
      <c r="GB70" s="366"/>
      <c r="GC70" s="366"/>
      <c r="GD70" s="366"/>
      <c r="GE70" s="366"/>
      <c r="GF70" s="366"/>
      <c r="GG70" s="366"/>
      <c r="GH70" s="366"/>
      <c r="GI70" s="366"/>
      <c r="GJ70" s="366"/>
      <c r="GK70" s="366"/>
      <c r="GL70" s="366"/>
      <c r="GM70" s="366"/>
      <c r="GN70" s="366"/>
      <c r="GO70" s="366"/>
      <c r="GP70" s="366"/>
      <c r="GQ70" s="366"/>
      <c r="GR70" s="366"/>
      <c r="GS70" s="366"/>
      <c r="GT70" s="366"/>
      <c r="GU70" s="366"/>
      <c r="GV70" s="366"/>
      <c r="GW70" s="366"/>
      <c r="GX70" s="366"/>
      <c r="GY70" s="366"/>
    </row>
    <row r="71" spans="1:207" ht="25.5">
      <c r="A71" s="261"/>
      <c r="B71" s="8" t="s">
        <v>509</v>
      </c>
      <c r="C71" s="8" t="s">
        <v>1316</v>
      </c>
      <c r="D71" s="8" t="s">
        <v>510</v>
      </c>
      <c r="E71" s="266" t="s">
        <v>39</v>
      </c>
      <c r="F71" s="283">
        <v>2</v>
      </c>
      <c r="G71" s="321" t="s">
        <v>511</v>
      </c>
      <c r="H71" s="7" t="s">
        <v>35</v>
      </c>
      <c r="I71" s="8" t="s">
        <v>48</v>
      </c>
      <c r="J71" s="8">
        <f>IF(ISERROR(W71*X71),"",W71*X71)</f>
        <v>16</v>
      </c>
      <c r="K71" s="14" t="str">
        <f>IF(ISERROR(VLOOKUP(Y71,'Directive OSH09 (FR)'!$T$6:$U$10,2,FALSE)),"",VLOOKUP(Y71,'Directive OSH09 (FR)'!$T$6:$U$10,2,FALSE))</f>
        <v>2-Tolérable</v>
      </c>
      <c r="L71" s="126"/>
      <c r="M71" s="127"/>
      <c r="N71" s="27"/>
      <c r="O71" s="27"/>
      <c r="P71" s="27"/>
      <c r="Q71" s="57"/>
      <c r="R71" s="35"/>
      <c r="S71" s="7">
        <f>U71</f>
        <v>0</v>
      </c>
      <c r="T71" s="35">
        <f>V71</f>
        <v>0</v>
      </c>
      <c r="U71" s="3">
        <f>IF(A71="",0,IF(Q$24="",1,IF(Q$24+$U$24*365&lt;$U$1,1,0)))</f>
        <v>0</v>
      </c>
      <c r="V71" s="163">
        <f>IF(A71="",0,IF(Q$24="",1,IF(Q$24+$V$24*365&lt;$U$1,1,0)))</f>
        <v>0</v>
      </c>
      <c r="W71" s="162">
        <f>IF(ISERROR(VLOOKUP(H71,'Directive OSH09 (FR)'!$O$6:$P$10,2,FALSE)),"",VLOOKUP(H71,'Directive OSH09 (FR)'!$O$6:$P$10,2,FALSE))</f>
        <v>2</v>
      </c>
      <c r="X71" s="3">
        <f>IF(ISERROR(VLOOKUP(I71,'Directive OSH09 (FR)'!$O$13:$P$17,2,FALSE)),"",VLOOKUP(I71,'Directive OSH09 (FR)'!$O$13:$P$17,2,FALSE))</f>
        <v>8</v>
      </c>
      <c r="Y71" s="3">
        <f>IF(J71="","",IF(J71&gt;=161,5,IF(J71&gt;=65,4,IF(J71&gt;=20,3,IF(J71&gt;=9,2,1)))))</f>
        <v>2</v>
      </c>
      <c r="Z71" s="417"/>
      <c r="AA71" s="418"/>
      <c r="AB71" s="418"/>
      <c r="AC71" s="420"/>
      <c r="AD71" s="667"/>
      <c r="AE71" s="651"/>
      <c r="AF71" s="421"/>
      <c r="AG71" s="418"/>
      <c r="AH71" s="418"/>
      <c r="AI71" s="652"/>
    </row>
    <row r="72" spans="1:207">
      <c r="A72" s="261"/>
      <c r="B72" s="8"/>
      <c r="C72" s="8"/>
      <c r="D72" s="8"/>
      <c r="E72" s="266"/>
      <c r="F72" s="267"/>
      <c r="G72" s="321"/>
      <c r="H72" s="7"/>
      <c r="I72" s="8"/>
      <c r="J72" s="8" t="str">
        <f t="shared" ref="J72:J75" si="63">IF(ISERROR(W72*X72),"",W72*X72)</f>
        <v/>
      </c>
      <c r="K72" s="14" t="str">
        <f>IF(ISERROR(VLOOKUP(Y72,'Directive OSH09 (FR)'!$T$6:$U$10,2,FALSE)),"",VLOOKUP(Y72,'Directive OSH09 (FR)'!$T$6:$U$10,2,FALSE))</f>
        <v/>
      </c>
      <c r="L72" s="126"/>
      <c r="M72" s="127"/>
      <c r="N72" s="27"/>
      <c r="O72" s="27"/>
      <c r="P72" s="27"/>
      <c r="Q72" s="57"/>
      <c r="R72" s="35"/>
      <c r="S72" s="7">
        <f t="shared" ref="S72:T75" si="64">U72</f>
        <v>0</v>
      </c>
      <c r="T72" s="35">
        <f t="shared" si="64"/>
        <v>0</v>
      </c>
      <c r="U72" s="3">
        <f>IF(A72="",0,IF(Q$70="",1,IF(Q$70+$U$70*365&lt;$U$1,1,0)))</f>
        <v>0</v>
      </c>
      <c r="V72" s="163">
        <f>IF(A72="",0,IF(Q$70="",1,IF(Q$70+$V$70*365&lt;$U$1,1,0)))</f>
        <v>0</v>
      </c>
      <c r="W72" s="162" t="str">
        <f>IF(ISERROR(VLOOKUP(H72,'Directive OSH09 (FR)'!$O$6:$P$10,2,FALSE)),"",VLOOKUP(H72,'Directive OSH09 (FR)'!$O$6:$P$10,2,FALSE))</f>
        <v/>
      </c>
      <c r="X72" s="3" t="str">
        <f>IF(ISERROR(VLOOKUP(I72,'Directive OSH09 (FR)'!$O$13:$P$17,2,FALSE)),"",VLOOKUP(I72,'Directive OSH09 (FR)'!$O$13:$P$17,2,FALSE))</f>
        <v/>
      </c>
      <c r="Y72" s="3" t="str">
        <f t="shared" ref="Y72:Y75" si="65">IF(J72="","",IF(J72&gt;=161,5,IF(J72&gt;=65,4,IF(J72&gt;=20,3,IF(J72&gt;=9,2,1)))))</f>
        <v/>
      </c>
      <c r="Z72" s="418"/>
      <c r="AA72" s="418"/>
      <c r="AB72" s="418"/>
      <c r="AC72" s="420"/>
      <c r="AD72" s="667"/>
      <c r="AE72" s="651"/>
      <c r="AF72" s="421"/>
      <c r="AG72" s="418"/>
      <c r="AH72" s="418"/>
      <c r="AI72" s="652"/>
    </row>
    <row r="73" spans="1:207">
      <c r="A73" s="261"/>
      <c r="B73" s="8"/>
      <c r="C73" s="8"/>
      <c r="D73" s="8"/>
      <c r="E73" s="266"/>
      <c r="F73" s="267"/>
      <c r="G73" s="321"/>
      <c r="H73" s="7"/>
      <c r="I73" s="8"/>
      <c r="J73" s="8" t="str">
        <f t="shared" si="63"/>
        <v/>
      </c>
      <c r="K73" s="14" t="str">
        <f>IF(ISERROR(VLOOKUP(Y73,'Directive OSH09 (FR)'!$T$6:$U$10,2,FALSE)),"",VLOOKUP(Y73,'Directive OSH09 (FR)'!$T$6:$U$10,2,FALSE))</f>
        <v/>
      </c>
      <c r="L73" s="126"/>
      <c r="M73" s="127"/>
      <c r="N73" s="27"/>
      <c r="O73" s="27"/>
      <c r="P73" s="27"/>
      <c r="Q73" s="57"/>
      <c r="R73" s="35"/>
      <c r="S73" s="7">
        <f t="shared" si="64"/>
        <v>0</v>
      </c>
      <c r="T73" s="35">
        <f t="shared" si="64"/>
        <v>0</v>
      </c>
      <c r="U73" s="3">
        <f>IF(A73="",0,IF(Q$70="",1,IF(Q$70+$U$70*365&lt;$U$1,1,0)))</f>
        <v>0</v>
      </c>
      <c r="V73" s="163">
        <f>IF(A73="",0,IF(Q$70="",1,IF(Q$70+$V$70*365&lt;$U$1,1,0)))</f>
        <v>0</v>
      </c>
      <c r="W73" s="162" t="str">
        <f>IF(ISERROR(VLOOKUP(H73,'Directive OSH09 (FR)'!$O$6:$P$10,2,FALSE)),"",VLOOKUP(H73,'Directive OSH09 (FR)'!$O$6:$P$10,2,FALSE))</f>
        <v/>
      </c>
      <c r="X73" s="3" t="str">
        <f>IF(ISERROR(VLOOKUP(I73,'Directive OSH09 (FR)'!$O$13:$P$17,2,FALSE)),"",VLOOKUP(I73,'Directive OSH09 (FR)'!$O$13:$P$17,2,FALSE))</f>
        <v/>
      </c>
      <c r="Y73" s="3" t="str">
        <f t="shared" si="65"/>
        <v/>
      </c>
      <c r="Z73" s="418"/>
      <c r="AA73" s="418"/>
      <c r="AB73" s="418"/>
      <c r="AC73" s="420"/>
      <c r="AD73" s="667"/>
      <c r="AE73" s="651"/>
      <c r="AF73" s="421"/>
      <c r="AG73" s="418"/>
      <c r="AH73" s="418"/>
      <c r="AI73" s="652"/>
    </row>
    <row r="74" spans="1:207">
      <c r="A74" s="261"/>
      <c r="B74" s="8"/>
      <c r="C74" s="8"/>
      <c r="D74" s="8"/>
      <c r="E74" s="266"/>
      <c r="F74" s="267"/>
      <c r="G74" s="321"/>
      <c r="H74" s="7"/>
      <c r="I74" s="8"/>
      <c r="J74" s="8" t="str">
        <f t="shared" si="63"/>
        <v/>
      </c>
      <c r="K74" s="14" t="str">
        <f>IF(ISERROR(VLOOKUP(Y74,'Directive OSH09 (FR)'!$T$6:$U$10,2,FALSE)),"",VLOOKUP(Y74,'Directive OSH09 (FR)'!$T$6:$U$10,2,FALSE))</f>
        <v/>
      </c>
      <c r="L74" s="126"/>
      <c r="M74" s="127"/>
      <c r="N74" s="27"/>
      <c r="O74" s="27"/>
      <c r="P74" s="27"/>
      <c r="Q74" s="57"/>
      <c r="R74" s="35"/>
      <c r="S74" s="7">
        <f t="shared" si="64"/>
        <v>0</v>
      </c>
      <c r="T74" s="35">
        <f t="shared" si="64"/>
        <v>0</v>
      </c>
      <c r="U74" s="3">
        <f>IF(A74="",0,IF(Q$70="",1,IF(Q$70+$U$70*365&lt;$U$1,1,0)))</f>
        <v>0</v>
      </c>
      <c r="V74" s="163">
        <f>IF(A74="",0,IF(Q$70="",1,IF(Q$70+$V$70*365&lt;$U$1,1,0)))</f>
        <v>0</v>
      </c>
      <c r="W74" s="162" t="str">
        <f>IF(ISERROR(VLOOKUP(H74,'Directive OSH09 (FR)'!$O$6:$P$10,2,FALSE)),"",VLOOKUP(H74,'Directive OSH09 (FR)'!$O$6:$P$10,2,FALSE))</f>
        <v/>
      </c>
      <c r="X74" s="3" t="str">
        <f>IF(ISERROR(VLOOKUP(I74,'Directive OSH09 (FR)'!$O$13:$P$17,2,FALSE)),"",VLOOKUP(I74,'Directive OSH09 (FR)'!$O$13:$P$17,2,FALSE))</f>
        <v/>
      </c>
      <c r="Y74" s="3" t="str">
        <f t="shared" si="65"/>
        <v/>
      </c>
      <c r="Z74" s="418"/>
      <c r="AA74" s="418"/>
      <c r="AB74" s="418"/>
      <c r="AC74" s="420"/>
      <c r="AD74" s="667"/>
      <c r="AE74" s="651"/>
      <c r="AF74" s="421"/>
      <c r="AG74" s="418"/>
      <c r="AH74" s="418"/>
      <c r="AI74" s="652"/>
    </row>
    <row r="75" spans="1:207" ht="5.25" customHeight="1">
      <c r="A75" s="405"/>
      <c r="B75" s="62"/>
      <c r="C75" s="62"/>
      <c r="D75" s="62"/>
      <c r="E75" s="293"/>
      <c r="F75" s="282"/>
      <c r="G75" s="458"/>
      <c r="H75" s="61"/>
      <c r="I75" s="62"/>
      <c r="J75" s="62" t="str">
        <f t="shared" si="63"/>
        <v/>
      </c>
      <c r="K75" s="63" t="str">
        <f>IF(ISERROR(VLOOKUP(Y75,'Directive OSH09 (FR)'!$T$6:$U$10,2,FALSE)),"",VLOOKUP(Y75,'Directive OSH09 (FR)'!$T$6:$U$10,2,FALSE))</f>
        <v/>
      </c>
      <c r="L75" s="61"/>
      <c r="M75" s="64"/>
      <c r="N75" s="64"/>
      <c r="O75" s="64"/>
      <c r="P75" s="64"/>
      <c r="Q75" s="65"/>
      <c r="R75" s="66"/>
      <c r="S75" s="61">
        <f t="shared" si="64"/>
        <v>0</v>
      </c>
      <c r="T75" s="66">
        <f t="shared" si="64"/>
        <v>0</v>
      </c>
      <c r="U75" s="164">
        <f>IF(A75="",0,IF(Q$70="",1,IF(Q$70+$U$70*365&lt;$U$1,1,0)))</f>
        <v>0</v>
      </c>
      <c r="V75" s="165">
        <f>IF(A75="",0,IF(Q$70="",1,IF(Q$70+$V$70*365&lt;$U$1,1,0)))</f>
        <v>0</v>
      </c>
      <c r="W75" s="162" t="str">
        <f>IF(ISERROR(VLOOKUP(H75,'Directive OSH09 (FR)'!$O$6:$P$10,2,FALSE)),"",VLOOKUP(H75,'Directive OSH09 (FR)'!$O$6:$P$10,2,FALSE))</f>
        <v/>
      </c>
      <c r="X75" s="3" t="str">
        <f>IF(ISERROR(VLOOKUP(I75,'Directive OSH09 (FR)'!$O$13:$P$17,2,FALSE)),"",VLOOKUP(I75,'Directive OSH09 (FR)'!$O$13:$P$17,2,FALSE))</f>
        <v/>
      </c>
      <c r="Y75" s="3" t="str">
        <f t="shared" si="65"/>
        <v/>
      </c>
      <c r="Z75" s="418"/>
      <c r="AA75" s="418"/>
      <c r="AB75" s="418"/>
      <c r="AC75" s="420"/>
      <c r="AD75" s="667"/>
      <c r="AE75" s="651"/>
      <c r="AF75" s="421"/>
      <c r="AG75" s="418"/>
      <c r="AH75" s="418"/>
      <c r="AI75" s="652"/>
    </row>
    <row r="76" spans="1:207" s="517" customFormat="1">
      <c r="A76" s="403" t="s">
        <v>282</v>
      </c>
      <c r="B76" s="398"/>
      <c r="C76" s="398"/>
      <c r="D76" s="398"/>
      <c r="E76" s="370"/>
      <c r="F76" s="371"/>
      <c r="G76" s="464"/>
      <c r="H76" s="412"/>
      <c r="I76" s="398"/>
      <c r="J76" s="398" t="str">
        <f>IF(SUM(J77:J81)=0,"",MAX(J77:J81))</f>
        <v/>
      </c>
      <c r="K76" s="356" t="str">
        <f>IF(ISERROR(VLOOKUP(Y76,'Directive OSH09 (FR)'!$T$6:$U$10,2,FALSE)),"",VLOOKUP(Y76,'Directive OSH09 (FR)'!$T$6:$U$10,2,FALSE))</f>
        <v/>
      </c>
      <c r="L76" s="357" t="str">
        <f>IF(ISERROR(VLOOKUP($A76,Dangers!$B$4:$G$1001,4,FALSE)),"ERR",IF(ISBLANK(VLOOKUP($A76,Dangers!$B$4:$G$1001,4,FALSE)),"","Yes"))</f>
        <v>Yes</v>
      </c>
      <c r="M76" s="358" t="str">
        <f>IF(ISERROR(VLOOKUP($A76,Dangers!$B$4:$G$1001,6,FALSE)),"ERR",IF(ISBLANK((VLOOKUP($A76,Dangers!$B$4:$G$1001,6,FALSE))),"","Yes"))</f>
        <v/>
      </c>
      <c r="N76" s="358"/>
      <c r="O76" s="359"/>
      <c r="P76" s="358"/>
      <c r="Q76" s="360">
        <f>IF(OR(L76="Yes",M76="Yes"),MAX(Q77:Q81),"")</f>
        <v>0</v>
      </c>
      <c r="R76" s="361"/>
      <c r="S76" s="357">
        <f ca="1">IF(L76="Yes",IF(SUM(S77:S81)=0,0,1),2)</f>
        <v>1</v>
      </c>
      <c r="T76" s="361">
        <f>IF(M76="Yes",IF(SUM(T77:T81)=0,0,1),2)</f>
        <v>2</v>
      </c>
      <c r="U76" s="362">
        <v>5</v>
      </c>
      <c r="V76" s="363">
        <v>0</v>
      </c>
      <c r="W76" s="364" t="str">
        <f>IF(ISERROR(VLOOKUP(H76,'Directive OSH09 (FR)'!$O$6:$P$10,2,FALSE)),"",VLOOKUP(H76,'Directive OSH09 (FR)'!$O$6:$P$10,2,FALSE))</f>
        <v/>
      </c>
      <c r="X76" s="362" t="str">
        <f>IF(ISERROR(VLOOKUP(I76,'Directive OSH09 (FR)'!$O$13:$P$17,2,FALSE)),"",VLOOKUP(I76,'Directive OSH09 (FR)'!$O$13:$P$17,2,FALSE))</f>
        <v/>
      </c>
      <c r="Y76" s="362" t="str">
        <f>IF(J76="","",IF(J76&gt;=161,5,IF(J76&gt;=65,4,IF(J76&gt;=20,3,IF(J76&gt;=9,2,1)))))</f>
        <v/>
      </c>
      <c r="Z76" s="365"/>
      <c r="AA76" s="365"/>
      <c r="AB76" s="365"/>
      <c r="AC76" s="368"/>
      <c r="AD76" s="665"/>
      <c r="AE76" s="644"/>
      <c r="AF76" s="624"/>
      <c r="AG76" s="365"/>
      <c r="AH76" s="365"/>
      <c r="AI76" s="65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6"/>
      <c r="BZ76" s="366"/>
      <c r="CA76" s="366"/>
      <c r="CB76" s="366"/>
      <c r="CC76" s="366"/>
      <c r="CD76" s="366"/>
      <c r="CE76" s="366"/>
      <c r="CF76" s="366"/>
      <c r="CG76" s="366"/>
      <c r="CH76" s="366"/>
      <c r="CI76" s="366"/>
      <c r="CJ76" s="366"/>
      <c r="CK76" s="366"/>
      <c r="CL76" s="366"/>
      <c r="CM76" s="366"/>
      <c r="CN76" s="366"/>
      <c r="CO76" s="366"/>
      <c r="CP76" s="366"/>
      <c r="CQ76" s="366"/>
      <c r="CR76" s="366"/>
      <c r="CS76" s="366"/>
      <c r="CT76" s="366"/>
      <c r="CU76" s="366"/>
      <c r="CV76" s="366"/>
      <c r="CW76" s="366"/>
      <c r="CX76" s="366"/>
      <c r="CY76" s="366"/>
      <c r="CZ76" s="366"/>
      <c r="DA76" s="366"/>
      <c r="DB76" s="366"/>
      <c r="DC76" s="366"/>
      <c r="DD76" s="366"/>
      <c r="DE76" s="366"/>
      <c r="DF76" s="366"/>
      <c r="DG76" s="366"/>
      <c r="DH76" s="366"/>
      <c r="DI76" s="366"/>
      <c r="DJ76" s="366"/>
      <c r="DK76" s="366"/>
      <c r="DL76" s="366"/>
      <c r="DM76" s="366"/>
      <c r="DN76" s="366"/>
      <c r="DO76" s="366"/>
      <c r="DP76" s="366"/>
      <c r="DQ76" s="366"/>
      <c r="DR76" s="366"/>
      <c r="DS76" s="366"/>
      <c r="DT76" s="366"/>
      <c r="DU76" s="366"/>
      <c r="DV76" s="366"/>
      <c r="DW76" s="366"/>
      <c r="DX76" s="366"/>
      <c r="DY76" s="366"/>
      <c r="DZ76" s="366"/>
      <c r="EA76" s="366"/>
      <c r="EB76" s="366"/>
      <c r="EC76" s="366"/>
      <c r="ED76" s="366"/>
      <c r="EE76" s="366"/>
      <c r="EF76" s="366"/>
      <c r="EG76" s="366"/>
      <c r="EH76" s="366"/>
      <c r="EI76" s="366"/>
      <c r="EJ76" s="366"/>
      <c r="EK76" s="366"/>
      <c r="EL76" s="366"/>
      <c r="EM76" s="366"/>
      <c r="EN76" s="366"/>
      <c r="EO76" s="366"/>
      <c r="EP76" s="366"/>
      <c r="EQ76" s="366"/>
      <c r="ER76" s="366"/>
      <c r="ES76" s="366"/>
      <c r="ET76" s="366"/>
      <c r="EU76" s="366"/>
      <c r="EV76" s="366"/>
      <c r="EW76" s="366"/>
      <c r="EX76" s="366"/>
      <c r="EY76" s="366"/>
      <c r="EZ76" s="366"/>
      <c r="FA76" s="366"/>
      <c r="FB76" s="366"/>
      <c r="FC76" s="366"/>
      <c r="FD76" s="366"/>
      <c r="FE76" s="366"/>
      <c r="FF76" s="366"/>
      <c r="FG76" s="366"/>
      <c r="FH76" s="366"/>
      <c r="FI76" s="366"/>
      <c r="FJ76" s="366"/>
      <c r="FK76" s="366"/>
      <c r="FL76" s="366"/>
      <c r="FM76" s="366"/>
      <c r="FN76" s="366"/>
      <c r="FO76" s="366"/>
      <c r="FP76" s="366"/>
      <c r="FQ76" s="366"/>
      <c r="FR76" s="366"/>
      <c r="FS76" s="366"/>
      <c r="FT76" s="366"/>
      <c r="FU76" s="366"/>
      <c r="FV76" s="366"/>
      <c r="FW76" s="366"/>
      <c r="FX76" s="366"/>
      <c r="FY76" s="366"/>
      <c r="FZ76" s="366"/>
      <c r="GA76" s="366"/>
      <c r="GB76" s="366"/>
      <c r="GC76" s="366"/>
      <c r="GD76" s="366"/>
      <c r="GE76" s="366"/>
      <c r="GF76" s="366"/>
      <c r="GG76" s="366"/>
      <c r="GH76" s="366"/>
      <c r="GI76" s="366"/>
      <c r="GJ76" s="366"/>
      <c r="GK76" s="366"/>
      <c r="GL76" s="366"/>
      <c r="GM76" s="366"/>
      <c r="GN76" s="366"/>
      <c r="GO76" s="366"/>
      <c r="GP76" s="366"/>
      <c r="GQ76" s="366"/>
      <c r="GR76" s="366"/>
      <c r="GS76" s="366"/>
      <c r="GT76" s="366"/>
      <c r="GU76" s="366"/>
      <c r="GV76" s="366"/>
      <c r="GW76" s="366"/>
      <c r="GX76" s="366"/>
      <c r="GY76" s="366"/>
    </row>
    <row r="77" spans="1:207">
      <c r="A77" s="260" t="s">
        <v>463</v>
      </c>
      <c r="B77" s="8"/>
      <c r="C77" s="8"/>
      <c r="D77" s="8"/>
      <c r="E77" s="266"/>
      <c r="F77" s="267"/>
      <c r="G77" s="321"/>
      <c r="H77" s="7"/>
      <c r="I77" s="8"/>
      <c r="J77" s="8" t="str">
        <f>IF(ISERROR(W77*X77),"",W77*X77)</f>
        <v/>
      </c>
      <c r="K77" s="14" t="str">
        <f>IF(ISERROR(VLOOKUP(Y77,'Directive OSH09 (FR)'!$T$6:$U$10,2,FALSE)),"",VLOOKUP(Y77,'Directive OSH09 (FR)'!$T$6:$U$10,2,FALSE))</f>
        <v/>
      </c>
      <c r="L77" s="126"/>
      <c r="M77" s="127"/>
      <c r="N77" s="27"/>
      <c r="O77" s="27"/>
      <c r="P77" s="27"/>
      <c r="Q77" s="57"/>
      <c r="R77" s="35"/>
      <c r="S77" s="7">
        <f t="shared" ref="S77:T81" ca="1" si="66">U77</f>
        <v>1</v>
      </c>
      <c r="T77" s="35">
        <f t="shared" ca="1" si="66"/>
        <v>1</v>
      </c>
      <c r="U77" s="3">
        <f ca="1">IF(A77="",0,IF(Q$76="",1,IF(Q$76+$U$76*365&lt;$U$1,1,0)))</f>
        <v>1</v>
      </c>
      <c r="V77" s="163">
        <f ca="1">IF(A77="",0,IF(Q$76="",1,IF(Q$76+$V$76*365&lt;$U$1,1,0)))</f>
        <v>1</v>
      </c>
      <c r="W77" s="162" t="str">
        <f>IF(ISERROR(VLOOKUP(H77,'Directive OSH09 (FR)'!$O$6:$P$10,2,FALSE)),"",VLOOKUP(H77,'Directive OSH09 (FR)'!$O$6:$P$10,2,FALSE))</f>
        <v/>
      </c>
      <c r="X77" s="3" t="str">
        <f>IF(ISERROR(VLOOKUP(I77,'Directive OSH09 (FR)'!$O$13:$P$17,2,FALSE)),"",VLOOKUP(I77,'Directive OSH09 (FR)'!$O$13:$P$17,2,FALSE))</f>
        <v/>
      </c>
      <c r="Y77" s="3" t="str">
        <f>IF(J77="","",IF(J77&gt;=161,5,IF(J77&gt;=65,4,IF(J77&gt;=20,3,IF(J77&gt;=9,2,1)))))</f>
        <v/>
      </c>
      <c r="Z77" s="418"/>
      <c r="AA77" s="418"/>
      <c r="AB77" s="418"/>
      <c r="AC77" s="420"/>
      <c r="AD77" s="667"/>
      <c r="AE77" s="651"/>
      <c r="AF77" s="421"/>
      <c r="AG77" s="418"/>
      <c r="AH77" s="418"/>
      <c r="AI77" s="652"/>
    </row>
    <row r="78" spans="1:207">
      <c r="A78" s="261"/>
      <c r="B78" s="8"/>
      <c r="C78" s="8"/>
      <c r="D78" s="8"/>
      <c r="E78" s="266"/>
      <c r="F78" s="267"/>
      <c r="G78" s="321"/>
      <c r="H78" s="7"/>
      <c r="I78" s="8"/>
      <c r="J78" s="8" t="str">
        <f t="shared" ref="J78:J81" si="67">IF(ISERROR(W78*X78),"",W78*X78)</f>
        <v/>
      </c>
      <c r="K78" s="14" t="str">
        <f>IF(ISERROR(VLOOKUP(Y78,'Directive OSH09 (FR)'!$T$6:$U$10,2,FALSE)),"",VLOOKUP(Y78,'Directive OSH09 (FR)'!$T$6:$U$10,2,FALSE))</f>
        <v/>
      </c>
      <c r="L78" s="126"/>
      <c r="M78" s="127"/>
      <c r="N78" s="27"/>
      <c r="O78" s="27"/>
      <c r="P78" s="27"/>
      <c r="Q78" s="57"/>
      <c r="R78" s="35"/>
      <c r="S78" s="7">
        <f t="shared" si="66"/>
        <v>0</v>
      </c>
      <c r="T78" s="35">
        <f t="shared" si="66"/>
        <v>0</v>
      </c>
      <c r="U78" s="3">
        <f>IF(A78="",0,IF(Q$76="",1,IF(Q$76+$U$76*365&lt;$U$1,1,0)))</f>
        <v>0</v>
      </c>
      <c r="V78" s="163">
        <f>IF(A78="",0,IF(Q$76="",1,IF(Q$76+$V$76*365&lt;$U$1,1,0)))</f>
        <v>0</v>
      </c>
      <c r="W78" s="162" t="str">
        <f>IF(ISERROR(VLOOKUP(H78,'Directive OSH09 (FR)'!$O$6:$P$10,2,FALSE)),"",VLOOKUP(H78,'Directive OSH09 (FR)'!$O$6:$P$10,2,FALSE))</f>
        <v/>
      </c>
      <c r="X78" s="3" t="str">
        <f>IF(ISERROR(VLOOKUP(I78,'Directive OSH09 (FR)'!$O$13:$P$17,2,FALSE)),"",VLOOKUP(I78,'Directive OSH09 (FR)'!$O$13:$P$17,2,FALSE))</f>
        <v/>
      </c>
      <c r="Y78" s="3" t="str">
        <f t="shared" ref="Y78:Y81" si="68">IF(J78="","",IF(J78&gt;=161,5,IF(J78&gt;=65,4,IF(J78&gt;=20,3,IF(J78&gt;=9,2,1)))))</f>
        <v/>
      </c>
      <c r="Z78" s="418"/>
      <c r="AA78" s="418"/>
      <c r="AB78" s="418"/>
      <c r="AC78" s="420"/>
      <c r="AD78" s="667"/>
      <c r="AE78" s="651"/>
      <c r="AF78" s="421"/>
      <c r="AG78" s="418"/>
      <c r="AH78" s="418"/>
      <c r="AI78" s="652"/>
    </row>
    <row r="79" spans="1:207">
      <c r="A79" s="261"/>
      <c r="B79" s="8"/>
      <c r="C79" s="8"/>
      <c r="D79" s="8"/>
      <c r="E79" s="266"/>
      <c r="F79" s="267"/>
      <c r="G79" s="321"/>
      <c r="H79" s="7"/>
      <c r="I79" s="8"/>
      <c r="J79" s="8" t="str">
        <f t="shared" si="67"/>
        <v/>
      </c>
      <c r="K79" s="14" t="str">
        <f>IF(ISERROR(VLOOKUP(Y79,'Directive OSH09 (FR)'!$T$6:$U$10,2,FALSE)),"",VLOOKUP(Y79,'Directive OSH09 (FR)'!$T$6:$U$10,2,FALSE))</f>
        <v/>
      </c>
      <c r="L79" s="126"/>
      <c r="M79" s="127"/>
      <c r="N79" s="27"/>
      <c r="O79" s="27"/>
      <c r="P79" s="27"/>
      <c r="Q79" s="57"/>
      <c r="R79" s="35"/>
      <c r="S79" s="7">
        <f t="shared" si="66"/>
        <v>0</v>
      </c>
      <c r="T79" s="35">
        <f t="shared" si="66"/>
        <v>0</v>
      </c>
      <c r="U79" s="3">
        <f>IF(A79="",0,IF(Q$76="",1,IF(Q$76+$U$76*365&lt;$U$1,1,0)))</f>
        <v>0</v>
      </c>
      <c r="V79" s="163">
        <f>IF(A79="",0,IF(Q$76="",1,IF(Q$76+$V$76*365&lt;$U$1,1,0)))</f>
        <v>0</v>
      </c>
      <c r="W79" s="162" t="str">
        <f>IF(ISERROR(VLOOKUP(H79,'Directive OSH09 (FR)'!$O$6:$P$10,2,FALSE)),"",VLOOKUP(H79,'Directive OSH09 (FR)'!$O$6:$P$10,2,FALSE))</f>
        <v/>
      </c>
      <c r="X79" s="3" t="str">
        <f>IF(ISERROR(VLOOKUP(I79,'Directive OSH09 (FR)'!$O$13:$P$17,2,FALSE)),"",VLOOKUP(I79,'Directive OSH09 (FR)'!$O$13:$P$17,2,FALSE))</f>
        <v/>
      </c>
      <c r="Y79" s="3" t="str">
        <f t="shared" si="68"/>
        <v/>
      </c>
      <c r="Z79" s="418"/>
      <c r="AA79" s="418"/>
      <c r="AB79" s="418"/>
      <c r="AC79" s="420"/>
      <c r="AD79" s="667"/>
      <c r="AE79" s="651"/>
      <c r="AF79" s="421"/>
      <c r="AG79" s="418"/>
      <c r="AH79" s="418"/>
      <c r="AI79" s="652"/>
    </row>
    <row r="80" spans="1:207">
      <c r="A80" s="261"/>
      <c r="B80" s="8"/>
      <c r="C80" s="8"/>
      <c r="D80" s="8"/>
      <c r="E80" s="266"/>
      <c r="F80" s="267"/>
      <c r="G80" s="321"/>
      <c r="H80" s="7"/>
      <c r="I80" s="8"/>
      <c r="J80" s="8" t="str">
        <f t="shared" si="67"/>
        <v/>
      </c>
      <c r="K80" s="14" t="str">
        <f>IF(ISERROR(VLOOKUP(Y80,'Directive OSH09 (FR)'!$T$6:$U$10,2,FALSE)),"",VLOOKUP(Y80,'Directive OSH09 (FR)'!$T$6:$U$10,2,FALSE))</f>
        <v/>
      </c>
      <c r="L80" s="126"/>
      <c r="M80" s="127"/>
      <c r="N80" s="27"/>
      <c r="O80" s="27"/>
      <c r="P80" s="27"/>
      <c r="Q80" s="57"/>
      <c r="R80" s="35"/>
      <c r="S80" s="7">
        <f t="shared" si="66"/>
        <v>0</v>
      </c>
      <c r="T80" s="35">
        <f t="shared" si="66"/>
        <v>0</v>
      </c>
      <c r="U80" s="3">
        <f>IF(A80="",0,IF(Q$76="",1,IF(Q$76+$U$76*365&lt;$U$1,1,0)))</f>
        <v>0</v>
      </c>
      <c r="V80" s="163">
        <f>IF(A80="",0,IF(Q$76="",1,IF(Q$76+$V$76*365&lt;$U$1,1,0)))</f>
        <v>0</v>
      </c>
      <c r="W80" s="162" t="str">
        <f>IF(ISERROR(VLOOKUP(H80,'Directive OSH09 (FR)'!$O$6:$P$10,2,FALSE)),"",VLOOKUP(H80,'Directive OSH09 (FR)'!$O$6:$P$10,2,FALSE))</f>
        <v/>
      </c>
      <c r="X80" s="3" t="str">
        <f>IF(ISERROR(VLOOKUP(I80,'Directive OSH09 (FR)'!$O$13:$P$17,2,FALSE)),"",VLOOKUP(I80,'Directive OSH09 (FR)'!$O$13:$P$17,2,FALSE))</f>
        <v/>
      </c>
      <c r="Y80" s="3" t="str">
        <f t="shared" si="68"/>
        <v/>
      </c>
      <c r="Z80" s="418"/>
      <c r="AA80" s="418"/>
      <c r="AB80" s="418"/>
      <c r="AC80" s="420"/>
      <c r="AD80" s="667"/>
      <c r="AE80" s="651"/>
      <c r="AF80" s="421"/>
      <c r="AG80" s="418"/>
      <c r="AH80" s="418"/>
      <c r="AI80" s="652"/>
    </row>
    <row r="81" spans="1:207" ht="5.25" customHeight="1">
      <c r="A81" s="405"/>
      <c r="B81" s="62"/>
      <c r="C81" s="62"/>
      <c r="D81" s="62"/>
      <c r="E81" s="293"/>
      <c r="F81" s="282"/>
      <c r="G81" s="458"/>
      <c r="H81" s="61"/>
      <c r="I81" s="62"/>
      <c r="J81" s="62" t="str">
        <f t="shared" si="67"/>
        <v/>
      </c>
      <c r="K81" s="63" t="str">
        <f>IF(ISERROR(VLOOKUP(Y81,'Directive OSH09 (FR)'!$T$6:$U$10,2,FALSE)),"",VLOOKUP(Y81,'Directive OSH09 (FR)'!$T$6:$U$10,2,FALSE))</f>
        <v/>
      </c>
      <c r="L81" s="61"/>
      <c r="M81" s="64"/>
      <c r="N81" s="64"/>
      <c r="O81" s="64"/>
      <c r="P81" s="64"/>
      <c r="Q81" s="65"/>
      <c r="R81" s="66"/>
      <c r="S81" s="61">
        <f t="shared" si="66"/>
        <v>0</v>
      </c>
      <c r="T81" s="66">
        <f t="shared" si="66"/>
        <v>0</v>
      </c>
      <c r="U81" s="164">
        <f>IF(A81="",0,IF(Q$76="",1,IF(Q$76+$U$76*365&lt;$U$1,1,0)))</f>
        <v>0</v>
      </c>
      <c r="V81" s="165">
        <f>IF(A81="",0,IF(Q$76="",1,IF(Q$76+$V$76*365&lt;$U$1,1,0)))</f>
        <v>0</v>
      </c>
      <c r="W81" s="162" t="str">
        <f>IF(ISERROR(VLOOKUP(H81,'Directive OSH09 (FR)'!$O$6:$P$10,2,FALSE)),"",VLOOKUP(H81,'Directive OSH09 (FR)'!$O$6:$P$10,2,FALSE))</f>
        <v/>
      </c>
      <c r="X81" s="3" t="str">
        <f>IF(ISERROR(VLOOKUP(I81,'Directive OSH09 (FR)'!$O$13:$P$17,2,FALSE)),"",VLOOKUP(I81,'Directive OSH09 (FR)'!$O$13:$P$17,2,FALSE))</f>
        <v/>
      </c>
      <c r="Y81" s="3" t="str">
        <f t="shared" si="68"/>
        <v/>
      </c>
      <c r="Z81" s="418"/>
      <c r="AA81" s="418"/>
      <c r="AB81" s="418"/>
      <c r="AC81" s="420"/>
      <c r="AD81" s="667"/>
      <c r="AE81" s="651"/>
      <c r="AF81" s="421"/>
      <c r="AG81" s="418"/>
      <c r="AH81" s="418"/>
      <c r="AI81" s="652"/>
    </row>
    <row r="82" spans="1:207" s="517" customFormat="1">
      <c r="A82" s="403" t="s">
        <v>283</v>
      </c>
      <c r="B82" s="398"/>
      <c r="C82" s="398"/>
      <c r="D82" s="398"/>
      <c r="E82" s="370"/>
      <c r="F82" s="371"/>
      <c r="G82" s="464"/>
      <c r="H82" s="412"/>
      <c r="I82" s="398"/>
      <c r="J82" s="398" t="str">
        <f>IF(SUM(J83:J87)=0,"",MAX(J83:J87))</f>
        <v/>
      </c>
      <c r="K82" s="356" t="str">
        <f>IF(ISERROR(VLOOKUP(Y82,'Directive OSH09 (FR)'!$T$6:$U$10,2,FALSE)),"",VLOOKUP(Y82,'Directive OSH09 (FR)'!$T$6:$U$10,2,FALSE))</f>
        <v/>
      </c>
      <c r="L82" s="357" t="str">
        <f>IF(ISERROR(VLOOKUP($A82,Dangers!$B$4:$G$1001,4,FALSE)),"ERR",IF(ISBLANK(VLOOKUP($A82,Dangers!$B$4:$G$1001,4,FALSE)),"","Yes"))</f>
        <v/>
      </c>
      <c r="M82" s="358" t="str">
        <f>IF(ISERROR(VLOOKUP($A82,Dangers!$B$4:$G$1001,6,FALSE)),"ERR",IF(ISBLANK((VLOOKUP($A82,Dangers!$B$4:$G$1001,6,FALSE))),"","Yes"))</f>
        <v/>
      </c>
      <c r="N82" s="358"/>
      <c r="O82" s="359"/>
      <c r="P82" s="358"/>
      <c r="Q82" s="360" t="str">
        <f>IF(OR(L82="Yes",M82="Yes"),MAX(Q83:Q87),"")</f>
        <v/>
      </c>
      <c r="R82" s="361"/>
      <c r="S82" s="357">
        <f>IF(L82="Yes",IF(SUM(S83:S87)=0,0,1),2)</f>
        <v>2</v>
      </c>
      <c r="T82" s="361">
        <f>IF(M82="Yes",IF(SUM(T83:T87)=0,0,1),2)</f>
        <v>2</v>
      </c>
      <c r="U82" s="362">
        <v>0</v>
      </c>
      <c r="V82" s="363">
        <v>0</v>
      </c>
      <c r="W82" s="364" t="str">
        <f>IF(ISERROR(VLOOKUP(H82,'Directive OSH09 (FR)'!$O$6:$P$10,2,FALSE)),"",VLOOKUP(H82,'Directive OSH09 (FR)'!$O$6:$P$10,2,FALSE))</f>
        <v/>
      </c>
      <c r="X82" s="362" t="str">
        <f>IF(ISERROR(VLOOKUP(I82,'Directive OSH09 (FR)'!$O$13:$P$17,2,FALSE)),"",VLOOKUP(I82,'Directive OSH09 (FR)'!$O$13:$P$17,2,FALSE))</f>
        <v/>
      </c>
      <c r="Y82" s="362" t="str">
        <f>IF(J82="","",IF(J82&gt;=161,5,IF(J82&gt;=65,4,IF(J82&gt;=20,3,IF(J82&gt;=9,2,1)))))</f>
        <v/>
      </c>
      <c r="Z82" s="365"/>
      <c r="AA82" s="365"/>
      <c r="AB82" s="365"/>
      <c r="AC82" s="368"/>
      <c r="AD82" s="665"/>
      <c r="AE82" s="644"/>
      <c r="AF82" s="624"/>
      <c r="AG82" s="365"/>
      <c r="AH82" s="365"/>
      <c r="AI82" s="65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6"/>
      <c r="BZ82" s="366"/>
      <c r="CA82" s="366"/>
      <c r="CB82" s="366"/>
      <c r="CC82" s="366"/>
      <c r="CD82" s="366"/>
      <c r="CE82" s="366"/>
      <c r="CF82" s="366"/>
      <c r="CG82" s="366"/>
      <c r="CH82" s="366"/>
      <c r="CI82" s="366"/>
      <c r="CJ82" s="366"/>
      <c r="CK82" s="366"/>
      <c r="CL82" s="366"/>
      <c r="CM82" s="366"/>
      <c r="CN82" s="366"/>
      <c r="CO82" s="366"/>
      <c r="CP82" s="366"/>
      <c r="CQ82" s="366"/>
      <c r="CR82" s="366"/>
      <c r="CS82" s="366"/>
      <c r="CT82" s="366"/>
      <c r="CU82" s="366"/>
      <c r="CV82" s="366"/>
      <c r="CW82" s="366"/>
      <c r="CX82" s="366"/>
      <c r="CY82" s="366"/>
      <c r="CZ82" s="366"/>
      <c r="DA82" s="366"/>
      <c r="DB82" s="366"/>
      <c r="DC82" s="366"/>
      <c r="DD82" s="366"/>
      <c r="DE82" s="366"/>
      <c r="DF82" s="366"/>
      <c r="DG82" s="366"/>
      <c r="DH82" s="366"/>
      <c r="DI82" s="366"/>
      <c r="DJ82" s="366"/>
      <c r="DK82" s="366"/>
      <c r="DL82" s="366"/>
      <c r="DM82" s="366"/>
      <c r="DN82" s="366"/>
      <c r="DO82" s="366"/>
      <c r="DP82" s="366"/>
      <c r="DQ82" s="366"/>
      <c r="DR82" s="366"/>
      <c r="DS82" s="366"/>
      <c r="DT82" s="366"/>
      <c r="DU82" s="366"/>
      <c r="DV82" s="366"/>
      <c r="DW82" s="366"/>
      <c r="DX82" s="366"/>
      <c r="DY82" s="366"/>
      <c r="DZ82" s="366"/>
      <c r="EA82" s="366"/>
      <c r="EB82" s="366"/>
      <c r="EC82" s="366"/>
      <c r="ED82" s="366"/>
      <c r="EE82" s="366"/>
      <c r="EF82" s="366"/>
      <c r="EG82" s="366"/>
      <c r="EH82" s="366"/>
      <c r="EI82" s="366"/>
      <c r="EJ82" s="366"/>
      <c r="EK82" s="366"/>
      <c r="EL82" s="366"/>
      <c r="EM82" s="366"/>
      <c r="EN82" s="366"/>
      <c r="EO82" s="366"/>
      <c r="EP82" s="366"/>
      <c r="EQ82" s="366"/>
      <c r="ER82" s="366"/>
      <c r="ES82" s="366"/>
      <c r="ET82" s="366"/>
      <c r="EU82" s="366"/>
      <c r="EV82" s="366"/>
      <c r="EW82" s="366"/>
      <c r="EX82" s="366"/>
      <c r="EY82" s="366"/>
      <c r="EZ82" s="366"/>
      <c r="FA82" s="366"/>
      <c r="FB82" s="366"/>
      <c r="FC82" s="366"/>
      <c r="FD82" s="366"/>
      <c r="FE82" s="366"/>
      <c r="FF82" s="366"/>
      <c r="FG82" s="366"/>
      <c r="FH82" s="366"/>
      <c r="FI82" s="366"/>
      <c r="FJ82" s="366"/>
      <c r="FK82" s="366"/>
      <c r="FL82" s="366"/>
      <c r="FM82" s="366"/>
      <c r="FN82" s="366"/>
      <c r="FO82" s="366"/>
      <c r="FP82" s="366"/>
      <c r="FQ82" s="366"/>
      <c r="FR82" s="366"/>
      <c r="FS82" s="366"/>
      <c r="FT82" s="366"/>
      <c r="FU82" s="366"/>
      <c r="FV82" s="366"/>
      <c r="FW82" s="366"/>
      <c r="FX82" s="366"/>
      <c r="FY82" s="366"/>
      <c r="FZ82" s="366"/>
      <c r="GA82" s="366"/>
      <c r="GB82" s="366"/>
      <c r="GC82" s="366"/>
      <c r="GD82" s="366"/>
      <c r="GE82" s="366"/>
      <c r="GF82" s="366"/>
      <c r="GG82" s="366"/>
      <c r="GH82" s="366"/>
      <c r="GI82" s="366"/>
      <c r="GJ82" s="366"/>
      <c r="GK82" s="366"/>
      <c r="GL82" s="366"/>
      <c r="GM82" s="366"/>
      <c r="GN82" s="366"/>
      <c r="GO82" s="366"/>
      <c r="GP82" s="366"/>
      <c r="GQ82" s="366"/>
      <c r="GR82" s="366"/>
      <c r="GS82" s="366"/>
      <c r="GT82" s="366"/>
      <c r="GU82" s="366"/>
      <c r="GV82" s="366"/>
      <c r="GW82" s="366"/>
      <c r="GX82" s="366"/>
      <c r="GY82" s="366"/>
    </row>
    <row r="83" spans="1:207">
      <c r="A83" s="261"/>
      <c r="B83" s="8"/>
      <c r="C83" s="8"/>
      <c r="D83" s="8"/>
      <c r="E83" s="266"/>
      <c r="F83" s="267"/>
      <c r="G83" s="321"/>
      <c r="H83" s="7"/>
      <c r="I83" s="8"/>
      <c r="J83" s="8" t="str">
        <f>IF(ISERROR(W83*X83),"",W83*X83)</f>
        <v/>
      </c>
      <c r="K83" s="14" t="str">
        <f>IF(ISERROR(VLOOKUP(Y83,'Directive OSH09 (FR)'!$T$6:$U$10,2,FALSE)),"",VLOOKUP(Y83,'Directive OSH09 (FR)'!$T$6:$U$10,2,FALSE))</f>
        <v/>
      </c>
      <c r="L83" s="126"/>
      <c r="M83" s="127"/>
      <c r="N83" s="27"/>
      <c r="O83" s="27"/>
      <c r="P83" s="27"/>
      <c r="Q83" s="57"/>
      <c r="R83" s="35"/>
      <c r="S83" s="7">
        <f t="shared" ref="S83:T87" si="69">U83</f>
        <v>0</v>
      </c>
      <c r="T83" s="35">
        <f t="shared" si="69"/>
        <v>0</v>
      </c>
      <c r="U83" s="3">
        <f>IF(A83="",0,IF(Q$82="",1,IF(Q$82+$U$82*365&lt;$U$1,1,0)))</f>
        <v>0</v>
      </c>
      <c r="V83" s="163">
        <f>IF(A83="",0,IF(Q$82="",1,IF(Q$82+$V$82*365&lt;$U$1,1,0)))</f>
        <v>0</v>
      </c>
      <c r="W83" s="162" t="str">
        <f>IF(ISERROR(VLOOKUP(H83,'Directive OSH09 (FR)'!$O$6:$P$10,2,FALSE)),"",VLOOKUP(H83,'Directive OSH09 (FR)'!$O$6:$P$10,2,FALSE))</f>
        <v/>
      </c>
      <c r="X83" s="3" t="str">
        <f>IF(ISERROR(VLOOKUP(I83,'Directive OSH09 (FR)'!$O$13:$P$17,2,FALSE)),"",VLOOKUP(I83,'Directive OSH09 (FR)'!$O$13:$P$17,2,FALSE))</f>
        <v/>
      </c>
      <c r="Y83" s="3" t="str">
        <f>IF(J83="","",IF(J83&gt;=161,5,IF(J83&gt;=65,4,IF(J83&gt;=20,3,IF(J83&gt;=9,2,1)))))</f>
        <v/>
      </c>
      <c r="Z83" s="418"/>
      <c r="AA83" s="418"/>
      <c r="AB83" s="418"/>
      <c r="AC83" s="420"/>
      <c r="AD83" s="667"/>
      <c r="AE83" s="651"/>
      <c r="AF83" s="421"/>
      <c r="AG83" s="418"/>
      <c r="AH83" s="418"/>
      <c r="AI83" s="652"/>
    </row>
    <row r="84" spans="1:207">
      <c r="A84" s="260" t="s">
        <v>463</v>
      </c>
      <c r="B84" s="8"/>
      <c r="C84" s="8"/>
      <c r="D84" s="8"/>
      <c r="E84" s="266"/>
      <c r="F84" s="267"/>
      <c r="G84" s="321"/>
      <c r="H84" s="7"/>
      <c r="I84" s="8"/>
      <c r="J84" s="8" t="str">
        <f t="shared" ref="J84:J87" si="70">IF(ISERROR(W84*X84),"",W84*X84)</f>
        <v/>
      </c>
      <c r="K84" s="14" t="str">
        <f>IF(ISERROR(VLOOKUP(Y84,'Directive OSH09 (FR)'!$T$6:$U$10,2,FALSE)),"",VLOOKUP(Y84,'Directive OSH09 (FR)'!$T$6:$U$10,2,FALSE))</f>
        <v/>
      </c>
      <c r="L84" s="126"/>
      <c r="M84" s="127"/>
      <c r="N84" s="27"/>
      <c r="O84" s="27"/>
      <c r="P84" s="27"/>
      <c r="Q84" s="57"/>
      <c r="R84" s="35"/>
      <c r="S84" s="7">
        <f t="shared" si="69"/>
        <v>1</v>
      </c>
      <c r="T84" s="35">
        <f t="shared" si="69"/>
        <v>1</v>
      </c>
      <c r="U84" s="3">
        <f>IF(A84="",0,IF(Q$82="",1,IF(Q$82+$U$82*365&lt;$U$1,1,0)))</f>
        <v>1</v>
      </c>
      <c r="V84" s="163">
        <f>IF(A84="",0,IF(Q$82="",1,IF(Q$82+$V$82*365&lt;$U$1,1,0)))</f>
        <v>1</v>
      </c>
      <c r="W84" s="162" t="str">
        <f>IF(ISERROR(VLOOKUP(H84,'Directive OSH09 (FR)'!$O$6:$P$10,2,FALSE)),"",VLOOKUP(H84,'Directive OSH09 (FR)'!$O$6:$P$10,2,FALSE))</f>
        <v/>
      </c>
      <c r="X84" s="3" t="str">
        <f>IF(ISERROR(VLOOKUP(I84,'Directive OSH09 (FR)'!$O$13:$P$17,2,FALSE)),"",VLOOKUP(I84,'Directive OSH09 (FR)'!$O$13:$P$17,2,FALSE))</f>
        <v/>
      </c>
      <c r="Y84" s="3" t="str">
        <f t="shared" ref="Y84:Y87" si="71">IF(J84="","",IF(J84&gt;=161,5,IF(J84&gt;=65,4,IF(J84&gt;=20,3,IF(J84&gt;=9,2,1)))))</f>
        <v/>
      </c>
      <c r="Z84" s="418"/>
      <c r="AA84" s="418"/>
      <c r="AB84" s="418"/>
      <c r="AC84" s="420"/>
      <c r="AD84" s="667"/>
      <c r="AE84" s="651"/>
      <c r="AF84" s="421"/>
      <c r="AG84" s="418"/>
      <c r="AH84" s="418"/>
      <c r="AI84" s="652"/>
    </row>
    <row r="85" spans="1:207">
      <c r="A85" s="261"/>
      <c r="B85" s="8"/>
      <c r="C85" s="8"/>
      <c r="D85" s="8"/>
      <c r="E85" s="266"/>
      <c r="F85" s="267"/>
      <c r="G85" s="321"/>
      <c r="H85" s="7"/>
      <c r="I85" s="8"/>
      <c r="J85" s="8" t="str">
        <f t="shared" si="70"/>
        <v/>
      </c>
      <c r="K85" s="14" t="str">
        <f>IF(ISERROR(VLOOKUP(Y85,'Directive OSH09 (FR)'!$T$6:$U$10,2,FALSE)),"",VLOOKUP(Y85,'Directive OSH09 (FR)'!$T$6:$U$10,2,FALSE))</f>
        <v/>
      </c>
      <c r="L85" s="126"/>
      <c r="M85" s="127"/>
      <c r="N85" s="27"/>
      <c r="O85" s="27"/>
      <c r="P85" s="27"/>
      <c r="Q85" s="57"/>
      <c r="R85" s="35"/>
      <c r="S85" s="7">
        <f t="shared" si="69"/>
        <v>0</v>
      </c>
      <c r="T85" s="35">
        <f t="shared" si="69"/>
        <v>0</v>
      </c>
      <c r="U85" s="3">
        <f>IF(A85="",0,IF(Q$82="",1,IF(Q$82+$U$82*365&lt;$U$1,1,0)))</f>
        <v>0</v>
      </c>
      <c r="V85" s="163">
        <f>IF(A85="",0,IF(Q$82="",1,IF(Q$82+$V$82*365&lt;$U$1,1,0)))</f>
        <v>0</v>
      </c>
      <c r="W85" s="162" t="str">
        <f>IF(ISERROR(VLOOKUP(H85,'Directive OSH09 (FR)'!$O$6:$P$10,2,FALSE)),"",VLOOKUP(H85,'Directive OSH09 (FR)'!$O$6:$P$10,2,FALSE))</f>
        <v/>
      </c>
      <c r="X85" s="3" t="str">
        <f>IF(ISERROR(VLOOKUP(I85,'Directive OSH09 (FR)'!$O$13:$P$17,2,FALSE)),"",VLOOKUP(I85,'Directive OSH09 (FR)'!$O$13:$P$17,2,FALSE))</f>
        <v/>
      </c>
      <c r="Y85" s="3" t="str">
        <f t="shared" si="71"/>
        <v/>
      </c>
      <c r="Z85" s="418"/>
      <c r="AA85" s="418"/>
      <c r="AB85" s="418"/>
      <c r="AC85" s="420"/>
      <c r="AD85" s="667"/>
      <c r="AE85" s="651"/>
      <c r="AF85" s="421"/>
      <c r="AG85" s="418"/>
      <c r="AH85" s="418"/>
      <c r="AI85" s="652"/>
    </row>
    <row r="86" spans="1:207">
      <c r="A86" s="261"/>
      <c r="B86" s="8"/>
      <c r="C86" s="8"/>
      <c r="D86" s="8"/>
      <c r="E86" s="266"/>
      <c r="F86" s="267"/>
      <c r="G86" s="321"/>
      <c r="H86" s="7"/>
      <c r="I86" s="8"/>
      <c r="J86" s="8" t="str">
        <f t="shared" si="70"/>
        <v/>
      </c>
      <c r="K86" s="14" t="str">
        <f>IF(ISERROR(VLOOKUP(Y86,'Directive OSH09 (FR)'!$T$6:$U$10,2,FALSE)),"",VLOOKUP(Y86,'Directive OSH09 (FR)'!$T$6:$U$10,2,FALSE))</f>
        <v/>
      </c>
      <c r="L86" s="126"/>
      <c r="M86" s="127"/>
      <c r="N86" s="27"/>
      <c r="O86" s="27"/>
      <c r="P86" s="27"/>
      <c r="Q86" s="57"/>
      <c r="R86" s="35"/>
      <c r="S86" s="7">
        <f t="shared" si="69"/>
        <v>0</v>
      </c>
      <c r="T86" s="35">
        <f t="shared" si="69"/>
        <v>0</v>
      </c>
      <c r="U86" s="3">
        <f>IF(A86="",0,IF(Q$82="",1,IF(Q$82+$U$82*365&lt;$U$1,1,0)))</f>
        <v>0</v>
      </c>
      <c r="V86" s="163">
        <f>IF(A86="",0,IF(Q$82="",1,IF(Q$82+$V$82*365&lt;$U$1,1,0)))</f>
        <v>0</v>
      </c>
      <c r="W86" s="162" t="str">
        <f>IF(ISERROR(VLOOKUP(H86,'Directive OSH09 (FR)'!$O$6:$P$10,2,FALSE)),"",VLOOKUP(H86,'Directive OSH09 (FR)'!$O$6:$P$10,2,FALSE))</f>
        <v/>
      </c>
      <c r="X86" s="3" t="str">
        <f>IF(ISERROR(VLOOKUP(I86,'Directive OSH09 (FR)'!$O$13:$P$17,2,FALSE)),"",VLOOKUP(I86,'Directive OSH09 (FR)'!$O$13:$P$17,2,FALSE))</f>
        <v/>
      </c>
      <c r="Y86" s="3" t="str">
        <f t="shared" si="71"/>
        <v/>
      </c>
      <c r="Z86" s="418"/>
      <c r="AA86" s="418"/>
      <c r="AB86" s="418"/>
      <c r="AC86" s="420"/>
      <c r="AD86" s="667"/>
      <c r="AE86" s="651"/>
      <c r="AF86" s="421"/>
      <c r="AG86" s="418"/>
      <c r="AH86" s="418"/>
      <c r="AI86" s="652"/>
    </row>
    <row r="87" spans="1:207" ht="5.25" customHeight="1">
      <c r="A87" s="405"/>
      <c r="B87" s="62"/>
      <c r="C87" s="62"/>
      <c r="D87" s="62"/>
      <c r="E87" s="293"/>
      <c r="F87" s="282"/>
      <c r="G87" s="458"/>
      <c r="H87" s="61"/>
      <c r="I87" s="62"/>
      <c r="J87" s="62" t="str">
        <f t="shared" si="70"/>
        <v/>
      </c>
      <c r="K87" s="63" t="str">
        <f>IF(ISERROR(VLOOKUP(Y87,'Directive OSH09 (FR)'!$T$6:$U$10,2,FALSE)),"",VLOOKUP(Y87,'Directive OSH09 (FR)'!$T$6:$U$10,2,FALSE))</f>
        <v/>
      </c>
      <c r="L87" s="61"/>
      <c r="M87" s="64"/>
      <c r="N87" s="64"/>
      <c r="O87" s="64"/>
      <c r="P87" s="64"/>
      <c r="Q87" s="65"/>
      <c r="R87" s="66"/>
      <c r="S87" s="61">
        <f t="shared" si="69"/>
        <v>0</v>
      </c>
      <c r="T87" s="66">
        <f t="shared" si="69"/>
        <v>0</v>
      </c>
      <c r="U87" s="164">
        <f>IF(A87="",0,IF(Q$82="",1,IF(Q$82+$U$82*365&lt;$U$1,1,0)))</f>
        <v>0</v>
      </c>
      <c r="V87" s="165">
        <f>IF(A87="",0,IF(Q$82="",1,IF(Q$82+$V$82*365&lt;$U$1,1,0)))</f>
        <v>0</v>
      </c>
      <c r="W87" s="162" t="str">
        <f>IF(ISERROR(VLOOKUP(H87,'Directive OSH09 (FR)'!$O$6:$P$10,2,FALSE)),"",VLOOKUP(H87,'Directive OSH09 (FR)'!$O$6:$P$10,2,FALSE))</f>
        <v/>
      </c>
      <c r="X87" s="3" t="str">
        <f>IF(ISERROR(VLOOKUP(I87,'Directive OSH09 (FR)'!$O$13:$P$17,2,FALSE)),"",VLOOKUP(I87,'Directive OSH09 (FR)'!$O$13:$P$17,2,FALSE))</f>
        <v/>
      </c>
      <c r="Y87" s="3" t="str">
        <f t="shared" si="71"/>
        <v/>
      </c>
      <c r="Z87" s="418"/>
      <c r="AA87" s="418"/>
      <c r="AB87" s="418"/>
      <c r="AC87" s="420"/>
      <c r="AD87" s="667"/>
      <c r="AE87" s="651"/>
      <c r="AF87" s="421"/>
      <c r="AG87" s="418"/>
      <c r="AH87" s="418"/>
      <c r="AI87" s="652"/>
    </row>
    <row r="88" spans="1:207" s="517" customFormat="1" ht="14.25">
      <c r="A88" s="403" t="s">
        <v>284</v>
      </c>
      <c r="B88" s="398"/>
      <c r="C88" s="398"/>
      <c r="D88" s="398"/>
      <c r="E88" s="370"/>
      <c r="F88" s="371"/>
      <c r="G88" s="464"/>
      <c r="H88" s="412"/>
      <c r="I88" s="398"/>
      <c r="J88" s="398">
        <f>IF(SUM(J89:J92)=0,"",MAX(J89:J92))</f>
        <v>16</v>
      </c>
      <c r="K88" s="356" t="str">
        <f>IF(ISERROR(VLOOKUP(Y88,'Directive OSH09 (FR)'!$T$6:$U$10,2,FALSE)),"",VLOOKUP(Y88,'Directive OSH09 (FR)'!$T$6:$U$10,2,FALSE))</f>
        <v>2-Tolérable</v>
      </c>
      <c r="L88" s="357" t="str">
        <f>IF(ISERROR(VLOOKUP($A88,Dangers!$B$4:$G$1001,4,FALSE)),"ERR",IF(ISBLANK(VLOOKUP($A88,Dangers!$B$4:$G$1001,4,FALSE)),"","Yes"))</f>
        <v>Yes</v>
      </c>
      <c r="M88" s="358" t="str">
        <f>IF(ISERROR(VLOOKUP($A88,Dangers!$B$4:$G$1001,6,FALSE)),"ERR",IF(ISBLANK((VLOOKUP($A88,Dangers!$B$4:$G$1001,6,FALSE))),"","Yes"))</f>
        <v>Yes</v>
      </c>
      <c r="N88" s="358"/>
      <c r="O88" s="359"/>
      <c r="P88" s="358"/>
      <c r="Q88" s="360">
        <f>IF(OR(L88="Yes",M88="Yes"),MAX(Q89:Q92),"")</f>
        <v>0</v>
      </c>
      <c r="R88" s="361"/>
      <c r="S88" s="357">
        <f>IF(L88="Yes",IF(SUM(S89:S92)=0,0,1),2)</f>
        <v>0</v>
      </c>
      <c r="T88" s="361">
        <f>IF(M88="Yes",IF(SUM(T89:T92)=0,0,1),2)</f>
        <v>0</v>
      </c>
      <c r="U88" s="362">
        <v>3</v>
      </c>
      <c r="V88" s="363">
        <v>3</v>
      </c>
      <c r="W88" s="364" t="str">
        <f>IF(ISERROR(VLOOKUP(H88,'Directive OSH09 (FR)'!$O$6:$P$10,2,FALSE)),"",VLOOKUP(H88,'Directive OSH09 (FR)'!$O$6:$P$10,2,FALSE))</f>
        <v/>
      </c>
      <c r="X88" s="362" t="str">
        <f>IF(ISERROR(VLOOKUP(I88,'Directive OSH09 (FR)'!$O$13:$P$17,2,FALSE)),"",VLOOKUP(I88,'Directive OSH09 (FR)'!$O$13:$P$17,2,FALSE))</f>
        <v/>
      </c>
      <c r="Y88" s="362">
        <f>IF(J88="","",IF(J88&gt;=161,5,IF(J88&gt;=65,4,IF(J88&gt;=20,3,IF(J88&gt;=9,2,1)))))</f>
        <v>2</v>
      </c>
      <c r="Z88" s="365"/>
      <c r="AA88" s="365"/>
      <c r="AB88" s="365"/>
      <c r="AC88" s="368"/>
      <c r="AD88" s="665"/>
      <c r="AE88" s="644"/>
      <c r="AF88" s="624"/>
      <c r="AG88" s="365"/>
      <c r="AH88" s="365"/>
      <c r="AI88" s="65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6"/>
      <c r="BZ88" s="366"/>
      <c r="CA88" s="366"/>
      <c r="CB88" s="366"/>
      <c r="CC88" s="366"/>
      <c r="CD88" s="366"/>
      <c r="CE88" s="366"/>
      <c r="CF88" s="366"/>
      <c r="CG88" s="366"/>
      <c r="CH88" s="366"/>
      <c r="CI88" s="366"/>
      <c r="CJ88" s="366"/>
      <c r="CK88" s="366"/>
      <c r="CL88" s="366"/>
      <c r="CM88" s="366"/>
      <c r="CN88" s="366"/>
      <c r="CO88" s="366"/>
      <c r="CP88" s="366"/>
      <c r="CQ88" s="366"/>
      <c r="CR88" s="366"/>
      <c r="CS88" s="366"/>
      <c r="CT88" s="366"/>
      <c r="CU88" s="366"/>
      <c r="CV88" s="366"/>
      <c r="CW88" s="366"/>
      <c r="CX88" s="366"/>
      <c r="CY88" s="366"/>
      <c r="CZ88" s="366"/>
      <c r="DA88" s="366"/>
      <c r="DB88" s="366"/>
      <c r="DC88" s="366"/>
      <c r="DD88" s="366"/>
      <c r="DE88" s="366"/>
      <c r="DF88" s="366"/>
      <c r="DG88" s="366"/>
      <c r="DH88" s="366"/>
      <c r="DI88" s="366"/>
      <c r="DJ88" s="366"/>
      <c r="DK88" s="366"/>
      <c r="DL88" s="366"/>
      <c r="DM88" s="366"/>
      <c r="DN88" s="366"/>
      <c r="DO88" s="366"/>
      <c r="DP88" s="366"/>
      <c r="DQ88" s="366"/>
      <c r="DR88" s="366"/>
      <c r="DS88" s="366"/>
      <c r="DT88" s="366"/>
      <c r="DU88" s="366"/>
      <c r="DV88" s="366"/>
      <c r="DW88" s="366"/>
      <c r="DX88" s="366"/>
      <c r="DY88" s="366"/>
      <c r="DZ88" s="366"/>
      <c r="EA88" s="366"/>
      <c r="EB88" s="366"/>
      <c r="EC88" s="366"/>
      <c r="ED88" s="366"/>
      <c r="EE88" s="366"/>
      <c r="EF88" s="366"/>
      <c r="EG88" s="366"/>
      <c r="EH88" s="366"/>
      <c r="EI88" s="366"/>
      <c r="EJ88" s="366"/>
      <c r="EK88" s="366"/>
      <c r="EL88" s="366"/>
      <c r="EM88" s="366"/>
      <c r="EN88" s="366"/>
      <c r="EO88" s="366"/>
      <c r="EP88" s="366"/>
      <c r="EQ88" s="366"/>
      <c r="ER88" s="366"/>
      <c r="ES88" s="366"/>
      <c r="ET88" s="366"/>
      <c r="EU88" s="366"/>
      <c r="EV88" s="366"/>
      <c r="EW88" s="366"/>
      <c r="EX88" s="366"/>
      <c r="EY88" s="366"/>
      <c r="EZ88" s="366"/>
      <c r="FA88" s="366"/>
      <c r="FB88" s="366"/>
      <c r="FC88" s="366"/>
      <c r="FD88" s="366"/>
      <c r="FE88" s="366"/>
      <c r="FF88" s="366"/>
      <c r="FG88" s="366"/>
      <c r="FH88" s="366"/>
      <c r="FI88" s="366"/>
      <c r="FJ88" s="366"/>
      <c r="FK88" s="366"/>
      <c r="FL88" s="366"/>
      <c r="FM88" s="366"/>
      <c r="FN88" s="366"/>
      <c r="FO88" s="366"/>
      <c r="FP88" s="366"/>
      <c r="FQ88" s="366"/>
      <c r="FR88" s="366"/>
      <c r="FS88" s="366"/>
      <c r="FT88" s="366"/>
      <c r="FU88" s="366"/>
      <c r="FV88" s="366"/>
      <c r="FW88" s="366"/>
      <c r="FX88" s="366"/>
      <c r="FY88" s="366"/>
      <c r="FZ88" s="366"/>
      <c r="GA88" s="366"/>
      <c r="GB88" s="366"/>
      <c r="GC88" s="366"/>
      <c r="GD88" s="366"/>
      <c r="GE88" s="366"/>
      <c r="GF88" s="366"/>
      <c r="GG88" s="366"/>
      <c r="GH88" s="366"/>
      <c r="GI88" s="366"/>
      <c r="GJ88" s="366"/>
      <c r="GK88" s="366"/>
      <c r="GL88" s="366"/>
      <c r="GM88" s="366"/>
      <c r="GN88" s="366"/>
      <c r="GO88" s="366"/>
      <c r="GP88" s="366"/>
      <c r="GQ88" s="366"/>
      <c r="GR88" s="366"/>
      <c r="GS88" s="366"/>
      <c r="GT88" s="366"/>
      <c r="GU88" s="366"/>
      <c r="GV88" s="366"/>
      <c r="GW88" s="366"/>
      <c r="GX88" s="366"/>
      <c r="GY88" s="366"/>
    </row>
    <row r="89" spans="1:207" ht="67.5">
      <c r="A89" s="261"/>
      <c r="B89" s="8" t="s">
        <v>787</v>
      </c>
      <c r="C89" s="8" t="s">
        <v>788</v>
      </c>
      <c r="D89" s="8" t="s">
        <v>789</v>
      </c>
      <c r="E89" s="266" t="s">
        <v>36</v>
      </c>
      <c r="F89" s="267">
        <v>2</v>
      </c>
      <c r="G89" s="256" t="s">
        <v>515</v>
      </c>
      <c r="H89" s="7" t="s">
        <v>38</v>
      </c>
      <c r="I89" s="8" t="s">
        <v>47</v>
      </c>
      <c r="J89" s="8">
        <f t="shared" ref="J89:J92" si="72">IF(ISERROR(W89*X89),"",W89*X89)</f>
        <v>16</v>
      </c>
      <c r="K89" s="14" t="str">
        <f>IF(ISERROR(VLOOKUP(Y89,'Directive OSH09 (FR)'!$T$6:$U$10,2,FALSE)),"",VLOOKUP(Y89,'Directive OSH09 (FR)'!$T$6:$U$10,2,FALSE))</f>
        <v>2-Tolérable</v>
      </c>
      <c r="L89" s="126"/>
      <c r="M89" s="127"/>
      <c r="N89" s="27"/>
      <c r="O89" s="27"/>
      <c r="P89" s="27"/>
      <c r="Q89" s="57"/>
      <c r="R89" s="35"/>
      <c r="S89" s="7">
        <f t="shared" ref="S89:T92" si="73">U89</f>
        <v>0</v>
      </c>
      <c r="T89" s="35">
        <f t="shared" si="73"/>
        <v>0</v>
      </c>
      <c r="U89" s="3">
        <f>IF(A89="",0,IF(Q$88="",1,IF(Q$88+$U$88*365&lt;$U$1,1,0)))</f>
        <v>0</v>
      </c>
      <c r="V89" s="163">
        <f>IF(A89="",0,IF(Q$88="",1,IF(Q$88+$V$88*365&lt;$U$1,1,0)))</f>
        <v>0</v>
      </c>
      <c r="W89" s="162">
        <f>IF(ISERROR(VLOOKUP(H89,'Directive OSH09 (FR)'!$O$6:$P$10,2,FALSE)),"",VLOOKUP(H89,'Directive OSH09 (FR)'!$O$6:$P$10,2,FALSE))</f>
        <v>4</v>
      </c>
      <c r="X89" s="3">
        <f>IF(ISERROR(VLOOKUP(I89,'Directive OSH09 (FR)'!$O$13:$P$17,2,FALSE)),"",VLOOKUP(I89,'Directive OSH09 (FR)'!$O$13:$P$17,2,FALSE))</f>
        <v>4</v>
      </c>
      <c r="Y89" s="3">
        <f t="shared" ref="Y89:Y92" si="74">IF(J89="","",IF(J89&gt;=161,5,IF(J89&gt;=65,4,IF(J89&gt;=20,3,IF(J89&gt;=9,2,1)))))</f>
        <v>2</v>
      </c>
      <c r="Z89" s="177" t="s">
        <v>523</v>
      </c>
      <c r="AA89" s="424" t="s">
        <v>460</v>
      </c>
      <c r="AB89" s="418"/>
      <c r="AC89" s="420"/>
      <c r="AD89" s="667"/>
      <c r="AE89" s="651"/>
      <c r="AF89" s="421"/>
      <c r="AG89" s="418"/>
      <c r="AH89" s="418"/>
      <c r="AI89" s="652"/>
    </row>
    <row r="90" spans="1:207">
      <c r="A90" s="261"/>
      <c r="B90" s="8"/>
      <c r="C90" s="8"/>
      <c r="D90" s="8"/>
      <c r="E90" s="266"/>
      <c r="F90" s="267"/>
      <c r="G90" s="321"/>
      <c r="H90" s="7"/>
      <c r="I90" s="8"/>
      <c r="J90" s="8" t="str">
        <f t="shared" si="72"/>
        <v/>
      </c>
      <c r="K90" s="14" t="str">
        <f>IF(ISERROR(VLOOKUP(Y90,'Directive OSH09 (FR)'!$T$6:$U$10,2,FALSE)),"",VLOOKUP(Y90,'Directive OSH09 (FR)'!$T$6:$U$10,2,FALSE))</f>
        <v/>
      </c>
      <c r="L90" s="126"/>
      <c r="M90" s="127"/>
      <c r="N90" s="27"/>
      <c r="O90" s="27"/>
      <c r="P90" s="27"/>
      <c r="Q90" s="57"/>
      <c r="R90" s="35"/>
      <c r="S90" s="7">
        <f t="shared" si="73"/>
        <v>0</v>
      </c>
      <c r="T90" s="35">
        <f t="shared" si="73"/>
        <v>0</v>
      </c>
      <c r="U90" s="3">
        <f>IF(A90="",0,IF(Q$88="",1,IF(Q$88+$U$88*365&lt;$U$1,1,0)))</f>
        <v>0</v>
      </c>
      <c r="V90" s="163">
        <f>IF(A90="",0,IF(Q$88="",1,IF(Q$88+$V$88*365&lt;$U$1,1,0)))</f>
        <v>0</v>
      </c>
      <c r="W90" s="162" t="str">
        <f>IF(ISERROR(VLOOKUP(H90,'Directive OSH09 (FR)'!$O$6:$P$10,2,FALSE)),"",VLOOKUP(H90,'Directive OSH09 (FR)'!$O$6:$P$10,2,FALSE))</f>
        <v/>
      </c>
      <c r="X90" s="3" t="str">
        <f>IF(ISERROR(VLOOKUP(I90,'Directive OSH09 (FR)'!$O$13:$P$17,2,FALSE)),"",VLOOKUP(I90,'Directive OSH09 (FR)'!$O$13:$P$17,2,FALSE))</f>
        <v/>
      </c>
      <c r="Y90" s="3" t="str">
        <f t="shared" si="74"/>
        <v/>
      </c>
      <c r="Z90" s="418"/>
      <c r="AA90" s="418"/>
      <c r="AB90" s="418"/>
      <c r="AC90" s="420"/>
      <c r="AD90" s="667"/>
      <c r="AE90" s="651"/>
      <c r="AF90" s="421"/>
      <c r="AG90" s="418"/>
      <c r="AH90" s="418"/>
      <c r="AI90" s="652"/>
    </row>
    <row r="91" spans="1:207">
      <c r="A91" s="261"/>
      <c r="B91" s="8"/>
      <c r="C91" s="8"/>
      <c r="D91" s="8"/>
      <c r="E91" s="266"/>
      <c r="F91" s="267"/>
      <c r="G91" s="321"/>
      <c r="H91" s="7"/>
      <c r="I91" s="8"/>
      <c r="J91" s="8" t="str">
        <f t="shared" si="72"/>
        <v/>
      </c>
      <c r="K91" s="14" t="str">
        <f>IF(ISERROR(VLOOKUP(Y91,'Directive OSH09 (FR)'!$T$6:$U$10,2,FALSE)),"",VLOOKUP(Y91,'Directive OSH09 (FR)'!$T$6:$U$10,2,FALSE))</f>
        <v/>
      </c>
      <c r="L91" s="126"/>
      <c r="M91" s="127"/>
      <c r="N91" s="27"/>
      <c r="O91" s="27"/>
      <c r="P91" s="27"/>
      <c r="Q91" s="57"/>
      <c r="R91" s="35"/>
      <c r="S91" s="7">
        <f t="shared" si="73"/>
        <v>0</v>
      </c>
      <c r="T91" s="35">
        <f t="shared" si="73"/>
        <v>0</v>
      </c>
      <c r="U91" s="3">
        <f>IF(A91="",0,IF(Q$88="",1,IF(Q$88+$U$88*365&lt;$U$1,1,0)))</f>
        <v>0</v>
      </c>
      <c r="V91" s="163">
        <f>IF(A91="",0,IF(Q$88="",1,IF(Q$88+$V$88*365&lt;$U$1,1,0)))</f>
        <v>0</v>
      </c>
      <c r="W91" s="162" t="str">
        <f>IF(ISERROR(VLOOKUP(H91,'Directive OSH09 (FR)'!$O$6:$P$10,2,FALSE)),"",VLOOKUP(H91,'Directive OSH09 (FR)'!$O$6:$P$10,2,FALSE))</f>
        <v/>
      </c>
      <c r="X91" s="3" t="str">
        <f>IF(ISERROR(VLOOKUP(I91,'Directive OSH09 (FR)'!$O$13:$P$17,2,FALSE)),"",VLOOKUP(I91,'Directive OSH09 (FR)'!$O$13:$P$17,2,FALSE))</f>
        <v/>
      </c>
      <c r="Y91" s="3" t="str">
        <f t="shared" si="74"/>
        <v/>
      </c>
      <c r="Z91" s="418"/>
      <c r="AA91" s="418"/>
      <c r="AB91" s="418"/>
      <c r="AC91" s="420"/>
      <c r="AD91" s="667"/>
      <c r="AE91" s="651"/>
      <c r="AF91" s="421"/>
      <c r="AG91" s="418"/>
      <c r="AH91" s="418"/>
      <c r="AI91" s="652"/>
    </row>
    <row r="92" spans="1:207" ht="5.25" customHeight="1">
      <c r="A92" s="405"/>
      <c r="B92" s="62"/>
      <c r="C92" s="62"/>
      <c r="D92" s="62"/>
      <c r="E92" s="293"/>
      <c r="F92" s="282"/>
      <c r="G92" s="458"/>
      <c r="H92" s="61"/>
      <c r="I92" s="62"/>
      <c r="J92" s="62" t="str">
        <f t="shared" si="72"/>
        <v/>
      </c>
      <c r="K92" s="63" t="str">
        <f>IF(ISERROR(VLOOKUP(Y92,'Directive OSH09 (FR)'!$T$6:$U$10,2,FALSE)),"",VLOOKUP(Y92,'Directive OSH09 (FR)'!$T$6:$U$10,2,FALSE))</f>
        <v/>
      </c>
      <c r="L92" s="61"/>
      <c r="M92" s="64"/>
      <c r="N92" s="64"/>
      <c r="O92" s="64"/>
      <c r="P92" s="64"/>
      <c r="Q92" s="65"/>
      <c r="R92" s="66"/>
      <c r="S92" s="61">
        <f t="shared" si="73"/>
        <v>0</v>
      </c>
      <c r="T92" s="66">
        <f t="shared" si="73"/>
        <v>0</v>
      </c>
      <c r="U92" s="164">
        <f>IF(A92="",0,IF(Q$88="",1,IF(Q$88+$U$88*365&lt;$U$1,1,0)))</f>
        <v>0</v>
      </c>
      <c r="V92" s="165">
        <f>IF(A92="",0,IF(Q$88="",1,IF(Q$88+$V$88*365&lt;$U$1,1,0)))</f>
        <v>0</v>
      </c>
      <c r="W92" s="162" t="str">
        <f>IF(ISERROR(VLOOKUP(H92,'Directive OSH09 (FR)'!$O$6:$P$10,2,FALSE)),"",VLOOKUP(H92,'Directive OSH09 (FR)'!$O$6:$P$10,2,FALSE))</f>
        <v/>
      </c>
      <c r="X92" s="3" t="str">
        <f>IF(ISERROR(VLOOKUP(I92,'Directive OSH09 (FR)'!$O$13:$P$17,2,FALSE)),"",VLOOKUP(I92,'Directive OSH09 (FR)'!$O$13:$P$17,2,FALSE))</f>
        <v/>
      </c>
      <c r="Y92" s="3" t="str">
        <f t="shared" si="74"/>
        <v/>
      </c>
      <c r="Z92" s="418"/>
      <c r="AA92" s="418"/>
      <c r="AB92" s="418"/>
      <c r="AC92" s="420"/>
      <c r="AD92" s="667"/>
      <c r="AE92" s="651"/>
      <c r="AF92" s="421"/>
      <c r="AG92" s="418"/>
      <c r="AH92" s="418"/>
      <c r="AI92" s="652"/>
    </row>
    <row r="93" spans="1:207" s="517" customFormat="1" ht="14.25">
      <c r="A93" s="403" t="s">
        <v>339</v>
      </c>
      <c r="B93" s="398"/>
      <c r="C93" s="398"/>
      <c r="D93" s="398"/>
      <c r="E93" s="370"/>
      <c r="F93" s="371"/>
      <c r="G93" s="464"/>
      <c r="H93" s="412"/>
      <c r="I93" s="398"/>
      <c r="J93" s="398">
        <f>IF(SUM(J94:J98)=0,"",MAX(J94:J98))</f>
        <v>32</v>
      </c>
      <c r="K93" s="356" t="str">
        <f>IF(ISERROR(VLOOKUP(Y93,'Directive OSH09 (FR)'!$T$6:$U$10,2,FALSE)),"",VLOOKUP(Y93,'Directive OSH09 (FR)'!$T$6:$U$10,2,FALSE))</f>
        <v>3-Moderé</v>
      </c>
      <c r="L93" s="357" t="str">
        <f>IF(ISERROR(VLOOKUP($A93,Dangers!$B$4:$G$1001,4,FALSE)),"ERR",IF(ISBLANK(VLOOKUP($A93,Dangers!$B$4:$G$1001,4,FALSE)),"","Yes"))</f>
        <v/>
      </c>
      <c r="M93" s="358" t="str">
        <f>IF(ISERROR(VLOOKUP($A93,Dangers!$B$4:$G$1001,6,FALSE)),"ERR",IF(ISBLANK((VLOOKUP($A93,Dangers!$B$4:$G$1001,6,FALSE))),"","Yes"))</f>
        <v>Yes</v>
      </c>
      <c r="N93" s="358"/>
      <c r="O93" s="359"/>
      <c r="P93" s="358"/>
      <c r="Q93" s="360">
        <f>IF(OR(L93="Yes",M93="Yes"),MAX(Q94:Q98),"")</f>
        <v>0</v>
      </c>
      <c r="R93" s="361"/>
      <c r="S93" s="357">
        <f>IF(L93="Yes",IF(SUM(S94:S98)=0,0,1),2)</f>
        <v>2</v>
      </c>
      <c r="T93" s="361">
        <f>IF(M93="Yes",IF(SUM(T94:T98)=0,0,1),2)</f>
        <v>0</v>
      </c>
      <c r="U93" s="362">
        <v>0</v>
      </c>
      <c r="V93" s="363">
        <v>2</v>
      </c>
      <c r="W93" s="364" t="str">
        <f>IF(ISERROR(VLOOKUP(H93,'Directive OSH09 (FR)'!$O$6:$P$10,2,FALSE)),"",VLOOKUP(H93,'Directive OSH09 (FR)'!$O$6:$P$10,2,FALSE))</f>
        <v/>
      </c>
      <c r="X93" s="362" t="str">
        <f>IF(ISERROR(VLOOKUP(I93,'Directive OSH09 (FR)'!$O$13:$P$17,2,FALSE)),"",VLOOKUP(I93,'Directive OSH09 (FR)'!$O$13:$P$17,2,FALSE))</f>
        <v/>
      </c>
      <c r="Y93" s="362">
        <f>IF(J93="","",IF(J93&gt;=161,5,IF(J93&gt;=65,4,IF(J93&gt;=20,3,IF(J93&gt;=9,2,1)))))</f>
        <v>3</v>
      </c>
      <c r="Z93" s="365"/>
      <c r="AA93" s="365"/>
      <c r="AB93" s="365"/>
      <c r="AC93" s="368"/>
      <c r="AD93" s="665"/>
      <c r="AE93" s="644"/>
      <c r="AF93" s="624"/>
      <c r="AG93" s="365"/>
      <c r="AH93" s="365"/>
      <c r="AI93" s="656"/>
      <c r="AJ93" s="366"/>
      <c r="AK93" s="366"/>
      <c r="AL93" s="366"/>
      <c r="AM93" s="366"/>
      <c r="AN93" s="366"/>
      <c r="AO93" s="366"/>
      <c r="AP93" s="366"/>
      <c r="AQ93" s="366"/>
      <c r="AR93" s="366"/>
      <c r="AS93" s="366"/>
      <c r="AT93" s="366"/>
      <c r="AU93" s="366"/>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6"/>
      <c r="BZ93" s="366"/>
      <c r="CA93" s="366"/>
      <c r="CB93" s="366"/>
      <c r="CC93" s="366"/>
      <c r="CD93" s="366"/>
      <c r="CE93" s="366"/>
      <c r="CF93" s="366"/>
      <c r="CG93" s="366"/>
      <c r="CH93" s="366"/>
      <c r="CI93" s="366"/>
      <c r="CJ93" s="366"/>
      <c r="CK93" s="366"/>
      <c r="CL93" s="366"/>
      <c r="CM93" s="366"/>
      <c r="CN93" s="366"/>
      <c r="CO93" s="366"/>
      <c r="CP93" s="366"/>
      <c r="CQ93" s="366"/>
      <c r="CR93" s="366"/>
      <c r="CS93" s="366"/>
      <c r="CT93" s="366"/>
      <c r="CU93" s="366"/>
      <c r="CV93" s="366"/>
      <c r="CW93" s="366"/>
      <c r="CX93" s="366"/>
      <c r="CY93" s="366"/>
      <c r="CZ93" s="366"/>
      <c r="DA93" s="366"/>
      <c r="DB93" s="366"/>
      <c r="DC93" s="366"/>
      <c r="DD93" s="366"/>
      <c r="DE93" s="366"/>
      <c r="DF93" s="366"/>
      <c r="DG93" s="366"/>
      <c r="DH93" s="366"/>
      <c r="DI93" s="366"/>
      <c r="DJ93" s="366"/>
      <c r="DK93" s="366"/>
      <c r="DL93" s="366"/>
      <c r="DM93" s="366"/>
      <c r="DN93" s="366"/>
      <c r="DO93" s="366"/>
      <c r="DP93" s="366"/>
      <c r="DQ93" s="366"/>
      <c r="DR93" s="366"/>
      <c r="DS93" s="366"/>
      <c r="DT93" s="366"/>
      <c r="DU93" s="366"/>
      <c r="DV93" s="366"/>
      <c r="DW93" s="366"/>
      <c r="DX93" s="366"/>
      <c r="DY93" s="366"/>
      <c r="DZ93" s="366"/>
      <c r="EA93" s="366"/>
      <c r="EB93" s="366"/>
      <c r="EC93" s="366"/>
      <c r="ED93" s="366"/>
      <c r="EE93" s="366"/>
      <c r="EF93" s="366"/>
      <c r="EG93" s="366"/>
      <c r="EH93" s="366"/>
      <c r="EI93" s="366"/>
      <c r="EJ93" s="366"/>
      <c r="EK93" s="366"/>
      <c r="EL93" s="366"/>
      <c r="EM93" s="366"/>
      <c r="EN93" s="366"/>
      <c r="EO93" s="366"/>
      <c r="EP93" s="366"/>
      <c r="EQ93" s="366"/>
      <c r="ER93" s="366"/>
      <c r="ES93" s="366"/>
      <c r="ET93" s="366"/>
      <c r="EU93" s="366"/>
      <c r="EV93" s="366"/>
      <c r="EW93" s="366"/>
      <c r="EX93" s="366"/>
      <c r="EY93" s="366"/>
      <c r="EZ93" s="366"/>
      <c r="FA93" s="366"/>
      <c r="FB93" s="366"/>
      <c r="FC93" s="366"/>
      <c r="FD93" s="366"/>
      <c r="FE93" s="366"/>
      <c r="FF93" s="366"/>
      <c r="FG93" s="366"/>
      <c r="FH93" s="366"/>
      <c r="FI93" s="366"/>
      <c r="FJ93" s="366"/>
      <c r="FK93" s="366"/>
      <c r="FL93" s="366"/>
      <c r="FM93" s="366"/>
      <c r="FN93" s="366"/>
      <c r="FO93" s="366"/>
      <c r="FP93" s="366"/>
      <c r="FQ93" s="366"/>
      <c r="FR93" s="366"/>
      <c r="FS93" s="366"/>
      <c r="FT93" s="366"/>
      <c r="FU93" s="366"/>
      <c r="FV93" s="366"/>
      <c r="FW93" s="366"/>
      <c r="FX93" s="366"/>
      <c r="FY93" s="366"/>
      <c r="FZ93" s="366"/>
      <c r="GA93" s="366"/>
      <c r="GB93" s="366"/>
      <c r="GC93" s="366"/>
      <c r="GD93" s="366"/>
      <c r="GE93" s="366"/>
      <c r="GF93" s="366"/>
      <c r="GG93" s="366"/>
      <c r="GH93" s="366"/>
      <c r="GI93" s="366"/>
      <c r="GJ93" s="366"/>
      <c r="GK93" s="366"/>
      <c r="GL93" s="366"/>
      <c r="GM93" s="366"/>
      <c r="GN93" s="366"/>
      <c r="GO93" s="366"/>
      <c r="GP93" s="366"/>
      <c r="GQ93" s="366"/>
      <c r="GR93" s="366"/>
      <c r="GS93" s="366"/>
      <c r="GT93" s="366"/>
      <c r="GU93" s="366"/>
      <c r="GV93" s="366"/>
      <c r="GW93" s="366"/>
      <c r="GX93" s="366"/>
      <c r="GY93" s="366"/>
    </row>
    <row r="94" spans="1:207" ht="25.5">
      <c r="A94" s="261"/>
      <c r="B94" s="255" t="s">
        <v>787</v>
      </c>
      <c r="C94" s="255" t="s">
        <v>790</v>
      </c>
      <c r="D94" s="255" t="s">
        <v>791</v>
      </c>
      <c r="E94" s="266" t="s">
        <v>36</v>
      </c>
      <c r="F94" s="267">
        <v>2</v>
      </c>
      <c r="G94" s="321" t="s">
        <v>528</v>
      </c>
      <c r="H94" s="7" t="s">
        <v>38</v>
      </c>
      <c r="I94" s="8" t="s">
        <v>48</v>
      </c>
      <c r="J94" s="8">
        <f>IF(ISERROR(W94*X94),"",W94*X94)</f>
        <v>32</v>
      </c>
      <c r="K94" s="14" t="str">
        <f>IF(ISERROR(VLOOKUP(Y94,'Directive OSH09 (FR)'!$T$6:$U$10,2,FALSE)),"",VLOOKUP(Y94,'Directive OSH09 (FR)'!$T$6:$U$10,2,FALSE))</f>
        <v>3-Moderé</v>
      </c>
      <c r="L94" s="126"/>
      <c r="M94" s="127"/>
      <c r="N94" s="27"/>
      <c r="O94" s="27"/>
      <c r="P94" s="27"/>
      <c r="Q94" s="57"/>
      <c r="R94" s="35"/>
      <c r="S94" s="7">
        <f t="shared" ref="S94:T98" si="75">U94</f>
        <v>0</v>
      </c>
      <c r="T94" s="35">
        <f t="shared" si="75"/>
        <v>0</v>
      </c>
      <c r="U94" s="3">
        <f>IF(A94="",0,IF(Q$93="",1,IF(Q$93+$U$88*365&lt;$U$1,1,0)))</f>
        <v>0</v>
      </c>
      <c r="V94" s="163">
        <f>IF(A94="",0,IF(Q$93="",1,IF(Q$93+$V$88*365&lt;$U$1,1,0)))</f>
        <v>0</v>
      </c>
      <c r="W94" s="162">
        <f>IF(ISERROR(VLOOKUP(H94,'Directive OSH09 (FR)'!$O$6:$P$10,2,FALSE)),"",VLOOKUP(H94,'Directive OSH09 (FR)'!$O$6:$P$10,2,FALSE))</f>
        <v>4</v>
      </c>
      <c r="X94" s="3">
        <f>IF(ISERROR(VLOOKUP(I94,'Directive OSH09 (FR)'!$O$13:$P$17,2,FALSE)),"",VLOOKUP(I94,'Directive OSH09 (FR)'!$O$13:$P$17,2,FALSE))</f>
        <v>8</v>
      </c>
      <c r="Y94" s="3">
        <f>IF(J94="","",IF(J94&gt;=161,5,IF(J94&gt;=65,4,IF(J94&gt;=20,3,IF(J94&gt;=9,2,1)))))</f>
        <v>3</v>
      </c>
      <c r="Z94" s="418"/>
      <c r="AA94" s="418"/>
      <c r="AB94" s="176"/>
      <c r="AC94" s="420"/>
      <c r="AD94" s="667"/>
      <c r="AE94" s="651"/>
      <c r="AF94" s="756"/>
      <c r="AG94" s="422"/>
      <c r="AH94" s="418"/>
      <c r="AI94" s="653"/>
    </row>
    <row r="95" spans="1:207" ht="62.25" customHeight="1">
      <c r="A95" s="260"/>
      <c r="B95" s="8" t="s">
        <v>792</v>
      </c>
      <c r="C95" s="8" t="s">
        <v>793</v>
      </c>
      <c r="D95" s="8" t="s">
        <v>794</v>
      </c>
      <c r="E95" s="266" t="s">
        <v>36</v>
      </c>
      <c r="F95" s="283">
        <v>2</v>
      </c>
      <c r="G95" s="321" t="s">
        <v>528</v>
      </c>
      <c r="H95" s="7" t="s">
        <v>35</v>
      </c>
      <c r="I95" s="8" t="s">
        <v>48</v>
      </c>
      <c r="J95" s="8">
        <f>IF(ISERROR(W95*X95),"",W95*X95)</f>
        <v>16</v>
      </c>
      <c r="K95" s="14" t="str">
        <f>IF(ISERROR(VLOOKUP(Y95,'Directive OSH09 (FR)'!$T$6:$U$10,2,FALSE)),"",VLOOKUP(Y95,'Directive OSH09 (FR)'!$T$6:$U$10,2,FALSE))</f>
        <v>2-Tolérable</v>
      </c>
      <c r="L95" s="126"/>
      <c r="M95" s="127"/>
      <c r="N95" s="27"/>
      <c r="O95" s="27"/>
      <c r="P95" s="27"/>
      <c r="Q95" s="57"/>
      <c r="R95" s="35"/>
      <c r="S95" s="7">
        <f t="shared" si="75"/>
        <v>0</v>
      </c>
      <c r="T95" s="35">
        <f t="shared" si="75"/>
        <v>0</v>
      </c>
      <c r="U95" s="3">
        <f>IF(A95="",0,IF(Q$134="",1,IF(Q$134+$U$88*365&lt;$U$1,1,0)))</f>
        <v>0</v>
      </c>
      <c r="V95" s="163">
        <f>IF(A95="",0,IF(Q$134="",1,IF(Q$134+$V$88*365&lt;$U$1,1,0)))</f>
        <v>0</v>
      </c>
      <c r="W95" s="162">
        <f>IF(ISERROR(VLOOKUP(H95,'Directive OSH09 (FR)'!$O$6:$P$10,2,FALSE)),"",VLOOKUP(H95,'Directive OSH09 (FR)'!$O$6:$P$10,2,FALSE))</f>
        <v>2</v>
      </c>
      <c r="X95" s="3">
        <f>IF(ISERROR(VLOOKUP(I95,'Directive OSH09 (FR)'!$O$13:$P$17,2,FALSE)),"",VLOOKUP(I95,'Directive OSH09 (FR)'!$O$13:$P$17,2,FALSE))</f>
        <v>8</v>
      </c>
      <c r="Y95" s="3">
        <f>IF(J95="","",IF(J95&gt;=161,5,IF(J95&gt;=65,4,IF(J95&gt;=20,3,IF(J95&gt;=9,2,1)))))</f>
        <v>2</v>
      </c>
      <c r="Z95" s="418"/>
      <c r="AA95" s="418"/>
      <c r="AB95" s="418"/>
      <c r="AC95" s="420"/>
      <c r="AD95" s="667"/>
      <c r="AE95" s="651"/>
      <c r="AF95" s="421"/>
      <c r="AG95" s="418"/>
      <c r="AH95" s="418"/>
      <c r="AI95" s="652"/>
    </row>
    <row r="96" spans="1:207">
      <c r="A96" s="261"/>
      <c r="B96" s="8"/>
      <c r="C96" s="8"/>
      <c r="D96" s="8"/>
      <c r="E96" s="266"/>
      <c r="F96" s="267"/>
      <c r="G96" s="321"/>
      <c r="H96" s="7"/>
      <c r="I96" s="8"/>
      <c r="J96" s="8" t="str">
        <f t="shared" ref="J96:J98" si="76">IF(ISERROR(W96*X96),"",W96*X96)</f>
        <v/>
      </c>
      <c r="K96" s="14" t="str">
        <f>IF(ISERROR(VLOOKUP(Y96,'Directive OSH09 (FR)'!$T$6:$U$10,2,FALSE)),"",VLOOKUP(Y96,'Directive OSH09 (FR)'!$T$6:$U$10,2,FALSE))</f>
        <v/>
      </c>
      <c r="L96" s="126"/>
      <c r="M96" s="127"/>
      <c r="N96" s="27"/>
      <c r="O96" s="27"/>
      <c r="P96" s="27"/>
      <c r="Q96" s="57"/>
      <c r="R96" s="35"/>
      <c r="S96" s="7">
        <f t="shared" si="75"/>
        <v>0</v>
      </c>
      <c r="T96" s="35">
        <f t="shared" si="75"/>
        <v>0</v>
      </c>
      <c r="U96" s="3">
        <f>IF(A96="",0,IF(Q$93="",1,IF(Q$93+$U$88*365&lt;$U$1,1,0)))</f>
        <v>0</v>
      </c>
      <c r="V96" s="163">
        <f>IF(A96="",0,IF(Q$93="",1,IF(Q$93+$V$88*365&lt;$U$1,1,0)))</f>
        <v>0</v>
      </c>
      <c r="W96" s="162" t="str">
        <f>IF(ISERROR(VLOOKUP(H96,'Directive OSH09 (FR)'!$O$6:$P$10,2,FALSE)),"",VLOOKUP(H96,'Directive OSH09 (FR)'!$O$6:$P$10,2,FALSE))</f>
        <v/>
      </c>
      <c r="X96" s="3" t="str">
        <f>IF(ISERROR(VLOOKUP(I96,'Directive OSH09 (FR)'!$O$13:$P$17,2,FALSE)),"",VLOOKUP(I96,'Directive OSH09 (FR)'!$O$13:$P$17,2,FALSE))</f>
        <v/>
      </c>
      <c r="Y96" s="3" t="str">
        <f t="shared" ref="Y96:Y98" si="77">IF(J96="","",IF(J96&gt;=161,5,IF(J96&gt;=65,4,IF(J96&gt;=20,3,IF(J96&gt;=9,2,1)))))</f>
        <v/>
      </c>
      <c r="Z96" s="418"/>
      <c r="AA96" s="418"/>
      <c r="AB96" s="418"/>
      <c r="AC96" s="420"/>
      <c r="AD96" s="667"/>
      <c r="AE96" s="651"/>
      <c r="AF96" s="421"/>
      <c r="AG96" s="418"/>
      <c r="AH96" s="418"/>
      <c r="AI96" s="652"/>
    </row>
    <row r="97" spans="1:207">
      <c r="A97" s="261"/>
      <c r="B97" s="8"/>
      <c r="C97" s="8"/>
      <c r="D97" s="8"/>
      <c r="E97" s="266"/>
      <c r="F97" s="267"/>
      <c r="G97" s="321"/>
      <c r="H97" s="7"/>
      <c r="I97" s="8"/>
      <c r="J97" s="8" t="str">
        <f t="shared" si="76"/>
        <v/>
      </c>
      <c r="K97" s="14" t="str">
        <f>IF(ISERROR(VLOOKUP(Y97,'Directive OSH09 (FR)'!$T$6:$U$10,2,FALSE)),"",VLOOKUP(Y97,'Directive OSH09 (FR)'!$T$6:$U$10,2,FALSE))</f>
        <v/>
      </c>
      <c r="L97" s="126"/>
      <c r="M97" s="127"/>
      <c r="N97" s="27"/>
      <c r="O97" s="27"/>
      <c r="P97" s="27"/>
      <c r="Q97" s="57"/>
      <c r="R97" s="35"/>
      <c r="S97" s="7">
        <f t="shared" si="75"/>
        <v>0</v>
      </c>
      <c r="T97" s="35">
        <f t="shared" si="75"/>
        <v>0</v>
      </c>
      <c r="U97" s="3">
        <f>IF(A97="",0,IF(Q$93="",1,IF(Q$93+$U$88*365&lt;$U$1,1,0)))</f>
        <v>0</v>
      </c>
      <c r="V97" s="163">
        <f>IF(A97="",0,IF(Q$93="",1,IF(Q$93+$V$88*365&lt;$U$1,1,0)))</f>
        <v>0</v>
      </c>
      <c r="W97" s="162" t="str">
        <f>IF(ISERROR(VLOOKUP(H97,'Directive OSH09 (FR)'!$O$6:$P$10,2,FALSE)),"",VLOOKUP(H97,'Directive OSH09 (FR)'!$O$6:$P$10,2,FALSE))</f>
        <v/>
      </c>
      <c r="X97" s="3" t="str">
        <f>IF(ISERROR(VLOOKUP(I97,'Directive OSH09 (FR)'!$O$13:$P$17,2,FALSE)),"",VLOOKUP(I97,'Directive OSH09 (FR)'!$O$13:$P$17,2,FALSE))</f>
        <v/>
      </c>
      <c r="Y97" s="3" t="str">
        <f t="shared" si="77"/>
        <v/>
      </c>
      <c r="Z97" s="418"/>
      <c r="AA97" s="418"/>
      <c r="AB97" s="418"/>
      <c r="AC97" s="420"/>
      <c r="AD97" s="667"/>
      <c r="AE97" s="651"/>
      <c r="AF97" s="421"/>
      <c r="AG97" s="418"/>
      <c r="AH97" s="418"/>
      <c r="AI97" s="652"/>
    </row>
    <row r="98" spans="1:207" ht="5.25" customHeight="1">
      <c r="A98" s="405"/>
      <c r="B98" s="62"/>
      <c r="C98" s="62"/>
      <c r="D98" s="62"/>
      <c r="E98" s="293"/>
      <c r="F98" s="282"/>
      <c r="G98" s="458"/>
      <c r="H98" s="61"/>
      <c r="I98" s="62"/>
      <c r="J98" s="62" t="str">
        <f t="shared" si="76"/>
        <v/>
      </c>
      <c r="K98" s="63" t="str">
        <f>IF(ISERROR(VLOOKUP(Y98,'Directive OSH09 (FR)'!$T$6:$U$10,2,FALSE)),"",VLOOKUP(Y98,'Directive OSH09 (FR)'!$T$6:$U$10,2,FALSE))</f>
        <v/>
      </c>
      <c r="L98" s="61"/>
      <c r="M98" s="64"/>
      <c r="N98" s="64"/>
      <c r="O98" s="64"/>
      <c r="P98" s="64"/>
      <c r="Q98" s="65"/>
      <c r="R98" s="66"/>
      <c r="S98" s="61">
        <f t="shared" si="75"/>
        <v>0</v>
      </c>
      <c r="T98" s="66">
        <f t="shared" si="75"/>
        <v>0</v>
      </c>
      <c r="U98" s="164">
        <f>IF(A98="",0,IF(Q$93="",1,IF(Q$93+$U$88*365&lt;$U$1,1,0)))</f>
        <v>0</v>
      </c>
      <c r="V98" s="165">
        <f>IF(A98="",0,IF(Q$93="",1,IF(Q$93+$V$88*365&lt;$U$1,1,0)))</f>
        <v>0</v>
      </c>
      <c r="W98" s="162" t="str">
        <f>IF(ISERROR(VLOOKUP(H98,'Directive OSH09 (FR)'!$O$6:$P$10,2,FALSE)),"",VLOOKUP(H98,'Directive OSH09 (FR)'!$O$6:$P$10,2,FALSE))</f>
        <v/>
      </c>
      <c r="X98" s="3" t="str">
        <f>IF(ISERROR(VLOOKUP(I98,'Directive OSH09 (FR)'!$O$13:$P$17,2,FALSE)),"",VLOOKUP(I98,'Directive OSH09 (FR)'!$O$13:$P$17,2,FALSE))</f>
        <v/>
      </c>
      <c r="Y98" s="3" t="str">
        <f t="shared" si="77"/>
        <v/>
      </c>
      <c r="Z98" s="418"/>
      <c r="AA98" s="418"/>
      <c r="AB98" s="418"/>
      <c r="AC98" s="420"/>
      <c r="AD98" s="667"/>
      <c r="AE98" s="651"/>
      <c r="AF98" s="421"/>
      <c r="AG98" s="418"/>
      <c r="AH98" s="418"/>
      <c r="AI98" s="652"/>
    </row>
    <row r="99" spans="1:207" s="517" customFormat="1" ht="14.25">
      <c r="A99" s="403" t="s">
        <v>287</v>
      </c>
      <c r="B99" s="398"/>
      <c r="C99" s="398"/>
      <c r="D99" s="398"/>
      <c r="E99" s="370"/>
      <c r="F99" s="371"/>
      <c r="G99" s="464"/>
      <c r="H99" s="412"/>
      <c r="I99" s="398"/>
      <c r="J99" s="398">
        <f>IF(SUM(J100:J104)=0,"",MAX(J100:J104))</f>
        <v>16</v>
      </c>
      <c r="K99" s="356" t="str">
        <f>IF(ISERROR(VLOOKUP(Y99,'Directive OSH09 (FR)'!$T$6:$U$10,2,FALSE)),"",VLOOKUP(Y99,'Directive OSH09 (FR)'!$T$6:$U$10,2,FALSE))</f>
        <v>2-Tolérable</v>
      </c>
      <c r="L99" s="357" t="str">
        <f>IF(ISERROR(VLOOKUP($A99,Dangers!$B$4:$G$1001,4,FALSE)),"ERR",IF(ISBLANK(VLOOKUP($A99,Dangers!$B$4:$G$1001,4,FALSE)),"","Yes"))</f>
        <v/>
      </c>
      <c r="M99" s="358" t="str">
        <f>IF(ISERROR(VLOOKUP($A99,Dangers!$B$4:$G$1001,6,FALSE)),"ERR",IF(ISBLANK((VLOOKUP($A99,Dangers!$B$4:$G$1001,6,FALSE))),"","Yes"))</f>
        <v/>
      </c>
      <c r="N99" s="358"/>
      <c r="O99" s="359"/>
      <c r="P99" s="358"/>
      <c r="Q99" s="360" t="str">
        <f>IF(OR(L99="Yes",M99="Yes"),MAX(Q100:Q104),"")</f>
        <v/>
      </c>
      <c r="R99" s="361"/>
      <c r="S99" s="357">
        <f>IF(L99="Yes",IF(SUM(S100:S104)=0,0,1),2)</f>
        <v>2</v>
      </c>
      <c r="T99" s="361">
        <f>IF(M99="Yes",IF(SUM(T100:T104)=0,0,1),2)</f>
        <v>2</v>
      </c>
      <c r="U99" s="362">
        <v>0</v>
      </c>
      <c r="V99" s="363">
        <v>0</v>
      </c>
      <c r="W99" s="364" t="str">
        <f>IF(ISERROR(VLOOKUP(H99,'Directive OSH09 (FR)'!$O$6:$P$10,2,FALSE)),"",VLOOKUP(H99,'Directive OSH09 (FR)'!$O$6:$P$10,2,FALSE))</f>
        <v/>
      </c>
      <c r="X99" s="362" t="str">
        <f>IF(ISERROR(VLOOKUP(I99,'Directive OSH09 (FR)'!$O$13:$P$17,2,FALSE)),"",VLOOKUP(I99,'Directive OSH09 (FR)'!$O$13:$P$17,2,FALSE))</f>
        <v/>
      </c>
      <c r="Y99" s="362">
        <f>IF(J99="","",IF(J99&gt;=161,5,IF(J99&gt;=65,4,IF(J99&gt;=20,3,IF(J99&gt;=9,2,1)))))</f>
        <v>2</v>
      </c>
      <c r="Z99" s="365"/>
      <c r="AA99" s="365"/>
      <c r="AB99" s="365"/>
      <c r="AC99" s="368"/>
      <c r="AD99" s="665"/>
      <c r="AE99" s="644"/>
      <c r="AF99" s="624"/>
      <c r="AG99" s="365"/>
      <c r="AH99" s="365"/>
      <c r="AI99" s="65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6"/>
      <c r="BZ99" s="366"/>
      <c r="CA99" s="366"/>
      <c r="CB99" s="366"/>
      <c r="CC99" s="366"/>
      <c r="CD99" s="366"/>
      <c r="CE99" s="366"/>
      <c r="CF99" s="366"/>
      <c r="CG99" s="366"/>
      <c r="CH99" s="366"/>
      <c r="CI99" s="366"/>
      <c r="CJ99" s="366"/>
      <c r="CK99" s="366"/>
      <c r="CL99" s="366"/>
      <c r="CM99" s="366"/>
      <c r="CN99" s="366"/>
      <c r="CO99" s="366"/>
      <c r="CP99" s="366"/>
      <c r="CQ99" s="366"/>
      <c r="CR99" s="366"/>
      <c r="CS99" s="366"/>
      <c r="CT99" s="366"/>
      <c r="CU99" s="366"/>
      <c r="CV99" s="366"/>
      <c r="CW99" s="366"/>
      <c r="CX99" s="366"/>
      <c r="CY99" s="366"/>
      <c r="CZ99" s="366"/>
      <c r="DA99" s="366"/>
      <c r="DB99" s="366"/>
      <c r="DC99" s="366"/>
      <c r="DD99" s="366"/>
      <c r="DE99" s="366"/>
      <c r="DF99" s="366"/>
      <c r="DG99" s="366"/>
      <c r="DH99" s="366"/>
      <c r="DI99" s="366"/>
      <c r="DJ99" s="366"/>
      <c r="DK99" s="366"/>
      <c r="DL99" s="366"/>
      <c r="DM99" s="366"/>
      <c r="DN99" s="366"/>
      <c r="DO99" s="366"/>
      <c r="DP99" s="366"/>
      <c r="DQ99" s="366"/>
      <c r="DR99" s="366"/>
      <c r="DS99" s="366"/>
      <c r="DT99" s="366"/>
      <c r="DU99" s="366"/>
      <c r="DV99" s="366"/>
      <c r="DW99" s="366"/>
      <c r="DX99" s="366"/>
      <c r="DY99" s="366"/>
      <c r="DZ99" s="366"/>
      <c r="EA99" s="366"/>
      <c r="EB99" s="366"/>
      <c r="EC99" s="366"/>
      <c r="ED99" s="366"/>
      <c r="EE99" s="366"/>
      <c r="EF99" s="366"/>
      <c r="EG99" s="366"/>
      <c r="EH99" s="366"/>
      <c r="EI99" s="366"/>
      <c r="EJ99" s="366"/>
      <c r="EK99" s="366"/>
      <c r="EL99" s="366"/>
      <c r="EM99" s="366"/>
      <c r="EN99" s="366"/>
      <c r="EO99" s="366"/>
      <c r="EP99" s="366"/>
      <c r="EQ99" s="366"/>
      <c r="ER99" s="366"/>
      <c r="ES99" s="366"/>
      <c r="ET99" s="366"/>
      <c r="EU99" s="366"/>
      <c r="EV99" s="366"/>
      <c r="EW99" s="366"/>
      <c r="EX99" s="366"/>
      <c r="EY99" s="366"/>
      <c r="EZ99" s="366"/>
      <c r="FA99" s="366"/>
      <c r="FB99" s="366"/>
      <c r="FC99" s="366"/>
      <c r="FD99" s="366"/>
      <c r="FE99" s="366"/>
      <c r="FF99" s="366"/>
      <c r="FG99" s="366"/>
      <c r="FH99" s="366"/>
      <c r="FI99" s="366"/>
      <c r="FJ99" s="366"/>
      <c r="FK99" s="366"/>
      <c r="FL99" s="366"/>
      <c r="FM99" s="366"/>
      <c r="FN99" s="366"/>
      <c r="FO99" s="366"/>
      <c r="FP99" s="366"/>
      <c r="FQ99" s="366"/>
      <c r="FR99" s="366"/>
      <c r="FS99" s="366"/>
      <c r="FT99" s="366"/>
      <c r="FU99" s="366"/>
      <c r="FV99" s="366"/>
      <c r="FW99" s="366"/>
      <c r="FX99" s="366"/>
      <c r="FY99" s="366"/>
      <c r="FZ99" s="366"/>
      <c r="GA99" s="366"/>
      <c r="GB99" s="366"/>
      <c r="GC99" s="366"/>
      <c r="GD99" s="366"/>
      <c r="GE99" s="366"/>
      <c r="GF99" s="366"/>
      <c r="GG99" s="366"/>
      <c r="GH99" s="366"/>
      <c r="GI99" s="366"/>
      <c r="GJ99" s="366"/>
      <c r="GK99" s="366"/>
      <c r="GL99" s="366"/>
      <c r="GM99" s="366"/>
      <c r="GN99" s="366"/>
      <c r="GO99" s="366"/>
      <c r="GP99" s="366"/>
      <c r="GQ99" s="366"/>
      <c r="GR99" s="366"/>
      <c r="GS99" s="366"/>
      <c r="GT99" s="366"/>
      <c r="GU99" s="366"/>
      <c r="GV99" s="366"/>
      <c r="GW99" s="366"/>
      <c r="GX99" s="366"/>
      <c r="GY99" s="366"/>
    </row>
    <row r="100" spans="1:207" ht="25.5">
      <c r="A100" s="260" t="s">
        <v>535</v>
      </c>
      <c r="B100" s="255" t="s">
        <v>536</v>
      </c>
      <c r="C100" s="8" t="s">
        <v>537</v>
      </c>
      <c r="D100" s="8" t="s">
        <v>538</v>
      </c>
      <c r="E100" s="266" t="s">
        <v>39</v>
      </c>
      <c r="F100" s="267">
        <v>2</v>
      </c>
      <c r="G100" s="256" t="s">
        <v>795</v>
      </c>
      <c r="H100" s="7" t="s">
        <v>38</v>
      </c>
      <c r="I100" s="8" t="s">
        <v>47</v>
      </c>
      <c r="J100" s="8">
        <f>IF(ISERROR(W100*X100),"",W100*X100)</f>
        <v>16</v>
      </c>
      <c r="K100" s="14" t="str">
        <f>IF(ISERROR(VLOOKUP(Y100,'Directive OSH09 (FR)'!$T$6:$U$10,2,FALSE)),"",VLOOKUP(Y100,'Directive OSH09 (FR)'!$T$6:$U$10,2,FALSE))</f>
        <v>2-Tolérable</v>
      </c>
      <c r="L100" s="126"/>
      <c r="M100" s="127"/>
      <c r="N100" s="27"/>
      <c r="O100" s="27"/>
      <c r="P100" s="27"/>
      <c r="Q100" s="57"/>
      <c r="R100" s="35"/>
      <c r="S100" s="7">
        <f t="shared" ref="S100:T103" si="78">U100</f>
        <v>1</v>
      </c>
      <c r="T100" s="35">
        <f t="shared" si="78"/>
        <v>1</v>
      </c>
      <c r="U100" s="3">
        <f>IF(A100="",0,IF(Q$104="",1,IF(Q$104+$U$92*365&lt;$U$1,1,0)))</f>
        <v>1</v>
      </c>
      <c r="V100" s="163">
        <f>IF(A100="",0,IF(Q$104="",1,IF(Q$104+$V$92*365&lt;$U$1,1,0)))</f>
        <v>1</v>
      </c>
      <c r="W100" s="162">
        <f>IF(ISERROR(VLOOKUP(H100,'Directive OSH09 (FR)'!$O$6:$P$10,2,FALSE)),"",VLOOKUP(H100,'Directive OSH09 (FR)'!$O$6:$P$10,2,FALSE))</f>
        <v>4</v>
      </c>
      <c r="X100" s="3">
        <f>IF(ISERROR(VLOOKUP(I100,'Directive OSH09 (FR)'!$O$13:$P$17,2,FALSE)),"",VLOOKUP(I100,'Directive OSH09 (FR)'!$O$13:$P$17,2,FALSE))</f>
        <v>4</v>
      </c>
      <c r="Y100" s="3">
        <f>IF(J100="","",IF(J100&gt;=161,5,IF(J100&gt;=65,4,IF(J100&gt;=20,3,IF(J100&gt;=9,2,1)))))</f>
        <v>2</v>
      </c>
      <c r="Z100" s="210" t="s">
        <v>540</v>
      </c>
      <c r="AA100" s="418"/>
      <c r="AB100" s="418"/>
      <c r="AC100" s="420"/>
      <c r="AD100" s="667"/>
      <c r="AE100" s="651"/>
      <c r="AF100" s="314"/>
      <c r="AG100" s="8"/>
      <c r="AH100" s="8">
        <f>IF(ISERROR(AU100*AV100),"",AU100*AV100)</f>
        <v>0</v>
      </c>
      <c r="AI100" s="647"/>
    </row>
    <row r="101" spans="1:207" ht="25.5">
      <c r="A101" s="261" t="s">
        <v>541</v>
      </c>
      <c r="B101" s="255" t="s">
        <v>542</v>
      </c>
      <c r="C101" s="8" t="s">
        <v>543</v>
      </c>
      <c r="D101" s="255" t="s">
        <v>796</v>
      </c>
      <c r="E101" s="266" t="s">
        <v>39</v>
      </c>
      <c r="F101" s="267">
        <v>2</v>
      </c>
      <c r="G101" s="256" t="s">
        <v>795</v>
      </c>
      <c r="H101" s="7" t="s">
        <v>38</v>
      </c>
      <c r="I101" s="8" t="s">
        <v>47</v>
      </c>
      <c r="J101" s="8">
        <f t="shared" ref="J101:J103" si="79">IF(ISERROR(W101*X101),"",W101*X101)</f>
        <v>16</v>
      </c>
      <c r="K101" s="14" t="str">
        <f>IF(ISERROR(VLOOKUP(Y101,'Directive OSH09 (FR)'!$T$6:$U$10,2,FALSE)),"",VLOOKUP(Y101,'Directive OSH09 (FR)'!$T$6:$U$10,2,FALSE))</f>
        <v>2-Tolérable</v>
      </c>
      <c r="L101" s="126"/>
      <c r="M101" s="127"/>
      <c r="N101" s="27"/>
      <c r="O101" s="27"/>
      <c r="P101" s="27"/>
      <c r="Q101" s="57"/>
      <c r="R101" s="35"/>
      <c r="S101" s="7">
        <f t="shared" si="78"/>
        <v>1</v>
      </c>
      <c r="T101" s="35">
        <f t="shared" si="78"/>
        <v>1</v>
      </c>
      <c r="U101" s="3">
        <f>IF(A101="",0,IF(Q$104="",1,IF(Q$104+$U$92*365&lt;$U$1,1,0)))</f>
        <v>1</v>
      </c>
      <c r="V101" s="163">
        <f>IF(A101="",0,IF(Q$104="",1,IF(Q$104+$V$92*365&lt;$U$1,1,0)))</f>
        <v>1</v>
      </c>
      <c r="W101" s="162">
        <f>IF(ISERROR(VLOOKUP(H101,'Directive OSH09 (FR)'!$O$6:$P$10,2,FALSE)),"",VLOOKUP(H101,'Directive OSH09 (FR)'!$O$6:$P$10,2,FALSE))</f>
        <v>4</v>
      </c>
      <c r="X101" s="3">
        <f>IF(ISERROR(VLOOKUP(I101,'Directive OSH09 (FR)'!$O$13:$P$17,2,FALSE)),"",VLOOKUP(I101,'Directive OSH09 (FR)'!$O$13:$P$17,2,FALSE))</f>
        <v>4</v>
      </c>
      <c r="Y101" s="3">
        <f t="shared" ref="Y101:Y103" si="80">IF(J101="","",IF(J101&gt;=161,5,IF(J101&gt;=65,4,IF(J101&gt;=20,3,IF(J101&gt;=9,2,1)))))</f>
        <v>2</v>
      </c>
      <c r="Z101" s="196"/>
      <c r="AA101" s="418"/>
      <c r="AB101" s="418"/>
      <c r="AC101" s="420"/>
      <c r="AD101" s="667"/>
      <c r="AE101" s="651"/>
      <c r="AF101" s="314"/>
      <c r="AG101" s="8"/>
      <c r="AH101" s="8">
        <f t="shared" ref="AH101:AH103" si="81">IF(ISERROR(AU101*AV101),"",AU101*AV101)</f>
        <v>0</v>
      </c>
      <c r="AI101" s="652"/>
    </row>
    <row r="102" spans="1:207" ht="38.25">
      <c r="A102" s="261" t="s">
        <v>541</v>
      </c>
      <c r="B102" s="255" t="s">
        <v>542</v>
      </c>
      <c r="C102" s="8" t="s">
        <v>546</v>
      </c>
      <c r="D102" s="8" t="s">
        <v>547</v>
      </c>
      <c r="E102" s="266" t="s">
        <v>39</v>
      </c>
      <c r="F102" s="267">
        <v>2</v>
      </c>
      <c r="G102" s="256" t="s">
        <v>795</v>
      </c>
      <c r="H102" s="7" t="s">
        <v>38</v>
      </c>
      <c r="I102" s="8" t="s">
        <v>47</v>
      </c>
      <c r="J102" s="8">
        <f t="shared" si="79"/>
        <v>16</v>
      </c>
      <c r="K102" s="14" t="str">
        <f>IF(ISERROR(VLOOKUP(Y102,'Directive OSH09 (FR)'!$T$6:$U$10,2,FALSE)),"",VLOOKUP(Y102,'Directive OSH09 (FR)'!$T$6:$U$10,2,FALSE))</f>
        <v>2-Tolérable</v>
      </c>
      <c r="L102" s="126"/>
      <c r="M102" s="127"/>
      <c r="N102" s="27"/>
      <c r="O102" s="27"/>
      <c r="P102" s="27"/>
      <c r="Q102" s="57"/>
      <c r="R102" s="35"/>
      <c r="S102" s="7">
        <f t="shared" si="78"/>
        <v>1</v>
      </c>
      <c r="T102" s="35">
        <f t="shared" si="78"/>
        <v>1</v>
      </c>
      <c r="U102" s="3">
        <f>IF(A102="",0,IF(Q$104="",1,IF(Q$104+$U$92*365&lt;$U$1,1,0)))</f>
        <v>1</v>
      </c>
      <c r="V102" s="163">
        <f>IF(A102="",0,IF(Q$104="",1,IF(Q$104+$V$92*365&lt;$U$1,1,0)))</f>
        <v>1</v>
      </c>
      <c r="W102" s="162">
        <f>IF(ISERROR(VLOOKUP(H102,'Directive OSH09 (FR)'!$O$6:$P$10,2,FALSE)),"",VLOOKUP(H102,'Directive OSH09 (FR)'!$O$6:$P$10,2,FALSE))</f>
        <v>4</v>
      </c>
      <c r="X102" s="3">
        <f>IF(ISERROR(VLOOKUP(I102,'Directive OSH09 (FR)'!$O$13:$P$17,2,FALSE)),"",VLOOKUP(I102,'Directive OSH09 (FR)'!$O$13:$P$17,2,FALSE))</f>
        <v>4</v>
      </c>
      <c r="Y102" s="3">
        <f t="shared" si="80"/>
        <v>2</v>
      </c>
      <c r="Z102" s="196"/>
      <c r="AA102" s="418"/>
      <c r="AB102" s="418"/>
      <c r="AC102" s="420"/>
      <c r="AD102" s="667"/>
      <c r="AE102" s="651"/>
      <c r="AF102" s="314"/>
      <c r="AG102" s="8"/>
      <c r="AH102" s="8">
        <f t="shared" si="81"/>
        <v>0</v>
      </c>
      <c r="AI102" s="652"/>
    </row>
    <row r="103" spans="1:207" ht="38.25">
      <c r="A103" s="261" t="s">
        <v>541</v>
      </c>
      <c r="B103" s="255" t="s">
        <v>542</v>
      </c>
      <c r="C103" s="8" t="s">
        <v>546</v>
      </c>
      <c r="D103" s="8" t="s">
        <v>548</v>
      </c>
      <c r="E103" s="266" t="s">
        <v>39</v>
      </c>
      <c r="F103" s="267">
        <v>2</v>
      </c>
      <c r="G103" s="256" t="s">
        <v>795</v>
      </c>
      <c r="H103" s="7" t="s">
        <v>38</v>
      </c>
      <c r="I103" s="8" t="s">
        <v>47</v>
      </c>
      <c r="J103" s="8">
        <f t="shared" si="79"/>
        <v>16</v>
      </c>
      <c r="K103" s="14" t="str">
        <f>IF(ISERROR(VLOOKUP(Y103,'Directive OSH09 (FR)'!$T$6:$U$10,2,FALSE)),"",VLOOKUP(Y103,'Directive OSH09 (FR)'!$T$6:$U$10,2,FALSE))</f>
        <v>2-Tolérable</v>
      </c>
      <c r="L103" s="126"/>
      <c r="M103" s="127"/>
      <c r="N103" s="27"/>
      <c r="O103" s="27"/>
      <c r="P103" s="27"/>
      <c r="Q103" s="57"/>
      <c r="R103" s="35"/>
      <c r="S103" s="7">
        <f t="shared" si="78"/>
        <v>1</v>
      </c>
      <c r="T103" s="35">
        <f t="shared" si="78"/>
        <v>1</v>
      </c>
      <c r="U103" s="3">
        <f>IF(A103="",0,IF(Q$104="",1,IF(Q$104+$U$92*365&lt;$U$1,1,0)))</f>
        <v>1</v>
      </c>
      <c r="V103" s="163">
        <f>IF(A103="",0,IF(Q$104="",1,IF(Q$104+$V$92*365&lt;$U$1,1,0)))</f>
        <v>1</v>
      </c>
      <c r="W103" s="162">
        <f>IF(ISERROR(VLOOKUP(H103,'Directive OSH09 (FR)'!$O$6:$P$10,2,FALSE)),"",VLOOKUP(H103,'Directive OSH09 (FR)'!$O$6:$P$10,2,FALSE))</f>
        <v>4</v>
      </c>
      <c r="X103" s="3">
        <f>IF(ISERROR(VLOOKUP(I103,'Directive OSH09 (FR)'!$O$13:$P$17,2,FALSE)),"",VLOOKUP(I103,'Directive OSH09 (FR)'!$O$13:$P$17,2,FALSE))</f>
        <v>4</v>
      </c>
      <c r="Y103" s="3">
        <f t="shared" si="80"/>
        <v>2</v>
      </c>
      <c r="Z103" s="196"/>
      <c r="AA103" s="418"/>
      <c r="AB103" s="418"/>
      <c r="AC103" s="420"/>
      <c r="AD103" s="667"/>
      <c r="AE103" s="651"/>
      <c r="AF103" s="314"/>
      <c r="AG103" s="8"/>
      <c r="AH103" s="8">
        <f t="shared" si="81"/>
        <v>0</v>
      </c>
      <c r="AI103" s="652"/>
    </row>
    <row r="104" spans="1:207" ht="5.25" customHeight="1">
      <c r="A104" s="405"/>
      <c r="B104" s="62"/>
      <c r="C104" s="62"/>
      <c r="D104" s="62"/>
      <c r="E104" s="293"/>
      <c r="F104" s="282"/>
      <c r="G104" s="458"/>
      <c r="H104" s="61"/>
      <c r="I104" s="62"/>
      <c r="J104" s="62" t="str">
        <f t="shared" ref="J104" si="82">IF(ISERROR(W104*X104),"",W104*X104)</f>
        <v/>
      </c>
      <c r="K104" s="63" t="str">
        <f>IF(ISERROR(VLOOKUP(Y104,'Directive OSH09 (FR)'!$T$6:$U$10,2,FALSE)),"",VLOOKUP(Y104,'Directive OSH09 (FR)'!$T$6:$U$10,2,FALSE))</f>
        <v/>
      </c>
      <c r="L104" s="61"/>
      <c r="M104" s="64"/>
      <c r="N104" s="64"/>
      <c r="O104" s="64"/>
      <c r="P104" s="64"/>
      <c r="Q104" s="65"/>
      <c r="R104" s="66"/>
      <c r="S104" s="61">
        <f t="shared" ref="S104:T104" si="83">U104</f>
        <v>0</v>
      </c>
      <c r="T104" s="66">
        <f t="shared" si="83"/>
        <v>0</v>
      </c>
      <c r="U104" s="164">
        <f>IF(A104="",0,IF(Q$99="",1,IF(Q$99+$U$88*365&lt;$U$1,1,0)))</f>
        <v>0</v>
      </c>
      <c r="V104" s="165">
        <f>IF(A104="",0,IF(Q$99="",1,IF(Q$99+$V$88*365&lt;$U$1,1,0)))</f>
        <v>0</v>
      </c>
      <c r="W104" s="162" t="str">
        <f>IF(ISERROR(VLOOKUP(H104,'Directive OSH09 (FR)'!$O$6:$P$10,2,FALSE)),"",VLOOKUP(H104,'Directive OSH09 (FR)'!$O$6:$P$10,2,FALSE))</f>
        <v/>
      </c>
      <c r="X104" s="3" t="str">
        <f>IF(ISERROR(VLOOKUP(I104,'Directive OSH09 (FR)'!$O$13:$P$17,2,FALSE)),"",VLOOKUP(I104,'Directive OSH09 (FR)'!$O$13:$P$17,2,FALSE))</f>
        <v/>
      </c>
      <c r="Y104" s="3" t="str">
        <f t="shared" ref="Y104" si="84">IF(J104="","",IF(J104&gt;=161,5,IF(J104&gt;=65,4,IF(J104&gt;=20,3,IF(J104&gt;=9,2,1)))))</f>
        <v/>
      </c>
      <c r="Z104" s="418"/>
      <c r="AA104" s="418"/>
      <c r="AB104" s="418"/>
      <c r="AC104" s="420"/>
      <c r="AD104" s="667"/>
      <c r="AE104" s="651"/>
      <c r="AF104" s="421"/>
      <c r="AG104" s="418"/>
      <c r="AH104" s="418"/>
      <c r="AI104" s="652"/>
    </row>
    <row r="105" spans="1:207" s="517" customFormat="1">
      <c r="A105" s="403" t="s">
        <v>289</v>
      </c>
      <c r="B105" s="398"/>
      <c r="C105" s="398"/>
      <c r="D105" s="398"/>
      <c r="E105" s="370"/>
      <c r="F105" s="371"/>
      <c r="G105" s="464"/>
      <c r="H105" s="412"/>
      <c r="I105" s="398"/>
      <c r="J105" s="398">
        <f>IF(SUM(J106:J110)=0,"",MAX(J106:J110))</f>
        <v>8</v>
      </c>
      <c r="K105" s="356" t="str">
        <f>IF(ISERROR(VLOOKUP(Y105,'Directive OSH09 (FR)'!$T$6:$U$10,2,FALSE)),"",VLOOKUP(Y105,'Directive OSH09 (FR)'!$T$6:$U$10,2,FALSE))</f>
        <v>1-Negligeable</v>
      </c>
      <c r="L105" s="357" t="str">
        <f>IF(ISERROR(VLOOKUP($A105,Dangers!$B$4:$G$1001,4,FALSE)),"ERR",IF(ISBLANK(VLOOKUP($A105,Dangers!$B$4:$G$1001,4,FALSE)),"","Yes"))</f>
        <v/>
      </c>
      <c r="M105" s="358" t="str">
        <f>IF(ISERROR(VLOOKUP($A105,Dangers!$B$4:$G$1001,6,FALSE)),"ERR",IF(ISBLANK((VLOOKUP($A105,Dangers!$B$4:$G$1001,6,FALSE))),"","Yes"))</f>
        <v/>
      </c>
      <c r="N105" s="358"/>
      <c r="O105" s="359"/>
      <c r="P105" s="358"/>
      <c r="Q105" s="360" t="str">
        <f>IF(OR(L105="Yes",M105="Yes"),MAX(Q106:Q110),"")</f>
        <v/>
      </c>
      <c r="R105" s="361"/>
      <c r="S105" s="357">
        <f>IF(L105="Yes",IF(SUM(S106:S110)=0,0,1),2)</f>
        <v>2</v>
      </c>
      <c r="T105" s="361">
        <f>IF(M105="Yes",IF(SUM(T106:T110)=0,0,1),2)</f>
        <v>2</v>
      </c>
      <c r="U105" s="362">
        <v>0</v>
      </c>
      <c r="V105" s="363">
        <v>0</v>
      </c>
      <c r="W105" s="364" t="str">
        <f>IF(ISERROR(VLOOKUP(H105,'Directive OSH09 (FR)'!$O$6:$P$10,2,FALSE)),"",VLOOKUP(H105,'Directive OSH09 (FR)'!$O$6:$P$10,2,FALSE))</f>
        <v/>
      </c>
      <c r="X105" s="362" t="str">
        <f>IF(ISERROR(VLOOKUP(I105,'Directive OSH09 (FR)'!$O$13:$P$17,2,FALSE)),"",VLOOKUP(I105,'Directive OSH09 (FR)'!$O$13:$P$17,2,FALSE))</f>
        <v/>
      </c>
      <c r="Y105" s="362">
        <f>IF(J105="","",IF(J105&gt;=161,5,IF(J105&gt;=65,4,IF(J105&gt;=20,3,IF(J105&gt;=9,2,1)))))</f>
        <v>1</v>
      </c>
      <c r="Z105" s="365"/>
      <c r="AA105" s="365"/>
      <c r="AB105" s="365"/>
      <c r="AC105" s="368"/>
      <c r="AD105" s="665"/>
      <c r="AE105" s="644"/>
      <c r="AF105" s="624"/>
      <c r="AG105" s="365"/>
      <c r="AH105" s="365"/>
      <c r="AI105" s="656"/>
      <c r="AJ105" s="366"/>
      <c r="AK105" s="366"/>
      <c r="AL105" s="366"/>
      <c r="AM105" s="366"/>
      <c r="AN105" s="366"/>
      <c r="AO105" s="366"/>
      <c r="AP105" s="366"/>
      <c r="AQ105" s="366"/>
      <c r="AR105" s="366"/>
      <c r="AS105" s="366"/>
      <c r="AT105" s="366"/>
      <c r="AU105" s="366"/>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6"/>
      <c r="BZ105" s="366"/>
      <c r="CA105" s="366"/>
      <c r="CB105" s="366"/>
      <c r="CC105" s="366"/>
      <c r="CD105" s="366"/>
      <c r="CE105" s="366"/>
      <c r="CF105" s="366"/>
      <c r="CG105" s="366"/>
      <c r="CH105" s="366"/>
      <c r="CI105" s="366"/>
      <c r="CJ105" s="366"/>
      <c r="CK105" s="366"/>
      <c r="CL105" s="366"/>
      <c r="CM105" s="366"/>
      <c r="CN105" s="366"/>
      <c r="CO105" s="366"/>
      <c r="CP105" s="366"/>
      <c r="CQ105" s="366"/>
      <c r="CR105" s="366"/>
      <c r="CS105" s="366"/>
      <c r="CT105" s="366"/>
      <c r="CU105" s="366"/>
      <c r="CV105" s="366"/>
      <c r="CW105" s="366"/>
      <c r="CX105" s="366"/>
      <c r="CY105" s="366"/>
      <c r="CZ105" s="366"/>
      <c r="DA105" s="366"/>
      <c r="DB105" s="366"/>
      <c r="DC105" s="366"/>
      <c r="DD105" s="366"/>
      <c r="DE105" s="366"/>
      <c r="DF105" s="366"/>
      <c r="DG105" s="366"/>
      <c r="DH105" s="366"/>
      <c r="DI105" s="366"/>
      <c r="DJ105" s="366"/>
      <c r="DK105" s="366"/>
      <c r="DL105" s="366"/>
      <c r="DM105" s="366"/>
      <c r="DN105" s="366"/>
      <c r="DO105" s="366"/>
      <c r="DP105" s="366"/>
      <c r="DQ105" s="366"/>
      <c r="DR105" s="366"/>
      <c r="DS105" s="366"/>
      <c r="DT105" s="366"/>
      <c r="DU105" s="366"/>
      <c r="DV105" s="366"/>
      <c r="DW105" s="366"/>
      <c r="DX105" s="366"/>
      <c r="DY105" s="366"/>
      <c r="DZ105" s="366"/>
      <c r="EA105" s="366"/>
      <c r="EB105" s="366"/>
      <c r="EC105" s="366"/>
      <c r="ED105" s="366"/>
      <c r="EE105" s="366"/>
      <c r="EF105" s="366"/>
      <c r="EG105" s="366"/>
      <c r="EH105" s="366"/>
      <c r="EI105" s="366"/>
      <c r="EJ105" s="366"/>
      <c r="EK105" s="366"/>
      <c r="EL105" s="366"/>
      <c r="EM105" s="366"/>
      <c r="EN105" s="366"/>
      <c r="EO105" s="366"/>
      <c r="EP105" s="366"/>
      <c r="EQ105" s="366"/>
      <c r="ER105" s="366"/>
      <c r="ES105" s="366"/>
      <c r="ET105" s="366"/>
      <c r="EU105" s="366"/>
      <c r="EV105" s="366"/>
      <c r="EW105" s="366"/>
      <c r="EX105" s="366"/>
      <c r="EY105" s="366"/>
      <c r="EZ105" s="366"/>
      <c r="FA105" s="366"/>
      <c r="FB105" s="366"/>
      <c r="FC105" s="366"/>
      <c r="FD105" s="366"/>
      <c r="FE105" s="366"/>
      <c r="FF105" s="366"/>
      <c r="FG105" s="366"/>
      <c r="FH105" s="366"/>
      <c r="FI105" s="366"/>
      <c r="FJ105" s="366"/>
      <c r="FK105" s="366"/>
      <c r="FL105" s="366"/>
      <c r="FM105" s="366"/>
      <c r="FN105" s="366"/>
      <c r="FO105" s="366"/>
      <c r="FP105" s="366"/>
      <c r="FQ105" s="366"/>
      <c r="FR105" s="366"/>
      <c r="FS105" s="366"/>
      <c r="FT105" s="366"/>
      <c r="FU105" s="366"/>
      <c r="FV105" s="366"/>
      <c r="FW105" s="366"/>
      <c r="FX105" s="366"/>
      <c r="FY105" s="366"/>
      <c r="FZ105" s="366"/>
      <c r="GA105" s="366"/>
      <c r="GB105" s="366"/>
      <c r="GC105" s="366"/>
      <c r="GD105" s="366"/>
      <c r="GE105" s="366"/>
      <c r="GF105" s="366"/>
      <c r="GG105" s="366"/>
      <c r="GH105" s="366"/>
      <c r="GI105" s="366"/>
      <c r="GJ105" s="366"/>
      <c r="GK105" s="366"/>
      <c r="GL105" s="366"/>
      <c r="GM105" s="366"/>
      <c r="GN105" s="366"/>
      <c r="GO105" s="366"/>
      <c r="GP105" s="366"/>
      <c r="GQ105" s="366"/>
      <c r="GR105" s="366"/>
      <c r="GS105" s="366"/>
      <c r="GT105" s="366"/>
      <c r="GU105" s="366"/>
      <c r="GV105" s="366"/>
      <c r="GW105" s="366"/>
      <c r="GX105" s="366"/>
      <c r="GY105" s="366"/>
    </row>
    <row r="106" spans="1:207" ht="139.5" customHeight="1">
      <c r="A106" s="261" t="s">
        <v>549</v>
      </c>
      <c r="B106" s="255" t="s">
        <v>734</v>
      </c>
      <c r="C106" s="255" t="s">
        <v>551</v>
      </c>
      <c r="D106" s="255" t="s">
        <v>552</v>
      </c>
      <c r="E106" s="266" t="s">
        <v>39</v>
      </c>
      <c r="F106" s="267">
        <v>2</v>
      </c>
      <c r="G106" s="256" t="s">
        <v>553</v>
      </c>
      <c r="H106" s="7" t="s">
        <v>35</v>
      </c>
      <c r="I106" s="8" t="s">
        <v>47</v>
      </c>
      <c r="J106" s="8">
        <f>IF(ISERROR(W106*X106),"",W106*X106)</f>
        <v>8</v>
      </c>
      <c r="K106" s="14" t="str">
        <f>IF(ISERROR(VLOOKUP(Y106,'Directive OSH09 (FR)'!$T$6:$U$10,2,FALSE)),"",VLOOKUP(Y106,'Directive OSH09 (FR)'!$T$6:$U$10,2,FALSE))</f>
        <v>1-Negligeable</v>
      </c>
      <c r="L106" s="126"/>
      <c r="M106" s="127"/>
      <c r="N106" s="27"/>
      <c r="O106" s="27"/>
      <c r="P106" s="27"/>
      <c r="Q106" s="57"/>
      <c r="R106" s="35"/>
      <c r="S106" s="7">
        <f t="shared" ref="S106:T106" si="85">U106</f>
        <v>1</v>
      </c>
      <c r="T106" s="35">
        <f t="shared" si="85"/>
        <v>1</v>
      </c>
      <c r="U106" s="3">
        <f>IF(A106="",0,IF(Q$111="",1,IF(Q$111+$U$93*365&lt;$U$1,1,0)))</f>
        <v>1</v>
      </c>
      <c r="V106" s="163">
        <f>IF(A106="",0,IF(Q$111="",1,IF(Q$111+$V$93*365&lt;$U$1,1,0)))</f>
        <v>1</v>
      </c>
      <c r="W106" s="162">
        <f>IF(ISERROR(VLOOKUP(H106,'Directive OSH09 (FR)'!$O$6:$P$10,2,FALSE)),"",VLOOKUP(H106,'Directive OSH09 (FR)'!$O$6:$P$10,2,FALSE))</f>
        <v>2</v>
      </c>
      <c r="X106" s="3">
        <f>IF(ISERROR(VLOOKUP(I106,'Directive OSH09 (FR)'!$O$13:$P$17,2,FALSE)),"",VLOOKUP(I106,'Directive OSH09 (FR)'!$O$13:$P$17,2,FALSE))</f>
        <v>4</v>
      </c>
      <c r="Y106" s="3">
        <f>IF(J106="","",IF(J106&gt;=161,5,IF(J106&gt;=65,4,IF(J106&gt;=20,3,IF(J106&gt;=9,2,1)))))</f>
        <v>1</v>
      </c>
      <c r="Z106" s="210" t="s">
        <v>1311</v>
      </c>
      <c r="AA106" s="425" t="s">
        <v>555</v>
      </c>
      <c r="AB106" s="418"/>
      <c r="AC106" s="420"/>
      <c r="AD106" s="667"/>
      <c r="AE106" s="651"/>
      <c r="AF106" s="314"/>
      <c r="AG106" s="8"/>
      <c r="AH106" s="8">
        <f>IF(ISERROR(AU106*AV106),"",AU106*AV106)</f>
        <v>0</v>
      </c>
      <c r="AI106" s="653"/>
    </row>
    <row r="107" spans="1:207">
      <c r="A107" s="261"/>
      <c r="B107" s="8"/>
      <c r="C107" s="8"/>
      <c r="D107" s="8"/>
      <c r="E107" s="266"/>
      <c r="F107" s="283"/>
      <c r="G107" s="321"/>
      <c r="H107" s="7"/>
      <c r="I107" s="8"/>
      <c r="J107" s="8" t="str">
        <f t="shared" ref="J107:J110" si="86">IF(ISERROR(W107*X107),"",W107*X107)</f>
        <v/>
      </c>
      <c r="K107" s="14" t="str">
        <f>IF(ISERROR(VLOOKUP(Y107,'Directive OSH09 (FR)'!$T$6:$U$10,2,FALSE)),"",VLOOKUP(Y107,'Directive OSH09 (FR)'!$T$6:$U$10,2,FALSE))</f>
        <v/>
      </c>
      <c r="L107" s="126"/>
      <c r="M107" s="127"/>
      <c r="N107" s="27"/>
      <c r="O107" s="27"/>
      <c r="P107" s="27"/>
      <c r="Q107" s="57"/>
      <c r="R107" s="35"/>
      <c r="S107" s="7">
        <f t="shared" ref="S107:T110" si="87">U107</f>
        <v>0</v>
      </c>
      <c r="T107" s="35">
        <f t="shared" si="87"/>
        <v>0</v>
      </c>
      <c r="U107" s="3">
        <f>IF(A107="",0,IF(Q$105="",1,IF(Q$105+$U$88*365&lt;$U$1,1,0)))</f>
        <v>0</v>
      </c>
      <c r="V107" s="163">
        <f>IF(A107="",0,IF(Q$105="",1,IF(Q$105+$V$88*365&lt;$U$1,1,0)))</f>
        <v>0</v>
      </c>
      <c r="W107" s="162" t="str">
        <f>IF(ISERROR(VLOOKUP(H107,'Directive OSH09 (FR)'!$O$6:$P$10,2,FALSE)),"",VLOOKUP(H107,'Directive OSH09 (FR)'!$O$6:$P$10,2,FALSE))</f>
        <v/>
      </c>
      <c r="X107" s="3" t="str">
        <f>IF(ISERROR(VLOOKUP(I107,'Directive OSH09 (FR)'!$O$13:$P$17,2,FALSE)),"",VLOOKUP(I107,'Directive OSH09 (FR)'!$O$13:$P$17,2,FALSE))</f>
        <v/>
      </c>
      <c r="Y107" s="3" t="str">
        <f t="shared" ref="Y107:Y110" si="88">IF(J107="","",IF(J107&gt;=161,5,IF(J107&gt;=65,4,IF(J107&gt;=20,3,IF(J107&gt;=9,2,1)))))</f>
        <v/>
      </c>
      <c r="Z107" s="418"/>
      <c r="AA107" s="418"/>
      <c r="AB107" s="418"/>
      <c r="AC107" s="420"/>
      <c r="AD107" s="667"/>
      <c r="AE107" s="651"/>
      <c r="AF107" s="421"/>
      <c r="AG107" s="418"/>
      <c r="AH107" s="418"/>
      <c r="AI107" s="652"/>
    </row>
    <row r="108" spans="1:207">
      <c r="A108" s="261"/>
      <c r="B108" s="8"/>
      <c r="C108" s="8"/>
      <c r="D108" s="8"/>
      <c r="E108" s="266"/>
      <c r="F108" s="283"/>
      <c r="G108" s="321"/>
      <c r="H108" s="7"/>
      <c r="I108" s="8"/>
      <c r="J108" s="8" t="str">
        <f t="shared" si="86"/>
        <v/>
      </c>
      <c r="K108" s="14" t="str">
        <f>IF(ISERROR(VLOOKUP(Y108,'Directive OSH09 (FR)'!$T$6:$U$10,2,FALSE)),"",VLOOKUP(Y108,'Directive OSH09 (FR)'!$T$6:$U$10,2,FALSE))</f>
        <v/>
      </c>
      <c r="L108" s="126"/>
      <c r="M108" s="127"/>
      <c r="N108" s="27"/>
      <c r="O108" s="27"/>
      <c r="P108" s="27"/>
      <c r="Q108" s="57"/>
      <c r="R108" s="35"/>
      <c r="S108" s="7">
        <f t="shared" si="87"/>
        <v>0</v>
      </c>
      <c r="T108" s="35">
        <f t="shared" si="87"/>
        <v>0</v>
      </c>
      <c r="U108" s="3">
        <f>IF(A108="",0,IF(Q$105="",1,IF(Q$105+$U$88*365&lt;$U$1,1,0)))</f>
        <v>0</v>
      </c>
      <c r="V108" s="163">
        <f>IF(A108="",0,IF(Q$105="",1,IF(Q$105+$V$88*365&lt;$U$1,1,0)))</f>
        <v>0</v>
      </c>
      <c r="W108" s="162" t="str">
        <f>IF(ISERROR(VLOOKUP(H108,'Directive OSH09 (FR)'!$O$6:$P$10,2,FALSE)),"",VLOOKUP(H108,'Directive OSH09 (FR)'!$O$6:$P$10,2,FALSE))</f>
        <v/>
      </c>
      <c r="X108" s="3" t="str">
        <f>IF(ISERROR(VLOOKUP(I108,'Directive OSH09 (FR)'!$O$13:$P$17,2,FALSE)),"",VLOOKUP(I108,'Directive OSH09 (FR)'!$O$13:$P$17,2,FALSE))</f>
        <v/>
      </c>
      <c r="Y108" s="3" t="str">
        <f t="shared" si="88"/>
        <v/>
      </c>
      <c r="Z108" s="418"/>
      <c r="AA108" s="418"/>
      <c r="AB108" s="418"/>
      <c r="AC108" s="420"/>
      <c r="AD108" s="667"/>
      <c r="AE108" s="651"/>
      <c r="AF108" s="421"/>
      <c r="AG108" s="418"/>
      <c r="AH108" s="418"/>
      <c r="AI108" s="652"/>
    </row>
    <row r="109" spans="1:207">
      <c r="A109" s="261"/>
      <c r="B109" s="8"/>
      <c r="C109" s="8"/>
      <c r="D109" s="8"/>
      <c r="E109" s="266"/>
      <c r="F109" s="283"/>
      <c r="G109" s="321"/>
      <c r="H109" s="7"/>
      <c r="I109" s="8"/>
      <c r="J109" s="8" t="str">
        <f t="shared" si="86"/>
        <v/>
      </c>
      <c r="K109" s="14" t="str">
        <f>IF(ISERROR(VLOOKUP(Y109,'Directive OSH09 (FR)'!$T$6:$U$10,2,FALSE)),"",VLOOKUP(Y109,'Directive OSH09 (FR)'!$T$6:$U$10,2,FALSE))</f>
        <v/>
      </c>
      <c r="L109" s="126"/>
      <c r="M109" s="127"/>
      <c r="N109" s="27"/>
      <c r="O109" s="27"/>
      <c r="P109" s="27"/>
      <c r="Q109" s="57"/>
      <c r="R109" s="35"/>
      <c r="S109" s="7">
        <f t="shared" si="87"/>
        <v>0</v>
      </c>
      <c r="T109" s="35">
        <f t="shared" si="87"/>
        <v>0</v>
      </c>
      <c r="U109" s="3">
        <f>IF(A109="",0,IF(Q$105="",1,IF(Q$105+$U$88*365&lt;$U$1,1,0)))</f>
        <v>0</v>
      </c>
      <c r="V109" s="163">
        <f>IF(A109="",0,IF(Q$105="",1,IF(Q$105+$V$88*365&lt;$U$1,1,0)))</f>
        <v>0</v>
      </c>
      <c r="W109" s="162" t="str">
        <f>IF(ISERROR(VLOOKUP(H109,'Directive OSH09 (FR)'!$O$6:$P$10,2,FALSE)),"",VLOOKUP(H109,'Directive OSH09 (FR)'!$O$6:$P$10,2,FALSE))</f>
        <v/>
      </c>
      <c r="X109" s="3" t="str">
        <f>IF(ISERROR(VLOOKUP(I109,'Directive OSH09 (FR)'!$O$13:$P$17,2,FALSE)),"",VLOOKUP(I109,'Directive OSH09 (FR)'!$O$13:$P$17,2,FALSE))</f>
        <v/>
      </c>
      <c r="Y109" s="3" t="str">
        <f t="shared" si="88"/>
        <v/>
      </c>
      <c r="Z109" s="418"/>
      <c r="AA109" s="418"/>
      <c r="AB109" s="418"/>
      <c r="AC109" s="420"/>
      <c r="AD109" s="667"/>
      <c r="AE109" s="651"/>
      <c r="AF109" s="421"/>
      <c r="AG109" s="418"/>
      <c r="AH109" s="418"/>
      <c r="AI109" s="652"/>
    </row>
    <row r="110" spans="1:207" ht="5.25" customHeight="1">
      <c r="A110" s="405"/>
      <c r="B110" s="62"/>
      <c r="C110" s="62"/>
      <c r="D110" s="62"/>
      <c r="E110" s="293"/>
      <c r="F110" s="293"/>
      <c r="G110" s="458"/>
      <c r="H110" s="61"/>
      <c r="I110" s="62"/>
      <c r="J110" s="62" t="str">
        <f t="shared" si="86"/>
        <v/>
      </c>
      <c r="K110" s="63" t="str">
        <f>IF(ISERROR(VLOOKUP(Y110,'Directive OSH09 (FR)'!$T$6:$U$10,2,FALSE)),"",VLOOKUP(Y110,'Directive OSH09 (FR)'!$T$6:$U$10,2,FALSE))</f>
        <v/>
      </c>
      <c r="L110" s="61"/>
      <c r="M110" s="64"/>
      <c r="N110" s="64"/>
      <c r="O110" s="64"/>
      <c r="P110" s="64"/>
      <c r="Q110" s="65"/>
      <c r="R110" s="66"/>
      <c r="S110" s="61">
        <f t="shared" si="87"/>
        <v>0</v>
      </c>
      <c r="T110" s="66">
        <f t="shared" si="87"/>
        <v>0</v>
      </c>
      <c r="U110" s="164">
        <f>IF(A110="",0,IF(Q$105="",1,IF(Q$105+$U$88*365&lt;$U$1,1,0)))</f>
        <v>0</v>
      </c>
      <c r="V110" s="165">
        <f>IF(A110="",0,IF(Q$105="",1,IF(Q$105+$V$88*365&lt;$U$1,1,0)))</f>
        <v>0</v>
      </c>
      <c r="W110" s="162" t="str">
        <f>IF(ISERROR(VLOOKUP(H110,'Directive OSH09 (FR)'!$O$6:$P$10,2,FALSE)),"",VLOOKUP(H110,'Directive OSH09 (FR)'!$O$6:$P$10,2,FALSE))</f>
        <v/>
      </c>
      <c r="X110" s="3" t="str">
        <f>IF(ISERROR(VLOOKUP(I110,'Directive OSH09 (FR)'!$O$13:$P$17,2,FALSE)),"",VLOOKUP(I110,'Directive OSH09 (FR)'!$O$13:$P$17,2,FALSE))</f>
        <v/>
      </c>
      <c r="Y110" s="3" t="str">
        <f t="shared" si="88"/>
        <v/>
      </c>
      <c r="Z110" s="418"/>
      <c r="AA110" s="418"/>
      <c r="AB110" s="418"/>
      <c r="AC110" s="420"/>
      <c r="AD110" s="667"/>
      <c r="AE110" s="651"/>
      <c r="AF110" s="421"/>
      <c r="AG110" s="418"/>
      <c r="AH110" s="418"/>
      <c r="AI110" s="652"/>
    </row>
    <row r="111" spans="1:207" s="517" customFormat="1">
      <c r="A111" s="403" t="s">
        <v>290</v>
      </c>
      <c r="B111" s="398"/>
      <c r="C111" s="398"/>
      <c r="D111" s="398"/>
      <c r="E111" s="370"/>
      <c r="F111" s="370"/>
      <c r="G111" s="464"/>
      <c r="H111" s="412"/>
      <c r="I111" s="398"/>
      <c r="J111" s="398">
        <f>IF(SUM(J112:J115)=0,"",MAX(J112:J115))</f>
        <v>2</v>
      </c>
      <c r="K111" s="356" t="str">
        <f>IF(ISERROR(VLOOKUP(Y111,'Directive OSH09 (FR)'!$T$6:$U$10,2,FALSE)),"",VLOOKUP(Y111,'Directive OSH09 (FR)'!$T$6:$U$10,2,FALSE))</f>
        <v>1-Negligeable</v>
      </c>
      <c r="L111" s="357" t="str">
        <f>IF(ISERROR(VLOOKUP($A111,Dangers!$B$4:$G$1001,4,FALSE)),"ERR",IF(ISBLANK(VLOOKUP($A111,Dangers!$B$4:$G$1001,4,FALSE)),"","Yes"))</f>
        <v/>
      </c>
      <c r="M111" s="358" t="str">
        <f>IF(ISERROR(VLOOKUP($A111,Dangers!$B$4:$G$1001,6,FALSE)),"ERR",IF(ISBLANK((VLOOKUP($A111,Dangers!$B$4:$G$1001,6,FALSE))),"","Yes"))</f>
        <v/>
      </c>
      <c r="N111" s="358"/>
      <c r="O111" s="359"/>
      <c r="P111" s="358"/>
      <c r="Q111" s="360" t="str">
        <f>IF(OR(L111="Yes",M111="Yes"),MAX(Q112:Q115),"")</f>
        <v/>
      </c>
      <c r="R111" s="361"/>
      <c r="S111" s="357">
        <f>IF(L111="Yes",IF(SUM(S112:S115)=0,0,1),2)</f>
        <v>2</v>
      </c>
      <c r="T111" s="361">
        <f>IF(M111="Yes",IF(SUM(T112:T115)=0,0,1),2)</f>
        <v>2</v>
      </c>
      <c r="U111" s="362">
        <v>0</v>
      </c>
      <c r="V111" s="363">
        <v>0</v>
      </c>
      <c r="W111" s="364" t="str">
        <f>IF(ISERROR(VLOOKUP(H111,'Directive OSH09 (FR)'!$O$6:$P$10,2,FALSE)),"",VLOOKUP(H111,'Directive OSH09 (FR)'!$O$6:$P$10,2,FALSE))</f>
        <v/>
      </c>
      <c r="X111" s="362" t="str">
        <f>IF(ISERROR(VLOOKUP(I111,'Directive OSH09 (FR)'!$O$13:$P$17,2,FALSE)),"",VLOOKUP(I111,'Directive OSH09 (FR)'!$O$13:$P$17,2,FALSE))</f>
        <v/>
      </c>
      <c r="Y111" s="362">
        <f>IF(J111="","",IF(J111&gt;=161,5,IF(J111&gt;=65,4,IF(J111&gt;=20,3,IF(J111&gt;=9,2,1)))))</f>
        <v>1</v>
      </c>
      <c r="Z111" s="365"/>
      <c r="AA111" s="365"/>
      <c r="AB111" s="365"/>
      <c r="AC111" s="368"/>
      <c r="AD111" s="665"/>
      <c r="AE111" s="644"/>
      <c r="AF111" s="624"/>
      <c r="AG111" s="365"/>
      <c r="AH111" s="365"/>
      <c r="AI111" s="65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6"/>
      <c r="CD111" s="366"/>
      <c r="CE111" s="366"/>
      <c r="CF111" s="366"/>
      <c r="CG111" s="366"/>
      <c r="CH111" s="366"/>
      <c r="CI111" s="366"/>
      <c r="CJ111" s="366"/>
      <c r="CK111" s="366"/>
      <c r="CL111" s="366"/>
      <c r="CM111" s="366"/>
      <c r="CN111" s="366"/>
      <c r="CO111" s="366"/>
      <c r="CP111" s="366"/>
      <c r="CQ111" s="366"/>
      <c r="CR111" s="366"/>
      <c r="CS111" s="366"/>
      <c r="CT111" s="366"/>
      <c r="CU111" s="366"/>
      <c r="CV111" s="366"/>
      <c r="CW111" s="366"/>
      <c r="CX111" s="366"/>
      <c r="CY111" s="366"/>
      <c r="CZ111" s="366"/>
      <c r="DA111" s="366"/>
      <c r="DB111" s="366"/>
      <c r="DC111" s="366"/>
      <c r="DD111" s="366"/>
      <c r="DE111" s="366"/>
      <c r="DF111" s="366"/>
      <c r="DG111" s="366"/>
      <c r="DH111" s="366"/>
      <c r="DI111" s="366"/>
      <c r="DJ111" s="366"/>
      <c r="DK111" s="366"/>
      <c r="DL111" s="366"/>
      <c r="DM111" s="366"/>
      <c r="DN111" s="366"/>
      <c r="DO111" s="366"/>
      <c r="DP111" s="366"/>
      <c r="DQ111" s="366"/>
      <c r="DR111" s="366"/>
      <c r="DS111" s="366"/>
      <c r="DT111" s="366"/>
      <c r="DU111" s="366"/>
      <c r="DV111" s="366"/>
      <c r="DW111" s="366"/>
      <c r="DX111" s="366"/>
      <c r="DY111" s="366"/>
      <c r="DZ111" s="366"/>
      <c r="EA111" s="366"/>
      <c r="EB111" s="366"/>
      <c r="EC111" s="366"/>
      <c r="ED111" s="366"/>
      <c r="EE111" s="366"/>
      <c r="EF111" s="366"/>
      <c r="EG111" s="366"/>
      <c r="EH111" s="366"/>
      <c r="EI111" s="366"/>
      <c r="EJ111" s="366"/>
      <c r="EK111" s="366"/>
      <c r="EL111" s="366"/>
      <c r="EM111" s="366"/>
      <c r="EN111" s="366"/>
      <c r="EO111" s="366"/>
      <c r="EP111" s="366"/>
      <c r="EQ111" s="366"/>
      <c r="ER111" s="366"/>
      <c r="ES111" s="366"/>
      <c r="ET111" s="366"/>
      <c r="EU111" s="366"/>
      <c r="EV111" s="366"/>
      <c r="EW111" s="366"/>
      <c r="EX111" s="366"/>
      <c r="EY111" s="366"/>
      <c r="EZ111" s="366"/>
      <c r="FA111" s="366"/>
      <c r="FB111" s="366"/>
      <c r="FC111" s="366"/>
      <c r="FD111" s="366"/>
      <c r="FE111" s="366"/>
      <c r="FF111" s="366"/>
      <c r="FG111" s="366"/>
      <c r="FH111" s="366"/>
      <c r="FI111" s="366"/>
      <c r="FJ111" s="366"/>
      <c r="FK111" s="366"/>
      <c r="FL111" s="366"/>
      <c r="FM111" s="366"/>
      <c r="FN111" s="366"/>
      <c r="FO111" s="366"/>
      <c r="FP111" s="366"/>
      <c r="FQ111" s="366"/>
      <c r="FR111" s="366"/>
      <c r="FS111" s="366"/>
      <c r="FT111" s="366"/>
      <c r="FU111" s="366"/>
      <c r="FV111" s="366"/>
      <c r="FW111" s="366"/>
      <c r="FX111" s="366"/>
      <c r="FY111" s="366"/>
      <c r="FZ111" s="366"/>
      <c r="GA111" s="366"/>
      <c r="GB111" s="366"/>
      <c r="GC111" s="366"/>
      <c r="GD111" s="366"/>
      <c r="GE111" s="366"/>
      <c r="GF111" s="366"/>
      <c r="GG111" s="366"/>
      <c r="GH111" s="366"/>
      <c r="GI111" s="366"/>
      <c r="GJ111" s="366"/>
      <c r="GK111" s="366"/>
      <c r="GL111" s="366"/>
      <c r="GM111" s="366"/>
      <c r="GN111" s="366"/>
      <c r="GO111" s="366"/>
      <c r="GP111" s="366"/>
      <c r="GQ111" s="366"/>
      <c r="GR111" s="366"/>
      <c r="GS111" s="366"/>
      <c r="GT111" s="366"/>
      <c r="GU111" s="366"/>
      <c r="GV111" s="366"/>
      <c r="GW111" s="366"/>
      <c r="GX111" s="366"/>
      <c r="GY111" s="366"/>
    </row>
    <row r="112" spans="1:207" ht="51">
      <c r="A112" s="261"/>
      <c r="B112" s="255" t="s">
        <v>735</v>
      </c>
      <c r="C112" s="255" t="s">
        <v>736</v>
      </c>
      <c r="D112" s="8" t="s">
        <v>737</v>
      </c>
      <c r="E112" s="266" t="s">
        <v>39</v>
      </c>
      <c r="F112" s="267">
        <v>2</v>
      </c>
      <c r="G112" s="256" t="s">
        <v>738</v>
      </c>
      <c r="H112" s="7" t="s">
        <v>35</v>
      </c>
      <c r="I112" s="8" t="s">
        <v>46</v>
      </c>
      <c r="J112" s="8">
        <f>IF(ISERROR(W112*X112),"",W112*X112)</f>
        <v>2</v>
      </c>
      <c r="K112" s="14" t="str">
        <f>IF(ISERROR(VLOOKUP(Y112,'Directive OSH09 (FR)'!$T$6:$U$10,2,FALSE)),"",VLOOKUP(Y112,'Directive OSH09 (FR)'!$T$6:$U$10,2,FALSE))</f>
        <v>1-Negligeable</v>
      </c>
      <c r="L112" s="126"/>
      <c r="M112" s="127"/>
      <c r="N112" s="27"/>
      <c r="O112" s="27"/>
      <c r="P112" s="27"/>
      <c r="Q112" s="57"/>
      <c r="R112" s="35"/>
      <c r="S112" s="7">
        <f t="shared" ref="S112:T112" si="89">U112</f>
        <v>0</v>
      </c>
      <c r="T112" s="35">
        <f t="shared" si="89"/>
        <v>0</v>
      </c>
      <c r="U112" s="3">
        <f>IF(A112="",0,IF(Q$110="",1,IF(Q$110+$U$87*365&lt;$U$1,1,0)))</f>
        <v>0</v>
      </c>
      <c r="V112" s="163">
        <f>IF(A112="",0,IF(Q$110="",1,IF(Q$110+$V$87*365&lt;$U$1,1,0)))</f>
        <v>0</v>
      </c>
      <c r="W112" s="162">
        <f>IF(ISERROR(VLOOKUP(H112,'Directive OSH09 (FR)'!$O$6:$P$10,2,FALSE)),"",VLOOKUP(H112,'Directive OSH09 (FR)'!$O$6:$P$10,2,FALSE))</f>
        <v>2</v>
      </c>
      <c r="X112" s="3">
        <f>IF(ISERROR(VLOOKUP(I112,'Directive OSH09 (FR)'!$O$13:$P$17,2,FALSE)),"",VLOOKUP(I112,'Directive OSH09 (FR)'!$O$13:$P$17,2,FALSE))</f>
        <v>1</v>
      </c>
      <c r="Y112" s="3">
        <f>IF(J112="","",IF(J112&gt;=161,5,IF(J112&gt;=65,4,IF(J112&gt;=20,3,IF(J112&gt;=9,2,1)))))</f>
        <v>1</v>
      </c>
      <c r="Z112" s="452" t="s">
        <v>797</v>
      </c>
      <c r="AA112" s="418"/>
      <c r="AB112" s="177"/>
      <c r="AC112" s="420"/>
      <c r="AD112" s="667"/>
      <c r="AE112" s="651"/>
      <c r="AF112" s="756"/>
      <c r="AG112" s="418"/>
      <c r="AH112" s="418"/>
      <c r="AI112" s="653"/>
    </row>
    <row r="113" spans="1:207">
      <c r="A113" s="261"/>
      <c r="B113" s="8"/>
      <c r="C113" s="8"/>
      <c r="D113" s="8"/>
      <c r="E113" s="266"/>
      <c r="F113" s="283"/>
      <c r="G113" s="321"/>
      <c r="H113" s="7"/>
      <c r="I113" s="8"/>
      <c r="J113" s="8" t="str">
        <f t="shared" ref="J113:J115" si="90">IF(ISERROR(W113*X113),"",W113*X113)</f>
        <v/>
      </c>
      <c r="K113" s="14" t="str">
        <f>IF(ISERROR(VLOOKUP(Y113,'Directive OSH09 (FR)'!$T$6:$U$10,2,FALSE)),"",VLOOKUP(Y113,'Directive OSH09 (FR)'!$T$6:$U$10,2,FALSE))</f>
        <v/>
      </c>
      <c r="L113" s="126"/>
      <c r="M113" s="127"/>
      <c r="N113" s="27"/>
      <c r="O113" s="27"/>
      <c r="P113" s="27"/>
      <c r="Q113" s="57"/>
      <c r="R113" s="35"/>
      <c r="S113" s="7">
        <f t="shared" ref="S113:T115" si="91">U113</f>
        <v>0</v>
      </c>
      <c r="T113" s="35">
        <f t="shared" si="91"/>
        <v>0</v>
      </c>
      <c r="U113" s="3">
        <f>IF(A113="",0,IF(Q$111="",1,IF(Q$111+$U$88*365&lt;$U$1,1,0)))</f>
        <v>0</v>
      </c>
      <c r="V113" s="163">
        <f>IF(A113="",0,IF(Q$111="",1,IF(Q$111+$V$88*365&lt;$U$1,1,0)))</f>
        <v>0</v>
      </c>
      <c r="W113" s="162" t="str">
        <f>IF(ISERROR(VLOOKUP(H113,'Directive OSH09 (FR)'!$O$6:$P$10,2,FALSE)),"",VLOOKUP(H113,'Directive OSH09 (FR)'!$O$6:$P$10,2,FALSE))</f>
        <v/>
      </c>
      <c r="X113" s="3" t="str">
        <f>IF(ISERROR(VLOOKUP(I113,'Directive OSH09 (FR)'!$O$13:$P$17,2,FALSE)),"",VLOOKUP(I113,'Directive OSH09 (FR)'!$O$13:$P$17,2,FALSE))</f>
        <v/>
      </c>
      <c r="Y113" s="3" t="str">
        <f t="shared" ref="Y113:Y115" si="92">IF(J113="","",IF(J113&gt;=161,5,IF(J113&gt;=65,4,IF(J113&gt;=20,3,IF(J113&gt;=9,2,1)))))</f>
        <v/>
      </c>
      <c r="Z113" s="418"/>
      <c r="AA113" s="418"/>
      <c r="AB113" s="418"/>
      <c r="AC113" s="420"/>
      <c r="AD113" s="667"/>
      <c r="AE113" s="651"/>
      <c r="AF113" s="421"/>
      <c r="AG113" s="418"/>
      <c r="AH113" s="418"/>
      <c r="AI113" s="652"/>
    </row>
    <row r="114" spans="1:207">
      <c r="A114" s="261"/>
      <c r="B114" s="8"/>
      <c r="C114" s="8"/>
      <c r="D114" s="8"/>
      <c r="E114" s="266"/>
      <c r="F114" s="283"/>
      <c r="G114" s="321"/>
      <c r="H114" s="7"/>
      <c r="I114" s="8"/>
      <c r="J114" s="8" t="str">
        <f t="shared" si="90"/>
        <v/>
      </c>
      <c r="K114" s="14" t="str">
        <f>IF(ISERROR(VLOOKUP(Y114,'Directive OSH09 (FR)'!$T$6:$U$10,2,FALSE)),"",VLOOKUP(Y114,'Directive OSH09 (FR)'!$T$6:$U$10,2,FALSE))</f>
        <v/>
      </c>
      <c r="L114" s="126"/>
      <c r="M114" s="127"/>
      <c r="N114" s="27"/>
      <c r="O114" s="27"/>
      <c r="P114" s="27"/>
      <c r="Q114" s="57"/>
      <c r="R114" s="35"/>
      <c r="S114" s="7">
        <f t="shared" si="91"/>
        <v>0</v>
      </c>
      <c r="T114" s="35">
        <f t="shared" si="91"/>
        <v>0</v>
      </c>
      <c r="U114" s="3">
        <f>IF(A114="",0,IF(Q$111="",1,IF(Q$111+$U$88*365&lt;$U$1,1,0)))</f>
        <v>0</v>
      </c>
      <c r="V114" s="163">
        <f>IF(A114="",0,IF(Q$111="",1,IF(Q$111+$V$88*365&lt;$U$1,1,0)))</f>
        <v>0</v>
      </c>
      <c r="W114" s="162" t="str">
        <f>IF(ISERROR(VLOOKUP(H114,'Directive OSH09 (FR)'!$O$6:$P$10,2,FALSE)),"",VLOOKUP(H114,'Directive OSH09 (FR)'!$O$6:$P$10,2,FALSE))</f>
        <v/>
      </c>
      <c r="X114" s="3" t="str">
        <f>IF(ISERROR(VLOOKUP(I114,'Directive OSH09 (FR)'!$O$13:$P$17,2,FALSE)),"",VLOOKUP(I114,'Directive OSH09 (FR)'!$O$13:$P$17,2,FALSE))</f>
        <v/>
      </c>
      <c r="Y114" s="3" t="str">
        <f t="shared" si="92"/>
        <v/>
      </c>
      <c r="Z114" s="418"/>
      <c r="AA114" s="418"/>
      <c r="AB114" s="418"/>
      <c r="AC114" s="420"/>
      <c r="AD114" s="667"/>
      <c r="AE114" s="651"/>
      <c r="AF114" s="421"/>
      <c r="AG114" s="418"/>
      <c r="AH114" s="418"/>
      <c r="AI114" s="652"/>
    </row>
    <row r="115" spans="1:207" ht="5.25" customHeight="1">
      <c r="A115" s="405"/>
      <c r="B115" s="62"/>
      <c r="C115" s="62"/>
      <c r="D115" s="62"/>
      <c r="E115" s="293"/>
      <c r="F115" s="293"/>
      <c r="G115" s="458"/>
      <c r="H115" s="61"/>
      <c r="I115" s="62"/>
      <c r="J115" s="62" t="str">
        <f t="shared" si="90"/>
        <v/>
      </c>
      <c r="K115" s="63" t="str">
        <f>IF(ISERROR(VLOOKUP(Y115,'Directive OSH09 (FR)'!$T$6:$U$10,2,FALSE)),"",VLOOKUP(Y115,'Directive OSH09 (FR)'!$T$6:$U$10,2,FALSE))</f>
        <v/>
      </c>
      <c r="L115" s="61"/>
      <c r="M115" s="64"/>
      <c r="N115" s="64"/>
      <c r="O115" s="64"/>
      <c r="P115" s="64"/>
      <c r="Q115" s="65"/>
      <c r="R115" s="66"/>
      <c r="S115" s="61">
        <f t="shared" si="91"/>
        <v>0</v>
      </c>
      <c r="T115" s="66">
        <f t="shared" si="91"/>
        <v>0</v>
      </c>
      <c r="U115" s="164">
        <f>IF(A115="",0,IF(Q$111="",1,IF(Q$111+$U$88*365&lt;$U$1,1,0)))</f>
        <v>0</v>
      </c>
      <c r="V115" s="165">
        <f>IF(A115="",0,IF(Q$111="",1,IF(Q$111+$V$88*365&lt;$U$1,1,0)))</f>
        <v>0</v>
      </c>
      <c r="W115" s="162" t="str">
        <f>IF(ISERROR(VLOOKUP(H115,'Directive OSH09 (FR)'!$O$6:$P$10,2,FALSE)),"",VLOOKUP(H115,'Directive OSH09 (FR)'!$O$6:$P$10,2,FALSE))</f>
        <v/>
      </c>
      <c r="X115" s="3" t="str">
        <f>IF(ISERROR(VLOOKUP(I115,'Directive OSH09 (FR)'!$O$13:$P$17,2,FALSE)),"",VLOOKUP(I115,'Directive OSH09 (FR)'!$O$13:$P$17,2,FALSE))</f>
        <v/>
      </c>
      <c r="Y115" s="3" t="str">
        <f t="shared" si="92"/>
        <v/>
      </c>
      <c r="Z115" s="418"/>
      <c r="AA115" s="418"/>
      <c r="AB115" s="418"/>
      <c r="AC115" s="420"/>
      <c r="AD115" s="667"/>
      <c r="AE115" s="651"/>
      <c r="AF115" s="421"/>
      <c r="AG115" s="418"/>
      <c r="AH115" s="418"/>
      <c r="AI115" s="652"/>
    </row>
    <row r="116" spans="1:207" s="517" customFormat="1">
      <c r="A116" s="403" t="s">
        <v>291</v>
      </c>
      <c r="B116" s="398"/>
      <c r="C116" s="398"/>
      <c r="D116" s="398"/>
      <c r="E116" s="370"/>
      <c r="F116" s="370"/>
      <c r="G116" s="464"/>
      <c r="H116" s="412"/>
      <c r="I116" s="398"/>
      <c r="J116" s="398" t="str">
        <f>IF(SUM(J117:J121)=0,"",MAX(J117:J121))</f>
        <v/>
      </c>
      <c r="K116" s="356" t="str">
        <f>IF(ISERROR(VLOOKUP(Y116,'Directive OSH09 (FR)'!$T$6:$U$10,2,FALSE)),"",VLOOKUP(Y116,'Directive OSH09 (FR)'!$T$6:$U$10,2,FALSE))</f>
        <v/>
      </c>
      <c r="L116" s="357" t="str">
        <f>IF(ISERROR(VLOOKUP($A116,Dangers!$B$4:$G$1001,4,FALSE)),"ERR",IF(ISBLANK(VLOOKUP($A116,Dangers!$B$4:$G$1001,4,FALSE)),"","Yes"))</f>
        <v/>
      </c>
      <c r="M116" s="358" t="str">
        <f>IF(ISERROR(VLOOKUP($A116,Dangers!$B$4:$G$1001,6,FALSE)),"ERR",IF(ISBLANK((VLOOKUP($A116,Dangers!$B$4:$G$1001,6,FALSE))),"","Yes"))</f>
        <v/>
      </c>
      <c r="N116" s="358"/>
      <c r="O116" s="359"/>
      <c r="P116" s="358"/>
      <c r="Q116" s="360" t="str">
        <f>IF(OR(L116="Yes",M116="Yes"),MAX(Q117:Q121),"")</f>
        <v/>
      </c>
      <c r="R116" s="361"/>
      <c r="S116" s="357">
        <f>IF(L116="Yes",IF(SUM(S117:S121)=0,0,1),2)</f>
        <v>2</v>
      </c>
      <c r="T116" s="361">
        <f>IF(M116="Yes",IF(SUM(T117:T121)=0,0,1),2)</f>
        <v>2</v>
      </c>
      <c r="U116" s="362">
        <v>0</v>
      </c>
      <c r="V116" s="363">
        <v>0</v>
      </c>
      <c r="W116" s="364" t="str">
        <f>IF(ISERROR(VLOOKUP(H116,'Directive OSH09 (FR)'!$O$6:$P$10,2,FALSE)),"",VLOOKUP(H116,'Directive OSH09 (FR)'!$O$6:$P$10,2,FALSE))</f>
        <v/>
      </c>
      <c r="X116" s="362" t="str">
        <f>IF(ISERROR(VLOOKUP(I116,'Directive OSH09 (FR)'!$O$13:$P$17,2,FALSE)),"",VLOOKUP(I116,'Directive OSH09 (FR)'!$O$13:$P$17,2,FALSE))</f>
        <v/>
      </c>
      <c r="Y116" s="362" t="str">
        <f>IF(J116="","",IF(J116&gt;=161,5,IF(J116&gt;=65,4,IF(J116&gt;=20,3,IF(J116&gt;=9,2,1)))))</f>
        <v/>
      </c>
      <c r="Z116" s="365"/>
      <c r="AA116" s="365"/>
      <c r="AB116" s="365"/>
      <c r="AC116" s="368"/>
      <c r="AD116" s="665"/>
      <c r="AE116" s="644"/>
      <c r="AF116" s="624"/>
      <c r="AG116" s="365"/>
      <c r="AH116" s="365"/>
      <c r="AI116" s="65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6"/>
      <c r="CD116" s="366"/>
      <c r="CE116" s="366"/>
      <c r="CF116" s="366"/>
      <c r="CG116" s="366"/>
      <c r="CH116" s="366"/>
      <c r="CI116" s="366"/>
      <c r="CJ116" s="366"/>
      <c r="CK116" s="366"/>
      <c r="CL116" s="366"/>
      <c r="CM116" s="366"/>
      <c r="CN116" s="366"/>
      <c r="CO116" s="366"/>
      <c r="CP116" s="366"/>
      <c r="CQ116" s="366"/>
      <c r="CR116" s="366"/>
      <c r="CS116" s="366"/>
      <c r="CT116" s="366"/>
      <c r="CU116" s="366"/>
      <c r="CV116" s="366"/>
      <c r="CW116" s="366"/>
      <c r="CX116" s="366"/>
      <c r="CY116" s="366"/>
      <c r="CZ116" s="366"/>
      <c r="DA116" s="366"/>
      <c r="DB116" s="366"/>
      <c r="DC116" s="366"/>
      <c r="DD116" s="366"/>
      <c r="DE116" s="366"/>
      <c r="DF116" s="366"/>
      <c r="DG116" s="366"/>
      <c r="DH116" s="366"/>
      <c r="DI116" s="366"/>
      <c r="DJ116" s="366"/>
      <c r="DK116" s="366"/>
      <c r="DL116" s="366"/>
      <c r="DM116" s="366"/>
      <c r="DN116" s="366"/>
      <c r="DO116" s="366"/>
      <c r="DP116" s="366"/>
      <c r="DQ116" s="366"/>
      <c r="DR116" s="366"/>
      <c r="DS116" s="366"/>
      <c r="DT116" s="366"/>
      <c r="DU116" s="366"/>
      <c r="DV116" s="366"/>
      <c r="DW116" s="366"/>
      <c r="DX116" s="366"/>
      <c r="DY116" s="366"/>
      <c r="DZ116" s="366"/>
      <c r="EA116" s="366"/>
      <c r="EB116" s="366"/>
      <c r="EC116" s="366"/>
      <c r="ED116" s="366"/>
      <c r="EE116" s="366"/>
      <c r="EF116" s="366"/>
      <c r="EG116" s="366"/>
      <c r="EH116" s="366"/>
      <c r="EI116" s="366"/>
      <c r="EJ116" s="366"/>
      <c r="EK116" s="366"/>
      <c r="EL116" s="366"/>
      <c r="EM116" s="366"/>
      <c r="EN116" s="366"/>
      <c r="EO116" s="366"/>
      <c r="EP116" s="366"/>
      <c r="EQ116" s="366"/>
      <c r="ER116" s="366"/>
      <c r="ES116" s="366"/>
      <c r="ET116" s="366"/>
      <c r="EU116" s="366"/>
      <c r="EV116" s="366"/>
      <c r="EW116" s="366"/>
      <c r="EX116" s="366"/>
      <c r="EY116" s="366"/>
      <c r="EZ116" s="366"/>
      <c r="FA116" s="366"/>
      <c r="FB116" s="366"/>
      <c r="FC116" s="366"/>
      <c r="FD116" s="366"/>
      <c r="FE116" s="366"/>
      <c r="FF116" s="366"/>
      <c r="FG116" s="366"/>
      <c r="FH116" s="366"/>
      <c r="FI116" s="366"/>
      <c r="FJ116" s="366"/>
      <c r="FK116" s="366"/>
      <c r="FL116" s="366"/>
      <c r="FM116" s="366"/>
      <c r="FN116" s="366"/>
      <c r="FO116" s="366"/>
      <c r="FP116" s="366"/>
      <c r="FQ116" s="366"/>
      <c r="FR116" s="366"/>
      <c r="FS116" s="366"/>
      <c r="FT116" s="366"/>
      <c r="FU116" s="366"/>
      <c r="FV116" s="366"/>
      <c r="FW116" s="366"/>
      <c r="FX116" s="366"/>
      <c r="FY116" s="366"/>
      <c r="FZ116" s="366"/>
      <c r="GA116" s="366"/>
      <c r="GB116" s="366"/>
      <c r="GC116" s="366"/>
      <c r="GD116" s="366"/>
      <c r="GE116" s="366"/>
      <c r="GF116" s="366"/>
      <c r="GG116" s="366"/>
      <c r="GH116" s="366"/>
      <c r="GI116" s="366"/>
      <c r="GJ116" s="366"/>
      <c r="GK116" s="366"/>
      <c r="GL116" s="366"/>
      <c r="GM116" s="366"/>
      <c r="GN116" s="366"/>
      <c r="GO116" s="366"/>
      <c r="GP116" s="366"/>
      <c r="GQ116" s="366"/>
      <c r="GR116" s="366"/>
      <c r="GS116" s="366"/>
      <c r="GT116" s="366"/>
      <c r="GU116" s="366"/>
      <c r="GV116" s="366"/>
      <c r="GW116" s="366"/>
      <c r="GX116" s="366"/>
      <c r="GY116" s="366"/>
    </row>
    <row r="117" spans="1:207">
      <c r="A117" s="260" t="s">
        <v>463</v>
      </c>
      <c r="B117" s="8"/>
      <c r="C117" s="8"/>
      <c r="D117" s="8"/>
      <c r="E117" s="266"/>
      <c r="F117" s="283"/>
      <c r="G117" s="321"/>
      <c r="H117" s="7"/>
      <c r="I117" s="8"/>
      <c r="J117" s="8" t="str">
        <f>IF(ISERROR(W117*X117),"",W117*X117)</f>
        <v/>
      </c>
      <c r="K117" s="14" t="str">
        <f>IF(ISERROR(VLOOKUP(Y117,'Directive OSH09 (FR)'!$T$6:$U$10,2,FALSE)),"",VLOOKUP(Y117,'Directive OSH09 (FR)'!$T$6:$U$10,2,FALSE))</f>
        <v/>
      </c>
      <c r="L117" s="126"/>
      <c r="M117" s="127"/>
      <c r="N117" s="27"/>
      <c r="O117" s="27"/>
      <c r="P117" s="27"/>
      <c r="Q117" s="57"/>
      <c r="R117" s="35"/>
      <c r="S117" s="7">
        <f t="shared" ref="S117:T121" si="93">U117</f>
        <v>1</v>
      </c>
      <c r="T117" s="35">
        <f t="shared" si="93"/>
        <v>1</v>
      </c>
      <c r="U117" s="3">
        <f>IF(A117="",0,IF(Q$116="",1,IF(Q$116+$U$88*365&lt;$U$1,1,0)))</f>
        <v>1</v>
      </c>
      <c r="V117" s="163">
        <f>IF(A117="",0,IF(Q$116="",1,IF(Q$116+$V$88*365&lt;$U$1,1,0)))</f>
        <v>1</v>
      </c>
      <c r="W117" s="162" t="str">
        <f>IF(ISERROR(VLOOKUP(H117,'Directive OSH09 (FR)'!$O$6:$P$10,2,FALSE)),"",VLOOKUP(H117,'Directive OSH09 (FR)'!$O$6:$P$10,2,FALSE))</f>
        <v/>
      </c>
      <c r="X117" s="3" t="str">
        <f>IF(ISERROR(VLOOKUP(I117,'Directive OSH09 (FR)'!$O$13:$P$17,2,FALSE)),"",VLOOKUP(I117,'Directive OSH09 (FR)'!$O$13:$P$17,2,FALSE))</f>
        <v/>
      </c>
      <c r="Y117" s="3" t="str">
        <f>IF(J117="","",IF(J117&gt;=161,5,IF(J117&gt;=65,4,IF(J117&gt;=20,3,IF(J117&gt;=9,2,1)))))</f>
        <v/>
      </c>
      <c r="Z117" s="418"/>
      <c r="AA117" s="418"/>
      <c r="AB117" s="418"/>
      <c r="AC117" s="420"/>
      <c r="AD117" s="667"/>
      <c r="AE117" s="651"/>
      <c r="AF117" s="421"/>
      <c r="AG117" s="418"/>
      <c r="AH117" s="418"/>
      <c r="AI117" s="652"/>
    </row>
    <row r="118" spans="1:207">
      <c r="A118" s="261"/>
      <c r="B118" s="8"/>
      <c r="C118" s="8"/>
      <c r="D118" s="8"/>
      <c r="E118" s="266"/>
      <c r="F118" s="283"/>
      <c r="G118" s="321"/>
      <c r="H118" s="7"/>
      <c r="I118" s="8"/>
      <c r="J118" s="8" t="str">
        <f t="shared" ref="J118:J121" si="94">IF(ISERROR(W118*X118),"",W118*X118)</f>
        <v/>
      </c>
      <c r="K118" s="14" t="str">
        <f>IF(ISERROR(VLOOKUP(Y118,'Directive OSH09 (FR)'!$T$6:$U$10,2,FALSE)),"",VLOOKUP(Y118,'Directive OSH09 (FR)'!$T$6:$U$10,2,FALSE))</f>
        <v/>
      </c>
      <c r="L118" s="126"/>
      <c r="M118" s="127"/>
      <c r="N118" s="27"/>
      <c r="O118" s="27"/>
      <c r="P118" s="27"/>
      <c r="Q118" s="57"/>
      <c r="R118" s="35"/>
      <c r="S118" s="7">
        <f t="shared" si="93"/>
        <v>0</v>
      </c>
      <c r="T118" s="35">
        <f t="shared" si="93"/>
        <v>0</v>
      </c>
      <c r="U118" s="3">
        <f>IF(A118="",0,IF(Q$116="",1,IF(Q$116+$U$88*365&lt;$U$1,1,0)))</f>
        <v>0</v>
      </c>
      <c r="V118" s="163">
        <f>IF(A118="",0,IF(Q$116="",1,IF(Q$116+$V$88*365&lt;$U$1,1,0)))</f>
        <v>0</v>
      </c>
      <c r="W118" s="162" t="str">
        <f>IF(ISERROR(VLOOKUP(H118,'Directive OSH09 (FR)'!$O$6:$P$10,2,FALSE)),"",VLOOKUP(H118,'Directive OSH09 (FR)'!$O$6:$P$10,2,FALSE))</f>
        <v/>
      </c>
      <c r="X118" s="3" t="str">
        <f>IF(ISERROR(VLOOKUP(I118,'Directive OSH09 (FR)'!$O$13:$P$17,2,FALSE)),"",VLOOKUP(I118,'Directive OSH09 (FR)'!$O$13:$P$17,2,FALSE))</f>
        <v/>
      </c>
      <c r="Y118" s="3" t="str">
        <f t="shared" ref="Y118:Y121" si="95">IF(J118="","",IF(J118&gt;=161,5,IF(J118&gt;=65,4,IF(J118&gt;=20,3,IF(J118&gt;=9,2,1)))))</f>
        <v/>
      </c>
      <c r="Z118" s="418"/>
      <c r="AA118" s="418"/>
      <c r="AB118" s="418"/>
      <c r="AC118" s="420"/>
      <c r="AD118" s="667"/>
      <c r="AE118" s="651"/>
      <c r="AF118" s="421"/>
      <c r="AG118" s="418"/>
      <c r="AH118" s="418"/>
      <c r="AI118" s="652"/>
    </row>
    <row r="119" spans="1:207">
      <c r="A119" s="261"/>
      <c r="B119" s="8"/>
      <c r="C119" s="8"/>
      <c r="D119" s="8"/>
      <c r="E119" s="266"/>
      <c r="F119" s="283"/>
      <c r="G119" s="321"/>
      <c r="H119" s="7"/>
      <c r="I119" s="8"/>
      <c r="J119" s="8" t="str">
        <f t="shared" si="94"/>
        <v/>
      </c>
      <c r="K119" s="14" t="str">
        <f>IF(ISERROR(VLOOKUP(Y119,'Directive OSH09 (FR)'!$T$6:$U$10,2,FALSE)),"",VLOOKUP(Y119,'Directive OSH09 (FR)'!$T$6:$U$10,2,FALSE))</f>
        <v/>
      </c>
      <c r="L119" s="126"/>
      <c r="M119" s="127"/>
      <c r="N119" s="27"/>
      <c r="O119" s="27"/>
      <c r="P119" s="27"/>
      <c r="Q119" s="57"/>
      <c r="R119" s="35"/>
      <c r="S119" s="7">
        <f t="shared" si="93"/>
        <v>0</v>
      </c>
      <c r="T119" s="35">
        <f t="shared" si="93"/>
        <v>0</v>
      </c>
      <c r="U119" s="3">
        <f>IF(A119="",0,IF(Q$116="",1,IF(Q$116+$U$88*365&lt;$U$1,1,0)))</f>
        <v>0</v>
      </c>
      <c r="V119" s="163">
        <f>IF(A119="",0,IF(Q$116="",1,IF(Q$116+$V$88*365&lt;$U$1,1,0)))</f>
        <v>0</v>
      </c>
      <c r="W119" s="162" t="str">
        <f>IF(ISERROR(VLOOKUP(H119,'Directive OSH09 (FR)'!$O$6:$P$10,2,FALSE)),"",VLOOKUP(H119,'Directive OSH09 (FR)'!$O$6:$P$10,2,FALSE))</f>
        <v/>
      </c>
      <c r="X119" s="3" t="str">
        <f>IF(ISERROR(VLOOKUP(I119,'Directive OSH09 (FR)'!$O$13:$P$17,2,FALSE)),"",VLOOKUP(I119,'Directive OSH09 (FR)'!$O$13:$P$17,2,FALSE))</f>
        <v/>
      </c>
      <c r="Y119" s="3" t="str">
        <f t="shared" si="95"/>
        <v/>
      </c>
      <c r="Z119" s="418"/>
      <c r="AA119" s="418"/>
      <c r="AB119" s="418"/>
      <c r="AC119" s="420"/>
      <c r="AD119" s="667"/>
      <c r="AE119" s="651"/>
      <c r="AF119" s="421"/>
      <c r="AG119" s="418"/>
      <c r="AH119" s="418"/>
      <c r="AI119" s="652"/>
    </row>
    <row r="120" spans="1:207">
      <c r="A120" s="261"/>
      <c r="B120" s="8"/>
      <c r="C120" s="8"/>
      <c r="D120" s="8"/>
      <c r="E120" s="266"/>
      <c r="F120" s="283"/>
      <c r="G120" s="321"/>
      <c r="H120" s="7"/>
      <c r="I120" s="8"/>
      <c r="J120" s="8" t="str">
        <f t="shared" si="94"/>
        <v/>
      </c>
      <c r="K120" s="14" t="str">
        <f>IF(ISERROR(VLOOKUP(Y120,'Directive OSH09 (FR)'!$T$6:$U$10,2,FALSE)),"",VLOOKUP(Y120,'Directive OSH09 (FR)'!$T$6:$U$10,2,FALSE))</f>
        <v/>
      </c>
      <c r="L120" s="126"/>
      <c r="M120" s="127"/>
      <c r="N120" s="27"/>
      <c r="O120" s="27"/>
      <c r="P120" s="27"/>
      <c r="Q120" s="57"/>
      <c r="R120" s="35"/>
      <c r="S120" s="7">
        <f t="shared" si="93"/>
        <v>0</v>
      </c>
      <c r="T120" s="35">
        <f t="shared" si="93"/>
        <v>0</v>
      </c>
      <c r="U120" s="3">
        <f>IF(A120="",0,IF(Q$116="",1,IF(Q$116+$U$88*365&lt;$U$1,1,0)))</f>
        <v>0</v>
      </c>
      <c r="V120" s="163">
        <f>IF(A120="",0,IF(Q$116="",1,IF(Q$116+$V$88*365&lt;$U$1,1,0)))</f>
        <v>0</v>
      </c>
      <c r="W120" s="162" t="str">
        <f>IF(ISERROR(VLOOKUP(H120,'Directive OSH09 (FR)'!$O$6:$P$10,2,FALSE)),"",VLOOKUP(H120,'Directive OSH09 (FR)'!$O$6:$P$10,2,FALSE))</f>
        <v/>
      </c>
      <c r="X120" s="3" t="str">
        <f>IF(ISERROR(VLOOKUP(I120,'Directive OSH09 (FR)'!$O$13:$P$17,2,FALSE)),"",VLOOKUP(I120,'Directive OSH09 (FR)'!$O$13:$P$17,2,FALSE))</f>
        <v/>
      </c>
      <c r="Y120" s="3" t="str">
        <f t="shared" si="95"/>
        <v/>
      </c>
      <c r="Z120" s="418"/>
      <c r="AA120" s="418"/>
      <c r="AB120" s="418"/>
      <c r="AC120" s="420"/>
      <c r="AD120" s="667"/>
      <c r="AE120" s="651"/>
      <c r="AF120" s="421"/>
      <c r="AG120" s="418"/>
      <c r="AH120" s="418"/>
      <c r="AI120" s="652"/>
    </row>
    <row r="121" spans="1:207" ht="5.25" customHeight="1">
      <c r="A121" s="405"/>
      <c r="B121" s="62"/>
      <c r="C121" s="62"/>
      <c r="D121" s="62"/>
      <c r="E121" s="293"/>
      <c r="F121" s="293"/>
      <c r="G121" s="458"/>
      <c r="H121" s="61"/>
      <c r="I121" s="62"/>
      <c r="J121" s="62" t="str">
        <f t="shared" si="94"/>
        <v/>
      </c>
      <c r="K121" s="63" t="str">
        <f>IF(ISERROR(VLOOKUP(Y121,'Directive OSH09 (FR)'!$T$6:$U$10,2,FALSE)),"",VLOOKUP(Y121,'Directive OSH09 (FR)'!$T$6:$U$10,2,FALSE))</f>
        <v/>
      </c>
      <c r="L121" s="61"/>
      <c r="M121" s="64"/>
      <c r="N121" s="64"/>
      <c r="O121" s="64"/>
      <c r="P121" s="64"/>
      <c r="Q121" s="65"/>
      <c r="R121" s="66"/>
      <c r="S121" s="61">
        <f t="shared" si="93"/>
        <v>0</v>
      </c>
      <c r="T121" s="66">
        <f t="shared" si="93"/>
        <v>0</v>
      </c>
      <c r="U121" s="164">
        <f>IF(A121="",0,IF(Q$116="",1,IF(Q$116+$U$88*365&lt;$U$1,1,0)))</f>
        <v>0</v>
      </c>
      <c r="V121" s="165">
        <f>IF(A121="",0,IF(Q$116="",1,IF(Q$116+$V$88*365&lt;$U$1,1,0)))</f>
        <v>0</v>
      </c>
      <c r="W121" s="162" t="str">
        <f>IF(ISERROR(VLOOKUP(H121,'Directive OSH09 (FR)'!$O$6:$P$10,2,FALSE)),"",VLOOKUP(H121,'Directive OSH09 (FR)'!$O$6:$P$10,2,FALSE))</f>
        <v/>
      </c>
      <c r="X121" s="3" t="str">
        <f>IF(ISERROR(VLOOKUP(I121,'Directive OSH09 (FR)'!$O$13:$P$17,2,FALSE)),"",VLOOKUP(I121,'Directive OSH09 (FR)'!$O$13:$P$17,2,FALSE))</f>
        <v/>
      </c>
      <c r="Y121" s="3" t="str">
        <f t="shared" si="95"/>
        <v/>
      </c>
      <c r="Z121" s="418"/>
      <c r="AA121" s="418"/>
      <c r="AB121" s="418"/>
      <c r="AC121" s="420"/>
      <c r="AD121" s="667"/>
      <c r="AE121" s="651"/>
      <c r="AF121" s="421"/>
      <c r="AG121" s="418"/>
      <c r="AH121" s="418"/>
      <c r="AI121" s="652"/>
    </row>
    <row r="122" spans="1:207" s="517" customFormat="1">
      <c r="A122" s="403" t="s">
        <v>340</v>
      </c>
      <c r="B122" s="398"/>
      <c r="C122" s="398"/>
      <c r="D122" s="398"/>
      <c r="E122" s="370"/>
      <c r="F122" s="370"/>
      <c r="G122" s="464"/>
      <c r="H122" s="412"/>
      <c r="I122" s="398"/>
      <c r="J122" s="398">
        <f>IF(SUM(J123:J127)=0,"",MAX(J123:J127))</f>
        <v>16</v>
      </c>
      <c r="K122" s="356" t="str">
        <f>IF(ISERROR(VLOOKUP(Y122,'Directive OSH09 (FR)'!$T$6:$U$10,2,FALSE)),"",VLOOKUP(Y122,'Directive OSH09 (FR)'!$T$6:$U$10,2,FALSE))</f>
        <v>2-Tolérable</v>
      </c>
      <c r="L122" s="357" t="str">
        <f>IF(ISERROR(VLOOKUP($A122,Dangers!$B$4:$G$1001,4,FALSE)),"ERR",IF(ISBLANK(VLOOKUP($A122,Dangers!$B$4:$G$1001,4,FALSE)),"","Yes"))</f>
        <v>ERR</v>
      </c>
      <c r="M122" s="358" t="str">
        <f>IF(ISERROR(VLOOKUP($A122,Dangers!$B$4:$G$1001,6,FALSE)),"ERR",IF(ISBLANK((VLOOKUP($A122,Dangers!$B$4:$G$1001,6,FALSE))),"","Yes"))</f>
        <v>ERR</v>
      </c>
      <c r="N122" s="358"/>
      <c r="O122" s="359"/>
      <c r="P122" s="358"/>
      <c r="Q122" s="360" t="str">
        <f>IF(OR(L122="Yes",M122="Yes"),MAX(Q123:Q127),"")</f>
        <v/>
      </c>
      <c r="R122" s="361"/>
      <c r="S122" s="357">
        <f>IF(L122="Yes",IF(SUM(S123:S127)=0,0,1),2)</f>
        <v>2</v>
      </c>
      <c r="T122" s="361">
        <f>IF(M122="Yes",IF(SUM(T123:T127)=0,0,1),2)</f>
        <v>2</v>
      </c>
      <c r="U122" s="362">
        <v>0</v>
      </c>
      <c r="V122" s="363">
        <v>0</v>
      </c>
      <c r="W122" s="364" t="str">
        <f>IF(ISERROR(VLOOKUP(H122,'Directive OSH09 (FR)'!$O$6:$P$10,2,FALSE)),"",VLOOKUP(H122,'Directive OSH09 (FR)'!$O$6:$P$10,2,FALSE))</f>
        <v/>
      </c>
      <c r="X122" s="362" t="str">
        <f>IF(ISERROR(VLOOKUP(I122,'Directive OSH09 (FR)'!$O$13:$P$17,2,FALSE)),"",VLOOKUP(I122,'Directive OSH09 (FR)'!$O$13:$P$17,2,FALSE))</f>
        <v/>
      </c>
      <c r="Y122" s="362">
        <f>IF(J122="","",IF(J122&gt;=161,5,IF(J122&gt;=65,4,IF(J122&gt;=20,3,IF(J122&gt;=9,2,1)))))</f>
        <v>2</v>
      </c>
      <c r="Z122" s="365"/>
      <c r="AA122" s="365"/>
      <c r="AB122" s="365"/>
      <c r="AC122" s="368"/>
      <c r="AD122" s="665"/>
      <c r="AE122" s="644"/>
      <c r="AF122" s="624"/>
      <c r="AG122" s="365"/>
      <c r="AH122" s="365"/>
      <c r="AI122" s="65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6"/>
      <c r="CD122" s="366"/>
      <c r="CE122" s="366"/>
      <c r="CF122" s="366"/>
      <c r="CG122" s="366"/>
      <c r="CH122" s="366"/>
      <c r="CI122" s="366"/>
      <c r="CJ122" s="366"/>
      <c r="CK122" s="366"/>
      <c r="CL122" s="366"/>
      <c r="CM122" s="366"/>
      <c r="CN122" s="366"/>
      <c r="CO122" s="366"/>
      <c r="CP122" s="366"/>
      <c r="CQ122" s="366"/>
      <c r="CR122" s="366"/>
      <c r="CS122" s="366"/>
      <c r="CT122" s="366"/>
      <c r="CU122" s="366"/>
      <c r="CV122" s="366"/>
      <c r="CW122" s="366"/>
      <c r="CX122" s="366"/>
      <c r="CY122" s="366"/>
      <c r="CZ122" s="366"/>
      <c r="DA122" s="366"/>
      <c r="DB122" s="366"/>
      <c r="DC122" s="366"/>
      <c r="DD122" s="366"/>
      <c r="DE122" s="366"/>
      <c r="DF122" s="366"/>
      <c r="DG122" s="366"/>
      <c r="DH122" s="366"/>
      <c r="DI122" s="366"/>
      <c r="DJ122" s="366"/>
      <c r="DK122" s="366"/>
      <c r="DL122" s="366"/>
      <c r="DM122" s="366"/>
      <c r="DN122" s="366"/>
      <c r="DO122" s="366"/>
      <c r="DP122" s="366"/>
      <c r="DQ122" s="366"/>
      <c r="DR122" s="366"/>
      <c r="DS122" s="366"/>
      <c r="DT122" s="366"/>
      <c r="DU122" s="366"/>
      <c r="DV122" s="366"/>
      <c r="DW122" s="366"/>
      <c r="DX122" s="366"/>
      <c r="DY122" s="366"/>
      <c r="DZ122" s="366"/>
      <c r="EA122" s="366"/>
      <c r="EB122" s="366"/>
      <c r="EC122" s="366"/>
      <c r="ED122" s="366"/>
      <c r="EE122" s="366"/>
      <c r="EF122" s="366"/>
      <c r="EG122" s="366"/>
      <c r="EH122" s="366"/>
      <c r="EI122" s="366"/>
      <c r="EJ122" s="366"/>
      <c r="EK122" s="366"/>
      <c r="EL122" s="366"/>
      <c r="EM122" s="366"/>
      <c r="EN122" s="366"/>
      <c r="EO122" s="366"/>
      <c r="EP122" s="366"/>
      <c r="EQ122" s="366"/>
      <c r="ER122" s="366"/>
      <c r="ES122" s="366"/>
      <c r="ET122" s="366"/>
      <c r="EU122" s="366"/>
      <c r="EV122" s="366"/>
      <c r="EW122" s="366"/>
      <c r="EX122" s="366"/>
      <c r="EY122" s="366"/>
      <c r="EZ122" s="366"/>
      <c r="FA122" s="366"/>
      <c r="FB122" s="366"/>
      <c r="FC122" s="366"/>
      <c r="FD122" s="366"/>
      <c r="FE122" s="366"/>
      <c r="FF122" s="366"/>
      <c r="FG122" s="366"/>
      <c r="FH122" s="366"/>
      <c r="FI122" s="366"/>
      <c r="FJ122" s="366"/>
      <c r="FK122" s="366"/>
      <c r="FL122" s="366"/>
      <c r="FM122" s="366"/>
      <c r="FN122" s="366"/>
      <c r="FO122" s="366"/>
      <c r="FP122" s="366"/>
      <c r="FQ122" s="366"/>
      <c r="FR122" s="366"/>
      <c r="FS122" s="366"/>
      <c r="FT122" s="366"/>
      <c r="FU122" s="366"/>
      <c r="FV122" s="366"/>
      <c r="FW122" s="366"/>
      <c r="FX122" s="366"/>
      <c r="FY122" s="366"/>
      <c r="FZ122" s="366"/>
      <c r="GA122" s="366"/>
      <c r="GB122" s="366"/>
      <c r="GC122" s="366"/>
      <c r="GD122" s="366"/>
      <c r="GE122" s="366"/>
      <c r="GF122" s="366"/>
      <c r="GG122" s="366"/>
      <c r="GH122" s="366"/>
      <c r="GI122" s="366"/>
      <c r="GJ122" s="366"/>
      <c r="GK122" s="366"/>
      <c r="GL122" s="366"/>
      <c r="GM122" s="366"/>
      <c r="GN122" s="366"/>
      <c r="GO122" s="366"/>
      <c r="GP122" s="366"/>
      <c r="GQ122" s="366"/>
      <c r="GR122" s="366"/>
      <c r="GS122" s="366"/>
      <c r="GT122" s="366"/>
      <c r="GU122" s="366"/>
      <c r="GV122" s="366"/>
      <c r="GW122" s="366"/>
      <c r="GX122" s="366"/>
      <c r="GY122" s="366"/>
    </row>
    <row r="123" spans="1:207" ht="63.75">
      <c r="A123" s="261" t="s">
        <v>424</v>
      </c>
      <c r="B123" s="255" t="s">
        <v>695</v>
      </c>
      <c r="C123" s="255" t="s">
        <v>740</v>
      </c>
      <c r="D123" s="255" t="s">
        <v>563</v>
      </c>
      <c r="E123" s="266" t="s">
        <v>36</v>
      </c>
      <c r="F123" s="267">
        <v>2</v>
      </c>
      <c r="G123" s="256" t="s">
        <v>564</v>
      </c>
      <c r="H123" s="7" t="s">
        <v>35</v>
      </c>
      <c r="I123" s="8" t="s">
        <v>48</v>
      </c>
      <c r="J123" s="8">
        <f>IF(ISERROR(W123*X123),"",W123*X123)</f>
        <v>16</v>
      </c>
      <c r="K123" s="14" t="str">
        <f>IF(ISERROR(VLOOKUP(Y123,'Directive OSH09 (FR)'!$T$6:$U$10,2,FALSE)),"",VLOOKUP(Y123,'Directive OSH09 (FR)'!$T$6:$U$10,2,FALSE))</f>
        <v>2-Tolérable</v>
      </c>
      <c r="L123" s="126"/>
      <c r="M123" s="127"/>
      <c r="N123" s="27"/>
      <c r="O123" s="27"/>
      <c r="P123" s="27"/>
      <c r="Q123" s="57"/>
      <c r="R123" s="35"/>
      <c r="S123" s="7" t="e">
        <f t="shared" ref="S123:T124" si="96">U123</f>
        <v>#REF!</v>
      </c>
      <c r="T123" s="35" t="e">
        <f t="shared" si="96"/>
        <v>#REF!</v>
      </c>
      <c r="U123" s="3" t="e">
        <f>IF(A123="",0,IF(#REF!="",1,IF(#REF!+$U$93*365&lt;$U$1,1,0)))</f>
        <v>#REF!</v>
      </c>
      <c r="V123" s="163" t="e">
        <f>IF(A123="",0,IF(#REF!="",1,IF(#REF!+$V$93*365&lt;$U$1,1,0)))</f>
        <v>#REF!</v>
      </c>
      <c r="W123" s="162">
        <f>IF(ISERROR(VLOOKUP(H123,'Directive OSH09 (FR)'!$O$6:$P$10,2,FALSE)),"",VLOOKUP(H123,'Directive OSH09 (FR)'!$O$6:$P$10,2,FALSE))</f>
        <v>2</v>
      </c>
      <c r="X123" s="3">
        <f>IF(ISERROR(VLOOKUP(I123,'Directive OSH09 (FR)'!$O$13:$P$17,2,FALSE)),"",VLOOKUP(I123,'Directive OSH09 (FR)'!$O$13:$P$17,2,FALSE))</f>
        <v>8</v>
      </c>
      <c r="Y123" s="3">
        <f>IF(J123="","",IF(J123&gt;=161,5,IF(J123&gt;=65,4,IF(J123&gt;=20,3,IF(J123&gt;=9,2,1)))))</f>
        <v>2</v>
      </c>
      <c r="Z123" s="210" t="s">
        <v>565</v>
      </c>
      <c r="AA123" s="418"/>
      <c r="AB123" s="418"/>
      <c r="AC123" s="420"/>
      <c r="AD123" s="667"/>
      <c r="AE123" s="651"/>
      <c r="AF123" s="314"/>
      <c r="AG123" s="8"/>
      <c r="AH123" s="8">
        <f>IF(ISERROR(AU123*AV123),"",AU123*AV123)</f>
        <v>0</v>
      </c>
      <c r="AI123" s="653"/>
    </row>
    <row r="124" spans="1:207" ht="63.75">
      <c r="A124" s="261" t="s">
        <v>424</v>
      </c>
      <c r="B124" s="8" t="s">
        <v>741</v>
      </c>
      <c r="C124" s="255" t="s">
        <v>798</v>
      </c>
      <c r="D124" s="255" t="s">
        <v>563</v>
      </c>
      <c r="E124" s="266" t="s">
        <v>36</v>
      </c>
      <c r="F124" s="267">
        <v>2</v>
      </c>
      <c r="G124" s="256" t="s">
        <v>564</v>
      </c>
      <c r="H124" s="7" t="s">
        <v>35</v>
      </c>
      <c r="I124" s="8" t="s">
        <v>48</v>
      </c>
      <c r="J124" s="8">
        <f t="shared" ref="J124" si="97">IF(ISERROR(W124*X124),"",W124*X124)</f>
        <v>16</v>
      </c>
      <c r="K124" s="14" t="str">
        <f>IF(ISERROR(VLOOKUP(Y124,'Directive OSH09 (FR)'!$T$6:$U$10,2,FALSE)),"",VLOOKUP(Y124,'Directive OSH09 (FR)'!$T$6:$U$10,2,FALSE))</f>
        <v>2-Tolérable</v>
      </c>
      <c r="L124" s="126"/>
      <c r="M124" s="127"/>
      <c r="N124" s="27"/>
      <c r="O124" s="27"/>
      <c r="P124" s="27"/>
      <c r="Q124" s="57"/>
      <c r="R124" s="35"/>
      <c r="S124" s="7" t="e">
        <f t="shared" si="96"/>
        <v>#REF!</v>
      </c>
      <c r="T124" s="35" t="e">
        <f t="shared" si="96"/>
        <v>#REF!</v>
      </c>
      <c r="U124" s="3" t="e">
        <f>IF(A124="",0,IF(#REF!="",1,IF(#REF!+$U$93*365&lt;$U$1,1,0)))</f>
        <v>#REF!</v>
      </c>
      <c r="V124" s="163" t="e">
        <f>IF(A124="",0,IF(#REF!="",1,IF(#REF!+$V$93*365&lt;$U$1,1,0)))</f>
        <v>#REF!</v>
      </c>
      <c r="W124" s="162">
        <f>IF(ISERROR(VLOOKUP(H124,'Directive OSH09 (FR)'!$O$6:$P$10,2,FALSE)),"",VLOOKUP(H124,'Directive OSH09 (FR)'!$O$6:$P$10,2,FALSE))</f>
        <v>2</v>
      </c>
      <c r="X124" s="3">
        <f>IF(ISERROR(VLOOKUP(I124,'Directive OSH09 (FR)'!$O$13:$P$17,2,FALSE)),"",VLOOKUP(I124,'Directive OSH09 (FR)'!$O$13:$P$17,2,FALSE))</f>
        <v>8</v>
      </c>
      <c r="Y124" s="3">
        <f t="shared" ref="Y124" si="98">IF(J124="","",IF(J124&gt;=161,5,IF(J124&gt;=65,4,IF(J124&gt;=20,3,IF(J124&gt;=9,2,1)))))</f>
        <v>2</v>
      </c>
      <c r="Z124" s="210" t="s">
        <v>565</v>
      </c>
      <c r="AA124" s="418"/>
      <c r="AB124" s="418"/>
      <c r="AC124" s="420"/>
      <c r="AD124" s="667"/>
      <c r="AE124" s="651"/>
      <c r="AF124" s="314"/>
      <c r="AG124" s="8"/>
      <c r="AH124" s="8">
        <f t="shared" ref="AH124" si="99">IF(ISERROR(AU124*AV124),"",AU124*AV124)</f>
        <v>0</v>
      </c>
      <c r="AI124" s="653"/>
    </row>
    <row r="125" spans="1:207" ht="102">
      <c r="A125" s="261" t="s">
        <v>424</v>
      </c>
      <c r="B125" s="255" t="s">
        <v>576</v>
      </c>
      <c r="C125" s="255" t="s">
        <v>577</v>
      </c>
      <c r="D125" s="255" t="s">
        <v>743</v>
      </c>
      <c r="E125" s="266" t="s">
        <v>36</v>
      </c>
      <c r="F125" s="267">
        <v>2</v>
      </c>
      <c r="G125" s="256" t="s">
        <v>579</v>
      </c>
      <c r="H125" s="7" t="s">
        <v>35</v>
      </c>
      <c r="I125" s="8" t="s">
        <v>48</v>
      </c>
      <c r="J125" s="8">
        <f>IF(ISERROR(W125*X125),"",W125*X125)</f>
        <v>16</v>
      </c>
      <c r="K125" s="14" t="str">
        <f>IF(ISERROR(VLOOKUP(Y125,'Directive OSH09 (FR)'!$T$6:$U$10,2,FALSE)),"",VLOOKUP(Y125,'Directive OSH09 (FR)'!$T$6:$U$10,2,FALSE))</f>
        <v>2-Tolérable</v>
      </c>
      <c r="L125" s="126"/>
      <c r="M125" s="127"/>
      <c r="N125" s="27"/>
      <c r="O125" s="27"/>
      <c r="P125" s="27"/>
      <c r="Q125" s="57"/>
      <c r="R125" s="35"/>
      <c r="S125" s="7" t="e">
        <f>U125</f>
        <v>#REF!</v>
      </c>
      <c r="T125" s="35" t="e">
        <f>V125</f>
        <v>#REF!</v>
      </c>
      <c r="U125" s="3" t="e">
        <f>IF(A125="",0,IF(#REF!="",1,IF(#REF!+$U$93*365&lt;$U$1,1,0)))</f>
        <v>#REF!</v>
      </c>
      <c r="V125" s="163" t="e">
        <f>IF(A125="",0,IF(#REF!="",1,IF(#REF!+$V$93*365&lt;$U$1,1,0)))</f>
        <v>#REF!</v>
      </c>
      <c r="W125" s="162">
        <f>IF(ISERROR(VLOOKUP(H125,'Directive OSH09 (FR)'!$O$6:$P$10,2,FALSE)),"",VLOOKUP(H125,'Directive OSH09 (FR)'!$O$6:$P$10,2,FALSE))</f>
        <v>2</v>
      </c>
      <c r="X125" s="3">
        <f>IF(ISERROR(VLOOKUP(I125,'Directive OSH09 (FR)'!$O$13:$P$17,2,FALSE)),"",VLOOKUP(I125,'Directive OSH09 (FR)'!$O$13:$P$17,2,FALSE))</f>
        <v>8</v>
      </c>
      <c r="Y125" s="3">
        <f>IF(J125="","",IF(J125&gt;=161,5,IF(J125&gt;=65,4,IF(J125&gt;=20,3,IF(J125&gt;=9,2,1)))))</f>
        <v>2</v>
      </c>
      <c r="Z125" s="196" t="s">
        <v>568</v>
      </c>
      <c r="AA125" s="418"/>
      <c r="AB125" s="418"/>
      <c r="AC125" s="420"/>
      <c r="AD125" s="667"/>
      <c r="AE125" s="651"/>
      <c r="AF125" s="314"/>
      <c r="AG125" s="8"/>
      <c r="AH125" s="8"/>
      <c r="AI125" s="653"/>
    </row>
    <row r="126" spans="1:207" ht="51">
      <c r="A126" s="261" t="s">
        <v>424</v>
      </c>
      <c r="B126" s="8" t="s">
        <v>580</v>
      </c>
      <c r="C126" s="8" t="s">
        <v>581</v>
      </c>
      <c r="D126" s="8" t="s">
        <v>582</v>
      </c>
      <c r="E126" s="266" t="s">
        <v>39</v>
      </c>
      <c r="F126" s="267">
        <v>2</v>
      </c>
      <c r="G126" s="321" t="s">
        <v>583</v>
      </c>
      <c r="H126" s="7" t="s">
        <v>38</v>
      </c>
      <c r="I126" s="8" t="s">
        <v>46</v>
      </c>
      <c r="J126" s="8">
        <f>IF(ISERROR(W126*X126),"",W126*X126)</f>
        <v>4</v>
      </c>
      <c r="K126" s="14" t="str">
        <f>IF(ISERROR(VLOOKUP(Y126,'Directive OSH09 (FR)'!$T$6:$U$10,2,FALSE)),"",VLOOKUP(Y126,'Directive OSH09 (FR)'!$T$6:$U$10,2,FALSE))</f>
        <v>1-Negligeable</v>
      </c>
      <c r="L126" s="126"/>
      <c r="M126" s="127"/>
      <c r="N126" s="27"/>
      <c r="O126" s="27"/>
      <c r="P126" s="27"/>
      <c r="Q126" s="57"/>
      <c r="R126" s="35"/>
      <c r="S126" s="7">
        <f>U126</f>
        <v>1</v>
      </c>
      <c r="T126" s="35">
        <f>V126</f>
        <v>1</v>
      </c>
      <c r="U126" s="3">
        <f>IF(A126="",0,IF(Q$128="",1,IF(Q$128+#REF!*365&lt;$U$1,1,0)))</f>
        <v>1</v>
      </c>
      <c r="V126" s="163">
        <f>IF(A126="",0,IF(Q$128="",1,IF(Q$128+#REF!*365&lt;$U$1,1,0)))</f>
        <v>1</v>
      </c>
      <c r="W126" s="162">
        <f>IF(ISERROR(VLOOKUP(H126,'Directive OSH09 (FR)'!$O$6:$P$10,2,FALSE)),"",VLOOKUP(H126,'Directive OSH09 (FR)'!$O$6:$P$10,2,FALSE))</f>
        <v>4</v>
      </c>
      <c r="X126" s="3">
        <f>IF(ISERROR(VLOOKUP(I126,'Directive OSH09 (FR)'!$O$13:$P$17,2,FALSE)),"",VLOOKUP(I126,'Directive OSH09 (FR)'!$O$13:$P$17,2,FALSE))</f>
        <v>1</v>
      </c>
      <c r="Y126" s="3">
        <f>IF(J126="","",IF(J126&gt;=161,5,IF(J126&gt;=65,4,IF(J126&gt;=20,3,IF(J126&gt;=9,2,1)))))</f>
        <v>1</v>
      </c>
      <c r="Z126" s="177" t="s">
        <v>568</v>
      </c>
      <c r="AA126" s="418"/>
      <c r="AB126" s="418"/>
      <c r="AC126" s="420"/>
      <c r="AD126" s="667"/>
      <c r="AE126" s="651"/>
      <c r="AF126" s="314"/>
      <c r="AG126" s="8"/>
      <c r="AH126" s="8"/>
      <c r="AI126" s="649"/>
    </row>
    <row r="127" spans="1:207" ht="6" customHeight="1">
      <c r="A127" s="405"/>
      <c r="B127" s="62"/>
      <c r="C127" s="62"/>
      <c r="D127" s="62"/>
      <c r="E127" s="293"/>
      <c r="F127" s="293"/>
      <c r="G127" s="458"/>
      <c r="H127" s="61"/>
      <c r="I127" s="62"/>
      <c r="J127" s="62" t="str">
        <f t="shared" ref="J127" si="100">IF(ISERROR(W127*X127),"",W127*X127)</f>
        <v/>
      </c>
      <c r="K127" s="63" t="str">
        <f>IF(ISERROR(VLOOKUP(Y127,'Directive OSH09 (FR)'!$T$6:$U$10,2,FALSE)),"",VLOOKUP(Y127,'Directive OSH09 (FR)'!$T$6:$U$10,2,FALSE))</f>
        <v/>
      </c>
      <c r="L127" s="61"/>
      <c r="M127" s="64"/>
      <c r="N127" s="64"/>
      <c r="O127" s="64"/>
      <c r="P127" s="64"/>
      <c r="Q127" s="65"/>
      <c r="R127" s="66"/>
      <c r="S127" s="61">
        <f t="shared" ref="S127:T127" si="101">U127</f>
        <v>0</v>
      </c>
      <c r="T127" s="66">
        <f t="shared" si="101"/>
        <v>0</v>
      </c>
      <c r="U127" s="164">
        <f>IF(A127="",0,IF(Q$122="",1,IF(Q$122+$U$88*365&lt;$U$1,1,0)))</f>
        <v>0</v>
      </c>
      <c r="V127" s="165">
        <f>IF(A127="",0,IF(Q$122="",1,IF(Q$122+$V$88*365&lt;$U$1,1,0)))</f>
        <v>0</v>
      </c>
      <c r="W127" s="162" t="str">
        <f>IF(ISERROR(VLOOKUP(H127,'Directive OSH09 (FR)'!$O$6:$P$10,2,FALSE)),"",VLOOKUP(H127,'Directive OSH09 (FR)'!$O$6:$P$10,2,FALSE))</f>
        <v/>
      </c>
      <c r="X127" s="3" t="str">
        <f>IF(ISERROR(VLOOKUP(I127,'Directive OSH09 (FR)'!$O$13:$P$17,2,FALSE)),"",VLOOKUP(I127,'Directive OSH09 (FR)'!$O$13:$P$17,2,FALSE))</f>
        <v/>
      </c>
      <c r="Y127" s="3" t="str">
        <f t="shared" ref="Y127" si="102">IF(J127="","",IF(J127&gt;=161,5,IF(J127&gt;=65,4,IF(J127&gt;=20,3,IF(J127&gt;=9,2,1)))))</f>
        <v/>
      </c>
      <c r="Z127" s="418"/>
      <c r="AA127" s="418"/>
      <c r="AB127" s="418"/>
      <c r="AC127" s="420"/>
      <c r="AD127" s="667"/>
      <c r="AE127" s="651"/>
      <c r="AF127" s="421"/>
      <c r="AG127" s="418"/>
      <c r="AH127" s="418"/>
      <c r="AI127" s="652"/>
    </row>
    <row r="128" spans="1:207" s="517" customFormat="1">
      <c r="A128" s="403" t="s">
        <v>295</v>
      </c>
      <c r="B128" s="398"/>
      <c r="C128" s="398"/>
      <c r="D128" s="398"/>
      <c r="E128" s="370"/>
      <c r="F128" s="370"/>
      <c r="G128" s="464"/>
      <c r="H128" s="412"/>
      <c r="I128" s="398"/>
      <c r="J128" s="398" t="str">
        <f>IF(SUM(J129:J133)=0,"",MAX(J129:J133))</f>
        <v/>
      </c>
      <c r="K128" s="356" t="str">
        <f>IF(ISERROR(VLOOKUP(Y128,'Directive OSH09 (FR)'!$T$6:$U$10,2,FALSE)),"",VLOOKUP(Y128,'Directive OSH09 (FR)'!$T$6:$U$10,2,FALSE))</f>
        <v/>
      </c>
      <c r="L128" s="357" t="str">
        <f>IF(ISERROR(VLOOKUP($A128,Dangers!$B$4:$G$1001,4,FALSE)),"ERR",IF(ISBLANK(VLOOKUP($A128,Dangers!$B$4:$G$1001,4,FALSE)),"","Yes"))</f>
        <v/>
      </c>
      <c r="M128" s="358" t="str">
        <f>IF(ISERROR(VLOOKUP($A128,Dangers!$B$4:$G$1001,6,FALSE)),"ERR",IF(ISBLANK((VLOOKUP($A128,Dangers!$B$4:$G$1001,6,FALSE))),"","Yes"))</f>
        <v/>
      </c>
      <c r="N128" s="358"/>
      <c r="O128" s="359"/>
      <c r="P128" s="358"/>
      <c r="Q128" s="360" t="str">
        <f>IF(OR(L128="Yes",M128="Yes"),MAX(Q129:Q133),"")</f>
        <v/>
      </c>
      <c r="R128" s="361"/>
      <c r="S128" s="357">
        <f>IF(L128="Yes",IF(SUM(S129:S133)=0,0,1),2)</f>
        <v>2</v>
      </c>
      <c r="T128" s="361">
        <f>IF(M128="Yes",IF(SUM(T129:T133)=0,0,1),2)</f>
        <v>2</v>
      </c>
      <c r="U128" s="362">
        <v>0</v>
      </c>
      <c r="V128" s="363">
        <v>0</v>
      </c>
      <c r="W128" s="364" t="str">
        <f>IF(ISERROR(VLOOKUP(H128,'Directive OSH09 (FR)'!$O$6:$P$10,2,FALSE)),"",VLOOKUP(H128,'Directive OSH09 (FR)'!$O$6:$P$10,2,FALSE))</f>
        <v/>
      </c>
      <c r="X128" s="362" t="str">
        <f>IF(ISERROR(VLOOKUP(I128,'Directive OSH09 (FR)'!$O$13:$P$17,2,FALSE)),"",VLOOKUP(I128,'Directive OSH09 (FR)'!$O$13:$P$17,2,FALSE))</f>
        <v/>
      </c>
      <c r="Y128" s="362" t="str">
        <f>IF(J128="","",IF(J128&gt;=161,5,IF(J128&gt;=65,4,IF(J128&gt;=20,3,IF(J128&gt;=9,2,1)))))</f>
        <v/>
      </c>
      <c r="Z128" s="365"/>
      <c r="AA128" s="365"/>
      <c r="AB128" s="365"/>
      <c r="AC128" s="368"/>
      <c r="AD128" s="665"/>
      <c r="AE128" s="644"/>
      <c r="AF128" s="624"/>
      <c r="AG128" s="365"/>
      <c r="AH128" s="365"/>
      <c r="AI128" s="656"/>
      <c r="AJ128" s="366"/>
      <c r="AK128" s="366"/>
      <c r="AL128" s="366"/>
      <c r="AM128" s="366"/>
      <c r="AN128" s="366"/>
      <c r="AO128" s="366"/>
      <c r="AP128" s="366"/>
      <c r="AQ128" s="366"/>
      <c r="AR128" s="366"/>
      <c r="AS128" s="366"/>
      <c r="AT128" s="366"/>
      <c r="AU128" s="366"/>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6"/>
      <c r="BZ128" s="366"/>
      <c r="CA128" s="366"/>
      <c r="CB128" s="366"/>
      <c r="CC128" s="366"/>
      <c r="CD128" s="366"/>
      <c r="CE128" s="366"/>
      <c r="CF128" s="366"/>
      <c r="CG128" s="366"/>
      <c r="CH128" s="366"/>
      <c r="CI128" s="366"/>
      <c r="CJ128" s="366"/>
      <c r="CK128" s="366"/>
      <c r="CL128" s="366"/>
      <c r="CM128" s="366"/>
      <c r="CN128" s="366"/>
      <c r="CO128" s="366"/>
      <c r="CP128" s="366"/>
      <c r="CQ128" s="366"/>
      <c r="CR128" s="366"/>
      <c r="CS128" s="366"/>
      <c r="CT128" s="366"/>
      <c r="CU128" s="366"/>
      <c r="CV128" s="366"/>
      <c r="CW128" s="366"/>
      <c r="CX128" s="366"/>
      <c r="CY128" s="366"/>
      <c r="CZ128" s="366"/>
      <c r="DA128" s="366"/>
      <c r="DB128" s="366"/>
      <c r="DC128" s="366"/>
      <c r="DD128" s="366"/>
      <c r="DE128" s="366"/>
      <c r="DF128" s="366"/>
      <c r="DG128" s="366"/>
      <c r="DH128" s="366"/>
      <c r="DI128" s="366"/>
      <c r="DJ128" s="366"/>
      <c r="DK128" s="366"/>
      <c r="DL128" s="366"/>
      <c r="DM128" s="366"/>
      <c r="DN128" s="366"/>
      <c r="DO128" s="366"/>
      <c r="DP128" s="366"/>
      <c r="DQ128" s="366"/>
      <c r="DR128" s="366"/>
      <c r="DS128" s="366"/>
      <c r="DT128" s="366"/>
      <c r="DU128" s="366"/>
      <c r="DV128" s="366"/>
      <c r="DW128" s="366"/>
      <c r="DX128" s="366"/>
      <c r="DY128" s="366"/>
      <c r="DZ128" s="366"/>
      <c r="EA128" s="366"/>
      <c r="EB128" s="366"/>
      <c r="EC128" s="366"/>
      <c r="ED128" s="366"/>
      <c r="EE128" s="366"/>
      <c r="EF128" s="366"/>
      <c r="EG128" s="366"/>
      <c r="EH128" s="366"/>
      <c r="EI128" s="366"/>
      <c r="EJ128" s="366"/>
      <c r="EK128" s="366"/>
      <c r="EL128" s="366"/>
      <c r="EM128" s="366"/>
      <c r="EN128" s="366"/>
      <c r="EO128" s="366"/>
      <c r="EP128" s="366"/>
      <c r="EQ128" s="366"/>
      <c r="ER128" s="366"/>
      <c r="ES128" s="366"/>
      <c r="ET128" s="366"/>
      <c r="EU128" s="366"/>
      <c r="EV128" s="366"/>
      <c r="EW128" s="366"/>
      <c r="EX128" s="366"/>
      <c r="EY128" s="366"/>
      <c r="EZ128" s="366"/>
      <c r="FA128" s="366"/>
      <c r="FB128" s="366"/>
      <c r="FC128" s="366"/>
      <c r="FD128" s="366"/>
      <c r="FE128" s="366"/>
      <c r="FF128" s="366"/>
      <c r="FG128" s="366"/>
      <c r="FH128" s="366"/>
      <c r="FI128" s="366"/>
      <c r="FJ128" s="366"/>
      <c r="FK128" s="366"/>
      <c r="FL128" s="366"/>
      <c r="FM128" s="366"/>
      <c r="FN128" s="366"/>
      <c r="FO128" s="366"/>
      <c r="FP128" s="366"/>
      <c r="FQ128" s="366"/>
      <c r="FR128" s="366"/>
      <c r="FS128" s="366"/>
      <c r="FT128" s="366"/>
      <c r="FU128" s="366"/>
      <c r="FV128" s="366"/>
      <c r="FW128" s="366"/>
      <c r="FX128" s="366"/>
      <c r="FY128" s="366"/>
      <c r="FZ128" s="366"/>
      <c r="GA128" s="366"/>
      <c r="GB128" s="366"/>
      <c r="GC128" s="366"/>
      <c r="GD128" s="366"/>
      <c r="GE128" s="366"/>
      <c r="GF128" s="366"/>
      <c r="GG128" s="366"/>
      <c r="GH128" s="366"/>
      <c r="GI128" s="366"/>
      <c r="GJ128" s="366"/>
      <c r="GK128" s="366"/>
      <c r="GL128" s="366"/>
      <c r="GM128" s="366"/>
      <c r="GN128" s="366"/>
      <c r="GO128" s="366"/>
      <c r="GP128" s="366"/>
      <c r="GQ128" s="366"/>
      <c r="GR128" s="366"/>
      <c r="GS128" s="366"/>
      <c r="GT128" s="366"/>
      <c r="GU128" s="366"/>
      <c r="GV128" s="366"/>
      <c r="GW128" s="366"/>
      <c r="GX128" s="366"/>
      <c r="GY128" s="366"/>
    </row>
    <row r="129" spans="1:207">
      <c r="A129" s="260" t="s">
        <v>463</v>
      </c>
      <c r="B129" s="8"/>
      <c r="C129" s="8"/>
      <c r="D129" s="8"/>
      <c r="E129" s="266"/>
      <c r="F129" s="283"/>
      <c r="G129" s="321"/>
      <c r="H129" s="7"/>
      <c r="I129" s="8"/>
      <c r="J129" s="8" t="str">
        <f>IF(ISERROR(W129*X129),"",W129*X129)</f>
        <v/>
      </c>
      <c r="K129" s="14" t="str">
        <f>IF(ISERROR(VLOOKUP(Y129,'Directive OSH09 (FR)'!$T$6:$U$10,2,FALSE)),"",VLOOKUP(Y129,'Directive OSH09 (FR)'!$T$6:$U$10,2,FALSE))</f>
        <v/>
      </c>
      <c r="L129" s="126"/>
      <c r="M129" s="127"/>
      <c r="N129" s="27"/>
      <c r="O129" s="27"/>
      <c r="P129" s="27"/>
      <c r="Q129" s="57"/>
      <c r="R129" s="35"/>
      <c r="S129" s="7">
        <f t="shared" ref="S129:T133" si="103">U129</f>
        <v>1</v>
      </c>
      <c r="T129" s="35">
        <f t="shared" si="103"/>
        <v>1</v>
      </c>
      <c r="U129" s="3">
        <f>IF(A129="",0,IF(Q$128="",1,IF(Q$128+$U$88*365&lt;$U$1,1,0)))</f>
        <v>1</v>
      </c>
      <c r="V129" s="163">
        <f>IF(A129="",0,IF(Q$128="",1,IF(Q$128+$V$88*365&lt;$U$1,1,0)))</f>
        <v>1</v>
      </c>
      <c r="W129" s="162" t="str">
        <f>IF(ISERROR(VLOOKUP(H129,'Directive OSH09 (FR)'!$O$6:$P$10,2,FALSE)),"",VLOOKUP(H129,'Directive OSH09 (FR)'!$O$6:$P$10,2,FALSE))</f>
        <v/>
      </c>
      <c r="X129" s="3" t="str">
        <f>IF(ISERROR(VLOOKUP(I129,'Directive OSH09 (FR)'!$O$13:$P$17,2,FALSE)),"",VLOOKUP(I129,'Directive OSH09 (FR)'!$O$13:$P$17,2,FALSE))</f>
        <v/>
      </c>
      <c r="Y129" s="3" t="str">
        <f>IF(J129="","",IF(J129&gt;=161,5,IF(J129&gt;=65,4,IF(J129&gt;=20,3,IF(J129&gt;=9,2,1)))))</f>
        <v/>
      </c>
      <c r="Z129" s="418"/>
      <c r="AA129" s="418"/>
      <c r="AB129" s="418"/>
      <c r="AC129" s="420"/>
      <c r="AD129" s="667"/>
      <c r="AE129" s="651"/>
      <c r="AF129" s="421"/>
      <c r="AG129" s="418"/>
      <c r="AH129" s="418"/>
      <c r="AI129" s="652"/>
    </row>
    <row r="130" spans="1:207">
      <c r="A130" s="261"/>
      <c r="B130" s="8"/>
      <c r="C130" s="8"/>
      <c r="D130" s="8"/>
      <c r="E130" s="266"/>
      <c r="F130" s="283"/>
      <c r="G130" s="321"/>
      <c r="H130" s="7"/>
      <c r="I130" s="8"/>
      <c r="J130" s="8" t="str">
        <f t="shared" ref="J130:J133" si="104">IF(ISERROR(W130*X130),"",W130*X130)</f>
        <v/>
      </c>
      <c r="K130" s="14" t="str">
        <f>IF(ISERROR(VLOOKUP(Y130,'Directive OSH09 (FR)'!$T$6:$U$10,2,FALSE)),"",VLOOKUP(Y130,'Directive OSH09 (FR)'!$T$6:$U$10,2,FALSE))</f>
        <v/>
      </c>
      <c r="L130" s="126"/>
      <c r="M130" s="127"/>
      <c r="N130" s="27"/>
      <c r="O130" s="27"/>
      <c r="P130" s="27"/>
      <c r="Q130" s="57"/>
      <c r="R130" s="35"/>
      <c r="S130" s="7">
        <f t="shared" si="103"/>
        <v>0</v>
      </c>
      <c r="T130" s="35">
        <f t="shared" si="103"/>
        <v>0</v>
      </c>
      <c r="U130" s="3">
        <f>IF(A130="",0,IF(Q$128="",1,IF(Q$128+$U$88*365&lt;$U$1,1,0)))</f>
        <v>0</v>
      </c>
      <c r="V130" s="163">
        <f>IF(A130="",0,IF(Q$128="",1,IF(Q$128+$V$88*365&lt;$U$1,1,0)))</f>
        <v>0</v>
      </c>
      <c r="W130" s="162" t="str">
        <f>IF(ISERROR(VLOOKUP(H130,'Directive OSH09 (FR)'!$O$6:$P$10,2,FALSE)),"",VLOOKUP(H130,'Directive OSH09 (FR)'!$O$6:$P$10,2,FALSE))</f>
        <v/>
      </c>
      <c r="X130" s="3" t="str">
        <f>IF(ISERROR(VLOOKUP(I130,'Directive OSH09 (FR)'!$O$13:$P$17,2,FALSE)),"",VLOOKUP(I130,'Directive OSH09 (FR)'!$O$13:$P$17,2,FALSE))</f>
        <v/>
      </c>
      <c r="Y130" s="3" t="str">
        <f t="shared" ref="Y130:Y133" si="105">IF(J130="","",IF(J130&gt;=161,5,IF(J130&gt;=65,4,IF(J130&gt;=20,3,IF(J130&gt;=9,2,1)))))</f>
        <v/>
      </c>
      <c r="Z130" s="418"/>
      <c r="AA130" s="418"/>
      <c r="AB130" s="418"/>
      <c r="AC130" s="420"/>
      <c r="AD130" s="667"/>
      <c r="AE130" s="651"/>
      <c r="AF130" s="421"/>
      <c r="AG130" s="418"/>
      <c r="AH130" s="418"/>
      <c r="AI130" s="652"/>
    </row>
    <row r="131" spans="1:207">
      <c r="A131" s="261"/>
      <c r="B131" s="8"/>
      <c r="C131" s="8"/>
      <c r="D131" s="8"/>
      <c r="E131" s="266"/>
      <c r="F131" s="283"/>
      <c r="G131" s="321"/>
      <c r="H131" s="7"/>
      <c r="I131" s="8"/>
      <c r="J131" s="8" t="str">
        <f t="shared" si="104"/>
        <v/>
      </c>
      <c r="K131" s="14" t="str">
        <f>IF(ISERROR(VLOOKUP(Y131,'Directive OSH09 (FR)'!$T$6:$U$10,2,FALSE)),"",VLOOKUP(Y131,'Directive OSH09 (FR)'!$T$6:$U$10,2,FALSE))</f>
        <v/>
      </c>
      <c r="L131" s="126"/>
      <c r="M131" s="127"/>
      <c r="N131" s="27"/>
      <c r="O131" s="27"/>
      <c r="P131" s="27"/>
      <c r="Q131" s="57"/>
      <c r="R131" s="35"/>
      <c r="S131" s="7">
        <f t="shared" si="103"/>
        <v>0</v>
      </c>
      <c r="T131" s="35">
        <f t="shared" si="103"/>
        <v>0</v>
      </c>
      <c r="U131" s="3">
        <f>IF(A131="",0,IF(Q$128="",1,IF(Q$128+$U$88*365&lt;$U$1,1,0)))</f>
        <v>0</v>
      </c>
      <c r="V131" s="163">
        <f>IF(A131="",0,IF(Q$128="",1,IF(Q$128+$V$88*365&lt;$U$1,1,0)))</f>
        <v>0</v>
      </c>
      <c r="W131" s="162" t="str">
        <f>IF(ISERROR(VLOOKUP(H131,'Directive OSH09 (FR)'!$O$6:$P$10,2,FALSE)),"",VLOOKUP(H131,'Directive OSH09 (FR)'!$O$6:$P$10,2,FALSE))</f>
        <v/>
      </c>
      <c r="X131" s="3" t="str">
        <f>IF(ISERROR(VLOOKUP(I131,'Directive OSH09 (FR)'!$O$13:$P$17,2,FALSE)),"",VLOOKUP(I131,'Directive OSH09 (FR)'!$O$13:$P$17,2,FALSE))</f>
        <v/>
      </c>
      <c r="Y131" s="3" t="str">
        <f t="shared" si="105"/>
        <v/>
      </c>
      <c r="Z131" s="418"/>
      <c r="AA131" s="418"/>
      <c r="AB131" s="418"/>
      <c r="AC131" s="420"/>
      <c r="AD131" s="667"/>
      <c r="AE131" s="651"/>
      <c r="AF131" s="421"/>
      <c r="AG131" s="418"/>
      <c r="AH131" s="418"/>
      <c r="AI131" s="652"/>
    </row>
    <row r="132" spans="1:207">
      <c r="A132" s="261"/>
      <c r="B132" s="8"/>
      <c r="C132" s="8"/>
      <c r="D132" s="8"/>
      <c r="E132" s="266"/>
      <c r="F132" s="283"/>
      <c r="G132" s="321"/>
      <c r="H132" s="7"/>
      <c r="I132" s="8"/>
      <c r="J132" s="8" t="str">
        <f t="shared" si="104"/>
        <v/>
      </c>
      <c r="K132" s="14" t="str">
        <f>IF(ISERROR(VLOOKUP(Y132,'Directive OSH09 (FR)'!$T$6:$U$10,2,FALSE)),"",VLOOKUP(Y132,'Directive OSH09 (FR)'!$T$6:$U$10,2,FALSE))</f>
        <v/>
      </c>
      <c r="L132" s="126"/>
      <c r="M132" s="127"/>
      <c r="N132" s="27"/>
      <c r="O132" s="27"/>
      <c r="P132" s="27"/>
      <c r="Q132" s="57"/>
      <c r="R132" s="35"/>
      <c r="S132" s="7">
        <f t="shared" si="103"/>
        <v>0</v>
      </c>
      <c r="T132" s="35">
        <f t="shared" si="103"/>
        <v>0</v>
      </c>
      <c r="U132" s="3">
        <f>IF(A132="",0,IF(Q$128="",1,IF(Q$128+$U$88*365&lt;$U$1,1,0)))</f>
        <v>0</v>
      </c>
      <c r="V132" s="163">
        <f>IF(A132="",0,IF(Q$128="",1,IF(Q$128+$V$88*365&lt;$U$1,1,0)))</f>
        <v>0</v>
      </c>
      <c r="W132" s="162" t="str">
        <f>IF(ISERROR(VLOOKUP(H132,'Directive OSH09 (FR)'!$O$6:$P$10,2,FALSE)),"",VLOOKUP(H132,'Directive OSH09 (FR)'!$O$6:$P$10,2,FALSE))</f>
        <v/>
      </c>
      <c r="X132" s="3" t="str">
        <f>IF(ISERROR(VLOOKUP(I132,'Directive OSH09 (FR)'!$O$13:$P$17,2,FALSE)),"",VLOOKUP(I132,'Directive OSH09 (FR)'!$O$13:$P$17,2,FALSE))</f>
        <v/>
      </c>
      <c r="Y132" s="3" t="str">
        <f t="shared" si="105"/>
        <v/>
      </c>
      <c r="Z132" s="418"/>
      <c r="AA132" s="418"/>
      <c r="AB132" s="418"/>
      <c r="AC132" s="420"/>
      <c r="AD132" s="667"/>
      <c r="AE132" s="651"/>
      <c r="AF132" s="421"/>
      <c r="AG132" s="418"/>
      <c r="AH132" s="418"/>
      <c r="AI132" s="652"/>
    </row>
    <row r="133" spans="1:207" ht="5.25" customHeight="1">
      <c r="A133" s="405"/>
      <c r="B133" s="62"/>
      <c r="C133" s="62"/>
      <c r="D133" s="62"/>
      <c r="E133" s="293"/>
      <c r="F133" s="293"/>
      <c r="G133" s="458"/>
      <c r="H133" s="61"/>
      <c r="I133" s="62"/>
      <c r="J133" s="62" t="str">
        <f t="shared" si="104"/>
        <v/>
      </c>
      <c r="K133" s="63" t="str">
        <f>IF(ISERROR(VLOOKUP(Y133,'Directive OSH09 (FR)'!$T$6:$U$10,2,FALSE)),"",VLOOKUP(Y133,'Directive OSH09 (FR)'!$T$6:$U$10,2,FALSE))</f>
        <v/>
      </c>
      <c r="L133" s="61"/>
      <c r="M133" s="64"/>
      <c r="N133" s="64"/>
      <c r="O133" s="64"/>
      <c r="P133" s="64"/>
      <c r="Q133" s="65"/>
      <c r="R133" s="66"/>
      <c r="S133" s="61">
        <f t="shared" si="103"/>
        <v>0</v>
      </c>
      <c r="T133" s="66">
        <f t="shared" si="103"/>
        <v>0</v>
      </c>
      <c r="U133" s="164">
        <f>IF(A133="",0,IF(Q$128="",1,IF(Q$128+$U$88*365&lt;$U$1,1,0)))</f>
        <v>0</v>
      </c>
      <c r="V133" s="165">
        <f>IF(A133="",0,IF(Q$128="",1,IF(Q$128+$V$88*365&lt;$U$1,1,0)))</f>
        <v>0</v>
      </c>
      <c r="W133" s="162" t="str">
        <f>IF(ISERROR(VLOOKUP(H133,'Directive OSH09 (FR)'!$O$6:$P$10,2,FALSE)),"",VLOOKUP(H133,'Directive OSH09 (FR)'!$O$6:$P$10,2,FALSE))</f>
        <v/>
      </c>
      <c r="X133" s="3" t="str">
        <f>IF(ISERROR(VLOOKUP(I133,'Directive OSH09 (FR)'!$O$13:$P$17,2,FALSE)),"",VLOOKUP(I133,'Directive OSH09 (FR)'!$O$13:$P$17,2,FALSE))</f>
        <v/>
      </c>
      <c r="Y133" s="3" t="str">
        <f t="shared" si="105"/>
        <v/>
      </c>
      <c r="Z133" s="418"/>
      <c r="AA133" s="418"/>
      <c r="AB133" s="418"/>
      <c r="AC133" s="420"/>
      <c r="AD133" s="667"/>
      <c r="AE133" s="651"/>
      <c r="AF133" s="421"/>
      <c r="AG133" s="418"/>
      <c r="AH133" s="418"/>
      <c r="AI133" s="652"/>
    </row>
    <row r="134" spans="1:207" s="517" customFormat="1">
      <c r="A134" s="403" t="s">
        <v>296</v>
      </c>
      <c r="B134" s="398"/>
      <c r="C134" s="398"/>
      <c r="D134" s="398"/>
      <c r="E134" s="370"/>
      <c r="F134" s="370"/>
      <c r="G134" s="464"/>
      <c r="H134" s="412"/>
      <c r="I134" s="398"/>
      <c r="J134" s="398">
        <f>IF(SUM(J135:J139)=0,"",MAX(J135:J139))</f>
        <v>36</v>
      </c>
      <c r="K134" s="356" t="str">
        <f>IF(ISERROR(VLOOKUP(Y134,'Directive OSH09 (FR)'!$T$6:$U$10,2,FALSE)),"",VLOOKUP(Y134,'Directive OSH09 (FR)'!$T$6:$U$10,2,FALSE))</f>
        <v>3-Moderé</v>
      </c>
      <c r="L134" s="357" t="str">
        <f>IF(ISERROR(VLOOKUP($A134,Dangers!$B$4:$G$1001,4,FALSE)),"ERR",IF(ISBLANK(VLOOKUP($A134,Dangers!$B$4:$G$1001,4,FALSE)),"","Yes"))</f>
        <v/>
      </c>
      <c r="M134" s="358" t="str">
        <f>IF(ISERROR(VLOOKUP($A134,Dangers!$B$4:$G$1001,6,FALSE)),"ERR",IF(ISBLANK((VLOOKUP($A134,Dangers!$B$4:$G$1001,6,FALSE))),"","Yes"))</f>
        <v/>
      </c>
      <c r="N134" s="358"/>
      <c r="O134" s="359"/>
      <c r="P134" s="358"/>
      <c r="Q134" s="360" t="str">
        <f>IF(OR(L134="Yes",M134="Yes"),MAX(Q135:Q139),"")</f>
        <v/>
      </c>
      <c r="R134" s="361"/>
      <c r="S134" s="357">
        <f>IF(L134="Yes",IF(SUM(S135:S139)=0,0,1),2)</f>
        <v>2</v>
      </c>
      <c r="T134" s="361">
        <f>IF(M134="Yes",IF(SUM(T135:T139)=0,0,1),2)</f>
        <v>2</v>
      </c>
      <c r="U134" s="362">
        <v>3</v>
      </c>
      <c r="V134" s="363">
        <v>0</v>
      </c>
      <c r="W134" s="364" t="str">
        <f>IF(ISERROR(VLOOKUP(H134,'Directive OSH09 (FR)'!$O$6:$P$10,2,FALSE)),"",VLOOKUP(H134,'Directive OSH09 (FR)'!$O$6:$P$10,2,FALSE))</f>
        <v/>
      </c>
      <c r="X134" s="362" t="str">
        <f>IF(ISERROR(VLOOKUP(I134,'Directive OSH09 (FR)'!$O$13:$P$17,2,FALSE)),"",VLOOKUP(I134,'Directive OSH09 (FR)'!$O$13:$P$17,2,FALSE))</f>
        <v/>
      </c>
      <c r="Y134" s="362">
        <f>IF(J134="","",IF(J134&gt;=161,5,IF(J134&gt;=65,4,IF(J134&gt;=20,3,IF(J134&gt;=9,2,1)))))</f>
        <v>3</v>
      </c>
      <c r="Z134" s="365"/>
      <c r="AA134" s="365"/>
      <c r="AB134" s="365"/>
      <c r="AC134" s="368"/>
      <c r="AD134" s="665"/>
      <c r="AE134" s="644"/>
      <c r="AF134" s="624"/>
      <c r="AG134" s="365"/>
      <c r="AH134" s="365"/>
      <c r="AI134" s="656"/>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6"/>
      <c r="BZ134" s="366"/>
      <c r="CA134" s="366"/>
      <c r="CB134" s="366"/>
      <c r="CC134" s="366"/>
      <c r="CD134" s="366"/>
      <c r="CE134" s="366"/>
      <c r="CF134" s="366"/>
      <c r="CG134" s="366"/>
      <c r="CH134" s="366"/>
      <c r="CI134" s="366"/>
      <c r="CJ134" s="366"/>
      <c r="CK134" s="366"/>
      <c r="CL134" s="366"/>
      <c r="CM134" s="366"/>
      <c r="CN134" s="366"/>
      <c r="CO134" s="366"/>
      <c r="CP134" s="366"/>
      <c r="CQ134" s="366"/>
      <c r="CR134" s="366"/>
      <c r="CS134" s="366"/>
      <c r="CT134" s="366"/>
      <c r="CU134" s="366"/>
      <c r="CV134" s="366"/>
      <c r="CW134" s="366"/>
      <c r="CX134" s="366"/>
      <c r="CY134" s="366"/>
      <c r="CZ134" s="366"/>
      <c r="DA134" s="366"/>
      <c r="DB134" s="366"/>
      <c r="DC134" s="366"/>
      <c r="DD134" s="366"/>
      <c r="DE134" s="366"/>
      <c r="DF134" s="366"/>
      <c r="DG134" s="366"/>
      <c r="DH134" s="366"/>
      <c r="DI134" s="366"/>
      <c r="DJ134" s="366"/>
      <c r="DK134" s="366"/>
      <c r="DL134" s="366"/>
      <c r="DM134" s="366"/>
      <c r="DN134" s="366"/>
      <c r="DO134" s="366"/>
      <c r="DP134" s="366"/>
      <c r="DQ134" s="366"/>
      <c r="DR134" s="366"/>
      <c r="DS134" s="366"/>
      <c r="DT134" s="366"/>
      <c r="DU134" s="366"/>
      <c r="DV134" s="366"/>
      <c r="DW134" s="366"/>
      <c r="DX134" s="366"/>
      <c r="DY134" s="366"/>
      <c r="DZ134" s="366"/>
      <c r="EA134" s="366"/>
      <c r="EB134" s="366"/>
      <c r="EC134" s="366"/>
      <c r="ED134" s="366"/>
      <c r="EE134" s="366"/>
      <c r="EF134" s="366"/>
      <c r="EG134" s="366"/>
      <c r="EH134" s="366"/>
      <c r="EI134" s="366"/>
      <c r="EJ134" s="366"/>
      <c r="EK134" s="366"/>
      <c r="EL134" s="366"/>
      <c r="EM134" s="366"/>
      <c r="EN134" s="366"/>
      <c r="EO134" s="366"/>
      <c r="EP134" s="366"/>
      <c r="EQ134" s="366"/>
      <c r="ER134" s="366"/>
      <c r="ES134" s="366"/>
      <c r="ET134" s="366"/>
      <c r="EU134" s="366"/>
      <c r="EV134" s="366"/>
      <c r="EW134" s="366"/>
      <c r="EX134" s="366"/>
      <c r="EY134" s="366"/>
      <c r="EZ134" s="366"/>
      <c r="FA134" s="366"/>
      <c r="FB134" s="366"/>
      <c r="FC134" s="366"/>
      <c r="FD134" s="366"/>
      <c r="FE134" s="366"/>
      <c r="FF134" s="366"/>
      <c r="FG134" s="366"/>
      <c r="FH134" s="366"/>
      <c r="FI134" s="366"/>
      <c r="FJ134" s="366"/>
      <c r="FK134" s="366"/>
      <c r="FL134" s="366"/>
      <c r="FM134" s="366"/>
      <c r="FN134" s="366"/>
      <c r="FO134" s="366"/>
      <c r="FP134" s="366"/>
      <c r="FQ134" s="366"/>
      <c r="FR134" s="366"/>
      <c r="FS134" s="366"/>
      <c r="FT134" s="366"/>
      <c r="FU134" s="366"/>
      <c r="FV134" s="366"/>
      <c r="FW134" s="366"/>
      <c r="FX134" s="366"/>
      <c r="FY134" s="366"/>
      <c r="FZ134" s="366"/>
      <c r="GA134" s="366"/>
      <c r="GB134" s="366"/>
      <c r="GC134" s="366"/>
      <c r="GD134" s="366"/>
      <c r="GE134" s="366"/>
      <c r="GF134" s="366"/>
      <c r="GG134" s="366"/>
      <c r="GH134" s="366"/>
      <c r="GI134" s="366"/>
      <c r="GJ134" s="366"/>
      <c r="GK134" s="366"/>
      <c r="GL134" s="366"/>
      <c r="GM134" s="366"/>
      <c r="GN134" s="366"/>
      <c r="GO134" s="366"/>
      <c r="GP134" s="366"/>
      <c r="GQ134" s="366"/>
      <c r="GR134" s="366"/>
      <c r="GS134" s="366"/>
      <c r="GT134" s="366"/>
      <c r="GU134" s="366"/>
      <c r="GV134" s="366"/>
      <c r="GW134" s="366"/>
      <c r="GX134" s="366"/>
      <c r="GY134" s="366"/>
    </row>
    <row r="135" spans="1:207" ht="82.5" customHeight="1">
      <c r="A135" s="260"/>
      <c r="B135" s="8" t="s">
        <v>799</v>
      </c>
      <c r="C135" s="8" t="s">
        <v>800</v>
      </c>
      <c r="D135" s="8" t="s">
        <v>794</v>
      </c>
      <c r="E135" s="266" t="s">
        <v>36</v>
      </c>
      <c r="F135" s="283">
        <v>2</v>
      </c>
      <c r="G135" s="321" t="s">
        <v>587</v>
      </c>
      <c r="H135" s="7" t="s">
        <v>35</v>
      </c>
      <c r="I135" s="8" t="s">
        <v>48</v>
      </c>
      <c r="J135" s="8">
        <f>IF(ISERROR(W135*X135),"",W135*X135)</f>
        <v>16</v>
      </c>
      <c r="K135" s="14" t="str">
        <f>IF(ISERROR(VLOOKUP(Y135,'Directive OSH09 (FR)'!$T$6:$U$10,2,FALSE)),"",VLOOKUP(Y135,'Directive OSH09 (FR)'!$T$6:$U$10,2,FALSE))</f>
        <v>2-Tolérable</v>
      </c>
      <c r="L135" s="126"/>
      <c r="M135" s="127"/>
      <c r="N135" s="27"/>
      <c r="O135" s="27"/>
      <c r="P135" s="27"/>
      <c r="Q135" s="57"/>
      <c r="R135" s="35"/>
      <c r="S135" s="7">
        <f t="shared" ref="S135:T139" si="106">U135</f>
        <v>0</v>
      </c>
      <c r="T135" s="35">
        <f t="shared" si="106"/>
        <v>0</v>
      </c>
      <c r="U135" s="3">
        <f>IF(A135="",0,IF(Q$134="",1,IF(Q$134+$U$88*365&lt;$U$1,1,0)))</f>
        <v>0</v>
      </c>
      <c r="V135" s="163">
        <f>IF(A135="",0,IF(Q$134="",1,IF(Q$134+$V$88*365&lt;$U$1,1,0)))</f>
        <v>0</v>
      </c>
      <c r="W135" s="162">
        <f>IF(ISERROR(VLOOKUP(H135,'Directive OSH09 (FR)'!$O$6:$P$10,2,FALSE)),"",VLOOKUP(H135,'Directive OSH09 (FR)'!$O$6:$P$10,2,FALSE))</f>
        <v>2</v>
      </c>
      <c r="X135" s="3">
        <f>IF(ISERROR(VLOOKUP(I135,'Directive OSH09 (FR)'!$O$13:$P$17,2,FALSE)),"",VLOOKUP(I135,'Directive OSH09 (FR)'!$O$13:$P$17,2,FALSE))</f>
        <v>8</v>
      </c>
      <c r="Y135" s="3">
        <f>IF(J135="","",IF(J135&gt;=161,5,IF(J135&gt;=65,4,IF(J135&gt;=20,3,IF(J135&gt;=9,2,1)))))</f>
        <v>2</v>
      </c>
      <c r="Z135" s="418"/>
      <c r="AA135" s="418"/>
      <c r="AB135" s="418"/>
      <c r="AC135" s="420"/>
      <c r="AD135" s="667"/>
      <c r="AE135" s="651"/>
      <c r="AF135" s="421"/>
      <c r="AG135" s="418"/>
      <c r="AH135" s="418"/>
      <c r="AI135" s="652"/>
    </row>
    <row r="136" spans="1:207" ht="38.25">
      <c r="A136" s="261"/>
      <c r="B136" s="8" t="s">
        <v>597</v>
      </c>
      <c r="C136" s="8" t="s">
        <v>598</v>
      </c>
      <c r="D136" s="255" t="s">
        <v>599</v>
      </c>
      <c r="E136" s="266" t="s">
        <v>36</v>
      </c>
      <c r="F136" s="267">
        <v>2</v>
      </c>
      <c r="G136" s="321" t="s">
        <v>587</v>
      </c>
      <c r="H136" s="7" t="s">
        <v>35</v>
      </c>
      <c r="I136" s="8" t="s">
        <v>48</v>
      </c>
      <c r="J136" s="8">
        <f>IF(ISERROR(W136*X136),"",W136*X136)</f>
        <v>16</v>
      </c>
      <c r="K136" s="14" t="str">
        <f>IF(ISERROR(VLOOKUP(Y136,'Directive OSH09 (FR)'!$T$6:$U$10,2,FALSE)),"",VLOOKUP(Y136,'Directive OSH09 (FR)'!$T$6:$U$10,2,FALSE))</f>
        <v>2-Tolérable</v>
      </c>
      <c r="L136" s="126"/>
      <c r="M136" s="127"/>
      <c r="N136" s="27"/>
      <c r="O136" s="27"/>
      <c r="P136" s="27"/>
      <c r="Q136" s="57"/>
      <c r="R136" s="35"/>
      <c r="S136" s="7">
        <f>U136</f>
        <v>0</v>
      </c>
      <c r="T136" s="35">
        <f>V136</f>
        <v>0</v>
      </c>
      <c r="U136" s="3">
        <f>IF(A136="",0,IF(Q$138="",1,IF(Q$138+$U$93*365&lt;$U$1,1,0)))</f>
        <v>0</v>
      </c>
      <c r="V136" s="163">
        <f>IF(A136="",0,IF(Q$138="",1,IF(Q$138+$V$93*365&lt;$U$1,1,0)))</f>
        <v>0</v>
      </c>
      <c r="W136" s="162">
        <f>IF(ISERROR(VLOOKUP(H136,'Directive OSH09 (FR)'!$O$6:$P$10,2,FALSE)),"",VLOOKUP(H136,'Directive OSH09 (FR)'!$O$6:$P$10,2,FALSE))</f>
        <v>2</v>
      </c>
      <c r="X136" s="3">
        <f>IF(ISERROR(VLOOKUP(I136,'Directive OSH09 (FR)'!$O$13:$P$17,2,FALSE)),"",VLOOKUP(I136,'Directive OSH09 (FR)'!$O$13:$P$17,2,FALSE))</f>
        <v>8</v>
      </c>
      <c r="Y136" s="3">
        <f>IF(J136="","",IF(J136&gt;=161,5,IF(J136&gt;=65,4,IF(J136&gt;=20,3,IF(J136&gt;=9,2,1)))))</f>
        <v>2</v>
      </c>
      <c r="Z136" s="196" t="s">
        <v>600</v>
      </c>
      <c r="AA136" s="418"/>
      <c r="AB136" s="418"/>
      <c r="AC136" s="420"/>
      <c r="AD136" s="667"/>
      <c r="AE136" s="651"/>
      <c r="AF136" s="314"/>
      <c r="AG136" s="8"/>
      <c r="AH136" s="8">
        <f>IF(ISERROR(AU136*AV136),"",AU136*AV136)</f>
        <v>0</v>
      </c>
      <c r="AI136" s="653"/>
    </row>
    <row r="137" spans="1:207" ht="144" customHeight="1">
      <c r="A137" s="261"/>
      <c r="B137" s="8" t="s">
        <v>601</v>
      </c>
      <c r="C137" s="8" t="s">
        <v>602</v>
      </c>
      <c r="D137" s="255" t="s">
        <v>603</v>
      </c>
      <c r="E137" s="266" t="s">
        <v>36</v>
      </c>
      <c r="F137" s="267">
        <v>2</v>
      </c>
      <c r="G137" s="321" t="s">
        <v>587</v>
      </c>
      <c r="H137" s="7" t="s">
        <v>35</v>
      </c>
      <c r="I137" s="8" t="s">
        <v>48</v>
      </c>
      <c r="J137" s="8">
        <f>IF(ISERROR(W137*X137),"",W137*X137)</f>
        <v>16</v>
      </c>
      <c r="K137" s="14" t="str">
        <f>IF(ISERROR(VLOOKUP(Y137,'Directive OSH09 (FR)'!$T$6:$U$10,2,FALSE)),"",VLOOKUP(Y137,'Directive OSH09 (FR)'!$T$6:$U$10,2,FALSE))</f>
        <v>2-Tolérable</v>
      </c>
      <c r="L137" s="126"/>
      <c r="M137" s="127"/>
      <c r="N137" s="27"/>
      <c r="O137" s="27"/>
      <c r="P137" s="27"/>
      <c r="Q137" s="57"/>
      <c r="R137" s="35"/>
      <c r="S137" s="7">
        <f>U137</f>
        <v>0</v>
      </c>
      <c r="T137" s="35">
        <f>V137</f>
        <v>0</v>
      </c>
      <c r="U137" s="3">
        <f>IF(A137="",0,IF(Q$138="",1,IF(Q$138+$U$93*365&lt;$U$1,1,0)))</f>
        <v>0</v>
      </c>
      <c r="V137" s="163">
        <f>IF(A137="",0,IF(Q$138="",1,IF(Q$138+$V$93*365&lt;$U$1,1,0)))</f>
        <v>0</v>
      </c>
      <c r="W137" s="162">
        <f>IF(ISERROR(VLOOKUP(H137,'Directive OSH09 (FR)'!$O$6:$P$10,2,FALSE)),"",VLOOKUP(H137,'Directive OSH09 (FR)'!$O$6:$P$10,2,FALSE))</f>
        <v>2</v>
      </c>
      <c r="X137" s="3">
        <f>IF(ISERROR(VLOOKUP(I137,'Directive OSH09 (FR)'!$O$13:$P$17,2,FALSE)),"",VLOOKUP(I137,'Directive OSH09 (FR)'!$O$13:$P$17,2,FALSE))</f>
        <v>8</v>
      </c>
      <c r="Y137" s="3">
        <f>IF(J137="","",IF(J137&gt;=161,5,IF(J137&gt;=65,4,IF(J137&gt;=20,3,IF(J137&gt;=9,2,1)))))</f>
        <v>2</v>
      </c>
      <c r="Z137" s="196" t="s">
        <v>568</v>
      </c>
      <c r="AA137" s="418"/>
      <c r="AB137" s="418"/>
      <c r="AC137" s="420"/>
      <c r="AD137" s="667"/>
      <c r="AE137" s="651"/>
      <c r="AF137" s="314"/>
      <c r="AG137" s="8"/>
      <c r="AH137" s="8"/>
      <c r="AI137" s="652"/>
    </row>
    <row r="138" spans="1:207" ht="96.75" customHeight="1">
      <c r="A138" s="261"/>
      <c r="B138" s="8" t="s">
        <v>604</v>
      </c>
      <c r="C138" s="255" t="s">
        <v>605</v>
      </c>
      <c r="D138" s="255" t="s">
        <v>606</v>
      </c>
      <c r="E138" s="266" t="s">
        <v>33</v>
      </c>
      <c r="F138" s="283">
        <v>2</v>
      </c>
      <c r="G138" s="321" t="s">
        <v>508</v>
      </c>
      <c r="H138" s="7" t="s">
        <v>35</v>
      </c>
      <c r="I138" s="8" t="s">
        <v>49</v>
      </c>
      <c r="J138" s="8">
        <f>IF(ISERROR(W138*X138),"",W138*X138)</f>
        <v>36</v>
      </c>
      <c r="K138" s="14" t="str">
        <f>IF(ISERROR(VLOOKUP(Y138,'Directive OSH09 (FR)'!$T$6:$U$10,2,FALSE)),"",VLOOKUP(Y138,'Directive OSH09 (FR)'!$T$6:$U$10,2,FALSE))</f>
        <v>3-Moderé</v>
      </c>
      <c r="L138" s="126"/>
      <c r="M138" s="127"/>
      <c r="N138" s="27"/>
      <c r="O138" s="27"/>
      <c r="P138" s="27"/>
      <c r="Q138" s="57"/>
      <c r="R138" s="35"/>
      <c r="S138" s="7">
        <f t="shared" ref="S138:T138" si="107">U138</f>
        <v>0</v>
      </c>
      <c r="T138" s="35">
        <f t="shared" si="107"/>
        <v>0</v>
      </c>
      <c r="U138" s="3">
        <f>IF(A138="",0,IF(Q$136="",1,IF(Q$136+#REF!*365&lt;$U$1,1,0)))</f>
        <v>0</v>
      </c>
      <c r="V138" s="163">
        <f>IF(A138="",0,IF(Q$136="",1,IF(Q$136+#REF!*365&lt;$U$1,1,0)))</f>
        <v>0</v>
      </c>
      <c r="W138" s="162">
        <f>IF(ISERROR(VLOOKUP(H138,'Directive OSH09 (FR)'!$O$6:$P$10,2,FALSE)),"",VLOOKUP(H138,'Directive OSH09 (FR)'!$O$6:$P$10,2,FALSE))</f>
        <v>2</v>
      </c>
      <c r="X138" s="3">
        <f>IF(ISERROR(VLOOKUP(I138,'Directive OSH09 (FR)'!$O$13:$P$17,2,FALSE)),"",VLOOKUP(I138,'Directive OSH09 (FR)'!$O$13:$P$17,2,FALSE))</f>
        <v>18</v>
      </c>
      <c r="Y138" s="3">
        <f>IF(J138="","",IF(J138&gt;=161,5,IF(J138&gt;=65,4,IF(J138&gt;=20,3,IF(J138&gt;=9,2,1)))))</f>
        <v>3</v>
      </c>
      <c r="Z138" s="417"/>
      <c r="AA138" s="418"/>
      <c r="AB138" s="418"/>
      <c r="AC138" s="420"/>
      <c r="AD138" s="667"/>
      <c r="AE138" s="651"/>
      <c r="AF138" s="421"/>
      <c r="AG138" s="418"/>
      <c r="AH138" s="418"/>
      <c r="AI138" s="652"/>
    </row>
    <row r="139" spans="1:207" ht="5.25" customHeight="1">
      <c r="A139" s="405"/>
      <c r="B139" s="62"/>
      <c r="C139" s="62"/>
      <c r="D139" s="62"/>
      <c r="E139" s="293"/>
      <c r="F139" s="293"/>
      <c r="G139" s="458"/>
      <c r="H139" s="61"/>
      <c r="I139" s="62"/>
      <c r="J139" s="62" t="str">
        <f t="shared" ref="J139" si="108">IF(ISERROR(W139*X139),"",W139*X139)</f>
        <v/>
      </c>
      <c r="K139" s="63" t="str">
        <f>IF(ISERROR(VLOOKUP(Y139,'Directive OSH09 (FR)'!$T$6:$U$10,2,FALSE)),"",VLOOKUP(Y139,'Directive OSH09 (FR)'!$T$6:$U$10,2,FALSE))</f>
        <v/>
      </c>
      <c r="L139" s="61"/>
      <c r="M139" s="64"/>
      <c r="N139" s="64"/>
      <c r="O139" s="64"/>
      <c r="P139" s="64"/>
      <c r="Q139" s="65"/>
      <c r="R139" s="66"/>
      <c r="S139" s="61">
        <f t="shared" si="106"/>
        <v>0</v>
      </c>
      <c r="T139" s="66">
        <f t="shared" si="106"/>
        <v>0</v>
      </c>
      <c r="U139" s="164">
        <f>IF(A139="",0,IF(Q$134="",1,IF(Q$134+$U$88*365&lt;$U$1,1,0)))</f>
        <v>0</v>
      </c>
      <c r="V139" s="165">
        <f>IF(A139="",0,IF(Q$134="",1,IF(Q$134+$V$88*365&lt;$U$1,1,0)))</f>
        <v>0</v>
      </c>
      <c r="W139" s="162" t="str">
        <f>IF(ISERROR(VLOOKUP(H139,'Directive OSH09 (FR)'!$O$6:$P$10,2,FALSE)),"",VLOOKUP(H139,'Directive OSH09 (FR)'!$O$6:$P$10,2,FALSE))</f>
        <v/>
      </c>
      <c r="X139" s="3" t="str">
        <f>IF(ISERROR(VLOOKUP(I139,'Directive OSH09 (FR)'!$O$13:$P$17,2,FALSE)),"",VLOOKUP(I139,'Directive OSH09 (FR)'!$O$13:$P$17,2,FALSE))</f>
        <v/>
      </c>
      <c r="Y139" s="3" t="str">
        <f t="shared" ref="Y139" si="109">IF(J139="","",IF(J139&gt;=161,5,IF(J139&gt;=65,4,IF(J139&gt;=20,3,IF(J139&gt;=9,2,1)))))</f>
        <v/>
      </c>
      <c r="Z139" s="418"/>
      <c r="AA139" s="418"/>
      <c r="AB139" s="418"/>
      <c r="AC139" s="420"/>
      <c r="AD139" s="667"/>
      <c r="AE139" s="651"/>
      <c r="AF139" s="421"/>
      <c r="AG139" s="418"/>
      <c r="AH139" s="418"/>
      <c r="AI139" s="652"/>
    </row>
    <row r="140" spans="1:207" s="517" customFormat="1">
      <c r="A140" s="403" t="s">
        <v>297</v>
      </c>
      <c r="B140" s="398"/>
      <c r="C140" s="398"/>
      <c r="D140" s="398"/>
      <c r="E140" s="370"/>
      <c r="F140" s="370"/>
      <c r="G140" s="464"/>
      <c r="H140" s="412"/>
      <c r="I140" s="398"/>
      <c r="J140" s="398" t="str">
        <f>IF(SUM(J149:J150)=0,"",MAX(J149:J150))</f>
        <v/>
      </c>
      <c r="K140" s="356" t="str">
        <f>IF(ISERROR(VLOOKUP(Y140,'Directive OSH09 (FR)'!$T$6:$U$10,2,FALSE)),"",VLOOKUP(Y140,'Directive OSH09 (FR)'!$T$6:$U$10,2,FALSE))</f>
        <v/>
      </c>
      <c r="L140" s="357" t="str">
        <f>IF(ISERROR(VLOOKUP($A140,Dangers!$B$4:$G$1001,4,FALSE)),"ERR",IF(ISBLANK(VLOOKUP($A140,Dangers!$B$4:$G$1001,4,FALSE)),"","Yes"))</f>
        <v/>
      </c>
      <c r="M140" s="358" t="str">
        <f>IF(ISERROR(VLOOKUP($A140,Dangers!$B$4:$G$1001,6,FALSE)),"ERR",IF(ISBLANK((VLOOKUP($A140,Dangers!$B$4:$G$1001,6,FALSE))),"","Yes"))</f>
        <v>Yes</v>
      </c>
      <c r="N140" s="358"/>
      <c r="O140" s="359"/>
      <c r="P140" s="358"/>
      <c r="Q140" s="360">
        <f>IF(OR(L140="Yes",M140="Yes"),MAX(Q149:Q150),"")</f>
        <v>0</v>
      </c>
      <c r="R140" s="361"/>
      <c r="S140" s="357">
        <f>IF(L140="Yes",IF(SUM(S149:S150)=0,0,1),2)</f>
        <v>2</v>
      </c>
      <c r="T140" s="361">
        <f>IF(M140="Yes",IF(SUM(T149:T150)=0,0,1),2)</f>
        <v>0</v>
      </c>
      <c r="U140" s="362">
        <v>1</v>
      </c>
      <c r="V140" s="363">
        <v>3</v>
      </c>
      <c r="W140" s="364" t="str">
        <f>IF(ISERROR(VLOOKUP(H140,'Directive OSH09 (FR)'!$O$6:$P$10,2,FALSE)),"",VLOOKUP(H140,'Directive OSH09 (FR)'!$O$6:$P$10,2,FALSE))</f>
        <v/>
      </c>
      <c r="X140" s="362" t="str">
        <f>IF(ISERROR(VLOOKUP(I140,'Directive OSH09 (FR)'!$O$13:$P$17,2,FALSE)),"",VLOOKUP(I140,'Directive OSH09 (FR)'!$O$13:$P$17,2,FALSE))</f>
        <v/>
      </c>
      <c r="Y140" s="362" t="str">
        <f>IF(J140="","",IF(J140&gt;=161,5,IF(J140&gt;=65,4,IF(J140&gt;=20,3,IF(J140&gt;=9,2,1)))))</f>
        <v/>
      </c>
      <c r="Z140" s="365"/>
      <c r="AA140" s="365"/>
      <c r="AB140" s="365"/>
      <c r="AC140" s="368"/>
      <c r="AD140" s="665"/>
      <c r="AE140" s="644"/>
      <c r="AF140" s="624"/>
      <c r="AG140" s="365"/>
      <c r="AH140" s="365"/>
      <c r="AI140" s="656"/>
      <c r="AJ140" s="366"/>
      <c r="AK140" s="366"/>
      <c r="AL140" s="366"/>
      <c r="AM140" s="366"/>
      <c r="AN140" s="366"/>
      <c r="AO140" s="366"/>
      <c r="AP140" s="366"/>
      <c r="AQ140" s="366"/>
      <c r="AR140" s="366"/>
      <c r="AS140" s="366"/>
      <c r="AT140" s="366"/>
      <c r="AU140" s="366"/>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6"/>
      <c r="BZ140" s="366"/>
      <c r="CA140" s="366"/>
      <c r="CB140" s="366"/>
      <c r="CC140" s="366"/>
      <c r="CD140" s="366"/>
      <c r="CE140" s="366"/>
      <c r="CF140" s="366"/>
      <c r="CG140" s="366"/>
      <c r="CH140" s="366"/>
      <c r="CI140" s="366"/>
      <c r="CJ140" s="366"/>
      <c r="CK140" s="366"/>
      <c r="CL140" s="366"/>
      <c r="CM140" s="366"/>
      <c r="CN140" s="366"/>
      <c r="CO140" s="366"/>
      <c r="CP140" s="366"/>
      <c r="CQ140" s="366"/>
      <c r="CR140" s="366"/>
      <c r="CS140" s="366"/>
      <c r="CT140" s="366"/>
      <c r="CU140" s="366"/>
      <c r="CV140" s="366"/>
      <c r="CW140" s="366"/>
      <c r="CX140" s="366"/>
      <c r="CY140" s="366"/>
      <c r="CZ140" s="366"/>
      <c r="DA140" s="366"/>
      <c r="DB140" s="366"/>
      <c r="DC140" s="366"/>
      <c r="DD140" s="366"/>
      <c r="DE140" s="366"/>
      <c r="DF140" s="366"/>
      <c r="DG140" s="366"/>
      <c r="DH140" s="366"/>
      <c r="DI140" s="366"/>
      <c r="DJ140" s="366"/>
      <c r="DK140" s="366"/>
      <c r="DL140" s="366"/>
      <c r="DM140" s="366"/>
      <c r="DN140" s="366"/>
      <c r="DO140" s="366"/>
      <c r="DP140" s="366"/>
      <c r="DQ140" s="366"/>
      <c r="DR140" s="366"/>
      <c r="DS140" s="366"/>
      <c r="DT140" s="366"/>
      <c r="DU140" s="366"/>
      <c r="DV140" s="366"/>
      <c r="DW140" s="366"/>
      <c r="DX140" s="366"/>
      <c r="DY140" s="366"/>
      <c r="DZ140" s="366"/>
      <c r="EA140" s="366"/>
      <c r="EB140" s="366"/>
      <c r="EC140" s="366"/>
      <c r="ED140" s="366"/>
      <c r="EE140" s="366"/>
      <c r="EF140" s="366"/>
      <c r="EG140" s="366"/>
      <c r="EH140" s="366"/>
      <c r="EI140" s="366"/>
      <c r="EJ140" s="366"/>
      <c r="EK140" s="366"/>
      <c r="EL140" s="366"/>
      <c r="EM140" s="366"/>
      <c r="EN140" s="366"/>
      <c r="EO140" s="366"/>
      <c r="EP140" s="366"/>
      <c r="EQ140" s="366"/>
      <c r="ER140" s="366"/>
      <c r="ES140" s="366"/>
      <c r="ET140" s="366"/>
      <c r="EU140" s="366"/>
      <c r="EV140" s="366"/>
      <c r="EW140" s="366"/>
      <c r="EX140" s="366"/>
      <c r="EY140" s="366"/>
      <c r="EZ140" s="366"/>
      <c r="FA140" s="366"/>
      <c r="FB140" s="366"/>
      <c r="FC140" s="366"/>
      <c r="FD140" s="366"/>
      <c r="FE140" s="366"/>
      <c r="FF140" s="366"/>
      <c r="FG140" s="366"/>
      <c r="FH140" s="366"/>
      <c r="FI140" s="366"/>
      <c r="FJ140" s="366"/>
      <c r="FK140" s="366"/>
      <c r="FL140" s="366"/>
      <c r="FM140" s="366"/>
      <c r="FN140" s="366"/>
      <c r="FO140" s="366"/>
      <c r="FP140" s="366"/>
      <c r="FQ140" s="366"/>
      <c r="FR140" s="366"/>
      <c r="FS140" s="366"/>
      <c r="FT140" s="366"/>
      <c r="FU140" s="366"/>
      <c r="FV140" s="366"/>
      <c r="FW140" s="366"/>
      <c r="FX140" s="366"/>
      <c r="FY140" s="366"/>
      <c r="FZ140" s="366"/>
      <c r="GA140" s="366"/>
      <c r="GB140" s="366"/>
      <c r="GC140" s="366"/>
      <c r="GD140" s="366"/>
      <c r="GE140" s="366"/>
      <c r="GF140" s="366"/>
      <c r="GG140" s="366"/>
      <c r="GH140" s="366"/>
      <c r="GI140" s="366"/>
      <c r="GJ140" s="366"/>
      <c r="GK140" s="366"/>
      <c r="GL140" s="366"/>
      <c r="GM140" s="366"/>
      <c r="GN140" s="366"/>
      <c r="GO140" s="366"/>
      <c r="GP140" s="366"/>
      <c r="GQ140" s="366"/>
      <c r="GR140" s="366"/>
      <c r="GS140" s="366"/>
      <c r="GT140" s="366"/>
      <c r="GU140" s="366"/>
      <c r="GV140" s="366"/>
      <c r="GW140" s="366"/>
      <c r="GX140" s="366"/>
      <c r="GY140" s="366"/>
    </row>
    <row r="141" spans="1:207" ht="38.25">
      <c r="A141" s="261"/>
      <c r="B141" s="255" t="s">
        <v>607</v>
      </c>
      <c r="C141" s="255" t="s">
        <v>608</v>
      </c>
      <c r="D141" s="255" t="s">
        <v>609</v>
      </c>
      <c r="E141" s="266" t="s">
        <v>39</v>
      </c>
      <c r="F141" s="267">
        <v>2</v>
      </c>
      <c r="G141" s="256" t="s">
        <v>610</v>
      </c>
      <c r="H141" s="7" t="s">
        <v>38</v>
      </c>
      <c r="I141" s="8" t="s">
        <v>46</v>
      </c>
      <c r="J141" s="8">
        <f>IF(ISERROR(W141*X141),"",W141*X141)</f>
        <v>4</v>
      </c>
      <c r="K141" s="14" t="str">
        <f>IF(ISERROR(VLOOKUP(Y141,'Directive OSH09 (FR)'!$T$6:$U$10,2,FALSE)),"",VLOOKUP(Y141,'Directive OSH09 (FR)'!$T$6:$U$10,2,FALSE))</f>
        <v>1-Negligeable</v>
      </c>
      <c r="L141" s="126"/>
      <c r="M141" s="127"/>
      <c r="N141" s="27"/>
      <c r="O141" s="27"/>
      <c r="P141" s="27"/>
      <c r="Q141" s="57"/>
      <c r="R141" s="35"/>
      <c r="S141" s="7">
        <f t="shared" ref="S141:T148" si="110">U141</f>
        <v>0</v>
      </c>
      <c r="T141" s="35">
        <f t="shared" si="110"/>
        <v>0</v>
      </c>
      <c r="U141" s="3">
        <f t="shared" ref="U141:U148" si="111">IF(A141="",0,IF(Q$155="",1,IF(Q$155+$U$100*365&lt;$U$1,1,0)))</f>
        <v>0</v>
      </c>
      <c r="V141" s="163">
        <f t="shared" ref="V141:V148" si="112">IF(A141="",0,IF(Q$155="",1,IF(Q$155+$V$100*365&lt;$U$1,1,0)))</f>
        <v>0</v>
      </c>
      <c r="W141" s="162">
        <f>IF(ISERROR(VLOOKUP(H141,'Directive OSH09 (FR)'!$O$6:$P$10,2,FALSE)),"",VLOOKUP(H141,'Directive OSH09 (FR)'!$O$6:$P$10,2,FALSE))</f>
        <v>4</v>
      </c>
      <c r="X141" s="3">
        <f>IF(ISERROR(VLOOKUP(I141,'Directive OSH09 (FR)'!$O$13:$P$17,2,FALSE)),"",VLOOKUP(I141,'Directive OSH09 (FR)'!$O$13:$P$17,2,FALSE))</f>
        <v>1</v>
      </c>
      <c r="Y141" s="3">
        <f t="shared" ref="Y141:Y144" si="113">IF(J141="","",IF(J141&gt;=161,5,IF(J141&gt;=65,4,IF(J141&gt;=20,3,IF(J141&gt;=9,2,1)))))</f>
        <v>1</v>
      </c>
      <c r="Z141" s="196"/>
      <c r="AA141" s="418"/>
      <c r="AB141" s="418"/>
      <c r="AC141" s="420"/>
      <c r="AD141" s="667"/>
      <c r="AE141" s="651"/>
      <c r="AF141" s="314"/>
      <c r="AG141" s="255"/>
      <c r="AH141" s="8">
        <f>IF(ISERROR(AU141*AV141),"",AU141*AV141)</f>
        <v>0</v>
      </c>
      <c r="AI141" s="652"/>
    </row>
    <row r="142" spans="1:207" ht="38.25">
      <c r="A142" s="261"/>
      <c r="B142" s="255" t="s">
        <v>607</v>
      </c>
      <c r="C142" s="255" t="s">
        <v>611</v>
      </c>
      <c r="D142" s="255" t="s">
        <v>1317</v>
      </c>
      <c r="E142" s="266" t="s">
        <v>39</v>
      </c>
      <c r="F142" s="267">
        <v>2</v>
      </c>
      <c r="G142" s="256" t="s">
        <v>610</v>
      </c>
      <c r="H142" s="7" t="s">
        <v>41</v>
      </c>
      <c r="I142" s="8" t="s">
        <v>47</v>
      </c>
      <c r="J142" s="8">
        <f t="shared" ref="J142:J144" si="114">IF(ISERROR(W142*X142),"",W142*X142)</f>
        <v>36</v>
      </c>
      <c r="K142" s="14" t="str">
        <f>IF(ISERROR(VLOOKUP(Y142,'Directive OSH09 (FR)'!$T$6:$U$10,2,FALSE)),"",VLOOKUP(Y142,'Directive OSH09 (FR)'!$T$6:$U$10,2,FALSE))</f>
        <v>3-Moderé</v>
      </c>
      <c r="L142" s="126"/>
      <c r="M142" s="127"/>
      <c r="N142" s="27"/>
      <c r="O142" s="27"/>
      <c r="P142" s="27"/>
      <c r="Q142" s="57"/>
      <c r="R142" s="35"/>
      <c r="S142" s="7">
        <f t="shared" si="110"/>
        <v>0</v>
      </c>
      <c r="T142" s="35">
        <f t="shared" si="110"/>
        <v>0</v>
      </c>
      <c r="U142" s="3">
        <f t="shared" si="111"/>
        <v>0</v>
      </c>
      <c r="V142" s="163">
        <f t="shared" si="112"/>
        <v>0</v>
      </c>
      <c r="W142" s="162">
        <f>IF(ISERROR(VLOOKUP(H142,'Directive OSH09 (FR)'!$O$6:$P$10,2,FALSE)),"",VLOOKUP(H142,'Directive OSH09 (FR)'!$O$6:$P$10,2,FALSE))</f>
        <v>9</v>
      </c>
      <c r="X142" s="3">
        <f>IF(ISERROR(VLOOKUP(I142,'Directive OSH09 (FR)'!$O$13:$P$17,2,FALSE)),"",VLOOKUP(I142,'Directive OSH09 (FR)'!$O$13:$P$17,2,FALSE))</f>
        <v>4</v>
      </c>
      <c r="Y142" s="3">
        <f t="shared" si="113"/>
        <v>3</v>
      </c>
      <c r="Z142" s="196"/>
      <c r="AA142" s="418"/>
      <c r="AB142" s="418"/>
      <c r="AC142" s="420"/>
      <c r="AD142" s="667"/>
      <c r="AE142" s="651"/>
      <c r="AF142" s="314"/>
      <c r="AG142" s="8"/>
      <c r="AH142" s="8">
        <f t="shared" ref="AH142:AH144" si="115">IF(ISERROR(AU142*AV142),"",AU142*AV142)</f>
        <v>0</v>
      </c>
      <c r="AI142" s="652"/>
    </row>
    <row r="143" spans="1:207" ht="38.25">
      <c r="A143" s="261"/>
      <c r="B143" s="255" t="s">
        <v>607</v>
      </c>
      <c r="C143" s="255" t="s">
        <v>608</v>
      </c>
      <c r="D143" s="255" t="s">
        <v>612</v>
      </c>
      <c r="E143" s="266" t="s">
        <v>39</v>
      </c>
      <c r="F143" s="267">
        <v>2</v>
      </c>
      <c r="G143" s="256" t="s">
        <v>610</v>
      </c>
      <c r="H143" s="7" t="s">
        <v>38</v>
      </c>
      <c r="I143" s="8" t="s">
        <v>47</v>
      </c>
      <c r="J143" s="8">
        <f t="shared" si="114"/>
        <v>16</v>
      </c>
      <c r="K143" s="14" t="str">
        <f>IF(ISERROR(VLOOKUP(Y143,'Directive OSH09 (FR)'!$T$6:$U$10,2,FALSE)),"",VLOOKUP(Y143,'Directive OSH09 (FR)'!$T$6:$U$10,2,FALSE))</f>
        <v>2-Tolérable</v>
      </c>
      <c r="L143" s="126"/>
      <c r="M143" s="127"/>
      <c r="N143" s="27"/>
      <c r="O143" s="27"/>
      <c r="P143" s="27"/>
      <c r="Q143" s="57"/>
      <c r="R143" s="35"/>
      <c r="S143" s="7">
        <f t="shared" si="110"/>
        <v>0</v>
      </c>
      <c r="T143" s="35">
        <f t="shared" si="110"/>
        <v>0</v>
      </c>
      <c r="U143" s="3">
        <f t="shared" si="111"/>
        <v>0</v>
      </c>
      <c r="V143" s="163">
        <f t="shared" si="112"/>
        <v>0</v>
      </c>
      <c r="W143" s="162">
        <f>IF(ISERROR(VLOOKUP(H143,'Directive OSH09 (FR)'!$O$6:$P$10,2,FALSE)),"",VLOOKUP(H143,'Directive OSH09 (FR)'!$O$6:$P$10,2,FALSE))</f>
        <v>4</v>
      </c>
      <c r="X143" s="3">
        <f>IF(ISERROR(VLOOKUP(I143,'Directive OSH09 (FR)'!$O$13:$P$17,2,FALSE)),"",VLOOKUP(I143,'Directive OSH09 (FR)'!$O$13:$P$17,2,FALSE))</f>
        <v>4</v>
      </c>
      <c r="Y143" s="3">
        <f t="shared" si="113"/>
        <v>2</v>
      </c>
      <c r="Z143" s="196"/>
      <c r="AA143" s="418"/>
      <c r="AB143" s="418"/>
      <c r="AC143" s="420"/>
      <c r="AD143" s="667"/>
      <c r="AE143" s="651"/>
      <c r="AF143" s="314"/>
      <c r="AG143" s="8"/>
      <c r="AH143" s="8">
        <f t="shared" si="115"/>
        <v>0</v>
      </c>
      <c r="AI143" s="652"/>
    </row>
    <row r="144" spans="1:207" ht="38.25">
      <c r="A144" s="261"/>
      <c r="B144" s="255" t="s">
        <v>613</v>
      </c>
      <c r="C144" s="255" t="s">
        <v>614</v>
      </c>
      <c r="D144" s="255" t="s">
        <v>615</v>
      </c>
      <c r="E144" s="266" t="s">
        <v>39</v>
      </c>
      <c r="F144" s="267">
        <v>2</v>
      </c>
      <c r="G144" s="256" t="s">
        <v>610</v>
      </c>
      <c r="H144" s="7" t="s">
        <v>38</v>
      </c>
      <c r="I144" s="8" t="s">
        <v>47</v>
      </c>
      <c r="J144" s="8">
        <f t="shared" si="114"/>
        <v>16</v>
      </c>
      <c r="K144" s="14" t="str">
        <f>IF(ISERROR(VLOOKUP(Y144,'Directive OSH09 (FR)'!$T$6:$U$10,2,FALSE)),"",VLOOKUP(Y144,'Directive OSH09 (FR)'!$T$6:$U$10,2,FALSE))</f>
        <v>2-Tolérable</v>
      </c>
      <c r="L144" s="126"/>
      <c r="M144" s="127"/>
      <c r="N144" s="27"/>
      <c r="O144" s="27"/>
      <c r="P144" s="27"/>
      <c r="Q144" s="57"/>
      <c r="R144" s="35"/>
      <c r="S144" s="7">
        <f t="shared" si="110"/>
        <v>0</v>
      </c>
      <c r="T144" s="35">
        <f t="shared" si="110"/>
        <v>0</v>
      </c>
      <c r="U144" s="3">
        <f t="shared" si="111"/>
        <v>0</v>
      </c>
      <c r="V144" s="163">
        <f t="shared" si="112"/>
        <v>0</v>
      </c>
      <c r="W144" s="162">
        <f>IF(ISERROR(VLOOKUP(H144,'Directive OSH09 (FR)'!$O$6:$P$10,2,FALSE)),"",VLOOKUP(H144,'Directive OSH09 (FR)'!$O$6:$P$10,2,FALSE))</f>
        <v>4</v>
      </c>
      <c r="X144" s="3">
        <f>IF(ISERROR(VLOOKUP(I144,'Directive OSH09 (FR)'!$O$13:$P$17,2,FALSE)),"",VLOOKUP(I144,'Directive OSH09 (FR)'!$O$13:$P$17,2,FALSE))</f>
        <v>4</v>
      </c>
      <c r="Y144" s="3">
        <f t="shared" si="113"/>
        <v>2</v>
      </c>
      <c r="Z144" s="210" t="s">
        <v>661</v>
      </c>
      <c r="AA144" s="418"/>
      <c r="AB144" s="418"/>
      <c r="AC144" s="420"/>
      <c r="AD144" s="667"/>
      <c r="AE144" s="651"/>
      <c r="AF144" s="314"/>
      <c r="AG144" s="8"/>
      <c r="AH144" s="8">
        <f t="shared" si="115"/>
        <v>0</v>
      </c>
      <c r="AI144" s="653"/>
    </row>
    <row r="145" spans="1:207" ht="38.25">
      <c r="A145" s="261"/>
      <c r="B145" s="255" t="s">
        <v>613</v>
      </c>
      <c r="C145" s="409" t="s">
        <v>617</v>
      </c>
      <c r="D145" s="255" t="s">
        <v>618</v>
      </c>
      <c r="E145" s="266" t="s">
        <v>39</v>
      </c>
      <c r="F145" s="267">
        <v>2</v>
      </c>
      <c r="G145" s="256" t="s">
        <v>610</v>
      </c>
      <c r="H145" s="7" t="s">
        <v>38</v>
      </c>
      <c r="I145" s="8" t="s">
        <v>48</v>
      </c>
      <c r="J145" s="8">
        <f>IF(ISERROR(W145*X145),"",W145*X145)</f>
        <v>32</v>
      </c>
      <c r="K145" s="14" t="str">
        <f>IF(ISERROR(VLOOKUP(Y145,'Directive OSH09 (FR)'!$T$6:$U$10,2,FALSE)),"",VLOOKUP(Y145,'Directive OSH09 (FR)'!$T$6:$U$10,2,FALSE))</f>
        <v>3-Moderé</v>
      </c>
      <c r="L145" s="126"/>
      <c r="M145" s="127"/>
      <c r="N145" s="27"/>
      <c r="O145" s="27"/>
      <c r="P145" s="27"/>
      <c r="Q145" s="57"/>
      <c r="R145" s="35"/>
      <c r="S145" s="7">
        <f t="shared" si="110"/>
        <v>0</v>
      </c>
      <c r="T145" s="35">
        <f t="shared" si="110"/>
        <v>0</v>
      </c>
      <c r="U145" s="3">
        <f t="shared" si="111"/>
        <v>0</v>
      </c>
      <c r="V145" s="163">
        <f t="shared" si="112"/>
        <v>0</v>
      </c>
      <c r="W145" s="162">
        <f>IF(ISERROR(VLOOKUP(H145,'Directive OSH09 (FR)'!$O$6:$P$10,2,FALSE)),"",VLOOKUP(H145,'Directive OSH09 (FR)'!$O$6:$P$10,2,FALSE))</f>
        <v>4</v>
      </c>
      <c r="X145" s="3">
        <f>IF(ISERROR(VLOOKUP(I145,'Directive OSH09 (FR)'!$O$13:$P$17,2,FALSE)),"",VLOOKUP(I145,'Directive OSH09 (FR)'!$O$13:$P$17,2,FALSE))</f>
        <v>8</v>
      </c>
      <c r="Y145" s="3">
        <f>IF(J145="","",IF(J145&gt;=161,5,IF(J145&gt;=65,4,IF(J145&gt;=20,3,IF(J145&gt;=9,2,1)))))</f>
        <v>3</v>
      </c>
      <c r="Z145" s="210" t="s">
        <v>661</v>
      </c>
      <c r="AA145" s="418"/>
      <c r="AB145" s="418"/>
      <c r="AC145" s="420"/>
      <c r="AD145" s="667"/>
      <c r="AE145" s="651"/>
      <c r="AF145" s="314"/>
      <c r="AG145" s="8"/>
      <c r="AH145" s="8"/>
      <c r="AI145" s="653"/>
    </row>
    <row r="146" spans="1:207" ht="38.25">
      <c r="A146" s="261"/>
      <c r="B146" s="255" t="s">
        <v>613</v>
      </c>
      <c r="C146" s="255" t="s">
        <v>619</v>
      </c>
      <c r="D146" s="255" t="s">
        <v>615</v>
      </c>
      <c r="E146" s="266" t="s">
        <v>39</v>
      </c>
      <c r="F146" s="267">
        <v>2</v>
      </c>
      <c r="G146" s="256" t="s">
        <v>610</v>
      </c>
      <c r="H146" s="7" t="s">
        <v>38</v>
      </c>
      <c r="I146" s="8" t="s">
        <v>48</v>
      </c>
      <c r="J146" s="8">
        <f t="shared" ref="J146" si="116">IF(ISERROR(W146*X146),"",W146*X146)</f>
        <v>32</v>
      </c>
      <c r="K146" s="14" t="str">
        <f>IF(ISERROR(VLOOKUP(Y146,'Directive OSH09 (FR)'!$T$6:$U$10,2,FALSE)),"",VLOOKUP(Y146,'Directive OSH09 (FR)'!$T$6:$U$10,2,FALSE))</f>
        <v>3-Moderé</v>
      </c>
      <c r="L146" s="126"/>
      <c r="M146" s="127"/>
      <c r="N146" s="27"/>
      <c r="O146" s="27"/>
      <c r="P146" s="27"/>
      <c r="Q146" s="57"/>
      <c r="R146" s="35"/>
      <c r="S146" s="7">
        <f t="shared" si="110"/>
        <v>0</v>
      </c>
      <c r="T146" s="35">
        <f t="shared" si="110"/>
        <v>0</v>
      </c>
      <c r="U146" s="3">
        <f t="shared" si="111"/>
        <v>0</v>
      </c>
      <c r="V146" s="163">
        <f t="shared" si="112"/>
        <v>0</v>
      </c>
      <c r="W146" s="162">
        <f>IF(ISERROR(VLOOKUP(H146,'Directive OSH09 (FR)'!$O$6:$P$10,2,FALSE)),"",VLOOKUP(H146,'Directive OSH09 (FR)'!$O$6:$P$10,2,FALSE))</f>
        <v>4</v>
      </c>
      <c r="X146" s="3">
        <f>IF(ISERROR(VLOOKUP(I146,'Directive OSH09 (FR)'!$O$13:$P$17,2,FALSE)),"",VLOOKUP(I146,'Directive OSH09 (FR)'!$O$13:$P$17,2,FALSE))</f>
        <v>8</v>
      </c>
      <c r="Y146" s="3">
        <f>IF(J146="","",IF(J146&gt;=161,5,IF(J146&gt;=65,4,IF(J146&gt;=20,3,IF(J146&gt;=9,2,1)))))</f>
        <v>3</v>
      </c>
      <c r="Z146" s="210" t="s">
        <v>661</v>
      </c>
      <c r="AA146" s="418"/>
      <c r="AB146" s="418"/>
      <c r="AC146" s="420"/>
      <c r="AD146" s="667"/>
      <c r="AE146" s="651"/>
      <c r="AF146" s="314"/>
      <c r="AG146" s="8"/>
      <c r="AH146" s="8">
        <f t="shared" ref="AH146" si="117">IF(ISERROR(AU146*AV146),"",AU146*AV146)</f>
        <v>0</v>
      </c>
      <c r="AI146" s="652"/>
    </row>
    <row r="147" spans="1:207" ht="38.25">
      <c r="A147" s="261"/>
      <c r="B147" s="255" t="s">
        <v>613</v>
      </c>
      <c r="C147" s="255" t="s">
        <v>620</v>
      </c>
      <c r="D147" s="8" t="s">
        <v>621</v>
      </c>
      <c r="E147" s="266" t="s">
        <v>39</v>
      </c>
      <c r="F147" s="267">
        <v>2</v>
      </c>
      <c r="G147" s="256" t="s">
        <v>610</v>
      </c>
      <c r="H147" s="7" t="s">
        <v>38</v>
      </c>
      <c r="I147" s="8" t="s">
        <v>48</v>
      </c>
      <c r="J147" s="8">
        <f>IF(ISERROR(W147*X147),"",W147*X147)</f>
        <v>32</v>
      </c>
      <c r="K147" s="14" t="str">
        <f>IF(ISERROR(VLOOKUP(Y147,'Directive OSH09 (FR)'!$T$6:$U$10,2,FALSE)),"",VLOOKUP(Y147,'Directive OSH09 (FR)'!$T$6:$U$10,2,FALSE))</f>
        <v>3-Moderé</v>
      </c>
      <c r="L147" s="126"/>
      <c r="M147" s="127"/>
      <c r="N147" s="27"/>
      <c r="O147" s="27"/>
      <c r="P147" s="27"/>
      <c r="Q147" s="57"/>
      <c r="R147" s="35"/>
      <c r="S147" s="7">
        <f t="shared" si="110"/>
        <v>0</v>
      </c>
      <c r="T147" s="35">
        <f t="shared" si="110"/>
        <v>0</v>
      </c>
      <c r="U147" s="3">
        <f t="shared" si="111"/>
        <v>0</v>
      </c>
      <c r="V147" s="163">
        <f t="shared" si="112"/>
        <v>0</v>
      </c>
      <c r="W147" s="162">
        <f>IF(ISERROR(VLOOKUP(H147,'Directive OSH09 (FR)'!$O$6:$P$10,2,FALSE)),"",VLOOKUP(H147,'Directive OSH09 (FR)'!$O$6:$P$10,2,FALSE))</f>
        <v>4</v>
      </c>
      <c r="X147" s="3">
        <f>IF(ISERROR(VLOOKUP(I147,'Directive OSH09 (FR)'!$O$13:$P$17,2,FALSE)),"",VLOOKUP(I147,'Directive OSH09 (FR)'!$O$13:$P$17,2,FALSE))</f>
        <v>8</v>
      </c>
      <c r="Y147" s="3">
        <f>IF(J147="","",IF(J147&gt;=161,5,IF(J147&gt;=65,4,IF(J147&gt;=20,3,IF(J147&gt;=9,2,1)))))</f>
        <v>3</v>
      </c>
      <c r="Z147" s="210"/>
      <c r="AA147" s="418"/>
      <c r="AB147" s="418"/>
      <c r="AC147" s="420"/>
      <c r="AD147" s="667"/>
      <c r="AE147" s="651"/>
      <c r="AF147" s="314"/>
      <c r="AG147" s="8"/>
      <c r="AH147" s="8"/>
      <c r="AI147" s="652"/>
    </row>
    <row r="148" spans="1:207" ht="38.25">
      <c r="A148" s="261" t="s">
        <v>622</v>
      </c>
      <c r="B148" s="255" t="s">
        <v>623</v>
      </c>
      <c r="C148" s="255" t="s">
        <v>624</v>
      </c>
      <c r="D148" s="255" t="s">
        <v>625</v>
      </c>
      <c r="E148" s="266" t="s">
        <v>39</v>
      </c>
      <c r="F148" s="267">
        <v>2</v>
      </c>
      <c r="G148" s="256" t="s">
        <v>610</v>
      </c>
      <c r="H148" s="7" t="s">
        <v>38</v>
      </c>
      <c r="I148" s="8" t="s">
        <v>48</v>
      </c>
      <c r="J148" s="8">
        <f t="shared" ref="J148" si="118">IF(ISERROR(W148*X148),"",W148*X148)</f>
        <v>32</v>
      </c>
      <c r="K148" s="14" t="str">
        <f>IF(ISERROR(VLOOKUP(Y148,'Directive OSH09 (FR)'!$T$6:$U$10,2,FALSE)),"",VLOOKUP(Y148,'Directive OSH09 (FR)'!$T$6:$U$10,2,FALSE))</f>
        <v>3-Moderé</v>
      </c>
      <c r="L148" s="126"/>
      <c r="M148" s="127"/>
      <c r="N148" s="27"/>
      <c r="O148" s="27"/>
      <c r="P148" s="27"/>
      <c r="Q148" s="57"/>
      <c r="R148" s="35"/>
      <c r="S148" s="7">
        <f t="shared" si="110"/>
        <v>1</v>
      </c>
      <c r="T148" s="35">
        <f t="shared" si="110"/>
        <v>1</v>
      </c>
      <c r="U148" s="3">
        <f t="shared" si="111"/>
        <v>1</v>
      </c>
      <c r="V148" s="163">
        <f t="shared" si="112"/>
        <v>1</v>
      </c>
      <c r="W148" s="162">
        <f>IF(ISERROR(VLOOKUP(H148,'Directive OSH09 (FR)'!$O$6:$P$10,2,FALSE)),"",VLOOKUP(H148,'Directive OSH09 (FR)'!$O$6:$P$10,2,FALSE))</f>
        <v>4</v>
      </c>
      <c r="X148" s="3">
        <f>IF(ISERROR(VLOOKUP(I148,'Directive OSH09 (FR)'!$O$13:$P$17,2,FALSE)),"",VLOOKUP(I148,'Directive OSH09 (FR)'!$O$13:$P$17,2,FALSE))</f>
        <v>8</v>
      </c>
      <c r="Y148" s="3">
        <f t="shared" ref="Y148" si="119">IF(J148="","",IF(J148&gt;=161,5,IF(J148&gt;=65,4,IF(J148&gt;=20,3,IF(J148&gt;=9,2,1)))))</f>
        <v>3</v>
      </c>
      <c r="Z148" s="210"/>
      <c r="AA148" s="418"/>
      <c r="AB148" s="418"/>
      <c r="AC148" s="420"/>
      <c r="AD148" s="667"/>
      <c r="AE148" s="651"/>
      <c r="AF148" s="314"/>
      <c r="AG148" s="8"/>
      <c r="AH148" s="8">
        <f t="shared" ref="AH148" si="120">IF(ISERROR(AU148*AV148),"",AU148*AV148)</f>
        <v>0</v>
      </c>
      <c r="AI148" s="653"/>
    </row>
    <row r="149" spans="1:207">
      <c r="A149" s="261"/>
      <c r="B149" s="8"/>
      <c r="C149" s="8"/>
      <c r="D149" s="8"/>
      <c r="E149" s="266"/>
      <c r="F149" s="283"/>
      <c r="G149" s="321"/>
      <c r="H149" s="7"/>
      <c r="I149" s="8"/>
      <c r="J149" s="8" t="str">
        <f t="shared" ref="J149:J150" si="121">IF(ISERROR(W149*X149),"",W149*X149)</f>
        <v/>
      </c>
      <c r="K149" s="14" t="str">
        <f>IF(ISERROR(VLOOKUP(Y149,'Directive OSH09 (FR)'!$T$6:$U$10,2,FALSE)),"",VLOOKUP(Y149,'Directive OSH09 (FR)'!$T$6:$U$10,2,FALSE))</f>
        <v/>
      </c>
      <c r="L149" s="126"/>
      <c r="M149" s="127"/>
      <c r="N149" s="27"/>
      <c r="O149" s="27"/>
      <c r="P149" s="27"/>
      <c r="Q149" s="57"/>
      <c r="R149" s="35"/>
      <c r="S149" s="7">
        <f t="shared" ref="S149:T150" si="122">U149</f>
        <v>0</v>
      </c>
      <c r="T149" s="35">
        <f t="shared" si="122"/>
        <v>0</v>
      </c>
      <c r="U149" s="3">
        <f>IF(A149="",0,IF(Q$140="",1,IF(Q$140+$U$88*365&lt;$U$1,1,0)))</f>
        <v>0</v>
      </c>
      <c r="V149" s="163">
        <f>IF(A149="",0,IF(Q$140="",1,IF(Q$140+$V$88*365&lt;$U$1,1,0)))</f>
        <v>0</v>
      </c>
      <c r="W149" s="162" t="str">
        <f>IF(ISERROR(VLOOKUP(H149,'Directive OSH09 (FR)'!$O$6:$P$10,2,FALSE)),"",VLOOKUP(H149,'Directive OSH09 (FR)'!$O$6:$P$10,2,FALSE))</f>
        <v/>
      </c>
      <c r="X149" s="3" t="str">
        <f>IF(ISERROR(VLOOKUP(I149,'Directive OSH09 (FR)'!$O$13:$P$17,2,FALSE)),"",VLOOKUP(I149,'Directive OSH09 (FR)'!$O$13:$P$17,2,FALSE))</f>
        <v/>
      </c>
      <c r="Y149" s="3" t="str">
        <f t="shared" ref="Y149:Y150" si="123">IF(J149="","",IF(J149&gt;=161,5,IF(J149&gt;=65,4,IF(J149&gt;=20,3,IF(J149&gt;=9,2,1)))))</f>
        <v/>
      </c>
      <c r="Z149" s="418"/>
      <c r="AA149" s="418"/>
      <c r="AB149" s="418"/>
      <c r="AC149" s="420"/>
      <c r="AD149" s="667"/>
      <c r="AE149" s="651"/>
      <c r="AF149" s="421"/>
      <c r="AG149" s="418"/>
      <c r="AH149" s="418"/>
      <c r="AI149" s="652"/>
    </row>
    <row r="150" spans="1:207" ht="5.25" customHeight="1">
      <c r="A150" s="405"/>
      <c r="B150" s="62"/>
      <c r="C150" s="62"/>
      <c r="D150" s="62"/>
      <c r="E150" s="293"/>
      <c r="F150" s="293"/>
      <c r="G150" s="458"/>
      <c r="H150" s="61"/>
      <c r="I150" s="62"/>
      <c r="J150" s="62" t="str">
        <f t="shared" si="121"/>
        <v/>
      </c>
      <c r="K150" s="63" t="str">
        <f>IF(ISERROR(VLOOKUP(Y150,'Directive OSH09 (FR)'!$T$6:$U$10,2,FALSE)),"",VLOOKUP(Y150,'Directive OSH09 (FR)'!$T$6:$U$10,2,FALSE))</f>
        <v/>
      </c>
      <c r="L150" s="61"/>
      <c r="M150" s="64"/>
      <c r="N150" s="64"/>
      <c r="O150" s="64"/>
      <c r="P150" s="64"/>
      <c r="Q150" s="65"/>
      <c r="R150" s="66"/>
      <c r="S150" s="61">
        <f t="shared" si="122"/>
        <v>0</v>
      </c>
      <c r="T150" s="66">
        <f t="shared" si="122"/>
        <v>0</v>
      </c>
      <c r="U150" s="164">
        <f>IF(A150="",0,IF(Q$140="",1,IF(Q$140+$U$88*365&lt;$U$1,1,0)))</f>
        <v>0</v>
      </c>
      <c r="V150" s="165">
        <f>IF(A150="",0,IF(Q$140="",1,IF(Q$140+$V$88*365&lt;$U$1,1,0)))</f>
        <v>0</v>
      </c>
      <c r="W150" s="162" t="str">
        <f>IF(ISERROR(VLOOKUP(H150,'Directive OSH09 (FR)'!$O$6:$P$10,2,FALSE)),"",VLOOKUP(H150,'Directive OSH09 (FR)'!$O$6:$P$10,2,FALSE))</f>
        <v/>
      </c>
      <c r="X150" s="3" t="str">
        <f>IF(ISERROR(VLOOKUP(I150,'Directive OSH09 (FR)'!$O$13:$P$17,2,FALSE)),"",VLOOKUP(I150,'Directive OSH09 (FR)'!$O$13:$P$17,2,FALSE))</f>
        <v/>
      </c>
      <c r="Y150" s="3" t="str">
        <f t="shared" si="123"/>
        <v/>
      </c>
      <c r="Z150" s="418"/>
      <c r="AA150" s="418"/>
      <c r="AB150" s="418"/>
      <c r="AC150" s="420"/>
      <c r="AD150" s="667"/>
      <c r="AE150" s="651"/>
      <c r="AF150" s="421"/>
      <c r="AG150" s="418"/>
      <c r="AH150" s="418"/>
      <c r="AI150" s="652"/>
    </row>
    <row r="151" spans="1:207" s="517" customFormat="1">
      <c r="A151" s="403" t="s">
        <v>300</v>
      </c>
      <c r="B151" s="398"/>
      <c r="C151" s="398"/>
      <c r="D151" s="398"/>
      <c r="E151" s="370"/>
      <c r="F151" s="370"/>
      <c r="G151" s="464"/>
      <c r="H151" s="412"/>
      <c r="I151" s="398"/>
      <c r="J151" s="398">
        <f>IF(SUM(J152:J156)=0,"",MAX(J152:J156))</f>
        <v>36</v>
      </c>
      <c r="K151" s="356" t="str">
        <f>IF(ISERROR(VLOOKUP(Y151,'Directive OSH09 (FR)'!$T$6:$U$10,2,FALSE)),"",VLOOKUP(Y151,'Directive OSH09 (FR)'!$T$6:$U$10,2,FALSE))</f>
        <v>3-Moderé</v>
      </c>
      <c r="L151" s="357" t="str">
        <f>IF(ISERROR(VLOOKUP($A151,Dangers!$B$4:$G$1001,4,FALSE)),"ERR",IF(ISBLANK(VLOOKUP($A151,Dangers!$B$4:$G$1001,4,FALSE)),"","Yes"))</f>
        <v/>
      </c>
      <c r="M151" s="358" t="str">
        <f>IF(ISERROR(VLOOKUP($A151,Dangers!$B$4:$G$1001,6,FALSE)),"ERR",IF(ISBLANK((VLOOKUP($A151,Dangers!$B$4:$G$1001,6,FALSE))),"","Yes"))</f>
        <v/>
      </c>
      <c r="N151" s="358"/>
      <c r="O151" s="359"/>
      <c r="P151" s="358"/>
      <c r="Q151" s="360" t="str">
        <f>IF(OR(L151="Yes",M151="Yes"),MAX(Q152:Q156),"")</f>
        <v/>
      </c>
      <c r="R151" s="361"/>
      <c r="S151" s="357">
        <f>IF(L151="Yes",IF(SUM(S152:S156)=0,0,1),2)</f>
        <v>2</v>
      </c>
      <c r="T151" s="361">
        <f>IF(M151="Yes",IF(SUM(T152:T156)=0,0,1),2)</f>
        <v>2</v>
      </c>
      <c r="U151" s="362">
        <v>0</v>
      </c>
      <c r="V151" s="363">
        <v>0</v>
      </c>
      <c r="W151" s="364" t="str">
        <f>IF(ISERROR(VLOOKUP(H151,'Directive OSH09 (FR)'!$O$6:$P$10,2,FALSE)),"",VLOOKUP(H151,'Directive OSH09 (FR)'!$O$6:$P$10,2,FALSE))</f>
        <v/>
      </c>
      <c r="X151" s="362" t="str">
        <f>IF(ISERROR(VLOOKUP(I151,'Directive OSH09 (FR)'!$O$13:$P$17,2,FALSE)),"",VLOOKUP(I151,'Directive OSH09 (FR)'!$O$13:$P$17,2,FALSE))</f>
        <v/>
      </c>
      <c r="Y151" s="362">
        <f>IF(J151="","",IF(J151&gt;=161,5,IF(J151&gt;=65,4,IF(J151&gt;=20,3,IF(J151&gt;=9,2,1)))))</f>
        <v>3</v>
      </c>
      <c r="Z151" s="365"/>
      <c r="AA151" s="365"/>
      <c r="AB151" s="365"/>
      <c r="AC151" s="368"/>
      <c r="AD151" s="665"/>
      <c r="AE151" s="644"/>
      <c r="AF151" s="624"/>
      <c r="AG151" s="365"/>
      <c r="AH151" s="365"/>
      <c r="AI151" s="656"/>
      <c r="AJ151" s="366"/>
      <c r="AK151" s="366"/>
      <c r="AL151" s="366"/>
      <c r="AM151" s="366"/>
      <c r="AN151" s="366"/>
      <c r="AO151" s="366"/>
      <c r="AP151" s="366"/>
      <c r="AQ151" s="366"/>
      <c r="AR151" s="366"/>
      <c r="AS151" s="366"/>
      <c r="AT151" s="366"/>
      <c r="AU151" s="36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6"/>
      <c r="BZ151" s="366"/>
      <c r="CA151" s="366"/>
      <c r="CB151" s="366"/>
      <c r="CC151" s="366"/>
      <c r="CD151" s="366"/>
      <c r="CE151" s="366"/>
      <c r="CF151" s="366"/>
      <c r="CG151" s="366"/>
      <c r="CH151" s="366"/>
      <c r="CI151" s="366"/>
      <c r="CJ151" s="366"/>
      <c r="CK151" s="366"/>
      <c r="CL151" s="366"/>
      <c r="CM151" s="366"/>
      <c r="CN151" s="366"/>
      <c r="CO151" s="366"/>
      <c r="CP151" s="366"/>
      <c r="CQ151" s="366"/>
      <c r="CR151" s="366"/>
      <c r="CS151" s="366"/>
      <c r="CT151" s="366"/>
      <c r="CU151" s="366"/>
      <c r="CV151" s="366"/>
      <c r="CW151" s="366"/>
      <c r="CX151" s="366"/>
      <c r="CY151" s="366"/>
      <c r="CZ151" s="366"/>
      <c r="DA151" s="366"/>
      <c r="DB151" s="366"/>
      <c r="DC151" s="366"/>
      <c r="DD151" s="366"/>
      <c r="DE151" s="366"/>
      <c r="DF151" s="366"/>
      <c r="DG151" s="366"/>
      <c r="DH151" s="366"/>
      <c r="DI151" s="366"/>
      <c r="DJ151" s="366"/>
      <c r="DK151" s="366"/>
      <c r="DL151" s="366"/>
      <c r="DM151" s="366"/>
      <c r="DN151" s="366"/>
      <c r="DO151" s="366"/>
      <c r="DP151" s="366"/>
      <c r="DQ151" s="366"/>
      <c r="DR151" s="366"/>
      <c r="DS151" s="366"/>
      <c r="DT151" s="366"/>
      <c r="DU151" s="366"/>
      <c r="DV151" s="366"/>
      <c r="DW151" s="366"/>
      <c r="DX151" s="366"/>
      <c r="DY151" s="366"/>
      <c r="DZ151" s="366"/>
      <c r="EA151" s="366"/>
      <c r="EB151" s="366"/>
      <c r="EC151" s="366"/>
      <c r="ED151" s="366"/>
      <c r="EE151" s="366"/>
      <c r="EF151" s="366"/>
      <c r="EG151" s="366"/>
      <c r="EH151" s="366"/>
      <c r="EI151" s="366"/>
      <c r="EJ151" s="366"/>
      <c r="EK151" s="366"/>
      <c r="EL151" s="366"/>
      <c r="EM151" s="366"/>
      <c r="EN151" s="366"/>
      <c r="EO151" s="366"/>
      <c r="EP151" s="366"/>
      <c r="EQ151" s="366"/>
      <c r="ER151" s="366"/>
      <c r="ES151" s="366"/>
      <c r="ET151" s="366"/>
      <c r="EU151" s="366"/>
      <c r="EV151" s="366"/>
      <c r="EW151" s="366"/>
      <c r="EX151" s="366"/>
      <c r="EY151" s="366"/>
      <c r="EZ151" s="366"/>
      <c r="FA151" s="366"/>
      <c r="FB151" s="366"/>
      <c r="FC151" s="366"/>
      <c r="FD151" s="366"/>
      <c r="FE151" s="366"/>
      <c r="FF151" s="366"/>
      <c r="FG151" s="366"/>
      <c r="FH151" s="366"/>
      <c r="FI151" s="366"/>
      <c r="FJ151" s="366"/>
      <c r="FK151" s="366"/>
      <c r="FL151" s="366"/>
      <c r="FM151" s="366"/>
      <c r="FN151" s="366"/>
      <c r="FO151" s="366"/>
      <c r="FP151" s="366"/>
      <c r="FQ151" s="366"/>
      <c r="FR151" s="366"/>
      <c r="FS151" s="366"/>
      <c r="FT151" s="366"/>
      <c r="FU151" s="366"/>
      <c r="FV151" s="366"/>
      <c r="FW151" s="366"/>
      <c r="FX151" s="366"/>
      <c r="FY151" s="366"/>
      <c r="FZ151" s="366"/>
      <c r="GA151" s="366"/>
      <c r="GB151" s="366"/>
      <c r="GC151" s="366"/>
      <c r="GD151" s="366"/>
      <c r="GE151" s="366"/>
      <c r="GF151" s="366"/>
      <c r="GG151" s="366"/>
      <c r="GH151" s="366"/>
      <c r="GI151" s="366"/>
      <c r="GJ151" s="366"/>
      <c r="GK151" s="366"/>
      <c r="GL151" s="366"/>
      <c r="GM151" s="366"/>
      <c r="GN151" s="366"/>
      <c r="GO151" s="366"/>
      <c r="GP151" s="366"/>
      <c r="GQ151" s="366"/>
      <c r="GR151" s="366"/>
      <c r="GS151" s="366"/>
      <c r="GT151" s="366"/>
      <c r="GU151" s="366"/>
      <c r="GV151" s="366"/>
      <c r="GW151" s="366"/>
      <c r="GX151" s="366"/>
      <c r="GY151" s="366"/>
    </row>
    <row r="152" spans="1:207" ht="38.25">
      <c r="A152" s="261" t="s">
        <v>486</v>
      </c>
      <c r="B152" s="255" t="s">
        <v>626</v>
      </c>
      <c r="C152" s="8" t="s">
        <v>627</v>
      </c>
      <c r="D152" s="8" t="s">
        <v>615</v>
      </c>
      <c r="E152" s="266" t="s">
        <v>39</v>
      </c>
      <c r="F152" s="267">
        <v>2</v>
      </c>
      <c r="G152" s="256" t="s">
        <v>610</v>
      </c>
      <c r="H152" s="7" t="s">
        <v>41</v>
      </c>
      <c r="I152" s="8" t="s">
        <v>47</v>
      </c>
      <c r="J152" s="8">
        <f>IF(ISERROR(W152*X152),"",W152*X152)</f>
        <v>36</v>
      </c>
      <c r="K152" s="14" t="str">
        <f>IF(ISERROR(VLOOKUP(Y152,'Directive OSH09 (FR)'!$T$6:$U$10,2,FALSE)),"",VLOOKUP(Y152,'Directive OSH09 (FR)'!$T$6:$U$10,2,FALSE))</f>
        <v>3-Moderé</v>
      </c>
      <c r="L152" s="126"/>
      <c r="M152" s="127"/>
      <c r="N152" s="27"/>
      <c r="O152" s="27"/>
      <c r="P152" s="27"/>
      <c r="Q152" s="57"/>
      <c r="R152" s="35"/>
      <c r="S152" s="7">
        <f t="shared" ref="S152:T153" si="124">U152</f>
        <v>1</v>
      </c>
      <c r="T152" s="35">
        <f t="shared" si="124"/>
        <v>1</v>
      </c>
      <c r="U152" s="3">
        <f>IF(A152="",0,IF(Q$171="",1,IF(Q$171+$U$90*365&lt;$U$1,1,0)))</f>
        <v>1</v>
      </c>
      <c r="V152" s="163">
        <f>IF(A152="",0,IF(Q$171="",1,IF(Q$171+$V$90*365&lt;$U$1,1,0)))</f>
        <v>1</v>
      </c>
      <c r="W152" s="162">
        <f>IF(ISERROR(VLOOKUP(H152,'Directive OSH09 (FR)'!$O$6:$P$10,2,FALSE)),"",VLOOKUP(H152,'Directive OSH09 (FR)'!$O$6:$P$10,2,FALSE))</f>
        <v>9</v>
      </c>
      <c r="X152" s="3">
        <f>IF(ISERROR(VLOOKUP(I152,'Directive OSH09 (FR)'!$O$13:$P$17,2,FALSE)),"",VLOOKUP(I152,'Directive OSH09 (FR)'!$O$13:$P$17,2,FALSE))</f>
        <v>4</v>
      </c>
      <c r="Y152" s="3">
        <f>IF(J152="","",IF(J152&gt;=161,5,IF(J152&gt;=65,4,IF(J152&gt;=20,3,IF(J152&gt;=9,2,1)))))</f>
        <v>3</v>
      </c>
      <c r="Z152" s="196"/>
      <c r="AA152" s="178" t="s">
        <v>628</v>
      </c>
      <c r="AB152" s="418"/>
      <c r="AC152" s="420"/>
      <c r="AD152" s="667"/>
      <c r="AE152" s="651"/>
      <c r="AF152" s="314"/>
      <c r="AG152" s="8"/>
      <c r="AH152" s="8">
        <f>IF(ISERROR(AU152*AV152),"",AU152*AV152)</f>
        <v>0</v>
      </c>
      <c r="AI152" s="653"/>
    </row>
    <row r="153" spans="1:207" ht="38.25">
      <c r="A153" s="261" t="s">
        <v>486</v>
      </c>
      <c r="B153" s="8" t="s">
        <v>629</v>
      </c>
      <c r="C153" s="8" t="s">
        <v>630</v>
      </c>
      <c r="D153" s="8" t="s">
        <v>631</v>
      </c>
      <c r="E153" s="266" t="s">
        <v>39</v>
      </c>
      <c r="F153" s="267">
        <v>2</v>
      </c>
      <c r="G153" s="256" t="s">
        <v>610</v>
      </c>
      <c r="H153" s="7" t="s">
        <v>38</v>
      </c>
      <c r="I153" s="8" t="s">
        <v>48</v>
      </c>
      <c r="J153" s="8">
        <f t="shared" ref="J153" si="125">IF(ISERROR(W153*X153),"",W153*X153)</f>
        <v>32</v>
      </c>
      <c r="K153" s="14" t="str">
        <f>IF(ISERROR(VLOOKUP(Y153,'Directive OSH09 (FR)'!$T$6:$U$10,2,FALSE)),"",VLOOKUP(Y153,'Directive OSH09 (FR)'!$T$6:$U$10,2,FALSE))</f>
        <v>3-Moderé</v>
      </c>
      <c r="L153" s="126"/>
      <c r="M153" s="127"/>
      <c r="N153" s="27"/>
      <c r="O153" s="27"/>
      <c r="P153" s="27"/>
      <c r="Q153" s="57"/>
      <c r="R153" s="35"/>
      <c r="S153" s="7">
        <f t="shared" si="124"/>
        <v>1</v>
      </c>
      <c r="T153" s="35">
        <f t="shared" si="124"/>
        <v>1</v>
      </c>
      <c r="U153" s="3">
        <f>IF(A153="",0,IF(Q$171="",1,IF(Q$171+$U$90*365&lt;$U$1,1,0)))</f>
        <v>1</v>
      </c>
      <c r="V153" s="163">
        <f>IF(A153="",0,IF(Q$171="",1,IF(Q$171+$V$90*365&lt;$U$1,1,0)))</f>
        <v>1</v>
      </c>
      <c r="W153" s="162">
        <f>IF(ISERROR(VLOOKUP(H153,'Directive OSH09 (FR)'!$O$6:$P$10,2,FALSE)),"",VLOOKUP(H153,'Directive OSH09 (FR)'!$O$6:$P$10,2,FALSE))</f>
        <v>4</v>
      </c>
      <c r="X153" s="3">
        <f>IF(ISERROR(VLOOKUP(I153,'Directive OSH09 (FR)'!$O$13:$P$17,2,FALSE)),"",VLOOKUP(I153,'Directive OSH09 (FR)'!$O$13:$P$17,2,FALSE))</f>
        <v>8</v>
      </c>
      <c r="Y153" s="3">
        <f t="shared" ref="Y153" si="126">IF(J153="","",IF(J153&gt;=161,5,IF(J153&gt;=65,4,IF(J153&gt;=20,3,IF(J153&gt;=9,2,1)))))</f>
        <v>3</v>
      </c>
      <c r="Z153" s="196"/>
      <c r="AA153" s="418"/>
      <c r="AB153" s="418"/>
      <c r="AC153" s="420"/>
      <c r="AD153" s="667"/>
      <c r="AE153" s="651"/>
      <c r="AF153" s="314"/>
      <c r="AG153" s="8"/>
      <c r="AH153" s="8">
        <f t="shared" ref="AH153" si="127">IF(ISERROR(AU153*AV153),"",AU153*AV153)</f>
        <v>0</v>
      </c>
      <c r="AI153" s="652"/>
    </row>
    <row r="154" spans="1:207">
      <c r="A154" s="261"/>
      <c r="B154" s="8"/>
      <c r="C154" s="8"/>
      <c r="D154" s="8"/>
      <c r="E154" s="266"/>
      <c r="F154" s="283"/>
      <c r="G154" s="459"/>
      <c r="H154" s="7"/>
      <c r="I154" s="8"/>
      <c r="J154" s="8" t="str">
        <f t="shared" ref="J154:J156" si="128">IF(ISERROR(W154*X154),"",W154*X154)</f>
        <v/>
      </c>
      <c r="K154" s="14" t="str">
        <f>IF(ISERROR(VLOOKUP(Y154,'Directive OSH09 (FR)'!$T$6:$U$10,2,FALSE)),"",VLOOKUP(Y154,'Directive OSH09 (FR)'!$T$6:$U$10,2,FALSE))</f>
        <v/>
      </c>
      <c r="L154" s="126"/>
      <c r="M154" s="127"/>
      <c r="N154" s="27"/>
      <c r="O154" s="27"/>
      <c r="P154" s="27"/>
      <c r="Q154" s="57"/>
      <c r="R154" s="35"/>
      <c r="S154" s="7">
        <f t="shared" ref="S154:T156" si="129">U154</f>
        <v>0</v>
      </c>
      <c r="T154" s="35">
        <f t="shared" si="129"/>
        <v>0</v>
      </c>
      <c r="U154" s="3">
        <f>IF(A154="",0,IF(Q$151="",1,IF(Q$151+$U$88*365&lt;$U$1,1,0)))</f>
        <v>0</v>
      </c>
      <c r="V154" s="163">
        <f>IF(A154="",0,IF(Q$151="",1,IF(Q$151+$V$88*365&lt;$U$1,1,0)))</f>
        <v>0</v>
      </c>
      <c r="W154" s="162" t="str">
        <f>IF(ISERROR(VLOOKUP(H154,'Directive OSH09 (FR)'!$O$6:$P$10,2,FALSE)),"",VLOOKUP(H154,'Directive OSH09 (FR)'!$O$6:$P$10,2,FALSE))</f>
        <v/>
      </c>
      <c r="X154" s="3" t="str">
        <f>IF(ISERROR(VLOOKUP(I154,'Directive OSH09 (FR)'!$O$13:$P$17,2,FALSE)),"",VLOOKUP(I154,'Directive OSH09 (FR)'!$O$13:$P$17,2,FALSE))</f>
        <v/>
      </c>
      <c r="Y154" s="3" t="str">
        <f t="shared" ref="Y154:Y156" si="130">IF(J154="","",IF(J154&gt;=161,5,IF(J154&gt;=65,4,IF(J154&gt;=20,3,IF(J154&gt;=9,2,1)))))</f>
        <v/>
      </c>
      <c r="Z154" s="418"/>
      <c r="AA154" s="418"/>
      <c r="AB154" s="418"/>
      <c r="AC154" s="420"/>
      <c r="AD154" s="667"/>
      <c r="AE154" s="651"/>
      <c r="AF154" s="421"/>
      <c r="AG154" s="418"/>
      <c r="AH154" s="418"/>
      <c r="AI154" s="652"/>
    </row>
    <row r="155" spans="1:207">
      <c r="A155" s="261"/>
      <c r="B155" s="8"/>
      <c r="C155" s="8"/>
      <c r="D155" s="8"/>
      <c r="E155" s="266"/>
      <c r="F155" s="283"/>
      <c r="G155" s="459"/>
      <c r="H155" s="7"/>
      <c r="I155" s="8"/>
      <c r="J155" s="8" t="str">
        <f t="shared" si="128"/>
        <v/>
      </c>
      <c r="K155" s="14" t="str">
        <f>IF(ISERROR(VLOOKUP(Y155,'Directive OSH09 (FR)'!$T$6:$U$10,2,FALSE)),"",VLOOKUP(Y155,'Directive OSH09 (FR)'!$T$6:$U$10,2,FALSE))</f>
        <v/>
      </c>
      <c r="L155" s="126"/>
      <c r="M155" s="127"/>
      <c r="N155" s="27"/>
      <c r="O155" s="27"/>
      <c r="P155" s="27"/>
      <c r="Q155" s="57"/>
      <c r="R155" s="35"/>
      <c r="S155" s="7">
        <f t="shared" si="129"/>
        <v>0</v>
      </c>
      <c r="T155" s="35">
        <f t="shared" si="129"/>
        <v>0</v>
      </c>
      <c r="U155" s="3">
        <f>IF(A155="",0,IF(Q$151="",1,IF(Q$151+$U$88*365&lt;$U$1,1,0)))</f>
        <v>0</v>
      </c>
      <c r="V155" s="163">
        <f>IF(A155="",0,IF(Q$151="",1,IF(Q$151+$V$88*365&lt;$U$1,1,0)))</f>
        <v>0</v>
      </c>
      <c r="W155" s="162" t="str">
        <f>IF(ISERROR(VLOOKUP(H155,'Directive OSH09 (FR)'!$O$6:$P$10,2,FALSE)),"",VLOOKUP(H155,'Directive OSH09 (FR)'!$O$6:$P$10,2,FALSE))</f>
        <v/>
      </c>
      <c r="X155" s="3" t="str">
        <f>IF(ISERROR(VLOOKUP(I155,'Directive OSH09 (FR)'!$O$13:$P$17,2,FALSE)),"",VLOOKUP(I155,'Directive OSH09 (FR)'!$O$13:$P$17,2,FALSE))</f>
        <v/>
      </c>
      <c r="Y155" s="3" t="str">
        <f t="shared" si="130"/>
        <v/>
      </c>
      <c r="Z155" s="418"/>
      <c r="AA155" s="418"/>
      <c r="AB155" s="418"/>
      <c r="AC155" s="420"/>
      <c r="AD155" s="667"/>
      <c r="AE155" s="651"/>
      <c r="AF155" s="421"/>
      <c r="AG155" s="418"/>
      <c r="AH155" s="418"/>
      <c r="AI155" s="652"/>
    </row>
    <row r="156" spans="1:207" ht="5.25" customHeight="1">
      <c r="A156" s="405"/>
      <c r="B156" s="62"/>
      <c r="C156" s="62"/>
      <c r="D156" s="62"/>
      <c r="E156" s="293"/>
      <c r="F156" s="293"/>
      <c r="G156" s="460"/>
      <c r="H156" s="61"/>
      <c r="I156" s="62"/>
      <c r="J156" s="62" t="str">
        <f t="shared" si="128"/>
        <v/>
      </c>
      <c r="K156" s="63" t="str">
        <f>IF(ISERROR(VLOOKUP(Y156,'Directive OSH09 (FR)'!$T$6:$U$10,2,FALSE)),"",VLOOKUP(Y156,'Directive OSH09 (FR)'!$T$6:$U$10,2,FALSE))</f>
        <v/>
      </c>
      <c r="L156" s="61"/>
      <c r="M156" s="64"/>
      <c r="N156" s="64"/>
      <c r="O156" s="64"/>
      <c r="P156" s="64"/>
      <c r="Q156" s="65"/>
      <c r="R156" s="66"/>
      <c r="S156" s="61">
        <f t="shared" si="129"/>
        <v>0</v>
      </c>
      <c r="T156" s="66">
        <f t="shared" si="129"/>
        <v>0</v>
      </c>
      <c r="U156" s="164">
        <f>IF(A156="",0,IF(Q$151="",1,IF(Q$151+$U$88*365&lt;$U$1,1,0)))</f>
        <v>0</v>
      </c>
      <c r="V156" s="165">
        <f>IF(A156="",0,IF(Q$151="",1,IF(Q$151+$V$88*365&lt;$U$1,1,0)))</f>
        <v>0</v>
      </c>
      <c r="W156" s="162" t="str">
        <f>IF(ISERROR(VLOOKUP(H156,'Directive OSH09 (FR)'!$O$6:$P$10,2,FALSE)),"",VLOOKUP(H156,'Directive OSH09 (FR)'!$O$6:$P$10,2,FALSE))</f>
        <v/>
      </c>
      <c r="X156" s="3" t="str">
        <f>IF(ISERROR(VLOOKUP(I156,'Directive OSH09 (FR)'!$O$13:$P$17,2,FALSE)),"",VLOOKUP(I156,'Directive OSH09 (FR)'!$O$13:$P$17,2,FALSE))</f>
        <v/>
      </c>
      <c r="Y156" s="3" t="str">
        <f t="shared" si="130"/>
        <v/>
      </c>
      <c r="Z156" s="418"/>
      <c r="AA156" s="418"/>
      <c r="AB156" s="418"/>
      <c r="AC156" s="420"/>
      <c r="AD156" s="667"/>
      <c r="AE156" s="651"/>
      <c r="AF156" s="421"/>
      <c r="AG156" s="418"/>
      <c r="AH156" s="418"/>
      <c r="AI156" s="652"/>
    </row>
    <row r="157" spans="1:207" s="517" customFormat="1">
      <c r="A157" s="403" t="s">
        <v>301</v>
      </c>
      <c r="B157" s="398"/>
      <c r="C157" s="398"/>
      <c r="D157" s="398"/>
      <c r="E157" s="370"/>
      <c r="F157" s="370"/>
      <c r="G157" s="464"/>
      <c r="H157" s="412"/>
      <c r="I157" s="398"/>
      <c r="J157" s="398">
        <f>IF(SUM(J158:J162)=0,"",MAX(J158:J162))</f>
        <v>8</v>
      </c>
      <c r="K157" s="356" t="str">
        <f>IF(ISERROR(VLOOKUP(Y157,'Directive OSH09 (FR)'!$T$6:$U$10,2,FALSE)),"",VLOOKUP(Y157,'Directive OSH09 (FR)'!$T$6:$U$10,2,FALSE))</f>
        <v>1-Negligeable</v>
      </c>
      <c r="L157" s="357" t="str">
        <f>IF(ISERROR(VLOOKUP($A157,Dangers!$B$4:$G$1001,4,FALSE)),"ERR",IF(ISBLANK(VLOOKUP($A157,Dangers!$B$4:$G$1001,4,FALSE)),"","Yes"))</f>
        <v/>
      </c>
      <c r="M157" s="358" t="str">
        <f>IF(ISERROR(VLOOKUP($A157,Dangers!$B$4:$G$1001,6,FALSE)),"ERR",IF(ISBLANK((VLOOKUP($A157,Dangers!$B$4:$G$1001,6,FALSE))),"","Yes"))</f>
        <v/>
      </c>
      <c r="N157" s="358"/>
      <c r="O157" s="359"/>
      <c r="P157" s="358"/>
      <c r="Q157" s="360" t="str">
        <f>IF(OR(L157="Yes",M157="Yes"),MAX(Q158:Q162),"")</f>
        <v/>
      </c>
      <c r="R157" s="361"/>
      <c r="S157" s="357">
        <f>IF(L157="Yes",IF(SUM(S158:S162)=0,0,1),2)</f>
        <v>2</v>
      </c>
      <c r="T157" s="361">
        <f>IF(M157="Yes",IF(SUM(T158:T162)=0,0,1),2)</f>
        <v>2</v>
      </c>
      <c r="U157" s="362">
        <v>0</v>
      </c>
      <c r="V157" s="363">
        <v>0</v>
      </c>
      <c r="W157" s="364" t="str">
        <f>IF(ISERROR(VLOOKUP(H157,'Directive OSH09 (FR)'!$O$6:$P$10,2,FALSE)),"",VLOOKUP(H157,'Directive OSH09 (FR)'!$O$6:$P$10,2,FALSE))</f>
        <v/>
      </c>
      <c r="X157" s="362" t="str">
        <f>IF(ISERROR(VLOOKUP(I157,'Directive OSH09 (FR)'!$O$13:$P$17,2,FALSE)),"",VLOOKUP(I157,'Directive OSH09 (FR)'!$O$13:$P$17,2,FALSE))</f>
        <v/>
      </c>
      <c r="Y157" s="362">
        <f>IF(J157="","",IF(J157&gt;=161,5,IF(J157&gt;=65,4,IF(J157&gt;=20,3,IF(J157&gt;=9,2,1)))))</f>
        <v>1</v>
      </c>
      <c r="Z157" s="365"/>
      <c r="AA157" s="365"/>
      <c r="AB157" s="365"/>
      <c r="AC157" s="368"/>
      <c r="AD157" s="665"/>
      <c r="AE157" s="644"/>
      <c r="AF157" s="624"/>
      <c r="AG157" s="365"/>
      <c r="AH157" s="365"/>
      <c r="AI157" s="65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6"/>
      <c r="FC157" s="366"/>
      <c r="FD157" s="366"/>
      <c r="FE157" s="366"/>
      <c r="FF157" s="366"/>
      <c r="FG157" s="366"/>
      <c r="FH157" s="366"/>
      <c r="FI157" s="366"/>
      <c r="FJ157" s="366"/>
      <c r="FK157" s="366"/>
      <c r="FL157" s="366"/>
      <c r="FM157" s="366"/>
      <c r="FN157" s="366"/>
      <c r="FO157" s="366"/>
      <c r="FP157" s="366"/>
      <c r="FQ157" s="366"/>
      <c r="FR157" s="366"/>
      <c r="FS157" s="366"/>
      <c r="FT157" s="366"/>
      <c r="FU157" s="366"/>
      <c r="FV157" s="366"/>
      <c r="FW157" s="366"/>
      <c r="FX157" s="366"/>
      <c r="FY157" s="366"/>
      <c r="FZ157" s="366"/>
      <c r="GA157" s="366"/>
      <c r="GB157" s="366"/>
      <c r="GC157" s="366"/>
      <c r="GD157" s="366"/>
      <c r="GE157" s="366"/>
      <c r="GF157" s="366"/>
      <c r="GG157" s="366"/>
      <c r="GH157" s="366"/>
      <c r="GI157" s="366"/>
      <c r="GJ157" s="366"/>
      <c r="GK157" s="366"/>
      <c r="GL157" s="366"/>
      <c r="GM157" s="366"/>
      <c r="GN157" s="366"/>
      <c r="GO157" s="366"/>
      <c r="GP157" s="366"/>
      <c r="GQ157" s="366"/>
      <c r="GR157" s="366"/>
      <c r="GS157" s="366"/>
      <c r="GT157" s="366"/>
      <c r="GU157" s="366"/>
      <c r="GV157" s="366"/>
      <c r="GW157" s="366"/>
      <c r="GX157" s="366"/>
      <c r="GY157" s="366"/>
    </row>
    <row r="158" spans="1:207" ht="51">
      <c r="A158" s="261" t="s">
        <v>1310</v>
      </c>
      <c r="B158" s="8" t="s">
        <v>695</v>
      </c>
      <c r="C158" s="8" t="s">
        <v>747</v>
      </c>
      <c r="D158" s="8" t="s">
        <v>635</v>
      </c>
      <c r="E158" s="266" t="s">
        <v>36</v>
      </c>
      <c r="F158" s="283">
        <v>2</v>
      </c>
      <c r="G158" s="321" t="s">
        <v>418</v>
      </c>
      <c r="H158" s="7" t="s">
        <v>35</v>
      </c>
      <c r="I158" s="8" t="s">
        <v>47</v>
      </c>
      <c r="J158" s="8">
        <f>IF(ISERROR(W158*X158),"",W158*X158)</f>
        <v>8</v>
      </c>
      <c r="K158" s="14" t="str">
        <f>IF(ISERROR(VLOOKUP(Y158,'Directive OSH09 (FR)'!$T$6:$U$10,2,FALSE)),"",VLOOKUP(Y158,'Directive OSH09 (FR)'!$T$6:$U$10,2,FALSE))</f>
        <v>1-Negligeable</v>
      </c>
      <c r="L158" s="126"/>
      <c r="M158" s="127"/>
      <c r="N158" s="27"/>
      <c r="O158" s="27"/>
      <c r="P158" s="27"/>
      <c r="Q158" s="57"/>
      <c r="R158" s="35"/>
      <c r="S158" s="7">
        <f>U158</f>
        <v>1</v>
      </c>
      <c r="T158" s="35">
        <f>V158</f>
        <v>1</v>
      </c>
      <c r="U158" s="3">
        <f>IF(A158="",0,IF(Q$167="",1,IF(Q$167+$U$93*365&lt;$U$1,1,0)))</f>
        <v>1</v>
      </c>
      <c r="V158" s="163">
        <f>IF(A158="",0,IF(Q$167="",1,IF(Q$167+$V$93*365&lt;$U$1,1,0)))</f>
        <v>1</v>
      </c>
      <c r="W158" s="162">
        <f>IF(ISERROR(VLOOKUP(H158,'Directive OSH09 (FR)'!$O$6:$P$10,2,FALSE)),"",VLOOKUP(H158,'Directive OSH09 (FR)'!$O$6:$P$10,2,FALSE))</f>
        <v>2</v>
      </c>
      <c r="X158" s="3">
        <f>IF(ISERROR(VLOOKUP(I158,'Directive OSH09 (FR)'!$O$13:$P$17,2,FALSE)),"",VLOOKUP(I158,'Directive OSH09 (FR)'!$O$13:$P$17,2,FALSE))</f>
        <v>4</v>
      </c>
      <c r="Y158" s="3">
        <f>IF(J158="","",IF(J158&gt;=161,5,IF(J158&gt;=65,4,IF(J158&gt;=20,3,IF(J158&gt;=9,2,1)))))</f>
        <v>1</v>
      </c>
      <c r="Z158" s="196" t="s">
        <v>429</v>
      </c>
      <c r="AA158" s="418"/>
      <c r="AB158" s="418"/>
      <c r="AC158" s="420"/>
      <c r="AD158" s="667"/>
      <c r="AE158" s="651"/>
      <c r="AF158" s="314"/>
      <c r="AG158" s="8"/>
      <c r="AH158" s="8">
        <f>IF(ISERROR(AU158*AV158),"",AU158*AV158)</f>
        <v>0</v>
      </c>
      <c r="AI158" s="652"/>
    </row>
    <row r="159" spans="1:207">
      <c r="A159" s="261"/>
      <c r="B159" s="8"/>
      <c r="C159" s="8"/>
      <c r="D159" s="8"/>
      <c r="E159" s="266"/>
      <c r="F159" s="283"/>
      <c r="G159" s="459"/>
      <c r="H159" s="7"/>
      <c r="I159" s="8"/>
      <c r="J159" s="8" t="str">
        <f t="shared" ref="J159:J162" si="131">IF(ISERROR(W159*X159),"",W159*X159)</f>
        <v/>
      </c>
      <c r="K159" s="14" t="str">
        <f>IF(ISERROR(VLOOKUP(Y159,'Directive OSH09 (FR)'!$T$6:$U$10,2,FALSE)),"",VLOOKUP(Y159,'Directive OSH09 (FR)'!$T$6:$U$10,2,FALSE))</f>
        <v/>
      </c>
      <c r="L159" s="126"/>
      <c r="M159" s="127"/>
      <c r="N159" s="27"/>
      <c r="O159" s="27"/>
      <c r="P159" s="27"/>
      <c r="Q159" s="57"/>
      <c r="R159" s="35"/>
      <c r="S159" s="7">
        <f t="shared" ref="S159:T162" si="132">U159</f>
        <v>0</v>
      </c>
      <c r="T159" s="35">
        <f t="shared" si="132"/>
        <v>0</v>
      </c>
      <c r="U159" s="3">
        <f>IF(A159="",0,IF(Q$157="",1,IF(Q$157+$U$88*365&lt;$U$1,1,0)))</f>
        <v>0</v>
      </c>
      <c r="V159" s="163">
        <f>IF(A159="",0,IF(Q$157="",1,IF(Q$157+$V$88*365&lt;$U$1,1,0)))</f>
        <v>0</v>
      </c>
      <c r="W159" s="162" t="str">
        <f>IF(ISERROR(VLOOKUP(H159,'Directive OSH09 (FR)'!$O$6:$P$10,2,FALSE)),"",VLOOKUP(H159,'Directive OSH09 (FR)'!$O$6:$P$10,2,FALSE))</f>
        <v/>
      </c>
      <c r="X159" s="3" t="str">
        <f>IF(ISERROR(VLOOKUP(I159,'Directive OSH09 (FR)'!$O$13:$P$17,2,FALSE)),"",VLOOKUP(I159,'Directive OSH09 (FR)'!$O$13:$P$17,2,FALSE))</f>
        <v/>
      </c>
      <c r="Y159" s="3" t="str">
        <f t="shared" ref="Y159:Y162" si="133">IF(J159="","",IF(J159&gt;=161,5,IF(J159&gt;=65,4,IF(J159&gt;=20,3,IF(J159&gt;=9,2,1)))))</f>
        <v/>
      </c>
      <c r="Z159" s="418"/>
      <c r="AA159" s="418"/>
      <c r="AB159" s="418"/>
      <c r="AC159" s="420"/>
      <c r="AD159" s="667"/>
      <c r="AE159" s="651"/>
      <c r="AF159" s="421"/>
      <c r="AG159" s="418"/>
      <c r="AH159" s="418"/>
      <c r="AI159" s="652"/>
    </row>
    <row r="160" spans="1:207">
      <c r="A160" s="261"/>
      <c r="B160" s="8"/>
      <c r="C160" s="8"/>
      <c r="D160" s="8"/>
      <c r="E160" s="266"/>
      <c r="F160" s="283"/>
      <c r="G160" s="459"/>
      <c r="H160" s="7"/>
      <c r="I160" s="8"/>
      <c r="J160" s="8" t="str">
        <f t="shared" si="131"/>
        <v/>
      </c>
      <c r="K160" s="14" t="str">
        <f>IF(ISERROR(VLOOKUP(Y160,'Directive OSH09 (FR)'!$T$6:$U$10,2,FALSE)),"",VLOOKUP(Y160,'Directive OSH09 (FR)'!$T$6:$U$10,2,FALSE))</f>
        <v/>
      </c>
      <c r="L160" s="126"/>
      <c r="M160" s="127"/>
      <c r="N160" s="27"/>
      <c r="O160" s="27"/>
      <c r="P160" s="27"/>
      <c r="Q160" s="57"/>
      <c r="R160" s="35"/>
      <c r="S160" s="7">
        <f t="shared" si="132"/>
        <v>0</v>
      </c>
      <c r="T160" s="35">
        <f t="shared" si="132"/>
        <v>0</v>
      </c>
      <c r="U160" s="3">
        <f>IF(A160="",0,IF(Q$157="",1,IF(Q$157+$U$88*365&lt;$U$1,1,0)))</f>
        <v>0</v>
      </c>
      <c r="V160" s="163">
        <f>IF(A160="",0,IF(Q$157="",1,IF(Q$157+$V$88*365&lt;$U$1,1,0)))</f>
        <v>0</v>
      </c>
      <c r="W160" s="162" t="str">
        <f>IF(ISERROR(VLOOKUP(H160,'Directive OSH09 (FR)'!$O$6:$P$10,2,FALSE)),"",VLOOKUP(H160,'Directive OSH09 (FR)'!$O$6:$P$10,2,FALSE))</f>
        <v/>
      </c>
      <c r="X160" s="3" t="str">
        <f>IF(ISERROR(VLOOKUP(I160,'Directive OSH09 (FR)'!$O$13:$P$17,2,FALSE)),"",VLOOKUP(I160,'Directive OSH09 (FR)'!$O$13:$P$17,2,FALSE))</f>
        <v/>
      </c>
      <c r="Y160" s="3" t="str">
        <f t="shared" si="133"/>
        <v/>
      </c>
      <c r="Z160" s="418"/>
      <c r="AA160" s="418"/>
      <c r="AB160" s="418"/>
      <c r="AC160" s="420"/>
      <c r="AD160" s="667"/>
      <c r="AE160" s="651"/>
      <c r="AF160" s="421"/>
      <c r="AG160" s="418"/>
      <c r="AH160" s="418"/>
      <c r="AI160" s="652"/>
    </row>
    <row r="161" spans="1:207">
      <c r="A161" s="261"/>
      <c r="B161" s="8"/>
      <c r="C161" s="8"/>
      <c r="D161" s="8"/>
      <c r="E161" s="266"/>
      <c r="F161" s="283"/>
      <c r="G161" s="459"/>
      <c r="H161" s="7"/>
      <c r="I161" s="8"/>
      <c r="J161" s="8" t="str">
        <f t="shared" si="131"/>
        <v/>
      </c>
      <c r="K161" s="14" t="str">
        <f>IF(ISERROR(VLOOKUP(Y161,'Directive OSH09 (FR)'!$T$6:$U$10,2,FALSE)),"",VLOOKUP(Y161,'Directive OSH09 (FR)'!$T$6:$U$10,2,FALSE))</f>
        <v/>
      </c>
      <c r="L161" s="126"/>
      <c r="M161" s="127"/>
      <c r="N161" s="27"/>
      <c r="O161" s="27"/>
      <c r="P161" s="27"/>
      <c r="Q161" s="57"/>
      <c r="R161" s="35"/>
      <c r="S161" s="7">
        <f t="shared" si="132"/>
        <v>0</v>
      </c>
      <c r="T161" s="35">
        <f t="shared" si="132"/>
        <v>0</v>
      </c>
      <c r="U161" s="3">
        <f>IF(A161="",0,IF(Q$157="",1,IF(Q$157+$U$88*365&lt;$U$1,1,0)))</f>
        <v>0</v>
      </c>
      <c r="V161" s="163">
        <f>IF(A161="",0,IF(Q$157="",1,IF(Q$157+$V$88*365&lt;$U$1,1,0)))</f>
        <v>0</v>
      </c>
      <c r="W161" s="162" t="str">
        <f>IF(ISERROR(VLOOKUP(H161,'Directive OSH09 (FR)'!$O$6:$P$10,2,FALSE)),"",VLOOKUP(H161,'Directive OSH09 (FR)'!$O$6:$P$10,2,FALSE))</f>
        <v/>
      </c>
      <c r="X161" s="3" t="str">
        <f>IF(ISERROR(VLOOKUP(I161,'Directive OSH09 (FR)'!$O$13:$P$17,2,FALSE)),"",VLOOKUP(I161,'Directive OSH09 (FR)'!$O$13:$P$17,2,FALSE))</f>
        <v/>
      </c>
      <c r="Y161" s="3" t="str">
        <f t="shared" si="133"/>
        <v/>
      </c>
      <c r="Z161" s="418"/>
      <c r="AA161" s="418"/>
      <c r="AB161" s="418"/>
      <c r="AC161" s="420"/>
      <c r="AD161" s="667"/>
      <c r="AE161" s="651"/>
      <c r="AF161" s="421"/>
      <c r="AG161" s="418"/>
      <c r="AH161" s="418"/>
      <c r="AI161" s="652"/>
    </row>
    <row r="162" spans="1:207" ht="5.25" customHeight="1">
      <c r="A162" s="405"/>
      <c r="B162" s="62"/>
      <c r="C162" s="62"/>
      <c r="D162" s="62"/>
      <c r="E162" s="293"/>
      <c r="F162" s="293"/>
      <c r="G162" s="460"/>
      <c r="H162" s="61"/>
      <c r="I162" s="62"/>
      <c r="J162" s="62" t="str">
        <f t="shared" si="131"/>
        <v/>
      </c>
      <c r="K162" s="63" t="str">
        <f>IF(ISERROR(VLOOKUP(Y162,'Directive OSH09 (FR)'!$T$6:$U$10,2,FALSE)),"",VLOOKUP(Y162,'Directive OSH09 (FR)'!$T$6:$U$10,2,FALSE))</f>
        <v/>
      </c>
      <c r="L162" s="61"/>
      <c r="M162" s="64"/>
      <c r="N162" s="64"/>
      <c r="O162" s="64"/>
      <c r="P162" s="64"/>
      <c r="Q162" s="65"/>
      <c r="R162" s="66"/>
      <c r="S162" s="61">
        <f t="shared" si="132"/>
        <v>0</v>
      </c>
      <c r="T162" s="66">
        <f t="shared" si="132"/>
        <v>0</v>
      </c>
      <c r="U162" s="164">
        <f>IF(A162="",0,IF(Q$157="",1,IF(Q$157+$U$88*365&lt;$U$1,1,0)))</f>
        <v>0</v>
      </c>
      <c r="V162" s="165">
        <f>IF(A162="",0,IF(Q$157="",1,IF(Q$157+$V$88*365&lt;$U$1,1,0)))</f>
        <v>0</v>
      </c>
      <c r="W162" s="162" t="str">
        <f>IF(ISERROR(VLOOKUP(H162,'Directive OSH09 (FR)'!$O$6:$P$10,2,FALSE)),"",VLOOKUP(H162,'Directive OSH09 (FR)'!$O$6:$P$10,2,FALSE))</f>
        <v/>
      </c>
      <c r="X162" s="3" t="str">
        <f>IF(ISERROR(VLOOKUP(I162,'Directive OSH09 (FR)'!$O$13:$P$17,2,FALSE)),"",VLOOKUP(I162,'Directive OSH09 (FR)'!$O$13:$P$17,2,FALSE))</f>
        <v/>
      </c>
      <c r="Y162" s="3" t="str">
        <f t="shared" si="133"/>
        <v/>
      </c>
      <c r="Z162" s="418"/>
      <c r="AA162" s="418"/>
      <c r="AB162" s="418"/>
      <c r="AC162" s="420"/>
      <c r="AD162" s="667"/>
      <c r="AE162" s="651"/>
      <c r="AF162" s="421"/>
      <c r="AG162" s="418"/>
      <c r="AH162" s="418"/>
      <c r="AI162" s="652"/>
    </row>
    <row r="163" spans="1:207" s="517" customFormat="1">
      <c r="A163" s="403" t="s">
        <v>302</v>
      </c>
      <c r="B163" s="398"/>
      <c r="C163" s="398"/>
      <c r="D163" s="398"/>
      <c r="E163" s="370"/>
      <c r="F163" s="370"/>
      <c r="G163" s="464"/>
      <c r="H163" s="412"/>
      <c r="I163" s="398"/>
      <c r="J163" s="398">
        <f>IF(SUM(J164:J168)=0,"",MAX(J164:J168))</f>
        <v>4</v>
      </c>
      <c r="K163" s="356" t="str">
        <f>IF(ISERROR(VLOOKUP(Y163,'Directive OSH09 (FR)'!$T$6:$U$10,2,FALSE)),"",VLOOKUP(Y163,'Directive OSH09 (FR)'!$T$6:$U$10,2,FALSE))</f>
        <v>1-Negligeable</v>
      </c>
      <c r="L163" s="357" t="str">
        <f>IF(ISERROR(VLOOKUP($A163,Dangers!$B$4:$G$1001,4,FALSE)),"ERR",IF(ISBLANK(VLOOKUP($A163,Dangers!$B$4:$G$1001,4,FALSE)),"","Yes"))</f>
        <v/>
      </c>
      <c r="M163" s="358" t="str">
        <f>IF(ISERROR(VLOOKUP($A163,Dangers!$B$4:$G$1001,6,FALSE)),"ERR",IF(ISBLANK((VLOOKUP($A163,Dangers!$B$4:$G$1001,6,FALSE))),"","Yes"))</f>
        <v/>
      </c>
      <c r="N163" s="358"/>
      <c r="O163" s="359"/>
      <c r="P163" s="358"/>
      <c r="Q163" s="360" t="str">
        <f>IF(OR(L163="Yes",M163="Yes"),MAX(Q164:Q168),"")</f>
        <v/>
      </c>
      <c r="R163" s="361"/>
      <c r="S163" s="357">
        <f>IF(L163="Yes",IF(SUM(S164:S168)=0,0,1),2)</f>
        <v>2</v>
      </c>
      <c r="T163" s="361">
        <f>IF(M163="Yes",IF(SUM(T164:T168)=0,0,1),2)</f>
        <v>2</v>
      </c>
      <c r="U163" s="362">
        <v>0</v>
      </c>
      <c r="V163" s="363">
        <v>0</v>
      </c>
      <c r="W163" s="364" t="str">
        <f>IF(ISERROR(VLOOKUP(H163,'Directive OSH09 (FR)'!$O$6:$P$10,2,FALSE)),"",VLOOKUP(H163,'Directive OSH09 (FR)'!$O$6:$P$10,2,FALSE))</f>
        <v/>
      </c>
      <c r="X163" s="362" t="str">
        <f>IF(ISERROR(VLOOKUP(I163,'Directive OSH09 (FR)'!$O$13:$P$17,2,FALSE)),"",VLOOKUP(I163,'Directive OSH09 (FR)'!$O$13:$P$17,2,FALSE))</f>
        <v/>
      </c>
      <c r="Y163" s="362">
        <f>IF(J163="","",IF(J163&gt;=161,5,IF(J163&gt;=65,4,IF(J163&gt;=20,3,IF(J163&gt;=9,2,1)))))</f>
        <v>1</v>
      </c>
      <c r="Z163" s="365"/>
      <c r="AA163" s="365"/>
      <c r="AB163" s="365"/>
      <c r="AC163" s="368"/>
      <c r="AD163" s="665"/>
      <c r="AE163" s="644"/>
      <c r="AF163" s="624"/>
      <c r="AG163" s="365"/>
      <c r="AH163" s="365"/>
      <c r="AI163" s="656"/>
      <c r="AJ163" s="366"/>
      <c r="AK163" s="366"/>
      <c r="AL163" s="366"/>
      <c r="AM163" s="366"/>
      <c r="AN163" s="366"/>
      <c r="AO163" s="366"/>
      <c r="AP163" s="366"/>
      <c r="AQ163" s="366"/>
      <c r="AR163" s="366"/>
      <c r="AS163" s="366"/>
      <c r="AT163" s="366"/>
      <c r="AU163" s="36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6"/>
      <c r="BZ163" s="366"/>
      <c r="CA163" s="366"/>
      <c r="CB163" s="366"/>
      <c r="CC163" s="366"/>
      <c r="CD163" s="366"/>
      <c r="CE163" s="366"/>
      <c r="CF163" s="366"/>
      <c r="CG163" s="366"/>
      <c r="CH163" s="366"/>
      <c r="CI163" s="366"/>
      <c r="CJ163" s="366"/>
      <c r="CK163" s="366"/>
      <c r="CL163" s="366"/>
      <c r="CM163" s="366"/>
      <c r="CN163" s="366"/>
      <c r="CO163" s="366"/>
      <c r="CP163" s="366"/>
      <c r="CQ163" s="366"/>
      <c r="CR163" s="366"/>
      <c r="CS163" s="366"/>
      <c r="CT163" s="366"/>
      <c r="CU163" s="366"/>
      <c r="CV163" s="366"/>
      <c r="CW163" s="366"/>
      <c r="CX163" s="366"/>
      <c r="CY163" s="366"/>
      <c r="CZ163" s="366"/>
      <c r="DA163" s="366"/>
      <c r="DB163" s="366"/>
      <c r="DC163" s="366"/>
      <c r="DD163" s="366"/>
      <c r="DE163" s="366"/>
      <c r="DF163" s="366"/>
      <c r="DG163" s="366"/>
      <c r="DH163" s="366"/>
      <c r="DI163" s="366"/>
      <c r="DJ163" s="366"/>
      <c r="DK163" s="366"/>
      <c r="DL163" s="366"/>
      <c r="DM163" s="366"/>
      <c r="DN163" s="366"/>
      <c r="DO163" s="366"/>
      <c r="DP163" s="366"/>
      <c r="DQ163" s="366"/>
      <c r="DR163" s="366"/>
      <c r="DS163" s="366"/>
      <c r="DT163" s="366"/>
      <c r="DU163" s="366"/>
      <c r="DV163" s="366"/>
      <c r="DW163" s="366"/>
      <c r="DX163" s="366"/>
      <c r="DY163" s="366"/>
      <c r="DZ163" s="366"/>
      <c r="EA163" s="366"/>
      <c r="EB163" s="366"/>
      <c r="EC163" s="366"/>
      <c r="ED163" s="366"/>
      <c r="EE163" s="366"/>
      <c r="EF163" s="366"/>
      <c r="EG163" s="366"/>
      <c r="EH163" s="366"/>
      <c r="EI163" s="366"/>
      <c r="EJ163" s="366"/>
      <c r="EK163" s="366"/>
      <c r="EL163" s="366"/>
      <c r="EM163" s="366"/>
      <c r="EN163" s="366"/>
      <c r="EO163" s="366"/>
      <c r="EP163" s="366"/>
      <c r="EQ163" s="366"/>
      <c r="ER163" s="366"/>
      <c r="ES163" s="366"/>
      <c r="ET163" s="366"/>
      <c r="EU163" s="366"/>
      <c r="EV163" s="366"/>
      <c r="EW163" s="366"/>
      <c r="EX163" s="366"/>
      <c r="EY163" s="366"/>
      <c r="EZ163" s="366"/>
      <c r="FA163" s="366"/>
      <c r="FB163" s="366"/>
      <c r="FC163" s="366"/>
      <c r="FD163" s="366"/>
      <c r="FE163" s="366"/>
      <c r="FF163" s="366"/>
      <c r="FG163" s="366"/>
      <c r="FH163" s="366"/>
      <c r="FI163" s="366"/>
      <c r="FJ163" s="366"/>
      <c r="FK163" s="366"/>
      <c r="FL163" s="366"/>
      <c r="FM163" s="366"/>
      <c r="FN163" s="366"/>
      <c r="FO163" s="366"/>
      <c r="FP163" s="366"/>
      <c r="FQ163" s="366"/>
      <c r="FR163" s="366"/>
      <c r="FS163" s="366"/>
      <c r="FT163" s="366"/>
      <c r="FU163" s="366"/>
      <c r="FV163" s="366"/>
      <c r="FW163" s="366"/>
      <c r="FX163" s="366"/>
      <c r="FY163" s="366"/>
      <c r="FZ163" s="366"/>
      <c r="GA163" s="366"/>
      <c r="GB163" s="366"/>
      <c r="GC163" s="366"/>
      <c r="GD163" s="366"/>
      <c r="GE163" s="366"/>
      <c r="GF163" s="366"/>
      <c r="GG163" s="366"/>
      <c r="GH163" s="366"/>
      <c r="GI163" s="366"/>
      <c r="GJ163" s="366"/>
      <c r="GK163" s="366"/>
      <c r="GL163" s="366"/>
      <c r="GM163" s="366"/>
      <c r="GN163" s="366"/>
      <c r="GO163" s="366"/>
      <c r="GP163" s="366"/>
      <c r="GQ163" s="366"/>
      <c r="GR163" s="366"/>
      <c r="GS163" s="366"/>
      <c r="GT163" s="366"/>
      <c r="GU163" s="366"/>
      <c r="GV163" s="366"/>
      <c r="GW163" s="366"/>
      <c r="GX163" s="366"/>
      <c r="GY163" s="366"/>
    </row>
    <row r="164" spans="1:207" ht="51">
      <c r="A164" s="261"/>
      <c r="B164" s="8" t="s">
        <v>644</v>
      </c>
      <c r="C164" s="255" t="s">
        <v>641</v>
      </c>
      <c r="D164" s="255" t="s">
        <v>642</v>
      </c>
      <c r="E164" s="266" t="s">
        <v>33</v>
      </c>
      <c r="F164" s="300">
        <v>2</v>
      </c>
      <c r="G164" s="321" t="s">
        <v>643</v>
      </c>
      <c r="H164" s="7" t="s">
        <v>35</v>
      </c>
      <c r="I164" s="8" t="s">
        <v>46</v>
      </c>
      <c r="J164" s="8">
        <f t="shared" ref="J164" si="134">IF(ISERROR(W164*X164),"",W164*X164)</f>
        <v>2</v>
      </c>
      <c r="K164" s="14" t="str">
        <f>IF(ISERROR(VLOOKUP(Y164,'Directive OSH09 (FR)'!$T$6:$U$10,2,FALSE)),"",VLOOKUP(Y164,'Directive OSH09 (FR)'!$T$6:$U$10,2,FALSE))</f>
        <v>1-Negligeable</v>
      </c>
      <c r="L164" s="126"/>
      <c r="M164" s="127"/>
      <c r="N164" s="27"/>
      <c r="O164" s="27"/>
      <c r="P164" s="27"/>
      <c r="Q164" s="57"/>
      <c r="R164" s="35"/>
      <c r="S164" s="7">
        <f t="shared" ref="S164:T165" si="135">U164</f>
        <v>0</v>
      </c>
      <c r="T164" s="35">
        <f t="shared" si="135"/>
        <v>0</v>
      </c>
      <c r="U164" s="3">
        <f>IF(A164="",0,IF(Q$173="",1,IF(Q$173+$U$93*365&lt;$U$1,1,0)))</f>
        <v>0</v>
      </c>
      <c r="V164" s="163">
        <f>IF(A164="",0,IF(Q$173="",1,IF(Q$173+$V$93*365&lt;$U$1,1,0)))</f>
        <v>0</v>
      </c>
      <c r="W164" s="162">
        <f>IF(ISERROR(VLOOKUP(H164,'Directive OSH09 (FR)'!$O$6:$P$10,2,FALSE)),"",VLOOKUP(H164,'Directive OSH09 (FR)'!$O$6:$P$10,2,FALSE))</f>
        <v>2</v>
      </c>
      <c r="X164" s="3">
        <f>IF(ISERROR(VLOOKUP(I164,'Directive OSH09 (FR)'!$O$13:$P$17,2,FALSE)),"",VLOOKUP(I164,'Directive OSH09 (FR)'!$O$13:$P$17,2,FALSE))</f>
        <v>1</v>
      </c>
      <c r="Y164" s="3">
        <f t="shared" ref="Y164" si="136">IF(J164="","",IF(J164&gt;=161,5,IF(J164&gt;=65,4,IF(J164&gt;=20,3,IF(J164&gt;=9,2,1)))))</f>
        <v>1</v>
      </c>
      <c r="Z164" s="196"/>
      <c r="AA164" s="418"/>
      <c r="AB164" s="418"/>
      <c r="AC164" s="420"/>
      <c r="AD164" s="667"/>
      <c r="AE164" s="651"/>
      <c r="AF164" s="314"/>
      <c r="AG164" s="8"/>
      <c r="AH164" s="8">
        <f t="shared" ref="AH164" si="137">IF(ISERROR(AU164*AV164),"",AU164*AV164)</f>
        <v>0</v>
      </c>
      <c r="AI164" s="658"/>
    </row>
    <row r="165" spans="1:207" ht="51">
      <c r="A165" s="261"/>
      <c r="B165" s="255" t="s">
        <v>640</v>
      </c>
      <c r="C165" s="255" t="s">
        <v>641</v>
      </c>
      <c r="D165" s="255" t="s">
        <v>642</v>
      </c>
      <c r="E165" s="266" t="s">
        <v>33</v>
      </c>
      <c r="F165" s="267">
        <v>2</v>
      </c>
      <c r="G165" s="321" t="s">
        <v>643</v>
      </c>
      <c r="H165" s="7" t="s">
        <v>38</v>
      </c>
      <c r="I165" s="8" t="s">
        <v>46</v>
      </c>
      <c r="J165" s="8">
        <f>IF(ISERROR(W165*X165),"",W165*X165)</f>
        <v>4</v>
      </c>
      <c r="K165" s="14" t="str">
        <f>IF(ISERROR(VLOOKUP(Y165,'Directive OSH09 (FR)'!$T$6:$U$10,2,FALSE)),"",VLOOKUP(Y165,'Directive OSH09 (FR)'!$T$6:$U$10,2,FALSE))</f>
        <v>1-Negligeable</v>
      </c>
      <c r="L165" s="126"/>
      <c r="M165" s="127"/>
      <c r="N165" s="27"/>
      <c r="O165" s="27"/>
      <c r="P165" s="27"/>
      <c r="Q165" s="57"/>
      <c r="R165" s="35"/>
      <c r="S165" s="7">
        <f t="shared" si="135"/>
        <v>0</v>
      </c>
      <c r="T165" s="35">
        <f t="shared" si="135"/>
        <v>0</v>
      </c>
      <c r="U165" s="3">
        <f>IF(A165="",0,IF(Q$172="",1,IF(Q$172+$U$91*365&lt;$U$1,1,0)))</f>
        <v>0</v>
      </c>
      <c r="V165" s="163">
        <f>IF(A165="",0,IF(Q$172="",1,IF(Q$172+$V$91*365&lt;$U$1,1,0)))</f>
        <v>0</v>
      </c>
      <c r="W165" s="162">
        <f>IF(ISERROR(VLOOKUP(H165,'Directive OSH09 (FR)'!$O$6:$P$10,2,FALSE)),"",VLOOKUP(H165,'Directive OSH09 (FR)'!$O$6:$P$10,2,FALSE))</f>
        <v>4</v>
      </c>
      <c r="X165" s="3">
        <f>IF(ISERROR(VLOOKUP(I165,'Directive OSH09 (FR)'!$O$13:$P$17,2,FALSE)),"",VLOOKUP(I165,'Directive OSH09 (FR)'!$O$13:$P$17,2,FALSE))</f>
        <v>1</v>
      </c>
      <c r="Y165" s="3">
        <f>IF(J165="","",IF(J165&gt;=161,5,IF(J165&gt;=65,4,IF(J165&gt;=20,3,IF(J165&gt;=9,2,1)))))</f>
        <v>1</v>
      </c>
      <c r="Z165" s="196"/>
      <c r="AA165" s="418"/>
      <c r="AB165" s="418"/>
      <c r="AC165" s="420"/>
      <c r="AD165" s="667"/>
      <c r="AE165" s="651"/>
      <c r="AF165" s="314"/>
      <c r="AG165" s="8"/>
      <c r="AH165" s="8">
        <f>IF(ISERROR(AU165*AV165),"",AU165*AV165)</f>
        <v>0</v>
      </c>
      <c r="AI165" s="657"/>
    </row>
    <row r="166" spans="1:207">
      <c r="A166" s="261"/>
      <c r="B166" s="8"/>
      <c r="C166" s="8"/>
      <c r="D166" s="8"/>
      <c r="E166" s="266"/>
      <c r="F166" s="283"/>
      <c r="G166" s="459"/>
      <c r="H166" s="7"/>
      <c r="I166" s="8"/>
      <c r="J166" s="8" t="str">
        <f t="shared" ref="J166:J168" si="138">IF(ISERROR(W166*X166),"",W166*X166)</f>
        <v/>
      </c>
      <c r="K166" s="14" t="str">
        <f>IF(ISERROR(VLOOKUP(Y166,'Directive OSH09 (FR)'!$T$6:$U$10,2,FALSE)),"",VLOOKUP(Y166,'Directive OSH09 (FR)'!$T$6:$U$10,2,FALSE))</f>
        <v/>
      </c>
      <c r="L166" s="126"/>
      <c r="M166" s="127"/>
      <c r="N166" s="27"/>
      <c r="O166" s="27"/>
      <c r="P166" s="27"/>
      <c r="Q166" s="57"/>
      <c r="R166" s="35"/>
      <c r="S166" s="7">
        <f t="shared" ref="S166:T168" si="139">U166</f>
        <v>0</v>
      </c>
      <c r="T166" s="35">
        <f t="shared" si="139"/>
        <v>0</v>
      </c>
      <c r="U166" s="3">
        <f>IF(A166="",0,IF(Q$163="",1,IF(Q$163+$U$88*365&lt;$U$1,1,0)))</f>
        <v>0</v>
      </c>
      <c r="V166" s="163">
        <f>IF(A166="",0,IF(Q$163="",1,IF(Q$163+$V$88*365&lt;$U$1,1,0)))</f>
        <v>0</v>
      </c>
      <c r="W166" s="162" t="str">
        <f>IF(ISERROR(VLOOKUP(H166,'Directive OSH09 (FR)'!$O$6:$P$10,2,FALSE)),"",VLOOKUP(H166,'Directive OSH09 (FR)'!$O$6:$P$10,2,FALSE))</f>
        <v/>
      </c>
      <c r="X166" s="3" t="str">
        <f>IF(ISERROR(VLOOKUP(I166,'Directive OSH09 (FR)'!$O$13:$P$17,2,FALSE)),"",VLOOKUP(I166,'Directive OSH09 (FR)'!$O$13:$P$17,2,FALSE))</f>
        <v/>
      </c>
      <c r="Y166" s="3" t="str">
        <f t="shared" ref="Y166:Y168" si="140">IF(J166="","",IF(J166&gt;=161,5,IF(J166&gt;=65,4,IF(J166&gt;=20,3,IF(J166&gt;=9,2,1)))))</f>
        <v/>
      </c>
      <c r="Z166" s="418"/>
      <c r="AA166" s="418"/>
      <c r="AB166" s="418"/>
      <c r="AC166" s="420"/>
      <c r="AD166" s="667"/>
      <c r="AE166" s="651"/>
      <c r="AF166" s="421"/>
      <c r="AG166" s="418"/>
      <c r="AH166" s="418"/>
      <c r="AI166" s="652"/>
    </row>
    <row r="167" spans="1:207">
      <c r="A167" s="261"/>
      <c r="B167" s="8"/>
      <c r="C167" s="8"/>
      <c r="D167" s="8"/>
      <c r="E167" s="266"/>
      <c r="F167" s="283"/>
      <c r="G167" s="459"/>
      <c r="H167" s="7"/>
      <c r="I167" s="8"/>
      <c r="J167" s="8" t="str">
        <f t="shared" si="138"/>
        <v/>
      </c>
      <c r="K167" s="14" t="str">
        <f>IF(ISERROR(VLOOKUP(Y167,'Directive OSH09 (FR)'!$T$6:$U$10,2,FALSE)),"",VLOOKUP(Y167,'Directive OSH09 (FR)'!$T$6:$U$10,2,FALSE))</f>
        <v/>
      </c>
      <c r="L167" s="126"/>
      <c r="M167" s="127"/>
      <c r="N167" s="27"/>
      <c r="O167" s="27"/>
      <c r="P167" s="27"/>
      <c r="Q167" s="57"/>
      <c r="R167" s="35"/>
      <c r="S167" s="7">
        <f t="shared" si="139"/>
        <v>0</v>
      </c>
      <c r="T167" s="35">
        <f t="shared" si="139"/>
        <v>0</v>
      </c>
      <c r="U167" s="3">
        <f>IF(A167="",0,IF(Q$163="",1,IF(Q$163+$U$88*365&lt;$U$1,1,0)))</f>
        <v>0</v>
      </c>
      <c r="V167" s="163">
        <f>IF(A167="",0,IF(Q$163="",1,IF(Q$163+$V$88*365&lt;$U$1,1,0)))</f>
        <v>0</v>
      </c>
      <c r="W167" s="162" t="str">
        <f>IF(ISERROR(VLOOKUP(H167,'Directive OSH09 (FR)'!$O$6:$P$10,2,FALSE)),"",VLOOKUP(H167,'Directive OSH09 (FR)'!$O$6:$P$10,2,FALSE))</f>
        <v/>
      </c>
      <c r="X167" s="3" t="str">
        <f>IF(ISERROR(VLOOKUP(I167,'Directive OSH09 (FR)'!$O$13:$P$17,2,FALSE)),"",VLOOKUP(I167,'Directive OSH09 (FR)'!$O$13:$P$17,2,FALSE))</f>
        <v/>
      </c>
      <c r="Y167" s="3" t="str">
        <f t="shared" si="140"/>
        <v/>
      </c>
      <c r="Z167" s="418"/>
      <c r="AA167" s="418"/>
      <c r="AB167" s="418"/>
      <c r="AC167" s="420"/>
      <c r="AD167" s="667"/>
      <c r="AE167" s="651"/>
      <c r="AF167" s="421"/>
      <c r="AG167" s="418"/>
      <c r="AH167" s="418"/>
      <c r="AI167" s="652"/>
    </row>
    <row r="168" spans="1:207" ht="5.25" customHeight="1">
      <c r="A168" s="405"/>
      <c r="B168" s="62"/>
      <c r="C168" s="62"/>
      <c r="D168" s="62"/>
      <c r="E168" s="293"/>
      <c r="F168" s="293"/>
      <c r="G168" s="460"/>
      <c r="H168" s="61"/>
      <c r="I168" s="62"/>
      <c r="J168" s="62" t="str">
        <f t="shared" si="138"/>
        <v/>
      </c>
      <c r="K168" s="63" t="str">
        <f>IF(ISERROR(VLOOKUP(Y168,'Directive OSH09 (FR)'!$T$6:$U$10,2,FALSE)),"",VLOOKUP(Y168,'Directive OSH09 (FR)'!$T$6:$U$10,2,FALSE))</f>
        <v/>
      </c>
      <c r="L168" s="61"/>
      <c r="M168" s="64"/>
      <c r="N168" s="64"/>
      <c r="O168" s="64"/>
      <c r="P168" s="64"/>
      <c r="Q168" s="65"/>
      <c r="R168" s="66"/>
      <c r="S168" s="61">
        <f t="shared" si="139"/>
        <v>0</v>
      </c>
      <c r="T168" s="66">
        <f t="shared" si="139"/>
        <v>0</v>
      </c>
      <c r="U168" s="164">
        <f>IF(A168="",0,IF(Q$163="",1,IF(Q$163+$U$88*365&lt;$U$1,1,0)))</f>
        <v>0</v>
      </c>
      <c r="V168" s="165">
        <f>IF(A168="",0,IF(Q$163="",1,IF(Q$163+$V$88*365&lt;$U$1,1,0)))</f>
        <v>0</v>
      </c>
      <c r="W168" s="162" t="str">
        <f>IF(ISERROR(VLOOKUP(H168,'Directive OSH09 (FR)'!$O$6:$P$10,2,FALSE)),"",VLOOKUP(H168,'Directive OSH09 (FR)'!$O$6:$P$10,2,FALSE))</f>
        <v/>
      </c>
      <c r="X168" s="3" t="str">
        <f>IF(ISERROR(VLOOKUP(I168,'Directive OSH09 (FR)'!$O$13:$P$17,2,FALSE)),"",VLOOKUP(I168,'Directive OSH09 (FR)'!$O$13:$P$17,2,FALSE))</f>
        <v/>
      </c>
      <c r="Y168" s="3" t="str">
        <f t="shared" si="140"/>
        <v/>
      </c>
      <c r="Z168" s="418"/>
      <c r="AA168" s="418"/>
      <c r="AB168" s="418"/>
      <c r="AC168" s="420"/>
      <c r="AD168" s="667"/>
      <c r="AE168" s="651"/>
      <c r="AF168" s="421"/>
      <c r="AG168" s="418"/>
      <c r="AH168" s="418"/>
      <c r="AI168" s="652"/>
    </row>
    <row r="169" spans="1:207" s="517" customFormat="1">
      <c r="A169" s="403" t="s">
        <v>341</v>
      </c>
      <c r="B169" s="398"/>
      <c r="C169" s="398"/>
      <c r="D169" s="398"/>
      <c r="E169" s="370"/>
      <c r="F169" s="370"/>
      <c r="G169" s="464"/>
      <c r="H169" s="412"/>
      <c r="I169" s="398"/>
      <c r="J169" s="398" t="str">
        <f>IF(SUM(J170:J174)=0,"",MAX(J170:J174))</f>
        <v/>
      </c>
      <c r="K169" s="356" t="str">
        <f>IF(ISERROR(VLOOKUP(Y169,'Directive OSH09 (FR)'!$T$6:$U$10,2,FALSE)),"",VLOOKUP(Y169,'Directive OSH09 (FR)'!$T$6:$U$10,2,FALSE))</f>
        <v/>
      </c>
      <c r="L169" s="357" t="str">
        <f>IF(ISERROR(VLOOKUP($A169,Dangers!$B$4:$G$1001,4,FALSE)),"ERR",IF(ISBLANK(VLOOKUP($A169,Dangers!$B$4:$G$1001,4,FALSE)),"","Yes"))</f>
        <v>ERR</v>
      </c>
      <c r="M169" s="358" t="str">
        <f>IF(ISERROR(VLOOKUP($A169,Dangers!$B$4:$G$1001,6,FALSE)),"ERR",IF(ISBLANK((VLOOKUP($A169,Dangers!$B$4:$G$1001,6,FALSE))),"","Yes"))</f>
        <v>ERR</v>
      </c>
      <c r="N169" s="358"/>
      <c r="O169" s="359"/>
      <c r="P169" s="358"/>
      <c r="Q169" s="360" t="str">
        <f>IF(OR(L169="Yes",M169="Yes"),MAX(Q170:Q174),"")</f>
        <v/>
      </c>
      <c r="R169" s="361"/>
      <c r="S169" s="357">
        <f>IF(L169="Yes",IF(SUM(S170:S174)=0,0,1),2)</f>
        <v>2</v>
      </c>
      <c r="T169" s="361">
        <f>IF(M169="Yes",IF(SUM(T170:T174)=0,0,1),2)</f>
        <v>2</v>
      </c>
      <c r="U169" s="362">
        <v>0</v>
      </c>
      <c r="V169" s="363">
        <v>0</v>
      </c>
      <c r="W169" s="364" t="str">
        <f>IF(ISERROR(VLOOKUP(H169,'Directive OSH09 (FR)'!$O$6:$P$10,2,FALSE)),"",VLOOKUP(H169,'Directive OSH09 (FR)'!$O$6:$P$10,2,FALSE))</f>
        <v/>
      </c>
      <c r="X169" s="362" t="str">
        <f>IF(ISERROR(VLOOKUP(I169,'Directive OSH09 (FR)'!$O$13:$P$17,2,FALSE)),"",VLOOKUP(I169,'Directive OSH09 (FR)'!$O$13:$P$17,2,FALSE))</f>
        <v/>
      </c>
      <c r="Y169" s="362" t="str">
        <f>IF(J169="","",IF(J169&gt;=161,5,IF(J169&gt;=65,4,IF(J169&gt;=20,3,IF(J169&gt;=9,2,1)))))</f>
        <v/>
      </c>
      <c r="Z169" s="365"/>
      <c r="AA169" s="365"/>
      <c r="AB169" s="365"/>
      <c r="AC169" s="368"/>
      <c r="AD169" s="665"/>
      <c r="AE169" s="644"/>
      <c r="AF169" s="624"/>
      <c r="AG169" s="365"/>
      <c r="AH169" s="365"/>
      <c r="AI169" s="656"/>
      <c r="AJ169" s="366"/>
      <c r="AK169" s="366"/>
      <c r="AL169" s="366"/>
      <c r="AM169" s="366"/>
      <c r="AN169" s="366"/>
      <c r="AO169" s="366"/>
      <c r="AP169" s="366"/>
      <c r="AQ169" s="366"/>
      <c r="AR169" s="366"/>
      <c r="AS169" s="366"/>
      <c r="AT169" s="366"/>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6"/>
      <c r="BZ169" s="366"/>
      <c r="CA169" s="366"/>
      <c r="CB169" s="366"/>
      <c r="CC169" s="366"/>
      <c r="CD169" s="366"/>
      <c r="CE169" s="366"/>
      <c r="CF169" s="366"/>
      <c r="CG169" s="366"/>
      <c r="CH169" s="366"/>
      <c r="CI169" s="366"/>
      <c r="CJ169" s="366"/>
      <c r="CK169" s="366"/>
      <c r="CL169" s="366"/>
      <c r="CM169" s="366"/>
      <c r="CN169" s="366"/>
      <c r="CO169" s="366"/>
      <c r="CP169" s="366"/>
      <c r="CQ169" s="366"/>
      <c r="CR169" s="366"/>
      <c r="CS169" s="366"/>
      <c r="CT169" s="366"/>
      <c r="CU169" s="366"/>
      <c r="CV169" s="366"/>
      <c r="CW169" s="366"/>
      <c r="CX169" s="366"/>
      <c r="CY169" s="366"/>
      <c r="CZ169" s="366"/>
      <c r="DA169" s="366"/>
      <c r="DB169" s="366"/>
      <c r="DC169" s="366"/>
      <c r="DD169" s="366"/>
      <c r="DE169" s="366"/>
      <c r="DF169" s="366"/>
      <c r="DG169" s="366"/>
      <c r="DH169" s="366"/>
      <c r="DI169" s="366"/>
      <c r="DJ169" s="366"/>
      <c r="DK169" s="366"/>
      <c r="DL169" s="366"/>
      <c r="DM169" s="366"/>
      <c r="DN169" s="366"/>
      <c r="DO169" s="366"/>
      <c r="DP169" s="366"/>
      <c r="DQ169" s="366"/>
      <c r="DR169" s="366"/>
      <c r="DS169" s="366"/>
      <c r="DT169" s="366"/>
      <c r="DU169" s="366"/>
      <c r="DV169" s="366"/>
      <c r="DW169" s="366"/>
      <c r="DX169" s="366"/>
      <c r="DY169" s="366"/>
      <c r="DZ169" s="366"/>
      <c r="EA169" s="366"/>
      <c r="EB169" s="366"/>
      <c r="EC169" s="366"/>
      <c r="ED169" s="366"/>
      <c r="EE169" s="366"/>
      <c r="EF169" s="366"/>
      <c r="EG169" s="366"/>
      <c r="EH169" s="366"/>
      <c r="EI169" s="366"/>
      <c r="EJ169" s="366"/>
      <c r="EK169" s="366"/>
      <c r="EL169" s="366"/>
      <c r="EM169" s="366"/>
      <c r="EN169" s="366"/>
      <c r="EO169" s="366"/>
      <c r="EP169" s="366"/>
      <c r="EQ169" s="366"/>
      <c r="ER169" s="366"/>
      <c r="ES169" s="366"/>
      <c r="ET169" s="366"/>
      <c r="EU169" s="366"/>
      <c r="EV169" s="366"/>
      <c r="EW169" s="366"/>
      <c r="EX169" s="366"/>
      <c r="EY169" s="366"/>
      <c r="EZ169" s="366"/>
      <c r="FA169" s="366"/>
      <c r="FB169" s="366"/>
      <c r="FC169" s="366"/>
      <c r="FD169" s="366"/>
      <c r="FE169" s="366"/>
      <c r="FF169" s="366"/>
      <c r="FG169" s="366"/>
      <c r="FH169" s="366"/>
      <c r="FI169" s="366"/>
      <c r="FJ169" s="366"/>
      <c r="FK169" s="366"/>
      <c r="FL169" s="366"/>
      <c r="FM169" s="366"/>
      <c r="FN169" s="366"/>
      <c r="FO169" s="366"/>
      <c r="FP169" s="366"/>
      <c r="FQ169" s="366"/>
      <c r="FR169" s="366"/>
      <c r="FS169" s="366"/>
      <c r="FT169" s="366"/>
      <c r="FU169" s="366"/>
      <c r="FV169" s="366"/>
      <c r="FW169" s="366"/>
      <c r="FX169" s="366"/>
      <c r="FY169" s="366"/>
      <c r="FZ169" s="366"/>
      <c r="GA169" s="366"/>
      <c r="GB169" s="366"/>
      <c r="GC169" s="366"/>
      <c r="GD169" s="366"/>
      <c r="GE169" s="366"/>
      <c r="GF169" s="366"/>
      <c r="GG169" s="366"/>
      <c r="GH169" s="366"/>
      <c r="GI169" s="366"/>
      <c r="GJ169" s="366"/>
      <c r="GK169" s="366"/>
      <c r="GL169" s="366"/>
      <c r="GM169" s="366"/>
      <c r="GN169" s="366"/>
      <c r="GO169" s="366"/>
      <c r="GP169" s="366"/>
      <c r="GQ169" s="366"/>
      <c r="GR169" s="366"/>
      <c r="GS169" s="366"/>
      <c r="GT169" s="366"/>
      <c r="GU169" s="366"/>
      <c r="GV169" s="366"/>
      <c r="GW169" s="366"/>
      <c r="GX169" s="366"/>
      <c r="GY169" s="366"/>
    </row>
    <row r="170" spans="1:207" s="319" customFormat="1">
      <c r="A170" s="260" t="s">
        <v>463</v>
      </c>
      <c r="B170" s="8"/>
      <c r="C170" s="8"/>
      <c r="D170" s="8"/>
      <c r="E170" s="266"/>
      <c r="F170" s="283"/>
      <c r="G170" s="321"/>
      <c r="H170" s="7"/>
      <c r="I170" s="8"/>
      <c r="J170" s="8" t="str">
        <f>IF(ISERROR(W170*X170),"",W170*X170)</f>
        <v/>
      </c>
      <c r="K170" s="14" t="str">
        <f>IF(ISERROR(VLOOKUP(Y170,'Directive OSH09 (FR)'!$T$6:$U$10,2,FALSE)),"",VLOOKUP(Y170,'Directive OSH09 (FR)'!$T$6:$U$10,2,FALSE))</f>
        <v/>
      </c>
      <c r="L170" s="126"/>
      <c r="M170" s="127"/>
      <c r="N170" s="27"/>
      <c r="O170" s="27"/>
      <c r="P170" s="27"/>
      <c r="Q170" s="57"/>
      <c r="R170" s="35"/>
      <c r="S170" s="7">
        <f t="shared" ref="S170:T174" si="141">U170</f>
        <v>1</v>
      </c>
      <c r="T170" s="35">
        <f t="shared" si="141"/>
        <v>1</v>
      </c>
      <c r="U170" s="3">
        <f>IF(A170="",0,IF(Q$169="",1,IF(Q$169+$U$88*365&lt;$U$1,1,0)))</f>
        <v>1</v>
      </c>
      <c r="V170" s="163">
        <f>IF(A170="",0,IF(Q$169="",1,IF(Q$169+$V$88*365&lt;$U$1,1,0)))</f>
        <v>1</v>
      </c>
      <c r="W170" s="162" t="str">
        <f>IF(ISERROR(VLOOKUP(H170,'Directive OSH09 (FR)'!$O$6:$P$10,2,FALSE)),"",VLOOKUP(H170,'Directive OSH09 (FR)'!$O$6:$P$10,2,FALSE))</f>
        <v/>
      </c>
      <c r="X170" s="3" t="str">
        <f>IF(ISERROR(VLOOKUP(I170,'Directive OSH09 (FR)'!$O$13:$P$17,2,FALSE)),"",VLOOKUP(I170,'Directive OSH09 (FR)'!$O$13:$P$17,2,FALSE))</f>
        <v/>
      </c>
      <c r="Y170" s="3" t="str">
        <f>IF(J170="","",IF(J170&gt;=161,5,IF(J170&gt;=65,4,IF(J170&gt;=20,3,IF(J170&gt;=9,2,1)))))</f>
        <v/>
      </c>
      <c r="Z170" s="307"/>
      <c r="AA170" s="307"/>
      <c r="AB170" s="307"/>
      <c r="AC170" s="438"/>
      <c r="AD170" s="668"/>
      <c r="AE170" s="659"/>
      <c r="AF170" s="583"/>
      <c r="AG170" s="307"/>
      <c r="AH170" s="307"/>
      <c r="AI170" s="658"/>
    </row>
    <row r="171" spans="1:207" s="319" customFormat="1">
      <c r="A171" s="261"/>
      <c r="B171" s="8"/>
      <c r="C171" s="8"/>
      <c r="D171" s="8"/>
      <c r="E171" s="266"/>
      <c r="F171" s="283"/>
      <c r="G171" s="321"/>
      <c r="H171" s="7"/>
      <c r="I171" s="8"/>
      <c r="J171" s="8" t="str">
        <f t="shared" ref="J171:J174" si="142">IF(ISERROR(W171*X171),"",W171*X171)</f>
        <v/>
      </c>
      <c r="K171" s="14" t="str">
        <f>IF(ISERROR(VLOOKUP(Y171,'Directive OSH09 (FR)'!$T$6:$U$10,2,FALSE)),"",VLOOKUP(Y171,'Directive OSH09 (FR)'!$T$6:$U$10,2,FALSE))</f>
        <v/>
      </c>
      <c r="L171" s="126"/>
      <c r="M171" s="127"/>
      <c r="N171" s="27"/>
      <c r="O171" s="27"/>
      <c r="P171" s="27"/>
      <c r="Q171" s="57"/>
      <c r="R171" s="35"/>
      <c r="S171" s="7">
        <f t="shared" si="141"/>
        <v>0</v>
      </c>
      <c r="T171" s="35">
        <f t="shared" si="141"/>
        <v>0</v>
      </c>
      <c r="U171" s="3">
        <f>IF(A171="",0,IF(Q$169="",1,IF(Q$169+$U$88*365&lt;$U$1,1,0)))</f>
        <v>0</v>
      </c>
      <c r="V171" s="163">
        <f>IF(A171="",0,IF(Q$169="",1,IF(Q$169+$V$88*365&lt;$U$1,1,0)))</f>
        <v>0</v>
      </c>
      <c r="W171" s="162" t="str">
        <f>IF(ISERROR(VLOOKUP(H171,'Directive OSH09 (FR)'!$O$6:$P$10,2,FALSE)),"",VLOOKUP(H171,'Directive OSH09 (FR)'!$O$6:$P$10,2,FALSE))</f>
        <v/>
      </c>
      <c r="X171" s="3" t="str">
        <f>IF(ISERROR(VLOOKUP(I171,'Directive OSH09 (FR)'!$O$13:$P$17,2,FALSE)),"",VLOOKUP(I171,'Directive OSH09 (FR)'!$O$13:$P$17,2,FALSE))</f>
        <v/>
      </c>
      <c r="Y171" s="3" t="str">
        <f t="shared" ref="Y171:Y174" si="143">IF(J171="","",IF(J171&gt;=161,5,IF(J171&gt;=65,4,IF(J171&gt;=20,3,IF(J171&gt;=9,2,1)))))</f>
        <v/>
      </c>
      <c r="Z171" s="307"/>
      <c r="AA171" s="307"/>
      <c r="AB171" s="307"/>
      <c r="AC171" s="438"/>
      <c r="AD171" s="668"/>
      <c r="AE171" s="659"/>
      <c r="AF171" s="583"/>
      <c r="AG171" s="307"/>
      <c r="AH171" s="307"/>
      <c r="AI171" s="658"/>
    </row>
    <row r="172" spans="1:207" s="319" customFormat="1">
      <c r="A172" s="261"/>
      <c r="B172" s="8"/>
      <c r="C172" s="8"/>
      <c r="D172" s="8"/>
      <c r="E172" s="266"/>
      <c r="F172" s="283"/>
      <c r="G172" s="321"/>
      <c r="H172" s="7"/>
      <c r="I172" s="8"/>
      <c r="J172" s="8" t="str">
        <f t="shared" si="142"/>
        <v/>
      </c>
      <c r="K172" s="14" t="str">
        <f>IF(ISERROR(VLOOKUP(Y172,'Directive OSH09 (FR)'!$T$6:$U$10,2,FALSE)),"",VLOOKUP(Y172,'Directive OSH09 (FR)'!$T$6:$U$10,2,FALSE))</f>
        <v/>
      </c>
      <c r="L172" s="126"/>
      <c r="M172" s="127"/>
      <c r="N172" s="27"/>
      <c r="O172" s="27"/>
      <c r="P172" s="27"/>
      <c r="Q172" s="57"/>
      <c r="R172" s="35"/>
      <c r="S172" s="7">
        <f t="shared" si="141"/>
        <v>0</v>
      </c>
      <c r="T172" s="35">
        <f t="shared" si="141"/>
        <v>0</v>
      </c>
      <c r="U172" s="3">
        <f>IF(A172="",0,IF(Q$169="",1,IF(Q$169+$U$88*365&lt;$U$1,1,0)))</f>
        <v>0</v>
      </c>
      <c r="V172" s="163">
        <f>IF(A172="",0,IF(Q$169="",1,IF(Q$169+$V$88*365&lt;$U$1,1,0)))</f>
        <v>0</v>
      </c>
      <c r="W172" s="162" t="str">
        <f>IF(ISERROR(VLOOKUP(H172,'Directive OSH09 (FR)'!$O$6:$P$10,2,FALSE)),"",VLOOKUP(H172,'Directive OSH09 (FR)'!$O$6:$P$10,2,FALSE))</f>
        <v/>
      </c>
      <c r="X172" s="3" t="str">
        <f>IF(ISERROR(VLOOKUP(I172,'Directive OSH09 (FR)'!$O$13:$P$17,2,FALSE)),"",VLOOKUP(I172,'Directive OSH09 (FR)'!$O$13:$P$17,2,FALSE))</f>
        <v/>
      </c>
      <c r="Y172" s="3" t="str">
        <f t="shared" si="143"/>
        <v/>
      </c>
      <c r="Z172" s="307"/>
      <c r="AA172" s="307"/>
      <c r="AB172" s="307"/>
      <c r="AC172" s="438"/>
      <c r="AD172" s="668"/>
      <c r="AE172" s="659"/>
      <c r="AF172" s="583"/>
      <c r="AG172" s="307"/>
      <c r="AH172" s="307"/>
      <c r="AI172" s="658"/>
    </row>
    <row r="173" spans="1:207" s="319" customFormat="1">
      <c r="A173" s="261"/>
      <c r="B173" s="8"/>
      <c r="C173" s="8"/>
      <c r="D173" s="8"/>
      <c r="E173" s="266"/>
      <c r="F173" s="283"/>
      <c r="G173" s="321"/>
      <c r="H173" s="7"/>
      <c r="I173" s="8"/>
      <c r="J173" s="8" t="str">
        <f t="shared" si="142"/>
        <v/>
      </c>
      <c r="K173" s="14" t="str">
        <f>IF(ISERROR(VLOOKUP(Y173,'Directive OSH09 (FR)'!$T$6:$U$10,2,FALSE)),"",VLOOKUP(Y173,'Directive OSH09 (FR)'!$T$6:$U$10,2,FALSE))</f>
        <v/>
      </c>
      <c r="L173" s="126"/>
      <c r="M173" s="127"/>
      <c r="N173" s="27"/>
      <c r="O173" s="27"/>
      <c r="P173" s="27"/>
      <c r="Q173" s="57"/>
      <c r="R173" s="35"/>
      <c r="S173" s="7">
        <f t="shared" si="141"/>
        <v>0</v>
      </c>
      <c r="T173" s="35">
        <f t="shared" si="141"/>
        <v>0</v>
      </c>
      <c r="U173" s="3">
        <f>IF(A173="",0,IF(Q$169="",1,IF(Q$169+$U$88*365&lt;$U$1,1,0)))</f>
        <v>0</v>
      </c>
      <c r="V173" s="163">
        <f>IF(A173="",0,IF(Q$169="",1,IF(Q$169+$V$88*365&lt;$U$1,1,0)))</f>
        <v>0</v>
      </c>
      <c r="W173" s="162" t="str">
        <f>IF(ISERROR(VLOOKUP(H173,'Directive OSH09 (FR)'!$O$6:$P$10,2,FALSE)),"",VLOOKUP(H173,'Directive OSH09 (FR)'!$O$6:$P$10,2,FALSE))</f>
        <v/>
      </c>
      <c r="X173" s="3" t="str">
        <f>IF(ISERROR(VLOOKUP(I173,'Directive OSH09 (FR)'!$O$13:$P$17,2,FALSE)),"",VLOOKUP(I173,'Directive OSH09 (FR)'!$O$13:$P$17,2,FALSE))</f>
        <v/>
      </c>
      <c r="Y173" s="3" t="str">
        <f t="shared" si="143"/>
        <v/>
      </c>
      <c r="Z173" s="307"/>
      <c r="AA173" s="307"/>
      <c r="AB173" s="307"/>
      <c r="AC173" s="438"/>
      <c r="AD173" s="668"/>
      <c r="AE173" s="659"/>
      <c r="AF173" s="583"/>
      <c r="AG173" s="307"/>
      <c r="AH173" s="307"/>
      <c r="AI173" s="658"/>
    </row>
    <row r="174" spans="1:207" s="319" customFormat="1" ht="5.25" customHeight="1">
      <c r="A174" s="405"/>
      <c r="B174" s="62"/>
      <c r="C174" s="62"/>
      <c r="D174" s="62"/>
      <c r="E174" s="293"/>
      <c r="F174" s="293"/>
      <c r="G174" s="461"/>
      <c r="H174" s="61"/>
      <c r="I174" s="62"/>
      <c r="J174" s="62" t="str">
        <f t="shared" si="142"/>
        <v/>
      </c>
      <c r="K174" s="63" t="str">
        <f>IF(ISERROR(VLOOKUP(Y174,'Directive OSH09 (FR)'!$T$6:$U$10,2,FALSE)),"",VLOOKUP(Y174,'Directive OSH09 (FR)'!$T$6:$U$10,2,FALSE))</f>
        <v/>
      </c>
      <c r="L174" s="73"/>
      <c r="M174" s="74"/>
      <c r="N174" s="74"/>
      <c r="O174" s="74"/>
      <c r="P174" s="74"/>
      <c r="Q174" s="75"/>
      <c r="R174" s="76"/>
      <c r="S174" s="61">
        <f t="shared" si="141"/>
        <v>0</v>
      </c>
      <c r="T174" s="66">
        <f t="shared" si="141"/>
        <v>0</v>
      </c>
      <c r="U174" s="61">
        <f>IF(A174="",0,IF(Q$169="",1,IF(Q$169+$U$88*365&lt;$U$1,1,0)))</f>
        <v>0</v>
      </c>
      <c r="V174" s="66">
        <f>IF(A174="",0,IF(Q$169="",1,IF(Q$169+$V$88*365&lt;$U$1,1,0)))</f>
        <v>0</v>
      </c>
      <c r="W174" s="166" t="str">
        <f>IF(ISERROR(VLOOKUP(H174,'Directive OSH09 (FR)'!$O$6:$P$10,2,FALSE)),"",VLOOKUP(H174,'Directive OSH09 (FR)'!$O$6:$P$10,2,FALSE))</f>
        <v/>
      </c>
      <c r="X174" s="167" t="str">
        <f>IF(ISERROR(VLOOKUP(I174,'Directive OSH09 (FR)'!$O$13:$P$17,2,FALSE)),"",VLOOKUP(I174,'Directive OSH09 (FR)'!$O$13:$P$17,2,FALSE))</f>
        <v/>
      </c>
      <c r="Y174" s="167" t="str">
        <f t="shared" si="143"/>
        <v/>
      </c>
      <c r="Z174" s="307"/>
      <c r="AA174" s="307"/>
      <c r="AB174" s="307"/>
      <c r="AC174" s="438"/>
      <c r="AD174" s="668"/>
      <c r="AE174" s="660"/>
      <c r="AF174" s="758"/>
      <c r="AG174" s="759"/>
      <c r="AH174" s="759"/>
      <c r="AI174" s="760"/>
    </row>
    <row r="175" spans="1:207" s="319" customFormat="1">
      <c r="A175" s="406"/>
      <c r="K175" s="3"/>
      <c r="L175" s="3"/>
      <c r="M175" s="3"/>
      <c r="N175" s="3"/>
      <c r="O175" s="3"/>
      <c r="P175" s="3"/>
      <c r="Q175" s="3"/>
      <c r="R175" s="3"/>
      <c r="S175" s="3"/>
      <c r="T175" s="3"/>
    </row>
  </sheetData>
  <mergeCells count="5">
    <mergeCell ref="AE10:AI10"/>
    <mergeCell ref="G10:K10"/>
    <mergeCell ref="L10:R10"/>
    <mergeCell ref="S10:Y10"/>
    <mergeCell ref="Z10:AD10"/>
  </mergeCells>
  <phoneticPr fontId="4" type="noConversion"/>
  <conditionalFormatting sqref="K11:V11 K175:T65543">
    <cfRule type="cellIs" dxfId="5143" priority="444" stopIfTrue="1" operator="equal">
      <formula>"5-Risque Intolérable"</formula>
    </cfRule>
    <cfRule type="cellIs" dxfId="5142" priority="445" stopIfTrue="1" operator="equal">
      <formula>"4-Risque Substantiel"</formula>
    </cfRule>
    <cfRule type="cellIs" dxfId="5141" priority="446"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39:K140 K159:K163 K166:K174 K107:K111 K61:K64 K22:K24 K27:K29 K126:K135 K66:K70 K113:K122 K154:K157 K149:K151 K72:K99">
    <cfRule type="expression" dxfId="5140" priority="447" stopIfTrue="1">
      <formula>LEFT(K12,1)="5"</formula>
    </cfRule>
    <cfRule type="expression" dxfId="5139" priority="448" stopIfTrue="1">
      <formula>LEFT(K12,1)="4"</formula>
    </cfRule>
    <cfRule type="expression" dxfId="5138" priority="449" stopIfTrue="1">
      <formula>OR(LEFT(K12,1)="3",LEFT(K12,1)="2")</formula>
    </cfRule>
  </conditionalFormatting>
  <conditionalFormatting sqref="E8:G8">
    <cfRule type="expression" dxfId="5137" priority="450" stopIfTrue="1">
      <formula>($F$9&lt;=0.85*$C$7)</formula>
    </cfRule>
  </conditionalFormatting>
  <conditionalFormatting sqref="L12 L18 L24 L29 L36 L42 L48 L54 L64 L70 L76 L82 L88 L93 L99 L105 L111 L116 L122 L128 L134 L140 L151 L157 L163 L169">
    <cfRule type="expression" dxfId="5136" priority="451" stopIfTrue="1">
      <formula>$S12=1</formula>
    </cfRule>
    <cfRule type="expression" dxfId="5135" priority="452" stopIfTrue="1">
      <formula>$S12=0</formula>
    </cfRule>
  </conditionalFormatting>
  <conditionalFormatting sqref="M12 M18 M24 M29 M36 M42 M48 M54 M64 M70 M76 M82 M88 M93 M99 M105 M111 M116 M122 M128 M134 M140 M151 M157 M163 M169">
    <cfRule type="expression" dxfId="5134" priority="453" stopIfTrue="1">
      <formula>$T12=1</formula>
    </cfRule>
    <cfRule type="expression" dxfId="5133" priority="454" stopIfTrue="1">
      <formula>$T12=0</formula>
    </cfRule>
  </conditionalFormatting>
  <conditionalFormatting sqref="R12 R18 R24 R29 R36 R42 R48 R54 R64 R70 R76 R82 R88 R93 R99 R105 R111 R116 R122 R128 R134 R140 R151 R157 R163 R169">
    <cfRule type="expression" dxfId="5132" priority="441" stopIfTrue="1">
      <formula>LEFT(R12,1)="5"</formula>
    </cfRule>
    <cfRule type="expression" dxfId="5131" priority="442" stopIfTrue="1">
      <formula>LEFT(R12,1)="4"</formula>
    </cfRule>
    <cfRule type="expression" dxfId="5130" priority="443" stopIfTrue="1">
      <formula>OR(LEFT(R12,1)="3",LEFT(R12,1)="2")</formula>
    </cfRule>
  </conditionalFormatting>
  <conditionalFormatting sqref="R12 R18 R24 R29 R36 R42 R48 R54 R64 R70 R76 R82 R88 R93 R99 R105 R111 R116 R122 R128 R134 R140 R151 R157 R163 R169">
    <cfRule type="expression" dxfId="5129" priority="438" stopIfTrue="1">
      <formula>LEFT(R12,1)="5"</formula>
    </cfRule>
    <cfRule type="expression" dxfId="5128" priority="439" stopIfTrue="1">
      <formula>LEFT(R12,1)="4"</formula>
    </cfRule>
    <cfRule type="expression" dxfId="5127" priority="440" stopIfTrue="1">
      <formula>OR(LEFT(R12,1)="3",LEFT(R12,1)="2")</formula>
    </cfRule>
  </conditionalFormatting>
  <conditionalFormatting sqref="K11:V11 K175:T65543">
    <cfRule type="cellIs" dxfId="5126" priority="435" stopIfTrue="1" operator="equal">
      <formula>"5-Risque Intolérable"</formula>
    </cfRule>
    <cfRule type="cellIs" dxfId="5125" priority="436" stopIfTrue="1" operator="equal">
      <formula>"4-Risque Substantiel"</formula>
    </cfRule>
    <cfRule type="cellIs" dxfId="5124" priority="437"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123" priority="432" stopIfTrue="1">
      <formula>LEFT(K12,1)="5"</formula>
    </cfRule>
    <cfRule type="expression" dxfId="5122" priority="433" stopIfTrue="1">
      <formula>LEFT(K12,1)="4"</formula>
    </cfRule>
    <cfRule type="expression" dxfId="5121" priority="434" stopIfTrue="1">
      <formula>OR(LEFT(K12,1)="3",LEFT(K12,1)="2")</formula>
    </cfRule>
  </conditionalFormatting>
  <conditionalFormatting sqref="E8:G8">
    <cfRule type="expression" dxfId="5120" priority="431" stopIfTrue="1">
      <formula>($F$9&lt;=0.85*$C$7)</formula>
    </cfRule>
  </conditionalFormatting>
  <conditionalFormatting sqref="L12 L18 L24 L29 L36 L42 L48 L54 L64 L70 L76 L82 L88 L93 L99 L105 L111 L116 L122 L128 L134 L140 L151 L157 L163 L169">
    <cfRule type="expression" dxfId="5119" priority="429" stopIfTrue="1">
      <formula>$S12=1</formula>
    </cfRule>
    <cfRule type="expression" dxfId="5118" priority="430" stopIfTrue="1">
      <formula>$S12=0</formula>
    </cfRule>
  </conditionalFormatting>
  <conditionalFormatting sqref="M12 M18 M24 M29 M36 M42 M48 M54 M64 M70 M76 M82 M88 M93 M99 M105 M111 M116 M122 M128 M134 M140 M151 M157 M163 M169">
    <cfRule type="expression" dxfId="5117" priority="427" stopIfTrue="1">
      <formula>$T12=1</formula>
    </cfRule>
    <cfRule type="expression" dxfId="5116" priority="428" stopIfTrue="1">
      <formula>$T12=0</formula>
    </cfRule>
  </conditionalFormatting>
  <conditionalFormatting sqref="R12 R18 R24 R29 R36 R42 R48 R54 R64 R70 R76 R82 R88 R93 R99 R105 R111 R116 R122 R128 R134 R140 R151 R157 R163 R169">
    <cfRule type="expression" dxfId="5115" priority="424" stopIfTrue="1">
      <formula>LEFT(R12,1)="5"</formula>
    </cfRule>
    <cfRule type="expression" dxfId="5114" priority="425" stopIfTrue="1">
      <formula>LEFT(R12,1)="4"</formula>
    </cfRule>
    <cfRule type="expression" dxfId="5113" priority="426" stopIfTrue="1">
      <formula>OR(LEFT(R12,1)="3",LEFT(R12,1)="2")</formula>
    </cfRule>
  </conditionalFormatting>
  <conditionalFormatting sqref="R12 R18 R24 R29 R36 R42 R48 R54 R64 R70 R76 R82 R88 R93 R99 R105 R111 R116 R122 R128 R134 R140 R151 R157 R163 R169">
    <cfRule type="expression" dxfId="5112" priority="421" stopIfTrue="1">
      <formula>LEFT(R12,1)="5"</formula>
    </cfRule>
    <cfRule type="expression" dxfId="5111" priority="422" stopIfTrue="1">
      <formula>LEFT(R12,1)="4"</formula>
    </cfRule>
    <cfRule type="expression" dxfId="5110" priority="423" stopIfTrue="1">
      <formula>OR(LEFT(R12,1)="3",LEFT(R12,1)="2")</formula>
    </cfRule>
  </conditionalFormatting>
  <conditionalFormatting sqref="K11:V11 K175:T65543">
    <cfRule type="cellIs" dxfId="5109" priority="418" stopIfTrue="1" operator="equal">
      <formula>"5-Risque Intolérable"</formula>
    </cfRule>
    <cfRule type="cellIs" dxfId="5108" priority="419" stopIfTrue="1" operator="equal">
      <formula>"4-Risque Substantiel"</formula>
    </cfRule>
    <cfRule type="cellIs" dxfId="5107" priority="420"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106" priority="415" stopIfTrue="1">
      <formula>LEFT(K12,1)="5"</formula>
    </cfRule>
    <cfRule type="expression" dxfId="5105" priority="416" stopIfTrue="1">
      <formula>LEFT(K12,1)="4"</formula>
    </cfRule>
    <cfRule type="expression" dxfId="5104" priority="417" stopIfTrue="1">
      <formula>OR(LEFT(K12,1)="3",LEFT(K12,1)="2")</formula>
    </cfRule>
  </conditionalFormatting>
  <conditionalFormatting sqref="E8:G8">
    <cfRule type="expression" dxfId="5103" priority="414" stopIfTrue="1">
      <formula>($F$9&lt;=0.85*$C$7)</formula>
    </cfRule>
  </conditionalFormatting>
  <conditionalFormatting sqref="L12 L18 L24 L29 L36 L42 L48 L54 L64 L70 L76 L82 L88 L93 L99 L105 L111 L116 L122 L128 L134 L140 L151 L157 L163 L169">
    <cfRule type="expression" dxfId="5102" priority="412" stopIfTrue="1">
      <formula>$S12=1</formula>
    </cfRule>
    <cfRule type="expression" dxfId="5101" priority="413" stopIfTrue="1">
      <formula>$S12=0</formula>
    </cfRule>
  </conditionalFormatting>
  <conditionalFormatting sqref="M12 M18 M24 M29 M36 M42 M48 M54 M64 M70 M76 M82 M88 M93 M99 M105 M111 M116 M122 M128 M134 M140 M151 M157 M163 M169">
    <cfRule type="expression" dxfId="5100" priority="410" stopIfTrue="1">
      <formula>$T12=1</formula>
    </cfRule>
    <cfRule type="expression" dxfId="5099" priority="411" stopIfTrue="1">
      <formula>$T12=0</formula>
    </cfRule>
  </conditionalFormatting>
  <conditionalFormatting sqref="R12 R18 R24 R29 R36 R42 R48 R54 R64 R70 R76 R82 R88 R93 R99 R105 R111 R116 R122 R128 R134 R140 R151 R157 R163 R169">
    <cfRule type="expression" dxfId="5098" priority="407" stopIfTrue="1">
      <formula>LEFT(R12,1)="5"</formula>
    </cfRule>
    <cfRule type="expression" dxfId="5097" priority="408" stopIfTrue="1">
      <formula>LEFT(R12,1)="4"</formula>
    </cfRule>
    <cfRule type="expression" dxfId="5096" priority="409" stopIfTrue="1">
      <formula>OR(LEFT(R12,1)="3",LEFT(R12,1)="2")</formula>
    </cfRule>
  </conditionalFormatting>
  <conditionalFormatting sqref="R12 R18 R24 R29 R36 R42 R48 R54 R64 R70 R76 R82 R88 R93 R99 R105 R111 R116 R122 R128 R134 R140 R151 R157 R163 R169">
    <cfRule type="expression" dxfId="5095" priority="404" stopIfTrue="1">
      <formula>LEFT(R12,1)="5"</formula>
    </cfRule>
    <cfRule type="expression" dxfId="5094" priority="405" stopIfTrue="1">
      <formula>LEFT(R12,1)="4"</formula>
    </cfRule>
    <cfRule type="expression" dxfId="5093" priority="406" stopIfTrue="1">
      <formula>OR(LEFT(R12,1)="3",LEFT(R12,1)="2")</formula>
    </cfRule>
  </conditionalFormatting>
  <conditionalFormatting sqref="K11:V11 K175:T65543">
    <cfRule type="cellIs" dxfId="5092" priority="401" stopIfTrue="1" operator="equal">
      <formula>"5-Risque Intolérable"</formula>
    </cfRule>
    <cfRule type="cellIs" dxfId="5091" priority="402" stopIfTrue="1" operator="equal">
      <formula>"4-Risque Substantiel"</formula>
    </cfRule>
    <cfRule type="cellIs" dxfId="5090" priority="403"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089" priority="398" stopIfTrue="1">
      <formula>LEFT(K12,1)="5"</formula>
    </cfRule>
    <cfRule type="expression" dxfId="5088" priority="399" stopIfTrue="1">
      <formula>LEFT(K12,1)="4"</formula>
    </cfRule>
    <cfRule type="expression" dxfId="5087" priority="400" stopIfTrue="1">
      <formula>OR(LEFT(K12,1)="3",LEFT(K12,1)="2")</formula>
    </cfRule>
  </conditionalFormatting>
  <conditionalFormatting sqref="E8:G8">
    <cfRule type="expression" dxfId="5086" priority="397" stopIfTrue="1">
      <formula>($F$9&lt;=0.85*$C$7)</formula>
    </cfRule>
  </conditionalFormatting>
  <conditionalFormatting sqref="L12 L18 L24 L29 L36 L42 L48 L54 L64 L70 L76 L82 L88 L93 L99 L105 L111 L116 L122 L128 L134 L140 L151 L157 L163 L169">
    <cfRule type="expression" dxfId="5085" priority="395" stopIfTrue="1">
      <formula>$S12=1</formula>
    </cfRule>
    <cfRule type="expression" dxfId="5084" priority="396" stopIfTrue="1">
      <formula>$S12=0</formula>
    </cfRule>
  </conditionalFormatting>
  <conditionalFormatting sqref="M12 M18 M24 M29 M36 M42 M48 M54 M64 M70 M76 M82 M88 M93 M99 M105 M111 M116 M122 M128 M134 M140 M151 M157 M163 M169">
    <cfRule type="expression" dxfId="5083" priority="393" stopIfTrue="1">
      <formula>$T12=1</formula>
    </cfRule>
    <cfRule type="expression" dxfId="5082" priority="394" stopIfTrue="1">
      <formula>$T12=0</formula>
    </cfRule>
  </conditionalFormatting>
  <conditionalFormatting sqref="R12 R18 R24 R29 R36 R42 R48 R54 R64 R70 R76 R82 R88 R93 R99 R105 R111 R116 R122 R128 R134 R140 R151 R157 R163 R169">
    <cfRule type="expression" dxfId="5081" priority="390" stopIfTrue="1">
      <formula>LEFT(R12,1)="5"</formula>
    </cfRule>
    <cfRule type="expression" dxfId="5080" priority="391" stopIfTrue="1">
      <formula>LEFT(R12,1)="4"</formula>
    </cfRule>
    <cfRule type="expression" dxfId="5079" priority="392" stopIfTrue="1">
      <formula>OR(LEFT(R12,1)="3",LEFT(R12,1)="2")</formula>
    </cfRule>
  </conditionalFormatting>
  <conditionalFormatting sqref="R12 R18 R24 R29 R36 R42 R48 R54 R64 R70 R76 R82 R88 R93 R99 R105 R111 R116 R122 R128 R134 R140 R151 R157 R163 R169">
    <cfRule type="expression" dxfId="5078" priority="387" stopIfTrue="1">
      <formula>LEFT(R12,1)="5"</formula>
    </cfRule>
    <cfRule type="expression" dxfId="5077" priority="388" stopIfTrue="1">
      <formula>LEFT(R12,1)="4"</formula>
    </cfRule>
    <cfRule type="expression" dxfId="5076" priority="389" stopIfTrue="1">
      <formula>OR(LEFT(R12,1)="3",LEFT(R12,1)="2")</formula>
    </cfRule>
  </conditionalFormatting>
  <conditionalFormatting sqref="K11:V11 K175:T65543">
    <cfRule type="cellIs" dxfId="5075" priority="384" stopIfTrue="1" operator="equal">
      <formula>"5-Risque Intolérable"</formula>
    </cfRule>
    <cfRule type="cellIs" dxfId="5074" priority="385" stopIfTrue="1" operator="equal">
      <formula>"4-Risque Substantiel"</formula>
    </cfRule>
    <cfRule type="cellIs" dxfId="5073" priority="386"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072" priority="381" stopIfTrue="1">
      <formula>LEFT(K12,1)="5"</formula>
    </cfRule>
    <cfRule type="expression" dxfId="5071" priority="382" stopIfTrue="1">
      <formula>LEFT(K12,1)="4"</formula>
    </cfRule>
    <cfRule type="expression" dxfId="5070" priority="383" stopIfTrue="1">
      <formula>OR(LEFT(K12,1)="3",LEFT(K12,1)="2")</formula>
    </cfRule>
  </conditionalFormatting>
  <conditionalFormatting sqref="E8:G8">
    <cfRule type="expression" dxfId="5069" priority="380" stopIfTrue="1">
      <formula>($F$9&lt;=0.85*$C$7)</formula>
    </cfRule>
  </conditionalFormatting>
  <conditionalFormatting sqref="L12 L18 L24 L29 L36 L42 L48 L54 L64 L70 L76 L82 L88 L93 L99 L105 L111 L116 L122 L128 L134 L140 L151 L157 L163 L169">
    <cfRule type="expression" dxfId="5068" priority="378" stopIfTrue="1">
      <formula>$S12=1</formula>
    </cfRule>
    <cfRule type="expression" dxfId="5067" priority="379" stopIfTrue="1">
      <formula>$S12=0</formula>
    </cfRule>
  </conditionalFormatting>
  <conditionalFormatting sqref="M12 M18 M24 M29 M36 M42 M48 M54 M64 M70 M76 M82 M88 M93 M99 M105 M111 M116 M122 M128 M134 M140 M151 M157 M163 M169">
    <cfRule type="expression" dxfId="5066" priority="376" stopIfTrue="1">
      <formula>$T12=1</formula>
    </cfRule>
    <cfRule type="expression" dxfId="5065" priority="377" stopIfTrue="1">
      <formula>$T12=0</formula>
    </cfRule>
  </conditionalFormatting>
  <conditionalFormatting sqref="R12 R18 R24 R29 R36 R42 R48 R54 R64 R70 R76 R82 R88 R93 R99 R105 R111 R116 R122 R128 R134 R140 R151 R157 R163 R169">
    <cfRule type="expression" dxfId="5064" priority="373" stopIfTrue="1">
      <formula>LEFT(R12,1)="5"</formula>
    </cfRule>
    <cfRule type="expression" dxfId="5063" priority="374" stopIfTrue="1">
      <formula>LEFT(R12,1)="4"</formula>
    </cfRule>
    <cfRule type="expression" dxfId="5062" priority="375" stopIfTrue="1">
      <formula>OR(LEFT(R12,1)="3",LEFT(R12,1)="2")</formula>
    </cfRule>
  </conditionalFormatting>
  <conditionalFormatting sqref="R12 R18 R24 R29 R36 R42 R48 R54 R64 R70 R76 R82 R88 R93 R99 R105 R111 R116 R122 R128 R134 R140 R151 R157 R163 R169">
    <cfRule type="expression" dxfId="5061" priority="370" stopIfTrue="1">
      <formula>LEFT(R12,1)="5"</formula>
    </cfRule>
    <cfRule type="expression" dxfId="5060" priority="371" stopIfTrue="1">
      <formula>LEFT(R12,1)="4"</formula>
    </cfRule>
    <cfRule type="expression" dxfId="5059" priority="372" stopIfTrue="1">
      <formula>OR(LEFT(R12,1)="3",LEFT(R12,1)="2")</formula>
    </cfRule>
  </conditionalFormatting>
  <conditionalFormatting sqref="K11:V11 K175:T65543">
    <cfRule type="cellIs" dxfId="5058" priority="367" stopIfTrue="1" operator="equal">
      <formula>"5-Risque Intolérable"</formula>
    </cfRule>
    <cfRule type="cellIs" dxfId="5057" priority="368" stopIfTrue="1" operator="equal">
      <formula>"4-Risque Substantiel"</formula>
    </cfRule>
    <cfRule type="cellIs" dxfId="5056" priority="369"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055" priority="364" stopIfTrue="1">
      <formula>LEFT(K12,1)="5"</formula>
    </cfRule>
    <cfRule type="expression" dxfId="5054" priority="365" stopIfTrue="1">
      <formula>LEFT(K12,1)="4"</formula>
    </cfRule>
    <cfRule type="expression" dxfId="5053" priority="366" stopIfTrue="1">
      <formula>OR(LEFT(K12,1)="3",LEFT(K12,1)="2")</formula>
    </cfRule>
  </conditionalFormatting>
  <conditionalFormatting sqref="E8:G8">
    <cfRule type="expression" dxfId="5052" priority="363" stopIfTrue="1">
      <formula>($F$9&lt;=0.85*$C$7)</formula>
    </cfRule>
  </conditionalFormatting>
  <conditionalFormatting sqref="L12 L18 L24 L29 L36 L42 L48 L54 L64 L70 L76 L82 L88 L93 L99 L105 L111 L116 L122 L128 L134 L140 L151 L157 L163 L169">
    <cfRule type="expression" dxfId="5051" priority="361" stopIfTrue="1">
      <formula>$S12=1</formula>
    </cfRule>
    <cfRule type="expression" dxfId="5050" priority="362" stopIfTrue="1">
      <formula>$S12=0</formula>
    </cfRule>
  </conditionalFormatting>
  <conditionalFormatting sqref="M12 M18 M24 M29 M36 M42 M48 M54 M64 M70 M76 M82 M88 M93 M99 M105 M111 M116 M122 M128 M134 M140 M151 M157 M163 M169">
    <cfRule type="expression" dxfId="5049" priority="359" stopIfTrue="1">
      <formula>$T12=1</formula>
    </cfRule>
    <cfRule type="expression" dxfId="5048" priority="360" stopIfTrue="1">
      <formula>$T12=0</formula>
    </cfRule>
  </conditionalFormatting>
  <conditionalFormatting sqref="R12 R18 R24 R29 R36 R42 R48 R54 R64 R70 R76 R82 R88 R93 R99 R105 R111 R116 R122 R128 R134 R140 R151 R157 R163 R169">
    <cfRule type="expression" dxfId="5047" priority="356" stopIfTrue="1">
      <formula>LEFT(R12,1)="5"</formula>
    </cfRule>
    <cfRule type="expression" dxfId="5046" priority="357" stopIfTrue="1">
      <formula>LEFT(R12,1)="4"</formula>
    </cfRule>
    <cfRule type="expression" dxfId="5045" priority="358" stopIfTrue="1">
      <formula>OR(LEFT(R12,1)="3",LEFT(R12,1)="2")</formula>
    </cfRule>
  </conditionalFormatting>
  <conditionalFormatting sqref="R12 R18 R24 R29 R36 R42 R48 R54 R64 R70 R76 R82 R88 R93 R99 R105 R111 R116 R122 R128 R134 R140 R151 R157 R163 R169">
    <cfRule type="expression" dxfId="5044" priority="353" stopIfTrue="1">
      <formula>LEFT(R12,1)="5"</formula>
    </cfRule>
    <cfRule type="expression" dxfId="5043" priority="354" stopIfTrue="1">
      <formula>LEFT(R12,1)="4"</formula>
    </cfRule>
    <cfRule type="expression" dxfId="5042" priority="355" stopIfTrue="1">
      <formula>OR(LEFT(R12,1)="3",LEFT(R12,1)="2")</formula>
    </cfRule>
  </conditionalFormatting>
  <conditionalFormatting sqref="K175:T65543 K11:V11">
    <cfRule type="cellIs" dxfId="5041" priority="350" stopIfTrue="1" operator="equal">
      <formula>"5-Risque Intolérable"</formula>
    </cfRule>
    <cfRule type="cellIs" dxfId="5040" priority="351" stopIfTrue="1" operator="equal">
      <formula>"4-Risque Substantiel"</formula>
    </cfRule>
    <cfRule type="cellIs" dxfId="5039" priority="352"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038" priority="347" stopIfTrue="1">
      <formula>LEFT(K12,1)="5"</formula>
    </cfRule>
    <cfRule type="expression" dxfId="5037" priority="348" stopIfTrue="1">
      <formula>LEFT(K12,1)="4"</formula>
    </cfRule>
    <cfRule type="expression" dxfId="5036" priority="349" stopIfTrue="1">
      <formula>OR(LEFT(K12,1)="3",LEFT(K12,1)="2")</formula>
    </cfRule>
  </conditionalFormatting>
  <conditionalFormatting sqref="L12 L18 L24 L29 L36 L42 L48 L54 L64 L70 L76 L82 L88 L93 L99 L105 L111 L116 L122 L128 L134 L140 L151 L157 L163 L169">
    <cfRule type="expression" dxfId="5035" priority="345" stopIfTrue="1">
      <formula>$S12=1</formula>
    </cfRule>
    <cfRule type="expression" dxfId="5034" priority="346" stopIfTrue="1">
      <formula>$S12=0</formula>
    </cfRule>
  </conditionalFormatting>
  <conditionalFormatting sqref="M12 M18 M24 M29 M36 M42 M48 M54 M64 M70 M76 M82 M88 M93 M99 M105 M111 M116 M122 M128 M134 M140 M151 M157 M163 M169">
    <cfRule type="expression" dxfId="5033" priority="343" stopIfTrue="1">
      <formula>$T12=1</formula>
    </cfRule>
    <cfRule type="expression" dxfId="5032" priority="344" stopIfTrue="1">
      <formula>$T12=0</formula>
    </cfRule>
  </conditionalFormatting>
  <conditionalFormatting sqref="E8:G8">
    <cfRule type="expression" dxfId="5031" priority="342" stopIfTrue="1">
      <formula>($F$9&lt;=0.85*$C$7)</formula>
    </cfRule>
  </conditionalFormatting>
  <conditionalFormatting sqref="R12 R18 R24 R29 R36 R42 R48 R54 R64 R70 R76 R82 R88 R93 R99 R105 R111 R116 R122 R128 R134 R140 R151 R157 R163 R169">
    <cfRule type="expression" dxfId="5030" priority="339" stopIfTrue="1">
      <formula>LEFT(R12,1)="5"</formula>
    </cfRule>
    <cfRule type="expression" dxfId="5029" priority="340" stopIfTrue="1">
      <formula>LEFT(R12,1)="4"</formula>
    </cfRule>
    <cfRule type="expression" dxfId="5028" priority="341" stopIfTrue="1">
      <formula>OR(LEFT(R12,1)="3",LEFT(R12,1)="2")</formula>
    </cfRule>
  </conditionalFormatting>
  <conditionalFormatting sqref="R12 R18 R24 R29 R36 R42 R48 R54 R64 R70 R76 R82 R88 R93 R99 R105 R111 R116 R122 R128 R134 R140 R151 R157 R163 R169">
    <cfRule type="expression" dxfId="5027" priority="336" stopIfTrue="1">
      <formula>LEFT(R12,1)="5"</formula>
    </cfRule>
    <cfRule type="expression" dxfId="5026" priority="337" stopIfTrue="1">
      <formula>LEFT(R12,1)="4"</formula>
    </cfRule>
    <cfRule type="expression" dxfId="5025" priority="338" stopIfTrue="1">
      <formula>OR(LEFT(R12,1)="3",LEFT(R12,1)="2")</formula>
    </cfRule>
  </conditionalFormatting>
  <conditionalFormatting sqref="K175:T65543 K11:V11">
    <cfRule type="cellIs" dxfId="5024" priority="333" stopIfTrue="1" operator="equal">
      <formula>"5-Risque Intolérable"</formula>
    </cfRule>
    <cfRule type="cellIs" dxfId="5023" priority="334" stopIfTrue="1" operator="equal">
      <formula>"4-Risque Substantiel"</formula>
    </cfRule>
    <cfRule type="cellIs" dxfId="5022" priority="335" stopIfTrue="1" operator="between">
      <formula>"2-Risque Tolérable"</formula>
      <formula>"3-Risque Modéré"</formula>
    </cfRule>
  </conditionalFormatting>
  <conditionalFormatting sqref="R12 N12:P12 R18 N18:P18 R24 N24:P24 R29 N29:P29 R36 N36:P36 R42 N42:P42 R48 N48:P48 R54 N54:P54 R64 N64:P64 R70 N70:P70 R76 N76:P76 R82 N82:P82 R88 N88:P88 R93 N93:P93 R99 N99:P99 R105 N105:P105 R111 N111:P111 R116 N116:P116 R122 N122:P122 R128 N128:P128 R134 N134:P134 R140 N140:P140 R151 N151:P151 R157 N157:P157 R163 N163:P163 R169 N169:P169 K12:K20 K104:K105 K35:K36 K38:K42 K45:K54 K126:K135 K139:K140 K159:K163 K166:K174 K61:K64 K22:K24 K66:K70 K154:K157 K72:K99">
    <cfRule type="expression" dxfId="5021" priority="330" stopIfTrue="1">
      <formula>LEFT(K12,1)="5"</formula>
    </cfRule>
    <cfRule type="expression" dxfId="5020" priority="331" stopIfTrue="1">
      <formula>LEFT(K12,1)="4"</formula>
    </cfRule>
    <cfRule type="expression" dxfId="5019" priority="332" stopIfTrue="1">
      <formula>OR(LEFT(K12,1)="3",LEFT(K12,1)="2")</formula>
    </cfRule>
  </conditionalFormatting>
  <conditionalFormatting sqref="L12 L18 L24 L29 L36 L42 L48 L54 L64 L70 L76 L82 L88 L93 L99 L105 L111 L116 L122 L128 L134 L140 L151 L157 L163 L169">
    <cfRule type="expression" dxfId="5018" priority="328" stopIfTrue="1">
      <formula>$S12=1</formula>
    </cfRule>
    <cfRule type="expression" dxfId="5017" priority="329" stopIfTrue="1">
      <formula>$S12=0</formula>
    </cfRule>
  </conditionalFormatting>
  <conditionalFormatting sqref="M12 M18 M24 M29 M36 M42 M48 M54 M64 M70 M76 M82 M88 M93 M99 M105 M111 M116 M122 M128 M134 M140 M151 M157 M163 M169">
    <cfRule type="expression" dxfId="5016" priority="326" stopIfTrue="1">
      <formula>$T12=1</formula>
    </cfRule>
    <cfRule type="expression" dxfId="5015" priority="327" stopIfTrue="1">
      <formula>$T12=0</formula>
    </cfRule>
  </conditionalFormatting>
  <conditionalFormatting sqref="E8:G8">
    <cfRule type="expression" dxfId="5014" priority="325" stopIfTrue="1">
      <formula>($F$9&lt;=0.85*$C$7)</formula>
    </cfRule>
  </conditionalFormatting>
  <conditionalFormatting sqref="R12 R18 R24 R29 R36 R42 R48 R54 R64 R70 R76 R82 R88 R93 R99 R105 R111 R116 R122 R128 R134 R140 R151 R157 R163 R169">
    <cfRule type="expression" dxfId="5013" priority="322" stopIfTrue="1">
      <formula>LEFT(R12,1)="5"</formula>
    </cfRule>
    <cfRule type="expression" dxfId="5012" priority="323" stopIfTrue="1">
      <formula>LEFT(R12,1)="4"</formula>
    </cfRule>
    <cfRule type="expression" dxfId="5011" priority="324" stopIfTrue="1">
      <formula>OR(LEFT(R12,1)="3",LEFT(R12,1)="2")</formula>
    </cfRule>
  </conditionalFormatting>
  <conditionalFormatting sqref="R12 R18 R24 R29 R36 R42 R48 R54 R64 R70 R76 R82 R88 R93 R99 R105 R111 R116 R122 R128 R134 R140 R151 R157 R163 R169">
    <cfRule type="expression" dxfId="5010" priority="319" stopIfTrue="1">
      <formula>LEFT(R12,1)="5"</formula>
    </cfRule>
    <cfRule type="expression" dxfId="5009" priority="320" stopIfTrue="1">
      <formula>LEFT(R12,1)="4"</formula>
    </cfRule>
    <cfRule type="expression" dxfId="5008" priority="321" stopIfTrue="1">
      <formula>OR(LEFT(R12,1)="3",LEFT(R12,1)="2")</formula>
    </cfRule>
  </conditionalFormatting>
  <conditionalFormatting sqref="W11">
    <cfRule type="cellIs" dxfId="5007" priority="316" stopIfTrue="1" operator="equal">
      <formula>"5-Risque Intolérable"</formula>
    </cfRule>
    <cfRule type="cellIs" dxfId="5006" priority="317" stopIfTrue="1" operator="equal">
      <formula>"4-Risque Substantiel"</formula>
    </cfRule>
    <cfRule type="cellIs" dxfId="5005" priority="318" stopIfTrue="1" operator="between">
      <formula>"2-Risque Tolérable"</formula>
      <formula>"3-Risque Modéré"</formula>
    </cfRule>
  </conditionalFormatting>
  <conditionalFormatting sqref="X11">
    <cfRule type="cellIs" dxfId="5004" priority="313" stopIfTrue="1" operator="equal">
      <formula>"5-Risque Intolérable"</formula>
    </cfRule>
    <cfRule type="cellIs" dxfId="5003" priority="314" stopIfTrue="1" operator="equal">
      <formula>"4-Risque Substantiel"</formula>
    </cfRule>
    <cfRule type="cellIs" dxfId="5002" priority="315" stopIfTrue="1" operator="between">
      <formula>"2-Risque Tolérable"</formula>
      <formula>"3-Risque Modéré"</formula>
    </cfRule>
  </conditionalFormatting>
  <conditionalFormatting sqref="Y11">
    <cfRule type="cellIs" dxfId="5001" priority="310" stopIfTrue="1" operator="equal">
      <formula>"5-Risque Intolérable"</formula>
    </cfRule>
    <cfRule type="cellIs" dxfId="5000" priority="311" stopIfTrue="1" operator="equal">
      <formula>"4-Risque Substantiel"</formula>
    </cfRule>
    <cfRule type="cellIs" dxfId="4999" priority="312" stopIfTrue="1" operator="between">
      <formula>"2-Risque Tolérable"</formula>
      <formula>"3-Risque Modéré"</formula>
    </cfRule>
  </conditionalFormatting>
  <conditionalFormatting sqref="V1:Y1">
    <cfRule type="cellIs" dxfId="4998" priority="307" stopIfTrue="1" operator="equal">
      <formula>"5-Risque Intolérable"</formula>
    </cfRule>
    <cfRule type="cellIs" dxfId="4997" priority="308" stopIfTrue="1" operator="equal">
      <formula>"4-Risque Substantiel"</formula>
    </cfRule>
    <cfRule type="cellIs" dxfId="4996" priority="309" stopIfTrue="1" operator="between">
      <formula>"2-Risque Tolérable"</formula>
      <formula>"3-Risque Modéré"</formula>
    </cfRule>
  </conditionalFormatting>
  <conditionalFormatting sqref="Y11">
    <cfRule type="cellIs" dxfId="4995" priority="304" stopIfTrue="1" operator="equal">
      <formula>"5-Risque Intolérable"</formula>
    </cfRule>
    <cfRule type="cellIs" dxfId="4994" priority="305" stopIfTrue="1" operator="equal">
      <formula>"4-Risque Substantiel"</formula>
    </cfRule>
    <cfRule type="cellIs" dxfId="4993" priority="306" stopIfTrue="1" operator="between">
      <formula>"2-Risque Tolérable"</formula>
      <formula>"3-Risque Modéré"</formula>
    </cfRule>
  </conditionalFormatting>
  <conditionalFormatting sqref="Y1">
    <cfRule type="cellIs" dxfId="4992" priority="301" stopIfTrue="1" operator="equal">
      <formula>"5-Risque Intolérable"</formula>
    </cfRule>
    <cfRule type="cellIs" dxfId="4991" priority="302" stopIfTrue="1" operator="equal">
      <formula>"4-Risque Substantiel"</formula>
    </cfRule>
    <cfRule type="cellIs" dxfId="4990" priority="303" stopIfTrue="1" operator="between">
      <formula>"2-Risque Tolérable"</formula>
      <formula>"3-Risque Modéré"</formula>
    </cfRule>
  </conditionalFormatting>
  <conditionalFormatting sqref="K11:R11">
    <cfRule type="cellIs" dxfId="4989" priority="298" stopIfTrue="1" operator="equal">
      <formula>"5-Risque Intolérable"</formula>
    </cfRule>
    <cfRule type="cellIs" dxfId="4988" priority="299" stopIfTrue="1" operator="equal">
      <formula>"4-Risque Substantiel"</formula>
    </cfRule>
    <cfRule type="cellIs" dxfId="4987" priority="300" stopIfTrue="1" operator="between">
      <formula>"2-Risque Tolérable"</formula>
      <formula>"3-Risque Modéré"</formula>
    </cfRule>
  </conditionalFormatting>
  <conditionalFormatting sqref="L11">
    <cfRule type="cellIs" dxfId="4986" priority="295" stopIfTrue="1" operator="equal">
      <formula>"5-Risque Intolérable"</formula>
    </cfRule>
    <cfRule type="cellIs" dxfId="4985" priority="296" stopIfTrue="1" operator="equal">
      <formula>"4-Risque Substantiel"</formula>
    </cfRule>
    <cfRule type="cellIs" dxfId="4984" priority="297" stopIfTrue="1" operator="between">
      <formula>"2-Risque Tolérable"</formula>
      <formula>"3-Risque Modéré"</formula>
    </cfRule>
  </conditionalFormatting>
  <conditionalFormatting sqref="L11">
    <cfRule type="cellIs" dxfId="4983" priority="292" stopIfTrue="1" operator="equal">
      <formula>"5-Risque Intolérable"</formula>
    </cfRule>
    <cfRule type="cellIs" dxfId="4982" priority="293" stopIfTrue="1" operator="equal">
      <formula>"4-Risque Substantiel"</formula>
    </cfRule>
    <cfRule type="cellIs" dxfId="4981" priority="294" stopIfTrue="1" operator="between">
      <formula>"2-Risque Tolérable"</formula>
      <formula>"3-Risque Modéré"</formula>
    </cfRule>
  </conditionalFormatting>
  <conditionalFormatting sqref="M11">
    <cfRule type="cellIs" dxfId="4980" priority="289" stopIfTrue="1" operator="equal">
      <formula>"5-Risque Intolérable"</formula>
    </cfRule>
    <cfRule type="cellIs" dxfId="4979" priority="290" stopIfTrue="1" operator="equal">
      <formula>"4-Risque Substantiel"</formula>
    </cfRule>
    <cfRule type="cellIs" dxfId="4978" priority="291" stopIfTrue="1" operator="between">
      <formula>"2-Risque Tolérable"</formula>
      <formula>"3-Risque Modéré"</formula>
    </cfRule>
  </conditionalFormatting>
  <conditionalFormatting sqref="M11">
    <cfRule type="cellIs" dxfId="4977" priority="286" stopIfTrue="1" operator="equal">
      <formula>"5-Risque Intolérable"</formula>
    </cfRule>
    <cfRule type="cellIs" dxfId="4976" priority="287" stopIfTrue="1" operator="equal">
      <formula>"4-Risque Substantiel"</formula>
    </cfRule>
    <cfRule type="cellIs" dxfId="4975" priority="288" stopIfTrue="1" operator="between">
      <formula>"2-Risque Tolérable"</formula>
      <formula>"3-Risque Modéré"</formula>
    </cfRule>
  </conditionalFormatting>
  <conditionalFormatting sqref="V1:Y1">
    <cfRule type="cellIs" dxfId="4974" priority="283" stopIfTrue="1" operator="equal">
      <formula>"5-Risque Intolérable"</formula>
    </cfRule>
    <cfRule type="cellIs" dxfId="4973" priority="284" stopIfTrue="1" operator="equal">
      <formula>"4-Risque Substantiel"</formula>
    </cfRule>
    <cfRule type="cellIs" dxfId="4972" priority="285" stopIfTrue="1" operator="between">
      <formula>"2-Risque Tolérable"</formula>
      <formula>"3-Risque Modéré"</formula>
    </cfRule>
  </conditionalFormatting>
  <conditionalFormatting sqref="Y1">
    <cfRule type="cellIs" dxfId="4971" priority="280" stopIfTrue="1" operator="equal">
      <formula>"5-Risque Intolérable"</formula>
    </cfRule>
    <cfRule type="cellIs" dxfId="4970" priority="281" stopIfTrue="1" operator="equal">
      <formula>"4-Risque Substantiel"</formula>
    </cfRule>
    <cfRule type="cellIs" dxfId="4969" priority="282" stopIfTrue="1" operator="between">
      <formula>"2-Risque Tolérable"</formula>
      <formula>"3-Risque Modéré"</formula>
    </cfRule>
  </conditionalFormatting>
  <conditionalFormatting sqref="V1:Y1">
    <cfRule type="cellIs" dxfId="4968" priority="277" stopIfTrue="1" operator="equal">
      <formula>"5-Risque Intolérable"</formula>
    </cfRule>
    <cfRule type="cellIs" dxfId="4967" priority="278" stopIfTrue="1" operator="equal">
      <formula>"4-Risque Substantiel"</formula>
    </cfRule>
    <cfRule type="cellIs" dxfId="4966" priority="279" stopIfTrue="1" operator="between">
      <formula>"2-Risque Tolérable"</formula>
      <formula>"3-Risque Modéré"</formula>
    </cfRule>
  </conditionalFormatting>
  <conditionalFormatting sqref="Y1">
    <cfRule type="cellIs" dxfId="4965" priority="274" stopIfTrue="1" operator="equal">
      <formula>"5-Risque Intolérable"</formula>
    </cfRule>
    <cfRule type="cellIs" dxfId="4964" priority="275" stopIfTrue="1" operator="equal">
      <formula>"4-Risque Substantiel"</formula>
    </cfRule>
    <cfRule type="cellIs" dxfId="4963" priority="276" stopIfTrue="1" operator="between">
      <formula>"2-Risque Tolérable"</formula>
      <formula>"3-Risque Modéré"</formula>
    </cfRule>
  </conditionalFormatting>
  <conditionalFormatting sqref="AI11">
    <cfRule type="cellIs" dxfId="4962" priority="271" stopIfTrue="1" operator="equal">
      <formula>"5-Risque Intolérable"</formula>
    </cfRule>
    <cfRule type="cellIs" dxfId="4961" priority="272" stopIfTrue="1" operator="equal">
      <formula>"4-Risque Substantiel"</formula>
    </cfRule>
    <cfRule type="cellIs" dxfId="4960" priority="273" stopIfTrue="1" operator="between">
      <formula>"2-Risque Tolérable"</formula>
      <formula>"3-Risque Modéré"</formula>
    </cfRule>
  </conditionalFormatting>
  <conditionalFormatting sqref="K100:K103">
    <cfRule type="expression" dxfId="4959" priority="259" stopIfTrue="1">
      <formula>LEFT(K100,1)="5"</formula>
    </cfRule>
    <cfRule type="expression" dxfId="4958" priority="260" stopIfTrue="1">
      <formula>LEFT(K100,1)="4"</formula>
    </cfRule>
    <cfRule type="expression" dxfId="4957" priority="261" stopIfTrue="1">
      <formula>OR(LEFT(K100,1)="3",LEFT(K100,1)="2")</formula>
    </cfRule>
  </conditionalFormatting>
  <conditionalFormatting sqref="K100:K103">
    <cfRule type="expression" dxfId="4956" priority="256" stopIfTrue="1">
      <formula>LEFT(K100,1)="5"</formula>
    </cfRule>
    <cfRule type="expression" dxfId="4955" priority="257" stopIfTrue="1">
      <formula>LEFT(K100,1)="4"</formula>
    </cfRule>
    <cfRule type="expression" dxfId="4954" priority="258" stopIfTrue="1">
      <formula>OR(LEFT(K100,1)="3",LEFT(K100,1)="2")</formula>
    </cfRule>
  </conditionalFormatting>
  <conditionalFormatting sqref="K100:K103">
    <cfRule type="expression" dxfId="4953" priority="253" stopIfTrue="1">
      <formula>LEFT(K100,1)="5"</formula>
    </cfRule>
    <cfRule type="expression" dxfId="4952" priority="254" stopIfTrue="1">
      <formula>LEFT(K100,1)="4"</formula>
    </cfRule>
    <cfRule type="expression" dxfId="4951" priority="255" stopIfTrue="1">
      <formula>OR(LEFT(K100,1)="3",LEFT(K100,1)="2")</formula>
    </cfRule>
  </conditionalFormatting>
  <conditionalFormatting sqref="K25:K26">
    <cfRule type="expression" dxfId="4950" priority="250" stopIfTrue="1">
      <formula>LEFT(K25,1)="5"</formula>
    </cfRule>
    <cfRule type="expression" dxfId="4949" priority="251" stopIfTrue="1">
      <formula>LEFT(K25,1)="4"</formula>
    </cfRule>
    <cfRule type="expression" dxfId="4948" priority="252" stopIfTrue="1">
      <formula>OR(LEFT(K25,1)="3",LEFT(K25,1)="2")</formula>
    </cfRule>
  </conditionalFormatting>
  <conditionalFormatting sqref="K25:K26">
    <cfRule type="expression" dxfId="4947" priority="247" stopIfTrue="1">
      <formula>LEFT(K25,1)="5"</formula>
    </cfRule>
    <cfRule type="expression" dxfId="4946" priority="248" stopIfTrue="1">
      <formula>LEFT(K25,1)="4"</formula>
    </cfRule>
    <cfRule type="expression" dxfId="4945" priority="249" stopIfTrue="1">
      <formula>OR(LEFT(K25,1)="3",LEFT(K25,1)="2")</formula>
    </cfRule>
  </conditionalFormatting>
  <conditionalFormatting sqref="K25:K26">
    <cfRule type="expression" dxfId="4944" priority="244" stopIfTrue="1">
      <formula>LEFT(K25,1)="5"</formula>
    </cfRule>
    <cfRule type="expression" dxfId="4943" priority="245" stopIfTrue="1">
      <formula>LEFT(K25,1)="4"</formula>
    </cfRule>
    <cfRule type="expression" dxfId="4942" priority="246" stopIfTrue="1">
      <formula>OR(LEFT(K25,1)="3",LEFT(K25,1)="2")</formula>
    </cfRule>
  </conditionalFormatting>
  <conditionalFormatting sqref="K25:K26">
    <cfRule type="expression" dxfId="4941" priority="241" stopIfTrue="1">
      <formula>LEFT(K25,1)="5"</formula>
    </cfRule>
    <cfRule type="expression" dxfId="4940" priority="242" stopIfTrue="1">
      <formula>LEFT(K25,1)="4"</formula>
    </cfRule>
    <cfRule type="expression" dxfId="4939" priority="243" stopIfTrue="1">
      <formula>OR(LEFT(K25,1)="3",LEFT(K25,1)="2")</formula>
    </cfRule>
  </conditionalFormatting>
  <conditionalFormatting sqref="K25:K26">
    <cfRule type="expression" dxfId="4938" priority="238" stopIfTrue="1">
      <formula>LEFT(K25,1)="5"</formula>
    </cfRule>
    <cfRule type="expression" dxfId="4937" priority="239" stopIfTrue="1">
      <formula>LEFT(K25,1)="4"</formula>
    </cfRule>
    <cfRule type="expression" dxfId="4936" priority="240" stopIfTrue="1">
      <formula>OR(LEFT(K25,1)="3",LEFT(K25,1)="2")</formula>
    </cfRule>
  </conditionalFormatting>
  <conditionalFormatting sqref="K25:K26">
    <cfRule type="expression" dxfId="4935" priority="235" stopIfTrue="1">
      <formula>LEFT(K25,1)="5"</formula>
    </cfRule>
    <cfRule type="expression" dxfId="4934" priority="236" stopIfTrue="1">
      <formula>LEFT(K25,1)="4"</formula>
    </cfRule>
    <cfRule type="expression" dxfId="4933" priority="237" stopIfTrue="1">
      <formula>OR(LEFT(K25,1)="3",LEFT(K25,1)="2")</formula>
    </cfRule>
  </conditionalFormatting>
  <conditionalFormatting sqref="K25:K26">
    <cfRule type="expression" dxfId="4932" priority="232" stopIfTrue="1">
      <formula>LEFT(K25,1)="5"</formula>
    </cfRule>
    <cfRule type="expression" dxfId="4931" priority="233" stopIfTrue="1">
      <formula>LEFT(K25,1)="4"</formula>
    </cfRule>
    <cfRule type="expression" dxfId="4930" priority="234" stopIfTrue="1">
      <formula>OR(LEFT(K25,1)="3",LEFT(K25,1)="2")</formula>
    </cfRule>
  </conditionalFormatting>
  <conditionalFormatting sqref="AI30:AI31 K30:K32">
    <cfRule type="expression" dxfId="4929" priority="229" stopIfTrue="1">
      <formula>LEFT(K30,1)="5"</formula>
    </cfRule>
    <cfRule type="expression" dxfId="4928" priority="230" stopIfTrue="1">
      <formula>LEFT(K30,1)="4"</formula>
    </cfRule>
    <cfRule type="expression" dxfId="4927" priority="231" stopIfTrue="1">
      <formula>OR(LEFT(K30,1)="3",LEFT(K30,1)="2")</formula>
    </cfRule>
  </conditionalFormatting>
  <conditionalFormatting sqref="K37">
    <cfRule type="expression" dxfId="4926" priority="226" stopIfTrue="1">
      <formula>LEFT(K37,1)="5"</formula>
    </cfRule>
    <cfRule type="expression" dxfId="4925" priority="227" stopIfTrue="1">
      <formula>LEFT(K37,1)="4"</formula>
    </cfRule>
    <cfRule type="expression" dxfId="4924" priority="228" stopIfTrue="1">
      <formula>OR(LEFT(K37,1)="3",LEFT(K37,1)="2")</formula>
    </cfRule>
  </conditionalFormatting>
  <conditionalFormatting sqref="K37">
    <cfRule type="expression" dxfId="4923" priority="223" stopIfTrue="1">
      <formula>LEFT(K37,1)="5"</formula>
    </cfRule>
    <cfRule type="expression" dxfId="4922" priority="224" stopIfTrue="1">
      <formula>LEFT(K37,1)="4"</formula>
    </cfRule>
    <cfRule type="expression" dxfId="4921" priority="225" stopIfTrue="1">
      <formula>OR(LEFT(K37,1)="3",LEFT(K37,1)="2")</formula>
    </cfRule>
  </conditionalFormatting>
  <conditionalFormatting sqref="K37">
    <cfRule type="expression" dxfId="4920" priority="220" stopIfTrue="1">
      <formula>LEFT(K37,1)="5"</formula>
    </cfRule>
    <cfRule type="expression" dxfId="4919" priority="221" stopIfTrue="1">
      <formula>LEFT(K37,1)="4"</formula>
    </cfRule>
    <cfRule type="expression" dxfId="4918" priority="222" stopIfTrue="1">
      <formula>OR(LEFT(K37,1)="3",LEFT(K37,1)="2")</formula>
    </cfRule>
  </conditionalFormatting>
  <conditionalFormatting sqref="K43:K44">
    <cfRule type="expression" dxfId="4917" priority="217" stopIfTrue="1">
      <formula>LEFT(K43,1)="5"</formula>
    </cfRule>
    <cfRule type="expression" dxfId="4916" priority="218" stopIfTrue="1">
      <formula>LEFT(K43,1)="4"</formula>
    </cfRule>
    <cfRule type="expression" dxfId="4915" priority="219" stopIfTrue="1">
      <formula>OR(LEFT(K43,1)="3",LEFT(K43,1)="2")</formula>
    </cfRule>
  </conditionalFormatting>
  <conditionalFormatting sqref="K43:K44">
    <cfRule type="expression" dxfId="4914" priority="214" stopIfTrue="1">
      <formula>LEFT(K43,1)="5"</formula>
    </cfRule>
    <cfRule type="expression" dxfId="4913" priority="215" stopIfTrue="1">
      <formula>LEFT(K43,1)="4"</formula>
    </cfRule>
    <cfRule type="expression" dxfId="4912" priority="216" stopIfTrue="1">
      <formula>OR(LEFT(K43,1)="3",LEFT(K43,1)="2")</formula>
    </cfRule>
  </conditionalFormatting>
  <conditionalFormatting sqref="K43:K44">
    <cfRule type="expression" dxfId="4911" priority="211" stopIfTrue="1">
      <formula>LEFT(K43,1)="5"</formula>
    </cfRule>
    <cfRule type="expression" dxfId="4910" priority="212" stopIfTrue="1">
      <formula>LEFT(K43,1)="4"</formula>
    </cfRule>
    <cfRule type="expression" dxfId="4909" priority="213" stopIfTrue="1">
      <formula>OR(LEFT(K43,1)="3",LEFT(K43,1)="2")</formula>
    </cfRule>
  </conditionalFormatting>
  <conditionalFormatting sqref="K106">
    <cfRule type="expression" dxfId="4908" priority="199" stopIfTrue="1">
      <formula>LEFT(K106,1)="5"</formula>
    </cfRule>
    <cfRule type="expression" dxfId="4907" priority="200" stopIfTrue="1">
      <formula>LEFT(K106,1)="4"</formula>
    </cfRule>
    <cfRule type="expression" dxfId="4906" priority="201" stopIfTrue="1">
      <formula>OR(LEFT(K106,1)="3",LEFT(K106,1)="2")</formula>
    </cfRule>
  </conditionalFormatting>
  <conditionalFormatting sqref="K106">
    <cfRule type="expression" dxfId="4905" priority="196" stopIfTrue="1">
      <formula>LEFT(K106,1)="5"</formula>
    </cfRule>
    <cfRule type="expression" dxfId="4904" priority="197" stopIfTrue="1">
      <formula>LEFT(K106,1)="4"</formula>
    </cfRule>
    <cfRule type="expression" dxfId="4903" priority="198" stopIfTrue="1">
      <formula>OR(LEFT(K106,1)="3",LEFT(K106,1)="2")</formula>
    </cfRule>
  </conditionalFormatting>
  <conditionalFormatting sqref="K106">
    <cfRule type="expression" dxfId="4902" priority="193" stopIfTrue="1">
      <formula>LEFT(K106,1)="5"</formula>
    </cfRule>
    <cfRule type="expression" dxfId="4901" priority="194" stopIfTrue="1">
      <formula>LEFT(K106,1)="4"</formula>
    </cfRule>
    <cfRule type="expression" dxfId="4900" priority="195" stopIfTrue="1">
      <formula>OR(LEFT(K106,1)="3",LEFT(K106,1)="2")</formula>
    </cfRule>
  </conditionalFormatting>
  <conditionalFormatting sqref="K124:K125">
    <cfRule type="expression" dxfId="4899" priority="190" stopIfTrue="1">
      <formula>LEFT(K124,1)="5"</formula>
    </cfRule>
    <cfRule type="expression" dxfId="4898" priority="191" stopIfTrue="1">
      <formula>LEFT(K124,1)="4"</formula>
    </cfRule>
    <cfRule type="expression" dxfId="4897" priority="192" stopIfTrue="1">
      <formula>OR(LEFT(K124,1)="3",LEFT(K124,1)="2")</formula>
    </cfRule>
  </conditionalFormatting>
  <conditionalFormatting sqref="K123">
    <cfRule type="expression" dxfId="4896" priority="187" stopIfTrue="1">
      <formula>LEFT(K123,1)="5"</formula>
    </cfRule>
    <cfRule type="expression" dxfId="4895" priority="188" stopIfTrue="1">
      <formula>LEFT(K123,1)="4"</formula>
    </cfRule>
    <cfRule type="expression" dxfId="4894" priority="189" stopIfTrue="1">
      <formula>OR(LEFT(K123,1)="3",LEFT(K123,1)="2")</formula>
    </cfRule>
  </conditionalFormatting>
  <conditionalFormatting sqref="K123">
    <cfRule type="expression" dxfId="4893" priority="184" stopIfTrue="1">
      <formula>LEFT(K123,1)="5"</formula>
    </cfRule>
    <cfRule type="expression" dxfId="4892" priority="185" stopIfTrue="1">
      <formula>LEFT(K123,1)="4"</formula>
    </cfRule>
    <cfRule type="expression" dxfId="4891" priority="186" stopIfTrue="1">
      <formula>OR(LEFT(K123,1)="3",LEFT(K123,1)="2")</formula>
    </cfRule>
  </conditionalFormatting>
  <conditionalFormatting sqref="K123">
    <cfRule type="expression" dxfId="4890" priority="181" stopIfTrue="1">
      <formula>LEFT(K123,1)="5"</formula>
    </cfRule>
    <cfRule type="expression" dxfId="4889" priority="182" stopIfTrue="1">
      <formula>LEFT(K123,1)="4"</formula>
    </cfRule>
    <cfRule type="expression" dxfId="4888" priority="183" stopIfTrue="1">
      <formula>OR(LEFT(K123,1)="3",LEFT(K123,1)="2")</formula>
    </cfRule>
  </conditionalFormatting>
  <conditionalFormatting sqref="K136:K137">
    <cfRule type="expression" dxfId="4887" priority="178" stopIfTrue="1">
      <formula>LEFT(K136,1)="5"</formula>
    </cfRule>
    <cfRule type="expression" dxfId="4886" priority="179" stopIfTrue="1">
      <formula>LEFT(K136,1)="4"</formula>
    </cfRule>
    <cfRule type="expression" dxfId="4885" priority="180" stopIfTrue="1">
      <formula>OR(LEFT(K136,1)="3",LEFT(K136,1)="2")</formula>
    </cfRule>
  </conditionalFormatting>
  <conditionalFormatting sqref="K136:K137">
    <cfRule type="expression" dxfId="4884" priority="177" stopIfTrue="1">
      <formula>LEFT(K136,1)="5"</formula>
    </cfRule>
  </conditionalFormatting>
  <conditionalFormatting sqref="K158">
    <cfRule type="expression" dxfId="4883" priority="174" stopIfTrue="1">
      <formula>LEFT(K158,1)="5"</formula>
    </cfRule>
    <cfRule type="expression" dxfId="4882" priority="175" stopIfTrue="1">
      <formula>LEFT(K158,1)="4"</formula>
    </cfRule>
    <cfRule type="expression" dxfId="4881" priority="176" stopIfTrue="1">
      <formula>OR(LEFT(K158,1)="3",LEFT(K158,1)="2")</formula>
    </cfRule>
  </conditionalFormatting>
  <conditionalFormatting sqref="K158">
    <cfRule type="expression" dxfId="4880" priority="171" stopIfTrue="1">
      <formula>LEFT(K158,1)="5"</formula>
    </cfRule>
    <cfRule type="expression" dxfId="4879" priority="172" stopIfTrue="1">
      <formula>LEFT(K158,1)="4"</formula>
    </cfRule>
    <cfRule type="expression" dxfId="4878" priority="173" stopIfTrue="1">
      <formula>OR(LEFT(K158,1)="3",LEFT(K158,1)="2")</formula>
    </cfRule>
  </conditionalFormatting>
  <conditionalFormatting sqref="K158">
    <cfRule type="expression" dxfId="4877" priority="168" stopIfTrue="1">
      <formula>LEFT(K158,1)="5"</formula>
    </cfRule>
    <cfRule type="expression" dxfId="4876" priority="169" stopIfTrue="1">
      <formula>LEFT(K158,1)="4"</formula>
    </cfRule>
    <cfRule type="expression" dxfId="4875" priority="170" stopIfTrue="1">
      <formula>OR(LEFT(K158,1)="3",LEFT(K158,1)="2")</formula>
    </cfRule>
  </conditionalFormatting>
  <conditionalFormatting sqref="K164">
    <cfRule type="expression" dxfId="4874" priority="165" stopIfTrue="1">
      <formula>LEFT(K164,1)="5"</formula>
    </cfRule>
    <cfRule type="expression" dxfId="4873" priority="166" stopIfTrue="1">
      <formula>LEFT(K164,1)="4"</formula>
    </cfRule>
    <cfRule type="expression" dxfId="4872" priority="167" stopIfTrue="1">
      <formula>OR(LEFT(K164,1)="3",LEFT(K164,1)="2")</formula>
    </cfRule>
  </conditionalFormatting>
  <conditionalFormatting sqref="K164">
    <cfRule type="expression" dxfId="4871" priority="162" stopIfTrue="1">
      <formula>LEFT(K164,1)="5"</formula>
    </cfRule>
    <cfRule type="expression" dxfId="4870" priority="163" stopIfTrue="1">
      <formula>LEFT(K164,1)="4"</formula>
    </cfRule>
    <cfRule type="expression" dxfId="4869" priority="164" stopIfTrue="1">
      <formula>OR(LEFT(K164,1)="3",LEFT(K164,1)="2")</formula>
    </cfRule>
  </conditionalFormatting>
  <conditionalFormatting sqref="K164">
    <cfRule type="expression" dxfId="4868" priority="159" stopIfTrue="1">
      <formula>LEFT(K164,1)="5"</formula>
    </cfRule>
    <cfRule type="expression" dxfId="4867" priority="160" stopIfTrue="1">
      <formula>LEFT(K164,1)="4"</formula>
    </cfRule>
    <cfRule type="expression" dxfId="4866" priority="161" stopIfTrue="1">
      <formula>OR(LEFT(K164,1)="3",LEFT(K164,1)="2")</formula>
    </cfRule>
  </conditionalFormatting>
  <conditionalFormatting sqref="K55:K56">
    <cfRule type="expression" dxfId="4865" priority="156" stopIfTrue="1">
      <formula>LEFT(K55,1)="5"</formula>
    </cfRule>
    <cfRule type="expression" dxfId="4864" priority="157" stopIfTrue="1">
      <formula>LEFT(K55,1)="4"</formula>
    </cfRule>
    <cfRule type="expression" dxfId="4863" priority="158" stopIfTrue="1">
      <formula>OR(LEFT(K55,1)="3",LEFT(K55,1)="2")</formula>
    </cfRule>
  </conditionalFormatting>
  <conditionalFormatting sqref="K55:K56">
    <cfRule type="expression" dxfId="4862" priority="153" stopIfTrue="1">
      <formula>LEFT(K55,1)="5"</formula>
    </cfRule>
    <cfRule type="expression" dxfId="4861" priority="154" stopIfTrue="1">
      <formula>LEFT(K55,1)="4"</formula>
    </cfRule>
    <cfRule type="expression" dxfId="4860" priority="155" stopIfTrue="1">
      <formula>OR(LEFT(K55,1)="3",LEFT(K55,1)="2")</formula>
    </cfRule>
  </conditionalFormatting>
  <conditionalFormatting sqref="K55:K56">
    <cfRule type="expression" dxfId="4859" priority="150" stopIfTrue="1">
      <formula>LEFT(K55,1)="5"</formula>
    </cfRule>
    <cfRule type="expression" dxfId="4858" priority="151" stopIfTrue="1">
      <formula>LEFT(K55,1)="4"</formula>
    </cfRule>
    <cfRule type="expression" dxfId="4857" priority="152" stopIfTrue="1">
      <formula>OR(LEFT(K55,1)="3",LEFT(K55,1)="2")</formula>
    </cfRule>
  </conditionalFormatting>
  <conditionalFormatting sqref="K57">
    <cfRule type="expression" dxfId="4856" priority="147" stopIfTrue="1">
      <formula>LEFT(K57,1)="5"</formula>
    </cfRule>
    <cfRule type="expression" dxfId="4855" priority="148" stopIfTrue="1">
      <formula>LEFT(K57,1)="4"</formula>
    </cfRule>
    <cfRule type="expression" dxfId="4854" priority="149" stopIfTrue="1">
      <formula>OR(LEFT(K57,1)="3",LEFT(K57,1)="2")</formula>
    </cfRule>
  </conditionalFormatting>
  <conditionalFormatting sqref="K57">
    <cfRule type="expression" dxfId="4853" priority="144" stopIfTrue="1">
      <formula>LEFT(K57,1)="5"</formula>
    </cfRule>
    <cfRule type="expression" dxfId="4852" priority="145" stopIfTrue="1">
      <formula>LEFT(K57,1)="4"</formula>
    </cfRule>
    <cfRule type="expression" dxfId="4851" priority="146" stopIfTrue="1">
      <formula>OR(LEFT(K57,1)="3",LEFT(K57,1)="2")</formula>
    </cfRule>
  </conditionalFormatting>
  <conditionalFormatting sqref="K57">
    <cfRule type="expression" dxfId="4850" priority="141" stopIfTrue="1">
      <formula>LEFT(K57,1)="5"</formula>
    </cfRule>
    <cfRule type="expression" dxfId="4849" priority="142" stopIfTrue="1">
      <formula>LEFT(K57,1)="4"</formula>
    </cfRule>
    <cfRule type="expression" dxfId="4848" priority="143" stopIfTrue="1">
      <formula>OR(LEFT(K57,1)="3",LEFT(K57,1)="2")</formula>
    </cfRule>
  </conditionalFormatting>
  <conditionalFormatting sqref="K58">
    <cfRule type="expression" dxfId="4847" priority="138" stopIfTrue="1">
      <formula>LEFT(K58,1)="5"</formula>
    </cfRule>
    <cfRule type="expression" dxfId="4846" priority="139" stopIfTrue="1">
      <formula>LEFT(K58,1)="4"</formula>
    </cfRule>
    <cfRule type="expression" dxfId="4845" priority="140" stopIfTrue="1">
      <formula>OR(LEFT(K58,1)="3",LEFT(K58,1)="2")</formula>
    </cfRule>
  </conditionalFormatting>
  <conditionalFormatting sqref="K58">
    <cfRule type="expression" dxfId="4844" priority="135" stopIfTrue="1">
      <formula>LEFT(K58,1)="5"</formula>
    </cfRule>
    <cfRule type="expression" dxfId="4843" priority="136" stopIfTrue="1">
      <formula>LEFT(K58,1)="4"</formula>
    </cfRule>
    <cfRule type="expression" dxfId="4842" priority="137" stopIfTrue="1">
      <formula>OR(LEFT(K58,1)="3",LEFT(K58,1)="2")</formula>
    </cfRule>
  </conditionalFormatting>
  <conditionalFormatting sqref="K58">
    <cfRule type="expression" dxfId="4841" priority="132" stopIfTrue="1">
      <formula>LEFT(K58,1)="5"</formula>
    </cfRule>
    <cfRule type="expression" dxfId="4840" priority="133" stopIfTrue="1">
      <formula>LEFT(K58,1)="4"</formula>
    </cfRule>
    <cfRule type="expression" dxfId="4839" priority="134" stopIfTrue="1">
      <formula>OR(LEFT(K58,1)="3",LEFT(K58,1)="2")</formula>
    </cfRule>
  </conditionalFormatting>
  <conditionalFormatting sqref="K59">
    <cfRule type="expression" dxfId="4838" priority="129" stopIfTrue="1">
      <formula>LEFT(K59,1)="5"</formula>
    </cfRule>
    <cfRule type="expression" dxfId="4837" priority="130" stopIfTrue="1">
      <formula>LEFT(K59,1)="4"</formula>
    </cfRule>
    <cfRule type="expression" dxfId="4836" priority="131" stopIfTrue="1">
      <formula>OR(LEFT(K59,1)="3",LEFT(K59,1)="2")</formula>
    </cfRule>
  </conditionalFormatting>
  <conditionalFormatting sqref="K59">
    <cfRule type="expression" dxfId="4835" priority="126" stopIfTrue="1">
      <formula>LEFT(K59,1)="5"</formula>
    </cfRule>
    <cfRule type="expression" dxfId="4834" priority="127" stopIfTrue="1">
      <formula>LEFT(K59,1)="4"</formula>
    </cfRule>
    <cfRule type="expression" dxfId="4833" priority="128" stopIfTrue="1">
      <formula>OR(LEFT(K59,1)="3",LEFT(K59,1)="2")</formula>
    </cfRule>
  </conditionalFormatting>
  <conditionalFormatting sqref="K59">
    <cfRule type="expression" dxfId="4832" priority="123" stopIfTrue="1">
      <formula>LEFT(K59,1)="5"</formula>
    </cfRule>
    <cfRule type="expression" dxfId="4831" priority="124" stopIfTrue="1">
      <formula>LEFT(K59,1)="4"</formula>
    </cfRule>
    <cfRule type="expression" dxfId="4830" priority="125" stopIfTrue="1">
      <formula>OR(LEFT(K59,1)="3",LEFT(K59,1)="2")</formula>
    </cfRule>
  </conditionalFormatting>
  <conditionalFormatting sqref="K60">
    <cfRule type="expression" dxfId="4829" priority="120" stopIfTrue="1">
      <formula>LEFT(K60,1)="5"</formula>
    </cfRule>
    <cfRule type="expression" dxfId="4828" priority="121" stopIfTrue="1">
      <formula>LEFT(K60,1)="4"</formula>
    </cfRule>
    <cfRule type="expression" dxfId="4827" priority="122" stopIfTrue="1">
      <formula>OR(LEFT(K60,1)="3",LEFT(K60,1)="2")</formula>
    </cfRule>
  </conditionalFormatting>
  <conditionalFormatting sqref="K60">
    <cfRule type="expression" dxfId="4826" priority="117" stopIfTrue="1">
      <formula>LEFT(K60,1)="5"</formula>
    </cfRule>
    <cfRule type="expression" dxfId="4825" priority="118" stopIfTrue="1">
      <formula>LEFT(K60,1)="4"</formula>
    </cfRule>
    <cfRule type="expression" dxfId="4824" priority="119" stopIfTrue="1">
      <formula>OR(LEFT(K60,1)="3",LEFT(K60,1)="2")</formula>
    </cfRule>
  </conditionalFormatting>
  <conditionalFormatting sqref="K60">
    <cfRule type="expression" dxfId="4823" priority="114" stopIfTrue="1">
      <formula>LEFT(K60,1)="5"</formula>
    </cfRule>
    <cfRule type="expression" dxfId="4822" priority="115" stopIfTrue="1">
      <formula>LEFT(K60,1)="4"</formula>
    </cfRule>
    <cfRule type="expression" dxfId="4821" priority="116" stopIfTrue="1">
      <formula>OR(LEFT(K60,1)="3",LEFT(K60,1)="2")</formula>
    </cfRule>
  </conditionalFormatting>
  <conditionalFormatting sqref="K165">
    <cfRule type="expression" dxfId="4820" priority="111" stopIfTrue="1">
      <formula>LEFT(K165,1)="5"</formula>
    </cfRule>
    <cfRule type="expression" dxfId="4819" priority="112" stopIfTrue="1">
      <formula>LEFT(K165,1)="4"</formula>
    </cfRule>
    <cfRule type="expression" dxfId="4818" priority="113" stopIfTrue="1">
      <formula>OR(LEFT(K165,1)="3",LEFT(K165,1)="2")</formula>
    </cfRule>
  </conditionalFormatting>
  <conditionalFormatting sqref="K165">
    <cfRule type="expression" dxfId="4817" priority="108" stopIfTrue="1">
      <formula>LEFT(K165,1)="5"</formula>
    </cfRule>
    <cfRule type="expression" dxfId="4816" priority="109" stopIfTrue="1">
      <formula>LEFT(K165,1)="4"</formula>
    </cfRule>
    <cfRule type="expression" dxfId="4815" priority="110" stopIfTrue="1">
      <formula>OR(LEFT(K165,1)="3",LEFT(K165,1)="2")</formula>
    </cfRule>
  </conditionalFormatting>
  <conditionalFormatting sqref="K165">
    <cfRule type="expression" dxfId="4814" priority="105" stopIfTrue="1">
      <formula>LEFT(K165,1)="5"</formula>
    </cfRule>
    <cfRule type="expression" dxfId="4813" priority="106" stopIfTrue="1">
      <formula>LEFT(K165,1)="4"</formula>
    </cfRule>
    <cfRule type="expression" dxfId="4812" priority="107" stopIfTrue="1">
      <formula>OR(LEFT(K165,1)="3",LEFT(K165,1)="2")</formula>
    </cfRule>
  </conditionalFormatting>
  <conditionalFormatting sqref="AI21 K21">
    <cfRule type="expression" dxfId="4811" priority="102" stopIfTrue="1">
      <formula>LEFT(K21,1)="5"</formula>
    </cfRule>
    <cfRule type="expression" dxfId="4810" priority="103" stopIfTrue="1">
      <formula>LEFT(K21,1)="4"</formula>
    </cfRule>
    <cfRule type="expression" dxfId="4809" priority="104" stopIfTrue="1">
      <formula>OR(LEFT(K21,1)="3",LEFT(K21,1)="2")</formula>
    </cfRule>
  </conditionalFormatting>
  <conditionalFormatting sqref="AI33 K33">
    <cfRule type="expression" dxfId="4808" priority="99" stopIfTrue="1">
      <formula>LEFT(K33,1)="5"</formula>
    </cfRule>
    <cfRule type="expression" dxfId="4807" priority="100" stopIfTrue="1">
      <formula>LEFT(K33,1)="4"</formula>
    </cfRule>
    <cfRule type="expression" dxfId="4806" priority="101" stopIfTrue="1">
      <formula>OR(LEFT(K33,1)="3",LEFT(K33,1)="2")</formula>
    </cfRule>
  </conditionalFormatting>
  <conditionalFormatting sqref="K126 AI126">
    <cfRule type="expression" dxfId="4805" priority="96" stopIfTrue="1">
      <formula>LEFT(K126,1)="5"</formula>
    </cfRule>
    <cfRule type="expression" dxfId="4804" priority="97" stopIfTrue="1">
      <formula>LEFT(K126,1)="4"</formula>
    </cfRule>
    <cfRule type="expression" dxfId="4803" priority="98" stopIfTrue="1">
      <formula>OR(LEFT(K126,1)="3",LEFT(K126,1)="2")</formula>
    </cfRule>
  </conditionalFormatting>
  <conditionalFormatting sqref="K65">
    <cfRule type="expression" dxfId="4802" priority="85" stopIfTrue="1">
      <formula>LEFT(K65,1)="5"</formula>
    </cfRule>
    <cfRule type="expression" dxfId="4801" priority="86" stopIfTrue="1">
      <formula>LEFT(K65,1)="4"</formula>
    </cfRule>
    <cfRule type="expression" dxfId="4800" priority="87" stopIfTrue="1">
      <formula>OR(LEFT(K65,1)="3",LEFT(K65,1)="2")</formula>
    </cfRule>
  </conditionalFormatting>
  <conditionalFormatting sqref="K65">
    <cfRule type="expression" dxfId="4799" priority="84" stopIfTrue="1">
      <formula>LEFT(K65,1)="5"</formula>
    </cfRule>
  </conditionalFormatting>
  <conditionalFormatting sqref="K112">
    <cfRule type="expression" dxfId="4798" priority="81" stopIfTrue="1">
      <formula>LEFT(K112,1)="5"</formula>
    </cfRule>
    <cfRule type="expression" dxfId="4797" priority="82" stopIfTrue="1">
      <formula>LEFT(K112,1)="4"</formula>
    </cfRule>
    <cfRule type="expression" dxfId="4796" priority="83" stopIfTrue="1">
      <formula>OR(LEFT(K112,1)="3",LEFT(K112,1)="2")</formula>
    </cfRule>
  </conditionalFormatting>
  <conditionalFormatting sqref="K112">
    <cfRule type="expression" dxfId="4795" priority="78" stopIfTrue="1">
      <formula>LEFT(K112,1)="5"</formula>
    </cfRule>
    <cfRule type="expression" dxfId="4794" priority="79" stopIfTrue="1">
      <formula>LEFT(K112,1)="4"</formula>
    </cfRule>
    <cfRule type="expression" dxfId="4793" priority="80" stopIfTrue="1">
      <formula>OR(LEFT(K112,1)="3",LEFT(K112,1)="2")</formula>
    </cfRule>
  </conditionalFormatting>
  <conditionalFormatting sqref="K112">
    <cfRule type="expression" dxfId="4792" priority="75" stopIfTrue="1">
      <formula>LEFT(K112,1)="5"</formula>
    </cfRule>
    <cfRule type="expression" dxfId="4791" priority="76" stopIfTrue="1">
      <formula>LEFT(K112,1)="4"</formula>
    </cfRule>
    <cfRule type="expression" dxfId="4790" priority="77" stopIfTrue="1">
      <formula>OR(LEFT(K112,1)="3",LEFT(K112,1)="2")</formula>
    </cfRule>
  </conditionalFormatting>
  <conditionalFormatting sqref="K112">
    <cfRule type="expression" dxfId="4789" priority="72" stopIfTrue="1">
      <formula>LEFT(K112,1)="5"</formula>
    </cfRule>
    <cfRule type="expression" dxfId="4788" priority="73" stopIfTrue="1">
      <formula>LEFT(K112,1)="4"</formula>
    </cfRule>
    <cfRule type="expression" dxfId="4787" priority="74" stopIfTrue="1">
      <formula>OR(LEFT(K112,1)="3",LEFT(K112,1)="2")</formula>
    </cfRule>
  </conditionalFormatting>
  <conditionalFormatting sqref="K112">
    <cfRule type="expression" dxfId="4786" priority="69" stopIfTrue="1">
      <formula>LEFT(K112,1)="5"</formula>
    </cfRule>
    <cfRule type="expression" dxfId="4785" priority="70" stopIfTrue="1">
      <formula>LEFT(K112,1)="4"</formula>
    </cfRule>
    <cfRule type="expression" dxfId="4784" priority="71" stopIfTrue="1">
      <formula>OR(LEFT(K112,1)="3",LEFT(K112,1)="2")</formula>
    </cfRule>
  </conditionalFormatting>
  <conditionalFormatting sqref="K112">
    <cfRule type="expression" dxfId="4783" priority="66" stopIfTrue="1">
      <formula>LEFT(K112,1)="5"</formula>
    </cfRule>
    <cfRule type="expression" dxfId="4782" priority="67" stopIfTrue="1">
      <formula>LEFT(K112,1)="4"</formula>
    </cfRule>
    <cfRule type="expression" dxfId="4781" priority="68" stopIfTrue="1">
      <formula>OR(LEFT(K112,1)="3",LEFT(K112,1)="2")</formula>
    </cfRule>
  </conditionalFormatting>
  <conditionalFormatting sqref="K112">
    <cfRule type="expression" dxfId="4780" priority="63" stopIfTrue="1">
      <formula>LEFT(K112,1)="5"</formula>
    </cfRule>
    <cfRule type="expression" dxfId="4779" priority="64" stopIfTrue="1">
      <formula>LEFT(K112,1)="4"</formula>
    </cfRule>
    <cfRule type="expression" dxfId="4778" priority="65" stopIfTrue="1">
      <formula>OR(LEFT(K112,1)="3",LEFT(K112,1)="2")</formula>
    </cfRule>
  </conditionalFormatting>
  <conditionalFormatting sqref="K138">
    <cfRule type="expression" dxfId="4777" priority="60" stopIfTrue="1">
      <formula>LEFT(K138,1)="5"</formula>
    </cfRule>
    <cfRule type="expression" dxfId="4776" priority="61" stopIfTrue="1">
      <formula>LEFT(K138,1)="4"</formula>
    </cfRule>
    <cfRule type="expression" dxfId="4775" priority="62" stopIfTrue="1">
      <formula>OR(LEFT(K138,1)="3",LEFT(K138,1)="2")</formula>
    </cfRule>
  </conditionalFormatting>
  <conditionalFormatting sqref="K152:K153">
    <cfRule type="expression" dxfId="4774" priority="57" stopIfTrue="1">
      <formula>LEFT(K152,1)="5"</formula>
    </cfRule>
    <cfRule type="expression" dxfId="4773" priority="58" stopIfTrue="1">
      <formula>LEFT(K152,1)="4"</formula>
    </cfRule>
    <cfRule type="expression" dxfId="4772" priority="59" stopIfTrue="1">
      <formula>OR(LEFT(K152,1)="3",LEFT(K152,1)="2")</formula>
    </cfRule>
  </conditionalFormatting>
  <conditionalFormatting sqref="K152:K153">
    <cfRule type="expression" dxfId="4771" priority="54" stopIfTrue="1">
      <formula>LEFT(K152,1)="5"</formula>
    </cfRule>
    <cfRule type="expression" dxfId="4770" priority="55" stopIfTrue="1">
      <formula>LEFT(K152,1)="4"</formula>
    </cfRule>
    <cfRule type="expression" dxfId="4769" priority="56" stopIfTrue="1">
      <formula>OR(LEFT(K152,1)="3",LEFT(K152,1)="2")</formula>
    </cfRule>
  </conditionalFormatting>
  <conditionalFormatting sqref="K152:K153">
    <cfRule type="expression" dxfId="4768" priority="51" stopIfTrue="1">
      <formula>LEFT(K152,1)="5"</formula>
    </cfRule>
    <cfRule type="expression" dxfId="4767" priority="52" stopIfTrue="1">
      <formula>LEFT(K152,1)="4"</formula>
    </cfRule>
    <cfRule type="expression" dxfId="4766" priority="53" stopIfTrue="1">
      <formula>OR(LEFT(K152,1)="3",LEFT(K152,1)="2")</formula>
    </cfRule>
  </conditionalFormatting>
  <conditionalFormatting sqref="K146:K147">
    <cfRule type="expression" dxfId="4765" priority="48" stopIfTrue="1">
      <formula>LEFT(K146,1)="5"</formula>
    </cfRule>
    <cfRule type="expression" dxfId="4764" priority="49" stopIfTrue="1">
      <formula>LEFT(K146,1)="4"</formula>
    </cfRule>
    <cfRule type="expression" dxfId="4763" priority="50" stopIfTrue="1">
      <formula>OR(LEFT(K146,1)="3",LEFT(K146,1)="2")</formula>
    </cfRule>
  </conditionalFormatting>
  <conditionalFormatting sqref="K146:K147">
    <cfRule type="expression" dxfId="4762" priority="45" stopIfTrue="1">
      <formula>LEFT(K146,1)="5"</formula>
    </cfRule>
    <cfRule type="expression" dxfId="4761" priority="46" stopIfTrue="1">
      <formula>LEFT(K146,1)="4"</formula>
    </cfRule>
    <cfRule type="expression" dxfId="4760" priority="47" stopIfTrue="1">
      <formula>OR(LEFT(K146,1)="3",LEFT(K146,1)="2")</formula>
    </cfRule>
  </conditionalFormatting>
  <conditionalFormatting sqref="K146:K147">
    <cfRule type="expression" dxfId="4759" priority="42" stopIfTrue="1">
      <formula>LEFT(K146,1)="5"</formula>
    </cfRule>
    <cfRule type="expression" dxfId="4758" priority="43" stopIfTrue="1">
      <formula>LEFT(K146,1)="4"</formula>
    </cfRule>
    <cfRule type="expression" dxfId="4757" priority="44" stopIfTrue="1">
      <formula>OR(LEFT(K146,1)="3",LEFT(K146,1)="2")</formula>
    </cfRule>
  </conditionalFormatting>
  <conditionalFormatting sqref="R141 N141:P141 K141:K145">
    <cfRule type="expression" dxfId="4756" priority="35" stopIfTrue="1">
      <formula>LEFT(K141,1)="5"</formula>
    </cfRule>
    <cfRule type="expression" dxfId="4755" priority="36" stopIfTrue="1">
      <formula>LEFT(K141,1)="4"</formula>
    </cfRule>
    <cfRule type="expression" dxfId="4754" priority="37" stopIfTrue="1">
      <formula>OR(LEFT(K141,1)="3",LEFT(K141,1)="2")</formula>
    </cfRule>
  </conditionalFormatting>
  <conditionalFormatting sqref="L141">
    <cfRule type="expression" dxfId="4753" priority="38" stopIfTrue="1">
      <formula>$S141=1</formula>
    </cfRule>
    <cfRule type="expression" dxfId="4752" priority="39" stopIfTrue="1">
      <formula>$S141=0</formula>
    </cfRule>
  </conditionalFormatting>
  <conditionalFormatting sqref="M141">
    <cfRule type="expression" dxfId="4751" priority="40" stopIfTrue="1">
      <formula>$T141=1</formula>
    </cfRule>
    <cfRule type="expression" dxfId="4750" priority="41" stopIfTrue="1">
      <formula>$T141=0</formula>
    </cfRule>
  </conditionalFormatting>
  <conditionalFormatting sqref="R141">
    <cfRule type="expression" dxfId="4749" priority="32" stopIfTrue="1">
      <formula>LEFT(R141,1)="5"</formula>
    </cfRule>
    <cfRule type="expression" dxfId="4748" priority="33" stopIfTrue="1">
      <formula>LEFT(R141,1)="4"</formula>
    </cfRule>
    <cfRule type="expression" dxfId="4747" priority="34" stopIfTrue="1">
      <formula>OR(LEFT(R141,1)="3",LEFT(R141,1)="2")</formula>
    </cfRule>
  </conditionalFormatting>
  <conditionalFormatting sqref="R141">
    <cfRule type="expression" dxfId="4746" priority="29" stopIfTrue="1">
      <formula>LEFT(R141,1)="5"</formula>
    </cfRule>
    <cfRule type="expression" dxfId="4745" priority="30" stopIfTrue="1">
      <formula>LEFT(R141,1)="4"</formula>
    </cfRule>
    <cfRule type="expression" dxfId="4744" priority="31" stopIfTrue="1">
      <formula>OR(LEFT(R141,1)="3",LEFT(R141,1)="2")</formula>
    </cfRule>
  </conditionalFormatting>
  <conditionalFormatting sqref="R141 N141:P141 K141:K145">
    <cfRule type="expression" dxfId="4743" priority="26" stopIfTrue="1">
      <formula>LEFT(K141,1)="5"</formula>
    </cfRule>
    <cfRule type="expression" dxfId="4742" priority="27" stopIfTrue="1">
      <formula>LEFT(K141,1)="4"</formula>
    </cfRule>
    <cfRule type="expression" dxfId="4741" priority="28" stopIfTrue="1">
      <formula>OR(LEFT(K141,1)="3",LEFT(K141,1)="2")</formula>
    </cfRule>
  </conditionalFormatting>
  <conditionalFormatting sqref="L141">
    <cfRule type="expression" dxfId="4740" priority="24" stopIfTrue="1">
      <formula>$S141=1</formula>
    </cfRule>
    <cfRule type="expression" dxfId="4739" priority="25" stopIfTrue="1">
      <formula>$S141=0</formula>
    </cfRule>
  </conditionalFormatting>
  <conditionalFormatting sqref="M141">
    <cfRule type="expression" dxfId="4738" priority="22" stopIfTrue="1">
      <formula>$T141=1</formula>
    </cfRule>
    <cfRule type="expression" dxfId="4737" priority="23" stopIfTrue="1">
      <formula>$T141=0</formula>
    </cfRule>
  </conditionalFormatting>
  <conditionalFormatting sqref="R141">
    <cfRule type="expression" dxfId="4736" priority="19" stopIfTrue="1">
      <formula>LEFT(R141,1)="5"</formula>
    </cfRule>
    <cfRule type="expression" dxfId="4735" priority="20" stopIfTrue="1">
      <formula>LEFT(R141,1)="4"</formula>
    </cfRule>
    <cfRule type="expression" dxfId="4734" priority="21" stopIfTrue="1">
      <formula>OR(LEFT(R141,1)="3",LEFT(R141,1)="2")</formula>
    </cfRule>
  </conditionalFormatting>
  <conditionalFormatting sqref="R141">
    <cfRule type="expression" dxfId="4733" priority="16" stopIfTrue="1">
      <formula>LEFT(R141,1)="5"</formula>
    </cfRule>
    <cfRule type="expression" dxfId="4732" priority="17" stopIfTrue="1">
      <formula>LEFT(R141,1)="4"</formula>
    </cfRule>
    <cfRule type="expression" dxfId="4731" priority="18" stopIfTrue="1">
      <formula>OR(LEFT(R141,1)="3",LEFT(R141,1)="2")</formula>
    </cfRule>
  </conditionalFormatting>
  <conditionalFormatting sqref="K141:K145">
    <cfRule type="expression" dxfId="4730" priority="13" stopIfTrue="1">
      <formula>LEFT(K141,1)="5"</formula>
    </cfRule>
    <cfRule type="expression" dxfId="4729" priority="14" stopIfTrue="1">
      <formula>LEFT(K141,1)="4"</formula>
    </cfRule>
    <cfRule type="expression" dxfId="4728" priority="15" stopIfTrue="1">
      <formula>OR(LEFT(K141,1)="3",LEFT(K141,1)="2")</formula>
    </cfRule>
  </conditionalFormatting>
  <conditionalFormatting sqref="K148">
    <cfRule type="expression" dxfId="4727" priority="10" stopIfTrue="1">
      <formula>LEFT(K148,1)="5"</formula>
    </cfRule>
    <cfRule type="expression" dxfId="4726" priority="11" stopIfTrue="1">
      <formula>LEFT(K148,1)="4"</formula>
    </cfRule>
    <cfRule type="expression" dxfId="4725" priority="12" stopIfTrue="1">
      <formula>OR(LEFT(K148,1)="3",LEFT(K148,1)="2")</formula>
    </cfRule>
  </conditionalFormatting>
  <conditionalFormatting sqref="K148">
    <cfRule type="expression" dxfId="4724" priority="7" stopIfTrue="1">
      <formula>LEFT(K148,1)="5"</formula>
    </cfRule>
    <cfRule type="expression" dxfId="4723" priority="8" stopIfTrue="1">
      <formula>LEFT(K148,1)="4"</formula>
    </cfRule>
    <cfRule type="expression" dxfId="4722" priority="9" stopIfTrue="1">
      <formula>OR(LEFT(K148,1)="3",LEFT(K148,1)="2")</formula>
    </cfRule>
  </conditionalFormatting>
  <conditionalFormatting sqref="K148">
    <cfRule type="expression" dxfId="4721" priority="4" stopIfTrue="1">
      <formula>LEFT(K148,1)="5"</formula>
    </cfRule>
    <cfRule type="expression" dxfId="4720" priority="5" stopIfTrue="1">
      <formula>LEFT(K148,1)="4"</formula>
    </cfRule>
    <cfRule type="expression" dxfId="4719" priority="6" stopIfTrue="1">
      <formula>OR(LEFT(K148,1)="3",LEFT(K148,1)="2")</formula>
    </cfRule>
  </conditionalFormatting>
  <conditionalFormatting sqref="K71">
    <cfRule type="expression" dxfId="4718" priority="1" stopIfTrue="1">
      <formula>LEFT(K71,1)="5"</formula>
    </cfRule>
    <cfRule type="expression" dxfId="4717" priority="2" stopIfTrue="1">
      <formula>LEFT(K71,1)="4"</formula>
    </cfRule>
    <cfRule type="expression" dxfId="4716" priority="3" stopIfTrue="1">
      <formula>OR(LEFT(K71,1)="3",LEFT(K71,1)="2")</formula>
    </cfRule>
  </conditionalFormatting>
  <dataValidations count="3">
    <dataValidation type="list" allowBlank="1" showInputMessage="1" showErrorMessage="1" sqref="E13:E17 E164:E168 E100:E104 E19:E23 E37:E41 E49:E53 E65:E69 E141:E150 E77:E81 E83:E87 E43:E47 E112:E115 E170:E174 E117:E121 E106:E110 E129:E133 E135:E139 E94:E98 E158:E162 E55:E63 E30:E33 E35 E123:E127 E25:E28 E152:E156 E71:E75 E89:E92" xr:uid="{00000000-0002-0000-1100-000000000000}">
      <formula1>PPE</formula1>
    </dataValidation>
    <dataValidation type="list" allowBlank="1" showInputMessage="1" showErrorMessage="1" sqref="I164:I168 I13:I17 AG100:AG103 AG21 AG37 I49:I53 AG65 I141:I150 I77:I81 I83:I87 AG43:AG44 AG136:AG137 I170:I174 I117:I121 AG106 I129:I133 I135:I139 I94:I98 AG158 I100:I104 I37:I41 I43:I47 I106:I110 I112:I115 I158:I162 AG55:AG60 AG164:AG165 I55:I63 I19:I23 AG123:AG126 AG30:AG33 I30:I33 I35 I123:I127 I25:I28 I65:I69 I152:I156 AG152:AG153 AG141:AG148 I71:I75 I89:I92" xr:uid="{00000000-0002-0000-1100-000001000000}">
      <formula1>Seriousness</formula1>
    </dataValidation>
    <dataValidation type="list" allowBlank="1" showInputMessage="1" showErrorMessage="1" sqref="H13:H17 H164:H168 AF100:AF103 AF21 AF37 H49:H53 AF65 H141:H150 H77:H81 H83:H87 AF43:AF44 AF136:AF137 H170:H174 H117:H121 AF106 H129:H133 H135:H139 H94:H98 AF158 H100:H104 H37:H41 H43:H47 H106:H110 H112:H115 H158:H162 AF55:AF60 AF164:AF165 H55:H63 H19:H23 AF123:AF126 AF30:AF33 H30:H33 H35 H123:H127 H25:H28 H65:H69 H152:H156 AF152:AF153 AF141:AF148 H71:H75 H89:H92" xr:uid="{00000000-0002-0000-1100-000002000000}">
      <formula1>Exposition</formula1>
    </dataValidation>
  </dataValidations>
  <hyperlinks>
    <hyperlink ref="AA106" r:id="rId1" xr:uid="{5847F2FF-FB61-4FD4-AD63-10534ABD7B2E}"/>
    <hyperlink ref="AA152" r:id="rId2" xr:uid="{FCF887E1-8661-433E-BDF8-57F062D2419C}"/>
    <hyperlink ref="AA89" r:id="rId3" location=":~:text=Le%20bruit%20g%C3%A9n%C3%A9r%C3%A9%20peut%20atteindre,de%20mastic...)." xr:uid="{F6566B29-452E-4CAB-B219-39DD8D3F2936}"/>
  </hyperlinks>
  <pageMargins left="0.19685039370078741" right="0.19685039370078741" top="0.59055118110236227" bottom="0.59055118110236227" header="0.51181102362204722" footer="0.51181102362204722"/>
  <pageSetup paperSize="8" scale="50" orientation="landscape" r:id="rId4"/>
  <headerFooter alignWithMargins="0"/>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FF0000"/>
  </sheetPr>
  <dimension ref="A1:GY185"/>
  <sheetViews>
    <sheetView topLeftCell="A131" zoomScale="30" zoomScaleNormal="30" workbookViewId="0">
      <selection activeCell="N54" sqref="N54"/>
    </sheetView>
  </sheetViews>
  <sheetFormatPr baseColWidth="10" defaultColWidth="11.42578125" defaultRowHeight="12.75"/>
  <cols>
    <col min="1" max="1" width="35.7109375" style="265" customWidth="1"/>
    <col min="2" max="4" width="40.7109375" style="315" customWidth="1"/>
    <col min="5" max="5" width="13.7109375" style="290" customWidth="1"/>
    <col min="6" max="6" width="13.7109375" style="295" customWidth="1"/>
    <col min="7" max="7" width="25.7109375" style="315" customWidth="1"/>
    <col min="8" max="9" width="15.7109375" style="315" customWidth="1"/>
    <col min="10" max="10" width="3.7109375" style="315" hidden="1" customWidth="1"/>
    <col min="11" max="11" width="15.7109375" style="219" customWidth="1"/>
    <col min="12" max="12" width="13.85546875" style="219" hidden="1" customWidth="1"/>
    <col min="13" max="13" width="13" style="219" hidden="1" customWidth="1"/>
    <col min="14" max="18" width="12.7109375" style="219" customWidth="1"/>
    <col min="19" max="19" width="10.5703125" style="222" hidden="1" customWidth="1"/>
    <col min="20" max="20" width="9.140625" style="222" hidden="1" customWidth="1"/>
    <col min="21" max="21" width="3.140625" style="339" hidden="1" customWidth="1"/>
    <col min="22" max="22" width="5.7109375" style="339" hidden="1" customWidth="1"/>
    <col min="23" max="23" width="6.140625" style="339" hidden="1" customWidth="1"/>
    <col min="24" max="24" width="8.140625" style="339" hidden="1" customWidth="1"/>
    <col min="25" max="25" width="12.85546875" style="339" hidden="1" customWidth="1"/>
    <col min="26" max="27" width="45.7109375" style="315" customWidth="1"/>
    <col min="28" max="33" width="12.7109375" style="315" customWidth="1"/>
    <col min="34" max="34" width="12.7109375" style="315" hidden="1" customWidth="1"/>
    <col min="35" max="35" width="12.7109375" style="315" customWidth="1"/>
    <col min="36" max="16384" width="11.42578125" style="315"/>
  </cols>
  <sheetData>
    <row r="1" spans="1:207" ht="33.75">
      <c r="A1" s="401" t="s">
        <v>342</v>
      </c>
      <c r="B1" s="186"/>
      <c r="C1" s="186"/>
      <c r="D1" s="474"/>
      <c r="E1" s="287"/>
      <c r="F1" s="294"/>
      <c r="G1" s="79"/>
      <c r="H1" s="79"/>
      <c r="I1" s="79"/>
      <c r="J1" s="79"/>
      <c r="K1" s="79"/>
      <c r="L1" s="79"/>
      <c r="M1" s="79"/>
      <c r="N1" s="79"/>
      <c r="O1" s="79"/>
      <c r="P1" s="79"/>
      <c r="Q1" s="79"/>
      <c r="R1" s="80"/>
      <c r="S1" s="154"/>
      <c r="T1" s="154"/>
      <c r="U1" s="387">
        <f ca="1">TODAY()</f>
        <v>45455</v>
      </c>
      <c r="V1" s="534"/>
      <c r="W1" s="534"/>
      <c r="X1" s="534"/>
      <c r="Y1" s="534"/>
    </row>
    <row r="2" spans="1:207">
      <c r="B2" s="475" t="s">
        <v>343</v>
      </c>
      <c r="C2" s="559" t="s">
        <v>801</v>
      </c>
      <c r="D2" s="535"/>
      <c r="E2" s="288"/>
      <c r="K2" s="315"/>
      <c r="L2" s="315"/>
      <c r="M2" s="315"/>
      <c r="N2" s="315"/>
      <c r="O2" s="315"/>
      <c r="P2" s="315"/>
      <c r="Q2" s="315"/>
      <c r="R2" s="315"/>
      <c r="S2" s="339"/>
      <c r="T2" s="339"/>
      <c r="V2" s="349"/>
    </row>
    <row r="3" spans="1:207">
      <c r="B3" s="473" t="s">
        <v>345</v>
      </c>
      <c r="C3" s="560" t="s">
        <v>646</v>
      </c>
      <c r="D3" s="535"/>
      <c r="E3" s="288"/>
      <c r="K3" s="315"/>
      <c r="L3" s="315"/>
      <c r="M3" s="315"/>
      <c r="N3" s="315"/>
      <c r="O3" s="315"/>
      <c r="P3" s="315"/>
      <c r="Q3" s="315"/>
      <c r="R3" s="315"/>
      <c r="S3" s="339"/>
      <c r="T3" s="339"/>
    </row>
    <row r="4" spans="1:207">
      <c r="B4" s="476" t="s">
        <v>347</v>
      </c>
      <c r="C4" s="561" t="s">
        <v>348</v>
      </c>
      <c r="D4" s="536"/>
      <c r="E4" s="289"/>
      <c r="K4" s="315"/>
      <c r="L4" s="315"/>
      <c r="M4" s="315"/>
      <c r="N4" s="315"/>
      <c r="O4" s="315"/>
      <c r="P4" s="315"/>
      <c r="Q4" s="315"/>
      <c r="R4" s="315"/>
      <c r="S4" s="339"/>
      <c r="T4" s="339"/>
    </row>
    <row r="5" spans="1:207">
      <c r="B5" s="470" t="s">
        <v>314</v>
      </c>
      <c r="C5" s="562">
        <v>44698</v>
      </c>
      <c r="K5" s="315"/>
      <c r="L5" s="315"/>
      <c r="M5" s="315"/>
      <c r="N5" s="315"/>
      <c r="O5" s="315"/>
      <c r="P5" s="315"/>
      <c r="Q5" s="315"/>
      <c r="R5" s="315"/>
      <c r="S5" s="339"/>
      <c r="T5" s="339"/>
    </row>
    <row r="6" spans="1:207">
      <c r="B6" s="470" t="s">
        <v>315</v>
      </c>
      <c r="C6" s="562">
        <v>45378</v>
      </c>
      <c r="K6" s="315"/>
      <c r="L6" s="315"/>
      <c r="M6" s="315"/>
      <c r="N6" s="315"/>
      <c r="O6" s="315"/>
      <c r="P6" s="315"/>
      <c r="Q6" s="315"/>
      <c r="R6" s="315"/>
      <c r="S6" s="339"/>
      <c r="T6" s="339"/>
    </row>
    <row r="7" spans="1:207">
      <c r="B7" s="473" t="s">
        <v>350</v>
      </c>
      <c r="C7" s="563">
        <f>IF(ISERROR(AVERAGE(F12:F180)),C7,AVERAGE(F12:F180))</f>
        <v>9</v>
      </c>
      <c r="K7" s="315"/>
      <c r="L7" s="315"/>
      <c r="M7" s="315"/>
      <c r="N7" s="315"/>
      <c r="O7" s="315"/>
      <c r="P7" s="315"/>
      <c r="Q7" s="315"/>
      <c r="R7" s="315"/>
      <c r="S7" s="339"/>
      <c r="T7" s="339"/>
    </row>
    <row r="8" spans="1:207">
      <c r="B8" s="479" t="s">
        <v>351</v>
      </c>
      <c r="C8" s="564" t="s">
        <v>802</v>
      </c>
      <c r="D8" s="898" t="str">
        <f>IF((F9&lt;=0.85*C7),"Alert: please reconsider your HWAG definition","")</f>
        <v/>
      </c>
      <c r="E8" s="898"/>
      <c r="F8" s="898"/>
      <c r="G8" s="898"/>
    </row>
    <row r="9" spans="1:207">
      <c r="F9" s="296">
        <f>IF(ISERROR(AVERAGE(F12:F174)),C7,AVERAGE(F12:F174))</f>
        <v>9</v>
      </c>
    </row>
    <row r="10" spans="1:207" s="516" customFormat="1" ht="17.25" customHeight="1">
      <c r="A10" s="761" t="s">
        <v>354</v>
      </c>
      <c r="B10" s="302"/>
      <c r="C10" s="302"/>
      <c r="D10" s="302"/>
      <c r="E10" s="291"/>
      <c r="F10" s="515"/>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4"/>
      <c r="AE10" s="885" t="s">
        <v>359</v>
      </c>
      <c r="AF10" s="880"/>
      <c r="AG10" s="880"/>
      <c r="AH10" s="880"/>
      <c r="AI10" s="881"/>
    </row>
    <row r="11" spans="1:207" s="90" customFormat="1" ht="90" customHeight="1">
      <c r="A11" s="15" t="s">
        <v>360</v>
      </c>
      <c r="B11" s="16" t="s">
        <v>361</v>
      </c>
      <c r="C11" s="16" t="s">
        <v>362</v>
      </c>
      <c r="D11" s="17" t="s">
        <v>363</v>
      </c>
      <c r="E11" s="28" t="s">
        <v>364</v>
      </c>
      <c r="F11" s="762" t="s">
        <v>365</v>
      </c>
      <c r="G11" s="30" t="s">
        <v>366</v>
      </c>
      <c r="H11" s="153" t="s">
        <v>367</v>
      </c>
      <c r="I11" s="16" t="s">
        <v>368</v>
      </c>
      <c r="J11" s="68" t="s">
        <v>369</v>
      </c>
      <c r="K11" s="763" t="s">
        <v>370</v>
      </c>
      <c r="L11" s="764" t="s">
        <v>371</v>
      </c>
      <c r="M11" s="764"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9" t="s">
        <v>384</v>
      </c>
      <c r="AA11" s="181" t="s">
        <v>385</v>
      </c>
      <c r="AB11" s="182" t="s">
        <v>386</v>
      </c>
      <c r="AC11" s="194" t="s">
        <v>387</v>
      </c>
      <c r="AD11" s="664" t="s">
        <v>388</v>
      </c>
      <c r="AE11" s="677" t="s">
        <v>389</v>
      </c>
      <c r="AF11" s="676" t="s">
        <v>367</v>
      </c>
      <c r="AG11" s="189" t="s">
        <v>368</v>
      </c>
      <c r="AH11" s="190" t="s">
        <v>369</v>
      </c>
      <c r="AI11" s="678" t="s">
        <v>370</v>
      </c>
    </row>
    <row r="12" spans="1:207" s="392" customFormat="1" ht="14.25">
      <c r="A12" s="522" t="s">
        <v>253</v>
      </c>
      <c r="B12" s="389"/>
      <c r="C12" s="389"/>
      <c r="D12" s="389"/>
      <c r="E12" s="292"/>
      <c r="F12" s="297"/>
      <c r="G12" s="382"/>
      <c r="H12" s="390"/>
      <c r="I12" s="389"/>
      <c r="J12" s="389">
        <f>IF(SUM(J13:J17)=0,"",MAX(J13:J17))</f>
        <v>36</v>
      </c>
      <c r="K12" s="565" t="str">
        <f>IF(ISERROR(VLOOKUP(Y12,'Directive OSH09 (FR)'!$T$6:$U$10,2,FALSE)),"",VLOOKUP(Y12,'Directive OSH09 (FR)'!$T$6:$U$10,2,FALSE))</f>
        <v>3-Moderé</v>
      </c>
      <c r="L12" s="566" t="str">
        <f>IF(ISERROR(VLOOKUP($A12,Dangers!$B$4:$G$1001,4,FALSE)),"ERR",IF(ISBLANK(VLOOKUP($A12,Dangers!$B$4:$G$1001,4,FALSE)),"","Yes"))</f>
        <v/>
      </c>
      <c r="M12" s="567" t="str">
        <f>IF(ISERROR(VLOOKUP($A12,Dangers!$B$4:$G$1001,6,FALSE)),"ERR",IF(ISBLANK((VLOOKUP($A12,Dangers!$B$4:$G$1001,6,FALSE))),"","Yes"))</f>
        <v>Yes</v>
      </c>
      <c r="N12" s="567"/>
      <c r="O12" s="568"/>
      <c r="P12" s="567"/>
      <c r="Q12" s="569">
        <f>IF(OR(L12="Yes",M12="Yes"),MAX(Q13:Q17),"")</f>
        <v>0</v>
      </c>
      <c r="R12" s="570"/>
      <c r="S12" s="566">
        <f>IF(L12="Yes",IF(SUM(S13:S17)=0,0,1),2)</f>
        <v>2</v>
      </c>
      <c r="T12" s="570">
        <f ca="1">IF(M12="Yes",IF(SUM(T13:T17)=0,0,1),2)</f>
        <v>1</v>
      </c>
      <c r="U12" s="571">
        <v>0</v>
      </c>
      <c r="V12" s="572">
        <v>3</v>
      </c>
      <c r="W12" s="335"/>
      <c r="X12" s="222"/>
      <c r="Y12" s="222">
        <f>IF(J12="","",IF(J12&gt;=161,5,IF(J12&gt;=65,4,IF(J12&gt;=20,3,IF(J12&gt;=9,2,1)))))</f>
        <v>3</v>
      </c>
      <c r="Z12" s="263"/>
      <c r="AA12" s="220"/>
      <c r="AB12" s="220"/>
      <c r="AC12" s="573"/>
      <c r="AD12" s="796"/>
      <c r="AE12" s="778"/>
      <c r="AF12" s="313"/>
      <c r="AG12" s="220"/>
      <c r="AH12" s="220"/>
      <c r="AI12" s="77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row>
    <row r="13" spans="1:207" ht="25.5">
      <c r="A13" s="508" t="s">
        <v>1308</v>
      </c>
      <c r="B13" s="310" t="s">
        <v>391</v>
      </c>
      <c r="C13" s="310" t="s">
        <v>752</v>
      </c>
      <c r="D13" s="310" t="s">
        <v>393</v>
      </c>
      <c r="E13" s="266" t="s">
        <v>33</v>
      </c>
      <c r="F13" s="267">
        <v>9</v>
      </c>
      <c r="G13" s="278" t="s">
        <v>394</v>
      </c>
      <c r="H13" s="327" t="s">
        <v>41</v>
      </c>
      <c r="I13" s="221" t="s">
        <v>47</v>
      </c>
      <c r="J13" s="221">
        <f>IF(ISERROR(W13*X13),"",W13*X13)</f>
        <v>36</v>
      </c>
      <c r="K13" s="565" t="str">
        <f>IF(ISERROR(VLOOKUP(Y13,'Directive OSH09 (FR)'!$T$6:$U$10,2,FALSE)),"",VLOOKUP(Y13,'Directive OSH09 (FR)'!$T$6:$U$10,2,FALSE))</f>
        <v>3-Moderé</v>
      </c>
      <c r="L13" s="329"/>
      <c r="M13" s="330"/>
      <c r="N13" s="331"/>
      <c r="O13" s="331"/>
      <c r="P13" s="331"/>
      <c r="Q13" s="332"/>
      <c r="R13" s="333"/>
      <c r="S13" s="327">
        <f t="shared" ref="S13:T15" ca="1" si="0">U13</f>
        <v>1</v>
      </c>
      <c r="T13" s="333">
        <f t="shared" ca="1" si="0"/>
        <v>1</v>
      </c>
      <c r="U13" s="222">
        <f ca="1">IF(A13="",0,IF(Q$12="",1,IF(Q$12+$U$12*365&lt;$U$1,1,0)))</f>
        <v>1</v>
      </c>
      <c r="V13" s="334">
        <f ca="1">IF(A13="",0,IF(Q$12="",1,IF(Q$12+$V$12*365&lt;$U$1,1,0)))</f>
        <v>1</v>
      </c>
      <c r="W13" s="335">
        <f>IF(ISERROR(VLOOKUP(H13,'Directive OSH09 (FR)'!$O$6:$P$10,2,FALSE)),"",VLOOKUP(H13,'Directive OSH09 (FR)'!$O$6:$P$10,2,FALSE))</f>
        <v>9</v>
      </c>
      <c r="X13" s="222">
        <f>IF(ISERROR(VLOOKUP(I13,'Directive OSH09 (FR)'!$O$13:$P$17,2,FALSE)),"",VLOOKUP(I13,'Directive OSH09 (FR)'!$O$13:$P$17,2,FALSE))</f>
        <v>4</v>
      </c>
      <c r="Y13" s="222">
        <f>IF(J13="","",IF(J13&gt;=161,5,IF(J13&gt;=65,4,IF(J13&gt;=20,3,IF(J13&gt;=9,2,1)))))</f>
        <v>3</v>
      </c>
      <c r="Z13" s="263"/>
      <c r="AA13" s="220"/>
      <c r="AB13" s="220"/>
      <c r="AC13" s="573"/>
      <c r="AD13" s="796"/>
      <c r="AE13" s="778"/>
      <c r="AF13" s="449"/>
      <c r="AG13" s="221"/>
      <c r="AH13" s="221">
        <f>IF(ISERROR(AU13*AV13),"",AU13*AV13)</f>
        <v>0</v>
      </c>
      <c r="AI13" s="780"/>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row>
    <row r="14" spans="1:207" ht="63.75">
      <c r="A14" s="404" t="s">
        <v>1308</v>
      </c>
      <c r="B14" s="310" t="s">
        <v>395</v>
      </c>
      <c r="C14" s="310" t="s">
        <v>753</v>
      </c>
      <c r="D14" s="310" t="s">
        <v>648</v>
      </c>
      <c r="E14" s="266" t="s">
        <v>36</v>
      </c>
      <c r="F14" s="267">
        <v>9</v>
      </c>
      <c r="G14" s="278" t="s">
        <v>398</v>
      </c>
      <c r="H14" s="327" t="s">
        <v>38</v>
      </c>
      <c r="I14" s="221" t="s">
        <v>48</v>
      </c>
      <c r="J14" s="221">
        <f t="shared" ref="J14:J15" si="1">IF(ISERROR(W14*X14),"",W14*X14)</f>
        <v>32</v>
      </c>
      <c r="K14" s="565" t="str">
        <f>IF(ISERROR(VLOOKUP(Y14,'Directive OSH09 (FR)'!$T$6:$U$10,2,FALSE)),"",VLOOKUP(Y14,'Directive OSH09 (FR)'!$T$6:$U$10,2,FALSE))</f>
        <v>3-Moderé</v>
      </c>
      <c r="L14" s="329"/>
      <c r="M14" s="330"/>
      <c r="N14" s="331"/>
      <c r="O14" s="331"/>
      <c r="P14" s="331"/>
      <c r="Q14" s="332"/>
      <c r="R14" s="333"/>
      <c r="S14" s="327">
        <f t="shared" ca="1" si="0"/>
        <v>1</v>
      </c>
      <c r="T14" s="333">
        <f t="shared" ca="1" si="0"/>
        <v>1</v>
      </c>
      <c r="U14" s="222">
        <f t="shared" ref="U14:U15" ca="1" si="2">IF(A14="",0,IF(Q$12="",1,IF(Q$12+$U$12*365&lt;$U$1,1,0)))</f>
        <v>1</v>
      </c>
      <c r="V14" s="334">
        <f t="shared" ref="V14:V15" ca="1" si="3">IF(A14="",0,IF(Q$12="",1,IF(Q$12+$V$12*365&lt;$U$1,1,0)))</f>
        <v>1</v>
      </c>
      <c r="W14" s="335">
        <f>IF(ISERROR(VLOOKUP(H14,'Directive OSH09 (FR)'!$O$6:$P$10,2,FALSE)),"",VLOOKUP(H14,'Directive OSH09 (FR)'!$O$6:$P$10,2,FALSE))</f>
        <v>4</v>
      </c>
      <c r="X14" s="222">
        <f>IF(ISERROR(VLOOKUP(I14,'Directive OSH09 (FR)'!$O$13:$P$17,2,FALSE)),"",VLOOKUP(I14,'Directive OSH09 (FR)'!$O$13:$P$17,2,FALSE))</f>
        <v>8</v>
      </c>
      <c r="Y14" s="222">
        <f t="shared" ref="Y14:Y15" si="4">IF(J14="","",IF(J14&gt;=161,5,IF(J14&gt;=65,4,IF(J14&gt;=20,3,IF(J14&gt;=9,2,1)))))</f>
        <v>3</v>
      </c>
      <c r="Z14" s="765" t="s">
        <v>399</v>
      </c>
      <c r="AA14" s="767" t="s">
        <v>649</v>
      </c>
      <c r="AB14" s="220"/>
      <c r="AC14" s="573"/>
      <c r="AD14" s="796"/>
      <c r="AE14" s="778"/>
      <c r="AF14" s="449"/>
      <c r="AG14" s="221"/>
      <c r="AH14" s="221">
        <f>IF(ISERROR(AU14*AV14),"",AU14*AV14)</f>
        <v>0</v>
      </c>
      <c r="AI14" s="780"/>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row>
    <row r="15" spans="1:207" ht="51">
      <c r="A15" s="404" t="s">
        <v>1308</v>
      </c>
      <c r="B15" s="221" t="s">
        <v>400</v>
      </c>
      <c r="C15" s="310" t="s">
        <v>753</v>
      </c>
      <c r="D15" s="310" t="s">
        <v>650</v>
      </c>
      <c r="E15" s="266" t="s">
        <v>36</v>
      </c>
      <c r="F15" s="267">
        <v>9</v>
      </c>
      <c r="G15" s="278" t="s">
        <v>398</v>
      </c>
      <c r="H15" s="327" t="s">
        <v>38</v>
      </c>
      <c r="I15" s="221" t="s">
        <v>47</v>
      </c>
      <c r="J15" s="221">
        <f t="shared" si="1"/>
        <v>16</v>
      </c>
      <c r="K15" s="565" t="str">
        <f>IF(ISERROR(VLOOKUP(Y15,'Directive OSH09 (FR)'!$T$6:$U$10,2,FALSE)),"",VLOOKUP(Y15,'Directive OSH09 (FR)'!$T$6:$U$10,2,FALSE))</f>
        <v>2-Tolérable</v>
      </c>
      <c r="L15" s="329"/>
      <c r="M15" s="330"/>
      <c r="N15" s="331"/>
      <c r="O15" s="331"/>
      <c r="P15" s="331"/>
      <c r="Q15" s="332"/>
      <c r="R15" s="333"/>
      <c r="S15" s="327">
        <f t="shared" ca="1" si="0"/>
        <v>1</v>
      </c>
      <c r="T15" s="333">
        <f t="shared" ca="1" si="0"/>
        <v>1</v>
      </c>
      <c r="U15" s="222">
        <f t="shared" ca="1" si="2"/>
        <v>1</v>
      </c>
      <c r="V15" s="334">
        <f t="shared" ca="1" si="3"/>
        <v>1</v>
      </c>
      <c r="W15" s="335">
        <f>IF(ISERROR(VLOOKUP(H15,'Directive OSH09 (FR)'!$O$6:$P$10,2,FALSE)),"",VLOOKUP(H15,'Directive OSH09 (FR)'!$O$6:$P$10,2,FALSE))</f>
        <v>4</v>
      </c>
      <c r="X15" s="222">
        <f>IF(ISERROR(VLOOKUP(I15,'Directive OSH09 (FR)'!$O$13:$P$17,2,FALSE)),"",VLOOKUP(I15,'Directive OSH09 (FR)'!$O$13:$P$17,2,FALSE))</f>
        <v>4</v>
      </c>
      <c r="Y15" s="222">
        <f t="shared" si="4"/>
        <v>2</v>
      </c>
      <c r="Z15" s="766" t="s">
        <v>402</v>
      </c>
      <c r="AA15" s="767"/>
      <c r="AB15" s="220"/>
      <c r="AC15" s="573"/>
      <c r="AD15" s="796"/>
      <c r="AE15" s="778"/>
      <c r="AF15" s="449"/>
      <c r="AG15" s="221"/>
      <c r="AH15" s="221">
        <f>IF(ISERROR(AU15*AV15),"",AU15*AV15)</f>
        <v>0</v>
      </c>
      <c r="AI15" s="77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219"/>
      <c r="CQ15" s="219"/>
      <c r="CR15" s="219"/>
      <c r="CS15" s="219"/>
      <c r="CT15" s="219"/>
      <c r="CU15" s="219"/>
      <c r="CV15" s="219"/>
      <c r="CW15" s="219"/>
      <c r="CX15" s="219"/>
      <c r="CY15" s="219"/>
      <c r="CZ15" s="219"/>
      <c r="DA15" s="219"/>
      <c r="DB15" s="219"/>
      <c r="DC15" s="219"/>
      <c r="DD15" s="219"/>
      <c r="DE15" s="219"/>
      <c r="DF15" s="219"/>
      <c r="DG15" s="219"/>
      <c r="DH15" s="219"/>
      <c r="DI15" s="219"/>
      <c r="DJ15" s="219"/>
      <c r="DK15" s="219"/>
      <c r="DL15" s="219"/>
      <c r="DM15" s="219"/>
      <c r="DN15" s="219"/>
      <c r="DO15" s="219"/>
      <c r="DP15" s="219"/>
      <c r="DQ15" s="219"/>
      <c r="DR15" s="219"/>
      <c r="DS15" s="219"/>
      <c r="DT15" s="219"/>
      <c r="DU15" s="219"/>
      <c r="DV15" s="219"/>
      <c r="DW15" s="219"/>
      <c r="DX15" s="219"/>
      <c r="DY15" s="219"/>
      <c r="DZ15" s="219"/>
      <c r="EA15" s="219"/>
      <c r="EB15" s="219"/>
      <c r="EC15" s="219"/>
      <c r="ED15" s="219"/>
      <c r="EE15" s="219"/>
      <c r="EF15" s="219"/>
      <c r="EG15" s="219"/>
      <c r="EH15" s="219"/>
      <c r="EI15" s="219"/>
      <c r="EJ15" s="219"/>
      <c r="EK15" s="219"/>
      <c r="EL15" s="219"/>
      <c r="EM15" s="219"/>
      <c r="EN15" s="219"/>
      <c r="EO15" s="219"/>
      <c r="EP15" s="219"/>
      <c r="EQ15" s="219"/>
      <c r="ER15" s="219"/>
      <c r="ES15" s="219"/>
      <c r="ET15" s="219"/>
      <c r="EU15" s="219"/>
      <c r="EV15" s="219"/>
      <c r="EW15" s="219"/>
      <c r="EX15" s="219"/>
      <c r="EY15" s="219"/>
      <c r="EZ15" s="219"/>
      <c r="FA15" s="219"/>
      <c r="FB15" s="219"/>
      <c r="FC15" s="219"/>
      <c r="FD15" s="219"/>
      <c r="FE15" s="219"/>
      <c r="FF15" s="219"/>
      <c r="FG15" s="219"/>
      <c r="FH15" s="219"/>
      <c r="FI15" s="219"/>
      <c r="FJ15" s="219"/>
      <c r="FK15" s="219"/>
      <c r="FL15" s="219"/>
      <c r="FM15" s="219"/>
      <c r="FN15" s="219"/>
      <c r="FO15" s="219"/>
      <c r="FP15" s="219"/>
      <c r="FQ15" s="219"/>
      <c r="FR15" s="219"/>
      <c r="FS15" s="219"/>
      <c r="FT15" s="219"/>
      <c r="FU15" s="219"/>
      <c r="FV15" s="219"/>
      <c r="FW15" s="219"/>
      <c r="FX15" s="219"/>
      <c r="FY15" s="219"/>
      <c r="FZ15" s="219"/>
      <c r="GA15" s="219"/>
      <c r="GB15" s="219"/>
      <c r="GC15" s="219"/>
      <c r="GD15" s="219"/>
      <c r="GE15" s="219"/>
      <c r="GF15" s="219"/>
      <c r="GG15" s="219"/>
      <c r="GH15" s="219"/>
      <c r="GI15" s="219"/>
      <c r="GJ15" s="219"/>
      <c r="GK15" s="219"/>
      <c r="GL15" s="219"/>
      <c r="GM15" s="219"/>
      <c r="GN15" s="219"/>
      <c r="GO15" s="219"/>
      <c r="GP15" s="219"/>
      <c r="GQ15" s="219"/>
      <c r="GR15" s="219"/>
      <c r="GS15" s="219"/>
      <c r="GT15" s="219"/>
      <c r="GU15" s="219"/>
      <c r="GV15" s="219"/>
      <c r="GW15" s="219"/>
      <c r="GX15" s="219"/>
      <c r="GY15" s="219"/>
    </row>
    <row r="16" spans="1:207">
      <c r="A16" s="261"/>
      <c r="B16" s="221"/>
      <c r="C16" s="221"/>
      <c r="D16" s="221"/>
      <c r="E16" s="266"/>
      <c r="F16" s="267"/>
      <c r="G16" s="311"/>
      <c r="H16" s="327"/>
      <c r="I16" s="221"/>
      <c r="J16" s="221"/>
      <c r="K16" s="328"/>
      <c r="L16" s="329"/>
      <c r="M16" s="330"/>
      <c r="N16" s="331"/>
      <c r="O16" s="331"/>
      <c r="P16" s="331"/>
      <c r="Q16" s="332"/>
      <c r="R16" s="333"/>
      <c r="S16" s="327">
        <f t="shared" ref="S16:T17" si="5">U16</f>
        <v>0</v>
      </c>
      <c r="T16" s="333">
        <f t="shared" si="5"/>
        <v>0</v>
      </c>
      <c r="U16" s="222">
        <f t="shared" ref="U16:U17" si="6">IF(A16="",0,IF(Q$12="",1,IF(Q$12+$U$12*365&lt;$U$1,1,0)))</f>
        <v>0</v>
      </c>
      <c r="V16" s="334">
        <f t="shared" ref="V16:V17" si="7">IF(A16="",0,IF(Q$12="",1,IF(Q$12+$V$12*365&lt;$U$1,1,0)))</f>
        <v>0</v>
      </c>
      <c r="W16" s="335" t="str">
        <f>IF(ISERROR(VLOOKUP(H16,'Directive OSH09 (FR)'!$O$6:$P$10,2,FALSE)),"",VLOOKUP(H16,'Directive OSH09 (FR)'!$O$6:$P$10,2,FALSE))</f>
        <v/>
      </c>
      <c r="X16" s="222" t="str">
        <f>IF(ISERROR(VLOOKUP(I16,'Directive OSH09 (FR)'!$O$13:$P$17,2,FALSE)),"",VLOOKUP(I16,'Directive OSH09 (FR)'!$O$13:$P$17,2,FALSE))</f>
        <v/>
      </c>
      <c r="Y16" s="222" t="str">
        <f t="shared" ref="Y16:Y17" si="8">IF(J16="","",IF(J16&gt;=161,5,IF(J16&gt;=65,4,IF(J16&gt;=20,3,IF(J16&gt;=9,2,1)))))</f>
        <v/>
      </c>
      <c r="Z16" s="263"/>
      <c r="AA16" s="220"/>
      <c r="AB16" s="220"/>
      <c r="AC16" s="573"/>
      <c r="AD16" s="796"/>
      <c r="AE16" s="778"/>
      <c r="AF16" s="449"/>
      <c r="AG16" s="221"/>
      <c r="AH16" s="221"/>
      <c r="AI16" s="77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219"/>
      <c r="CQ16" s="219"/>
      <c r="CR16" s="219"/>
      <c r="CS16" s="219"/>
      <c r="CT16" s="219"/>
      <c r="CU16" s="219"/>
      <c r="CV16" s="219"/>
      <c r="CW16" s="219"/>
      <c r="CX16" s="219"/>
      <c r="CY16" s="219"/>
      <c r="CZ16" s="219"/>
      <c r="DA16" s="219"/>
      <c r="DB16" s="219"/>
      <c r="DC16" s="219"/>
      <c r="DD16" s="219"/>
      <c r="DE16" s="219"/>
      <c r="DF16" s="219"/>
      <c r="DG16" s="219"/>
      <c r="DH16" s="219"/>
      <c r="DI16" s="219"/>
      <c r="DJ16" s="219"/>
      <c r="DK16" s="219"/>
      <c r="DL16" s="219"/>
      <c r="DM16" s="219"/>
      <c r="DN16" s="219"/>
      <c r="DO16" s="219"/>
      <c r="DP16" s="219"/>
      <c r="DQ16" s="219"/>
      <c r="DR16" s="219"/>
      <c r="DS16" s="219"/>
      <c r="DT16" s="219"/>
      <c r="DU16" s="219"/>
      <c r="DV16" s="219"/>
      <c r="DW16" s="219"/>
      <c r="DX16" s="219"/>
      <c r="DY16" s="219"/>
      <c r="DZ16" s="219"/>
      <c r="EA16" s="219"/>
      <c r="EB16" s="219"/>
      <c r="EC16" s="219"/>
      <c r="ED16" s="219"/>
      <c r="EE16" s="219"/>
      <c r="EF16" s="219"/>
      <c r="EG16" s="219"/>
      <c r="EH16" s="219"/>
      <c r="EI16" s="219"/>
      <c r="EJ16" s="219"/>
      <c r="EK16" s="219"/>
      <c r="EL16" s="219"/>
      <c r="EM16" s="219"/>
      <c r="EN16" s="219"/>
      <c r="EO16" s="219"/>
      <c r="EP16" s="219"/>
      <c r="EQ16" s="219"/>
      <c r="ER16" s="219"/>
      <c r="ES16" s="219"/>
      <c r="ET16" s="219"/>
      <c r="EU16" s="219"/>
      <c r="EV16" s="219"/>
      <c r="EW16" s="219"/>
      <c r="EX16" s="219"/>
      <c r="EY16" s="219"/>
      <c r="EZ16" s="219"/>
      <c r="FA16" s="219"/>
      <c r="FB16" s="219"/>
      <c r="FC16" s="219"/>
      <c r="FD16" s="219"/>
      <c r="FE16" s="219"/>
      <c r="FF16" s="219"/>
      <c r="FG16" s="219"/>
      <c r="FH16" s="219"/>
      <c r="FI16" s="219"/>
      <c r="FJ16" s="219"/>
      <c r="FK16" s="219"/>
      <c r="FL16" s="219"/>
      <c r="FM16" s="219"/>
      <c r="FN16" s="219"/>
      <c r="FO16" s="219"/>
      <c r="FP16" s="219"/>
      <c r="FQ16" s="219"/>
      <c r="FR16" s="219"/>
      <c r="FS16" s="219"/>
      <c r="FT16" s="219"/>
      <c r="FU16" s="219"/>
      <c r="FV16" s="219"/>
      <c r="FW16" s="219"/>
      <c r="FX16" s="219"/>
      <c r="FY16" s="219"/>
      <c r="FZ16" s="219"/>
      <c r="GA16" s="219"/>
      <c r="GB16" s="219"/>
      <c r="GC16" s="219"/>
      <c r="GD16" s="219"/>
      <c r="GE16" s="219"/>
      <c r="GF16" s="219"/>
      <c r="GG16" s="219"/>
      <c r="GH16" s="219"/>
      <c r="GI16" s="219"/>
      <c r="GJ16" s="219"/>
      <c r="GK16" s="219"/>
      <c r="GL16" s="219"/>
      <c r="GM16" s="219"/>
      <c r="GN16" s="219"/>
      <c r="GO16" s="219"/>
      <c r="GP16" s="219"/>
      <c r="GQ16" s="219"/>
      <c r="GR16" s="219"/>
      <c r="GS16" s="219"/>
      <c r="GT16" s="219"/>
      <c r="GU16" s="219"/>
      <c r="GV16" s="219"/>
      <c r="GW16" s="219"/>
      <c r="GX16" s="219"/>
      <c r="GY16" s="219"/>
    </row>
    <row r="17" spans="1:207" ht="5.25" customHeight="1">
      <c r="A17" s="405"/>
      <c r="B17" s="393"/>
      <c r="C17" s="393"/>
      <c r="D17" s="393"/>
      <c r="E17" s="293"/>
      <c r="F17" s="282"/>
      <c r="G17" s="383"/>
      <c r="H17" s="537"/>
      <c r="I17" s="393"/>
      <c r="J17" s="393" t="str">
        <f t="shared" ref="J17" si="9">IF(ISERROR(W17*X17),"",W17*X17)</f>
        <v/>
      </c>
      <c r="K17" s="538" t="str">
        <f>IF(ISERROR(VLOOKUP(Y17,'Directive OSH09 (FR)'!$T$6:$U$10,2,FALSE)),"",VLOOKUP(Y17,'Directive OSH09 (FR)'!$T$6:$U$10,2,FALSE))</f>
        <v/>
      </c>
      <c r="L17" s="537"/>
      <c r="M17" s="539"/>
      <c r="N17" s="539"/>
      <c r="O17" s="539"/>
      <c r="P17" s="539"/>
      <c r="Q17" s="540"/>
      <c r="R17" s="541"/>
      <c r="S17" s="537">
        <f t="shared" si="5"/>
        <v>0</v>
      </c>
      <c r="T17" s="541">
        <f t="shared" si="5"/>
        <v>0</v>
      </c>
      <c r="U17" s="542">
        <f t="shared" si="6"/>
        <v>0</v>
      </c>
      <c r="V17" s="543">
        <f t="shared" si="7"/>
        <v>0</v>
      </c>
      <c r="W17" s="335" t="str">
        <f>IF(ISERROR(VLOOKUP(H17,'Directive OSH09 (FR)'!$O$6:$P$10,2,FALSE)),"",VLOOKUP(H17,'Directive OSH09 (FR)'!$O$6:$P$10,2,FALSE))</f>
        <v/>
      </c>
      <c r="X17" s="222" t="str">
        <f>IF(ISERROR(VLOOKUP(I17,'Directive OSH09 (FR)'!$O$13:$P$17,2,FALSE)),"",VLOOKUP(I17,'Directive OSH09 (FR)'!$O$13:$P$17,2,FALSE))</f>
        <v/>
      </c>
      <c r="Y17" s="222" t="str">
        <f t="shared" si="8"/>
        <v/>
      </c>
      <c r="Z17" s="263"/>
      <c r="AA17" s="220"/>
      <c r="AB17" s="220"/>
      <c r="AC17" s="573"/>
      <c r="AD17" s="796"/>
      <c r="AE17" s="778"/>
      <c r="AF17" s="768"/>
      <c r="AG17" s="393"/>
      <c r="AH17" s="393">
        <f t="shared" ref="AH17" si="10">IF(ISERROR(AU17*AV17),"",AU17*AV17)</f>
        <v>0</v>
      </c>
      <c r="AI17" s="77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219"/>
      <c r="CI17" s="219"/>
      <c r="CJ17" s="219"/>
      <c r="CK17" s="219"/>
      <c r="CL17" s="219"/>
      <c r="CM17" s="219"/>
      <c r="CN17" s="219"/>
      <c r="CO17" s="219"/>
      <c r="CP17" s="219"/>
      <c r="CQ17" s="219"/>
      <c r="CR17" s="219"/>
      <c r="CS17" s="219"/>
      <c r="CT17" s="219"/>
      <c r="CU17" s="219"/>
      <c r="CV17" s="219"/>
      <c r="CW17" s="219"/>
      <c r="CX17" s="219"/>
      <c r="CY17" s="219"/>
      <c r="CZ17" s="219"/>
      <c r="DA17" s="219"/>
      <c r="DB17" s="219"/>
      <c r="DC17" s="219"/>
      <c r="DD17" s="219"/>
      <c r="DE17" s="219"/>
      <c r="DF17" s="219"/>
      <c r="DG17" s="219"/>
      <c r="DH17" s="219"/>
      <c r="DI17" s="219"/>
      <c r="DJ17" s="219"/>
      <c r="DK17" s="219"/>
      <c r="DL17" s="219"/>
      <c r="DM17" s="219"/>
      <c r="DN17" s="219"/>
      <c r="DO17" s="219"/>
      <c r="DP17" s="219"/>
      <c r="DQ17" s="219"/>
      <c r="DR17" s="219"/>
      <c r="DS17" s="219"/>
      <c r="DT17" s="219"/>
      <c r="DU17" s="219"/>
      <c r="DV17" s="219"/>
      <c r="DW17" s="219"/>
      <c r="DX17" s="219"/>
      <c r="DY17" s="219"/>
      <c r="DZ17" s="219"/>
      <c r="EA17" s="219"/>
      <c r="EB17" s="219"/>
      <c r="EC17" s="219"/>
      <c r="ED17" s="219"/>
      <c r="EE17" s="219"/>
      <c r="EF17" s="219"/>
      <c r="EG17" s="219"/>
      <c r="EH17" s="219"/>
      <c r="EI17" s="219"/>
      <c r="EJ17" s="219"/>
      <c r="EK17" s="219"/>
      <c r="EL17" s="219"/>
      <c r="EM17" s="219"/>
      <c r="EN17" s="219"/>
      <c r="EO17" s="219"/>
      <c r="EP17" s="219"/>
      <c r="EQ17" s="219"/>
      <c r="ER17" s="219"/>
      <c r="ES17" s="219"/>
      <c r="ET17" s="219"/>
      <c r="EU17" s="219"/>
      <c r="EV17" s="219"/>
      <c r="EW17" s="219"/>
      <c r="EX17" s="219"/>
      <c r="EY17" s="219"/>
      <c r="EZ17" s="219"/>
      <c r="FA17" s="219"/>
      <c r="FB17" s="219"/>
      <c r="FC17" s="219"/>
      <c r="FD17" s="219"/>
      <c r="FE17" s="219"/>
      <c r="FF17" s="219"/>
      <c r="FG17" s="219"/>
      <c r="FH17" s="219"/>
      <c r="FI17" s="219"/>
      <c r="FJ17" s="219"/>
      <c r="FK17" s="219"/>
      <c r="FL17" s="219"/>
      <c r="FM17" s="219"/>
      <c r="FN17" s="219"/>
      <c r="FO17" s="219"/>
      <c r="FP17" s="219"/>
      <c r="FQ17" s="219"/>
      <c r="FR17" s="219"/>
      <c r="FS17" s="219"/>
      <c r="FT17" s="219"/>
      <c r="FU17" s="219"/>
      <c r="FV17" s="219"/>
      <c r="FW17" s="219"/>
      <c r="FX17" s="219"/>
      <c r="FY17" s="219"/>
      <c r="FZ17" s="219"/>
      <c r="GA17" s="219"/>
      <c r="GB17" s="219"/>
      <c r="GC17" s="219"/>
      <c r="GD17" s="219"/>
      <c r="GE17" s="219"/>
      <c r="GF17" s="219"/>
      <c r="GG17" s="219"/>
      <c r="GH17" s="219"/>
      <c r="GI17" s="219"/>
      <c r="GJ17" s="219"/>
      <c r="GK17" s="219"/>
      <c r="GL17" s="219"/>
      <c r="GM17" s="219"/>
      <c r="GN17" s="219"/>
      <c r="GO17" s="219"/>
      <c r="GP17" s="219"/>
      <c r="GQ17" s="219"/>
      <c r="GR17" s="219"/>
      <c r="GS17" s="219"/>
      <c r="GT17" s="219"/>
      <c r="GU17" s="219"/>
      <c r="GV17" s="219"/>
      <c r="GW17" s="219"/>
      <c r="GX17" s="219"/>
      <c r="GY17" s="219"/>
    </row>
    <row r="18" spans="1:207" s="392" customFormat="1" ht="14.25">
      <c r="A18" s="354" t="s">
        <v>257</v>
      </c>
      <c r="B18" s="389"/>
      <c r="C18" s="389"/>
      <c r="D18" s="389"/>
      <c r="E18" s="292"/>
      <c r="F18" s="281"/>
      <c r="G18" s="382"/>
      <c r="H18" s="390"/>
      <c r="I18" s="389"/>
      <c r="J18" s="389">
        <f>IF(SUM(J19:J23)=0,"",MAX(J19:J23))</f>
        <v>36</v>
      </c>
      <c r="K18" s="565" t="str">
        <f>IF(ISERROR(VLOOKUP(Y18,'Directive OSH09 (FR)'!$T$6:$U$10,2,FALSE)),"",VLOOKUP(Y18,'Directive OSH09 (FR)'!$T$6:$U$10,2,FALSE))</f>
        <v>3-Moderé</v>
      </c>
      <c r="L18" s="566" t="str">
        <f>IF(ISERROR(VLOOKUP($A18,Dangers!$B$4:$G$1001,4,FALSE)),"ERR",IF(ISBLANK(VLOOKUP($A18,Dangers!$B$4:$G$1001,4,FALSE)),"","Yes"))</f>
        <v/>
      </c>
      <c r="M18" s="567" t="str">
        <f>IF(ISERROR(VLOOKUP($A18,Dangers!$B$4:$G$1001,6,FALSE)),"ERR",IF(ISBLANK((VLOOKUP($A18,Dangers!$B$4:$G$1001,6,FALSE))),"","Yes"))</f>
        <v>Yes</v>
      </c>
      <c r="N18" s="567"/>
      <c r="O18" s="568"/>
      <c r="P18" s="567"/>
      <c r="Q18" s="569">
        <f>IF(OR(L18="Yes",M18="Yes"),MAX(Q19:Q23),"")</f>
        <v>0</v>
      </c>
      <c r="R18" s="570"/>
      <c r="S18" s="566">
        <f>IF(L18="Yes",IF(SUM(S19:S23)=0,0,1),2)</f>
        <v>2</v>
      </c>
      <c r="T18" s="570">
        <f ca="1">IF(M18="Yes",IF(SUM(T19:T23)=0,0,1),2)</f>
        <v>1</v>
      </c>
      <c r="U18" s="571">
        <v>0</v>
      </c>
      <c r="V18" s="572">
        <v>3</v>
      </c>
      <c r="W18" s="335" t="str">
        <f>IF(ISERROR(VLOOKUP(H18,'Directive OSH09 (FR)'!$O$6:$P$10,2,FALSE)),"",VLOOKUP(H18,'Directive OSH09 (FR)'!$O$6:$P$10,2,FALSE))</f>
        <v/>
      </c>
      <c r="X18" s="222" t="str">
        <f>IF(ISERROR(VLOOKUP(I18,'Directive OSH09 (FR)'!$O$13:$P$17,2,FALSE)),"",VLOOKUP(I18,'Directive OSH09 (FR)'!$O$13:$P$17,2,FALSE))</f>
        <v/>
      </c>
      <c r="Y18" s="222">
        <f>IF(J18="","",IF(J18&gt;=161,5,IF(J18&gt;=65,4,IF(J18&gt;=20,3,IF(J18&gt;=9,2,1)))))</f>
        <v>3</v>
      </c>
      <c r="Z18" s="574"/>
      <c r="AA18" s="575"/>
      <c r="AB18" s="575"/>
      <c r="AC18" s="576"/>
      <c r="AD18" s="797"/>
      <c r="AE18" s="781"/>
      <c r="AF18" s="769"/>
      <c r="AG18" s="575"/>
      <c r="AH18" s="575" t="str">
        <f>IF(SUM(AH19:AH23)=0,"",MAX(AH19:AH23))</f>
        <v/>
      </c>
      <c r="AI18" s="782"/>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row>
    <row r="19" spans="1:207" ht="76.5">
      <c r="A19" s="261" t="s">
        <v>403</v>
      </c>
      <c r="B19" s="310" t="s">
        <v>404</v>
      </c>
      <c r="C19" s="310" t="s">
        <v>755</v>
      </c>
      <c r="D19" s="310" t="s">
        <v>406</v>
      </c>
      <c r="E19" s="266" t="s">
        <v>33</v>
      </c>
      <c r="F19" s="267">
        <v>9</v>
      </c>
      <c r="G19" s="311" t="s">
        <v>398</v>
      </c>
      <c r="H19" s="327" t="s">
        <v>41</v>
      </c>
      <c r="I19" s="221" t="s">
        <v>47</v>
      </c>
      <c r="J19" s="221">
        <f>IF(ISERROR(W19*X19),"",W19*X19)</f>
        <v>36</v>
      </c>
      <c r="K19" s="328" t="str">
        <f>IF(ISERROR(VLOOKUP(Y19,'Directive OSH09 (FR)'!$T$6:$U$10,2,FALSE)),"",VLOOKUP(Y19,'Directive OSH09 (FR)'!$T$6:$U$10,2,FALSE))</f>
        <v>3-Moderé</v>
      </c>
      <c r="L19" s="329"/>
      <c r="M19" s="330"/>
      <c r="N19" s="331"/>
      <c r="O19" s="331"/>
      <c r="P19" s="331"/>
      <c r="Q19" s="332"/>
      <c r="R19" s="333"/>
      <c r="S19" s="327">
        <f t="shared" ref="S19:T21" ca="1" si="11">U19</f>
        <v>1</v>
      </c>
      <c r="T19" s="333">
        <f t="shared" ca="1" si="11"/>
        <v>1</v>
      </c>
      <c r="U19" s="222">
        <f ca="1">IF(A19="",0,IF(Q$18="",1,IF(Q$18+$U$18*365&lt;$U$1,1,0)))</f>
        <v>1</v>
      </c>
      <c r="V19" s="334">
        <f ca="1">IF(A19="",0,IF(Q$18="",1,IF(Q$18+$V$18*365&lt;$U$1,1,0)))</f>
        <v>1</v>
      </c>
      <c r="W19" s="335">
        <f>IF(ISERROR(VLOOKUP(H19,'Directive OSH09 (FR)'!$O$6:$P$10,2,FALSE)),"",VLOOKUP(H19,'Directive OSH09 (FR)'!$O$6:$P$10,2,FALSE))</f>
        <v>9</v>
      </c>
      <c r="X19" s="222">
        <f>IF(ISERROR(VLOOKUP(I19,'Directive OSH09 (FR)'!$O$13:$P$17,2,FALSE)),"",VLOOKUP(I19,'Directive OSH09 (FR)'!$O$13:$P$17,2,FALSE))</f>
        <v>4</v>
      </c>
      <c r="Y19" s="222">
        <f>IF(J19="","",IF(J19&gt;=161,5,IF(J19&gt;=65,4,IF(J19&gt;=20,3,IF(J19&gt;=9,2,1)))))</f>
        <v>3</v>
      </c>
      <c r="Z19" s="312" t="s">
        <v>407</v>
      </c>
      <c r="AA19" s="577" t="s">
        <v>408</v>
      </c>
      <c r="AB19" s="220"/>
      <c r="AC19" s="573"/>
      <c r="AD19" s="796"/>
      <c r="AE19" s="778"/>
      <c r="AF19" s="449"/>
      <c r="AG19" s="221"/>
      <c r="AH19" s="221">
        <f>IF(ISERROR(AU19*AV19),"",AU19*AV19)</f>
        <v>0</v>
      </c>
      <c r="AI19" s="780"/>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219"/>
      <c r="CQ19" s="219"/>
      <c r="CR19" s="219"/>
      <c r="CS19" s="219"/>
      <c r="CT19" s="219"/>
      <c r="CU19" s="219"/>
      <c r="CV19" s="219"/>
      <c r="CW19" s="219"/>
      <c r="CX19" s="219"/>
      <c r="CY19" s="219"/>
      <c r="CZ19" s="219"/>
      <c r="DA19" s="219"/>
      <c r="DB19" s="219"/>
      <c r="DC19" s="219"/>
      <c r="DD19" s="219"/>
      <c r="DE19" s="219"/>
      <c r="DF19" s="219"/>
      <c r="DG19" s="219"/>
      <c r="DH19" s="219"/>
      <c r="DI19" s="219"/>
      <c r="DJ19" s="219"/>
      <c r="DK19" s="219"/>
      <c r="DL19" s="219"/>
      <c r="DM19" s="219"/>
      <c r="DN19" s="219"/>
      <c r="DO19" s="219"/>
      <c r="DP19" s="219"/>
      <c r="DQ19" s="219"/>
      <c r="DR19" s="219"/>
      <c r="DS19" s="219"/>
      <c r="DT19" s="219"/>
      <c r="DU19" s="219"/>
      <c r="DV19" s="219"/>
      <c r="DW19" s="219"/>
      <c r="DX19" s="219"/>
      <c r="DY19" s="219"/>
      <c r="DZ19" s="219"/>
      <c r="EA19" s="219"/>
      <c r="EB19" s="219"/>
      <c r="EC19" s="219"/>
      <c r="ED19" s="219"/>
      <c r="EE19" s="219"/>
      <c r="EF19" s="219"/>
      <c r="EG19" s="219"/>
      <c r="EH19" s="219"/>
      <c r="EI19" s="219"/>
      <c r="EJ19" s="219"/>
      <c r="EK19" s="219"/>
      <c r="EL19" s="219"/>
      <c r="EM19" s="219"/>
      <c r="EN19" s="219"/>
      <c r="EO19" s="219"/>
      <c r="EP19" s="219"/>
      <c r="EQ19" s="219"/>
      <c r="ER19" s="219"/>
      <c r="ES19" s="219"/>
      <c r="ET19" s="219"/>
      <c r="EU19" s="219"/>
      <c r="EV19" s="219"/>
      <c r="EW19" s="219"/>
      <c r="EX19" s="219"/>
      <c r="EY19" s="219"/>
      <c r="EZ19" s="219"/>
      <c r="FA19" s="219"/>
      <c r="FB19" s="219"/>
      <c r="FC19" s="219"/>
      <c r="FD19" s="219"/>
      <c r="FE19" s="219"/>
      <c r="FF19" s="219"/>
      <c r="FG19" s="219"/>
      <c r="FH19" s="219"/>
      <c r="FI19" s="219"/>
      <c r="FJ19" s="219"/>
      <c r="FK19" s="219"/>
      <c r="FL19" s="219"/>
      <c r="FM19" s="219"/>
      <c r="FN19" s="219"/>
      <c r="FO19" s="219"/>
      <c r="FP19" s="219"/>
      <c r="FQ19" s="219"/>
      <c r="FR19" s="219"/>
      <c r="FS19" s="219"/>
      <c r="FT19" s="219"/>
      <c r="FU19" s="219"/>
      <c r="FV19" s="219"/>
      <c r="FW19" s="219"/>
      <c r="FX19" s="219"/>
      <c r="FY19" s="219"/>
      <c r="FZ19" s="219"/>
      <c r="GA19" s="219"/>
      <c r="GB19" s="219"/>
      <c r="GC19" s="219"/>
      <c r="GD19" s="219"/>
      <c r="GE19" s="219"/>
      <c r="GF19" s="219"/>
      <c r="GG19" s="219"/>
      <c r="GH19" s="219"/>
      <c r="GI19" s="219"/>
      <c r="GJ19" s="219"/>
      <c r="GK19" s="219"/>
      <c r="GL19" s="219"/>
      <c r="GM19" s="219"/>
      <c r="GN19" s="219"/>
      <c r="GO19" s="219"/>
      <c r="GP19" s="219"/>
      <c r="GQ19" s="219"/>
      <c r="GR19" s="219"/>
      <c r="GS19" s="219"/>
      <c r="GT19" s="219"/>
      <c r="GU19" s="219"/>
      <c r="GV19" s="219"/>
      <c r="GW19" s="219"/>
      <c r="GX19" s="219"/>
      <c r="GY19" s="219"/>
    </row>
    <row r="20" spans="1:207" ht="89.25">
      <c r="A20" s="261" t="s">
        <v>409</v>
      </c>
      <c r="B20" s="310" t="s">
        <v>410</v>
      </c>
      <c r="C20" s="310" t="s">
        <v>411</v>
      </c>
      <c r="D20" s="310" t="s">
        <v>412</v>
      </c>
      <c r="E20" s="266" t="s">
        <v>36</v>
      </c>
      <c r="F20" s="267">
        <v>9</v>
      </c>
      <c r="G20" s="278" t="s">
        <v>413</v>
      </c>
      <c r="H20" s="327" t="s">
        <v>38</v>
      </c>
      <c r="I20" s="221" t="s">
        <v>47</v>
      </c>
      <c r="J20" s="221">
        <f t="shared" ref="J20:J21" si="12">IF(ISERROR(W20*X20),"",W20*X20)</f>
        <v>16</v>
      </c>
      <c r="K20" s="328" t="str">
        <f>IF(ISERROR(VLOOKUP(Y20,'Directive OSH09 (FR)'!$T$6:$U$10,2,FALSE)),"",VLOOKUP(Y20,'Directive OSH09 (FR)'!$T$6:$U$10,2,FALSE))</f>
        <v>2-Tolérable</v>
      </c>
      <c r="L20" s="329"/>
      <c r="M20" s="330"/>
      <c r="N20" s="331"/>
      <c r="O20" s="331"/>
      <c r="P20" s="331"/>
      <c r="Q20" s="332"/>
      <c r="R20" s="333"/>
      <c r="S20" s="327">
        <f t="shared" ca="1" si="11"/>
        <v>1</v>
      </c>
      <c r="T20" s="333">
        <f t="shared" ca="1" si="11"/>
        <v>1</v>
      </c>
      <c r="U20" s="222">
        <f t="shared" ref="U20:U21" ca="1" si="13">IF(A20="",0,IF(Q$18="",1,IF(Q$18+$U$18*365&lt;$U$1,1,0)))</f>
        <v>1</v>
      </c>
      <c r="V20" s="334">
        <f t="shared" ref="V20:V21" ca="1" si="14">IF(A20="",0,IF(Q$18="",1,IF(Q$18+$V$18*365&lt;$U$1,1,0)))</f>
        <v>1</v>
      </c>
      <c r="W20" s="335">
        <f>IF(ISERROR(VLOOKUP(H20,'Directive OSH09 (FR)'!$O$6:$P$10,2,FALSE)),"",VLOOKUP(H20,'Directive OSH09 (FR)'!$O$6:$P$10,2,FALSE))</f>
        <v>4</v>
      </c>
      <c r="X20" s="222">
        <f>IF(ISERROR(VLOOKUP(I20,'Directive OSH09 (FR)'!$O$13:$P$17,2,FALSE)),"",VLOOKUP(I20,'Directive OSH09 (FR)'!$O$13:$P$17,2,FALSE))</f>
        <v>4</v>
      </c>
      <c r="Y20" s="222">
        <f t="shared" ref="Y20:Y21" si="15">IF(J20="","",IF(J20&gt;=161,5,IF(J20&gt;=65,4,IF(J20&gt;=20,3,IF(J20&gt;=9,2,1)))))</f>
        <v>2</v>
      </c>
      <c r="Z20" s="263"/>
      <c r="AA20" s="270"/>
      <c r="AB20" s="270"/>
      <c r="AC20" s="379"/>
      <c r="AD20" s="798"/>
      <c r="AE20" s="783"/>
      <c r="AF20" s="449"/>
      <c r="AG20" s="221"/>
      <c r="AH20" s="221">
        <f t="shared" ref="AH20:AH21" si="16">IF(ISERROR(AU20*AV20),"",AU20*AV20)</f>
        <v>0</v>
      </c>
      <c r="AI20" s="784"/>
    </row>
    <row r="21" spans="1:207" ht="38.25">
      <c r="A21" s="261" t="s">
        <v>419</v>
      </c>
      <c r="B21" s="221" t="s">
        <v>420</v>
      </c>
      <c r="C21" s="310" t="s">
        <v>421</v>
      </c>
      <c r="D21" s="310" t="s">
        <v>422</v>
      </c>
      <c r="E21" s="266" t="s">
        <v>36</v>
      </c>
      <c r="F21" s="267">
        <v>9</v>
      </c>
      <c r="G21" s="311" t="s">
        <v>423</v>
      </c>
      <c r="H21" s="327" t="s">
        <v>35</v>
      </c>
      <c r="I21" s="221" t="s">
        <v>47</v>
      </c>
      <c r="J21" s="221">
        <f t="shared" si="12"/>
        <v>8</v>
      </c>
      <c r="K21" s="328" t="str">
        <f>IF(ISERROR(VLOOKUP(Y21,'Directive OSH09 (FR)'!$T$6:$U$10,2,FALSE)),"",VLOOKUP(Y21,'Directive OSH09 (FR)'!$T$6:$U$10,2,FALSE))</f>
        <v>1-Negligeable</v>
      </c>
      <c r="L21" s="329"/>
      <c r="M21" s="330"/>
      <c r="N21" s="331"/>
      <c r="O21" s="331"/>
      <c r="P21" s="331"/>
      <c r="Q21" s="332"/>
      <c r="R21" s="333"/>
      <c r="S21" s="327">
        <f t="shared" ca="1" si="11"/>
        <v>1</v>
      </c>
      <c r="T21" s="333">
        <f t="shared" ca="1" si="11"/>
        <v>1</v>
      </c>
      <c r="U21" s="222">
        <f t="shared" ca="1" si="13"/>
        <v>1</v>
      </c>
      <c r="V21" s="334">
        <f t="shared" ca="1" si="14"/>
        <v>1</v>
      </c>
      <c r="W21" s="335">
        <f>IF(ISERROR(VLOOKUP(H21,'Directive OSH09 (FR)'!$O$6:$P$10,2,FALSE)),"",VLOOKUP(H21,'Directive OSH09 (FR)'!$O$6:$P$10,2,FALSE))</f>
        <v>2</v>
      </c>
      <c r="X21" s="222">
        <f>IF(ISERROR(VLOOKUP(I21,'Directive OSH09 (FR)'!$O$13:$P$17,2,FALSE)),"",VLOOKUP(I21,'Directive OSH09 (FR)'!$O$13:$P$17,2,FALSE))</f>
        <v>4</v>
      </c>
      <c r="Y21" s="222">
        <f t="shared" si="15"/>
        <v>1</v>
      </c>
      <c r="Z21" s="263"/>
      <c r="AA21" s="270"/>
      <c r="AB21" s="270"/>
      <c r="AC21" s="379"/>
      <c r="AD21" s="798"/>
      <c r="AE21" s="783"/>
      <c r="AF21" s="449"/>
      <c r="AG21" s="221"/>
      <c r="AH21" s="221">
        <f t="shared" si="16"/>
        <v>0</v>
      </c>
      <c r="AI21" s="785"/>
    </row>
    <row r="22" spans="1:207">
      <c r="A22" s="261"/>
      <c r="B22" s="310"/>
      <c r="C22" s="310"/>
      <c r="D22" s="310"/>
      <c r="E22" s="266"/>
      <c r="F22" s="283"/>
      <c r="G22" s="278"/>
      <c r="H22" s="327"/>
      <c r="I22" s="221"/>
      <c r="J22" s="221"/>
      <c r="K22" s="328"/>
      <c r="L22" s="329"/>
      <c r="M22" s="330"/>
      <c r="N22" s="331"/>
      <c r="O22" s="331"/>
      <c r="P22" s="331"/>
      <c r="Q22" s="332"/>
      <c r="R22" s="333"/>
      <c r="S22" s="327"/>
      <c r="T22" s="333"/>
      <c r="U22" s="222"/>
      <c r="V22" s="334"/>
      <c r="W22" s="335"/>
      <c r="X22" s="222"/>
      <c r="Y22" s="222"/>
      <c r="Z22" s="313"/>
      <c r="AA22" s="270"/>
      <c r="AB22" s="270"/>
      <c r="AC22" s="379"/>
      <c r="AD22" s="798"/>
      <c r="AE22" s="783"/>
      <c r="AF22" s="449"/>
      <c r="AG22" s="221"/>
      <c r="AH22" s="221"/>
      <c r="AI22" s="786"/>
    </row>
    <row r="23" spans="1:207" ht="5.25" customHeight="1">
      <c r="A23" s="405"/>
      <c r="B23" s="393"/>
      <c r="C23" s="393"/>
      <c r="D23" s="393"/>
      <c r="E23" s="293"/>
      <c r="F23" s="282"/>
      <c r="G23" s="383"/>
      <c r="H23" s="537"/>
      <c r="I23" s="393"/>
      <c r="J23" s="393" t="str">
        <f t="shared" ref="J23" si="17">IF(ISERROR(W23*X23),"",W23*X23)</f>
        <v/>
      </c>
      <c r="K23" s="538" t="str">
        <f>IF(ISERROR(VLOOKUP(Y23,'Directive OSH09 (FR)'!$T$6:$U$10,2,FALSE)),"",VLOOKUP(Y23,'Directive OSH09 (FR)'!$T$6:$U$10,2,FALSE))</f>
        <v/>
      </c>
      <c r="L23" s="537"/>
      <c r="M23" s="539"/>
      <c r="N23" s="539"/>
      <c r="O23" s="539"/>
      <c r="P23" s="539"/>
      <c r="Q23" s="540"/>
      <c r="R23" s="541"/>
      <c r="S23" s="537">
        <f t="shared" ref="S23:T23" si="18">U23</f>
        <v>0</v>
      </c>
      <c r="T23" s="541">
        <f t="shared" si="18"/>
        <v>0</v>
      </c>
      <c r="U23" s="542">
        <f t="shared" ref="U23" si="19">IF(A23="",0,IF(Q$18="",1,IF(Q$18+$U$18*365&lt;$U$1,1,0)))</f>
        <v>0</v>
      </c>
      <c r="V23" s="543">
        <f t="shared" ref="V23" si="20">IF(A23="",0,IF(Q$18="",1,IF(Q$18+$V$18*365&lt;$U$1,1,0)))</f>
        <v>0</v>
      </c>
      <c r="W23" s="335" t="str">
        <f>IF(ISERROR(VLOOKUP(H23,'Directive OSH09 (FR)'!$O$6:$P$10,2,FALSE)),"",VLOOKUP(H23,'Directive OSH09 (FR)'!$O$6:$P$10,2,FALSE))</f>
        <v/>
      </c>
      <c r="X23" s="222" t="str">
        <f>IF(ISERROR(VLOOKUP(I23,'Directive OSH09 (FR)'!$O$13:$P$17,2,FALSE)),"",VLOOKUP(I23,'Directive OSH09 (FR)'!$O$13:$P$17,2,FALSE))</f>
        <v/>
      </c>
      <c r="Y23" s="222" t="str">
        <f t="shared" ref="Y23" si="21">IF(J23="","",IF(J23&gt;=161,5,IF(J23&gt;=65,4,IF(J23&gt;=20,3,IF(J23&gt;=9,2,1)))))</f>
        <v/>
      </c>
      <c r="Z23" s="263"/>
      <c r="AA23" s="270"/>
      <c r="AB23" s="270"/>
      <c r="AC23" s="379"/>
      <c r="AD23" s="798"/>
      <c r="AE23" s="783"/>
      <c r="AF23" s="768"/>
      <c r="AG23" s="393"/>
      <c r="AH23" s="393">
        <f t="shared" ref="AH23" si="22">IF(ISERROR(AU23*AV23),"",AU23*AV23)</f>
        <v>0</v>
      </c>
      <c r="AI23" s="784"/>
    </row>
    <row r="24" spans="1:207">
      <c r="A24" s="268" t="s">
        <v>263</v>
      </c>
      <c r="B24" s="389"/>
      <c r="C24" s="389"/>
      <c r="D24" s="389"/>
      <c r="E24" s="292"/>
      <c r="F24" s="281"/>
      <c r="G24" s="382"/>
      <c r="H24" s="390"/>
      <c r="I24" s="389"/>
      <c r="J24" s="389">
        <f>IF(SUM(J25:J32)=0,"",MAX(J25:J32))</f>
        <v>8</v>
      </c>
      <c r="K24" s="565" t="str">
        <f>IF(ISERROR(VLOOKUP(Y24,'Directive OSH09 (FR)'!$T$6:$U$10,2,FALSE)),"",VLOOKUP(Y24,'Directive OSH09 (FR)'!$T$6:$U$10,2,FALSE))</f>
        <v>1-Negligeable</v>
      </c>
      <c r="L24" s="566" t="str">
        <f>IF(ISERROR(VLOOKUP($A24,Dangers!$B$4:$G$1001,4,FALSE)),"ERR",IF(ISBLANK(VLOOKUP($A24,Dangers!$B$4:$G$1001,4,FALSE)),"","Yes"))</f>
        <v/>
      </c>
      <c r="M24" s="567" t="str">
        <f>IF(ISERROR(VLOOKUP($A24,Dangers!$B$4:$G$1001,6,FALSE)),"ERR",IF(ISBLANK((VLOOKUP($A24,Dangers!$B$4:$G$1001,6,FALSE))),"","Yes"))</f>
        <v/>
      </c>
      <c r="N24" s="567"/>
      <c r="O24" s="568"/>
      <c r="P24" s="567"/>
      <c r="Q24" s="569" t="str">
        <f>IF(OR(L24="Yes",M24="Yes"),MAX(Q25:Q32),"")</f>
        <v/>
      </c>
      <c r="R24" s="570"/>
      <c r="S24" s="566">
        <f>IF(L24="Yes",IF(SUM(S25:S32)=0,0,1),2)</f>
        <v>2</v>
      </c>
      <c r="T24" s="570">
        <f>IF(M24="Yes",IF(SUM(T25:T32)=0,0,1),2)</f>
        <v>2</v>
      </c>
      <c r="U24" s="571">
        <v>0</v>
      </c>
      <c r="V24" s="572">
        <v>0</v>
      </c>
      <c r="W24" s="335" t="str">
        <f>IF(ISERROR(VLOOKUP(H24,'Directive OSH09 (FR)'!$O$6:$P$10,2,FALSE)),"",VLOOKUP(H24,'Directive OSH09 (FR)'!$O$6:$P$10,2,FALSE))</f>
        <v/>
      </c>
      <c r="X24" s="222" t="str">
        <f>IF(ISERROR(VLOOKUP(I24,'Directive OSH09 (FR)'!$O$13:$P$17,2,FALSE)),"",VLOOKUP(I24,'Directive OSH09 (FR)'!$O$13:$P$17,2,FALSE))</f>
        <v/>
      </c>
      <c r="Y24" s="222">
        <f>IF(J24="","",IF(J24&gt;=161,5,IF(J24&gt;=65,4,IF(J24&gt;=20,3,IF(J24&gt;=9,2,1)))))</f>
        <v>1</v>
      </c>
      <c r="Z24" s="617"/>
      <c r="AA24" s="618"/>
      <c r="AB24" s="618"/>
      <c r="AC24" s="619"/>
      <c r="AD24" s="799"/>
      <c r="AE24" s="787"/>
      <c r="AF24" s="770"/>
      <c r="AG24" s="389"/>
      <c r="AH24" s="389" t="str">
        <f>IF(SUM(AH25:AH32)=0,"",MAX(AH25:AH32))</f>
        <v/>
      </c>
      <c r="AI24" s="784"/>
    </row>
    <row r="25" spans="1:207" ht="76.5">
      <c r="A25" s="261" t="s">
        <v>424</v>
      </c>
      <c r="B25" s="310" t="s">
        <v>425</v>
      </c>
      <c r="C25" s="310" t="s">
        <v>426</v>
      </c>
      <c r="D25" s="310" t="s">
        <v>427</v>
      </c>
      <c r="E25" s="266" t="s">
        <v>36</v>
      </c>
      <c r="F25" s="267">
        <v>9</v>
      </c>
      <c r="G25" s="278" t="s">
        <v>428</v>
      </c>
      <c r="H25" s="327" t="s">
        <v>38</v>
      </c>
      <c r="I25" s="221" t="s">
        <v>46</v>
      </c>
      <c r="J25" s="221">
        <f>IF(ISERROR(W25*X25),"",W25*X25)</f>
        <v>4</v>
      </c>
      <c r="K25" s="328" t="str">
        <f>IF(ISERROR(VLOOKUP(Y25,'Directive OSH09 (FR)'!$T$6:$U$10,2,FALSE)),"",VLOOKUP(Y25,'Directive OSH09 (FR)'!$T$6:$U$10,2,FALSE))</f>
        <v>1-Negligeable</v>
      </c>
      <c r="L25" s="329"/>
      <c r="M25" s="330"/>
      <c r="N25" s="331"/>
      <c r="O25" s="331"/>
      <c r="P25" s="331"/>
      <c r="Q25" s="332"/>
      <c r="R25" s="333"/>
      <c r="S25" s="327">
        <f t="shared" ref="S25:T30" si="23">U25</f>
        <v>1</v>
      </c>
      <c r="T25" s="333">
        <f t="shared" si="23"/>
        <v>1</v>
      </c>
      <c r="U25" s="222">
        <f>IF(A25="",0,IF(Q$24="",1,IF(Q$24+$U$24*365&lt;$U$1,1,0)))</f>
        <v>1</v>
      </c>
      <c r="V25" s="334">
        <f>IF(A25="",0,IF(Q$24="",1,IF(Q$24+$V$24*365&lt;$U$1,1,0)))</f>
        <v>1</v>
      </c>
      <c r="W25" s="335">
        <f>IF(ISERROR(VLOOKUP(H25,'Directive OSH09 (FR)'!$O$6:$P$10,2,FALSE)),"",VLOOKUP(H25,'Directive OSH09 (FR)'!$O$6:$P$10,2,FALSE))</f>
        <v>4</v>
      </c>
      <c r="X25" s="222">
        <f>IF(ISERROR(VLOOKUP(I25,'Directive OSH09 (FR)'!$O$13:$P$17,2,FALSE)),"",VLOOKUP(I25,'Directive OSH09 (FR)'!$O$13:$P$17,2,FALSE))</f>
        <v>1</v>
      </c>
      <c r="Y25" s="222">
        <f>IF(J25="","",IF(J25&gt;=161,5,IF(J25&gt;=65,4,IF(J25&gt;=20,3,IF(J25&gt;=9,2,1)))))</f>
        <v>1</v>
      </c>
      <c r="Z25" s="262" t="s">
        <v>429</v>
      </c>
      <c r="AA25" s="270"/>
      <c r="AB25" s="270"/>
      <c r="AC25" s="379"/>
      <c r="AD25" s="798"/>
      <c r="AE25" s="783"/>
      <c r="AF25" s="449"/>
      <c r="AG25" s="221"/>
      <c r="AH25" s="221">
        <f>IF(ISERROR(AU25*AV25),"",AU25*AV25)</f>
        <v>0</v>
      </c>
      <c r="AI25" s="784"/>
    </row>
    <row r="26" spans="1:207" ht="76.5">
      <c r="A26" s="261" t="s">
        <v>424</v>
      </c>
      <c r="B26" s="310" t="s">
        <v>430</v>
      </c>
      <c r="C26" s="310" t="s">
        <v>431</v>
      </c>
      <c r="D26" s="310" t="s">
        <v>427</v>
      </c>
      <c r="E26" s="266" t="s">
        <v>36</v>
      </c>
      <c r="F26" s="267">
        <v>9</v>
      </c>
      <c r="G26" s="278" t="s">
        <v>428</v>
      </c>
      <c r="H26" s="327" t="s">
        <v>38</v>
      </c>
      <c r="I26" s="221" t="s">
        <v>46</v>
      </c>
      <c r="J26" s="221">
        <f>IF(ISERROR(W26*X26),"",W26*X26)</f>
        <v>4</v>
      </c>
      <c r="K26" s="328" t="str">
        <f>IF(ISERROR(VLOOKUP(Y26,'Directive OSH09 (FR)'!$T$6:$U$10,2,FALSE)),"",VLOOKUP(Y26,'Directive OSH09 (FR)'!$T$6:$U$10,2,FALSE))</f>
        <v>1-Negligeable</v>
      </c>
      <c r="L26" s="329"/>
      <c r="M26" s="330"/>
      <c r="N26" s="331"/>
      <c r="O26" s="331"/>
      <c r="P26" s="331"/>
      <c r="Q26" s="332"/>
      <c r="R26" s="333"/>
      <c r="S26" s="327">
        <f t="shared" si="23"/>
        <v>1</v>
      </c>
      <c r="T26" s="333">
        <f t="shared" si="23"/>
        <v>1</v>
      </c>
      <c r="U26" s="222">
        <f>IF(A26="",0,IF(Q$24="",1,IF(Q$24+$U$24*365&lt;$U$1,1,0)))</f>
        <v>1</v>
      </c>
      <c r="V26" s="334">
        <f>IF(A26="",0,IF(Q$24="",1,IF(Q$24+$V$24*365&lt;$U$1,1,0)))</f>
        <v>1</v>
      </c>
      <c r="W26" s="335">
        <f>IF(ISERROR(VLOOKUP(H26,'Directive OSH09 (FR)'!$O$6:$P$10,2,FALSE)),"",VLOOKUP(H26,'Directive OSH09 (FR)'!$O$6:$P$10,2,FALSE))</f>
        <v>4</v>
      </c>
      <c r="X26" s="222">
        <f>IF(ISERROR(VLOOKUP(I26,'Directive OSH09 (FR)'!$O$13:$P$17,2,FALSE)),"",VLOOKUP(I26,'Directive OSH09 (FR)'!$O$13:$P$17,2,FALSE))</f>
        <v>1</v>
      </c>
      <c r="Y26" s="222">
        <f>IF(J26="","",IF(J26&gt;=161,5,IF(J26&gt;=65,4,IF(J26&gt;=20,3,IF(J26&gt;=9,2,1)))))</f>
        <v>1</v>
      </c>
      <c r="Z26" s="262" t="s">
        <v>429</v>
      </c>
      <c r="AA26" s="270"/>
      <c r="AB26" s="270"/>
      <c r="AC26" s="379"/>
      <c r="AD26" s="798"/>
      <c r="AE26" s="783"/>
      <c r="AF26" s="449"/>
      <c r="AG26" s="221"/>
      <c r="AH26" s="221">
        <f>IF(ISERROR(AU26*AV26),"",AU26*AV26)</f>
        <v>0</v>
      </c>
      <c r="AI26" s="784"/>
    </row>
    <row r="27" spans="1:207" ht="89.25">
      <c r="A27" s="261" t="s">
        <v>424</v>
      </c>
      <c r="B27" s="221" t="s">
        <v>430</v>
      </c>
      <c r="C27" s="310" t="s">
        <v>432</v>
      </c>
      <c r="D27" s="310" t="s">
        <v>433</v>
      </c>
      <c r="E27" s="266" t="s">
        <v>36</v>
      </c>
      <c r="F27" s="267">
        <v>9</v>
      </c>
      <c r="G27" s="278" t="s">
        <v>428</v>
      </c>
      <c r="H27" s="327" t="s">
        <v>38</v>
      </c>
      <c r="I27" s="221" t="s">
        <v>46</v>
      </c>
      <c r="J27" s="221">
        <f t="shared" ref="J27:J30" si="24">IF(ISERROR(W27*X27),"",W27*X27)</f>
        <v>4</v>
      </c>
      <c r="K27" s="328" t="str">
        <f>IF(ISERROR(VLOOKUP(Y27,'Directive OSH09 (FR)'!$T$6:$U$10,2,FALSE)),"",VLOOKUP(Y27,'Directive OSH09 (FR)'!$T$6:$U$10,2,FALSE))</f>
        <v>1-Negligeable</v>
      </c>
      <c r="L27" s="329"/>
      <c r="M27" s="330"/>
      <c r="N27" s="331"/>
      <c r="O27" s="331"/>
      <c r="P27" s="331"/>
      <c r="Q27" s="332"/>
      <c r="R27" s="333"/>
      <c r="S27" s="327">
        <f t="shared" si="23"/>
        <v>1</v>
      </c>
      <c r="T27" s="333">
        <f t="shared" si="23"/>
        <v>1</v>
      </c>
      <c r="U27" s="222">
        <f t="shared" ref="U27:U30" si="25">IF(A27="",0,IF(Q$24="",1,IF(Q$24+$U$24*365&lt;$U$1,1,0)))</f>
        <v>1</v>
      </c>
      <c r="V27" s="334">
        <f t="shared" ref="V27:V30" si="26">IF(A27="",0,IF(Q$24="",1,IF(Q$24+$V$24*365&lt;$U$1,1,0)))</f>
        <v>1</v>
      </c>
      <c r="W27" s="335">
        <f>IF(ISERROR(VLOOKUP(H27,'Directive OSH09 (FR)'!$O$6:$P$10,2,FALSE)),"",VLOOKUP(H27,'Directive OSH09 (FR)'!$O$6:$P$10,2,FALSE))</f>
        <v>4</v>
      </c>
      <c r="X27" s="222">
        <f>IF(ISERROR(VLOOKUP(I27,'Directive OSH09 (FR)'!$O$13:$P$17,2,FALSE)),"",VLOOKUP(I27,'Directive OSH09 (FR)'!$O$13:$P$17,2,FALSE))</f>
        <v>1</v>
      </c>
      <c r="Y27" s="222">
        <f t="shared" ref="Y27:Y30" si="27">IF(J27="","",IF(J27&gt;=161,5,IF(J27&gt;=65,4,IF(J27&gt;=20,3,IF(J27&gt;=9,2,1)))))</f>
        <v>1</v>
      </c>
      <c r="Z27" s="262" t="s">
        <v>429</v>
      </c>
      <c r="AA27" s="270"/>
      <c r="AB27" s="270"/>
      <c r="AC27" s="379"/>
      <c r="AD27" s="798"/>
      <c r="AE27" s="783"/>
      <c r="AF27" s="449"/>
      <c r="AG27" s="221"/>
      <c r="AH27" s="221">
        <f>IF(ISERROR(AU27*AV27),"",AU27*AV27)</f>
        <v>0</v>
      </c>
      <c r="AI27" s="784"/>
    </row>
    <row r="28" spans="1:207" ht="165.75">
      <c r="A28" s="261" t="s">
        <v>424</v>
      </c>
      <c r="B28" s="221" t="s">
        <v>434</v>
      </c>
      <c r="C28" s="310" t="s">
        <v>435</v>
      </c>
      <c r="D28" s="310" t="s">
        <v>436</v>
      </c>
      <c r="E28" s="266" t="s">
        <v>36</v>
      </c>
      <c r="F28" s="267">
        <v>9</v>
      </c>
      <c r="G28" s="278" t="s">
        <v>437</v>
      </c>
      <c r="H28" s="327" t="s">
        <v>35</v>
      </c>
      <c r="I28" s="221" t="s">
        <v>47</v>
      </c>
      <c r="J28" s="221">
        <f t="shared" si="24"/>
        <v>8</v>
      </c>
      <c r="K28" s="328" t="str">
        <f>IF(ISERROR(VLOOKUP(Y28,'Directive OSH09 (FR)'!$T$6:$U$10,2,FALSE)),"",VLOOKUP(Y28,'Directive OSH09 (FR)'!$T$6:$U$10,2,FALSE))</f>
        <v>1-Negligeable</v>
      </c>
      <c r="L28" s="329"/>
      <c r="M28" s="330"/>
      <c r="N28" s="331"/>
      <c r="O28" s="331"/>
      <c r="P28" s="331"/>
      <c r="Q28" s="332"/>
      <c r="R28" s="333"/>
      <c r="S28" s="327">
        <f t="shared" si="23"/>
        <v>1</v>
      </c>
      <c r="T28" s="333">
        <f t="shared" si="23"/>
        <v>1</v>
      </c>
      <c r="U28" s="222">
        <f t="shared" si="25"/>
        <v>1</v>
      </c>
      <c r="V28" s="334">
        <f t="shared" si="26"/>
        <v>1</v>
      </c>
      <c r="W28" s="335">
        <f>IF(ISERROR(VLOOKUP(H28,'Directive OSH09 (FR)'!$O$6:$P$10,2,FALSE)),"",VLOOKUP(H28,'Directive OSH09 (FR)'!$O$6:$P$10,2,FALSE))</f>
        <v>2</v>
      </c>
      <c r="X28" s="222">
        <f>IF(ISERROR(VLOOKUP(I28,'Directive OSH09 (FR)'!$O$13:$P$17,2,FALSE)),"",VLOOKUP(I28,'Directive OSH09 (FR)'!$O$13:$P$17,2,FALSE))</f>
        <v>4</v>
      </c>
      <c r="Y28" s="222">
        <f t="shared" si="27"/>
        <v>1</v>
      </c>
      <c r="Z28" s="262" t="s">
        <v>429</v>
      </c>
      <c r="AA28" s="270"/>
      <c r="AB28" s="270"/>
      <c r="AC28" s="379"/>
      <c r="AD28" s="798"/>
      <c r="AE28" s="783"/>
      <c r="AF28" s="449"/>
      <c r="AG28" s="221"/>
      <c r="AH28" s="221">
        <f>IF(ISERROR(AU28*AV28),"",AU28*AV28)</f>
        <v>0</v>
      </c>
      <c r="AI28" s="784"/>
    </row>
    <row r="29" spans="1:207" ht="89.25">
      <c r="A29" s="261" t="s">
        <v>424</v>
      </c>
      <c r="B29" s="221" t="s">
        <v>430</v>
      </c>
      <c r="C29" s="310" t="s">
        <v>438</v>
      </c>
      <c r="D29" s="310" t="s">
        <v>439</v>
      </c>
      <c r="E29" s="266" t="s">
        <v>36</v>
      </c>
      <c r="F29" s="267">
        <v>9</v>
      </c>
      <c r="G29" s="278" t="s">
        <v>428</v>
      </c>
      <c r="H29" s="327" t="s">
        <v>38</v>
      </c>
      <c r="I29" s="221" t="s">
        <v>46</v>
      </c>
      <c r="J29" s="578">
        <f t="shared" si="24"/>
        <v>4</v>
      </c>
      <c r="K29" s="579" t="str">
        <f>IF(ISERROR(VLOOKUP(Y29,'Directive OSH09 (FR)'!$T$6:$U$10,2,FALSE)),"",VLOOKUP(Y29,'Directive OSH09 (FR)'!$T$6:$U$10,2,FALSE))</f>
        <v>1-Negligeable</v>
      </c>
      <c r="L29" s="329"/>
      <c r="M29" s="330"/>
      <c r="N29" s="331"/>
      <c r="O29" s="331"/>
      <c r="P29" s="331"/>
      <c r="Q29" s="332"/>
      <c r="R29" s="333"/>
      <c r="S29" s="327">
        <f t="shared" si="23"/>
        <v>1</v>
      </c>
      <c r="T29" s="333">
        <f t="shared" si="23"/>
        <v>1</v>
      </c>
      <c r="U29" s="222">
        <f t="shared" si="25"/>
        <v>1</v>
      </c>
      <c r="V29" s="334">
        <f t="shared" si="26"/>
        <v>1</v>
      </c>
      <c r="W29" s="335">
        <f>IF(ISERROR(VLOOKUP(H29,'Directive OSH09 (FR)'!$O$6:$P$10,2,FALSE)),"",VLOOKUP(H29,'Directive OSH09 (FR)'!$O$6:$P$10,2,FALSE))</f>
        <v>4</v>
      </c>
      <c r="X29" s="222">
        <f>IF(ISERROR(VLOOKUP(I29,'Directive OSH09 (FR)'!$O$13:$P$17,2,FALSE)),"",VLOOKUP(I29,'Directive OSH09 (FR)'!$O$13:$P$17,2,FALSE))</f>
        <v>1</v>
      </c>
      <c r="Y29" s="222">
        <f t="shared" si="27"/>
        <v>1</v>
      </c>
      <c r="Z29" s="262" t="s">
        <v>429</v>
      </c>
      <c r="AA29" s="270"/>
      <c r="AB29" s="270"/>
      <c r="AC29" s="379"/>
      <c r="AD29" s="798"/>
      <c r="AE29" s="783"/>
      <c r="AF29" s="449"/>
      <c r="AG29" s="221"/>
      <c r="AH29" s="221">
        <f t="shared" ref="AH29:AH30" si="28">IF(ISERROR(AU29*AV29),"",AU29*AV29)</f>
        <v>0</v>
      </c>
      <c r="AI29" s="784"/>
    </row>
    <row r="30" spans="1:207" ht="114.75">
      <c r="A30" s="261" t="s">
        <v>424</v>
      </c>
      <c r="B30" s="221" t="s">
        <v>434</v>
      </c>
      <c r="C30" s="310" t="s">
        <v>440</v>
      </c>
      <c r="D30" s="310" t="s">
        <v>441</v>
      </c>
      <c r="E30" s="266" t="s">
        <v>36</v>
      </c>
      <c r="F30" s="267">
        <v>9</v>
      </c>
      <c r="G30" s="278" t="s">
        <v>428</v>
      </c>
      <c r="H30" s="327" t="s">
        <v>35</v>
      </c>
      <c r="I30" s="221" t="s">
        <v>46</v>
      </c>
      <c r="J30" s="578">
        <f t="shared" si="24"/>
        <v>2</v>
      </c>
      <c r="K30" s="579" t="str">
        <f>IF(ISERROR(VLOOKUP(Y30,'Directive OSH09 (FR)'!$T$6:$U$10,2,FALSE)),"",VLOOKUP(Y30,'Directive OSH09 (FR)'!$T$6:$U$10,2,FALSE))</f>
        <v>1-Negligeable</v>
      </c>
      <c r="L30" s="329"/>
      <c r="M30" s="330"/>
      <c r="N30" s="331"/>
      <c r="O30" s="331"/>
      <c r="P30" s="331"/>
      <c r="Q30" s="332"/>
      <c r="R30" s="333"/>
      <c r="S30" s="327">
        <f t="shared" si="23"/>
        <v>1</v>
      </c>
      <c r="T30" s="333">
        <f t="shared" si="23"/>
        <v>1</v>
      </c>
      <c r="U30" s="222">
        <f t="shared" si="25"/>
        <v>1</v>
      </c>
      <c r="V30" s="334">
        <f t="shared" si="26"/>
        <v>1</v>
      </c>
      <c r="W30" s="335">
        <f>IF(ISERROR(VLOOKUP(H30,'Directive OSH09 (FR)'!$O$6:$P$10,2,FALSE)),"",VLOOKUP(H30,'Directive OSH09 (FR)'!$O$6:$P$10,2,FALSE))</f>
        <v>2</v>
      </c>
      <c r="X30" s="222">
        <f>IF(ISERROR(VLOOKUP(I30,'Directive OSH09 (FR)'!$O$13:$P$17,2,FALSE)),"",VLOOKUP(I30,'Directive OSH09 (FR)'!$O$13:$P$17,2,FALSE))</f>
        <v>1</v>
      </c>
      <c r="Y30" s="222">
        <f t="shared" si="27"/>
        <v>1</v>
      </c>
      <c r="Z30" s="262" t="s">
        <v>429</v>
      </c>
      <c r="AA30" s="270"/>
      <c r="AB30" s="270"/>
      <c r="AC30" s="379"/>
      <c r="AD30" s="798"/>
      <c r="AE30" s="783"/>
      <c r="AF30" s="449"/>
      <c r="AG30" s="221"/>
      <c r="AH30" s="221">
        <f t="shared" si="28"/>
        <v>0</v>
      </c>
      <c r="AI30" s="784"/>
    </row>
    <row r="31" spans="1:207">
      <c r="A31" s="261"/>
      <c r="B31" s="221"/>
      <c r="C31" s="310"/>
      <c r="D31" s="310"/>
      <c r="E31" s="266"/>
      <c r="F31" s="267"/>
      <c r="G31" s="311"/>
      <c r="H31" s="327"/>
      <c r="I31" s="221"/>
      <c r="J31" s="221"/>
      <c r="K31" s="580"/>
      <c r="L31" s="329"/>
      <c r="M31" s="330"/>
      <c r="N31" s="331"/>
      <c r="O31" s="331"/>
      <c r="P31" s="331"/>
      <c r="Q31" s="332"/>
      <c r="R31" s="333"/>
      <c r="S31" s="327"/>
      <c r="T31" s="333"/>
      <c r="U31" s="222"/>
      <c r="V31" s="334"/>
      <c r="W31" s="335"/>
      <c r="X31" s="222"/>
      <c r="Y31" s="222"/>
      <c r="Z31" s="313"/>
      <c r="AA31" s="270"/>
      <c r="AB31" s="270"/>
      <c r="AC31" s="379"/>
      <c r="AD31" s="798"/>
      <c r="AE31" s="783"/>
      <c r="AF31" s="449"/>
      <c r="AG31" s="221"/>
      <c r="AH31" s="221"/>
      <c r="AI31" s="788"/>
    </row>
    <row r="32" spans="1:207" ht="5.25" customHeight="1">
      <c r="A32" s="405"/>
      <c r="B32" s="393"/>
      <c r="C32" s="393"/>
      <c r="D32" s="393"/>
      <c r="E32" s="293"/>
      <c r="F32" s="282"/>
      <c r="G32" s="383"/>
      <c r="H32" s="537"/>
      <c r="I32" s="393"/>
      <c r="J32" s="393" t="str">
        <f t="shared" ref="J32" si="29">IF(ISERROR(W32*X32),"",W32*X32)</f>
        <v/>
      </c>
      <c r="K32" s="538" t="str">
        <f>IF(ISERROR(VLOOKUP(Y32,'Directive OSH09 (FR)'!$T$6:$U$10,2,FALSE)),"",VLOOKUP(Y32,'Directive OSH09 (FR)'!$T$6:$U$10,2,FALSE))</f>
        <v/>
      </c>
      <c r="L32" s="537"/>
      <c r="M32" s="539"/>
      <c r="N32" s="539"/>
      <c r="O32" s="539"/>
      <c r="P32" s="539"/>
      <c r="Q32" s="540"/>
      <c r="R32" s="541"/>
      <c r="S32" s="537">
        <f t="shared" ref="S32:T32" si="30">U32</f>
        <v>0</v>
      </c>
      <c r="T32" s="541">
        <f t="shared" si="30"/>
        <v>0</v>
      </c>
      <c r="U32" s="542">
        <f t="shared" ref="U32" si="31">IF(A32="",0,IF(Q$24="",1,IF(Q$24+$U$24*365&lt;$U$1,1,0)))</f>
        <v>0</v>
      </c>
      <c r="V32" s="543">
        <f t="shared" ref="V32" si="32">IF(A32="",0,IF(Q$24="",1,IF(Q$24+$V$24*365&lt;$U$1,1,0)))</f>
        <v>0</v>
      </c>
      <c r="W32" s="335" t="str">
        <f>IF(ISERROR(VLOOKUP(H32,'Directive OSH09 (FR)'!$O$6:$P$10,2,FALSE)),"",VLOOKUP(H32,'Directive OSH09 (FR)'!$O$6:$P$10,2,FALSE))</f>
        <v/>
      </c>
      <c r="X32" s="222" t="str">
        <f>IF(ISERROR(VLOOKUP(I32,'Directive OSH09 (FR)'!$O$13:$P$17,2,FALSE)),"",VLOOKUP(I32,'Directive OSH09 (FR)'!$O$13:$P$17,2,FALSE))</f>
        <v/>
      </c>
      <c r="Y32" s="222" t="str">
        <f t="shared" ref="Y32" si="33">IF(J32="","",IF(J32&gt;=161,5,IF(J32&gt;=65,4,IF(J32&gt;=20,3,IF(J32&gt;=9,2,1)))))</f>
        <v/>
      </c>
      <c r="Z32" s="263"/>
      <c r="AA32" s="270"/>
      <c r="AB32" s="270"/>
      <c r="AC32" s="379"/>
      <c r="AD32" s="798"/>
      <c r="AE32" s="783"/>
      <c r="AF32" s="768"/>
      <c r="AG32" s="393"/>
      <c r="AH32" s="393">
        <f t="shared" ref="AH32" si="34">IF(ISERROR(AU32*AV32),"",AU32*AV32)</f>
        <v>0</v>
      </c>
      <c r="AI32" s="784"/>
    </row>
    <row r="33" spans="1:207" s="392" customFormat="1">
      <c r="A33" s="354" t="s">
        <v>267</v>
      </c>
      <c r="B33" s="389"/>
      <c r="C33" s="389"/>
      <c r="D33" s="389"/>
      <c r="E33" s="292"/>
      <c r="F33" s="281"/>
      <c r="G33" s="382"/>
      <c r="H33" s="390"/>
      <c r="I33" s="389"/>
      <c r="J33" s="389">
        <f>IF(SUM(J34:J39)=0,"",MAX(J34:J39))</f>
        <v>32</v>
      </c>
      <c r="K33" s="565" t="str">
        <f>IF(ISERROR(VLOOKUP(Y33,'Directive OSH09 (FR)'!$T$6:$U$10,2,FALSE)),"",VLOOKUP(Y33,'Directive OSH09 (FR)'!$T$6:$U$10,2,FALSE))</f>
        <v>3-Moderé</v>
      </c>
      <c r="L33" s="566" t="str">
        <f>IF(ISERROR(VLOOKUP($A33,Dangers!$B$4:$G$1001,4,FALSE)),"ERR",IF(ISBLANK(VLOOKUP($A33,Dangers!$B$4:$G$1001,4,FALSE)),"","Yes"))</f>
        <v/>
      </c>
      <c r="M33" s="567" t="str">
        <f>IF(ISERROR(VLOOKUP($A33,Dangers!$B$4:$G$1001,6,FALSE)),"ERR",IF(ISBLANK((VLOOKUP($A33,Dangers!$B$4:$G$1001,6,FALSE))),"","Yes"))</f>
        <v/>
      </c>
      <c r="N33" s="567"/>
      <c r="O33" s="568"/>
      <c r="P33" s="567"/>
      <c r="Q33" s="569" t="str">
        <f>IF(OR(L33="Yes",M33="Yes"),MAX(Q34:Q39),"")</f>
        <v/>
      </c>
      <c r="R33" s="570"/>
      <c r="S33" s="566">
        <f>IF(L33="Yes",IF(SUM(S34:S39)=0,0,1),2)</f>
        <v>2</v>
      </c>
      <c r="T33" s="570">
        <f>IF(M33="Yes",IF(SUM(T34:T39)=0,0,1),2)</f>
        <v>2</v>
      </c>
      <c r="U33" s="571">
        <v>0</v>
      </c>
      <c r="V33" s="572">
        <v>0</v>
      </c>
      <c r="W33" s="335" t="str">
        <f>IF(ISERROR(VLOOKUP(H33,'Directive OSH09 (FR)'!$O$6:$P$10,2,FALSE)),"",VLOOKUP(H33,'Directive OSH09 (FR)'!$O$6:$P$10,2,FALSE))</f>
        <v/>
      </c>
      <c r="X33" s="222" t="str">
        <f>IF(ISERROR(VLOOKUP(I33,'Directive OSH09 (FR)'!$O$13:$P$17,2,FALSE)),"",VLOOKUP(I33,'Directive OSH09 (FR)'!$O$13:$P$17,2,FALSE))</f>
        <v/>
      </c>
      <c r="Y33" s="222">
        <f>IF(J33="","",IF(J33&gt;=161,5,IF(J33&gt;=65,4,IF(J33&gt;=20,3,IF(J33&gt;=9,2,1)))))</f>
        <v>3</v>
      </c>
      <c r="Z33" s="574"/>
      <c r="AA33" s="575"/>
      <c r="AB33" s="575"/>
      <c r="AC33" s="576"/>
      <c r="AD33" s="797"/>
      <c r="AE33" s="781"/>
      <c r="AF33" s="769"/>
      <c r="AG33" s="575"/>
      <c r="AH33" s="575" t="str">
        <f>IF(SUM(AH34:AH39)=0,"",MAX(AH34:AH39))</f>
        <v/>
      </c>
      <c r="AI33" s="785"/>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19"/>
      <c r="EO33" s="219"/>
      <c r="EP33" s="219"/>
      <c r="EQ33" s="219"/>
      <c r="ER33" s="219"/>
      <c r="ES33" s="219"/>
      <c r="ET33" s="219"/>
      <c r="EU33" s="219"/>
      <c r="EV33" s="219"/>
      <c r="EW33" s="219"/>
      <c r="EX33" s="219"/>
      <c r="EY33" s="219"/>
      <c r="EZ33" s="219"/>
      <c r="FA33" s="219"/>
      <c r="FB33" s="219"/>
      <c r="FC33" s="219"/>
      <c r="FD33" s="219"/>
      <c r="FE33" s="219"/>
      <c r="FF33" s="219"/>
      <c r="FG33" s="219"/>
      <c r="FH33" s="219"/>
      <c r="FI33" s="219"/>
      <c r="FJ33" s="219"/>
      <c r="FK33" s="219"/>
      <c r="FL33" s="219"/>
      <c r="FM33" s="219"/>
      <c r="FN33" s="219"/>
      <c r="FO33" s="219"/>
      <c r="FP33" s="219"/>
      <c r="FQ33" s="219"/>
      <c r="FR33" s="219"/>
      <c r="FS33" s="219"/>
      <c r="FT33" s="219"/>
      <c r="FU33" s="219"/>
      <c r="FV33" s="219"/>
      <c r="FW33" s="219"/>
      <c r="FX33" s="219"/>
      <c r="FY33" s="219"/>
      <c r="FZ33" s="219"/>
      <c r="GA33" s="219"/>
      <c r="GB33" s="219"/>
      <c r="GC33" s="219"/>
      <c r="GD33" s="219"/>
      <c r="GE33" s="219"/>
      <c r="GF33" s="219"/>
      <c r="GG33" s="219"/>
      <c r="GH33" s="219"/>
      <c r="GI33" s="219"/>
      <c r="GJ33" s="219"/>
      <c r="GK33" s="219"/>
      <c r="GL33" s="219"/>
      <c r="GM33" s="219"/>
      <c r="GN33" s="219"/>
      <c r="GO33" s="219"/>
      <c r="GP33" s="219"/>
      <c r="GQ33" s="219"/>
      <c r="GR33" s="219"/>
      <c r="GS33" s="219"/>
      <c r="GT33" s="219"/>
      <c r="GU33" s="219"/>
      <c r="GV33" s="219"/>
      <c r="GW33" s="219"/>
      <c r="GX33" s="219"/>
      <c r="GY33" s="219"/>
    </row>
    <row r="34" spans="1:207" ht="63.75">
      <c r="A34" s="261" t="s">
        <v>442</v>
      </c>
      <c r="B34" s="310" t="s">
        <v>443</v>
      </c>
      <c r="C34" s="310" t="s">
        <v>444</v>
      </c>
      <c r="D34" s="310" t="s">
        <v>803</v>
      </c>
      <c r="E34" s="266" t="s">
        <v>36</v>
      </c>
      <c r="F34" s="267">
        <v>9</v>
      </c>
      <c r="G34" s="278" t="s">
        <v>446</v>
      </c>
      <c r="H34" s="327" t="s">
        <v>38</v>
      </c>
      <c r="I34" s="221" t="s">
        <v>47</v>
      </c>
      <c r="J34" s="221">
        <f>IF(ISERROR(W34*X34),"",W34*X34)</f>
        <v>16</v>
      </c>
      <c r="K34" s="328" t="str">
        <f>IF(ISERROR(VLOOKUP(Y34,'Directive OSH09 (FR)'!$T$6:$U$10,2,FALSE)),"",VLOOKUP(Y34,'Directive OSH09 (FR)'!$T$6:$U$10,2,FALSE))</f>
        <v>2-Tolérable</v>
      </c>
      <c r="L34" s="329"/>
      <c r="M34" s="330"/>
      <c r="N34" s="331"/>
      <c r="O34" s="331"/>
      <c r="P34" s="331"/>
      <c r="Q34" s="332"/>
      <c r="R34" s="333"/>
      <c r="S34" s="327">
        <f t="shared" ref="S34:T37" si="35">U34</f>
        <v>1</v>
      </c>
      <c r="T34" s="333">
        <f t="shared" si="35"/>
        <v>1</v>
      </c>
      <c r="U34" s="222">
        <f>IF(A34="",0,IF(Q$32="",1,IF(Q$32+$U$32*365&lt;$U$1,1,0)))</f>
        <v>1</v>
      </c>
      <c r="V34" s="334">
        <f>IF(A34="",0,IF(Q$32="",1,IF(Q$32+$V$32*365&lt;$U$1,1,0)))</f>
        <v>1</v>
      </c>
      <c r="W34" s="335">
        <f>IF(ISERROR(VLOOKUP(H34,'Directive OSH09 (FR)'!$O$6:$P$10,2,FALSE)),"",VLOOKUP(H34,'Directive OSH09 (FR)'!$O$6:$P$10,2,FALSE))</f>
        <v>4</v>
      </c>
      <c r="X34" s="222">
        <f>IF(ISERROR(VLOOKUP(I34,'Directive OSH09 (FR)'!$O$13:$P$17,2,FALSE)),"",VLOOKUP(I34,'Directive OSH09 (FR)'!$O$13:$P$17,2,FALSE))</f>
        <v>4</v>
      </c>
      <c r="Y34" s="222">
        <f>IF(J34="","",IF(J34&gt;=161,5,IF(J34&gt;=65,4,IF(J34&gt;=20,3,IF(J34&gt;=9,2,1)))))</f>
        <v>2</v>
      </c>
      <c r="Z34" s="263"/>
      <c r="AA34" s="269"/>
      <c r="AB34" s="218"/>
      <c r="AC34" s="379"/>
      <c r="AD34" s="798"/>
      <c r="AE34" s="783"/>
      <c r="AF34" s="449"/>
      <c r="AG34" s="221"/>
      <c r="AH34" s="221"/>
      <c r="AI34" s="788"/>
    </row>
    <row r="35" spans="1:207" ht="102">
      <c r="A35" s="261" t="s">
        <v>442</v>
      </c>
      <c r="B35" s="310" t="s">
        <v>447</v>
      </c>
      <c r="C35" s="310" t="s">
        <v>448</v>
      </c>
      <c r="D35" s="310" t="s">
        <v>804</v>
      </c>
      <c r="E35" s="266" t="s">
        <v>36</v>
      </c>
      <c r="F35" s="267">
        <v>9</v>
      </c>
      <c r="G35" s="278" t="s">
        <v>449</v>
      </c>
      <c r="H35" s="327" t="s">
        <v>38</v>
      </c>
      <c r="I35" s="221" t="s">
        <v>48</v>
      </c>
      <c r="J35" s="221">
        <f>IF(ISERROR(W35*X35),"",W35*X35)</f>
        <v>32</v>
      </c>
      <c r="K35" s="328" t="str">
        <f>IF(ISERROR(VLOOKUP(Y35,'Directive OSH09 (FR)'!$T$6:$U$10,2,FALSE)),"",VLOOKUP(Y35,'Directive OSH09 (FR)'!$T$6:$U$10,2,FALSE))</f>
        <v>3-Moderé</v>
      </c>
      <c r="L35" s="329"/>
      <c r="M35" s="330"/>
      <c r="N35" s="331"/>
      <c r="O35" s="331"/>
      <c r="P35" s="331"/>
      <c r="Q35" s="332"/>
      <c r="R35" s="333"/>
      <c r="S35" s="327">
        <f>U35</f>
        <v>1</v>
      </c>
      <c r="T35" s="333">
        <f>V35</f>
        <v>1</v>
      </c>
      <c r="U35" s="222">
        <f>IF(A35="",0,IF(Q$32="",1,IF(Q$32+$U$32*365&lt;$U$1,1,0)))</f>
        <v>1</v>
      </c>
      <c r="V35" s="334">
        <f>IF(A35="",0,IF(Q$32="",1,IF(Q$32+$V$32*365&lt;$U$1,1,0)))</f>
        <v>1</v>
      </c>
      <c r="W35" s="335">
        <f>IF(ISERROR(VLOOKUP(H35,'Directive OSH09 (FR)'!$O$6:$P$10,2,FALSE)),"",VLOOKUP(H35,'Directive OSH09 (FR)'!$O$6:$P$10,2,FALSE))</f>
        <v>4</v>
      </c>
      <c r="X35" s="222">
        <f>IF(ISERROR(VLOOKUP(I35,'Directive OSH09 (FR)'!$O$13:$P$17,2,FALSE)),"",VLOOKUP(I35,'Directive OSH09 (FR)'!$O$13:$P$17,2,FALSE))</f>
        <v>8</v>
      </c>
      <c r="Y35" s="222">
        <f>IF(J35="","",IF(J35&gt;=161,5,IF(J35&gt;=65,4,IF(J35&gt;=20,3,IF(J35&gt;=9,2,1)))))</f>
        <v>3</v>
      </c>
      <c r="Z35" s="263" t="s">
        <v>450</v>
      </c>
      <c r="AA35" s="269"/>
      <c r="AB35" s="218"/>
      <c r="AC35" s="379"/>
      <c r="AD35" s="798"/>
      <c r="AE35" s="783"/>
      <c r="AF35" s="449"/>
      <c r="AG35" s="221"/>
      <c r="AH35" s="221"/>
      <c r="AI35" s="788"/>
    </row>
    <row r="36" spans="1:207" ht="102">
      <c r="A36" s="261" t="s">
        <v>455</v>
      </c>
      <c r="B36" s="310" t="s">
        <v>456</v>
      </c>
      <c r="C36" s="310" t="s">
        <v>457</v>
      </c>
      <c r="D36" s="310" t="s">
        <v>666</v>
      </c>
      <c r="E36" s="266" t="s">
        <v>36</v>
      </c>
      <c r="F36" s="267">
        <v>9</v>
      </c>
      <c r="G36" s="278" t="s">
        <v>459</v>
      </c>
      <c r="H36" s="327" t="s">
        <v>38</v>
      </c>
      <c r="I36" s="221" t="s">
        <v>46</v>
      </c>
      <c r="J36" s="221">
        <f t="shared" ref="J36:J37" si="36">IF(ISERROR(W36*X36),"",W36*X36)</f>
        <v>4</v>
      </c>
      <c r="K36" s="328" t="str">
        <f>IF(ISERROR(VLOOKUP(Y36,'Directive OSH09 (FR)'!$T$6:$U$10,2,FALSE)),"",VLOOKUP(Y36,'Directive OSH09 (FR)'!$T$6:$U$10,2,FALSE))</f>
        <v>1-Negligeable</v>
      </c>
      <c r="L36" s="329"/>
      <c r="M36" s="330"/>
      <c r="N36" s="331"/>
      <c r="O36" s="331"/>
      <c r="P36" s="331"/>
      <c r="Q36" s="332"/>
      <c r="R36" s="333"/>
      <c r="S36" s="327">
        <f t="shared" si="35"/>
        <v>1</v>
      </c>
      <c r="T36" s="333">
        <f t="shared" si="35"/>
        <v>1</v>
      </c>
      <c r="U36" s="222">
        <f>IF(A36="",0,IF(Q$32="",1,IF(Q$32+$U$32*365&lt;$U$1,1,0)))</f>
        <v>1</v>
      </c>
      <c r="V36" s="334">
        <f>IF(A36="",0,IF(Q$32="",1,IF(Q$32+$V$32*365&lt;$U$1,1,0)))</f>
        <v>1</v>
      </c>
      <c r="W36" s="335">
        <f>IF(ISERROR(VLOOKUP(H36,'Directive OSH09 (FR)'!$O$6:$P$10,2,FALSE)),"",VLOOKUP(H36,'Directive OSH09 (FR)'!$O$6:$P$10,2,FALSE))</f>
        <v>4</v>
      </c>
      <c r="X36" s="222">
        <f>IF(ISERROR(VLOOKUP(I36,'Directive OSH09 (FR)'!$O$13:$P$17,2,FALSE)),"",VLOOKUP(I36,'Directive OSH09 (FR)'!$O$13:$P$17,2,FALSE))</f>
        <v>1</v>
      </c>
      <c r="Y36" s="222">
        <f t="shared" ref="Y36:Y37" si="37">IF(J36="","",IF(J36&gt;=161,5,IF(J36&gt;=65,4,IF(J36&gt;=20,3,IF(J36&gt;=9,2,1)))))</f>
        <v>1</v>
      </c>
      <c r="Z36" s="263" t="s">
        <v>1313</v>
      </c>
      <c r="AA36" s="273" t="s">
        <v>460</v>
      </c>
      <c r="AB36" s="270"/>
      <c r="AC36" s="379"/>
      <c r="AD36" s="798"/>
      <c r="AE36" s="783"/>
      <c r="AF36" s="449"/>
      <c r="AG36" s="221"/>
      <c r="AH36" s="221"/>
      <c r="AI36" s="788"/>
    </row>
    <row r="37" spans="1:207" ht="51">
      <c r="A37" s="261" t="s">
        <v>442</v>
      </c>
      <c r="B37" s="310" t="s">
        <v>443</v>
      </c>
      <c r="C37" s="310" t="s">
        <v>451</v>
      </c>
      <c r="D37" s="310" t="s">
        <v>452</v>
      </c>
      <c r="E37" s="266" t="s">
        <v>36</v>
      </c>
      <c r="F37" s="283">
        <v>9</v>
      </c>
      <c r="G37" s="278" t="s">
        <v>453</v>
      </c>
      <c r="H37" s="327" t="s">
        <v>38</v>
      </c>
      <c r="I37" s="221" t="s">
        <v>47</v>
      </c>
      <c r="J37" s="221">
        <f t="shared" si="36"/>
        <v>16</v>
      </c>
      <c r="K37" s="328" t="str">
        <f>IF(ISERROR(VLOOKUP(Y37,'Directive OSH09 (FR)'!$T$6:$U$10,2,FALSE)),"",VLOOKUP(Y37,'Directive OSH09 (FR)'!$T$6:$U$10,2,FALSE))</f>
        <v>2-Tolérable</v>
      </c>
      <c r="L37" s="329"/>
      <c r="M37" s="330"/>
      <c r="N37" s="331"/>
      <c r="O37" s="331"/>
      <c r="P37" s="331"/>
      <c r="Q37" s="332"/>
      <c r="R37" s="333"/>
      <c r="S37" s="327">
        <f t="shared" ca="1" si="35"/>
        <v>1</v>
      </c>
      <c r="T37" s="333">
        <f t="shared" ca="1" si="35"/>
        <v>1</v>
      </c>
      <c r="U37" s="222">
        <f t="shared" ref="U37" ca="1" si="38">IF(A37="",0,IF(Q$18="",1,IF(Q$18+$U$18*365&lt;$U$1,1,0)))</f>
        <v>1</v>
      </c>
      <c r="V37" s="334">
        <f t="shared" ref="V37" ca="1" si="39">IF(A37="",0,IF(Q$18="",1,IF(Q$18+$V$18*365&lt;$U$1,1,0)))</f>
        <v>1</v>
      </c>
      <c r="W37" s="335">
        <f>IF(ISERROR(VLOOKUP(H37,'Directive OSH09 (FR)'!$O$6:$P$10,2,FALSE)),"",VLOOKUP(H37,'Directive OSH09 (FR)'!$O$6:$P$10,2,FALSE))</f>
        <v>4</v>
      </c>
      <c r="X37" s="222">
        <f>IF(ISERROR(VLOOKUP(I37,'Directive OSH09 (FR)'!$O$13:$P$17,2,FALSE)),"",VLOOKUP(I37,'Directive OSH09 (FR)'!$O$13:$P$17,2,FALSE))</f>
        <v>4</v>
      </c>
      <c r="Y37" s="222">
        <f t="shared" si="37"/>
        <v>2</v>
      </c>
      <c r="Z37" s="313" t="s">
        <v>454</v>
      </c>
      <c r="AA37" s="270"/>
      <c r="AB37" s="270"/>
      <c r="AC37" s="379"/>
      <c r="AD37" s="798"/>
      <c r="AE37" s="783"/>
      <c r="AF37" s="449"/>
      <c r="AG37" s="221"/>
      <c r="AH37" s="221"/>
      <c r="AI37" s="786"/>
    </row>
    <row r="38" spans="1:207" ht="63.75">
      <c r="A38" s="261" t="s">
        <v>455</v>
      </c>
      <c r="B38" s="310" t="s">
        <v>447</v>
      </c>
      <c r="C38" s="310" t="s">
        <v>461</v>
      </c>
      <c r="D38" s="310" t="s">
        <v>462</v>
      </c>
      <c r="E38" s="266" t="s">
        <v>36</v>
      </c>
      <c r="F38" s="267">
        <v>9</v>
      </c>
      <c r="G38" s="278" t="s">
        <v>446</v>
      </c>
      <c r="H38" s="327" t="s">
        <v>35</v>
      </c>
      <c r="I38" s="221" t="s">
        <v>48</v>
      </c>
      <c r="J38" s="221">
        <f>IF(ISERROR(W38*X38),"",W38*X38)</f>
        <v>16</v>
      </c>
      <c r="K38" s="328" t="str">
        <f>IF(ISERROR(VLOOKUP(Y38,'Directive OSH09 (FR)'!$T$6:$U$10,2,FALSE)),"",VLOOKUP(Y38,'Directive OSH09 (FR)'!$T$6:$U$10,2,FALSE))</f>
        <v>2-Tolérable</v>
      </c>
      <c r="L38" s="329"/>
      <c r="M38" s="330"/>
      <c r="N38" s="331"/>
      <c r="O38" s="331"/>
      <c r="P38" s="331"/>
      <c r="Q38" s="332"/>
      <c r="R38" s="333"/>
      <c r="S38" s="327">
        <f>U38</f>
        <v>1</v>
      </c>
      <c r="T38" s="333">
        <f>V38</f>
        <v>1</v>
      </c>
      <c r="U38" s="222">
        <f>IF(A38="",0,IF(Q$32="",1,IF(Q$32+$U$32*365&lt;$U$1,1,0)))</f>
        <v>1</v>
      </c>
      <c r="V38" s="334">
        <f>IF(A38="",0,IF(Q$32="",1,IF(Q$32+$V$32*365&lt;$U$1,1,0)))</f>
        <v>1</v>
      </c>
      <c r="W38" s="335">
        <f>IF(ISERROR(VLOOKUP(H38,'Directive OSH09 (FR)'!$O$6:$P$10,2,FALSE)),"",VLOOKUP(H38,'Directive OSH09 (FR)'!$O$6:$P$10,2,FALSE))</f>
        <v>2</v>
      </c>
      <c r="X38" s="222">
        <f>IF(ISERROR(VLOOKUP(I38,'Directive OSH09 (FR)'!$O$13:$P$17,2,FALSE)),"",VLOOKUP(I38,'Directive OSH09 (FR)'!$O$13:$P$17,2,FALSE))</f>
        <v>8</v>
      </c>
      <c r="Y38" s="222">
        <f>IF(J38="","",IF(J38&gt;=161,5,IF(J38&gt;=65,4,IF(J38&gt;=20,3,IF(J38&gt;=9,2,1)))))</f>
        <v>2</v>
      </c>
      <c r="Z38" s="262" t="s">
        <v>450</v>
      </c>
      <c r="AA38" s="270"/>
      <c r="AB38" s="270"/>
      <c r="AC38" s="379"/>
      <c r="AD38" s="798"/>
      <c r="AE38" s="783"/>
      <c r="AF38" s="771"/>
      <c r="AG38" s="221"/>
      <c r="AH38" s="221">
        <f t="shared" ref="AH38" si="40">IF(ISERROR(AU38*AV38),"",AU38*AV38)</f>
        <v>0</v>
      </c>
      <c r="AI38" s="785"/>
    </row>
    <row r="39" spans="1:207" ht="5.25" customHeight="1">
      <c r="A39" s="405"/>
      <c r="B39" s="393"/>
      <c r="C39" s="393"/>
      <c r="D39" s="393"/>
      <c r="E39" s="293"/>
      <c r="F39" s="282"/>
      <c r="G39" s="383"/>
      <c r="H39" s="537"/>
      <c r="I39" s="393"/>
      <c r="J39" s="393" t="str">
        <f t="shared" ref="J39" si="41">IF(ISERROR(W39*X39),"",W39*X39)</f>
        <v/>
      </c>
      <c r="K39" s="538" t="str">
        <f>IF(ISERROR(VLOOKUP(Y39,'Directive OSH09 (FR)'!$T$6:$U$10,2,FALSE)),"",VLOOKUP(Y39,'Directive OSH09 (FR)'!$T$6:$U$10,2,FALSE))</f>
        <v/>
      </c>
      <c r="L39" s="537"/>
      <c r="M39" s="539"/>
      <c r="N39" s="539"/>
      <c r="O39" s="539"/>
      <c r="P39" s="539"/>
      <c r="Q39" s="540"/>
      <c r="R39" s="541"/>
      <c r="S39" s="537">
        <f t="shared" ref="S39:T39" si="42">U39</f>
        <v>0</v>
      </c>
      <c r="T39" s="541">
        <f t="shared" si="42"/>
        <v>0</v>
      </c>
      <c r="U39" s="542">
        <f>IF(A39="",0,IF(Q$33="",1,IF(Q$33+$U$33*365&lt;$U$1,1,0)))</f>
        <v>0</v>
      </c>
      <c r="V39" s="543">
        <f>IF(A39="",0,IF(Q$33="",1,IF(Q$33+$V$33*365&lt;$U$1,1,0)))</f>
        <v>0</v>
      </c>
      <c r="W39" s="335" t="str">
        <f>IF(ISERROR(VLOOKUP(H39,'Directive OSH09 (FR)'!$O$6:$P$10,2,FALSE)),"",VLOOKUP(H39,'Directive OSH09 (FR)'!$O$6:$P$10,2,FALSE))</f>
        <v/>
      </c>
      <c r="X39" s="222" t="str">
        <f>IF(ISERROR(VLOOKUP(I39,'Directive OSH09 (FR)'!$O$13:$P$17,2,FALSE)),"",VLOOKUP(I39,'Directive OSH09 (FR)'!$O$13:$P$17,2,FALSE))</f>
        <v/>
      </c>
      <c r="Y39" s="222" t="str">
        <f t="shared" ref="Y39" si="43">IF(J39="","",IF(J39&gt;=161,5,IF(J39&gt;=65,4,IF(J39&gt;=20,3,IF(J39&gt;=9,2,1)))))</f>
        <v/>
      </c>
      <c r="Z39" s="263"/>
      <c r="AA39" s="270"/>
      <c r="AB39" s="270"/>
      <c r="AC39" s="379"/>
      <c r="AD39" s="798"/>
      <c r="AE39" s="783"/>
      <c r="AF39" s="768"/>
      <c r="AG39" s="393"/>
      <c r="AH39" s="393">
        <f t="shared" ref="AH39" si="44">IF(ISERROR(AU39*AV39),"",AU39*AV39)</f>
        <v>0</v>
      </c>
      <c r="AI39" s="784"/>
    </row>
    <row r="40" spans="1:207" s="392" customFormat="1" ht="14.25">
      <c r="A40" s="354" t="s">
        <v>272</v>
      </c>
      <c r="B40" s="389"/>
      <c r="C40" s="389"/>
      <c r="D40" s="389"/>
      <c r="E40" s="292"/>
      <c r="F40" s="281"/>
      <c r="G40" s="382"/>
      <c r="H40" s="390"/>
      <c r="I40" s="389"/>
      <c r="J40" s="389">
        <f>IF(SUM(J41:J45)=0,"",MAX(J41:J45))</f>
        <v>8</v>
      </c>
      <c r="K40" s="565" t="str">
        <f>IF(ISERROR(VLOOKUP(Y40,'Directive OSH09 (FR)'!$T$6:$U$10,2,FALSE)),"",VLOOKUP(Y40,'Directive OSH09 (FR)'!$T$6:$U$10,2,FALSE))</f>
        <v>1-Negligeable</v>
      </c>
      <c r="L40" s="566" t="str">
        <f>IF(ISERROR(VLOOKUP($A40,Dangers!$B$4:$G$1001,4,FALSE)),"ERR",IF(ISBLANK(VLOOKUP($A40,Dangers!$B$4:$G$1001,4,FALSE)),"","Yes"))</f>
        <v>Yes</v>
      </c>
      <c r="M40" s="567" t="str">
        <f>IF(ISERROR(VLOOKUP($A40,Dangers!$B$4:$G$1001,6,FALSE)),"ERR",IF(ISBLANK((VLOOKUP($A40,Dangers!$B$4:$G$1001,6,FALSE))),"","Yes"))</f>
        <v>Yes</v>
      </c>
      <c r="N40" s="567"/>
      <c r="O40" s="568"/>
      <c r="P40" s="567"/>
      <c r="Q40" s="569">
        <f>IF(OR(L40="Yes",M40="Yes"),MAX(Q41:Q45),"")</f>
        <v>0</v>
      </c>
      <c r="R40" s="570"/>
      <c r="S40" s="566">
        <f ca="1">IF(L40="Yes",IF(SUM(S41:S45)=0,0,1),2)</f>
        <v>1</v>
      </c>
      <c r="T40" s="570">
        <f ca="1">IF(M40="Yes",IF(SUM(T41:T45)=0,0,1),2)</f>
        <v>1</v>
      </c>
      <c r="U40" s="571">
        <v>3</v>
      </c>
      <c r="V40" s="572">
        <v>5</v>
      </c>
      <c r="W40" s="335" t="str">
        <f>IF(ISERROR(VLOOKUP(H40,'Directive OSH09 (FR)'!$O$6:$P$10,2,FALSE)),"",VLOOKUP(H40,'Directive OSH09 (FR)'!$O$6:$P$10,2,FALSE))</f>
        <v/>
      </c>
      <c r="X40" s="222" t="str">
        <f>IF(ISERROR(VLOOKUP(I40,'Directive OSH09 (FR)'!$O$13:$P$17,2,FALSE)),"",VLOOKUP(I40,'Directive OSH09 (FR)'!$O$13:$P$17,2,FALSE))</f>
        <v/>
      </c>
      <c r="Y40" s="222">
        <f>IF(J40="","",IF(J40&gt;=161,5,IF(J40&gt;=65,4,IF(J40&gt;=20,3,IF(J40&gt;=9,2,1)))))</f>
        <v>1</v>
      </c>
      <c r="Z40" s="574"/>
      <c r="AA40" s="575"/>
      <c r="AB40" s="575"/>
      <c r="AC40" s="576"/>
      <c r="AD40" s="797"/>
      <c r="AE40" s="781"/>
      <c r="AF40" s="769"/>
      <c r="AG40" s="575"/>
      <c r="AH40" s="575" t="str">
        <f>IF(SUM(AH41:AH45)=0,"",MAX(AH41:AH45))</f>
        <v/>
      </c>
      <c r="AI40" s="785"/>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19"/>
      <c r="EO40" s="219"/>
      <c r="EP40" s="219"/>
      <c r="EQ40" s="219"/>
      <c r="ER40" s="219"/>
      <c r="ES40" s="219"/>
      <c r="ET40" s="219"/>
      <c r="EU40" s="219"/>
      <c r="EV40" s="219"/>
      <c r="EW40" s="219"/>
      <c r="EX40" s="219"/>
      <c r="EY40" s="219"/>
      <c r="EZ40" s="219"/>
      <c r="FA40" s="219"/>
      <c r="FB40" s="219"/>
      <c r="FC40" s="219"/>
      <c r="FD40" s="219"/>
      <c r="FE40" s="219"/>
      <c r="FF40" s="219"/>
      <c r="FG40" s="219"/>
      <c r="FH40" s="219"/>
      <c r="FI40" s="219"/>
      <c r="FJ40" s="219"/>
      <c r="FK40" s="219"/>
      <c r="FL40" s="219"/>
      <c r="FM40" s="219"/>
      <c r="FN40" s="219"/>
      <c r="FO40" s="219"/>
      <c r="FP40" s="219"/>
      <c r="FQ40" s="219"/>
      <c r="FR40" s="219"/>
      <c r="FS40" s="219"/>
      <c r="FT40" s="219"/>
      <c r="FU40" s="219"/>
      <c r="FV40" s="219"/>
      <c r="FW40" s="219"/>
      <c r="FX40" s="219"/>
      <c r="FY40" s="219"/>
      <c r="FZ40" s="219"/>
      <c r="GA40" s="219"/>
      <c r="GB40" s="219"/>
      <c r="GC40" s="219"/>
      <c r="GD40" s="219"/>
      <c r="GE40" s="219"/>
      <c r="GF40" s="219"/>
      <c r="GG40" s="219"/>
      <c r="GH40" s="219"/>
      <c r="GI40" s="219"/>
      <c r="GJ40" s="219"/>
      <c r="GK40" s="219"/>
      <c r="GL40" s="219"/>
      <c r="GM40" s="219"/>
      <c r="GN40" s="219"/>
      <c r="GO40" s="219"/>
      <c r="GP40" s="219"/>
      <c r="GQ40" s="219"/>
      <c r="GR40" s="219"/>
      <c r="GS40" s="219"/>
      <c r="GT40" s="219"/>
      <c r="GU40" s="219"/>
      <c r="GV40" s="219"/>
      <c r="GW40" s="219"/>
      <c r="GX40" s="219"/>
      <c r="GY40" s="219"/>
    </row>
    <row r="41" spans="1:207" ht="38.25">
      <c r="A41" s="260" t="s">
        <v>442</v>
      </c>
      <c r="B41" s="310" t="s">
        <v>654</v>
      </c>
      <c r="C41" s="310" t="s">
        <v>805</v>
      </c>
      <c r="D41" s="310" t="s">
        <v>656</v>
      </c>
      <c r="E41" s="266" t="s">
        <v>39</v>
      </c>
      <c r="F41" s="267">
        <v>9</v>
      </c>
      <c r="G41" s="278" t="s">
        <v>657</v>
      </c>
      <c r="H41" s="327" t="s">
        <v>35</v>
      </c>
      <c r="I41" s="221" t="s">
        <v>47</v>
      </c>
      <c r="J41" s="221">
        <f>IF(ISERROR(W41*X41),"",W41*X41)</f>
        <v>8</v>
      </c>
      <c r="K41" s="328" t="str">
        <f>IF(ISERROR(VLOOKUP(Y41,'Directive OSH09 (FR)'!$T$6:$U$10,2,FALSE)),"",VLOOKUP(Y41,'Directive OSH09 (FR)'!$T$6:$U$10,2,FALSE))</f>
        <v>1-Negligeable</v>
      </c>
      <c r="L41" s="329"/>
      <c r="M41" s="330"/>
      <c r="N41" s="331"/>
      <c r="O41" s="331"/>
      <c r="P41" s="331"/>
      <c r="Q41" s="332"/>
      <c r="R41" s="333"/>
      <c r="S41" s="327">
        <f t="shared" ref="S41:T41" ca="1" si="45">U41</f>
        <v>1</v>
      </c>
      <c r="T41" s="333">
        <f t="shared" ca="1" si="45"/>
        <v>1</v>
      </c>
      <c r="U41" s="222">
        <f ca="1">IF(A41="",0,IF(Q$40="",1,IF(Q$40+$U$40*365&lt;$U$1,1,0)))</f>
        <v>1</v>
      </c>
      <c r="V41" s="334">
        <f ca="1">IF(A41="",0,IF(Q$40="",1,IF(Q$40+$V$40*365&lt;$U$1,1,0)))</f>
        <v>1</v>
      </c>
      <c r="W41" s="335">
        <f>IF(ISERROR(VLOOKUP(H41,'Directive OSH09 (FR)'!$O$6:$P$10,2,FALSE)),"",VLOOKUP(H41,'Directive OSH09 (FR)'!$O$6:$P$10,2,FALSE))</f>
        <v>2</v>
      </c>
      <c r="X41" s="222">
        <f>IF(ISERROR(VLOOKUP(I41,'Directive OSH09 (FR)'!$O$13:$P$17,2,FALSE)),"",VLOOKUP(I41,'Directive OSH09 (FR)'!$O$13:$P$17,2,FALSE))</f>
        <v>4</v>
      </c>
      <c r="Y41" s="222">
        <f>IF(J41="","",IF(J41&gt;=161,5,IF(J41&gt;=65,4,IF(J41&gt;=20,3,IF(J41&gt;=9,2,1)))))</f>
        <v>1</v>
      </c>
      <c r="Z41" s="263" t="s">
        <v>450</v>
      </c>
      <c r="AA41" s="271"/>
      <c r="AB41" s="270"/>
      <c r="AC41" s="379"/>
      <c r="AD41" s="798"/>
      <c r="AE41" s="783"/>
      <c r="AF41" s="449"/>
      <c r="AG41" s="221"/>
      <c r="AH41" s="221">
        <f>IF(ISERROR(AU41*AV41),"",AU41*AV41)</f>
        <v>0</v>
      </c>
      <c r="AI41" s="784"/>
    </row>
    <row r="42" spans="1:207">
      <c r="A42" s="261"/>
      <c r="B42" s="221"/>
      <c r="C42" s="310"/>
      <c r="D42" s="221"/>
      <c r="E42" s="266"/>
      <c r="F42" s="267"/>
      <c r="G42" s="311"/>
      <c r="H42" s="327"/>
      <c r="I42" s="221"/>
      <c r="J42" s="221" t="str">
        <f t="shared" ref="J42:J45" si="46">IF(ISERROR(W42*X42),"",W42*X42)</f>
        <v/>
      </c>
      <c r="K42" s="328" t="str">
        <f>IF(ISERROR(VLOOKUP(Y42,'Directive OSH09 (FR)'!$T$6:$U$10,2,FALSE)),"",VLOOKUP(Y42,'Directive OSH09 (FR)'!$T$6:$U$10,2,FALSE))</f>
        <v/>
      </c>
      <c r="L42" s="329"/>
      <c r="M42" s="330"/>
      <c r="N42" s="331"/>
      <c r="O42" s="331"/>
      <c r="P42" s="331"/>
      <c r="Q42" s="332"/>
      <c r="R42" s="333"/>
      <c r="S42" s="327">
        <f t="shared" ref="S42:T45" si="47">U42</f>
        <v>0</v>
      </c>
      <c r="T42" s="333">
        <f t="shared" si="47"/>
        <v>0</v>
      </c>
      <c r="U42" s="222">
        <f>IF(A42="",0,IF(Q$40="",1,IF(Q$40+$U$40*365&lt;$U$1,1,0)))</f>
        <v>0</v>
      </c>
      <c r="V42" s="334">
        <f>IF(A42="",0,IF(Q$40="",1,IF(Q$40+$V$40*365&lt;$U$1,1,0)))</f>
        <v>0</v>
      </c>
      <c r="W42" s="335" t="str">
        <f>IF(ISERROR(VLOOKUP(H42,'Directive OSH09 (FR)'!$O$6:$P$10,2,FALSE)),"",VLOOKUP(H42,'Directive OSH09 (FR)'!$O$6:$P$10,2,FALSE))</f>
        <v/>
      </c>
      <c r="X42" s="222" t="str">
        <f>IF(ISERROR(VLOOKUP(I42,'Directive OSH09 (FR)'!$O$13:$P$17,2,FALSE)),"",VLOOKUP(I42,'Directive OSH09 (FR)'!$O$13:$P$17,2,FALSE))</f>
        <v/>
      </c>
      <c r="Y42" s="222" t="str">
        <f t="shared" ref="Y42:Y45" si="48">IF(J42="","",IF(J42&gt;=161,5,IF(J42&gt;=65,4,IF(J42&gt;=20,3,IF(J42&gt;=9,2,1)))))</f>
        <v/>
      </c>
      <c r="Z42" s="263"/>
      <c r="AA42" s="270"/>
      <c r="AB42" s="270"/>
      <c r="AC42" s="379"/>
      <c r="AD42" s="798"/>
      <c r="AE42" s="783"/>
      <c r="AF42" s="449"/>
      <c r="AG42" s="221"/>
      <c r="AH42" s="221">
        <f t="shared" ref="AH42:AH45" si="49">IF(ISERROR(AU42*AV42),"",AU42*AV42)</f>
        <v>0</v>
      </c>
      <c r="AI42" s="784"/>
    </row>
    <row r="43" spans="1:207">
      <c r="A43" s="261"/>
      <c r="B43" s="221"/>
      <c r="C43" s="310"/>
      <c r="D43" s="221"/>
      <c r="E43" s="266"/>
      <c r="F43" s="267"/>
      <c r="G43" s="311"/>
      <c r="H43" s="327"/>
      <c r="I43" s="221"/>
      <c r="J43" s="221" t="str">
        <f t="shared" si="46"/>
        <v/>
      </c>
      <c r="K43" s="328" t="str">
        <f>IF(ISERROR(VLOOKUP(Y43,'Directive OSH09 (FR)'!$T$6:$U$10,2,FALSE)),"",VLOOKUP(Y43,'Directive OSH09 (FR)'!$T$6:$U$10,2,FALSE))</f>
        <v/>
      </c>
      <c r="L43" s="329"/>
      <c r="M43" s="330"/>
      <c r="N43" s="331"/>
      <c r="O43" s="331"/>
      <c r="P43" s="331"/>
      <c r="Q43" s="332"/>
      <c r="R43" s="333"/>
      <c r="S43" s="327">
        <f t="shared" si="47"/>
        <v>0</v>
      </c>
      <c r="T43" s="333">
        <f t="shared" si="47"/>
        <v>0</v>
      </c>
      <c r="U43" s="222">
        <f>IF(A43="",0,IF(Q$40="",1,IF(Q$40+$U$40*365&lt;$U$1,1,0)))</f>
        <v>0</v>
      </c>
      <c r="V43" s="334">
        <f>IF(A43="",0,IF(Q$40="",1,IF(Q$40+$V$40*365&lt;$U$1,1,0)))</f>
        <v>0</v>
      </c>
      <c r="W43" s="335" t="str">
        <f>IF(ISERROR(VLOOKUP(H43,'Directive OSH09 (FR)'!$O$6:$P$10,2,FALSE)),"",VLOOKUP(H43,'Directive OSH09 (FR)'!$O$6:$P$10,2,FALSE))</f>
        <v/>
      </c>
      <c r="X43" s="222" t="str">
        <f>IF(ISERROR(VLOOKUP(I43,'Directive OSH09 (FR)'!$O$13:$P$17,2,FALSE)),"",VLOOKUP(I43,'Directive OSH09 (FR)'!$O$13:$P$17,2,FALSE))</f>
        <v/>
      </c>
      <c r="Y43" s="222" t="str">
        <f t="shared" si="48"/>
        <v/>
      </c>
      <c r="Z43" s="263"/>
      <c r="AA43" s="270"/>
      <c r="AB43" s="270"/>
      <c r="AC43" s="379"/>
      <c r="AD43" s="798"/>
      <c r="AE43" s="783"/>
      <c r="AF43" s="449"/>
      <c r="AG43" s="221"/>
      <c r="AH43" s="221">
        <f t="shared" si="49"/>
        <v>0</v>
      </c>
      <c r="AI43" s="784"/>
    </row>
    <row r="44" spans="1:207">
      <c r="A44" s="261"/>
      <c r="B44" s="221"/>
      <c r="C44" s="310"/>
      <c r="D44" s="221"/>
      <c r="E44" s="266"/>
      <c r="F44" s="267"/>
      <c r="G44" s="311"/>
      <c r="H44" s="327"/>
      <c r="I44" s="221"/>
      <c r="J44" s="221" t="str">
        <f t="shared" si="46"/>
        <v/>
      </c>
      <c r="K44" s="328" t="str">
        <f>IF(ISERROR(VLOOKUP(Y44,'Directive OSH09 (FR)'!$T$6:$U$10,2,FALSE)),"",VLOOKUP(Y44,'Directive OSH09 (FR)'!$T$6:$U$10,2,FALSE))</f>
        <v/>
      </c>
      <c r="L44" s="329"/>
      <c r="M44" s="330"/>
      <c r="N44" s="331"/>
      <c r="O44" s="331"/>
      <c r="P44" s="331"/>
      <c r="Q44" s="332"/>
      <c r="R44" s="333"/>
      <c r="S44" s="327">
        <f t="shared" si="47"/>
        <v>0</v>
      </c>
      <c r="T44" s="333">
        <f t="shared" si="47"/>
        <v>0</v>
      </c>
      <c r="U44" s="222">
        <f>IF(A44="",0,IF(Q$40="",1,IF(Q$40+$U$40*365&lt;$U$1,1,0)))</f>
        <v>0</v>
      </c>
      <c r="V44" s="334">
        <f>IF(A44="",0,IF(Q$40="",1,IF(Q$40+$V$40*365&lt;$U$1,1,0)))</f>
        <v>0</v>
      </c>
      <c r="W44" s="335" t="str">
        <f>IF(ISERROR(VLOOKUP(H44,'Directive OSH09 (FR)'!$O$6:$P$10,2,FALSE)),"",VLOOKUP(H44,'Directive OSH09 (FR)'!$O$6:$P$10,2,FALSE))</f>
        <v/>
      </c>
      <c r="X44" s="222" t="str">
        <f>IF(ISERROR(VLOOKUP(I44,'Directive OSH09 (FR)'!$O$13:$P$17,2,FALSE)),"",VLOOKUP(I44,'Directive OSH09 (FR)'!$O$13:$P$17,2,FALSE))</f>
        <v/>
      </c>
      <c r="Y44" s="222" t="str">
        <f t="shared" si="48"/>
        <v/>
      </c>
      <c r="Z44" s="263"/>
      <c r="AA44" s="270"/>
      <c r="AB44" s="270"/>
      <c r="AC44" s="379"/>
      <c r="AD44" s="798"/>
      <c r="AE44" s="783"/>
      <c r="AF44" s="449"/>
      <c r="AG44" s="221"/>
      <c r="AH44" s="221">
        <f t="shared" si="49"/>
        <v>0</v>
      </c>
      <c r="AI44" s="784"/>
    </row>
    <row r="45" spans="1:207" ht="5.25" customHeight="1">
      <c r="A45" s="405"/>
      <c r="B45" s="393"/>
      <c r="C45" s="394"/>
      <c r="D45" s="393"/>
      <c r="E45" s="293"/>
      <c r="F45" s="282"/>
      <c r="G45" s="383"/>
      <c r="H45" s="537"/>
      <c r="I45" s="393"/>
      <c r="J45" s="393" t="str">
        <f t="shared" si="46"/>
        <v/>
      </c>
      <c r="K45" s="538" t="str">
        <f>IF(ISERROR(VLOOKUP(Y45,'Directive OSH09 (FR)'!$T$6:$U$10,2,FALSE)),"",VLOOKUP(Y45,'Directive OSH09 (FR)'!$T$6:$U$10,2,FALSE))</f>
        <v/>
      </c>
      <c r="L45" s="537"/>
      <c r="M45" s="539"/>
      <c r="N45" s="539"/>
      <c r="O45" s="539"/>
      <c r="P45" s="539"/>
      <c r="Q45" s="540"/>
      <c r="R45" s="541"/>
      <c r="S45" s="537">
        <f t="shared" si="47"/>
        <v>0</v>
      </c>
      <c r="T45" s="541">
        <f t="shared" si="47"/>
        <v>0</v>
      </c>
      <c r="U45" s="542">
        <f>IF(A45="",0,IF(Q$40="",1,IF(Q$40+$U$40*365&lt;$U$1,1,0)))</f>
        <v>0</v>
      </c>
      <c r="V45" s="543">
        <f>IF(A45="",0,IF(Q$40="",1,IF(Q$40+$V$40*365&lt;$U$1,1,0)))</f>
        <v>0</v>
      </c>
      <c r="W45" s="335" t="str">
        <f>IF(ISERROR(VLOOKUP(H45,'Directive OSH09 (FR)'!$O$6:$P$10,2,FALSE)),"",VLOOKUP(H45,'Directive OSH09 (FR)'!$O$6:$P$10,2,FALSE))</f>
        <v/>
      </c>
      <c r="X45" s="222" t="str">
        <f>IF(ISERROR(VLOOKUP(I45,'Directive OSH09 (FR)'!$O$13:$P$17,2,FALSE)),"",VLOOKUP(I45,'Directive OSH09 (FR)'!$O$13:$P$17,2,FALSE))</f>
        <v/>
      </c>
      <c r="Y45" s="222" t="str">
        <f t="shared" si="48"/>
        <v/>
      </c>
      <c r="Z45" s="263"/>
      <c r="AA45" s="270"/>
      <c r="AB45" s="270"/>
      <c r="AC45" s="379"/>
      <c r="AD45" s="798"/>
      <c r="AE45" s="783"/>
      <c r="AF45" s="768"/>
      <c r="AG45" s="393"/>
      <c r="AH45" s="393">
        <f t="shared" si="49"/>
        <v>0</v>
      </c>
      <c r="AI45" s="784"/>
    </row>
    <row r="46" spans="1:207" s="392" customFormat="1">
      <c r="A46" s="354" t="s">
        <v>274</v>
      </c>
      <c r="B46" s="389"/>
      <c r="C46" s="389"/>
      <c r="D46" s="389"/>
      <c r="E46" s="292"/>
      <c r="F46" s="281"/>
      <c r="G46" s="382"/>
      <c r="H46" s="390"/>
      <c r="I46" s="389"/>
      <c r="J46" s="389">
        <f>IF(SUM(J47:J51)=0,"",MAX(J47:J51))</f>
        <v>16</v>
      </c>
      <c r="K46" s="565" t="str">
        <f>IF(ISERROR(VLOOKUP(Y46,'Directive OSH09 (FR)'!$T$6:$U$10,2,FALSE)),"",VLOOKUP(Y46,'Directive OSH09 (FR)'!$T$6:$U$10,2,FALSE))</f>
        <v>2-Tolérable</v>
      </c>
      <c r="L46" s="566" t="str">
        <f>IF(ISERROR(VLOOKUP($A46,Dangers!$B$4:$G$1001,4,FALSE)),"ERR",IF(ISBLANK(VLOOKUP($A46,Dangers!$B$4:$G$1001,4,FALSE)),"","Yes"))</f>
        <v/>
      </c>
      <c r="M46" s="567" t="str">
        <f>IF(ISERROR(VLOOKUP($A46,Dangers!$B$4:$G$1001,6,FALSE)),"ERR",IF(ISBLANK((VLOOKUP($A46,Dangers!$B$4:$G$1001,6,FALSE))),"","Yes"))</f>
        <v/>
      </c>
      <c r="N46" s="567"/>
      <c r="O46" s="568"/>
      <c r="P46" s="567"/>
      <c r="Q46" s="569" t="str">
        <f>IF(OR(L46="Yes",M46="Yes"),MAX(Q47:Q51),"")</f>
        <v/>
      </c>
      <c r="R46" s="570"/>
      <c r="S46" s="566">
        <f>IF(L46="Yes",IF(SUM(S47:S51)=0,0,1),2)</f>
        <v>2</v>
      </c>
      <c r="T46" s="570">
        <f>IF(M46="Yes",IF(SUM(T47:T51)=0,0,1),2)</f>
        <v>2</v>
      </c>
      <c r="U46" s="571">
        <v>0</v>
      </c>
      <c r="V46" s="572">
        <v>0</v>
      </c>
      <c r="W46" s="335" t="str">
        <f>IF(ISERROR(VLOOKUP(H46,'Directive OSH09 (FR)'!$O$6:$P$10,2,FALSE)),"",VLOOKUP(H46,'Directive OSH09 (FR)'!$O$6:$P$10,2,FALSE))</f>
        <v/>
      </c>
      <c r="X46" s="222" t="str">
        <f>IF(ISERROR(VLOOKUP(I46,'Directive OSH09 (FR)'!$O$13:$P$17,2,FALSE)),"",VLOOKUP(I46,'Directive OSH09 (FR)'!$O$13:$P$17,2,FALSE))</f>
        <v/>
      </c>
      <c r="Y46" s="222">
        <f>IF(J46="","",IF(J46&gt;=161,5,IF(J46&gt;=65,4,IF(J46&gt;=20,3,IF(J46&gt;=9,2,1)))))</f>
        <v>2</v>
      </c>
      <c r="Z46" s="574"/>
      <c r="AA46" s="575"/>
      <c r="AB46" s="575"/>
      <c r="AC46" s="576"/>
      <c r="AD46" s="797"/>
      <c r="AE46" s="781"/>
      <c r="AF46" s="769"/>
      <c r="AG46" s="575"/>
      <c r="AH46" s="575" t="str">
        <f>IF(SUM(AH47:AH51)=0,"",MAX(AH47:AH51))</f>
        <v/>
      </c>
      <c r="AI46" s="785"/>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c r="DV46" s="219"/>
      <c r="DW46" s="219"/>
      <c r="DX46" s="219"/>
      <c r="DY46" s="219"/>
      <c r="DZ46" s="219"/>
      <c r="EA46" s="219"/>
      <c r="EB46" s="219"/>
      <c r="EC46" s="219"/>
      <c r="ED46" s="219"/>
      <c r="EE46" s="219"/>
      <c r="EF46" s="219"/>
      <c r="EG46" s="219"/>
      <c r="EH46" s="219"/>
      <c r="EI46" s="219"/>
      <c r="EJ46" s="219"/>
      <c r="EK46" s="219"/>
      <c r="EL46" s="219"/>
      <c r="EM46" s="219"/>
      <c r="EN46" s="219"/>
      <c r="EO46" s="219"/>
      <c r="EP46" s="219"/>
      <c r="EQ46" s="219"/>
      <c r="ER46" s="219"/>
      <c r="ES46" s="219"/>
      <c r="ET46" s="219"/>
      <c r="EU46" s="219"/>
      <c r="EV46" s="219"/>
      <c r="EW46" s="219"/>
      <c r="EX46" s="219"/>
      <c r="EY46" s="219"/>
      <c r="EZ46" s="219"/>
      <c r="FA46" s="219"/>
      <c r="FB46" s="219"/>
      <c r="FC46" s="219"/>
      <c r="FD46" s="219"/>
      <c r="FE46" s="219"/>
      <c r="FF46" s="219"/>
      <c r="FG46" s="219"/>
      <c r="FH46" s="219"/>
      <c r="FI46" s="219"/>
      <c r="FJ46" s="219"/>
      <c r="FK46" s="219"/>
      <c r="FL46" s="219"/>
      <c r="FM46" s="219"/>
      <c r="FN46" s="219"/>
      <c r="FO46" s="219"/>
      <c r="FP46" s="219"/>
      <c r="FQ46" s="219"/>
      <c r="FR46" s="219"/>
      <c r="FS46" s="219"/>
      <c r="FT46" s="219"/>
      <c r="FU46" s="219"/>
      <c r="FV46" s="219"/>
      <c r="FW46" s="219"/>
      <c r="FX46" s="219"/>
      <c r="FY46" s="219"/>
      <c r="FZ46" s="219"/>
      <c r="GA46" s="219"/>
      <c r="GB46" s="219"/>
      <c r="GC46" s="219"/>
      <c r="GD46" s="219"/>
      <c r="GE46" s="219"/>
      <c r="GF46" s="219"/>
      <c r="GG46" s="219"/>
      <c r="GH46" s="219"/>
      <c r="GI46" s="219"/>
      <c r="GJ46" s="219"/>
      <c r="GK46" s="219"/>
      <c r="GL46" s="219"/>
      <c r="GM46" s="219"/>
      <c r="GN46" s="219"/>
      <c r="GO46" s="219"/>
      <c r="GP46" s="219"/>
      <c r="GQ46" s="219"/>
      <c r="GR46" s="219"/>
      <c r="GS46" s="219"/>
      <c r="GT46" s="219"/>
      <c r="GU46" s="219"/>
      <c r="GV46" s="219"/>
      <c r="GW46" s="219"/>
      <c r="GX46" s="219"/>
      <c r="GY46" s="219"/>
    </row>
    <row r="47" spans="1:207" ht="25.5">
      <c r="A47" s="260" t="s">
        <v>464</v>
      </c>
      <c r="B47" s="221" t="s">
        <v>465</v>
      </c>
      <c r="C47" s="221" t="s">
        <v>466</v>
      </c>
      <c r="D47" s="221" t="s">
        <v>467</v>
      </c>
      <c r="E47" s="266" t="s">
        <v>39</v>
      </c>
      <c r="F47" s="267">
        <v>9</v>
      </c>
      <c r="G47" s="278" t="s">
        <v>418</v>
      </c>
      <c r="H47" s="327" t="s">
        <v>38</v>
      </c>
      <c r="I47" s="221" t="s">
        <v>47</v>
      </c>
      <c r="J47" s="221">
        <f>IF(ISERROR(W47*X47),"",W47*X47)</f>
        <v>16</v>
      </c>
      <c r="K47" s="328" t="str">
        <f>IF(ISERROR(VLOOKUP(Y47,'Directive OSH09 (FR)'!$T$6:$U$10,2,FALSE)),"",VLOOKUP(Y47,'Directive OSH09 (FR)'!$T$6:$U$10,2,FALSE))</f>
        <v>2-Tolérable</v>
      </c>
      <c r="L47" s="329"/>
      <c r="M47" s="330"/>
      <c r="N47" s="331"/>
      <c r="O47" s="331"/>
      <c r="P47" s="331"/>
      <c r="Q47" s="332"/>
      <c r="R47" s="333"/>
      <c r="S47" s="327">
        <f t="shared" ref="S47:T49" si="50">U47</f>
        <v>1</v>
      </c>
      <c r="T47" s="333">
        <f t="shared" si="50"/>
        <v>1</v>
      </c>
      <c r="U47" s="222">
        <f>IF(A47="",0,IF(Q$46="",1,IF(Q$46+$U$46*365&lt;$U$1,1,0)))</f>
        <v>1</v>
      </c>
      <c r="V47" s="334">
        <f>IF(A47="",0,IF(Q$46="",1,IF(Q$46+$V$46*365&lt;$U$1,1,0)))</f>
        <v>1</v>
      </c>
      <c r="W47" s="335">
        <f>IF(ISERROR(VLOOKUP(H47,'Directive OSH09 (FR)'!$O$6:$P$10,2,FALSE)),"",VLOOKUP(H47,'Directive OSH09 (FR)'!$O$6:$P$10,2,FALSE))</f>
        <v>4</v>
      </c>
      <c r="X47" s="222">
        <f>IF(ISERROR(VLOOKUP(I47,'Directive OSH09 (FR)'!$O$13:$P$17,2,FALSE)),"",VLOOKUP(I47,'Directive OSH09 (FR)'!$O$13:$P$17,2,FALSE))</f>
        <v>4</v>
      </c>
      <c r="Y47" s="222">
        <f>IF(J47="","",IF(J47&gt;=161,5,IF(J47&gt;=65,4,IF(J47&gt;=20,3,IF(J47&gt;=9,2,1)))))</f>
        <v>2</v>
      </c>
      <c r="Z47" s="263" t="s">
        <v>450</v>
      </c>
      <c r="AA47" s="270"/>
      <c r="AB47" s="270"/>
      <c r="AC47" s="379"/>
      <c r="AD47" s="798"/>
      <c r="AE47" s="783"/>
      <c r="AF47" s="449"/>
      <c r="AG47" s="221"/>
      <c r="AH47" s="221">
        <f>IF(ISERROR(AU47*AV47),"",AU47*AV47)</f>
        <v>0</v>
      </c>
      <c r="AI47" s="784"/>
    </row>
    <row r="48" spans="1:207" ht="38.25">
      <c r="A48" s="261" t="s">
        <v>468</v>
      </c>
      <c r="B48" s="221" t="s">
        <v>465</v>
      </c>
      <c r="C48" s="221" t="s">
        <v>469</v>
      </c>
      <c r="D48" s="221" t="s">
        <v>470</v>
      </c>
      <c r="E48" s="266" t="s">
        <v>39</v>
      </c>
      <c r="F48" s="300">
        <v>9</v>
      </c>
      <c r="G48" s="311" t="s">
        <v>471</v>
      </c>
      <c r="H48" s="327" t="s">
        <v>35</v>
      </c>
      <c r="I48" s="221" t="s">
        <v>48</v>
      </c>
      <c r="J48" s="221">
        <f t="shared" ref="J48:J49" si="51">IF(ISERROR(W48*X48),"",W48*X48)</f>
        <v>16</v>
      </c>
      <c r="K48" s="328" t="str">
        <f>IF(ISERROR(VLOOKUP(Y48,'Directive OSH09 (FR)'!$T$6:$U$10,2,FALSE)),"",VLOOKUP(Y48,'Directive OSH09 (FR)'!$T$6:$U$10,2,FALSE))</f>
        <v>2-Tolérable</v>
      </c>
      <c r="L48" s="329"/>
      <c r="M48" s="330"/>
      <c r="N48" s="331"/>
      <c r="O48" s="331"/>
      <c r="P48" s="331"/>
      <c r="Q48" s="332"/>
      <c r="R48" s="333"/>
      <c r="S48" s="327">
        <f t="shared" si="50"/>
        <v>1</v>
      </c>
      <c r="T48" s="333">
        <f t="shared" si="50"/>
        <v>1</v>
      </c>
      <c r="U48" s="222">
        <f>IF(A48="",0,IF(Q$46="",1,IF(Q$46+$U$46*365&lt;$U$1,1,0)))</f>
        <v>1</v>
      </c>
      <c r="V48" s="334">
        <f>IF(A48="",0,IF(Q$46="",1,IF(Q$46+$V$46*365&lt;$U$1,1,0)))</f>
        <v>1</v>
      </c>
      <c r="W48" s="335">
        <f>IF(ISERROR(VLOOKUP(H48,'Directive OSH09 (FR)'!$O$6:$P$10,2,FALSE)),"",VLOOKUP(H48,'Directive OSH09 (FR)'!$O$6:$P$10,2,FALSE))</f>
        <v>2</v>
      </c>
      <c r="X48" s="222">
        <f>IF(ISERROR(VLOOKUP(I48,'Directive OSH09 (FR)'!$O$13:$P$17,2,FALSE)),"",VLOOKUP(I48,'Directive OSH09 (FR)'!$O$13:$P$17,2,FALSE))</f>
        <v>8</v>
      </c>
      <c r="Y48" s="222">
        <f t="shared" ref="Y48:Y49" si="52">IF(J48="","",IF(J48&gt;=161,5,IF(J48&gt;=65,4,IF(J48&gt;=20,3,IF(J48&gt;=9,2,1)))))</f>
        <v>2</v>
      </c>
      <c r="Z48" s="263" t="s">
        <v>450</v>
      </c>
      <c r="AA48" s="270"/>
      <c r="AB48" s="270"/>
      <c r="AC48" s="379"/>
      <c r="AD48" s="798"/>
      <c r="AE48" s="783"/>
      <c r="AF48" s="449"/>
      <c r="AG48" s="221"/>
      <c r="AH48" s="221">
        <f t="shared" ref="AH48:AH49" si="53">IF(ISERROR(AU48*AV48),"",AU48*AV48)</f>
        <v>0</v>
      </c>
      <c r="AI48" s="784"/>
    </row>
    <row r="49" spans="1:207" ht="25.5">
      <c r="A49" s="261" t="s">
        <v>468</v>
      </c>
      <c r="B49" s="221" t="s">
        <v>465</v>
      </c>
      <c r="C49" s="221" t="s">
        <v>469</v>
      </c>
      <c r="D49" s="221" t="s">
        <v>472</v>
      </c>
      <c r="E49" s="266" t="s">
        <v>39</v>
      </c>
      <c r="F49" s="300">
        <v>9</v>
      </c>
      <c r="G49" s="311" t="s">
        <v>471</v>
      </c>
      <c r="H49" s="327" t="s">
        <v>35</v>
      </c>
      <c r="I49" s="221" t="s">
        <v>47</v>
      </c>
      <c r="J49" s="221">
        <f t="shared" si="51"/>
        <v>8</v>
      </c>
      <c r="K49" s="328" t="str">
        <f>IF(ISERROR(VLOOKUP(Y49,'Directive OSH09 (FR)'!$T$6:$U$10,2,FALSE)),"",VLOOKUP(Y49,'Directive OSH09 (FR)'!$T$6:$U$10,2,FALSE))</f>
        <v>1-Negligeable</v>
      </c>
      <c r="L49" s="329"/>
      <c r="M49" s="330"/>
      <c r="N49" s="331"/>
      <c r="O49" s="331"/>
      <c r="P49" s="331"/>
      <c r="Q49" s="332"/>
      <c r="R49" s="333"/>
      <c r="S49" s="327">
        <f t="shared" si="50"/>
        <v>1</v>
      </c>
      <c r="T49" s="333">
        <f t="shared" si="50"/>
        <v>1</v>
      </c>
      <c r="U49" s="222">
        <f>IF(A49="",0,IF(Q$46="",1,IF(Q$46+$U$46*365&lt;$U$1,1,0)))</f>
        <v>1</v>
      </c>
      <c r="V49" s="334">
        <f>IF(A49="",0,IF(Q$46="",1,IF(Q$46+$V$46*365&lt;$U$1,1,0)))</f>
        <v>1</v>
      </c>
      <c r="W49" s="335">
        <f>IF(ISERROR(VLOOKUP(H49,'Directive OSH09 (FR)'!$O$6:$P$10,2,FALSE)),"",VLOOKUP(H49,'Directive OSH09 (FR)'!$O$6:$P$10,2,FALSE))</f>
        <v>2</v>
      </c>
      <c r="X49" s="222">
        <f>IF(ISERROR(VLOOKUP(I49,'Directive OSH09 (FR)'!$O$13:$P$17,2,FALSE)),"",VLOOKUP(I49,'Directive OSH09 (FR)'!$O$13:$P$17,2,FALSE))</f>
        <v>4</v>
      </c>
      <c r="Y49" s="222">
        <f t="shared" si="52"/>
        <v>1</v>
      </c>
      <c r="Z49" s="263" t="s">
        <v>450</v>
      </c>
      <c r="AA49" s="270"/>
      <c r="AB49" s="270"/>
      <c r="AC49" s="379"/>
      <c r="AD49" s="798"/>
      <c r="AE49" s="783"/>
      <c r="AF49" s="449"/>
      <c r="AG49" s="221"/>
      <c r="AH49" s="221">
        <f t="shared" si="53"/>
        <v>0</v>
      </c>
      <c r="AI49" s="784"/>
    </row>
    <row r="50" spans="1:207">
      <c r="A50" s="261"/>
      <c r="B50" s="221"/>
      <c r="C50" s="221"/>
      <c r="D50" s="221"/>
      <c r="E50" s="266"/>
      <c r="F50" s="267"/>
      <c r="G50" s="311"/>
      <c r="H50" s="327"/>
      <c r="I50" s="221"/>
      <c r="J50" s="221" t="str">
        <f t="shared" ref="J50:J51" si="54">IF(ISERROR(W50*X50),"",W50*X50)</f>
        <v/>
      </c>
      <c r="K50" s="328" t="str">
        <f>IF(ISERROR(VLOOKUP(Y50,'Directive OSH09 (FR)'!$T$6:$U$10,2,FALSE)),"",VLOOKUP(Y50,'Directive OSH09 (FR)'!$T$6:$U$10,2,FALSE))</f>
        <v/>
      </c>
      <c r="L50" s="329"/>
      <c r="M50" s="330"/>
      <c r="N50" s="331"/>
      <c r="O50" s="331"/>
      <c r="P50" s="331"/>
      <c r="Q50" s="332"/>
      <c r="R50" s="333"/>
      <c r="S50" s="327">
        <f t="shared" ref="S50:T51" si="55">U50</f>
        <v>0</v>
      </c>
      <c r="T50" s="333">
        <f t="shared" si="55"/>
        <v>0</v>
      </c>
      <c r="U50" s="222">
        <f>IF(A50="",0,IF(Q$46="",1,IF(Q$46+$U$46*365&lt;$U$1,1,0)))</f>
        <v>0</v>
      </c>
      <c r="V50" s="334">
        <f>IF(A50="",0,IF(Q$46="",1,IF(Q$46+$V$46*365&lt;$U$1,1,0)))</f>
        <v>0</v>
      </c>
      <c r="W50" s="335" t="str">
        <f>IF(ISERROR(VLOOKUP(H50,'Directive OSH09 (FR)'!$O$6:$P$10,2,FALSE)),"",VLOOKUP(H50,'Directive OSH09 (FR)'!$O$6:$P$10,2,FALSE))</f>
        <v/>
      </c>
      <c r="X50" s="222" t="str">
        <f>IF(ISERROR(VLOOKUP(I50,'Directive OSH09 (FR)'!$O$13:$P$17,2,FALSE)),"",VLOOKUP(I50,'Directive OSH09 (FR)'!$O$13:$P$17,2,FALSE))</f>
        <v/>
      </c>
      <c r="Y50" s="222" t="str">
        <f t="shared" ref="Y50:Y51" si="56">IF(J50="","",IF(J50&gt;=161,5,IF(J50&gt;=65,4,IF(J50&gt;=20,3,IF(J50&gt;=9,2,1)))))</f>
        <v/>
      </c>
      <c r="Z50" s="263"/>
      <c r="AA50" s="270"/>
      <c r="AB50" s="270"/>
      <c r="AC50" s="379"/>
      <c r="AD50" s="798"/>
      <c r="AE50" s="783"/>
      <c r="AF50" s="449"/>
      <c r="AG50" s="221"/>
      <c r="AH50" s="221">
        <f t="shared" ref="AH50:AH51" si="57">IF(ISERROR(AU50*AV50),"",AU50*AV50)</f>
        <v>0</v>
      </c>
      <c r="AI50" s="784"/>
    </row>
    <row r="51" spans="1:207" ht="5.25" customHeight="1">
      <c r="A51" s="405"/>
      <c r="B51" s="393"/>
      <c r="C51" s="393"/>
      <c r="D51" s="393"/>
      <c r="E51" s="293"/>
      <c r="F51" s="282"/>
      <c r="G51" s="383"/>
      <c r="H51" s="537"/>
      <c r="I51" s="393"/>
      <c r="J51" s="393" t="str">
        <f t="shared" si="54"/>
        <v/>
      </c>
      <c r="K51" s="538" t="str">
        <f>IF(ISERROR(VLOOKUP(Y51,'Directive OSH09 (FR)'!$T$6:$U$10,2,FALSE)),"",VLOOKUP(Y51,'Directive OSH09 (FR)'!$T$6:$U$10,2,FALSE))</f>
        <v/>
      </c>
      <c r="L51" s="537"/>
      <c r="M51" s="539"/>
      <c r="N51" s="539"/>
      <c r="O51" s="539"/>
      <c r="P51" s="539"/>
      <c r="Q51" s="540"/>
      <c r="R51" s="541"/>
      <c r="S51" s="537">
        <f t="shared" si="55"/>
        <v>0</v>
      </c>
      <c r="T51" s="541">
        <f t="shared" si="55"/>
        <v>0</v>
      </c>
      <c r="U51" s="542">
        <f>IF(A51="",0,IF(Q$46="",1,IF(Q$46+$U$46*365&lt;$U$1,1,0)))</f>
        <v>0</v>
      </c>
      <c r="V51" s="543">
        <f>IF(A51="",0,IF(Q$46="",1,IF(Q$46+$V$46*365&lt;$U$1,1,0)))</f>
        <v>0</v>
      </c>
      <c r="W51" s="335" t="str">
        <f>IF(ISERROR(VLOOKUP(H51,'Directive OSH09 (FR)'!$O$6:$P$10,2,FALSE)),"",VLOOKUP(H51,'Directive OSH09 (FR)'!$O$6:$P$10,2,FALSE))</f>
        <v/>
      </c>
      <c r="X51" s="222" t="str">
        <f>IF(ISERROR(VLOOKUP(I51,'Directive OSH09 (FR)'!$O$13:$P$17,2,FALSE)),"",VLOOKUP(I51,'Directive OSH09 (FR)'!$O$13:$P$17,2,FALSE))</f>
        <v/>
      </c>
      <c r="Y51" s="222" t="str">
        <f t="shared" si="56"/>
        <v/>
      </c>
      <c r="Z51" s="263"/>
      <c r="AA51" s="270"/>
      <c r="AB51" s="270"/>
      <c r="AC51" s="379"/>
      <c r="AD51" s="798"/>
      <c r="AE51" s="783"/>
      <c r="AF51" s="768"/>
      <c r="AG51" s="393"/>
      <c r="AH51" s="393">
        <f t="shared" si="57"/>
        <v>0</v>
      </c>
      <c r="AI51" s="784"/>
    </row>
    <row r="52" spans="1:207" s="392" customFormat="1" ht="14.25">
      <c r="A52" s="354" t="s">
        <v>275</v>
      </c>
      <c r="B52" s="389"/>
      <c r="C52" s="389"/>
      <c r="D52" s="389"/>
      <c r="E52" s="292"/>
      <c r="F52" s="281"/>
      <c r="G52" s="382"/>
      <c r="H52" s="390"/>
      <c r="I52" s="389"/>
      <c r="J52" s="389">
        <f>IF(SUM(J53:J57)=0,"",MAX(J53:J57))</f>
        <v>16</v>
      </c>
      <c r="K52" s="565" t="str">
        <f>IF(ISERROR(VLOOKUP(Y52,'Directive OSH09 (FR)'!$T$6:$U$10,2,FALSE)),"",VLOOKUP(Y52,'Directive OSH09 (FR)'!$T$6:$U$10,2,FALSE))</f>
        <v>2-Tolérable</v>
      </c>
      <c r="L52" s="566" t="str">
        <f>IF(ISERROR(VLOOKUP($A52,Dangers!$B$4:$G$1001,4,FALSE)),"ERR",IF(ISBLANK(VLOOKUP($A52,Dangers!$B$4:$G$1001,4,FALSE)),"","Yes"))</f>
        <v>Yes</v>
      </c>
      <c r="M52" s="567" t="str">
        <f>IF(ISERROR(VLOOKUP($A52,Dangers!$B$4:$G$1001,6,FALSE)),"ERR",IF(ISBLANK((VLOOKUP($A52,Dangers!$B$4:$G$1001,6,FALSE))),"","Yes"))</f>
        <v>Yes</v>
      </c>
      <c r="N52" s="567"/>
      <c r="O52" s="568"/>
      <c r="P52" s="567"/>
      <c r="Q52" s="569">
        <f>IF(OR(L52="Yes",M52="Yes"),MAX(Q53:Q57),"")</f>
        <v>0</v>
      </c>
      <c r="R52" s="570"/>
      <c r="S52" s="566">
        <f ca="1">IF(L52="Yes",IF(SUM(S53:S57)=0,0,1),2)</f>
        <v>1</v>
      </c>
      <c r="T52" s="570">
        <f ca="1">IF(M52="Yes",IF(SUM(T53:T57)=0,0,1),2)</f>
        <v>1</v>
      </c>
      <c r="U52" s="571">
        <v>2</v>
      </c>
      <c r="V52" s="572">
        <v>2</v>
      </c>
      <c r="W52" s="335" t="str">
        <f>IF(ISERROR(VLOOKUP(H52,'Directive OSH09 (FR)'!$O$6:$P$10,2,FALSE)),"",VLOOKUP(H52,'Directive OSH09 (FR)'!$O$6:$P$10,2,FALSE))</f>
        <v/>
      </c>
      <c r="X52" s="222" t="str">
        <f>IF(ISERROR(VLOOKUP(I52,'Directive OSH09 (FR)'!$O$13:$P$17,2,FALSE)),"",VLOOKUP(I52,'Directive OSH09 (FR)'!$O$13:$P$17,2,FALSE))</f>
        <v/>
      </c>
      <c r="Y52" s="222">
        <f>IF(J52="","",IF(J52&gt;=161,5,IF(J52&gt;=65,4,IF(J52&gt;=20,3,IF(J52&gt;=9,2,1)))))</f>
        <v>2</v>
      </c>
      <c r="Z52" s="574"/>
      <c r="AA52" s="575"/>
      <c r="AB52" s="575"/>
      <c r="AC52" s="576"/>
      <c r="AD52" s="797"/>
      <c r="AE52" s="781"/>
      <c r="AF52" s="769"/>
      <c r="AG52" s="575"/>
      <c r="AH52" s="575" t="str">
        <f>IF(SUM(AH53:AH57)=0,"",MAX(AH53:AH57))</f>
        <v/>
      </c>
      <c r="AI52" s="785"/>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19"/>
      <c r="EO52" s="219"/>
      <c r="EP52" s="219"/>
      <c r="EQ52" s="219"/>
      <c r="ER52" s="219"/>
      <c r="ES52" s="219"/>
      <c r="ET52" s="219"/>
      <c r="EU52" s="219"/>
      <c r="EV52" s="219"/>
      <c r="EW52" s="219"/>
      <c r="EX52" s="219"/>
      <c r="EY52" s="219"/>
      <c r="EZ52" s="219"/>
      <c r="FA52" s="219"/>
      <c r="FB52" s="219"/>
      <c r="FC52" s="219"/>
      <c r="FD52" s="219"/>
      <c r="FE52" s="219"/>
      <c r="FF52" s="219"/>
      <c r="FG52" s="219"/>
      <c r="FH52" s="219"/>
      <c r="FI52" s="219"/>
      <c r="FJ52" s="219"/>
      <c r="FK52" s="219"/>
      <c r="FL52" s="219"/>
      <c r="FM52" s="219"/>
      <c r="FN52" s="219"/>
      <c r="FO52" s="219"/>
      <c r="FP52" s="219"/>
      <c r="FQ52" s="219"/>
      <c r="FR52" s="219"/>
      <c r="FS52" s="219"/>
      <c r="FT52" s="219"/>
      <c r="FU52" s="219"/>
      <c r="FV52" s="219"/>
      <c r="FW52" s="219"/>
      <c r="FX52" s="219"/>
      <c r="FY52" s="219"/>
      <c r="FZ52" s="219"/>
      <c r="GA52" s="219"/>
      <c r="GB52" s="219"/>
      <c r="GC52" s="219"/>
      <c r="GD52" s="219"/>
      <c r="GE52" s="219"/>
      <c r="GF52" s="219"/>
      <c r="GG52" s="219"/>
      <c r="GH52" s="219"/>
      <c r="GI52" s="219"/>
      <c r="GJ52" s="219"/>
      <c r="GK52" s="219"/>
      <c r="GL52" s="219"/>
      <c r="GM52" s="219"/>
      <c r="GN52" s="219"/>
      <c r="GO52" s="219"/>
      <c r="GP52" s="219"/>
      <c r="GQ52" s="219"/>
      <c r="GR52" s="219"/>
      <c r="GS52" s="219"/>
      <c r="GT52" s="219"/>
      <c r="GU52" s="219"/>
      <c r="GV52" s="219"/>
      <c r="GW52" s="219"/>
      <c r="GX52" s="219"/>
      <c r="GY52" s="219"/>
    </row>
    <row r="53" spans="1:207" ht="191.25" customHeight="1">
      <c r="A53" s="260" t="s">
        <v>473</v>
      </c>
      <c r="B53" s="310" t="s">
        <v>474</v>
      </c>
      <c r="C53" s="310" t="s">
        <v>475</v>
      </c>
      <c r="D53" s="310" t="s">
        <v>1326</v>
      </c>
      <c r="E53" s="266" t="s">
        <v>36</v>
      </c>
      <c r="F53" s="267">
        <v>9</v>
      </c>
      <c r="G53" s="278" t="s">
        <v>476</v>
      </c>
      <c r="H53" s="327" t="s">
        <v>35</v>
      </c>
      <c r="I53" s="221" t="s">
        <v>48</v>
      </c>
      <c r="J53" s="221">
        <f>IF(ISERROR(W53*X53),"",W53*X53)</f>
        <v>16</v>
      </c>
      <c r="K53" s="328" t="str">
        <f>IF(ISERROR(VLOOKUP(Y53,'Directive OSH09 (FR)'!$T$6:$U$10,2,FALSE)),"",VLOOKUP(Y53,'Directive OSH09 (FR)'!$T$6:$U$10,2,FALSE))</f>
        <v>2-Tolérable</v>
      </c>
      <c r="L53" s="329"/>
      <c r="M53" s="330"/>
      <c r="N53" s="331"/>
      <c r="O53" s="331"/>
      <c r="P53" s="331"/>
      <c r="Q53" s="332"/>
      <c r="R53" s="333"/>
      <c r="S53" s="327">
        <f t="shared" ref="S53:T55" ca="1" si="58">U53</f>
        <v>1</v>
      </c>
      <c r="T53" s="333">
        <f t="shared" ca="1" si="58"/>
        <v>1</v>
      </c>
      <c r="U53" s="222">
        <f ca="1">IF(A53="",0,IF(Q$52="",1,IF(Q$52+$U$52*365&lt;$U$1,1,0)))</f>
        <v>1</v>
      </c>
      <c r="V53" s="334">
        <f ca="1">IF(A53="",0,IF(Q$52="",1,IF(Q$52+$V$52*365&lt;$U$1,1,0)))</f>
        <v>1</v>
      </c>
      <c r="W53" s="335">
        <f>IF(ISERROR(VLOOKUP(H53,'Directive OSH09 (FR)'!$O$6:$P$10,2,FALSE)),"",VLOOKUP(H53,'Directive OSH09 (FR)'!$O$6:$P$10,2,FALSE))</f>
        <v>2</v>
      </c>
      <c r="X53" s="222">
        <f>IF(ISERROR(VLOOKUP(I53,'Directive OSH09 (FR)'!$O$13:$P$17,2,FALSE)),"",VLOOKUP(I53,'Directive OSH09 (FR)'!$O$13:$P$17,2,FALSE))</f>
        <v>8</v>
      </c>
      <c r="Y53" s="222">
        <f>IF(J53="","",IF(J53&gt;=161,5,IF(J53&gt;=65,4,IF(J53&gt;=20,3,IF(J53&gt;=9,2,1)))))</f>
        <v>2</v>
      </c>
      <c r="Z53" s="262" t="s">
        <v>477</v>
      </c>
      <c r="AA53" s="217" t="s">
        <v>478</v>
      </c>
      <c r="AB53" s="270"/>
      <c r="AC53" s="379"/>
      <c r="AD53" s="798"/>
      <c r="AE53" s="783"/>
      <c r="AF53" s="449"/>
      <c r="AG53" s="221"/>
      <c r="AH53" s="221">
        <f>IF(ISERROR(AU53*AV53),"",AU53*AV53)</f>
        <v>0</v>
      </c>
      <c r="AI53" s="784"/>
    </row>
    <row r="54" spans="1:207" ht="151.5" customHeight="1">
      <c r="A54" s="261" t="s">
        <v>473</v>
      </c>
      <c r="B54" s="310" t="s">
        <v>479</v>
      </c>
      <c r="C54" s="310" t="s">
        <v>480</v>
      </c>
      <c r="D54" s="310" t="s">
        <v>1327</v>
      </c>
      <c r="E54" s="266" t="s">
        <v>36</v>
      </c>
      <c r="F54" s="267">
        <v>9</v>
      </c>
      <c r="G54" s="278" t="s">
        <v>476</v>
      </c>
      <c r="H54" s="327" t="s">
        <v>35</v>
      </c>
      <c r="I54" s="221" t="s">
        <v>48</v>
      </c>
      <c r="J54" s="221">
        <f t="shared" ref="J54:J55" si="59">IF(ISERROR(W54*X54),"",W54*X54)</f>
        <v>16</v>
      </c>
      <c r="K54" s="328" t="str">
        <f>IF(ISERROR(VLOOKUP(Y54,'Directive OSH09 (FR)'!$T$6:$U$10,2,FALSE)),"",VLOOKUP(Y54,'Directive OSH09 (FR)'!$T$6:$U$10,2,FALSE))</f>
        <v>2-Tolérable</v>
      </c>
      <c r="L54" s="329"/>
      <c r="M54" s="330"/>
      <c r="N54" s="581"/>
      <c r="O54" s="331"/>
      <c r="P54" s="331"/>
      <c r="Q54" s="332"/>
      <c r="R54" s="333"/>
      <c r="S54" s="327">
        <f t="shared" ca="1" si="58"/>
        <v>1</v>
      </c>
      <c r="T54" s="333">
        <f t="shared" ca="1" si="58"/>
        <v>1</v>
      </c>
      <c r="U54" s="222">
        <f ca="1">IF(A54="",0,IF(Q$52="",1,IF(Q$52+$U$52*365&lt;$U$1,1,0)))</f>
        <v>1</v>
      </c>
      <c r="V54" s="334">
        <f ca="1">IF(A54="",0,IF(Q$52="",1,IF(Q$52+$V$52*365&lt;$U$1,1,0)))</f>
        <v>1</v>
      </c>
      <c r="W54" s="335">
        <f>IF(ISERROR(VLOOKUP(H54,'Directive OSH09 (FR)'!$O$6:$P$10,2,FALSE)),"",VLOOKUP(H54,'Directive OSH09 (FR)'!$O$6:$P$10,2,FALSE))</f>
        <v>2</v>
      </c>
      <c r="X54" s="222">
        <f>IF(ISERROR(VLOOKUP(I54,'Directive OSH09 (FR)'!$O$13:$P$17,2,FALSE)),"",VLOOKUP(I54,'Directive OSH09 (FR)'!$O$13:$P$17,2,FALSE))</f>
        <v>8</v>
      </c>
      <c r="Y54" s="222">
        <f t="shared" ref="Y54:Y55" si="60">IF(J54="","",IF(J54&gt;=161,5,IF(J54&gt;=65,4,IF(J54&gt;=20,3,IF(J54&gt;=9,2,1)))))</f>
        <v>2</v>
      </c>
      <c r="Z54" s="262" t="s">
        <v>481</v>
      </c>
      <c r="AA54" s="217" t="s">
        <v>478</v>
      </c>
      <c r="AB54" s="270"/>
      <c r="AC54" s="379"/>
      <c r="AD54" s="798"/>
      <c r="AE54" s="783"/>
      <c r="AF54" s="449"/>
      <c r="AG54" s="221"/>
      <c r="AH54" s="221">
        <f t="shared" ref="AH54:AH55" si="61">IF(ISERROR(AU54*AV54),"",AU54*AV54)</f>
        <v>0</v>
      </c>
      <c r="AI54" s="780"/>
    </row>
    <row r="55" spans="1:207" ht="117" customHeight="1">
      <c r="A55" s="260" t="s">
        <v>482</v>
      </c>
      <c r="B55" s="221" t="s">
        <v>483</v>
      </c>
      <c r="C55" s="310" t="s">
        <v>484</v>
      </c>
      <c r="D55" s="310" t="s">
        <v>1328</v>
      </c>
      <c r="E55" s="266" t="s">
        <v>36</v>
      </c>
      <c r="F55" s="267">
        <v>9</v>
      </c>
      <c r="G55" s="278" t="s">
        <v>476</v>
      </c>
      <c r="H55" s="327" t="s">
        <v>35</v>
      </c>
      <c r="I55" s="221" t="s">
        <v>47</v>
      </c>
      <c r="J55" s="221">
        <f t="shared" si="59"/>
        <v>8</v>
      </c>
      <c r="K55" s="328" t="str">
        <f>IF(ISERROR(VLOOKUP(Y55,'Directive OSH09 (FR)'!$T$6:$U$10,2,FALSE)),"",VLOOKUP(Y55,'Directive OSH09 (FR)'!$T$6:$U$10,2,FALSE))</f>
        <v>1-Negligeable</v>
      </c>
      <c r="L55" s="329"/>
      <c r="M55" s="330"/>
      <c r="N55" s="331"/>
      <c r="O55" s="331"/>
      <c r="P55" s="331"/>
      <c r="Q55" s="332"/>
      <c r="R55" s="333"/>
      <c r="S55" s="327">
        <f t="shared" ca="1" si="58"/>
        <v>1</v>
      </c>
      <c r="T55" s="333">
        <f t="shared" ca="1" si="58"/>
        <v>1</v>
      </c>
      <c r="U55" s="222">
        <f ca="1">IF(A55="",0,IF(Q$52="",1,IF(Q$52+$U$52*365&lt;$U$1,1,0)))</f>
        <v>1</v>
      </c>
      <c r="V55" s="334">
        <f ca="1">IF(A55="",0,IF(Q$52="",1,IF(Q$52+$V$52*365&lt;$U$1,1,0)))</f>
        <v>1</v>
      </c>
      <c r="W55" s="335">
        <f>IF(ISERROR(VLOOKUP(H55,'Directive OSH09 (FR)'!$O$6:$P$10,2,FALSE)),"",VLOOKUP(H55,'Directive OSH09 (FR)'!$O$6:$P$10,2,FALSE))</f>
        <v>2</v>
      </c>
      <c r="X55" s="222">
        <f>IF(ISERROR(VLOOKUP(I55,'Directive OSH09 (FR)'!$O$13:$P$17,2,FALSE)),"",VLOOKUP(I55,'Directive OSH09 (FR)'!$O$13:$P$17,2,FALSE))</f>
        <v>4</v>
      </c>
      <c r="Y55" s="222">
        <f t="shared" si="60"/>
        <v>1</v>
      </c>
      <c r="Z55" s="263"/>
      <c r="AA55" s="270"/>
      <c r="AB55" s="270"/>
      <c r="AC55" s="379"/>
      <c r="AD55" s="798"/>
      <c r="AE55" s="783"/>
      <c r="AF55" s="449"/>
      <c r="AG55" s="221"/>
      <c r="AH55" s="221">
        <f t="shared" si="61"/>
        <v>0</v>
      </c>
      <c r="AI55" s="784"/>
    </row>
    <row r="56" spans="1:207">
      <c r="A56" s="261"/>
      <c r="B56" s="221"/>
      <c r="C56" s="221"/>
      <c r="D56" s="221"/>
      <c r="E56" s="266"/>
      <c r="F56" s="267"/>
      <c r="G56" s="311"/>
      <c r="H56" s="327"/>
      <c r="I56" s="221"/>
      <c r="J56" s="221" t="str">
        <f t="shared" ref="J56:J57" si="62">IF(ISERROR(W56*X56),"",W56*X56)</f>
        <v/>
      </c>
      <c r="K56" s="328" t="str">
        <f>IF(ISERROR(VLOOKUP(Y56,'Directive OSH09 (FR)'!$T$6:$U$10,2,FALSE)),"",VLOOKUP(Y56,'Directive OSH09 (FR)'!$T$6:$U$10,2,FALSE))</f>
        <v/>
      </c>
      <c r="L56" s="329"/>
      <c r="M56" s="330"/>
      <c r="N56" s="331"/>
      <c r="O56" s="331"/>
      <c r="P56" s="331"/>
      <c r="Q56" s="332"/>
      <c r="R56" s="333"/>
      <c r="S56" s="327">
        <f t="shared" ref="S56:T57" si="63">U56</f>
        <v>0</v>
      </c>
      <c r="T56" s="333">
        <f t="shared" si="63"/>
        <v>0</v>
      </c>
      <c r="U56" s="222">
        <f>IF(A56="",0,IF(Q$52="",1,IF(Q$52+$U$52*365&lt;$U$1,1,0)))</f>
        <v>0</v>
      </c>
      <c r="V56" s="334">
        <f>IF(A56="",0,IF(Q$52="",1,IF(Q$52+$V$52*365&lt;$U$1,1,0)))</f>
        <v>0</v>
      </c>
      <c r="W56" s="335" t="str">
        <f>IF(ISERROR(VLOOKUP(H56,'Directive OSH09 (FR)'!$O$6:$P$10,2,FALSE)),"",VLOOKUP(H56,'Directive OSH09 (FR)'!$O$6:$P$10,2,FALSE))</f>
        <v/>
      </c>
      <c r="X56" s="222" t="str">
        <f>IF(ISERROR(VLOOKUP(I56,'Directive OSH09 (FR)'!$O$13:$P$17,2,FALSE)),"",VLOOKUP(I56,'Directive OSH09 (FR)'!$O$13:$P$17,2,FALSE))</f>
        <v/>
      </c>
      <c r="Y56" s="222" t="str">
        <f t="shared" ref="Y56:Y57" si="64">IF(J56="","",IF(J56&gt;=161,5,IF(J56&gt;=65,4,IF(J56&gt;=20,3,IF(J56&gt;=9,2,1)))))</f>
        <v/>
      </c>
      <c r="Z56" s="263"/>
      <c r="AA56" s="270"/>
      <c r="AB56" s="270"/>
      <c r="AC56" s="379"/>
      <c r="AD56" s="798"/>
      <c r="AE56" s="783"/>
      <c r="AF56" s="449"/>
      <c r="AG56" s="221"/>
      <c r="AH56" s="221">
        <f t="shared" ref="AH56:AH57" si="65">IF(ISERROR(AU56*AV56),"",AU56*AV56)</f>
        <v>0</v>
      </c>
      <c r="AI56" s="784"/>
    </row>
    <row r="57" spans="1:207" ht="5.25" customHeight="1">
      <c r="A57" s="405"/>
      <c r="B57" s="393"/>
      <c r="C57" s="393"/>
      <c r="D57" s="393"/>
      <c r="E57" s="293"/>
      <c r="F57" s="282"/>
      <c r="G57" s="383"/>
      <c r="H57" s="537"/>
      <c r="I57" s="393"/>
      <c r="J57" s="393" t="str">
        <f t="shared" si="62"/>
        <v/>
      </c>
      <c r="K57" s="538" t="str">
        <f>IF(ISERROR(VLOOKUP(Y57,'Directive OSH09 (FR)'!$T$6:$U$10,2,FALSE)),"",VLOOKUP(Y57,'Directive OSH09 (FR)'!$T$6:$U$10,2,FALSE))</f>
        <v/>
      </c>
      <c r="L57" s="537"/>
      <c r="M57" s="539"/>
      <c r="N57" s="539"/>
      <c r="O57" s="539"/>
      <c r="P57" s="539"/>
      <c r="Q57" s="540"/>
      <c r="R57" s="541"/>
      <c r="S57" s="537">
        <f t="shared" si="63"/>
        <v>0</v>
      </c>
      <c r="T57" s="541">
        <f t="shared" si="63"/>
        <v>0</v>
      </c>
      <c r="U57" s="542">
        <f>IF(A57="",0,IF(Q$52="",1,IF(Q$52+$U$52*365&lt;$U$1,1,0)))</f>
        <v>0</v>
      </c>
      <c r="V57" s="543">
        <f>IF(A57="",0,IF(Q$52="",1,IF(Q$52+$V$52*365&lt;$U$1,1,0)))</f>
        <v>0</v>
      </c>
      <c r="W57" s="335" t="str">
        <f>IF(ISERROR(VLOOKUP(H57,'Directive OSH09 (FR)'!$O$6:$P$10,2,FALSE)),"",VLOOKUP(H57,'Directive OSH09 (FR)'!$O$6:$P$10,2,FALSE))</f>
        <v/>
      </c>
      <c r="X57" s="222" t="str">
        <f>IF(ISERROR(VLOOKUP(I57,'Directive OSH09 (FR)'!$O$13:$P$17,2,FALSE)),"",VLOOKUP(I57,'Directive OSH09 (FR)'!$O$13:$P$17,2,FALSE))</f>
        <v/>
      </c>
      <c r="Y57" s="222" t="str">
        <f t="shared" si="64"/>
        <v/>
      </c>
      <c r="Z57" s="263"/>
      <c r="AA57" s="270"/>
      <c r="AB57" s="270"/>
      <c r="AC57" s="379"/>
      <c r="AD57" s="798"/>
      <c r="AE57" s="783"/>
      <c r="AF57" s="768"/>
      <c r="AG57" s="393"/>
      <c r="AH57" s="393">
        <f t="shared" si="65"/>
        <v>0</v>
      </c>
      <c r="AI57" s="784"/>
    </row>
    <row r="58" spans="1:207">
      <c r="A58" s="268" t="s">
        <v>278</v>
      </c>
      <c r="B58" s="389"/>
      <c r="C58" s="389"/>
      <c r="D58" s="389"/>
      <c r="E58" s="292"/>
      <c r="F58" s="281"/>
      <c r="G58" s="382"/>
      <c r="H58" s="390"/>
      <c r="I58" s="389"/>
      <c r="J58" s="389">
        <f>IF(SUM(J59:J66)=0,"",MAX(J59:J66))</f>
        <v>32</v>
      </c>
      <c r="K58" s="565" t="str">
        <f>IF(ISERROR(VLOOKUP(Y58,'Directive OSH09 (FR)'!$T$6:$U$10,2,FALSE)),"",VLOOKUP(Y58,'Directive OSH09 (FR)'!$T$6:$U$10,2,FALSE))</f>
        <v>3-Moderé</v>
      </c>
      <c r="L58" s="566" t="str">
        <f>IF(ISERROR(VLOOKUP($A58,Dangers!$B$4:$G$1001,4,FALSE)),"ERR",IF(ISBLANK(VLOOKUP($A58,Dangers!$B$4:$G$1001,4,FALSE)),"","Yes"))</f>
        <v/>
      </c>
      <c r="M58" s="567" t="str">
        <f>IF(ISERROR(VLOOKUP($A58,Dangers!$B$4:$G$1001,6,FALSE)),"ERR",IF(ISBLANK((VLOOKUP($A58,Dangers!$B$4:$G$1001,6,FALSE))),"","Yes"))</f>
        <v/>
      </c>
      <c r="N58" s="567"/>
      <c r="O58" s="567"/>
      <c r="P58" s="567"/>
      <c r="Q58" s="569" t="str">
        <f>IF(OR(L58="Yes",M58="Yes"),MAX(Q59:Q66),"")</f>
        <v/>
      </c>
      <c r="R58" s="570"/>
      <c r="S58" s="566">
        <f>IF(L58="Yes",IF(SUM(S59:S66)=0,0,1),2)</f>
        <v>2</v>
      </c>
      <c r="T58" s="570">
        <f>IF(M58="Yes",IF(SUM(T59:T66)=0,0,1),2)</f>
        <v>2</v>
      </c>
      <c r="U58" s="571">
        <v>0</v>
      </c>
      <c r="V58" s="572">
        <v>0</v>
      </c>
      <c r="W58" s="335" t="str">
        <f>IF(ISERROR(VLOOKUP(H58,'Directive OSH09 (FR)'!$O$6:$P$10,2,FALSE)),"",VLOOKUP(H58,'Directive OSH09 (FR)'!$O$6:$P$10,2,FALSE))</f>
        <v/>
      </c>
      <c r="X58" s="222" t="str">
        <f>IF(ISERROR(VLOOKUP(I58,'Directive OSH09 (FR)'!$O$13:$P$17,2,FALSE)),"",VLOOKUP(I58,'Directive OSH09 (FR)'!$O$13:$P$17,2,FALSE))</f>
        <v/>
      </c>
      <c r="Y58" s="222">
        <f t="shared" ref="Y58:Y64" si="66">IF(J58="","",IF(J58&gt;=161,5,IF(J58&gt;=65,4,IF(J58&gt;=20,3,IF(J58&gt;=9,2,1)))))</f>
        <v>3</v>
      </c>
      <c r="Z58" s="263"/>
      <c r="AA58" s="270"/>
      <c r="AB58" s="270"/>
      <c r="AC58" s="379"/>
      <c r="AD58" s="798"/>
      <c r="AE58" s="783"/>
      <c r="AF58" s="770"/>
      <c r="AG58" s="389"/>
      <c r="AH58" s="389" t="str">
        <f>IF(SUM(AH59:AH66)=0,"",MAX(AH59:AH66))</f>
        <v/>
      </c>
      <c r="AI58" s="785"/>
    </row>
    <row r="59" spans="1:207" ht="25.5">
      <c r="A59" s="261" t="s">
        <v>485</v>
      </c>
      <c r="B59" s="310" t="s">
        <v>486</v>
      </c>
      <c r="C59" s="310" t="s">
        <v>487</v>
      </c>
      <c r="D59" s="381" t="s">
        <v>488</v>
      </c>
      <c r="E59" s="266" t="s">
        <v>39</v>
      </c>
      <c r="F59" s="267">
        <v>9</v>
      </c>
      <c r="G59" s="278" t="s">
        <v>489</v>
      </c>
      <c r="H59" s="327" t="s">
        <v>38</v>
      </c>
      <c r="I59" s="221" t="s">
        <v>48</v>
      </c>
      <c r="J59" s="221">
        <f>IF(ISERROR(W59*X59),"",W59*X59)</f>
        <v>32</v>
      </c>
      <c r="K59" s="328" t="str">
        <f>IF(ISERROR(VLOOKUP(Y59,'Directive OSH09 (FR)'!$T$6:$U$10,2,FALSE)),"",VLOOKUP(Y59,'Directive OSH09 (FR)'!$T$6:$U$10,2,FALSE))</f>
        <v>3-Moderé</v>
      </c>
      <c r="L59" s="329"/>
      <c r="M59" s="330"/>
      <c r="N59" s="331"/>
      <c r="O59" s="331"/>
      <c r="P59" s="331"/>
      <c r="Q59" s="332"/>
      <c r="R59" s="333"/>
      <c r="S59" s="327">
        <f t="shared" ref="S59:T64" si="67">U59</f>
        <v>1</v>
      </c>
      <c r="T59" s="333">
        <f t="shared" si="67"/>
        <v>1</v>
      </c>
      <c r="U59" s="222">
        <f t="shared" ref="U59:U64" si="68">IF(A59="",0,IF(Q$58="",1,IF(Q$58+$U$58*365&lt;$U$1,1,0)))</f>
        <v>1</v>
      </c>
      <c r="V59" s="334">
        <f t="shared" ref="V59:V64" si="69">IF(A59="",0,IF(Q$58="",1,IF(Q$58+$V$58*365&lt;$U$1,1,0)))</f>
        <v>1</v>
      </c>
      <c r="W59" s="335">
        <f>IF(ISERROR(VLOOKUP(H59,'Directive OSH09 (FR)'!$O$6:$P$10,2,FALSE)),"",VLOOKUP(H59,'Directive OSH09 (FR)'!$O$6:$P$10,2,FALSE))</f>
        <v>4</v>
      </c>
      <c r="X59" s="222">
        <f>IF(ISERROR(VLOOKUP(I59,'Directive OSH09 (FR)'!$O$13:$P$17,2,FALSE)),"",VLOOKUP(I59,'Directive OSH09 (FR)'!$O$13:$P$17,2,FALSE))</f>
        <v>8</v>
      </c>
      <c r="Y59" s="222">
        <f t="shared" si="66"/>
        <v>3</v>
      </c>
      <c r="Z59" s="263"/>
      <c r="AA59" s="270"/>
      <c r="AB59" s="270"/>
      <c r="AC59" s="379"/>
      <c r="AD59" s="798"/>
      <c r="AE59" s="783"/>
      <c r="AF59" s="449"/>
      <c r="AG59" s="221"/>
      <c r="AH59" s="221">
        <f>IF(ISERROR(AU59*AV59),"",AU59*AV59)</f>
        <v>0</v>
      </c>
      <c r="AI59" s="785"/>
    </row>
    <row r="60" spans="1:207" ht="38.25">
      <c r="A60" s="261" t="s">
        <v>485</v>
      </c>
      <c r="B60" s="310" t="s">
        <v>490</v>
      </c>
      <c r="C60" s="310" t="s">
        <v>491</v>
      </c>
      <c r="D60" s="284" t="s">
        <v>492</v>
      </c>
      <c r="E60" s="266" t="s">
        <v>39</v>
      </c>
      <c r="F60" s="267">
        <v>9</v>
      </c>
      <c r="G60" s="278" t="s">
        <v>489</v>
      </c>
      <c r="H60" s="327" t="s">
        <v>38</v>
      </c>
      <c r="I60" s="221" t="s">
        <v>48</v>
      </c>
      <c r="J60" s="221">
        <f>IF(ISERROR(W60*X60),"",W60*X60)</f>
        <v>32</v>
      </c>
      <c r="K60" s="328" t="str">
        <f>IF(ISERROR(VLOOKUP(Y60,'Directive OSH09 (FR)'!$T$6:$U$10,2,FALSE)),"",VLOOKUP(Y60,'Directive OSH09 (FR)'!$T$6:$U$10,2,FALSE))</f>
        <v>3-Moderé</v>
      </c>
      <c r="L60" s="329"/>
      <c r="M60" s="330"/>
      <c r="N60" s="331"/>
      <c r="O60" s="331"/>
      <c r="P60" s="331"/>
      <c r="Q60" s="332"/>
      <c r="R60" s="333"/>
      <c r="S60" s="327">
        <f t="shared" si="67"/>
        <v>1</v>
      </c>
      <c r="T60" s="333">
        <f t="shared" si="67"/>
        <v>1</v>
      </c>
      <c r="U60" s="222">
        <f t="shared" si="68"/>
        <v>1</v>
      </c>
      <c r="V60" s="334">
        <f t="shared" si="69"/>
        <v>1</v>
      </c>
      <c r="W60" s="335">
        <f>IF(ISERROR(VLOOKUP(H60,'Directive OSH09 (FR)'!$O$6:$P$10,2,FALSE)),"",VLOOKUP(H60,'Directive OSH09 (FR)'!$O$6:$P$10,2,FALSE))</f>
        <v>4</v>
      </c>
      <c r="X60" s="222">
        <f>IF(ISERROR(VLOOKUP(I60,'Directive OSH09 (FR)'!$O$13:$P$17,2,FALSE)),"",VLOOKUP(I60,'Directive OSH09 (FR)'!$O$13:$P$17,2,FALSE))</f>
        <v>8</v>
      </c>
      <c r="Y60" s="222">
        <f t="shared" si="66"/>
        <v>3</v>
      </c>
      <c r="Z60" s="263"/>
      <c r="AA60" s="270"/>
      <c r="AB60" s="270"/>
      <c r="AC60" s="379"/>
      <c r="AD60" s="798"/>
      <c r="AE60" s="783"/>
      <c r="AF60" s="449"/>
      <c r="AG60" s="221"/>
      <c r="AH60" s="221"/>
      <c r="AI60" s="785"/>
    </row>
    <row r="61" spans="1:207" ht="25.5">
      <c r="A61" s="261" t="s">
        <v>485</v>
      </c>
      <c r="B61" s="221" t="s">
        <v>493</v>
      </c>
      <c r="C61" s="221" t="s">
        <v>494</v>
      </c>
      <c r="D61" s="310" t="s">
        <v>495</v>
      </c>
      <c r="E61" s="266" t="s">
        <v>39</v>
      </c>
      <c r="F61" s="267">
        <v>9</v>
      </c>
      <c r="G61" s="278" t="s">
        <v>489</v>
      </c>
      <c r="H61" s="327" t="s">
        <v>38</v>
      </c>
      <c r="I61" s="221" t="s">
        <v>48</v>
      </c>
      <c r="J61" s="221">
        <f t="shared" ref="J61:J64" si="70">IF(ISERROR(W61*X61),"",W61*X61)</f>
        <v>32</v>
      </c>
      <c r="K61" s="328" t="str">
        <f>IF(ISERROR(VLOOKUP(Y61,'Directive OSH09 (FR)'!$T$6:$U$10,2,FALSE)),"",VLOOKUP(Y61,'Directive OSH09 (FR)'!$T$6:$U$10,2,FALSE))</f>
        <v>3-Moderé</v>
      </c>
      <c r="L61" s="329"/>
      <c r="M61" s="330"/>
      <c r="N61" s="331"/>
      <c r="O61" s="331"/>
      <c r="P61" s="331"/>
      <c r="Q61" s="332"/>
      <c r="R61" s="333"/>
      <c r="S61" s="327">
        <f t="shared" si="67"/>
        <v>1</v>
      </c>
      <c r="T61" s="333">
        <f t="shared" si="67"/>
        <v>1</v>
      </c>
      <c r="U61" s="222">
        <f t="shared" si="68"/>
        <v>1</v>
      </c>
      <c r="V61" s="334">
        <f t="shared" si="69"/>
        <v>1</v>
      </c>
      <c r="W61" s="335">
        <f>IF(ISERROR(VLOOKUP(H61,'Directive OSH09 (FR)'!$O$6:$P$10,2,FALSE)),"",VLOOKUP(H61,'Directive OSH09 (FR)'!$O$6:$P$10,2,FALSE))</f>
        <v>4</v>
      </c>
      <c r="X61" s="222">
        <f>IF(ISERROR(VLOOKUP(I61,'Directive OSH09 (FR)'!$O$13:$P$17,2,FALSE)),"",VLOOKUP(I61,'Directive OSH09 (FR)'!$O$13:$P$17,2,FALSE))</f>
        <v>8</v>
      </c>
      <c r="Y61" s="222">
        <f t="shared" si="66"/>
        <v>3</v>
      </c>
      <c r="Z61" s="263"/>
      <c r="AA61" s="270"/>
      <c r="AB61" s="270"/>
      <c r="AC61" s="379"/>
      <c r="AD61" s="798"/>
      <c r="AE61" s="783"/>
      <c r="AF61" s="449"/>
      <c r="AG61" s="221"/>
      <c r="AH61" s="221">
        <f t="shared" ref="AH61:AH64" si="71">IF(ISERROR(AU61*AV61),"",AU61*AV61)</f>
        <v>0</v>
      </c>
      <c r="AI61" s="784"/>
    </row>
    <row r="62" spans="1:207" ht="25.5">
      <c r="A62" s="261" t="s">
        <v>485</v>
      </c>
      <c r="B62" s="221" t="s">
        <v>496</v>
      </c>
      <c r="C62" s="221" t="s">
        <v>494</v>
      </c>
      <c r="D62" s="310" t="s">
        <v>497</v>
      </c>
      <c r="E62" s="266" t="s">
        <v>36</v>
      </c>
      <c r="F62" s="267">
        <v>9</v>
      </c>
      <c r="G62" s="278" t="s">
        <v>489</v>
      </c>
      <c r="H62" s="327" t="s">
        <v>38</v>
      </c>
      <c r="I62" s="221" t="s">
        <v>48</v>
      </c>
      <c r="J62" s="221">
        <f t="shared" si="70"/>
        <v>32</v>
      </c>
      <c r="K62" s="328" t="str">
        <f>IF(ISERROR(VLOOKUP(Y62,'Directive OSH09 (FR)'!$T$6:$U$10,2,FALSE)),"",VLOOKUP(Y62,'Directive OSH09 (FR)'!$T$6:$U$10,2,FALSE))</f>
        <v>3-Moderé</v>
      </c>
      <c r="L62" s="329"/>
      <c r="M62" s="330"/>
      <c r="N62" s="331"/>
      <c r="O62" s="331"/>
      <c r="P62" s="331"/>
      <c r="Q62" s="332"/>
      <c r="R62" s="333"/>
      <c r="S62" s="327">
        <f t="shared" si="67"/>
        <v>1</v>
      </c>
      <c r="T62" s="333">
        <f t="shared" si="67"/>
        <v>1</v>
      </c>
      <c r="U62" s="222">
        <f t="shared" si="68"/>
        <v>1</v>
      </c>
      <c r="V62" s="334">
        <f t="shared" si="69"/>
        <v>1</v>
      </c>
      <c r="W62" s="335">
        <f>IF(ISERROR(VLOOKUP(H62,'Directive OSH09 (FR)'!$O$6:$P$10,2,FALSE)),"",VLOOKUP(H62,'Directive OSH09 (FR)'!$O$6:$P$10,2,FALSE))</f>
        <v>4</v>
      </c>
      <c r="X62" s="222">
        <f>IF(ISERROR(VLOOKUP(I62,'Directive OSH09 (FR)'!$O$13:$P$17,2,FALSE)),"",VLOOKUP(I62,'Directive OSH09 (FR)'!$O$13:$P$17,2,FALSE))</f>
        <v>8</v>
      </c>
      <c r="Y62" s="222">
        <f t="shared" si="66"/>
        <v>3</v>
      </c>
      <c r="Z62" s="263"/>
      <c r="AA62" s="270"/>
      <c r="AB62" s="270"/>
      <c r="AC62" s="379"/>
      <c r="AD62" s="798"/>
      <c r="AE62" s="783"/>
      <c r="AF62" s="449"/>
      <c r="AG62" s="221"/>
      <c r="AH62" s="221">
        <f t="shared" si="71"/>
        <v>0</v>
      </c>
      <c r="AI62" s="784"/>
    </row>
    <row r="63" spans="1:207" ht="25.5">
      <c r="A63" s="261" t="s">
        <v>485</v>
      </c>
      <c r="B63" s="221" t="s">
        <v>486</v>
      </c>
      <c r="C63" s="221" t="s">
        <v>487</v>
      </c>
      <c r="D63" s="310" t="s">
        <v>498</v>
      </c>
      <c r="E63" s="266" t="s">
        <v>36</v>
      </c>
      <c r="F63" s="267">
        <v>9</v>
      </c>
      <c r="G63" s="278" t="s">
        <v>489</v>
      </c>
      <c r="H63" s="327" t="s">
        <v>38</v>
      </c>
      <c r="I63" s="221" t="s">
        <v>48</v>
      </c>
      <c r="J63" s="221">
        <f>IF(ISERROR(W63*X63),"",W63*X63)</f>
        <v>32</v>
      </c>
      <c r="K63" s="328" t="str">
        <f>IF(ISERROR(VLOOKUP(Y63,'Directive OSH09 (FR)'!$T$6:$U$10,2,FALSE)),"",VLOOKUP(Y63,'Directive OSH09 (FR)'!$T$6:$U$10,2,FALSE))</f>
        <v>3-Moderé</v>
      </c>
      <c r="L63" s="329"/>
      <c r="M63" s="330"/>
      <c r="N63" s="331"/>
      <c r="O63" s="331"/>
      <c r="P63" s="331"/>
      <c r="Q63" s="332"/>
      <c r="R63" s="333"/>
      <c r="S63" s="327">
        <f t="shared" si="67"/>
        <v>1</v>
      </c>
      <c r="T63" s="333">
        <f t="shared" si="67"/>
        <v>1</v>
      </c>
      <c r="U63" s="222">
        <f t="shared" si="68"/>
        <v>1</v>
      </c>
      <c r="V63" s="334">
        <f t="shared" si="69"/>
        <v>1</v>
      </c>
      <c r="W63" s="335">
        <f>IF(ISERROR(VLOOKUP(H63,'Directive OSH09 (FR)'!$O$6:$P$10,2,FALSE)),"",VLOOKUP(H63,'Directive OSH09 (FR)'!$O$6:$P$10,2,FALSE))</f>
        <v>4</v>
      </c>
      <c r="X63" s="222">
        <f>IF(ISERROR(VLOOKUP(I63,'Directive OSH09 (FR)'!$O$13:$P$17,2,FALSE)),"",VLOOKUP(I63,'Directive OSH09 (FR)'!$O$13:$P$17,2,FALSE))</f>
        <v>8</v>
      </c>
      <c r="Y63" s="222">
        <f t="shared" si="66"/>
        <v>3</v>
      </c>
      <c r="Z63" s="263"/>
      <c r="AA63" s="270"/>
      <c r="AB63" s="270"/>
      <c r="AC63" s="379"/>
      <c r="AD63" s="798"/>
      <c r="AE63" s="783"/>
      <c r="AF63" s="449"/>
      <c r="AG63" s="221"/>
      <c r="AH63" s="221"/>
      <c r="AI63" s="784"/>
    </row>
    <row r="64" spans="1:207" ht="25.5">
      <c r="A64" s="261" t="s">
        <v>485</v>
      </c>
      <c r="B64" s="221" t="s">
        <v>496</v>
      </c>
      <c r="C64" s="221" t="s">
        <v>494</v>
      </c>
      <c r="D64" s="544" t="s">
        <v>499</v>
      </c>
      <c r="E64" s="266" t="s">
        <v>39</v>
      </c>
      <c r="F64" s="267">
        <v>9</v>
      </c>
      <c r="G64" s="278" t="s">
        <v>489</v>
      </c>
      <c r="H64" s="327" t="s">
        <v>38</v>
      </c>
      <c r="I64" s="221" t="s">
        <v>48</v>
      </c>
      <c r="J64" s="221">
        <f t="shared" si="70"/>
        <v>32</v>
      </c>
      <c r="K64" s="328" t="str">
        <f>IF(ISERROR(VLOOKUP(Y64,'Directive OSH09 (FR)'!$T$6:$U$10,2,FALSE)),"",VLOOKUP(Y64,'Directive OSH09 (FR)'!$T$6:$U$10,2,FALSE))</f>
        <v>3-Moderé</v>
      </c>
      <c r="L64" s="329"/>
      <c r="M64" s="330"/>
      <c r="N64" s="331"/>
      <c r="O64" s="331"/>
      <c r="P64" s="331"/>
      <c r="Q64" s="332"/>
      <c r="R64" s="333"/>
      <c r="S64" s="327">
        <f t="shared" si="67"/>
        <v>1</v>
      </c>
      <c r="T64" s="333">
        <f t="shared" si="67"/>
        <v>1</v>
      </c>
      <c r="U64" s="222">
        <f t="shared" si="68"/>
        <v>1</v>
      </c>
      <c r="V64" s="334">
        <f t="shared" si="69"/>
        <v>1</v>
      </c>
      <c r="W64" s="335">
        <f>IF(ISERROR(VLOOKUP(H64,'Directive OSH09 (FR)'!$O$6:$P$10,2,FALSE)),"",VLOOKUP(H64,'Directive OSH09 (FR)'!$O$6:$P$10,2,FALSE))</f>
        <v>4</v>
      </c>
      <c r="X64" s="222">
        <f>IF(ISERROR(VLOOKUP(I64,'Directive OSH09 (FR)'!$O$13:$P$17,2,FALSE)),"",VLOOKUP(I64,'Directive OSH09 (FR)'!$O$13:$P$17,2,FALSE))</f>
        <v>8</v>
      </c>
      <c r="Y64" s="222">
        <f t="shared" si="66"/>
        <v>3</v>
      </c>
      <c r="Z64" s="263"/>
      <c r="AA64" s="270"/>
      <c r="AB64" s="270"/>
      <c r="AC64" s="379"/>
      <c r="AD64" s="798"/>
      <c r="AE64" s="783"/>
      <c r="AF64" s="449"/>
      <c r="AG64" s="221"/>
      <c r="AH64" s="221">
        <f t="shared" si="71"/>
        <v>0</v>
      </c>
      <c r="AI64" s="784"/>
    </row>
    <row r="65" spans="1:207" ht="5.25" customHeight="1">
      <c r="A65" s="261"/>
      <c r="B65" s="221"/>
      <c r="C65" s="221"/>
      <c r="D65" s="388"/>
      <c r="E65" s="266"/>
      <c r="F65" s="267"/>
      <c r="G65" s="311"/>
      <c r="H65" s="327"/>
      <c r="I65" s="221"/>
      <c r="J65" s="221" t="str">
        <f t="shared" ref="J65:J66" si="72">IF(ISERROR(W65*X65),"",W65*X65)</f>
        <v/>
      </c>
      <c r="K65" s="328" t="str">
        <f>IF(ISERROR(VLOOKUP(Y65,'Directive OSH09 (FR)'!$T$6:$U$10,2,FALSE)),"",VLOOKUP(Y65,'Directive OSH09 (FR)'!$T$6:$U$10,2,FALSE))</f>
        <v/>
      </c>
      <c r="L65" s="329"/>
      <c r="M65" s="330"/>
      <c r="N65" s="331"/>
      <c r="O65" s="331"/>
      <c r="P65" s="331"/>
      <c r="Q65" s="332"/>
      <c r="R65" s="333"/>
      <c r="S65" s="327">
        <f t="shared" ref="S65:T66" si="73">U65</f>
        <v>0</v>
      </c>
      <c r="T65" s="333">
        <f t="shared" si="73"/>
        <v>0</v>
      </c>
      <c r="U65" s="222">
        <f t="shared" ref="U65:U66" si="74">IF(A65="",0,IF(Q$58="",1,IF(Q$58+$U$58*365&lt;$U$1,1,0)))</f>
        <v>0</v>
      </c>
      <c r="V65" s="334">
        <f t="shared" ref="V65:V66" si="75">IF(A65="",0,IF(Q$58="",1,IF(Q$58+$V$58*365&lt;$U$1,1,0)))</f>
        <v>0</v>
      </c>
      <c r="W65" s="335" t="str">
        <f>IF(ISERROR(VLOOKUP(H65,'Directive OSH09 (FR)'!$O$6:$P$10,2,FALSE)),"",VLOOKUP(H65,'Directive OSH09 (FR)'!$O$6:$P$10,2,FALSE))</f>
        <v/>
      </c>
      <c r="X65" s="222" t="str">
        <f>IF(ISERROR(VLOOKUP(I65,'Directive OSH09 (FR)'!$O$13:$P$17,2,FALSE)),"",VLOOKUP(I65,'Directive OSH09 (FR)'!$O$13:$P$17,2,FALSE))</f>
        <v/>
      </c>
      <c r="Y65" s="222" t="str">
        <f t="shared" ref="Y65:Y66" si="76">IF(J65="","",IF(J65&gt;=161,5,IF(J65&gt;=65,4,IF(J65&gt;=20,3,IF(J65&gt;=9,2,1)))))</f>
        <v/>
      </c>
      <c r="Z65" s="263"/>
      <c r="AA65" s="270"/>
      <c r="AB65" s="270"/>
      <c r="AC65" s="379"/>
      <c r="AD65" s="798"/>
      <c r="AE65" s="783"/>
      <c r="AF65" s="449"/>
      <c r="AG65" s="221"/>
      <c r="AH65" s="221">
        <f t="shared" ref="AH65:AH66" si="77">IF(ISERROR(AU65*AV65),"",AU65*AV65)</f>
        <v>0</v>
      </c>
      <c r="AI65" s="784"/>
    </row>
    <row r="66" spans="1:207">
      <c r="A66" s="405"/>
      <c r="B66" s="393"/>
      <c r="C66" s="393"/>
      <c r="D66" s="393"/>
      <c r="E66" s="293"/>
      <c r="F66" s="282"/>
      <c r="G66" s="383"/>
      <c r="H66" s="537"/>
      <c r="I66" s="393"/>
      <c r="J66" s="393" t="str">
        <f t="shared" si="72"/>
        <v/>
      </c>
      <c r="K66" s="538" t="str">
        <f>IF(ISERROR(VLOOKUP(Y66,'Directive OSH09 (FR)'!$T$6:$U$10,2,FALSE)),"",VLOOKUP(Y66,'Directive OSH09 (FR)'!$T$6:$U$10,2,FALSE))</f>
        <v/>
      </c>
      <c r="L66" s="537"/>
      <c r="M66" s="539"/>
      <c r="N66" s="539"/>
      <c r="O66" s="539"/>
      <c r="P66" s="539"/>
      <c r="Q66" s="540"/>
      <c r="R66" s="541"/>
      <c r="S66" s="537">
        <f t="shared" si="73"/>
        <v>0</v>
      </c>
      <c r="T66" s="541">
        <f t="shared" si="73"/>
        <v>0</v>
      </c>
      <c r="U66" s="542">
        <f t="shared" si="74"/>
        <v>0</v>
      </c>
      <c r="V66" s="543">
        <f t="shared" si="75"/>
        <v>0</v>
      </c>
      <c r="W66" s="335" t="str">
        <f>IF(ISERROR(VLOOKUP(H66,'Directive OSH09 (FR)'!$O$6:$P$10,2,FALSE)),"",VLOOKUP(H66,'Directive OSH09 (FR)'!$O$6:$P$10,2,FALSE))</f>
        <v/>
      </c>
      <c r="X66" s="222" t="str">
        <f>IF(ISERROR(VLOOKUP(I66,'Directive OSH09 (FR)'!$O$13:$P$17,2,FALSE)),"",VLOOKUP(I66,'Directive OSH09 (FR)'!$O$13:$P$17,2,FALSE))</f>
        <v/>
      </c>
      <c r="Y66" s="222" t="str">
        <f t="shared" si="76"/>
        <v/>
      </c>
      <c r="Z66" s="263"/>
      <c r="AA66" s="270"/>
      <c r="AB66" s="270"/>
      <c r="AC66" s="379"/>
      <c r="AD66" s="798"/>
      <c r="AE66" s="783"/>
      <c r="AF66" s="768"/>
      <c r="AG66" s="393"/>
      <c r="AH66" s="393">
        <f t="shared" si="77"/>
        <v>0</v>
      </c>
      <c r="AI66" s="784"/>
    </row>
    <row r="67" spans="1:207">
      <c r="A67" s="268" t="s">
        <v>279</v>
      </c>
      <c r="B67" s="389"/>
      <c r="C67" s="389"/>
      <c r="D67" s="389"/>
      <c r="E67" s="292"/>
      <c r="F67" s="281"/>
      <c r="G67" s="382"/>
      <c r="H67" s="390"/>
      <c r="I67" s="389"/>
      <c r="J67" s="389">
        <f>IF(SUM(J68:J72)=0,"",MAX(J68:J72))</f>
        <v>16</v>
      </c>
      <c r="K67" s="565" t="str">
        <f>IF(ISERROR(VLOOKUP(Y67,'Directive OSH09 (FR)'!$T$6:$U$10,2,FALSE)),"",VLOOKUP(Y67,'Directive OSH09 (FR)'!$T$6:$U$10,2,FALSE))</f>
        <v>2-Tolérable</v>
      </c>
      <c r="L67" s="566" t="str">
        <f>IF(ISERROR(VLOOKUP($A67,Dangers!$B$4:$G$1001,4,FALSE)),"ERR",IF(ISBLANK(VLOOKUP($A67,Dangers!$B$4:$G$1001,4,FALSE)),"","Yes"))</f>
        <v/>
      </c>
      <c r="M67" s="567" t="str">
        <f>IF(ISERROR(VLOOKUP($A67,Dangers!$B$4:$G$1001,6,FALSE)),"ERR",IF(ISBLANK((VLOOKUP($A67,Dangers!$B$4:$G$1001,6,FALSE))),"","Yes"))</f>
        <v/>
      </c>
      <c r="N67" s="567"/>
      <c r="O67" s="567"/>
      <c r="P67" s="567"/>
      <c r="Q67" s="569" t="str">
        <f>IF(OR(L67="Yes",M67="Yes"),MAX(Q68:Q72),"")</f>
        <v/>
      </c>
      <c r="R67" s="570"/>
      <c r="S67" s="566">
        <f>IF(L67="Yes",IF(SUM(S68:S72)=0,0,1),2)</f>
        <v>2</v>
      </c>
      <c r="T67" s="570">
        <f>IF(M67="Yes",IF(SUM(T68:T72)=0,0,1),2)</f>
        <v>2</v>
      </c>
      <c r="U67" s="571">
        <v>0</v>
      </c>
      <c r="V67" s="572">
        <v>0</v>
      </c>
      <c r="W67" s="335" t="str">
        <f>IF(ISERROR(VLOOKUP(H67,'Directive OSH09 (FR)'!$O$6:$P$10,2,FALSE)),"",VLOOKUP(H67,'Directive OSH09 (FR)'!$O$6:$P$10,2,FALSE))</f>
        <v/>
      </c>
      <c r="X67" s="222" t="str">
        <f>IF(ISERROR(VLOOKUP(I67,'Directive OSH09 (FR)'!$O$13:$P$17,2,FALSE)),"",VLOOKUP(I67,'Directive OSH09 (FR)'!$O$13:$P$17,2,FALSE))</f>
        <v/>
      </c>
      <c r="Y67" s="222">
        <f>IF(J67="","",IF(J67&gt;=161,5,IF(J67&gt;=65,4,IF(J67&gt;=20,3,IF(J67&gt;=9,2,1)))))</f>
        <v>2</v>
      </c>
      <c r="Z67" s="263"/>
      <c r="AA67" s="270"/>
      <c r="AB67" s="270"/>
      <c r="AC67" s="379"/>
      <c r="AD67" s="798"/>
      <c r="AE67" s="783"/>
      <c r="AF67" s="770"/>
      <c r="AG67" s="389"/>
      <c r="AH67" s="389" t="str">
        <f>IF(SUM(AH68:AH72)=0,"",MAX(AH68:AH72))</f>
        <v/>
      </c>
      <c r="AI67" s="784"/>
    </row>
    <row r="68" spans="1:207" ht="102">
      <c r="A68" s="261" t="s">
        <v>500</v>
      </c>
      <c r="B68" s="310" t="s">
        <v>501</v>
      </c>
      <c r="C68" s="221" t="s">
        <v>502</v>
      </c>
      <c r="D68" s="310" t="s">
        <v>503</v>
      </c>
      <c r="E68" s="266" t="s">
        <v>36</v>
      </c>
      <c r="F68" s="267">
        <v>9</v>
      </c>
      <c r="G68" s="278" t="s">
        <v>504</v>
      </c>
      <c r="H68" s="327" t="s">
        <v>35</v>
      </c>
      <c r="I68" s="221" t="s">
        <v>46</v>
      </c>
      <c r="J68" s="221">
        <f>IF(ISERROR(W68*X68),"",W68*X68)</f>
        <v>2</v>
      </c>
      <c r="K68" s="328" t="str">
        <f>IF(ISERROR(VLOOKUP(Y68,'Directive OSH09 (FR)'!$T$6:$U$10,2,FALSE)),"",VLOOKUP(Y68,'Directive OSH09 (FR)'!$T$6:$U$10,2,FALSE))</f>
        <v>1-Negligeable</v>
      </c>
      <c r="L68" s="329"/>
      <c r="M68" s="330"/>
      <c r="N68" s="331"/>
      <c r="O68" s="331"/>
      <c r="P68" s="331"/>
      <c r="Q68" s="332"/>
      <c r="R68" s="333"/>
      <c r="S68" s="327">
        <f t="shared" ref="S68:T69" si="78">U68</f>
        <v>1</v>
      </c>
      <c r="T68" s="333">
        <f t="shared" si="78"/>
        <v>1</v>
      </c>
      <c r="U68" s="222">
        <f>IF(A68="",0,IF(Q$66="",1,IF(Q$66+$U$66*365&lt;$U$1,1,0)))</f>
        <v>1</v>
      </c>
      <c r="V68" s="334">
        <f>IF(A68="",0,IF(Q$66="",1,IF(Q$66+$V$66*365&lt;$U$1,1,0)))</f>
        <v>1</v>
      </c>
      <c r="W68" s="335">
        <f>IF(ISERROR(VLOOKUP(H68,'Directive OSH09 (FR)'!$O$6:$P$10,2,FALSE)),"",VLOOKUP(H68,'Directive OSH09 (FR)'!$O$6:$P$10,2,FALSE))</f>
        <v>2</v>
      </c>
      <c r="X68" s="222">
        <f>IF(ISERROR(VLOOKUP(I68,'Directive OSH09 (FR)'!$O$13:$P$17,2,FALSE)),"",VLOOKUP(I68,'Directive OSH09 (FR)'!$O$13:$P$17,2,FALSE))</f>
        <v>1</v>
      </c>
      <c r="Y68" s="222">
        <f>IF(J68="","",IF(J68&gt;=161,5,IF(J68&gt;=65,4,IF(J68&gt;=20,3,IF(J68&gt;=9,2,1)))))</f>
        <v>1</v>
      </c>
      <c r="Z68" s="262" t="s">
        <v>806</v>
      </c>
      <c r="AA68" s="270"/>
      <c r="AB68" s="270"/>
      <c r="AC68" s="379"/>
      <c r="AD68" s="798"/>
      <c r="AE68" s="783"/>
      <c r="AF68" s="449"/>
      <c r="AG68" s="221"/>
      <c r="AH68" s="221">
        <f>IF(ISERROR(AU68*AV68),"",AU68*AV68)</f>
        <v>0</v>
      </c>
      <c r="AI68" s="780"/>
    </row>
    <row r="69" spans="1:207" ht="38.25">
      <c r="A69" s="261" t="s">
        <v>807</v>
      </c>
      <c r="B69" s="310" t="s">
        <v>505</v>
      </c>
      <c r="C69" s="221" t="s">
        <v>506</v>
      </c>
      <c r="D69" s="310" t="s">
        <v>507</v>
      </c>
      <c r="E69" s="266" t="s">
        <v>36</v>
      </c>
      <c r="F69" s="267">
        <v>9</v>
      </c>
      <c r="G69" s="311" t="s">
        <v>508</v>
      </c>
      <c r="H69" s="327" t="s">
        <v>35</v>
      </c>
      <c r="I69" s="221" t="s">
        <v>48</v>
      </c>
      <c r="J69" s="221">
        <f>IF(ISERROR(W69*X69),"",W69*X69)</f>
        <v>16</v>
      </c>
      <c r="K69" s="328" t="str">
        <f>IF(ISERROR(VLOOKUP(Y69,'Directive OSH09 (FR)'!$T$6:$U$10,2,FALSE)),"",VLOOKUP(Y69,'Directive OSH09 (FR)'!$T$6:$U$10,2,FALSE))</f>
        <v>2-Tolérable</v>
      </c>
      <c r="L69" s="329"/>
      <c r="M69" s="330"/>
      <c r="N69" s="331"/>
      <c r="O69" s="331"/>
      <c r="P69" s="331"/>
      <c r="Q69" s="332"/>
      <c r="R69" s="333"/>
      <c r="S69" s="327">
        <f t="shared" si="78"/>
        <v>1</v>
      </c>
      <c r="T69" s="333">
        <f t="shared" si="78"/>
        <v>1</v>
      </c>
      <c r="U69" s="222">
        <f t="shared" ref="U69" si="79">IF(A69="",0,IF(Q$138="",1,IF(Q$138+$U$90*365&lt;$U$1,1,0)))</f>
        <v>1</v>
      </c>
      <c r="V69" s="334">
        <f t="shared" ref="V69" si="80">IF(A69="",0,IF(Q$138="",1,IF(Q$138+$V$90*365&lt;$U$1,1,0)))</f>
        <v>1</v>
      </c>
      <c r="W69" s="335">
        <f>IF(ISERROR(VLOOKUP(H69,'Directive OSH09 (FR)'!$O$6:$P$10,2,FALSE)),"",VLOOKUP(H69,'Directive OSH09 (FR)'!$O$6:$P$10,2,FALSE))</f>
        <v>2</v>
      </c>
      <c r="X69" s="222">
        <f>IF(ISERROR(VLOOKUP(I69,'Directive OSH09 (FR)'!$O$13:$P$17,2,FALSE)),"",VLOOKUP(I69,'Directive OSH09 (FR)'!$O$13:$P$17,2,FALSE))</f>
        <v>8</v>
      </c>
      <c r="Y69" s="222">
        <f t="shared" ref="Y69" si="81">IF(J69="","",IF(J69&gt;=161,5,IF(J69&gt;=65,4,IF(J69&gt;=20,3,IF(J69&gt;=9,2,1)))))</f>
        <v>2</v>
      </c>
      <c r="Z69" s="262"/>
      <c r="AA69" s="270"/>
      <c r="AB69" s="270"/>
      <c r="AC69" s="379"/>
      <c r="AD69" s="798"/>
      <c r="AE69" s="783"/>
      <c r="AF69" s="449"/>
      <c r="AG69" s="310"/>
      <c r="AH69" s="221">
        <f t="shared" ref="AH69" si="82">IF(ISERROR(AU69*AV69),"",AU69*AV69)</f>
        <v>0</v>
      </c>
      <c r="AI69" s="785"/>
    </row>
    <row r="70" spans="1:207">
      <c r="A70" s="261"/>
      <c r="B70" s="221"/>
      <c r="C70" s="221"/>
      <c r="D70" s="221"/>
      <c r="E70" s="266"/>
      <c r="F70" s="267"/>
      <c r="G70" s="311"/>
      <c r="H70" s="327"/>
      <c r="I70" s="221"/>
      <c r="J70" s="221" t="str">
        <f t="shared" ref="J70:J72" si="83">IF(ISERROR(W70*X70),"",W70*X70)</f>
        <v/>
      </c>
      <c r="K70" s="328" t="str">
        <f>IF(ISERROR(VLOOKUP(Y70,'Directive OSH09 (FR)'!$T$6:$U$10,2,FALSE)),"",VLOOKUP(Y70,'Directive OSH09 (FR)'!$T$6:$U$10,2,FALSE))</f>
        <v/>
      </c>
      <c r="L70" s="329"/>
      <c r="M70" s="330"/>
      <c r="N70" s="331"/>
      <c r="O70" s="331"/>
      <c r="P70" s="331"/>
      <c r="Q70" s="332"/>
      <c r="R70" s="333"/>
      <c r="S70" s="327">
        <f t="shared" ref="S70:T72" si="84">U70</f>
        <v>0</v>
      </c>
      <c r="T70" s="333">
        <f t="shared" si="84"/>
        <v>0</v>
      </c>
      <c r="U70" s="222">
        <f>IF(A70="",0,IF(Q$67="",1,IF(Q$67+$U$67*365&lt;$U$1,1,0)))</f>
        <v>0</v>
      </c>
      <c r="V70" s="334">
        <f>IF(A70="",0,IF(Q$67="",1,IF(Q$67+$V$67*365&lt;$U$1,1,0)))</f>
        <v>0</v>
      </c>
      <c r="W70" s="335" t="str">
        <f>IF(ISERROR(VLOOKUP(H70,'Directive OSH09 (FR)'!$O$6:$P$10,2,FALSE)),"",VLOOKUP(H70,'Directive OSH09 (FR)'!$O$6:$P$10,2,FALSE))</f>
        <v/>
      </c>
      <c r="X70" s="222" t="str">
        <f>IF(ISERROR(VLOOKUP(I70,'Directive OSH09 (FR)'!$O$13:$P$17,2,FALSE)),"",VLOOKUP(I70,'Directive OSH09 (FR)'!$O$13:$P$17,2,FALSE))</f>
        <v/>
      </c>
      <c r="Y70" s="222" t="str">
        <f t="shared" ref="Y70:Y72" si="85">IF(J70="","",IF(J70&gt;=161,5,IF(J70&gt;=65,4,IF(J70&gt;=20,3,IF(J70&gt;=9,2,1)))))</f>
        <v/>
      </c>
      <c r="Z70" s="263"/>
      <c r="AA70" s="270"/>
      <c r="AB70" s="270"/>
      <c r="AC70" s="379"/>
      <c r="AD70" s="798"/>
      <c r="AE70" s="783"/>
      <c r="AF70" s="449"/>
      <c r="AG70" s="221"/>
      <c r="AH70" s="221">
        <f t="shared" ref="AH70:AH72" si="86">IF(ISERROR(AU70*AV70),"",AU70*AV70)</f>
        <v>0</v>
      </c>
      <c r="AI70" s="784"/>
    </row>
    <row r="71" spans="1:207" ht="5.25" customHeight="1">
      <c r="A71" s="261"/>
      <c r="B71" s="221"/>
      <c r="C71" s="221"/>
      <c r="D71" s="221"/>
      <c r="E71" s="266"/>
      <c r="F71" s="267"/>
      <c r="G71" s="311"/>
      <c r="H71" s="327"/>
      <c r="I71" s="221"/>
      <c r="J71" s="221" t="str">
        <f t="shared" si="83"/>
        <v/>
      </c>
      <c r="K71" s="328" t="str">
        <f>IF(ISERROR(VLOOKUP(Y71,'Directive OSH09 (FR)'!$T$6:$U$10,2,FALSE)),"",VLOOKUP(Y71,'Directive OSH09 (FR)'!$T$6:$U$10,2,FALSE))</f>
        <v/>
      </c>
      <c r="L71" s="329"/>
      <c r="M71" s="330"/>
      <c r="N71" s="331"/>
      <c r="O71" s="331"/>
      <c r="P71" s="331"/>
      <c r="Q71" s="332"/>
      <c r="R71" s="333"/>
      <c r="S71" s="327">
        <f t="shared" si="84"/>
        <v>0</v>
      </c>
      <c r="T71" s="333">
        <f t="shared" si="84"/>
        <v>0</v>
      </c>
      <c r="U71" s="222">
        <f>IF(A71="",0,IF(Q$67="",1,IF(Q$67+$U$67*365&lt;$U$1,1,0)))</f>
        <v>0</v>
      </c>
      <c r="V71" s="334">
        <f>IF(A71="",0,IF(Q$67="",1,IF(Q$67+$V$67*365&lt;$U$1,1,0)))</f>
        <v>0</v>
      </c>
      <c r="W71" s="335" t="str">
        <f>IF(ISERROR(VLOOKUP(H71,'Directive OSH09 (FR)'!$O$6:$P$10,2,FALSE)),"",VLOOKUP(H71,'Directive OSH09 (FR)'!$O$6:$P$10,2,FALSE))</f>
        <v/>
      </c>
      <c r="X71" s="222" t="str">
        <f>IF(ISERROR(VLOOKUP(I71,'Directive OSH09 (FR)'!$O$13:$P$17,2,FALSE)),"",VLOOKUP(I71,'Directive OSH09 (FR)'!$O$13:$P$17,2,FALSE))</f>
        <v/>
      </c>
      <c r="Y71" s="222" t="str">
        <f t="shared" si="85"/>
        <v/>
      </c>
      <c r="Z71" s="263"/>
      <c r="AA71" s="270"/>
      <c r="AB71" s="270"/>
      <c r="AC71" s="379"/>
      <c r="AD71" s="798"/>
      <c r="AE71" s="783"/>
      <c r="AF71" s="449"/>
      <c r="AG71" s="221"/>
      <c r="AH71" s="221">
        <f t="shared" si="86"/>
        <v>0</v>
      </c>
      <c r="AI71" s="784"/>
    </row>
    <row r="72" spans="1:207">
      <c r="A72" s="405"/>
      <c r="B72" s="393"/>
      <c r="C72" s="393"/>
      <c r="D72" s="393"/>
      <c r="E72" s="293"/>
      <c r="F72" s="282"/>
      <c r="G72" s="383"/>
      <c r="H72" s="537"/>
      <c r="I72" s="393"/>
      <c r="J72" s="393" t="str">
        <f t="shared" si="83"/>
        <v/>
      </c>
      <c r="K72" s="538" t="str">
        <f>IF(ISERROR(VLOOKUP(Y72,'Directive OSH09 (FR)'!$T$6:$U$10,2,FALSE)),"",VLOOKUP(Y72,'Directive OSH09 (FR)'!$T$6:$U$10,2,FALSE))</f>
        <v/>
      </c>
      <c r="L72" s="537"/>
      <c r="M72" s="539"/>
      <c r="N72" s="539"/>
      <c r="O72" s="539"/>
      <c r="P72" s="539"/>
      <c r="Q72" s="540"/>
      <c r="R72" s="541"/>
      <c r="S72" s="537">
        <f t="shared" si="84"/>
        <v>0</v>
      </c>
      <c r="T72" s="541">
        <f t="shared" si="84"/>
        <v>0</v>
      </c>
      <c r="U72" s="542">
        <f>IF(A72="",0,IF(Q$67="",1,IF(Q$67+$U$67*365&lt;$U$1,1,0)))</f>
        <v>0</v>
      </c>
      <c r="V72" s="543">
        <f>IF(A72="",0,IF(Q$67="",1,IF(Q$67+$V$67*365&lt;$U$1,1,0)))</f>
        <v>0</v>
      </c>
      <c r="W72" s="335" t="str">
        <f>IF(ISERROR(VLOOKUP(H72,'Directive OSH09 (FR)'!$O$6:$P$10,2,FALSE)),"",VLOOKUP(H72,'Directive OSH09 (FR)'!$O$6:$P$10,2,FALSE))</f>
        <v/>
      </c>
      <c r="X72" s="222" t="str">
        <f>IF(ISERROR(VLOOKUP(I72,'Directive OSH09 (FR)'!$O$13:$P$17,2,FALSE)),"",VLOOKUP(I72,'Directive OSH09 (FR)'!$O$13:$P$17,2,FALSE))</f>
        <v/>
      </c>
      <c r="Y72" s="222" t="str">
        <f t="shared" si="85"/>
        <v/>
      </c>
      <c r="Z72" s="263"/>
      <c r="AA72" s="270"/>
      <c r="AB72" s="270"/>
      <c r="AC72" s="379"/>
      <c r="AD72" s="798"/>
      <c r="AE72" s="783"/>
      <c r="AF72" s="768"/>
      <c r="AG72" s="393"/>
      <c r="AH72" s="393">
        <f t="shared" si="86"/>
        <v>0</v>
      </c>
      <c r="AI72" s="784"/>
    </row>
    <row r="73" spans="1:207" s="392" customFormat="1">
      <c r="A73" s="354" t="s">
        <v>280</v>
      </c>
      <c r="B73" s="389"/>
      <c r="C73" s="389"/>
      <c r="D73" s="389"/>
      <c r="E73" s="292"/>
      <c r="F73" s="281"/>
      <c r="G73" s="382"/>
      <c r="H73" s="390"/>
      <c r="I73" s="389"/>
      <c r="J73" s="389">
        <f>IF(SUM(J74:J78)=0,"",MAX(J74:J78))</f>
        <v>16</v>
      </c>
      <c r="K73" s="565" t="str">
        <f>IF(ISERROR(VLOOKUP(Y73,'Directive OSH09 (FR)'!$T$6:$U$10,2,FALSE)),"",VLOOKUP(Y73,'Directive OSH09 (FR)'!$T$6:$U$10,2,FALSE))</f>
        <v>2-Tolérable</v>
      </c>
      <c r="L73" s="566" t="str">
        <f>IF(ISERROR(VLOOKUP($A73,Dangers!$B$4:$G$1001,4,FALSE)),"ERR",IF(ISBLANK(VLOOKUP($A73,Dangers!$B$4:$G$1001,4,FALSE)),"","Yes"))</f>
        <v>Yes</v>
      </c>
      <c r="M73" s="567" t="str">
        <f>IF(ISERROR(VLOOKUP($A73,Dangers!$B$4:$G$1001,6,FALSE)),"ERR",IF(ISBLANK((VLOOKUP($A73,Dangers!$B$4:$G$1001,6,FALSE))),"","Yes"))</f>
        <v>Yes</v>
      </c>
      <c r="N73" s="567"/>
      <c r="O73" s="568"/>
      <c r="P73" s="567"/>
      <c r="Q73" s="569">
        <f>IF(OR(L73="Yes",M73="Yes"),MAX(Q74:Q78),"")</f>
        <v>0</v>
      </c>
      <c r="R73" s="570"/>
      <c r="S73" s="566">
        <f>IF(L73="Yes",IF(SUM(S74:S78)=0,0,1),2)</f>
        <v>0</v>
      </c>
      <c r="T73" s="570">
        <f>IF(M73="Yes",IF(SUM(T74:T78)=0,0,1),2)</f>
        <v>0</v>
      </c>
      <c r="U73" s="571">
        <v>5</v>
      </c>
      <c r="V73" s="572">
        <v>5</v>
      </c>
      <c r="W73" s="335" t="str">
        <f>IF(ISERROR(VLOOKUP(H73,'Directive OSH09 (FR)'!$O$6:$P$10,2,FALSE)),"",VLOOKUP(H73,'Directive OSH09 (FR)'!$O$6:$P$10,2,FALSE))</f>
        <v/>
      </c>
      <c r="X73" s="222" t="str">
        <f>IF(ISERROR(VLOOKUP(I73,'Directive OSH09 (FR)'!$O$13:$P$17,2,FALSE)),"",VLOOKUP(I73,'Directive OSH09 (FR)'!$O$13:$P$17,2,FALSE))</f>
        <v/>
      </c>
      <c r="Y73" s="222">
        <f>IF(J73="","",IF(J73&gt;=161,5,IF(J73&gt;=65,4,IF(J73&gt;=20,3,IF(J73&gt;=9,2,1)))))</f>
        <v>2</v>
      </c>
      <c r="Z73" s="574"/>
      <c r="AA73" s="575"/>
      <c r="AB73" s="575"/>
      <c r="AC73" s="576"/>
      <c r="AD73" s="797"/>
      <c r="AE73" s="781"/>
      <c r="AF73" s="769"/>
      <c r="AG73" s="575"/>
      <c r="AH73" s="575" t="str">
        <f>IF(SUM(AH74:AH78)=0,"",MAX(AH74:AH78))</f>
        <v/>
      </c>
      <c r="AI73" s="782"/>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219"/>
      <c r="CW73" s="219"/>
      <c r="CX73" s="219"/>
      <c r="CY73" s="219"/>
      <c r="CZ73" s="219"/>
      <c r="DA73" s="219"/>
      <c r="DB73" s="219"/>
      <c r="DC73" s="219"/>
      <c r="DD73" s="219"/>
      <c r="DE73" s="219"/>
      <c r="DF73" s="219"/>
      <c r="DG73" s="219"/>
      <c r="DH73" s="219"/>
      <c r="DI73" s="219"/>
      <c r="DJ73" s="219"/>
      <c r="DK73" s="219"/>
      <c r="DL73" s="219"/>
      <c r="DM73" s="219"/>
      <c r="DN73" s="219"/>
      <c r="DO73" s="219"/>
      <c r="DP73" s="219"/>
      <c r="DQ73" s="219"/>
      <c r="DR73" s="219"/>
      <c r="DS73" s="219"/>
      <c r="DT73" s="219"/>
      <c r="DU73" s="219"/>
      <c r="DV73" s="219"/>
      <c r="DW73" s="219"/>
      <c r="DX73" s="219"/>
      <c r="DY73" s="219"/>
      <c r="DZ73" s="219"/>
      <c r="EA73" s="219"/>
      <c r="EB73" s="219"/>
      <c r="EC73" s="219"/>
      <c r="ED73" s="219"/>
      <c r="EE73" s="219"/>
      <c r="EF73" s="219"/>
      <c r="EG73" s="219"/>
      <c r="EH73" s="219"/>
      <c r="EI73" s="219"/>
      <c r="EJ73" s="219"/>
      <c r="EK73" s="219"/>
      <c r="EL73" s="219"/>
      <c r="EM73" s="219"/>
      <c r="EN73" s="219"/>
      <c r="EO73" s="219"/>
      <c r="EP73" s="219"/>
      <c r="EQ73" s="219"/>
      <c r="ER73" s="219"/>
      <c r="ES73" s="219"/>
      <c r="ET73" s="219"/>
      <c r="EU73" s="219"/>
      <c r="EV73" s="219"/>
      <c r="EW73" s="219"/>
      <c r="EX73" s="219"/>
      <c r="EY73" s="219"/>
      <c r="EZ73" s="219"/>
      <c r="FA73" s="219"/>
      <c r="FB73" s="219"/>
      <c r="FC73" s="219"/>
      <c r="FD73" s="219"/>
      <c r="FE73" s="219"/>
      <c r="FF73" s="219"/>
      <c r="FG73" s="219"/>
      <c r="FH73" s="219"/>
      <c r="FI73" s="219"/>
      <c r="FJ73" s="219"/>
      <c r="FK73" s="219"/>
      <c r="FL73" s="219"/>
      <c r="FM73" s="219"/>
      <c r="FN73" s="219"/>
      <c r="FO73" s="219"/>
      <c r="FP73" s="219"/>
      <c r="FQ73" s="219"/>
      <c r="FR73" s="219"/>
      <c r="FS73" s="219"/>
      <c r="FT73" s="219"/>
      <c r="FU73" s="219"/>
      <c r="FV73" s="219"/>
      <c r="FW73" s="219"/>
      <c r="FX73" s="219"/>
      <c r="FY73" s="219"/>
      <c r="FZ73" s="219"/>
      <c r="GA73" s="219"/>
      <c r="GB73" s="219"/>
      <c r="GC73" s="219"/>
      <c r="GD73" s="219"/>
      <c r="GE73" s="219"/>
      <c r="GF73" s="219"/>
      <c r="GG73" s="219"/>
      <c r="GH73" s="219"/>
      <c r="GI73" s="219"/>
      <c r="GJ73" s="219"/>
      <c r="GK73" s="219"/>
      <c r="GL73" s="219"/>
      <c r="GM73" s="219"/>
      <c r="GN73" s="219"/>
      <c r="GO73" s="219"/>
      <c r="GP73" s="219"/>
      <c r="GQ73" s="219"/>
      <c r="GR73" s="219"/>
      <c r="GS73" s="219"/>
      <c r="GT73" s="219"/>
      <c r="GU73" s="219"/>
      <c r="GV73" s="219"/>
      <c r="GW73" s="219"/>
      <c r="GX73" s="219"/>
      <c r="GY73" s="219"/>
    </row>
    <row r="74" spans="1:207" ht="38.25">
      <c r="A74" s="261"/>
      <c r="B74" s="221" t="s">
        <v>509</v>
      </c>
      <c r="C74" s="221" t="s">
        <v>1315</v>
      </c>
      <c r="D74" s="221" t="s">
        <v>510</v>
      </c>
      <c r="E74" s="266" t="s">
        <v>39</v>
      </c>
      <c r="F74" s="283">
        <v>9</v>
      </c>
      <c r="G74" s="311" t="s">
        <v>511</v>
      </c>
      <c r="H74" s="327" t="s">
        <v>35</v>
      </c>
      <c r="I74" s="221" t="s">
        <v>48</v>
      </c>
      <c r="J74" s="221">
        <f>IF(ISERROR(W74*X74),"",W74*X74)</f>
        <v>16</v>
      </c>
      <c r="K74" s="328" t="str">
        <f>IF(ISERROR(VLOOKUP(Y74,'Directive OSH09 (FR)'!$T$6:$U$10,2,FALSE)),"",VLOOKUP(Y74,'Directive OSH09 (FR)'!$T$6:$U$10,2,FALSE))</f>
        <v>2-Tolérable</v>
      </c>
      <c r="L74" s="329"/>
      <c r="M74" s="330"/>
      <c r="N74" s="331"/>
      <c r="O74" s="331"/>
      <c r="P74" s="331"/>
      <c r="Q74" s="332"/>
      <c r="R74" s="333"/>
      <c r="S74" s="327">
        <f>U74</f>
        <v>0</v>
      </c>
      <c r="T74" s="333">
        <f>V74</f>
        <v>0</v>
      </c>
      <c r="U74" s="222">
        <f>IF(A74="",0,IF(Q$24="",1,IF(Q$24+$U$24*365&lt;$U$1,1,0)))</f>
        <v>0</v>
      </c>
      <c r="V74" s="334">
        <f>IF(A74="",0,IF(Q$24="",1,IF(Q$24+$V$24*365&lt;$U$1,1,0)))</f>
        <v>0</v>
      </c>
      <c r="W74" s="335">
        <f>IF(ISERROR(VLOOKUP(H74,'Directive OSH09 (FR)'!$O$6:$P$10,2,FALSE)),"",VLOOKUP(H74,'Directive OSH09 (FR)'!$O$6:$P$10,2,FALSE))</f>
        <v>2</v>
      </c>
      <c r="X74" s="222">
        <f>IF(ISERROR(VLOOKUP(I74,'Directive OSH09 (FR)'!$O$13:$P$17,2,FALSE)),"",VLOOKUP(I74,'Directive OSH09 (FR)'!$O$13:$P$17,2,FALSE))</f>
        <v>8</v>
      </c>
      <c r="Y74" s="222">
        <f>IF(J74="","",IF(J74&gt;=161,5,IF(J74&gt;=65,4,IF(J74&gt;=20,3,IF(J74&gt;=9,2,1)))))</f>
        <v>2</v>
      </c>
      <c r="Z74" s="276"/>
      <c r="AA74" s="270"/>
      <c r="AB74" s="270"/>
      <c r="AC74" s="379"/>
      <c r="AD74" s="798"/>
      <c r="AE74" s="783"/>
      <c r="AF74" s="380"/>
      <c r="AG74" s="270"/>
      <c r="AH74" s="270"/>
      <c r="AI74" s="784"/>
    </row>
    <row r="75" spans="1:207">
      <c r="A75" s="261"/>
      <c r="B75" s="221"/>
      <c r="C75" s="221"/>
      <c r="D75" s="221"/>
      <c r="E75" s="266"/>
      <c r="F75" s="267"/>
      <c r="G75" s="311"/>
      <c r="H75" s="327"/>
      <c r="I75" s="221"/>
      <c r="J75" s="221" t="str">
        <f t="shared" ref="J75:J78" si="87">IF(ISERROR(W75*X75),"",W75*X75)</f>
        <v/>
      </c>
      <c r="K75" s="328" t="str">
        <f>IF(ISERROR(VLOOKUP(Y75,'Directive OSH09 (FR)'!$T$6:$U$10,2,FALSE)),"",VLOOKUP(Y75,'Directive OSH09 (FR)'!$T$6:$U$10,2,FALSE))</f>
        <v/>
      </c>
      <c r="L75" s="329"/>
      <c r="M75" s="330"/>
      <c r="N75" s="331"/>
      <c r="O75" s="331"/>
      <c r="P75" s="331"/>
      <c r="Q75" s="332"/>
      <c r="R75" s="333"/>
      <c r="S75" s="327">
        <f t="shared" ref="S75:T78" si="88">U75</f>
        <v>0</v>
      </c>
      <c r="T75" s="333">
        <f t="shared" si="88"/>
        <v>0</v>
      </c>
      <c r="U75" s="222">
        <f>IF(A75="",0,IF(Q$73="",1,IF(Q$73+$U$73*365&lt;$U$1,1,0)))</f>
        <v>0</v>
      </c>
      <c r="V75" s="334">
        <f>IF(A75="",0,IF(Q$73="",1,IF(Q$73+$V$73*365&lt;$U$1,1,0)))</f>
        <v>0</v>
      </c>
      <c r="W75" s="335" t="str">
        <f>IF(ISERROR(VLOOKUP(H75,'Directive OSH09 (FR)'!$O$6:$P$10,2,FALSE)),"",VLOOKUP(H75,'Directive OSH09 (FR)'!$O$6:$P$10,2,FALSE))</f>
        <v/>
      </c>
      <c r="X75" s="222" t="str">
        <f>IF(ISERROR(VLOOKUP(I75,'Directive OSH09 (FR)'!$O$13:$P$17,2,FALSE)),"",VLOOKUP(I75,'Directive OSH09 (FR)'!$O$13:$P$17,2,FALSE))</f>
        <v/>
      </c>
      <c r="Y75" s="222" t="str">
        <f t="shared" ref="Y75:Y78" si="89">IF(J75="","",IF(J75&gt;=161,5,IF(J75&gt;=65,4,IF(J75&gt;=20,3,IF(J75&gt;=9,2,1)))))</f>
        <v/>
      </c>
      <c r="Z75" s="263"/>
      <c r="AA75" s="270"/>
      <c r="AB75" s="270"/>
      <c r="AC75" s="379"/>
      <c r="AD75" s="798"/>
      <c r="AE75" s="783"/>
      <c r="AF75" s="449"/>
      <c r="AG75" s="221"/>
      <c r="AH75" s="221">
        <f t="shared" ref="AH75:AH78" si="90">IF(ISERROR(AU75*AV75),"",AU75*AV75)</f>
        <v>0</v>
      </c>
      <c r="AI75" s="784"/>
    </row>
    <row r="76" spans="1:207">
      <c r="A76" s="261"/>
      <c r="B76" s="221"/>
      <c r="C76" s="221"/>
      <c r="D76" s="221"/>
      <c r="E76" s="266"/>
      <c r="F76" s="267"/>
      <c r="G76" s="311"/>
      <c r="H76" s="327"/>
      <c r="I76" s="221"/>
      <c r="J76" s="221" t="str">
        <f t="shared" si="87"/>
        <v/>
      </c>
      <c r="K76" s="328" t="str">
        <f>IF(ISERROR(VLOOKUP(Y76,'Directive OSH09 (FR)'!$T$6:$U$10,2,FALSE)),"",VLOOKUP(Y76,'Directive OSH09 (FR)'!$T$6:$U$10,2,FALSE))</f>
        <v/>
      </c>
      <c r="L76" s="329"/>
      <c r="M76" s="330"/>
      <c r="N76" s="331"/>
      <c r="O76" s="331"/>
      <c r="P76" s="331"/>
      <c r="Q76" s="332"/>
      <c r="R76" s="333"/>
      <c r="S76" s="327">
        <f t="shared" si="88"/>
        <v>0</v>
      </c>
      <c r="T76" s="333">
        <f t="shared" si="88"/>
        <v>0</v>
      </c>
      <c r="U76" s="222">
        <f>IF(A76="",0,IF(Q$73="",1,IF(Q$73+$U$73*365&lt;$U$1,1,0)))</f>
        <v>0</v>
      </c>
      <c r="V76" s="334">
        <f>IF(A76="",0,IF(Q$73="",1,IF(Q$73+$V$73*365&lt;$U$1,1,0)))</f>
        <v>0</v>
      </c>
      <c r="W76" s="335" t="str">
        <f>IF(ISERROR(VLOOKUP(H76,'Directive OSH09 (FR)'!$O$6:$P$10,2,FALSE)),"",VLOOKUP(H76,'Directive OSH09 (FR)'!$O$6:$P$10,2,FALSE))</f>
        <v/>
      </c>
      <c r="X76" s="222" t="str">
        <f>IF(ISERROR(VLOOKUP(I76,'Directive OSH09 (FR)'!$O$13:$P$17,2,FALSE)),"",VLOOKUP(I76,'Directive OSH09 (FR)'!$O$13:$P$17,2,FALSE))</f>
        <v/>
      </c>
      <c r="Y76" s="222" t="str">
        <f t="shared" si="89"/>
        <v/>
      </c>
      <c r="Z76" s="263"/>
      <c r="AA76" s="270"/>
      <c r="AB76" s="270"/>
      <c r="AC76" s="379"/>
      <c r="AD76" s="798"/>
      <c r="AE76" s="783"/>
      <c r="AF76" s="449"/>
      <c r="AG76" s="221"/>
      <c r="AH76" s="221">
        <f t="shared" si="90"/>
        <v>0</v>
      </c>
      <c r="AI76" s="784"/>
    </row>
    <row r="77" spans="1:207" ht="5.25" customHeight="1">
      <c r="A77" s="261"/>
      <c r="B77" s="221"/>
      <c r="C77" s="221"/>
      <c r="D77" s="221"/>
      <c r="E77" s="266"/>
      <c r="F77" s="267"/>
      <c r="G77" s="311"/>
      <c r="H77" s="327"/>
      <c r="I77" s="221"/>
      <c r="J77" s="221" t="str">
        <f t="shared" si="87"/>
        <v/>
      </c>
      <c r="K77" s="328" t="str">
        <f>IF(ISERROR(VLOOKUP(Y77,'Directive OSH09 (FR)'!$T$6:$U$10,2,FALSE)),"",VLOOKUP(Y77,'Directive OSH09 (FR)'!$T$6:$U$10,2,FALSE))</f>
        <v/>
      </c>
      <c r="L77" s="329"/>
      <c r="M77" s="330"/>
      <c r="N77" s="331"/>
      <c r="O77" s="331"/>
      <c r="P77" s="331"/>
      <c r="Q77" s="332"/>
      <c r="R77" s="333"/>
      <c r="S77" s="327">
        <f t="shared" si="88"/>
        <v>0</v>
      </c>
      <c r="T77" s="333">
        <f t="shared" si="88"/>
        <v>0</v>
      </c>
      <c r="U77" s="222">
        <f>IF(A77="",0,IF(Q$73="",1,IF(Q$73+$U$73*365&lt;$U$1,1,0)))</f>
        <v>0</v>
      </c>
      <c r="V77" s="334">
        <f>IF(A77="",0,IF(Q$73="",1,IF(Q$73+$V$73*365&lt;$U$1,1,0)))</f>
        <v>0</v>
      </c>
      <c r="W77" s="335" t="str">
        <f>IF(ISERROR(VLOOKUP(H77,'Directive OSH09 (FR)'!$O$6:$P$10,2,FALSE)),"",VLOOKUP(H77,'Directive OSH09 (FR)'!$O$6:$P$10,2,FALSE))</f>
        <v/>
      </c>
      <c r="X77" s="222" t="str">
        <f>IF(ISERROR(VLOOKUP(I77,'Directive OSH09 (FR)'!$O$13:$P$17,2,FALSE)),"",VLOOKUP(I77,'Directive OSH09 (FR)'!$O$13:$P$17,2,FALSE))</f>
        <v/>
      </c>
      <c r="Y77" s="222" t="str">
        <f t="shared" si="89"/>
        <v/>
      </c>
      <c r="Z77" s="263"/>
      <c r="AA77" s="270"/>
      <c r="AB77" s="270"/>
      <c r="AC77" s="379"/>
      <c r="AD77" s="798"/>
      <c r="AE77" s="783"/>
      <c r="AF77" s="449"/>
      <c r="AG77" s="221"/>
      <c r="AH77" s="221">
        <f t="shared" si="90"/>
        <v>0</v>
      </c>
      <c r="AI77" s="784"/>
    </row>
    <row r="78" spans="1:207">
      <c r="A78" s="405"/>
      <c r="B78" s="393"/>
      <c r="C78" s="393"/>
      <c r="D78" s="393"/>
      <c r="E78" s="293"/>
      <c r="F78" s="282"/>
      <c r="G78" s="383"/>
      <c r="H78" s="537"/>
      <c r="I78" s="393"/>
      <c r="J78" s="393" t="str">
        <f t="shared" si="87"/>
        <v/>
      </c>
      <c r="K78" s="538" t="str">
        <f>IF(ISERROR(VLOOKUP(Y78,'Directive OSH09 (FR)'!$T$6:$U$10,2,FALSE)),"",VLOOKUP(Y78,'Directive OSH09 (FR)'!$T$6:$U$10,2,FALSE))</f>
        <v/>
      </c>
      <c r="L78" s="537"/>
      <c r="M78" s="539"/>
      <c r="N78" s="539"/>
      <c r="O78" s="539"/>
      <c r="P78" s="539"/>
      <c r="Q78" s="540"/>
      <c r="R78" s="541"/>
      <c r="S78" s="537">
        <f t="shared" si="88"/>
        <v>0</v>
      </c>
      <c r="T78" s="541">
        <f t="shared" si="88"/>
        <v>0</v>
      </c>
      <c r="U78" s="542">
        <f>IF(A78="",0,IF(Q$73="",1,IF(Q$73+$U$73*365&lt;$U$1,1,0)))</f>
        <v>0</v>
      </c>
      <c r="V78" s="543">
        <f>IF(A78="",0,IF(Q$73="",1,IF(Q$73+$V$73*365&lt;$U$1,1,0)))</f>
        <v>0</v>
      </c>
      <c r="W78" s="335" t="str">
        <f>IF(ISERROR(VLOOKUP(H78,'Directive OSH09 (FR)'!$O$6:$P$10,2,FALSE)),"",VLOOKUP(H78,'Directive OSH09 (FR)'!$O$6:$P$10,2,FALSE))</f>
        <v/>
      </c>
      <c r="X78" s="222" t="str">
        <f>IF(ISERROR(VLOOKUP(I78,'Directive OSH09 (FR)'!$O$13:$P$17,2,FALSE)),"",VLOOKUP(I78,'Directive OSH09 (FR)'!$O$13:$P$17,2,FALSE))</f>
        <v/>
      </c>
      <c r="Y78" s="222" t="str">
        <f t="shared" si="89"/>
        <v/>
      </c>
      <c r="Z78" s="263"/>
      <c r="AA78" s="270"/>
      <c r="AB78" s="270"/>
      <c r="AC78" s="379"/>
      <c r="AD78" s="798"/>
      <c r="AE78" s="783"/>
      <c r="AF78" s="768"/>
      <c r="AG78" s="393"/>
      <c r="AH78" s="393">
        <f t="shared" si="90"/>
        <v>0</v>
      </c>
      <c r="AI78" s="784"/>
    </row>
    <row r="79" spans="1:207" s="392" customFormat="1">
      <c r="A79" s="354" t="s">
        <v>282</v>
      </c>
      <c r="B79" s="389"/>
      <c r="C79" s="389"/>
      <c r="D79" s="389"/>
      <c r="E79" s="292"/>
      <c r="F79" s="281"/>
      <c r="G79" s="382"/>
      <c r="H79" s="390"/>
      <c r="I79" s="389"/>
      <c r="J79" s="389" t="str">
        <f>IF(SUM(J80:J84)=0,"",MAX(J80:J84))</f>
        <v/>
      </c>
      <c r="K79" s="565" t="str">
        <f>IF(ISERROR(VLOOKUP(Y79,'Directive OSH09 (FR)'!$T$6:$U$10,2,FALSE)),"",VLOOKUP(Y79,'Directive OSH09 (FR)'!$T$6:$U$10,2,FALSE))</f>
        <v/>
      </c>
      <c r="L79" s="566" t="str">
        <f>IF(ISERROR(VLOOKUP($A79,Dangers!$B$4:$G$1001,4,FALSE)),"ERR",IF(ISBLANK(VLOOKUP($A79,Dangers!$B$4:$G$1001,4,FALSE)),"","Yes"))</f>
        <v>Yes</v>
      </c>
      <c r="M79" s="567" t="str">
        <f>IF(ISERROR(VLOOKUP($A79,Dangers!$B$4:$G$1001,6,FALSE)),"ERR",IF(ISBLANK((VLOOKUP($A79,Dangers!$B$4:$G$1001,6,FALSE))),"","Yes"))</f>
        <v/>
      </c>
      <c r="N79" s="567"/>
      <c r="O79" s="568"/>
      <c r="P79" s="567"/>
      <c r="Q79" s="569">
        <f>IF(OR(L79="Yes",M79="Yes"),MAX(Q80:Q84),"")</f>
        <v>0</v>
      </c>
      <c r="R79" s="570"/>
      <c r="S79" s="566">
        <f ca="1">IF(L79="Yes",IF(SUM(S80:S84)=0,0,1),2)</f>
        <v>1</v>
      </c>
      <c r="T79" s="570">
        <f>IF(M79="Yes",IF(SUM(T80:T84)=0,0,1),2)</f>
        <v>2</v>
      </c>
      <c r="U79" s="571">
        <v>5</v>
      </c>
      <c r="V79" s="572">
        <v>0</v>
      </c>
      <c r="W79" s="335" t="str">
        <f>IF(ISERROR(VLOOKUP(H79,'Directive OSH09 (FR)'!$O$6:$P$10,2,FALSE)),"",VLOOKUP(H79,'Directive OSH09 (FR)'!$O$6:$P$10,2,FALSE))</f>
        <v/>
      </c>
      <c r="X79" s="222" t="str">
        <f>IF(ISERROR(VLOOKUP(I79,'Directive OSH09 (FR)'!$O$13:$P$17,2,FALSE)),"",VLOOKUP(I79,'Directive OSH09 (FR)'!$O$13:$P$17,2,FALSE))</f>
        <v/>
      </c>
      <c r="Y79" s="222" t="str">
        <f>IF(J79="","",IF(J79&gt;=161,5,IF(J79&gt;=65,4,IF(J79&gt;=20,3,IF(J79&gt;=9,2,1)))))</f>
        <v/>
      </c>
      <c r="Z79" s="574"/>
      <c r="AA79" s="575"/>
      <c r="AB79" s="575"/>
      <c r="AC79" s="576"/>
      <c r="AD79" s="797"/>
      <c r="AE79" s="781"/>
      <c r="AF79" s="769"/>
      <c r="AG79" s="575"/>
      <c r="AH79" s="575" t="str">
        <f>IF(SUM(AH80:AH84)=0,"",MAX(AH80:AH84))</f>
        <v/>
      </c>
      <c r="AI79" s="782"/>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19"/>
      <c r="BL79" s="219"/>
      <c r="BM79" s="219"/>
      <c r="BN79" s="219"/>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219"/>
      <c r="CQ79" s="219"/>
      <c r="CR79" s="219"/>
      <c r="CS79" s="219"/>
      <c r="CT79" s="219"/>
      <c r="CU79" s="219"/>
      <c r="CV79" s="219"/>
      <c r="CW79" s="219"/>
      <c r="CX79" s="219"/>
      <c r="CY79" s="219"/>
      <c r="CZ79" s="219"/>
      <c r="DA79" s="219"/>
      <c r="DB79" s="219"/>
      <c r="DC79" s="21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219"/>
      <c r="ER79" s="219"/>
      <c r="ES79" s="219"/>
      <c r="ET79" s="219"/>
      <c r="EU79" s="219"/>
      <c r="EV79" s="219"/>
      <c r="EW79" s="219"/>
      <c r="EX79" s="219"/>
      <c r="EY79" s="219"/>
      <c r="EZ79" s="219"/>
      <c r="FA79" s="219"/>
      <c r="FB79" s="219"/>
      <c r="FC79" s="219"/>
      <c r="FD79" s="219"/>
      <c r="FE79" s="219"/>
      <c r="FF79" s="219"/>
      <c r="FG79" s="219"/>
      <c r="FH79" s="219"/>
      <c r="FI79" s="219"/>
      <c r="FJ79" s="219"/>
      <c r="FK79" s="219"/>
      <c r="FL79" s="219"/>
      <c r="FM79" s="219"/>
      <c r="FN79" s="219"/>
      <c r="FO79" s="219"/>
      <c r="FP79" s="219"/>
      <c r="FQ79" s="219"/>
      <c r="FR79" s="219"/>
      <c r="FS79" s="219"/>
      <c r="FT79" s="219"/>
      <c r="FU79" s="219"/>
      <c r="FV79" s="219"/>
      <c r="FW79" s="219"/>
      <c r="FX79" s="219"/>
      <c r="FY79" s="219"/>
      <c r="FZ79" s="219"/>
      <c r="GA79" s="219"/>
      <c r="GB79" s="219"/>
      <c r="GC79" s="219"/>
      <c r="GD79" s="219"/>
      <c r="GE79" s="219"/>
      <c r="GF79" s="219"/>
      <c r="GG79" s="219"/>
      <c r="GH79" s="219"/>
      <c r="GI79" s="219"/>
      <c r="GJ79" s="219"/>
      <c r="GK79" s="219"/>
      <c r="GL79" s="219"/>
      <c r="GM79" s="219"/>
      <c r="GN79" s="219"/>
      <c r="GO79" s="219"/>
      <c r="GP79" s="219"/>
      <c r="GQ79" s="219"/>
      <c r="GR79" s="219"/>
      <c r="GS79" s="219"/>
      <c r="GT79" s="219"/>
      <c r="GU79" s="219"/>
      <c r="GV79" s="219"/>
      <c r="GW79" s="219"/>
      <c r="GX79" s="219"/>
      <c r="GY79" s="219"/>
    </row>
    <row r="80" spans="1:207">
      <c r="A80" s="260" t="s">
        <v>463</v>
      </c>
      <c r="B80" s="221"/>
      <c r="C80" s="221"/>
      <c r="D80" s="221"/>
      <c r="E80" s="266"/>
      <c r="F80" s="267"/>
      <c r="G80" s="311"/>
      <c r="H80" s="327"/>
      <c r="I80" s="221"/>
      <c r="J80" s="221" t="str">
        <f>IF(ISERROR(W80*X80),"",W80*X80)</f>
        <v/>
      </c>
      <c r="K80" s="328" t="str">
        <f>IF(ISERROR(VLOOKUP(Y80,'Directive OSH09 (FR)'!$T$6:$U$10,2,FALSE)),"",VLOOKUP(Y80,'Directive OSH09 (FR)'!$T$6:$U$10,2,FALSE))</f>
        <v/>
      </c>
      <c r="L80" s="329"/>
      <c r="M80" s="330"/>
      <c r="N80" s="331"/>
      <c r="O80" s="331"/>
      <c r="P80" s="331"/>
      <c r="Q80" s="332"/>
      <c r="R80" s="333"/>
      <c r="S80" s="327">
        <f t="shared" ref="S80:T84" ca="1" si="91">U80</f>
        <v>1</v>
      </c>
      <c r="T80" s="333">
        <f t="shared" ca="1" si="91"/>
        <v>1</v>
      </c>
      <c r="U80" s="222">
        <f ca="1">IF(A80="",0,IF(Q$79="",1,IF(Q$79+$U$79*365&lt;$U$1,1,0)))</f>
        <v>1</v>
      </c>
      <c r="V80" s="334">
        <f ca="1">IF(A80="",0,IF(Q$79="",1,IF(Q$79+$V$79*365&lt;$U$1,1,0)))</f>
        <v>1</v>
      </c>
      <c r="W80" s="335" t="str">
        <f>IF(ISERROR(VLOOKUP(H80,'Directive OSH09 (FR)'!$O$6:$P$10,2,FALSE)),"",VLOOKUP(H80,'Directive OSH09 (FR)'!$O$6:$P$10,2,FALSE))</f>
        <v/>
      </c>
      <c r="X80" s="222" t="str">
        <f>IF(ISERROR(VLOOKUP(I80,'Directive OSH09 (FR)'!$O$13:$P$17,2,FALSE)),"",VLOOKUP(I80,'Directive OSH09 (FR)'!$O$13:$P$17,2,FALSE))</f>
        <v/>
      </c>
      <c r="Y80" s="222" t="str">
        <f>IF(J80="","",IF(J80&gt;=161,5,IF(J80&gt;=65,4,IF(J80&gt;=20,3,IF(J80&gt;=9,2,1)))))</f>
        <v/>
      </c>
      <c r="Z80" s="263"/>
      <c r="AA80" s="270"/>
      <c r="AB80" s="270"/>
      <c r="AC80" s="379"/>
      <c r="AD80" s="798"/>
      <c r="AE80" s="783"/>
      <c r="AF80" s="449"/>
      <c r="AG80" s="221"/>
      <c r="AH80" s="221">
        <f>IF(ISERROR(AU80*AV80),"",AU80*AV80)</f>
        <v>0</v>
      </c>
      <c r="AI80" s="784"/>
    </row>
    <row r="81" spans="1:207">
      <c r="A81" s="261"/>
      <c r="B81" s="221"/>
      <c r="C81" s="221"/>
      <c r="D81" s="221"/>
      <c r="E81" s="266"/>
      <c r="F81" s="267"/>
      <c r="G81" s="311"/>
      <c r="H81" s="327"/>
      <c r="I81" s="221"/>
      <c r="J81" s="221" t="str">
        <f t="shared" ref="J81:J84" si="92">IF(ISERROR(W81*X81),"",W81*X81)</f>
        <v/>
      </c>
      <c r="K81" s="328" t="str">
        <f>IF(ISERROR(VLOOKUP(Y81,'Directive OSH09 (FR)'!$T$6:$U$10,2,FALSE)),"",VLOOKUP(Y81,'Directive OSH09 (FR)'!$T$6:$U$10,2,FALSE))</f>
        <v/>
      </c>
      <c r="L81" s="329"/>
      <c r="M81" s="330"/>
      <c r="N81" s="331"/>
      <c r="O81" s="331"/>
      <c r="P81" s="331"/>
      <c r="Q81" s="332"/>
      <c r="R81" s="333"/>
      <c r="S81" s="327">
        <f t="shared" si="91"/>
        <v>0</v>
      </c>
      <c r="T81" s="333">
        <f t="shared" si="91"/>
        <v>0</v>
      </c>
      <c r="U81" s="222">
        <f>IF(A81="",0,IF(Q$79="",1,IF(Q$79+$U$79*365&lt;$U$1,1,0)))</f>
        <v>0</v>
      </c>
      <c r="V81" s="334">
        <f>IF(A81="",0,IF(Q$79="",1,IF(Q$79+$V$79*365&lt;$U$1,1,0)))</f>
        <v>0</v>
      </c>
      <c r="W81" s="335" t="str">
        <f>IF(ISERROR(VLOOKUP(H81,'Directive OSH09 (FR)'!$O$6:$P$10,2,FALSE)),"",VLOOKUP(H81,'Directive OSH09 (FR)'!$O$6:$P$10,2,FALSE))</f>
        <v/>
      </c>
      <c r="X81" s="222" t="str">
        <f>IF(ISERROR(VLOOKUP(I81,'Directive OSH09 (FR)'!$O$13:$P$17,2,FALSE)),"",VLOOKUP(I81,'Directive OSH09 (FR)'!$O$13:$P$17,2,FALSE))</f>
        <v/>
      </c>
      <c r="Y81" s="222" t="str">
        <f t="shared" ref="Y81:Y84" si="93">IF(J81="","",IF(J81&gt;=161,5,IF(J81&gt;=65,4,IF(J81&gt;=20,3,IF(J81&gt;=9,2,1)))))</f>
        <v/>
      </c>
      <c r="Z81" s="263"/>
      <c r="AA81" s="270"/>
      <c r="AB81" s="270"/>
      <c r="AC81" s="379"/>
      <c r="AD81" s="798"/>
      <c r="AE81" s="783"/>
      <c r="AF81" s="449"/>
      <c r="AG81" s="221"/>
      <c r="AH81" s="221">
        <f t="shared" ref="AH81:AH84" si="94">IF(ISERROR(AU81*AV81),"",AU81*AV81)</f>
        <v>0</v>
      </c>
      <c r="AI81" s="784"/>
    </row>
    <row r="82" spans="1:207">
      <c r="A82" s="261"/>
      <c r="B82" s="221"/>
      <c r="C82" s="221"/>
      <c r="D82" s="221"/>
      <c r="E82" s="266"/>
      <c r="F82" s="267"/>
      <c r="G82" s="311"/>
      <c r="H82" s="327"/>
      <c r="I82" s="221"/>
      <c r="J82" s="221" t="str">
        <f t="shared" si="92"/>
        <v/>
      </c>
      <c r="K82" s="328" t="str">
        <f>IF(ISERROR(VLOOKUP(Y82,'Directive OSH09 (FR)'!$T$6:$U$10,2,FALSE)),"",VLOOKUP(Y82,'Directive OSH09 (FR)'!$T$6:$U$10,2,FALSE))</f>
        <v/>
      </c>
      <c r="L82" s="329"/>
      <c r="M82" s="330"/>
      <c r="N82" s="331"/>
      <c r="O82" s="331"/>
      <c r="P82" s="331"/>
      <c r="Q82" s="332"/>
      <c r="R82" s="333"/>
      <c r="S82" s="327">
        <f t="shared" si="91"/>
        <v>0</v>
      </c>
      <c r="T82" s="333">
        <f t="shared" si="91"/>
        <v>0</v>
      </c>
      <c r="U82" s="222">
        <f>IF(A82="",0,IF(Q$79="",1,IF(Q$79+$U$79*365&lt;$U$1,1,0)))</f>
        <v>0</v>
      </c>
      <c r="V82" s="334">
        <f>IF(A82="",0,IF(Q$79="",1,IF(Q$79+$V$79*365&lt;$U$1,1,0)))</f>
        <v>0</v>
      </c>
      <c r="W82" s="335" t="str">
        <f>IF(ISERROR(VLOOKUP(H82,'Directive OSH09 (FR)'!$O$6:$P$10,2,FALSE)),"",VLOOKUP(H82,'Directive OSH09 (FR)'!$O$6:$P$10,2,FALSE))</f>
        <v/>
      </c>
      <c r="X82" s="222" t="str">
        <f>IF(ISERROR(VLOOKUP(I82,'Directive OSH09 (FR)'!$O$13:$P$17,2,FALSE)),"",VLOOKUP(I82,'Directive OSH09 (FR)'!$O$13:$P$17,2,FALSE))</f>
        <v/>
      </c>
      <c r="Y82" s="222" t="str">
        <f t="shared" si="93"/>
        <v/>
      </c>
      <c r="Z82" s="263"/>
      <c r="AA82" s="270"/>
      <c r="AB82" s="270"/>
      <c r="AC82" s="379"/>
      <c r="AD82" s="798"/>
      <c r="AE82" s="783"/>
      <c r="AF82" s="449"/>
      <c r="AG82" s="221"/>
      <c r="AH82" s="221">
        <f t="shared" si="94"/>
        <v>0</v>
      </c>
      <c r="AI82" s="784"/>
    </row>
    <row r="83" spans="1:207" ht="5.25" customHeight="1">
      <c r="A83" s="261"/>
      <c r="B83" s="221"/>
      <c r="C83" s="221"/>
      <c r="D83" s="221"/>
      <c r="E83" s="266"/>
      <c r="F83" s="267"/>
      <c r="G83" s="311"/>
      <c r="H83" s="327"/>
      <c r="I83" s="221"/>
      <c r="J83" s="221" t="str">
        <f t="shared" si="92"/>
        <v/>
      </c>
      <c r="K83" s="328" t="str">
        <f>IF(ISERROR(VLOOKUP(Y83,'Directive OSH09 (FR)'!$T$6:$U$10,2,FALSE)),"",VLOOKUP(Y83,'Directive OSH09 (FR)'!$T$6:$U$10,2,FALSE))</f>
        <v/>
      </c>
      <c r="L83" s="329"/>
      <c r="M83" s="330"/>
      <c r="N83" s="331"/>
      <c r="O83" s="331"/>
      <c r="P83" s="331"/>
      <c r="Q83" s="332"/>
      <c r="R83" s="333"/>
      <c r="S83" s="327">
        <f t="shared" si="91"/>
        <v>0</v>
      </c>
      <c r="T83" s="333">
        <f t="shared" si="91"/>
        <v>0</v>
      </c>
      <c r="U83" s="222">
        <f>IF(A83="",0,IF(Q$79="",1,IF(Q$79+$U$79*365&lt;$U$1,1,0)))</f>
        <v>0</v>
      </c>
      <c r="V83" s="334">
        <f>IF(A83="",0,IF(Q$79="",1,IF(Q$79+$V$79*365&lt;$U$1,1,0)))</f>
        <v>0</v>
      </c>
      <c r="W83" s="335" t="str">
        <f>IF(ISERROR(VLOOKUP(H83,'Directive OSH09 (FR)'!$O$6:$P$10,2,FALSE)),"",VLOOKUP(H83,'Directive OSH09 (FR)'!$O$6:$P$10,2,FALSE))</f>
        <v/>
      </c>
      <c r="X83" s="222" t="str">
        <f>IF(ISERROR(VLOOKUP(I83,'Directive OSH09 (FR)'!$O$13:$P$17,2,FALSE)),"",VLOOKUP(I83,'Directive OSH09 (FR)'!$O$13:$P$17,2,FALSE))</f>
        <v/>
      </c>
      <c r="Y83" s="222" t="str">
        <f t="shared" si="93"/>
        <v/>
      </c>
      <c r="Z83" s="263"/>
      <c r="AA83" s="270"/>
      <c r="AB83" s="270"/>
      <c r="AC83" s="379"/>
      <c r="AD83" s="798"/>
      <c r="AE83" s="783"/>
      <c r="AF83" s="449"/>
      <c r="AG83" s="221"/>
      <c r="AH83" s="221">
        <f t="shared" si="94"/>
        <v>0</v>
      </c>
      <c r="AI83" s="784"/>
    </row>
    <row r="84" spans="1:207">
      <c r="A84" s="405"/>
      <c r="B84" s="393"/>
      <c r="C84" s="393"/>
      <c r="D84" s="393"/>
      <c r="E84" s="293"/>
      <c r="F84" s="282"/>
      <c r="G84" s="383"/>
      <c r="H84" s="537"/>
      <c r="I84" s="393"/>
      <c r="J84" s="393" t="str">
        <f t="shared" si="92"/>
        <v/>
      </c>
      <c r="K84" s="538" t="str">
        <f>IF(ISERROR(VLOOKUP(Y84,'Directive OSH09 (FR)'!$T$6:$U$10,2,FALSE)),"",VLOOKUP(Y84,'Directive OSH09 (FR)'!$T$6:$U$10,2,FALSE))</f>
        <v/>
      </c>
      <c r="L84" s="537"/>
      <c r="M84" s="539"/>
      <c r="N84" s="539"/>
      <c r="O84" s="539"/>
      <c r="P84" s="539"/>
      <c r="Q84" s="540"/>
      <c r="R84" s="541"/>
      <c r="S84" s="537">
        <f t="shared" si="91"/>
        <v>0</v>
      </c>
      <c r="T84" s="541">
        <f t="shared" si="91"/>
        <v>0</v>
      </c>
      <c r="U84" s="542">
        <f>IF(A84="",0,IF(Q$79="",1,IF(Q$79+$U$79*365&lt;$U$1,1,0)))</f>
        <v>0</v>
      </c>
      <c r="V84" s="543">
        <f>IF(A84="",0,IF(Q$79="",1,IF(Q$79+$V$79*365&lt;$U$1,1,0)))</f>
        <v>0</v>
      </c>
      <c r="W84" s="335" t="str">
        <f>IF(ISERROR(VLOOKUP(H84,'Directive OSH09 (FR)'!$O$6:$P$10,2,FALSE)),"",VLOOKUP(H84,'Directive OSH09 (FR)'!$O$6:$P$10,2,FALSE))</f>
        <v/>
      </c>
      <c r="X84" s="222" t="str">
        <f>IF(ISERROR(VLOOKUP(I84,'Directive OSH09 (FR)'!$O$13:$P$17,2,FALSE)),"",VLOOKUP(I84,'Directive OSH09 (FR)'!$O$13:$P$17,2,FALSE))</f>
        <v/>
      </c>
      <c r="Y84" s="222" t="str">
        <f t="shared" si="93"/>
        <v/>
      </c>
      <c r="Z84" s="263"/>
      <c r="AA84" s="270"/>
      <c r="AB84" s="270"/>
      <c r="AC84" s="379"/>
      <c r="AD84" s="798"/>
      <c r="AE84" s="783"/>
      <c r="AF84" s="768"/>
      <c r="AG84" s="393"/>
      <c r="AH84" s="393">
        <f t="shared" si="94"/>
        <v>0</v>
      </c>
      <c r="AI84" s="784"/>
    </row>
    <row r="85" spans="1:207" s="392" customFormat="1">
      <c r="A85" s="354" t="s">
        <v>283</v>
      </c>
      <c r="B85" s="389"/>
      <c r="C85" s="389"/>
      <c r="D85" s="389"/>
      <c r="E85" s="292"/>
      <c r="F85" s="281"/>
      <c r="G85" s="382"/>
      <c r="H85" s="390"/>
      <c r="I85" s="389"/>
      <c r="J85" s="389" t="str">
        <f>IF(SUM(J86:J90)=0,"",MAX(J86:J90))</f>
        <v/>
      </c>
      <c r="K85" s="565" t="str">
        <f>IF(ISERROR(VLOOKUP(Y85,'Directive OSH09 (FR)'!$T$6:$U$10,2,FALSE)),"",VLOOKUP(Y85,'Directive OSH09 (FR)'!$T$6:$U$10,2,FALSE))</f>
        <v/>
      </c>
      <c r="L85" s="566" t="str">
        <f>IF(ISERROR(VLOOKUP($A85,Dangers!$B$4:$G$1001,4,FALSE)),"ERR",IF(ISBLANK(VLOOKUP($A85,Dangers!$B$4:$G$1001,4,FALSE)),"","Yes"))</f>
        <v/>
      </c>
      <c r="M85" s="567" t="str">
        <f>IF(ISERROR(VLOOKUP($A85,Dangers!$B$4:$G$1001,6,FALSE)),"ERR",IF(ISBLANK((VLOOKUP($A85,Dangers!$B$4:$G$1001,6,FALSE))),"","Yes"))</f>
        <v/>
      </c>
      <c r="N85" s="567"/>
      <c r="O85" s="568"/>
      <c r="P85" s="567"/>
      <c r="Q85" s="569" t="str">
        <f>IF(OR(L85="Yes",M85="Yes"),MAX(Q86:Q90),"")</f>
        <v/>
      </c>
      <c r="R85" s="570"/>
      <c r="S85" s="566">
        <f>IF(L85="Yes",IF(SUM(S86:S90)=0,0,1),2)</f>
        <v>2</v>
      </c>
      <c r="T85" s="570">
        <f>IF(M85="Yes",IF(SUM(T86:T90)=0,0,1),2)</f>
        <v>2</v>
      </c>
      <c r="U85" s="571">
        <v>0</v>
      </c>
      <c r="V85" s="572">
        <v>0</v>
      </c>
      <c r="W85" s="335" t="str">
        <f>IF(ISERROR(VLOOKUP(H85,'Directive OSH09 (FR)'!$O$6:$P$10,2,FALSE)),"",VLOOKUP(H85,'Directive OSH09 (FR)'!$O$6:$P$10,2,FALSE))</f>
        <v/>
      </c>
      <c r="X85" s="222" t="str">
        <f>IF(ISERROR(VLOOKUP(I85,'Directive OSH09 (FR)'!$O$13:$P$17,2,FALSE)),"",VLOOKUP(I85,'Directive OSH09 (FR)'!$O$13:$P$17,2,FALSE))</f>
        <v/>
      </c>
      <c r="Y85" s="222" t="str">
        <f>IF(J85="","",IF(J85&gt;=161,5,IF(J85&gt;=65,4,IF(J85&gt;=20,3,IF(J85&gt;=9,2,1)))))</f>
        <v/>
      </c>
      <c r="Z85" s="574"/>
      <c r="AA85" s="575"/>
      <c r="AB85" s="575"/>
      <c r="AC85" s="576"/>
      <c r="AD85" s="797"/>
      <c r="AE85" s="781"/>
      <c r="AF85" s="769"/>
      <c r="AG85" s="575"/>
      <c r="AH85" s="575" t="str">
        <f>IF(SUM(AH86:AH90)=0,"",MAX(AH86:AH90))</f>
        <v/>
      </c>
      <c r="AI85" s="782"/>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c r="BJ85" s="219"/>
      <c r="BK85" s="219"/>
      <c r="BL85" s="219"/>
      <c r="BM85" s="219"/>
      <c r="BN85" s="219"/>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c r="DA85" s="219"/>
      <c r="DB85" s="219"/>
      <c r="DC85" s="219"/>
      <c r="DD85" s="219"/>
      <c r="DE85" s="219"/>
      <c r="DF85" s="219"/>
      <c r="DG85" s="219"/>
      <c r="DH85" s="219"/>
      <c r="DI85" s="219"/>
      <c r="DJ85" s="219"/>
      <c r="DK85" s="219"/>
      <c r="DL85" s="219"/>
      <c r="DM85" s="219"/>
      <c r="DN85" s="219"/>
      <c r="DO85" s="219"/>
      <c r="DP85" s="219"/>
      <c r="DQ85" s="219"/>
      <c r="DR85" s="219"/>
      <c r="DS85" s="219"/>
      <c r="DT85" s="219"/>
      <c r="DU85" s="219"/>
      <c r="DV85" s="219"/>
      <c r="DW85" s="219"/>
      <c r="DX85" s="219"/>
      <c r="DY85" s="219"/>
      <c r="DZ85" s="219"/>
      <c r="EA85" s="219"/>
      <c r="EB85" s="219"/>
      <c r="EC85" s="219"/>
      <c r="ED85" s="219"/>
      <c r="EE85" s="219"/>
      <c r="EF85" s="219"/>
      <c r="EG85" s="219"/>
      <c r="EH85" s="219"/>
      <c r="EI85" s="219"/>
      <c r="EJ85" s="219"/>
      <c r="EK85" s="219"/>
      <c r="EL85" s="219"/>
      <c r="EM85" s="219"/>
      <c r="EN85" s="219"/>
      <c r="EO85" s="219"/>
      <c r="EP85" s="219"/>
      <c r="EQ85" s="219"/>
      <c r="ER85" s="219"/>
      <c r="ES85" s="219"/>
      <c r="ET85" s="219"/>
      <c r="EU85" s="219"/>
      <c r="EV85" s="219"/>
      <c r="EW85" s="219"/>
      <c r="EX85" s="219"/>
      <c r="EY85" s="219"/>
      <c r="EZ85" s="219"/>
      <c r="FA85" s="219"/>
      <c r="FB85" s="219"/>
      <c r="FC85" s="219"/>
      <c r="FD85" s="219"/>
      <c r="FE85" s="219"/>
      <c r="FF85" s="219"/>
      <c r="FG85" s="219"/>
      <c r="FH85" s="219"/>
      <c r="FI85" s="219"/>
      <c r="FJ85" s="219"/>
      <c r="FK85" s="219"/>
      <c r="FL85" s="219"/>
      <c r="FM85" s="219"/>
      <c r="FN85" s="219"/>
      <c r="FO85" s="219"/>
      <c r="FP85" s="219"/>
      <c r="FQ85" s="219"/>
      <c r="FR85" s="219"/>
      <c r="FS85" s="219"/>
      <c r="FT85" s="219"/>
      <c r="FU85" s="219"/>
      <c r="FV85" s="219"/>
      <c r="FW85" s="219"/>
      <c r="FX85" s="219"/>
      <c r="FY85" s="219"/>
      <c r="FZ85" s="219"/>
      <c r="GA85" s="219"/>
      <c r="GB85" s="219"/>
      <c r="GC85" s="219"/>
      <c r="GD85" s="219"/>
      <c r="GE85" s="219"/>
      <c r="GF85" s="219"/>
      <c r="GG85" s="219"/>
      <c r="GH85" s="219"/>
      <c r="GI85" s="219"/>
      <c r="GJ85" s="219"/>
      <c r="GK85" s="219"/>
      <c r="GL85" s="219"/>
      <c r="GM85" s="219"/>
      <c r="GN85" s="219"/>
      <c r="GO85" s="219"/>
      <c r="GP85" s="219"/>
      <c r="GQ85" s="219"/>
      <c r="GR85" s="219"/>
      <c r="GS85" s="219"/>
      <c r="GT85" s="219"/>
      <c r="GU85" s="219"/>
      <c r="GV85" s="219"/>
      <c r="GW85" s="219"/>
      <c r="GX85" s="219"/>
      <c r="GY85" s="219"/>
    </row>
    <row r="86" spans="1:207">
      <c r="A86" s="260" t="s">
        <v>463</v>
      </c>
      <c r="B86" s="221"/>
      <c r="C86" s="221"/>
      <c r="D86" s="221"/>
      <c r="E86" s="266"/>
      <c r="F86" s="267"/>
      <c r="G86" s="311"/>
      <c r="H86" s="327"/>
      <c r="I86" s="221"/>
      <c r="J86" s="221" t="str">
        <f>IF(ISERROR(W86*X86),"",W86*X86)</f>
        <v/>
      </c>
      <c r="K86" s="328" t="str">
        <f>IF(ISERROR(VLOOKUP(Y86,'Directive OSH09 (FR)'!$T$6:$U$10,2,FALSE)),"",VLOOKUP(Y86,'Directive OSH09 (FR)'!$T$6:$U$10,2,FALSE))</f>
        <v/>
      </c>
      <c r="L86" s="329"/>
      <c r="M86" s="330"/>
      <c r="N86" s="331"/>
      <c r="O86" s="331"/>
      <c r="P86" s="331"/>
      <c r="Q86" s="332"/>
      <c r="R86" s="333"/>
      <c r="S86" s="327">
        <f t="shared" ref="S86:T90" si="95">U86</f>
        <v>1</v>
      </c>
      <c r="T86" s="333">
        <f t="shared" si="95"/>
        <v>1</v>
      </c>
      <c r="U86" s="222">
        <f>IF(A86="",0,IF(Q$85="",1,IF(Q$85+$U$85*365&lt;$U$1,1,0)))</f>
        <v>1</v>
      </c>
      <c r="V86" s="334">
        <f>IF(A86="",0,IF(Q$85="",1,IF(Q$85+$V$85*365&lt;$U$1,1,0)))</f>
        <v>1</v>
      </c>
      <c r="W86" s="335" t="str">
        <f>IF(ISERROR(VLOOKUP(H86,'Directive OSH09 (FR)'!$O$6:$P$10,2,FALSE)),"",VLOOKUP(H86,'Directive OSH09 (FR)'!$O$6:$P$10,2,FALSE))</f>
        <v/>
      </c>
      <c r="X86" s="222" t="str">
        <f>IF(ISERROR(VLOOKUP(I86,'Directive OSH09 (FR)'!$O$13:$P$17,2,FALSE)),"",VLOOKUP(I86,'Directive OSH09 (FR)'!$O$13:$P$17,2,FALSE))</f>
        <v/>
      </c>
      <c r="Y86" s="222" t="str">
        <f>IF(J86="","",IF(J86&gt;=161,5,IF(J86&gt;=65,4,IF(J86&gt;=20,3,IF(J86&gt;=9,2,1)))))</f>
        <v/>
      </c>
      <c r="Z86" s="263"/>
      <c r="AA86" s="270"/>
      <c r="AB86" s="270"/>
      <c r="AC86" s="379"/>
      <c r="AD86" s="798"/>
      <c r="AE86" s="783"/>
      <c r="AF86" s="449"/>
      <c r="AG86" s="221"/>
      <c r="AH86" s="221">
        <f>IF(ISERROR(AU86*AV86),"",AU86*AV86)</f>
        <v>0</v>
      </c>
      <c r="AI86" s="784"/>
    </row>
    <row r="87" spans="1:207">
      <c r="A87" s="261"/>
      <c r="B87" s="221"/>
      <c r="C87" s="221"/>
      <c r="D87" s="221"/>
      <c r="E87" s="266"/>
      <c r="F87" s="267"/>
      <c r="G87" s="311"/>
      <c r="H87" s="327"/>
      <c r="I87" s="221"/>
      <c r="J87" s="221" t="str">
        <f t="shared" ref="J87:J90" si="96">IF(ISERROR(W87*X87),"",W87*X87)</f>
        <v/>
      </c>
      <c r="K87" s="328" t="str">
        <f>IF(ISERROR(VLOOKUP(Y87,'Directive OSH09 (FR)'!$T$6:$U$10,2,FALSE)),"",VLOOKUP(Y87,'Directive OSH09 (FR)'!$T$6:$U$10,2,FALSE))</f>
        <v/>
      </c>
      <c r="L87" s="329"/>
      <c r="M87" s="330"/>
      <c r="N87" s="331"/>
      <c r="O87" s="331"/>
      <c r="P87" s="331"/>
      <c r="Q87" s="332"/>
      <c r="R87" s="333"/>
      <c r="S87" s="327">
        <f t="shared" si="95"/>
        <v>0</v>
      </c>
      <c r="T87" s="333">
        <f t="shared" si="95"/>
        <v>0</v>
      </c>
      <c r="U87" s="222">
        <f>IF(A87="",0,IF(Q$85="",1,IF(Q$85+$U$85*365&lt;$U$1,1,0)))</f>
        <v>0</v>
      </c>
      <c r="V87" s="334">
        <f>IF(A87="",0,IF(Q$85="",1,IF(Q$85+$V$85*365&lt;$U$1,1,0)))</f>
        <v>0</v>
      </c>
      <c r="W87" s="335" t="str">
        <f>IF(ISERROR(VLOOKUP(H87,'Directive OSH09 (FR)'!$O$6:$P$10,2,FALSE)),"",VLOOKUP(H87,'Directive OSH09 (FR)'!$O$6:$P$10,2,FALSE))</f>
        <v/>
      </c>
      <c r="X87" s="222" t="str">
        <f>IF(ISERROR(VLOOKUP(I87,'Directive OSH09 (FR)'!$O$13:$P$17,2,FALSE)),"",VLOOKUP(I87,'Directive OSH09 (FR)'!$O$13:$P$17,2,FALSE))</f>
        <v/>
      </c>
      <c r="Y87" s="222" t="str">
        <f t="shared" ref="Y87:Y90" si="97">IF(J87="","",IF(J87&gt;=161,5,IF(J87&gt;=65,4,IF(J87&gt;=20,3,IF(J87&gt;=9,2,1)))))</f>
        <v/>
      </c>
      <c r="Z87" s="263"/>
      <c r="AA87" s="270"/>
      <c r="AB87" s="270"/>
      <c r="AC87" s="379"/>
      <c r="AD87" s="798"/>
      <c r="AE87" s="783"/>
      <c r="AF87" s="449"/>
      <c r="AG87" s="221"/>
      <c r="AH87" s="221">
        <f t="shared" ref="AH87:AH90" si="98">IF(ISERROR(AU87*AV87),"",AU87*AV87)</f>
        <v>0</v>
      </c>
      <c r="AI87" s="784"/>
    </row>
    <row r="88" spans="1:207">
      <c r="A88" s="261"/>
      <c r="B88" s="221"/>
      <c r="C88" s="221"/>
      <c r="D88" s="221"/>
      <c r="E88" s="266"/>
      <c r="F88" s="267"/>
      <c r="G88" s="311"/>
      <c r="H88" s="327"/>
      <c r="I88" s="221"/>
      <c r="J88" s="221" t="str">
        <f t="shared" si="96"/>
        <v/>
      </c>
      <c r="K88" s="328" t="str">
        <f>IF(ISERROR(VLOOKUP(Y88,'Directive OSH09 (FR)'!$T$6:$U$10,2,FALSE)),"",VLOOKUP(Y88,'Directive OSH09 (FR)'!$T$6:$U$10,2,FALSE))</f>
        <v/>
      </c>
      <c r="L88" s="329"/>
      <c r="M88" s="330"/>
      <c r="N88" s="331"/>
      <c r="O88" s="331"/>
      <c r="P88" s="331"/>
      <c r="Q88" s="332"/>
      <c r="R88" s="333"/>
      <c r="S88" s="327">
        <f t="shared" si="95"/>
        <v>0</v>
      </c>
      <c r="T88" s="333">
        <f t="shared" si="95"/>
        <v>0</v>
      </c>
      <c r="U88" s="222">
        <f>IF(A88="",0,IF(Q$85="",1,IF(Q$85+$U$85*365&lt;$U$1,1,0)))</f>
        <v>0</v>
      </c>
      <c r="V88" s="334">
        <f>IF(A88="",0,IF(Q$85="",1,IF(Q$85+$V$85*365&lt;$U$1,1,0)))</f>
        <v>0</v>
      </c>
      <c r="W88" s="335" t="str">
        <f>IF(ISERROR(VLOOKUP(H88,'Directive OSH09 (FR)'!$O$6:$P$10,2,FALSE)),"",VLOOKUP(H88,'Directive OSH09 (FR)'!$O$6:$P$10,2,FALSE))</f>
        <v/>
      </c>
      <c r="X88" s="222" t="str">
        <f>IF(ISERROR(VLOOKUP(I88,'Directive OSH09 (FR)'!$O$13:$P$17,2,FALSE)),"",VLOOKUP(I88,'Directive OSH09 (FR)'!$O$13:$P$17,2,FALSE))</f>
        <v/>
      </c>
      <c r="Y88" s="222" t="str">
        <f t="shared" si="97"/>
        <v/>
      </c>
      <c r="Z88" s="263"/>
      <c r="AA88" s="270"/>
      <c r="AB88" s="270"/>
      <c r="AC88" s="379"/>
      <c r="AD88" s="798"/>
      <c r="AE88" s="783"/>
      <c r="AF88" s="449"/>
      <c r="AG88" s="221"/>
      <c r="AH88" s="221">
        <f t="shared" si="98"/>
        <v>0</v>
      </c>
      <c r="AI88" s="784"/>
    </row>
    <row r="89" spans="1:207" ht="5.25" customHeight="1">
      <c r="A89" s="261"/>
      <c r="B89" s="221"/>
      <c r="C89" s="221"/>
      <c r="D89" s="221"/>
      <c r="E89" s="266"/>
      <c r="F89" s="267"/>
      <c r="G89" s="311"/>
      <c r="H89" s="327"/>
      <c r="I89" s="221"/>
      <c r="J89" s="221" t="str">
        <f t="shared" si="96"/>
        <v/>
      </c>
      <c r="K89" s="328" t="str">
        <f>IF(ISERROR(VLOOKUP(Y89,'Directive OSH09 (FR)'!$T$6:$U$10,2,FALSE)),"",VLOOKUP(Y89,'Directive OSH09 (FR)'!$T$6:$U$10,2,FALSE))</f>
        <v/>
      </c>
      <c r="L89" s="329"/>
      <c r="M89" s="330"/>
      <c r="N89" s="331"/>
      <c r="O89" s="331"/>
      <c r="P89" s="331"/>
      <c r="Q89" s="332"/>
      <c r="R89" s="333"/>
      <c r="S89" s="327">
        <f t="shared" si="95"/>
        <v>0</v>
      </c>
      <c r="T89" s="333">
        <f t="shared" si="95"/>
        <v>0</v>
      </c>
      <c r="U89" s="222">
        <f>IF(A89="",0,IF(Q$85="",1,IF(Q$85+$U$85*365&lt;$U$1,1,0)))</f>
        <v>0</v>
      </c>
      <c r="V89" s="334">
        <f>IF(A89="",0,IF(Q$85="",1,IF(Q$85+$V$85*365&lt;$U$1,1,0)))</f>
        <v>0</v>
      </c>
      <c r="W89" s="335" t="str">
        <f>IF(ISERROR(VLOOKUP(H89,'Directive OSH09 (FR)'!$O$6:$P$10,2,FALSE)),"",VLOOKUP(H89,'Directive OSH09 (FR)'!$O$6:$P$10,2,FALSE))</f>
        <v/>
      </c>
      <c r="X89" s="222" t="str">
        <f>IF(ISERROR(VLOOKUP(I89,'Directive OSH09 (FR)'!$O$13:$P$17,2,FALSE)),"",VLOOKUP(I89,'Directive OSH09 (FR)'!$O$13:$P$17,2,FALSE))</f>
        <v/>
      </c>
      <c r="Y89" s="222" t="str">
        <f t="shared" si="97"/>
        <v/>
      </c>
      <c r="Z89" s="263"/>
      <c r="AA89" s="270"/>
      <c r="AB89" s="270"/>
      <c r="AC89" s="379"/>
      <c r="AD89" s="798"/>
      <c r="AE89" s="783"/>
      <c r="AF89" s="449"/>
      <c r="AG89" s="221"/>
      <c r="AH89" s="221">
        <f t="shared" si="98"/>
        <v>0</v>
      </c>
      <c r="AI89" s="784"/>
    </row>
    <row r="90" spans="1:207">
      <c r="A90" s="405"/>
      <c r="B90" s="393"/>
      <c r="C90" s="393"/>
      <c r="D90" s="393"/>
      <c r="E90" s="293"/>
      <c r="F90" s="282"/>
      <c r="G90" s="383"/>
      <c r="H90" s="537"/>
      <c r="I90" s="393"/>
      <c r="J90" s="393" t="str">
        <f t="shared" si="96"/>
        <v/>
      </c>
      <c r="K90" s="538" t="str">
        <f>IF(ISERROR(VLOOKUP(Y90,'Directive OSH09 (FR)'!$T$6:$U$10,2,FALSE)),"",VLOOKUP(Y90,'Directive OSH09 (FR)'!$T$6:$U$10,2,FALSE))</f>
        <v/>
      </c>
      <c r="L90" s="537"/>
      <c r="M90" s="539"/>
      <c r="N90" s="539"/>
      <c r="O90" s="539"/>
      <c r="P90" s="539"/>
      <c r="Q90" s="540"/>
      <c r="R90" s="541"/>
      <c r="S90" s="537">
        <f t="shared" si="95"/>
        <v>0</v>
      </c>
      <c r="T90" s="541">
        <f t="shared" si="95"/>
        <v>0</v>
      </c>
      <c r="U90" s="542">
        <f>IF(A90="",0,IF(Q$85="",1,IF(Q$85+$U$85*365&lt;$U$1,1,0)))</f>
        <v>0</v>
      </c>
      <c r="V90" s="543">
        <f>IF(A90="",0,IF(Q$85="",1,IF(Q$85+$V$85*365&lt;$U$1,1,0)))</f>
        <v>0</v>
      </c>
      <c r="W90" s="335" t="str">
        <f>IF(ISERROR(VLOOKUP(H90,'Directive OSH09 (FR)'!$O$6:$P$10,2,FALSE)),"",VLOOKUP(H90,'Directive OSH09 (FR)'!$O$6:$P$10,2,FALSE))</f>
        <v/>
      </c>
      <c r="X90" s="222" t="str">
        <f>IF(ISERROR(VLOOKUP(I90,'Directive OSH09 (FR)'!$O$13:$P$17,2,FALSE)),"",VLOOKUP(I90,'Directive OSH09 (FR)'!$O$13:$P$17,2,FALSE))</f>
        <v/>
      </c>
      <c r="Y90" s="222" t="str">
        <f t="shared" si="97"/>
        <v/>
      </c>
      <c r="Z90" s="263"/>
      <c r="AA90" s="270"/>
      <c r="AB90" s="270"/>
      <c r="AC90" s="379"/>
      <c r="AD90" s="798"/>
      <c r="AE90" s="783"/>
      <c r="AF90" s="768"/>
      <c r="AG90" s="393"/>
      <c r="AH90" s="393">
        <f t="shared" si="98"/>
        <v>0</v>
      </c>
      <c r="AI90" s="784"/>
    </row>
    <row r="91" spans="1:207" s="392" customFormat="1" ht="14.25">
      <c r="A91" s="354" t="s">
        <v>284</v>
      </c>
      <c r="B91" s="389"/>
      <c r="C91" s="389"/>
      <c r="D91" s="389"/>
      <c r="E91" s="292"/>
      <c r="F91" s="281"/>
      <c r="G91" s="382"/>
      <c r="H91" s="390"/>
      <c r="I91" s="389"/>
      <c r="J91" s="389">
        <f>IF(SUM(J92:J96)=0,"",MAX(J92:J96))</f>
        <v>16</v>
      </c>
      <c r="K91" s="565" t="str">
        <f>IF(ISERROR(VLOOKUP(Y91,'Directive OSH09 (FR)'!$T$6:$U$10,2,FALSE)),"",VLOOKUP(Y91,'Directive OSH09 (FR)'!$T$6:$U$10,2,FALSE))</f>
        <v>2-Tolérable</v>
      </c>
      <c r="L91" s="566" t="str">
        <f>IF(ISERROR(VLOOKUP($A91,Dangers!$B$4:$G$1001,4,FALSE)),"ERR",IF(ISBLANK(VLOOKUP($A91,Dangers!$B$4:$G$1001,4,FALSE)),"","Yes"))</f>
        <v>Yes</v>
      </c>
      <c r="M91" s="567" t="str">
        <f>IF(ISERROR(VLOOKUP($A91,Dangers!$B$4:$G$1001,6,FALSE)),"ERR",IF(ISBLANK((VLOOKUP($A91,Dangers!$B$4:$G$1001,6,FALSE))),"","Yes"))</f>
        <v>Yes</v>
      </c>
      <c r="N91" s="567"/>
      <c r="O91" s="568"/>
      <c r="P91" s="567"/>
      <c r="Q91" s="569">
        <f>IF(OR(L91="Yes",M91="Yes"),MAX(Q92:Q96),"")</f>
        <v>0</v>
      </c>
      <c r="R91" s="570"/>
      <c r="S91" s="566">
        <f>IF(L91="Yes",IF(SUM(S92:S96)=0,0,1),2)</f>
        <v>1</v>
      </c>
      <c r="T91" s="570">
        <f>IF(M91="Yes",IF(SUM(T92:T96)=0,0,1),2)</f>
        <v>1</v>
      </c>
      <c r="U91" s="571">
        <v>3</v>
      </c>
      <c r="V91" s="572">
        <v>3</v>
      </c>
      <c r="W91" s="335" t="str">
        <f>IF(ISERROR(VLOOKUP(H91,'Directive OSH09 (FR)'!$O$6:$P$10,2,FALSE)),"",VLOOKUP(H91,'Directive OSH09 (FR)'!$O$6:$P$10,2,FALSE))</f>
        <v/>
      </c>
      <c r="X91" s="222" t="str">
        <f>IF(ISERROR(VLOOKUP(I91,'Directive OSH09 (FR)'!$O$13:$P$17,2,FALSE)),"",VLOOKUP(I91,'Directive OSH09 (FR)'!$O$13:$P$17,2,FALSE))</f>
        <v/>
      </c>
      <c r="Y91" s="222">
        <f>IF(J91="","",IF(J91&gt;=161,5,IF(J91&gt;=65,4,IF(J91&gt;=20,3,IF(J91&gt;=9,2,1)))))</f>
        <v>2</v>
      </c>
      <c r="Z91" s="574"/>
      <c r="AA91" s="575"/>
      <c r="AB91" s="575"/>
      <c r="AC91" s="576"/>
      <c r="AD91" s="797"/>
      <c r="AE91" s="781"/>
      <c r="AF91" s="769"/>
      <c r="AG91" s="575"/>
      <c r="AH91" s="575" t="str">
        <f>IF(SUM(AH92:AH96)=0,"",MAX(AH92:AH96))</f>
        <v/>
      </c>
      <c r="AI91" s="782"/>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c r="CL91" s="219"/>
      <c r="CM91" s="219"/>
      <c r="CN91" s="219"/>
      <c r="CO91" s="219"/>
      <c r="CP91" s="219"/>
      <c r="CQ91" s="219"/>
      <c r="CR91" s="219"/>
      <c r="CS91" s="219"/>
      <c r="CT91" s="219"/>
      <c r="CU91" s="219"/>
      <c r="CV91" s="219"/>
      <c r="CW91" s="219"/>
      <c r="CX91" s="219"/>
      <c r="CY91" s="219"/>
      <c r="CZ91" s="219"/>
      <c r="DA91" s="219"/>
      <c r="DB91" s="219"/>
      <c r="DC91" s="219"/>
      <c r="DD91" s="219"/>
      <c r="DE91" s="219"/>
      <c r="DF91" s="219"/>
      <c r="DG91" s="219"/>
      <c r="DH91" s="219"/>
      <c r="DI91" s="219"/>
      <c r="DJ91" s="219"/>
      <c r="DK91" s="219"/>
      <c r="DL91" s="219"/>
      <c r="DM91" s="219"/>
      <c r="DN91" s="219"/>
      <c r="DO91" s="219"/>
      <c r="DP91" s="219"/>
      <c r="DQ91" s="219"/>
      <c r="DR91" s="219"/>
      <c r="DS91" s="219"/>
      <c r="DT91" s="219"/>
      <c r="DU91" s="219"/>
      <c r="DV91" s="219"/>
      <c r="DW91" s="219"/>
      <c r="DX91" s="219"/>
      <c r="DY91" s="219"/>
      <c r="DZ91" s="219"/>
      <c r="EA91" s="219"/>
      <c r="EB91" s="219"/>
      <c r="EC91" s="219"/>
      <c r="ED91" s="219"/>
      <c r="EE91" s="219"/>
      <c r="EF91" s="219"/>
      <c r="EG91" s="219"/>
      <c r="EH91" s="219"/>
      <c r="EI91" s="219"/>
      <c r="EJ91" s="219"/>
      <c r="EK91" s="219"/>
      <c r="EL91" s="219"/>
      <c r="EM91" s="219"/>
      <c r="EN91" s="219"/>
      <c r="EO91" s="219"/>
      <c r="EP91" s="219"/>
      <c r="EQ91" s="219"/>
      <c r="ER91" s="219"/>
      <c r="ES91" s="219"/>
      <c r="ET91" s="219"/>
      <c r="EU91" s="219"/>
      <c r="EV91" s="219"/>
      <c r="EW91" s="219"/>
      <c r="EX91" s="219"/>
      <c r="EY91" s="219"/>
      <c r="EZ91" s="219"/>
      <c r="FA91" s="219"/>
      <c r="FB91" s="219"/>
      <c r="FC91" s="219"/>
      <c r="FD91" s="219"/>
      <c r="FE91" s="219"/>
      <c r="FF91" s="219"/>
      <c r="FG91" s="219"/>
      <c r="FH91" s="219"/>
      <c r="FI91" s="219"/>
      <c r="FJ91" s="219"/>
      <c r="FK91" s="219"/>
      <c r="FL91" s="219"/>
      <c r="FM91" s="219"/>
      <c r="FN91" s="219"/>
      <c r="FO91" s="219"/>
      <c r="FP91" s="219"/>
      <c r="FQ91" s="219"/>
      <c r="FR91" s="219"/>
      <c r="FS91" s="219"/>
      <c r="FT91" s="219"/>
      <c r="FU91" s="219"/>
      <c r="FV91" s="219"/>
      <c r="FW91" s="219"/>
      <c r="FX91" s="219"/>
      <c r="FY91" s="219"/>
      <c r="FZ91" s="219"/>
      <c r="GA91" s="219"/>
      <c r="GB91" s="219"/>
      <c r="GC91" s="219"/>
      <c r="GD91" s="219"/>
      <c r="GE91" s="219"/>
      <c r="GF91" s="219"/>
      <c r="GG91" s="219"/>
      <c r="GH91" s="219"/>
      <c r="GI91" s="219"/>
      <c r="GJ91" s="219"/>
      <c r="GK91" s="219"/>
      <c r="GL91" s="219"/>
      <c r="GM91" s="219"/>
      <c r="GN91" s="219"/>
      <c r="GO91" s="219"/>
      <c r="GP91" s="219"/>
      <c r="GQ91" s="219"/>
      <c r="GR91" s="219"/>
      <c r="GS91" s="219"/>
      <c r="GT91" s="219"/>
      <c r="GU91" s="219"/>
      <c r="GV91" s="219"/>
      <c r="GW91" s="219"/>
      <c r="GX91" s="219"/>
      <c r="GY91" s="219"/>
    </row>
    <row r="92" spans="1:207" ht="91.5" customHeight="1">
      <c r="A92" s="260" t="s">
        <v>442</v>
      </c>
      <c r="B92" s="310" t="s">
        <v>512</v>
      </c>
      <c r="C92" s="310" t="s">
        <v>513</v>
      </c>
      <c r="D92" s="310" t="s">
        <v>514</v>
      </c>
      <c r="E92" s="266" t="s">
        <v>36</v>
      </c>
      <c r="F92" s="267">
        <v>9</v>
      </c>
      <c r="G92" s="278" t="s">
        <v>515</v>
      </c>
      <c r="H92" s="327" t="s">
        <v>38</v>
      </c>
      <c r="I92" s="221" t="s">
        <v>47</v>
      </c>
      <c r="J92" s="221">
        <f>IF(ISERROR(W92*X92),"",W92*X92)</f>
        <v>16</v>
      </c>
      <c r="K92" s="328" t="str">
        <f>IF(ISERROR(VLOOKUP(Y92,'Directive OSH09 (FR)'!$T$6:$U$10,2,FALSE)),"",VLOOKUP(Y92,'Directive OSH09 (FR)'!$T$6:$U$10,2,FALSE))</f>
        <v>2-Tolérable</v>
      </c>
      <c r="L92" s="329"/>
      <c r="M92" s="330"/>
      <c r="N92" s="331"/>
      <c r="O92" s="331"/>
      <c r="P92" s="331"/>
      <c r="Q92" s="332"/>
      <c r="R92" s="333"/>
      <c r="S92" s="327">
        <f t="shared" ref="S92:T94" si="99">U92</f>
        <v>1</v>
      </c>
      <c r="T92" s="333">
        <f t="shared" si="99"/>
        <v>1</v>
      </c>
      <c r="U92" s="222">
        <f>IF(A92="",0,IF(Q$90="",1,IF(Q$90+$U$90*365&lt;$U$1,1,0)))</f>
        <v>1</v>
      </c>
      <c r="V92" s="334">
        <f>IF(A92="",0,IF(Q$90="",1,IF(Q$90+$V$90*365&lt;$U$1,1,0)))</f>
        <v>1</v>
      </c>
      <c r="W92" s="335">
        <f>IF(ISERROR(VLOOKUP(H92,'Directive OSH09 (FR)'!$O$6:$P$10,2,FALSE)),"",VLOOKUP(H92,'Directive OSH09 (FR)'!$O$6:$P$10,2,FALSE))</f>
        <v>4</v>
      </c>
      <c r="X92" s="222">
        <f>IF(ISERROR(VLOOKUP(I92,'Directive OSH09 (FR)'!$O$13:$P$17,2,FALSE)),"",VLOOKUP(I92,'Directive OSH09 (FR)'!$O$13:$P$17,2,FALSE))</f>
        <v>4</v>
      </c>
      <c r="Y92" s="222">
        <f>IF(J92="","",IF(J92&gt;=161,5,IF(J92&gt;=65,4,IF(J92&gt;=20,3,IF(J92&gt;=9,2,1)))))</f>
        <v>2</v>
      </c>
      <c r="Z92" s="262" t="s">
        <v>516</v>
      </c>
      <c r="AA92" s="280" t="s">
        <v>460</v>
      </c>
      <c r="AB92" s="270"/>
      <c r="AC92" s="379"/>
      <c r="AD92" s="798"/>
      <c r="AE92" s="783"/>
      <c r="AF92" s="449"/>
      <c r="AG92" s="221"/>
      <c r="AH92" s="221">
        <f>IF(ISERROR(AU92*AV92),"",AU92*AV92)</f>
        <v>0</v>
      </c>
      <c r="AI92" s="784"/>
    </row>
    <row r="93" spans="1:207" ht="117.75" customHeight="1">
      <c r="A93" s="261" t="s">
        <v>442</v>
      </c>
      <c r="B93" s="310" t="s">
        <v>517</v>
      </c>
      <c r="C93" s="310" t="s">
        <v>518</v>
      </c>
      <c r="D93" s="310" t="s">
        <v>519</v>
      </c>
      <c r="E93" s="266" t="s">
        <v>36</v>
      </c>
      <c r="F93" s="267">
        <v>9</v>
      </c>
      <c r="G93" s="278" t="s">
        <v>515</v>
      </c>
      <c r="H93" s="327" t="s">
        <v>35</v>
      </c>
      <c r="I93" s="221" t="s">
        <v>47</v>
      </c>
      <c r="J93" s="221">
        <f t="shared" ref="J93:J94" si="100">IF(ISERROR(W93*X93),"",W93*X93)</f>
        <v>8</v>
      </c>
      <c r="K93" s="328" t="str">
        <f>IF(ISERROR(VLOOKUP(Y93,'Directive OSH09 (FR)'!$T$6:$U$10,2,FALSE)),"",VLOOKUP(Y93,'Directive OSH09 (FR)'!$T$6:$U$10,2,FALSE))</f>
        <v>1-Negligeable</v>
      </c>
      <c r="L93" s="329"/>
      <c r="M93" s="330"/>
      <c r="N93" s="331"/>
      <c r="O93" s="331"/>
      <c r="P93" s="331"/>
      <c r="Q93" s="332"/>
      <c r="R93" s="333"/>
      <c r="S93" s="327">
        <f t="shared" si="99"/>
        <v>1</v>
      </c>
      <c r="T93" s="333">
        <f t="shared" si="99"/>
        <v>1</v>
      </c>
      <c r="U93" s="222">
        <f>IF(A93="",0,IF(Q$90="",1,IF(Q$90+$U$90*365&lt;$U$1,1,0)))</f>
        <v>1</v>
      </c>
      <c r="V93" s="334">
        <f>IF(A93="",0,IF(Q$90="",1,IF(Q$90+$V$90*365&lt;$U$1,1,0)))</f>
        <v>1</v>
      </c>
      <c r="W93" s="335">
        <f>IF(ISERROR(VLOOKUP(H93,'Directive OSH09 (FR)'!$O$6:$P$10,2,FALSE)),"",VLOOKUP(H93,'Directive OSH09 (FR)'!$O$6:$P$10,2,FALSE))</f>
        <v>2</v>
      </c>
      <c r="X93" s="222">
        <f>IF(ISERROR(VLOOKUP(I93,'Directive OSH09 (FR)'!$O$13:$P$17,2,FALSE)),"",VLOOKUP(I93,'Directive OSH09 (FR)'!$O$13:$P$17,2,FALSE))</f>
        <v>4</v>
      </c>
      <c r="Y93" s="222">
        <f t="shared" ref="Y93:Y94" si="101">IF(J93="","",IF(J93&gt;=161,5,IF(J93&gt;=65,4,IF(J93&gt;=20,3,IF(J93&gt;=9,2,1)))))</f>
        <v>1</v>
      </c>
      <c r="Z93" s="263"/>
      <c r="AA93" s="280"/>
      <c r="AB93" s="270"/>
      <c r="AC93" s="379"/>
      <c r="AD93" s="798"/>
      <c r="AE93" s="783"/>
      <c r="AF93" s="449"/>
      <c r="AG93" s="221"/>
      <c r="AH93" s="221">
        <f t="shared" ref="AH93:AH94" si="102">IF(ISERROR(AU93*AV93),"",AU93*AV93)</f>
        <v>0</v>
      </c>
      <c r="AI93" s="784"/>
    </row>
    <row r="94" spans="1:207" ht="51">
      <c r="A94" s="261" t="s">
        <v>442</v>
      </c>
      <c r="B94" s="221" t="s">
        <v>520</v>
      </c>
      <c r="C94" s="221" t="s">
        <v>521</v>
      </c>
      <c r="D94" s="221" t="s">
        <v>519</v>
      </c>
      <c r="E94" s="266" t="s">
        <v>36</v>
      </c>
      <c r="F94" s="267">
        <v>9</v>
      </c>
      <c r="G94" s="278" t="s">
        <v>522</v>
      </c>
      <c r="H94" s="327" t="s">
        <v>35</v>
      </c>
      <c r="I94" s="221" t="s">
        <v>47</v>
      </c>
      <c r="J94" s="221">
        <f t="shared" si="100"/>
        <v>8</v>
      </c>
      <c r="K94" s="328" t="str">
        <f>IF(ISERROR(VLOOKUP(Y94,'Directive OSH09 (FR)'!$T$6:$U$10,2,FALSE)),"",VLOOKUP(Y94,'Directive OSH09 (FR)'!$T$6:$U$10,2,FALSE))</f>
        <v>1-Negligeable</v>
      </c>
      <c r="L94" s="329"/>
      <c r="M94" s="330"/>
      <c r="N94" s="331"/>
      <c r="O94" s="331"/>
      <c r="P94" s="331"/>
      <c r="Q94" s="332"/>
      <c r="R94" s="333"/>
      <c r="S94" s="327">
        <f t="shared" si="99"/>
        <v>1</v>
      </c>
      <c r="T94" s="333">
        <f t="shared" si="99"/>
        <v>1</v>
      </c>
      <c r="U94" s="222">
        <f>IF(A94="",0,IF(Q$90="",1,IF(Q$90+$U$90*365&lt;$U$1,1,0)))</f>
        <v>1</v>
      </c>
      <c r="V94" s="334">
        <f>IF(A94="",0,IF(Q$90="",1,IF(Q$90+$V$90*365&lt;$U$1,1,0)))</f>
        <v>1</v>
      </c>
      <c r="W94" s="335">
        <f>IF(ISERROR(VLOOKUP(H94,'Directive OSH09 (FR)'!$O$6:$P$10,2,FALSE)),"",VLOOKUP(H94,'Directive OSH09 (FR)'!$O$6:$P$10,2,FALSE))</f>
        <v>2</v>
      </c>
      <c r="X94" s="222">
        <f>IF(ISERROR(VLOOKUP(I94,'Directive OSH09 (FR)'!$O$13:$P$17,2,FALSE)),"",VLOOKUP(I94,'Directive OSH09 (FR)'!$O$13:$P$17,2,FALSE))</f>
        <v>4</v>
      </c>
      <c r="Y94" s="222">
        <f t="shared" si="101"/>
        <v>1</v>
      </c>
      <c r="Z94" s="263" t="s">
        <v>523</v>
      </c>
      <c r="AA94" s="270"/>
      <c r="AB94" s="270"/>
      <c r="AC94" s="379"/>
      <c r="AD94" s="798"/>
      <c r="AE94" s="783"/>
      <c r="AF94" s="449"/>
      <c r="AG94" s="221"/>
      <c r="AH94" s="221">
        <f t="shared" si="102"/>
        <v>0</v>
      </c>
      <c r="AI94" s="784"/>
    </row>
    <row r="95" spans="1:207" ht="5.25" customHeight="1">
      <c r="A95" s="261"/>
      <c r="B95" s="221"/>
      <c r="C95" s="221"/>
      <c r="D95" s="221"/>
      <c r="E95" s="266"/>
      <c r="F95" s="267"/>
      <c r="G95" s="311"/>
      <c r="H95" s="327"/>
      <c r="I95" s="221"/>
      <c r="J95" s="221" t="str">
        <f t="shared" ref="J95:J96" si="103">IF(ISERROR(W95*X95),"",W95*X95)</f>
        <v/>
      </c>
      <c r="K95" s="328" t="str">
        <f>IF(ISERROR(VLOOKUP(Y95,'Directive OSH09 (FR)'!$T$6:$U$10,2,FALSE)),"",VLOOKUP(Y95,'Directive OSH09 (FR)'!$T$6:$U$10,2,FALSE))</f>
        <v/>
      </c>
      <c r="L95" s="329"/>
      <c r="M95" s="330"/>
      <c r="N95" s="331"/>
      <c r="O95" s="331"/>
      <c r="P95" s="331"/>
      <c r="Q95" s="332"/>
      <c r="R95" s="333"/>
      <c r="S95" s="327">
        <f t="shared" ref="S95:T96" si="104">U95</f>
        <v>0</v>
      </c>
      <c r="T95" s="333">
        <f t="shared" si="104"/>
        <v>0</v>
      </c>
      <c r="U95" s="222">
        <f>IF(A95="",0,IF(Q$91="",1,IF(Q$91+$U$91*365&lt;$U$1,1,0)))</f>
        <v>0</v>
      </c>
      <c r="V95" s="334">
        <f>IF(A95="",0,IF(Q$91="",1,IF(Q$91+$V$91*365&lt;$U$1,1,0)))</f>
        <v>0</v>
      </c>
      <c r="W95" s="335" t="str">
        <f>IF(ISERROR(VLOOKUP(H95,'Directive OSH09 (FR)'!$O$6:$P$10,2,FALSE)),"",VLOOKUP(H95,'Directive OSH09 (FR)'!$O$6:$P$10,2,FALSE))</f>
        <v/>
      </c>
      <c r="X95" s="222" t="str">
        <f>IF(ISERROR(VLOOKUP(I95,'Directive OSH09 (FR)'!$O$13:$P$17,2,FALSE)),"",VLOOKUP(I95,'Directive OSH09 (FR)'!$O$13:$P$17,2,FALSE))</f>
        <v/>
      </c>
      <c r="Y95" s="222" t="str">
        <f t="shared" ref="Y95:Y96" si="105">IF(J95="","",IF(J95&gt;=161,5,IF(J95&gt;=65,4,IF(J95&gt;=20,3,IF(J95&gt;=9,2,1)))))</f>
        <v/>
      </c>
      <c r="Z95" s="263"/>
      <c r="AA95" s="270"/>
      <c r="AB95" s="270"/>
      <c r="AC95" s="379"/>
      <c r="AD95" s="798"/>
      <c r="AE95" s="783"/>
      <c r="AF95" s="449"/>
      <c r="AG95" s="221"/>
      <c r="AH95" s="221">
        <f t="shared" ref="AH95:AH96" si="106">IF(ISERROR(AU95*AV95),"",AU95*AV95)</f>
        <v>0</v>
      </c>
      <c r="AI95" s="784"/>
    </row>
    <row r="96" spans="1:207" s="392" customFormat="1">
      <c r="A96" s="405"/>
      <c r="B96" s="393"/>
      <c r="C96" s="393"/>
      <c r="D96" s="393"/>
      <c r="E96" s="293"/>
      <c r="F96" s="282"/>
      <c r="G96" s="383"/>
      <c r="H96" s="537"/>
      <c r="I96" s="393"/>
      <c r="J96" s="393" t="str">
        <f t="shared" si="103"/>
        <v/>
      </c>
      <c r="K96" s="538" t="str">
        <f>IF(ISERROR(VLOOKUP(Y96,'Directive OSH09 (FR)'!$T$6:$U$10,2,FALSE)),"",VLOOKUP(Y96,'Directive OSH09 (FR)'!$T$6:$U$10,2,FALSE))</f>
        <v/>
      </c>
      <c r="L96" s="537"/>
      <c r="M96" s="539"/>
      <c r="N96" s="539"/>
      <c r="O96" s="539"/>
      <c r="P96" s="539"/>
      <c r="Q96" s="540"/>
      <c r="R96" s="541"/>
      <c r="S96" s="537">
        <f t="shared" si="104"/>
        <v>0</v>
      </c>
      <c r="T96" s="541">
        <f t="shared" si="104"/>
        <v>0</v>
      </c>
      <c r="U96" s="542">
        <f>IF(A96="",0,IF(Q$85="",1,IF(Q$85+$U$85*365&lt;$U$1,1,0)))</f>
        <v>0</v>
      </c>
      <c r="V96" s="543">
        <f>IF(A96="",0,IF(Q$85="",1,IF(Q$85+$V$85*365&lt;$U$1,1,0)))</f>
        <v>0</v>
      </c>
      <c r="W96" s="335" t="str">
        <f>IF(ISERROR(VLOOKUP(H96,'Directive OSH09 (FR)'!$O$6:$P$10,2,FALSE)),"",VLOOKUP(H96,'Directive OSH09 (FR)'!$O$6:$P$10,2,FALSE))</f>
        <v/>
      </c>
      <c r="X96" s="222" t="str">
        <f>IF(ISERROR(VLOOKUP(I96,'Directive OSH09 (FR)'!$O$13:$P$17,2,FALSE)),"",VLOOKUP(I96,'Directive OSH09 (FR)'!$O$13:$P$17,2,FALSE))</f>
        <v/>
      </c>
      <c r="Y96" s="222" t="str">
        <f t="shared" si="105"/>
        <v/>
      </c>
      <c r="Z96" s="263"/>
      <c r="AA96" s="270"/>
      <c r="AB96" s="270"/>
      <c r="AC96" s="379"/>
      <c r="AD96" s="798"/>
      <c r="AE96" s="783"/>
      <c r="AF96" s="768"/>
      <c r="AG96" s="393"/>
      <c r="AH96" s="393">
        <f t="shared" si="106"/>
        <v>0</v>
      </c>
      <c r="AI96" s="784"/>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c r="CG96" s="315"/>
      <c r="CH96" s="315"/>
      <c r="CI96" s="315"/>
      <c r="CJ96" s="315"/>
      <c r="CK96" s="315"/>
      <c r="CL96" s="315"/>
      <c r="CM96" s="315"/>
      <c r="CN96" s="315"/>
      <c r="CO96" s="315"/>
      <c r="CP96" s="315"/>
      <c r="CQ96" s="315"/>
      <c r="CR96" s="315"/>
      <c r="CS96" s="315"/>
      <c r="CT96" s="315"/>
      <c r="CU96" s="315"/>
      <c r="CV96" s="315"/>
      <c r="CW96" s="315"/>
      <c r="CX96" s="315"/>
      <c r="CY96" s="315"/>
      <c r="CZ96" s="315"/>
      <c r="DA96" s="315"/>
      <c r="DB96" s="315"/>
      <c r="DC96" s="315"/>
      <c r="DD96" s="315"/>
      <c r="DE96" s="315"/>
      <c r="DF96" s="315"/>
      <c r="DG96" s="315"/>
      <c r="DH96" s="315"/>
      <c r="DI96" s="315"/>
      <c r="DJ96" s="315"/>
      <c r="DK96" s="315"/>
      <c r="DL96" s="315"/>
      <c r="DM96" s="315"/>
      <c r="DN96" s="315"/>
      <c r="DO96" s="315"/>
      <c r="DP96" s="315"/>
      <c r="DQ96" s="315"/>
      <c r="DR96" s="315"/>
      <c r="DS96" s="315"/>
      <c r="DT96" s="315"/>
      <c r="DU96" s="315"/>
      <c r="DV96" s="315"/>
      <c r="DW96" s="315"/>
      <c r="DX96" s="315"/>
      <c r="DY96" s="315"/>
      <c r="DZ96" s="315"/>
      <c r="EA96" s="315"/>
      <c r="EB96" s="315"/>
      <c r="EC96" s="315"/>
      <c r="ED96" s="315"/>
      <c r="EE96" s="315"/>
      <c r="EF96" s="315"/>
      <c r="EG96" s="315"/>
      <c r="EH96" s="315"/>
      <c r="EI96" s="315"/>
      <c r="EJ96" s="315"/>
      <c r="EK96" s="315"/>
      <c r="EL96" s="315"/>
      <c r="EM96" s="315"/>
      <c r="EN96" s="315"/>
      <c r="EO96" s="315"/>
      <c r="EP96" s="315"/>
      <c r="EQ96" s="315"/>
      <c r="ER96" s="315"/>
      <c r="ES96" s="315"/>
      <c r="ET96" s="315"/>
      <c r="EU96" s="315"/>
      <c r="EV96" s="315"/>
      <c r="EW96" s="315"/>
      <c r="EX96" s="315"/>
      <c r="EY96" s="315"/>
      <c r="EZ96" s="315"/>
      <c r="FA96" s="315"/>
      <c r="FB96" s="315"/>
      <c r="FC96" s="315"/>
      <c r="FD96" s="315"/>
      <c r="FE96" s="315"/>
      <c r="FF96" s="315"/>
      <c r="FG96" s="315"/>
      <c r="FH96" s="315"/>
      <c r="FI96" s="315"/>
      <c r="FJ96" s="315"/>
      <c r="FK96" s="315"/>
      <c r="FL96" s="315"/>
      <c r="FM96" s="315"/>
      <c r="FN96" s="315"/>
      <c r="FO96" s="315"/>
      <c r="FP96" s="315"/>
      <c r="FQ96" s="315"/>
      <c r="FR96" s="315"/>
      <c r="FS96" s="315"/>
      <c r="FT96" s="315"/>
      <c r="FU96" s="315"/>
      <c r="FV96" s="315"/>
      <c r="FW96" s="315"/>
      <c r="FX96" s="315"/>
      <c r="FY96" s="315"/>
      <c r="FZ96" s="315"/>
      <c r="GA96" s="315"/>
      <c r="GB96" s="315"/>
      <c r="GC96" s="315"/>
      <c r="GD96" s="315"/>
      <c r="GE96" s="315"/>
      <c r="GF96" s="315"/>
      <c r="GG96" s="315"/>
      <c r="GH96" s="315"/>
      <c r="GI96" s="315"/>
      <c r="GJ96" s="315"/>
      <c r="GK96" s="315"/>
      <c r="GL96" s="315"/>
      <c r="GM96" s="315"/>
      <c r="GN96" s="315"/>
      <c r="GO96" s="315"/>
      <c r="GP96" s="315"/>
      <c r="GQ96" s="315"/>
      <c r="GR96" s="315"/>
      <c r="GS96" s="315"/>
      <c r="GT96" s="315"/>
      <c r="GU96" s="315"/>
      <c r="GV96" s="315"/>
      <c r="GW96" s="315"/>
      <c r="GX96" s="315"/>
      <c r="GY96" s="315"/>
    </row>
    <row r="97" spans="1:207" s="392" customFormat="1" ht="14.25">
      <c r="A97" s="354" t="s">
        <v>339</v>
      </c>
      <c r="B97" s="389"/>
      <c r="C97" s="389"/>
      <c r="D97" s="389"/>
      <c r="E97" s="292"/>
      <c r="F97" s="281"/>
      <c r="G97" s="382"/>
      <c r="H97" s="390"/>
      <c r="I97" s="389"/>
      <c r="J97" s="389">
        <f>IF(SUM(J98:J102)=0,"",MAX(J98:J102))</f>
        <v>32</v>
      </c>
      <c r="K97" s="565" t="str">
        <f>IF(ISERROR(VLOOKUP(Y97,'Directive OSH09 (FR)'!$T$6:$U$10,2,FALSE)),"",VLOOKUP(Y97,'Directive OSH09 (FR)'!$T$6:$U$10,2,FALSE))</f>
        <v>3-Moderé</v>
      </c>
      <c r="L97" s="566" t="str">
        <f>IF(ISERROR(VLOOKUP($A97,Dangers!$B$4:$G$1001,4,FALSE)),"ERR",IF(ISBLANK(VLOOKUP($A97,Dangers!$B$4:$G$1001,4,FALSE)),"","Yes"))</f>
        <v/>
      </c>
      <c r="M97" s="567" t="str">
        <f>IF(ISERROR(VLOOKUP($A97,Dangers!$B$4:$G$1001,6,FALSE)),"ERR",IF(ISBLANK((VLOOKUP($A97,Dangers!$B$4:$G$1001,6,FALSE))),"","Yes"))</f>
        <v>Yes</v>
      </c>
      <c r="N97" s="567"/>
      <c r="O97" s="568"/>
      <c r="P97" s="567"/>
      <c r="Q97" s="569">
        <f>IF(OR(L97="Yes",M97="Yes"),MAX(Q98:Q102),"")</f>
        <v>0</v>
      </c>
      <c r="R97" s="570"/>
      <c r="S97" s="566">
        <f>IF(L97="Yes",IF(SUM(S98:S102)=0,0,1),2)</f>
        <v>2</v>
      </c>
      <c r="T97" s="570">
        <f>IF(M97="Yes",IF(SUM(T98:T102)=0,0,1),2)</f>
        <v>1</v>
      </c>
      <c r="U97" s="571">
        <v>0</v>
      </c>
      <c r="V97" s="572">
        <v>2</v>
      </c>
      <c r="W97" s="335" t="str">
        <f>IF(ISERROR(VLOOKUP(H97,'Directive OSH09 (FR)'!$O$6:$P$10,2,FALSE)),"",VLOOKUP(H97,'Directive OSH09 (FR)'!$O$6:$P$10,2,FALSE))</f>
        <v/>
      </c>
      <c r="X97" s="222" t="str">
        <f>IF(ISERROR(VLOOKUP(I97,'Directive OSH09 (FR)'!$O$13:$P$17,2,FALSE)),"",VLOOKUP(I97,'Directive OSH09 (FR)'!$O$13:$P$17,2,FALSE))</f>
        <v/>
      </c>
      <c r="Y97" s="222">
        <f>IF(J97="","",IF(J97&gt;=161,5,IF(J97&gt;=65,4,IF(J97&gt;=20,3,IF(J97&gt;=9,2,1)))))</f>
        <v>3</v>
      </c>
      <c r="Z97" s="574"/>
      <c r="AA97" s="575"/>
      <c r="AB97" s="575"/>
      <c r="AC97" s="576"/>
      <c r="AD97" s="797"/>
      <c r="AE97" s="781"/>
      <c r="AF97" s="769"/>
      <c r="AG97" s="575"/>
      <c r="AH97" s="575" t="str">
        <f>IF(SUM(AH98:AH102)=0,"",MAX(AH98:AH102))</f>
        <v/>
      </c>
      <c r="AI97" s="782"/>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19"/>
      <c r="CJ97" s="219"/>
      <c r="CK97" s="219"/>
      <c r="CL97" s="219"/>
      <c r="CM97" s="219"/>
      <c r="CN97" s="219"/>
      <c r="CO97" s="219"/>
      <c r="CP97" s="219"/>
      <c r="CQ97" s="219"/>
      <c r="CR97" s="219"/>
      <c r="CS97" s="219"/>
      <c r="CT97" s="219"/>
      <c r="CU97" s="219"/>
      <c r="CV97" s="219"/>
      <c r="CW97" s="219"/>
      <c r="CX97" s="219"/>
      <c r="CY97" s="219"/>
      <c r="CZ97" s="219"/>
      <c r="DA97" s="219"/>
      <c r="DB97" s="219"/>
      <c r="DC97" s="219"/>
      <c r="DD97" s="219"/>
      <c r="DE97" s="219"/>
      <c r="DF97" s="219"/>
      <c r="DG97" s="219"/>
      <c r="DH97" s="219"/>
      <c r="DI97" s="219"/>
      <c r="DJ97" s="219"/>
      <c r="DK97" s="219"/>
      <c r="DL97" s="219"/>
      <c r="DM97" s="219"/>
      <c r="DN97" s="219"/>
      <c r="DO97" s="219"/>
      <c r="DP97" s="219"/>
      <c r="DQ97" s="219"/>
      <c r="DR97" s="219"/>
      <c r="DS97" s="219"/>
      <c r="DT97" s="219"/>
      <c r="DU97" s="219"/>
      <c r="DV97" s="219"/>
      <c r="DW97" s="219"/>
      <c r="DX97" s="219"/>
      <c r="DY97" s="219"/>
      <c r="DZ97" s="219"/>
      <c r="EA97" s="219"/>
      <c r="EB97" s="219"/>
      <c r="EC97" s="219"/>
      <c r="ED97" s="219"/>
      <c r="EE97" s="219"/>
      <c r="EF97" s="219"/>
      <c r="EG97" s="219"/>
      <c r="EH97" s="219"/>
      <c r="EI97" s="219"/>
      <c r="EJ97" s="219"/>
      <c r="EK97" s="219"/>
      <c r="EL97" s="219"/>
      <c r="EM97" s="219"/>
      <c r="EN97" s="219"/>
      <c r="EO97" s="219"/>
      <c r="EP97" s="219"/>
      <c r="EQ97" s="219"/>
      <c r="ER97" s="219"/>
      <c r="ES97" s="219"/>
      <c r="ET97" s="219"/>
      <c r="EU97" s="219"/>
      <c r="EV97" s="219"/>
      <c r="EW97" s="219"/>
      <c r="EX97" s="219"/>
      <c r="EY97" s="219"/>
      <c r="EZ97" s="219"/>
      <c r="FA97" s="219"/>
      <c r="FB97" s="219"/>
      <c r="FC97" s="219"/>
      <c r="FD97" s="219"/>
      <c r="FE97" s="219"/>
      <c r="FF97" s="219"/>
      <c r="FG97" s="219"/>
      <c r="FH97" s="219"/>
      <c r="FI97" s="219"/>
      <c r="FJ97" s="219"/>
      <c r="FK97" s="219"/>
      <c r="FL97" s="219"/>
      <c r="FM97" s="219"/>
      <c r="FN97" s="219"/>
      <c r="FO97" s="219"/>
      <c r="FP97" s="219"/>
      <c r="FQ97" s="219"/>
      <c r="FR97" s="219"/>
      <c r="FS97" s="219"/>
      <c r="FT97" s="219"/>
      <c r="FU97" s="219"/>
      <c r="FV97" s="219"/>
      <c r="FW97" s="219"/>
      <c r="FX97" s="219"/>
      <c r="FY97" s="219"/>
      <c r="FZ97" s="219"/>
      <c r="GA97" s="219"/>
      <c r="GB97" s="219"/>
      <c r="GC97" s="219"/>
      <c r="GD97" s="219"/>
      <c r="GE97" s="219"/>
      <c r="GF97" s="219"/>
      <c r="GG97" s="219"/>
      <c r="GH97" s="219"/>
      <c r="GI97" s="219"/>
      <c r="GJ97" s="219"/>
      <c r="GK97" s="219"/>
      <c r="GL97" s="219"/>
      <c r="GM97" s="219"/>
      <c r="GN97" s="219"/>
      <c r="GO97" s="219"/>
      <c r="GP97" s="219"/>
      <c r="GQ97" s="219"/>
      <c r="GR97" s="219"/>
      <c r="GS97" s="219"/>
      <c r="GT97" s="219"/>
      <c r="GU97" s="219"/>
      <c r="GV97" s="219"/>
      <c r="GW97" s="219"/>
      <c r="GX97" s="219"/>
      <c r="GY97" s="219"/>
    </row>
    <row r="98" spans="1:207" ht="51">
      <c r="A98" s="261" t="s">
        <v>524</v>
      </c>
      <c r="B98" s="310" t="s">
        <v>525</v>
      </c>
      <c r="C98" s="310" t="s">
        <v>526</v>
      </c>
      <c r="D98" s="310" t="s">
        <v>527</v>
      </c>
      <c r="E98" s="266" t="s">
        <v>36</v>
      </c>
      <c r="F98" s="267">
        <v>9</v>
      </c>
      <c r="G98" s="278" t="s">
        <v>528</v>
      </c>
      <c r="H98" s="327" t="s">
        <v>38</v>
      </c>
      <c r="I98" s="221" t="s">
        <v>48</v>
      </c>
      <c r="J98" s="221">
        <f t="shared" ref="J98:J99" si="107">IF(ISERROR(W98*X98),"",W98*X98)</f>
        <v>32</v>
      </c>
      <c r="K98" s="328" t="str">
        <f>IF(ISERROR(VLOOKUP(Y98,'Directive OSH09 (FR)'!$T$6:$U$10,2,FALSE)),"",VLOOKUP(Y98,'Directive OSH09 (FR)'!$T$6:$U$10,2,FALSE))</f>
        <v>3-Moderé</v>
      </c>
      <c r="L98" s="329"/>
      <c r="M98" s="330"/>
      <c r="N98" s="331"/>
      <c r="O98" s="331"/>
      <c r="P98" s="331"/>
      <c r="Q98" s="332"/>
      <c r="R98" s="333"/>
      <c r="S98" s="327">
        <f t="shared" ref="S98:T99" si="108">U98</f>
        <v>1</v>
      </c>
      <c r="T98" s="333">
        <f t="shared" si="108"/>
        <v>1</v>
      </c>
      <c r="U98" s="222">
        <f>IF(A98="",0,IF(Q$96="",1,IF(Q$96+$U$90*365&lt;$U$1,1,0)))</f>
        <v>1</v>
      </c>
      <c r="V98" s="334">
        <f>IF(A98="",0,IF(Q$96="",1,IF(Q$96+$V$90*365&lt;$U$1,1,0)))</f>
        <v>1</v>
      </c>
      <c r="W98" s="335">
        <f>IF(ISERROR(VLOOKUP(H98,'Directive OSH09 (FR)'!$O$6:$P$10,2,FALSE)),"",VLOOKUP(H98,'Directive OSH09 (FR)'!$O$6:$P$10,2,FALSE))</f>
        <v>4</v>
      </c>
      <c r="X98" s="222">
        <f>IF(ISERROR(VLOOKUP(I98,'Directive OSH09 (FR)'!$O$13:$P$17,2,FALSE)),"",VLOOKUP(I98,'Directive OSH09 (FR)'!$O$13:$P$17,2,FALSE))</f>
        <v>8</v>
      </c>
      <c r="Y98" s="222">
        <f t="shared" ref="Y98:Y99" si="109">IF(J98="","",IF(J98&gt;=161,5,IF(J98&gt;=65,4,IF(J98&gt;=20,3,IF(J98&gt;=9,2,1)))))</f>
        <v>3</v>
      </c>
      <c r="Z98" s="262"/>
      <c r="AA98" s="270"/>
      <c r="AB98" s="270"/>
      <c r="AC98" s="379"/>
      <c r="AD98" s="798"/>
      <c r="AE98" s="783"/>
      <c r="AF98" s="449"/>
      <c r="AG98" s="221"/>
      <c r="AH98" s="221">
        <f t="shared" ref="AH98:AH99" si="110">IF(ISERROR(AU98*AV98),"",AU98*AV98)</f>
        <v>0</v>
      </c>
      <c r="AI98" s="785"/>
    </row>
    <row r="99" spans="1:207" ht="104.25" customHeight="1">
      <c r="A99" s="261" t="s">
        <v>442</v>
      </c>
      <c r="B99" s="310" t="s">
        <v>529</v>
      </c>
      <c r="C99" s="310" t="s">
        <v>530</v>
      </c>
      <c r="D99" s="310" t="s">
        <v>531</v>
      </c>
      <c r="E99" s="266" t="s">
        <v>36</v>
      </c>
      <c r="F99" s="267">
        <v>9</v>
      </c>
      <c r="G99" s="278" t="s">
        <v>528</v>
      </c>
      <c r="H99" s="327" t="s">
        <v>38</v>
      </c>
      <c r="I99" s="221" t="s">
        <v>48</v>
      </c>
      <c r="J99" s="221">
        <f t="shared" si="107"/>
        <v>32</v>
      </c>
      <c r="K99" s="328" t="str">
        <f>IF(ISERROR(VLOOKUP(Y99,'Directive OSH09 (FR)'!$T$6:$U$10,2,FALSE)),"",VLOOKUP(Y99,'Directive OSH09 (FR)'!$T$6:$U$10,2,FALSE))</f>
        <v>3-Moderé</v>
      </c>
      <c r="L99" s="329"/>
      <c r="M99" s="330"/>
      <c r="N99" s="331"/>
      <c r="O99" s="331"/>
      <c r="P99" s="331"/>
      <c r="Q99" s="332"/>
      <c r="R99" s="333"/>
      <c r="S99" s="327">
        <f t="shared" si="108"/>
        <v>1</v>
      </c>
      <c r="T99" s="333">
        <f t="shared" si="108"/>
        <v>1</v>
      </c>
      <c r="U99" s="222">
        <f>IF(A99="",0,IF(Q$96="",1,IF(Q$96+$U$90*365&lt;$U$1,1,0)))</f>
        <v>1</v>
      </c>
      <c r="V99" s="334">
        <f>IF(A99="",0,IF(Q$96="",1,IF(Q$96+$V$90*365&lt;$U$1,1,0)))</f>
        <v>1</v>
      </c>
      <c r="W99" s="335">
        <f>IF(ISERROR(VLOOKUP(H99,'Directive OSH09 (FR)'!$O$6:$P$10,2,FALSE)),"",VLOOKUP(H99,'Directive OSH09 (FR)'!$O$6:$P$10,2,FALSE))</f>
        <v>4</v>
      </c>
      <c r="X99" s="222">
        <f>IF(ISERROR(VLOOKUP(I99,'Directive OSH09 (FR)'!$O$13:$P$17,2,FALSE)),"",VLOOKUP(I99,'Directive OSH09 (FR)'!$O$13:$P$17,2,FALSE))</f>
        <v>8</v>
      </c>
      <c r="Y99" s="222">
        <f t="shared" si="109"/>
        <v>3</v>
      </c>
      <c r="Z99" s="262"/>
      <c r="AA99" s="270"/>
      <c r="AB99" s="270"/>
      <c r="AC99" s="379"/>
      <c r="AD99" s="798"/>
      <c r="AE99" s="783"/>
      <c r="AF99" s="449"/>
      <c r="AG99" s="221"/>
      <c r="AH99" s="221">
        <f t="shared" si="110"/>
        <v>0</v>
      </c>
      <c r="AI99" s="785"/>
    </row>
    <row r="100" spans="1:207">
      <c r="A100" s="261"/>
      <c r="B100" s="310"/>
      <c r="C100" s="310"/>
      <c r="D100" s="310"/>
      <c r="E100" s="266"/>
      <c r="F100" s="267"/>
      <c r="G100" s="278"/>
      <c r="H100" s="327"/>
      <c r="I100" s="221"/>
      <c r="J100" s="221"/>
      <c r="K100" s="328"/>
      <c r="L100" s="329"/>
      <c r="M100" s="330"/>
      <c r="N100" s="331"/>
      <c r="O100" s="331"/>
      <c r="P100" s="331"/>
      <c r="Q100" s="332"/>
      <c r="R100" s="333"/>
      <c r="S100" s="327"/>
      <c r="T100" s="333"/>
      <c r="U100" s="222"/>
      <c r="V100" s="334"/>
      <c r="W100" s="335"/>
      <c r="X100" s="222"/>
      <c r="Y100" s="222"/>
      <c r="Z100" s="262"/>
      <c r="AA100" s="270"/>
      <c r="AB100" s="270"/>
      <c r="AC100" s="379"/>
      <c r="AD100" s="798"/>
      <c r="AE100" s="783"/>
      <c r="AF100" s="449"/>
      <c r="AG100" s="221"/>
      <c r="AH100" s="221"/>
      <c r="AI100" s="785"/>
    </row>
    <row r="101" spans="1:207" ht="5.25" customHeight="1">
      <c r="A101" s="261"/>
      <c r="B101" s="221"/>
      <c r="C101" s="221"/>
      <c r="D101" s="221"/>
      <c r="E101" s="266"/>
      <c r="F101" s="267"/>
      <c r="G101" s="311"/>
      <c r="H101" s="327"/>
      <c r="I101" s="221"/>
      <c r="J101" s="221" t="str">
        <f t="shared" ref="J101:J102" si="111">IF(ISERROR(W101*X101),"",W101*X101)</f>
        <v/>
      </c>
      <c r="K101" s="328" t="str">
        <f>IF(ISERROR(VLOOKUP(Y101,'Directive OSH09 (FR)'!$T$6:$U$10,2,FALSE)),"",VLOOKUP(Y101,'Directive OSH09 (FR)'!$T$6:$U$10,2,FALSE))</f>
        <v/>
      </c>
      <c r="L101" s="329"/>
      <c r="M101" s="330"/>
      <c r="N101" s="331"/>
      <c r="O101" s="331"/>
      <c r="P101" s="331"/>
      <c r="Q101" s="332"/>
      <c r="R101" s="333"/>
      <c r="S101" s="327">
        <f t="shared" ref="S101:T102" si="112">U101</f>
        <v>0</v>
      </c>
      <c r="T101" s="333">
        <f t="shared" si="112"/>
        <v>0</v>
      </c>
      <c r="U101" s="222">
        <f>IF(A101="",0,IF(Q$97="",1,IF(Q$97+$U$91*365&lt;$U$1,1,0)))</f>
        <v>0</v>
      </c>
      <c r="V101" s="334">
        <f>IF(A101="",0,IF(Q$97="",1,IF(Q$97+$V$91*365&lt;$U$1,1,0)))</f>
        <v>0</v>
      </c>
      <c r="W101" s="335" t="str">
        <f>IF(ISERROR(VLOOKUP(H101,'Directive OSH09 (FR)'!$O$6:$P$10,2,FALSE)),"",VLOOKUP(H101,'Directive OSH09 (FR)'!$O$6:$P$10,2,FALSE))</f>
        <v/>
      </c>
      <c r="X101" s="222" t="str">
        <f>IF(ISERROR(VLOOKUP(I101,'Directive OSH09 (FR)'!$O$13:$P$17,2,FALSE)),"",VLOOKUP(I101,'Directive OSH09 (FR)'!$O$13:$P$17,2,FALSE))</f>
        <v/>
      </c>
      <c r="Y101" s="222" t="str">
        <f t="shared" ref="Y101:Y102" si="113">IF(J101="","",IF(J101&gt;=161,5,IF(J101&gt;=65,4,IF(J101&gt;=20,3,IF(J101&gt;=9,2,1)))))</f>
        <v/>
      </c>
      <c r="Z101" s="263"/>
      <c r="AA101" s="270"/>
      <c r="AB101" s="270"/>
      <c r="AC101" s="379"/>
      <c r="AD101" s="798"/>
      <c r="AE101" s="783"/>
      <c r="AF101" s="449"/>
      <c r="AG101" s="221"/>
      <c r="AH101" s="221">
        <f t="shared" ref="AH101:AH102" si="114">IF(ISERROR(AU101*AV101),"",AU101*AV101)</f>
        <v>0</v>
      </c>
      <c r="AI101" s="784"/>
    </row>
    <row r="102" spans="1:207">
      <c r="A102" s="405"/>
      <c r="B102" s="393"/>
      <c r="C102" s="393"/>
      <c r="D102" s="393"/>
      <c r="E102" s="293"/>
      <c r="F102" s="282"/>
      <c r="G102" s="383"/>
      <c r="H102" s="537"/>
      <c r="I102" s="393"/>
      <c r="J102" s="393" t="str">
        <f t="shared" si="111"/>
        <v/>
      </c>
      <c r="K102" s="538" t="str">
        <f>IF(ISERROR(VLOOKUP(Y102,'Directive OSH09 (FR)'!$T$6:$U$10,2,FALSE)),"",VLOOKUP(Y102,'Directive OSH09 (FR)'!$T$6:$U$10,2,FALSE))</f>
        <v/>
      </c>
      <c r="L102" s="537"/>
      <c r="M102" s="539"/>
      <c r="N102" s="539"/>
      <c r="O102" s="539"/>
      <c r="P102" s="539"/>
      <c r="Q102" s="540"/>
      <c r="R102" s="541"/>
      <c r="S102" s="537">
        <f t="shared" si="112"/>
        <v>0</v>
      </c>
      <c r="T102" s="541">
        <f t="shared" si="112"/>
        <v>0</v>
      </c>
      <c r="U102" s="542">
        <f>IF(A102="",0,IF(Q$97="",1,IF(Q$97+$U$91*365&lt;$U$1,1,0)))</f>
        <v>0</v>
      </c>
      <c r="V102" s="543">
        <f>IF(A102="",0,IF(Q$97="",1,IF(Q$97+$V$91*365&lt;$U$1,1,0)))</f>
        <v>0</v>
      </c>
      <c r="W102" s="335" t="str">
        <f>IF(ISERROR(VLOOKUP(H102,'Directive OSH09 (FR)'!$O$6:$P$10,2,FALSE)),"",VLOOKUP(H102,'Directive OSH09 (FR)'!$O$6:$P$10,2,FALSE))</f>
        <v/>
      </c>
      <c r="X102" s="222" t="str">
        <f>IF(ISERROR(VLOOKUP(I102,'Directive OSH09 (FR)'!$O$13:$P$17,2,FALSE)),"",VLOOKUP(I102,'Directive OSH09 (FR)'!$O$13:$P$17,2,FALSE))</f>
        <v/>
      </c>
      <c r="Y102" s="222" t="str">
        <f t="shared" si="113"/>
        <v/>
      </c>
      <c r="Z102" s="263"/>
      <c r="AA102" s="270"/>
      <c r="AB102" s="270"/>
      <c r="AC102" s="379"/>
      <c r="AD102" s="798"/>
      <c r="AE102" s="783"/>
      <c r="AF102" s="768"/>
      <c r="AG102" s="393"/>
      <c r="AH102" s="393">
        <f t="shared" si="114"/>
        <v>0</v>
      </c>
      <c r="AI102" s="784"/>
    </row>
    <row r="103" spans="1:207" s="392" customFormat="1" ht="14.25">
      <c r="A103" s="354" t="s">
        <v>287</v>
      </c>
      <c r="B103" s="389"/>
      <c r="C103" s="389"/>
      <c r="D103" s="389"/>
      <c r="E103" s="292"/>
      <c r="F103" s="281"/>
      <c r="G103" s="382"/>
      <c r="H103" s="390"/>
      <c r="I103" s="389"/>
      <c r="J103" s="389">
        <f>IF(SUM(J104:J108)=0,"",MAX(J104:J108))</f>
        <v>16</v>
      </c>
      <c r="K103" s="565" t="str">
        <f>IF(ISERROR(VLOOKUP(Y103,'Directive OSH09 (FR)'!$T$6:$U$10,2,FALSE)),"",VLOOKUP(Y103,'Directive OSH09 (FR)'!$T$6:$U$10,2,FALSE))</f>
        <v>2-Tolérable</v>
      </c>
      <c r="L103" s="566" t="str">
        <f>IF(ISERROR(VLOOKUP($A103,Dangers!$B$4:$G$1001,4,FALSE)),"ERR",IF(ISBLANK(VLOOKUP($A103,Dangers!$B$4:$G$1001,4,FALSE)),"","Yes"))</f>
        <v/>
      </c>
      <c r="M103" s="567" t="str">
        <f>IF(ISERROR(VLOOKUP($A103,Dangers!$B$4:$G$1001,6,FALSE)),"ERR",IF(ISBLANK((VLOOKUP($A103,Dangers!$B$4:$G$1001,6,FALSE))),"","Yes"))</f>
        <v/>
      </c>
      <c r="N103" s="567"/>
      <c r="O103" s="568"/>
      <c r="P103" s="567"/>
      <c r="Q103" s="569" t="str">
        <f>IF(OR(L103="Yes",M103="Yes"),MAX(Q104:Q108),"")</f>
        <v/>
      </c>
      <c r="R103" s="570"/>
      <c r="S103" s="566">
        <f>IF(L103="Yes",IF(SUM(S104:S108)=0,0,1),2)</f>
        <v>2</v>
      </c>
      <c r="T103" s="570">
        <f>IF(M103="Yes",IF(SUM(T104:T108)=0,0,1),2)</f>
        <v>2</v>
      </c>
      <c r="U103" s="571">
        <v>0</v>
      </c>
      <c r="V103" s="572">
        <v>0</v>
      </c>
      <c r="W103" s="335" t="str">
        <f>IF(ISERROR(VLOOKUP(H103,'Directive OSH09 (FR)'!$O$6:$P$10,2,FALSE)),"",VLOOKUP(H103,'Directive OSH09 (FR)'!$O$6:$P$10,2,FALSE))</f>
        <v/>
      </c>
      <c r="X103" s="222" t="str">
        <f>IF(ISERROR(VLOOKUP(I103,'Directive OSH09 (FR)'!$O$13:$P$17,2,FALSE)),"",VLOOKUP(I103,'Directive OSH09 (FR)'!$O$13:$P$17,2,FALSE))</f>
        <v/>
      </c>
      <c r="Y103" s="222">
        <f>IF(J103="","",IF(J103&gt;=161,5,IF(J103&gt;=65,4,IF(J103&gt;=20,3,IF(J103&gt;=9,2,1)))))</f>
        <v>2</v>
      </c>
      <c r="Z103" s="574"/>
      <c r="AA103" s="575"/>
      <c r="AB103" s="575"/>
      <c r="AC103" s="576"/>
      <c r="AD103" s="797"/>
      <c r="AE103" s="781"/>
      <c r="AF103" s="769"/>
      <c r="AG103" s="575"/>
      <c r="AH103" s="575" t="str">
        <f>IF(SUM(AH104:AH108)=0,"",MAX(AH104:AH108))</f>
        <v/>
      </c>
      <c r="AI103" s="782"/>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19"/>
      <c r="EO103" s="219"/>
      <c r="EP103" s="219"/>
      <c r="EQ103" s="219"/>
      <c r="ER103" s="219"/>
      <c r="ES103" s="219"/>
      <c r="ET103" s="219"/>
      <c r="EU103" s="219"/>
      <c r="EV103" s="219"/>
      <c r="EW103" s="219"/>
      <c r="EX103" s="219"/>
      <c r="EY103" s="219"/>
      <c r="EZ103" s="219"/>
      <c r="FA103" s="219"/>
      <c r="FB103" s="219"/>
      <c r="FC103" s="219"/>
      <c r="FD103" s="219"/>
      <c r="FE103" s="219"/>
      <c r="FF103" s="219"/>
      <c r="FG103" s="219"/>
      <c r="FH103" s="219"/>
      <c r="FI103" s="219"/>
      <c r="FJ103" s="219"/>
      <c r="FK103" s="219"/>
      <c r="FL103" s="219"/>
      <c r="FM103" s="219"/>
      <c r="FN103" s="219"/>
      <c r="FO103" s="219"/>
      <c r="FP103" s="219"/>
      <c r="FQ103" s="219"/>
      <c r="FR103" s="219"/>
      <c r="FS103" s="219"/>
      <c r="FT103" s="219"/>
      <c r="FU103" s="219"/>
      <c r="FV103" s="219"/>
      <c r="FW103" s="219"/>
      <c r="FX103" s="219"/>
      <c r="FY103" s="219"/>
      <c r="FZ103" s="219"/>
      <c r="GA103" s="219"/>
      <c r="GB103" s="219"/>
      <c r="GC103" s="219"/>
      <c r="GD103" s="219"/>
      <c r="GE103" s="219"/>
      <c r="GF103" s="219"/>
      <c r="GG103" s="219"/>
      <c r="GH103" s="219"/>
      <c r="GI103" s="219"/>
      <c r="GJ103" s="219"/>
      <c r="GK103" s="219"/>
      <c r="GL103" s="219"/>
      <c r="GM103" s="219"/>
      <c r="GN103" s="219"/>
      <c r="GO103" s="219"/>
      <c r="GP103" s="219"/>
      <c r="GQ103" s="219"/>
      <c r="GR103" s="219"/>
      <c r="GS103" s="219"/>
      <c r="GT103" s="219"/>
      <c r="GU103" s="219"/>
      <c r="GV103" s="219"/>
      <c r="GW103" s="219"/>
      <c r="GX103" s="219"/>
      <c r="GY103" s="219"/>
    </row>
    <row r="104" spans="1:207" ht="25.5">
      <c r="A104" s="260" t="s">
        <v>535</v>
      </c>
      <c r="B104" s="310" t="s">
        <v>536</v>
      </c>
      <c r="C104" s="221" t="s">
        <v>537</v>
      </c>
      <c r="D104" s="221" t="s">
        <v>538</v>
      </c>
      <c r="E104" s="266" t="s">
        <v>39</v>
      </c>
      <c r="F104" s="267">
        <v>9</v>
      </c>
      <c r="G104" s="278" t="s">
        <v>539</v>
      </c>
      <c r="H104" s="327" t="s">
        <v>38</v>
      </c>
      <c r="I104" s="221" t="s">
        <v>47</v>
      </c>
      <c r="J104" s="221">
        <f>IF(ISERROR(W104*X104),"",W104*X104)</f>
        <v>16</v>
      </c>
      <c r="K104" s="328" t="str">
        <f>IF(ISERROR(VLOOKUP(Y104,'Directive OSH09 (FR)'!$T$6:$U$10,2,FALSE)),"",VLOOKUP(Y104,'Directive OSH09 (FR)'!$T$6:$U$10,2,FALSE))</f>
        <v>2-Tolérable</v>
      </c>
      <c r="L104" s="329"/>
      <c r="M104" s="330"/>
      <c r="N104" s="331"/>
      <c r="O104" s="331"/>
      <c r="P104" s="331"/>
      <c r="Q104" s="332"/>
      <c r="R104" s="333"/>
      <c r="S104" s="327">
        <f t="shared" ref="S104:T107" si="115">U104</f>
        <v>1</v>
      </c>
      <c r="T104" s="333">
        <f t="shared" si="115"/>
        <v>1</v>
      </c>
      <c r="U104" s="222">
        <f>IF(A104="",0,IF(Q$102="",1,IF(Q$102+$U$90*365&lt;$U$1,1,0)))</f>
        <v>1</v>
      </c>
      <c r="V104" s="334">
        <f>IF(A104="",0,IF(Q$102="",1,IF(Q$102+$V$90*365&lt;$U$1,1,0)))</f>
        <v>1</v>
      </c>
      <c r="W104" s="335">
        <f>IF(ISERROR(VLOOKUP(H104,'Directive OSH09 (FR)'!$O$6:$P$10,2,FALSE)),"",VLOOKUP(H104,'Directive OSH09 (FR)'!$O$6:$P$10,2,FALSE))</f>
        <v>4</v>
      </c>
      <c r="X104" s="222">
        <f>IF(ISERROR(VLOOKUP(I104,'Directive OSH09 (FR)'!$O$13:$P$17,2,FALSE)),"",VLOOKUP(I104,'Directive OSH09 (FR)'!$O$13:$P$17,2,FALSE))</f>
        <v>4</v>
      </c>
      <c r="Y104" s="222">
        <f>IF(J104="","",IF(J104&gt;=161,5,IF(J104&gt;=65,4,IF(J104&gt;=20,3,IF(J104&gt;=9,2,1)))))</f>
        <v>2</v>
      </c>
      <c r="Z104" s="262" t="s">
        <v>540</v>
      </c>
      <c r="AA104" s="270"/>
      <c r="AB104" s="270"/>
      <c r="AC104" s="379"/>
      <c r="AD104" s="798"/>
      <c r="AE104" s="783"/>
      <c r="AF104" s="449"/>
      <c r="AG104" s="221"/>
      <c r="AH104" s="221">
        <f>IF(ISERROR(AU104*AV104),"",AU104*AV104)</f>
        <v>0</v>
      </c>
      <c r="AI104" s="780"/>
    </row>
    <row r="105" spans="1:207" ht="38.25">
      <c r="A105" s="261" t="s">
        <v>541</v>
      </c>
      <c r="B105" s="310" t="s">
        <v>542</v>
      </c>
      <c r="C105" s="221" t="s">
        <v>543</v>
      </c>
      <c r="D105" s="310" t="s">
        <v>544</v>
      </c>
      <c r="E105" s="266" t="s">
        <v>39</v>
      </c>
      <c r="F105" s="267">
        <v>9</v>
      </c>
      <c r="G105" s="278" t="s">
        <v>545</v>
      </c>
      <c r="H105" s="327" t="s">
        <v>38</v>
      </c>
      <c r="I105" s="221" t="s">
        <v>47</v>
      </c>
      <c r="J105" s="221">
        <f t="shared" ref="J105:J107" si="116">IF(ISERROR(W105*X105),"",W105*X105)</f>
        <v>16</v>
      </c>
      <c r="K105" s="328" t="str">
        <f>IF(ISERROR(VLOOKUP(Y105,'Directive OSH09 (FR)'!$T$6:$U$10,2,FALSE)),"",VLOOKUP(Y105,'Directive OSH09 (FR)'!$T$6:$U$10,2,FALSE))</f>
        <v>2-Tolérable</v>
      </c>
      <c r="L105" s="329"/>
      <c r="M105" s="330"/>
      <c r="N105" s="331"/>
      <c r="O105" s="331"/>
      <c r="P105" s="331"/>
      <c r="Q105" s="332"/>
      <c r="R105" s="333"/>
      <c r="S105" s="327">
        <f t="shared" si="115"/>
        <v>1</v>
      </c>
      <c r="T105" s="333">
        <f t="shared" si="115"/>
        <v>1</v>
      </c>
      <c r="U105" s="222">
        <f>IF(A105="",0,IF(Q$102="",1,IF(Q$102+$U$90*365&lt;$U$1,1,0)))</f>
        <v>1</v>
      </c>
      <c r="V105" s="334">
        <f>IF(A105="",0,IF(Q$102="",1,IF(Q$102+$V$90*365&lt;$U$1,1,0)))</f>
        <v>1</v>
      </c>
      <c r="W105" s="335">
        <f>IF(ISERROR(VLOOKUP(H105,'Directive OSH09 (FR)'!$O$6:$P$10,2,FALSE)),"",VLOOKUP(H105,'Directive OSH09 (FR)'!$O$6:$P$10,2,FALSE))</f>
        <v>4</v>
      </c>
      <c r="X105" s="222">
        <f>IF(ISERROR(VLOOKUP(I105,'Directive OSH09 (FR)'!$O$13:$P$17,2,FALSE)),"",VLOOKUP(I105,'Directive OSH09 (FR)'!$O$13:$P$17,2,FALSE))</f>
        <v>4</v>
      </c>
      <c r="Y105" s="222">
        <f t="shared" ref="Y105:Y107" si="117">IF(J105="","",IF(J105&gt;=161,5,IF(J105&gt;=65,4,IF(J105&gt;=20,3,IF(J105&gt;=9,2,1)))))</f>
        <v>2</v>
      </c>
      <c r="Z105" s="263"/>
      <c r="AA105" s="270"/>
      <c r="AB105" s="270"/>
      <c r="AC105" s="379"/>
      <c r="AD105" s="798"/>
      <c r="AE105" s="783"/>
      <c r="AF105" s="449"/>
      <c r="AG105" s="221"/>
      <c r="AH105" s="221">
        <f t="shared" ref="AH105:AH107" si="118">IF(ISERROR(AU105*AV105),"",AU105*AV105)</f>
        <v>0</v>
      </c>
      <c r="AI105" s="784"/>
    </row>
    <row r="106" spans="1:207" ht="38.25">
      <c r="A106" s="261" t="s">
        <v>541</v>
      </c>
      <c r="B106" s="310" t="s">
        <v>542</v>
      </c>
      <c r="C106" s="221" t="s">
        <v>546</v>
      </c>
      <c r="D106" s="221" t="s">
        <v>547</v>
      </c>
      <c r="E106" s="266" t="s">
        <v>39</v>
      </c>
      <c r="F106" s="267">
        <v>9</v>
      </c>
      <c r="G106" s="278" t="s">
        <v>545</v>
      </c>
      <c r="H106" s="327" t="s">
        <v>38</v>
      </c>
      <c r="I106" s="221" t="s">
        <v>47</v>
      </c>
      <c r="J106" s="221">
        <f t="shared" si="116"/>
        <v>16</v>
      </c>
      <c r="K106" s="328" t="str">
        <f>IF(ISERROR(VLOOKUP(Y106,'Directive OSH09 (FR)'!$T$6:$U$10,2,FALSE)),"",VLOOKUP(Y106,'Directive OSH09 (FR)'!$T$6:$U$10,2,FALSE))</f>
        <v>2-Tolérable</v>
      </c>
      <c r="L106" s="329"/>
      <c r="M106" s="330"/>
      <c r="N106" s="331"/>
      <c r="O106" s="331"/>
      <c r="P106" s="331"/>
      <c r="Q106" s="332"/>
      <c r="R106" s="333"/>
      <c r="S106" s="327">
        <f t="shared" si="115"/>
        <v>1</v>
      </c>
      <c r="T106" s="333">
        <f t="shared" si="115"/>
        <v>1</v>
      </c>
      <c r="U106" s="222">
        <f>IF(A106="",0,IF(Q$102="",1,IF(Q$102+$U$90*365&lt;$U$1,1,0)))</f>
        <v>1</v>
      </c>
      <c r="V106" s="334">
        <f>IF(A106="",0,IF(Q$102="",1,IF(Q$102+$V$90*365&lt;$U$1,1,0)))</f>
        <v>1</v>
      </c>
      <c r="W106" s="335">
        <f>IF(ISERROR(VLOOKUP(H106,'Directive OSH09 (FR)'!$O$6:$P$10,2,FALSE)),"",VLOOKUP(H106,'Directive OSH09 (FR)'!$O$6:$P$10,2,FALSE))</f>
        <v>4</v>
      </c>
      <c r="X106" s="222">
        <f>IF(ISERROR(VLOOKUP(I106,'Directive OSH09 (FR)'!$O$13:$P$17,2,FALSE)),"",VLOOKUP(I106,'Directive OSH09 (FR)'!$O$13:$P$17,2,FALSE))</f>
        <v>4</v>
      </c>
      <c r="Y106" s="222">
        <f t="shared" si="117"/>
        <v>2</v>
      </c>
      <c r="Z106" s="263"/>
      <c r="AA106" s="270"/>
      <c r="AB106" s="270"/>
      <c r="AC106" s="379"/>
      <c r="AD106" s="798"/>
      <c r="AE106" s="783"/>
      <c r="AF106" s="449"/>
      <c r="AG106" s="221"/>
      <c r="AH106" s="221">
        <f t="shared" si="118"/>
        <v>0</v>
      </c>
      <c r="AI106" s="784"/>
    </row>
    <row r="107" spans="1:207" ht="44.25" customHeight="1">
      <c r="A107" s="261" t="s">
        <v>541</v>
      </c>
      <c r="B107" s="310" t="s">
        <v>542</v>
      </c>
      <c r="C107" s="221" t="s">
        <v>546</v>
      </c>
      <c r="D107" s="221" t="s">
        <v>548</v>
      </c>
      <c r="E107" s="266" t="s">
        <v>39</v>
      </c>
      <c r="F107" s="267">
        <v>9</v>
      </c>
      <c r="G107" s="278" t="s">
        <v>545</v>
      </c>
      <c r="H107" s="327" t="s">
        <v>38</v>
      </c>
      <c r="I107" s="221" t="s">
        <v>47</v>
      </c>
      <c r="J107" s="221">
        <f t="shared" si="116"/>
        <v>16</v>
      </c>
      <c r="K107" s="328" t="str">
        <f>IF(ISERROR(VLOOKUP(Y107,'Directive OSH09 (FR)'!$T$6:$U$10,2,FALSE)),"",VLOOKUP(Y107,'Directive OSH09 (FR)'!$T$6:$U$10,2,FALSE))</f>
        <v>2-Tolérable</v>
      </c>
      <c r="L107" s="329"/>
      <c r="M107" s="330"/>
      <c r="N107" s="331"/>
      <c r="O107" s="331"/>
      <c r="P107" s="331"/>
      <c r="Q107" s="332"/>
      <c r="R107" s="333"/>
      <c r="S107" s="327">
        <f t="shared" si="115"/>
        <v>1</v>
      </c>
      <c r="T107" s="333">
        <f t="shared" si="115"/>
        <v>1</v>
      </c>
      <c r="U107" s="222">
        <f>IF(A107="",0,IF(Q$102="",1,IF(Q$102+$U$90*365&lt;$U$1,1,0)))</f>
        <v>1</v>
      </c>
      <c r="V107" s="334">
        <f>IF(A107="",0,IF(Q$102="",1,IF(Q$102+$V$90*365&lt;$U$1,1,0)))</f>
        <v>1</v>
      </c>
      <c r="W107" s="335">
        <f>IF(ISERROR(VLOOKUP(H107,'Directive OSH09 (FR)'!$O$6:$P$10,2,FALSE)),"",VLOOKUP(H107,'Directive OSH09 (FR)'!$O$6:$P$10,2,FALSE))</f>
        <v>4</v>
      </c>
      <c r="X107" s="222">
        <f>IF(ISERROR(VLOOKUP(I107,'Directive OSH09 (FR)'!$O$13:$P$17,2,FALSE)),"",VLOOKUP(I107,'Directive OSH09 (FR)'!$O$13:$P$17,2,FALSE))</f>
        <v>4</v>
      </c>
      <c r="Y107" s="222">
        <f t="shared" si="117"/>
        <v>2</v>
      </c>
      <c r="Z107" s="263"/>
      <c r="AA107" s="270"/>
      <c r="AB107" s="270"/>
      <c r="AC107" s="379"/>
      <c r="AD107" s="798"/>
      <c r="AE107" s="783"/>
      <c r="AF107" s="449"/>
      <c r="AG107" s="221"/>
      <c r="AH107" s="221">
        <f t="shared" si="118"/>
        <v>0</v>
      </c>
      <c r="AI107" s="784"/>
    </row>
    <row r="108" spans="1:207">
      <c r="A108" s="405"/>
      <c r="B108" s="393"/>
      <c r="C108" s="393"/>
      <c r="D108" s="393"/>
      <c r="E108" s="293"/>
      <c r="F108" s="282"/>
      <c r="G108" s="383"/>
      <c r="H108" s="537"/>
      <c r="I108" s="393"/>
      <c r="J108" s="393" t="str">
        <f t="shared" ref="J108" si="119">IF(ISERROR(W108*X108),"",W108*X108)</f>
        <v/>
      </c>
      <c r="K108" s="538" t="str">
        <f>IF(ISERROR(VLOOKUP(Y108,'Directive OSH09 (FR)'!$T$6:$U$10,2,FALSE)),"",VLOOKUP(Y108,'Directive OSH09 (FR)'!$T$6:$U$10,2,FALSE))</f>
        <v/>
      </c>
      <c r="L108" s="537"/>
      <c r="M108" s="539"/>
      <c r="N108" s="539"/>
      <c r="O108" s="539"/>
      <c r="P108" s="539"/>
      <c r="Q108" s="540"/>
      <c r="R108" s="541"/>
      <c r="S108" s="537">
        <f t="shared" ref="S108:T108" si="120">U108</f>
        <v>0</v>
      </c>
      <c r="T108" s="541">
        <f t="shared" si="120"/>
        <v>0</v>
      </c>
      <c r="U108" s="542">
        <f>IF(A108="",0,IF(Q$103="",1,IF(Q$103+$U$91*365&lt;$U$1,1,0)))</f>
        <v>0</v>
      </c>
      <c r="V108" s="543">
        <f>IF(A108="",0,IF(Q$103="",1,IF(Q$103+$V$91*365&lt;$U$1,1,0)))</f>
        <v>0</v>
      </c>
      <c r="W108" s="335" t="str">
        <f>IF(ISERROR(VLOOKUP(H108,'Directive OSH09 (FR)'!$O$6:$P$10,2,FALSE)),"",VLOOKUP(H108,'Directive OSH09 (FR)'!$O$6:$P$10,2,FALSE))</f>
        <v/>
      </c>
      <c r="X108" s="222" t="str">
        <f>IF(ISERROR(VLOOKUP(I108,'Directive OSH09 (FR)'!$O$13:$P$17,2,FALSE)),"",VLOOKUP(I108,'Directive OSH09 (FR)'!$O$13:$P$17,2,FALSE))</f>
        <v/>
      </c>
      <c r="Y108" s="222" t="str">
        <f t="shared" ref="Y108" si="121">IF(J108="","",IF(J108&gt;=161,5,IF(J108&gt;=65,4,IF(J108&gt;=20,3,IF(J108&gt;=9,2,1)))))</f>
        <v/>
      </c>
      <c r="Z108" s="263"/>
      <c r="AA108" s="270"/>
      <c r="AB108" s="270"/>
      <c r="AC108" s="379"/>
      <c r="AD108" s="798"/>
      <c r="AE108" s="783"/>
      <c r="AF108" s="768"/>
      <c r="AG108" s="393"/>
      <c r="AH108" s="393">
        <f t="shared" ref="AH108" si="122">IF(ISERROR(AU108*AV108),"",AU108*AV108)</f>
        <v>0</v>
      </c>
      <c r="AI108" s="784"/>
    </row>
    <row r="109" spans="1:207" s="392" customFormat="1">
      <c r="A109" s="354" t="s">
        <v>289</v>
      </c>
      <c r="B109" s="389"/>
      <c r="C109" s="389"/>
      <c r="D109" s="389"/>
      <c r="E109" s="292"/>
      <c r="F109" s="281"/>
      <c r="G109" s="382"/>
      <c r="H109" s="390"/>
      <c r="I109" s="389"/>
      <c r="J109" s="389">
        <f>IF(SUM(J110:J114)=0,"",MAX(J110:J114))</f>
        <v>8</v>
      </c>
      <c r="K109" s="565" t="str">
        <f>IF(ISERROR(VLOOKUP(Y109,'Directive OSH09 (FR)'!$T$6:$U$10,2,FALSE)),"",VLOOKUP(Y109,'Directive OSH09 (FR)'!$T$6:$U$10,2,FALSE))</f>
        <v>1-Negligeable</v>
      </c>
      <c r="L109" s="566" t="str">
        <f>IF(ISERROR(VLOOKUP($A109,Dangers!$B$4:$G$1001,4,FALSE)),"ERR",IF(ISBLANK(VLOOKUP($A109,Dangers!$B$4:$G$1001,4,FALSE)),"","Yes"))</f>
        <v/>
      </c>
      <c r="M109" s="567" t="str">
        <f>IF(ISERROR(VLOOKUP($A109,Dangers!$B$4:$G$1001,6,FALSE)),"ERR",IF(ISBLANK((VLOOKUP($A109,Dangers!$B$4:$G$1001,6,FALSE))),"","Yes"))</f>
        <v/>
      </c>
      <c r="N109" s="567"/>
      <c r="O109" s="568"/>
      <c r="P109" s="567"/>
      <c r="Q109" s="569" t="str">
        <f>IF(OR(L109="Yes",M109="Yes"),MAX(Q110:Q114),"")</f>
        <v/>
      </c>
      <c r="R109" s="570"/>
      <c r="S109" s="566">
        <f>IF(L109="Yes",IF(SUM(S110:S114)=0,0,1),2)</f>
        <v>2</v>
      </c>
      <c r="T109" s="570">
        <f>IF(M109="Yes",IF(SUM(T110:T114)=0,0,1),2)</f>
        <v>2</v>
      </c>
      <c r="U109" s="571">
        <v>0</v>
      </c>
      <c r="V109" s="572">
        <v>0</v>
      </c>
      <c r="W109" s="335" t="str">
        <f>IF(ISERROR(VLOOKUP(H109,'Directive OSH09 (FR)'!$O$6:$P$10,2,FALSE)),"",VLOOKUP(H109,'Directive OSH09 (FR)'!$O$6:$P$10,2,FALSE))</f>
        <v/>
      </c>
      <c r="X109" s="222" t="str">
        <f>IF(ISERROR(VLOOKUP(I109,'Directive OSH09 (FR)'!$O$13:$P$17,2,FALSE)),"",VLOOKUP(I109,'Directive OSH09 (FR)'!$O$13:$P$17,2,FALSE))</f>
        <v/>
      </c>
      <c r="Y109" s="222">
        <f>IF(J109="","",IF(J109&gt;=161,5,IF(J109&gt;=65,4,IF(J109&gt;=20,3,IF(J109&gt;=9,2,1)))))</f>
        <v>1</v>
      </c>
      <c r="Z109" s="574"/>
      <c r="AA109" s="575"/>
      <c r="AB109" s="575"/>
      <c r="AC109" s="576"/>
      <c r="AD109" s="797"/>
      <c r="AE109" s="781"/>
      <c r="AF109" s="769"/>
      <c r="AG109" s="575"/>
      <c r="AH109" s="575" t="str">
        <f>IF(SUM(AH110:AH114)=0,"",MAX(AH110:AH114))</f>
        <v/>
      </c>
      <c r="AI109" s="782"/>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c r="BT109" s="219"/>
      <c r="BU109" s="219"/>
      <c r="BV109" s="219"/>
      <c r="BW109" s="219"/>
      <c r="BX109" s="219"/>
      <c r="BY109" s="219"/>
      <c r="BZ109" s="219"/>
      <c r="CA109" s="219"/>
      <c r="CB109" s="219"/>
      <c r="CC109" s="219"/>
      <c r="CD109" s="219"/>
      <c r="CE109" s="219"/>
      <c r="CF109" s="219"/>
      <c r="CG109" s="219"/>
      <c r="CH109" s="219"/>
      <c r="CI109" s="219"/>
      <c r="CJ109" s="219"/>
      <c r="CK109" s="219"/>
      <c r="CL109" s="219"/>
      <c r="CM109" s="219"/>
      <c r="CN109" s="219"/>
      <c r="CO109" s="219"/>
      <c r="CP109" s="219"/>
      <c r="CQ109" s="219"/>
      <c r="CR109" s="219"/>
      <c r="CS109" s="219"/>
      <c r="CT109" s="219"/>
      <c r="CU109" s="219"/>
      <c r="CV109" s="219"/>
      <c r="CW109" s="219"/>
      <c r="CX109" s="219"/>
      <c r="CY109" s="219"/>
      <c r="CZ109" s="219"/>
      <c r="DA109" s="219"/>
      <c r="DB109" s="219"/>
      <c r="DC109" s="219"/>
      <c r="DD109" s="219"/>
      <c r="DE109" s="219"/>
      <c r="DF109" s="219"/>
      <c r="DG109" s="219"/>
      <c r="DH109" s="219"/>
      <c r="DI109" s="219"/>
      <c r="DJ109" s="219"/>
      <c r="DK109" s="219"/>
      <c r="DL109" s="219"/>
      <c r="DM109" s="219"/>
      <c r="DN109" s="219"/>
      <c r="DO109" s="219"/>
      <c r="DP109" s="219"/>
      <c r="DQ109" s="219"/>
      <c r="DR109" s="219"/>
      <c r="DS109" s="219"/>
      <c r="DT109" s="219"/>
      <c r="DU109" s="219"/>
      <c r="DV109" s="219"/>
      <c r="DW109" s="219"/>
      <c r="DX109" s="219"/>
      <c r="DY109" s="219"/>
      <c r="DZ109" s="219"/>
      <c r="EA109" s="219"/>
      <c r="EB109" s="219"/>
      <c r="EC109" s="219"/>
      <c r="ED109" s="219"/>
      <c r="EE109" s="219"/>
      <c r="EF109" s="219"/>
      <c r="EG109" s="219"/>
      <c r="EH109" s="219"/>
      <c r="EI109" s="219"/>
      <c r="EJ109" s="219"/>
      <c r="EK109" s="219"/>
      <c r="EL109" s="219"/>
      <c r="EM109" s="219"/>
      <c r="EN109" s="219"/>
      <c r="EO109" s="219"/>
      <c r="EP109" s="219"/>
      <c r="EQ109" s="219"/>
      <c r="ER109" s="219"/>
      <c r="ES109" s="219"/>
      <c r="ET109" s="219"/>
      <c r="EU109" s="219"/>
      <c r="EV109" s="219"/>
      <c r="EW109" s="219"/>
      <c r="EX109" s="219"/>
      <c r="EY109" s="219"/>
      <c r="EZ109" s="219"/>
      <c r="FA109" s="219"/>
      <c r="FB109" s="219"/>
      <c r="FC109" s="219"/>
      <c r="FD109" s="219"/>
      <c r="FE109" s="219"/>
      <c r="FF109" s="219"/>
      <c r="FG109" s="219"/>
      <c r="FH109" s="219"/>
      <c r="FI109" s="219"/>
      <c r="FJ109" s="219"/>
      <c r="FK109" s="219"/>
      <c r="FL109" s="219"/>
      <c r="FM109" s="219"/>
      <c r="FN109" s="219"/>
      <c r="FO109" s="219"/>
      <c r="FP109" s="219"/>
      <c r="FQ109" s="219"/>
      <c r="FR109" s="219"/>
      <c r="FS109" s="219"/>
      <c r="FT109" s="219"/>
      <c r="FU109" s="219"/>
      <c r="FV109" s="219"/>
      <c r="FW109" s="219"/>
      <c r="FX109" s="219"/>
      <c r="FY109" s="219"/>
      <c r="FZ109" s="219"/>
      <c r="GA109" s="219"/>
      <c r="GB109" s="219"/>
      <c r="GC109" s="219"/>
      <c r="GD109" s="219"/>
      <c r="GE109" s="219"/>
      <c r="GF109" s="219"/>
      <c r="GG109" s="219"/>
      <c r="GH109" s="219"/>
      <c r="GI109" s="219"/>
      <c r="GJ109" s="219"/>
      <c r="GK109" s="219"/>
      <c r="GL109" s="219"/>
      <c r="GM109" s="219"/>
      <c r="GN109" s="219"/>
      <c r="GO109" s="219"/>
      <c r="GP109" s="219"/>
      <c r="GQ109" s="219"/>
      <c r="GR109" s="219"/>
      <c r="GS109" s="219"/>
      <c r="GT109" s="219"/>
      <c r="GU109" s="219"/>
      <c r="GV109" s="219"/>
      <c r="GW109" s="219"/>
      <c r="GX109" s="219"/>
      <c r="GY109" s="219"/>
    </row>
    <row r="110" spans="1:207" ht="165.75">
      <c r="A110" s="261" t="s">
        <v>549</v>
      </c>
      <c r="B110" s="310" t="s">
        <v>550</v>
      </c>
      <c r="C110" s="310" t="s">
        <v>551</v>
      </c>
      <c r="D110" s="310" t="s">
        <v>552</v>
      </c>
      <c r="E110" s="266" t="s">
        <v>39</v>
      </c>
      <c r="F110" s="267">
        <v>9</v>
      </c>
      <c r="G110" s="278" t="s">
        <v>553</v>
      </c>
      <c r="H110" s="327" t="s">
        <v>35</v>
      </c>
      <c r="I110" s="221" t="s">
        <v>47</v>
      </c>
      <c r="J110" s="221">
        <f>IF(ISERROR(W110*X110),"",W110*X110)</f>
        <v>8</v>
      </c>
      <c r="K110" s="328" t="str">
        <f>IF(ISERROR(VLOOKUP(Y110,'Directive OSH09 (FR)'!$T$6:$U$10,2,FALSE)),"",VLOOKUP(Y110,'Directive OSH09 (FR)'!$T$6:$U$10,2,FALSE))</f>
        <v>1-Negligeable</v>
      </c>
      <c r="L110" s="329"/>
      <c r="M110" s="330"/>
      <c r="N110" s="331"/>
      <c r="O110" s="331"/>
      <c r="P110" s="331"/>
      <c r="Q110" s="332"/>
      <c r="R110" s="333"/>
      <c r="S110" s="327">
        <f t="shared" ref="S110:T110" si="123">U110</f>
        <v>1</v>
      </c>
      <c r="T110" s="333">
        <f t="shared" si="123"/>
        <v>1</v>
      </c>
      <c r="U110" s="222">
        <f>IF(A110="",0,IF(Q$108="",1,IF(Q$108+$U$90*365&lt;$U$1,1,0)))</f>
        <v>1</v>
      </c>
      <c r="V110" s="334">
        <f>IF(A110="",0,IF(Q$108="",1,IF(Q$108+$V$90*365&lt;$U$1,1,0)))</f>
        <v>1</v>
      </c>
      <c r="W110" s="335">
        <f>IF(ISERROR(VLOOKUP(H110,'Directive OSH09 (FR)'!$O$6:$P$10,2,FALSE)),"",VLOOKUP(H110,'Directive OSH09 (FR)'!$O$6:$P$10,2,FALSE))</f>
        <v>2</v>
      </c>
      <c r="X110" s="222">
        <f>IF(ISERROR(VLOOKUP(I110,'Directive OSH09 (FR)'!$O$13:$P$17,2,FALSE)),"",VLOOKUP(I110,'Directive OSH09 (FR)'!$O$13:$P$17,2,FALSE))</f>
        <v>4</v>
      </c>
      <c r="Y110" s="222">
        <f>IF(J110="","",IF(J110&gt;=161,5,IF(J110&gt;=65,4,IF(J110&gt;=20,3,IF(J110&gt;=9,2,1)))))</f>
        <v>1</v>
      </c>
      <c r="Z110" s="262" t="s">
        <v>1311</v>
      </c>
      <c r="AA110" s="217" t="s">
        <v>555</v>
      </c>
      <c r="AB110" s="270"/>
      <c r="AC110" s="379"/>
      <c r="AD110" s="798"/>
      <c r="AE110" s="783"/>
      <c r="AF110" s="449"/>
      <c r="AG110" s="221"/>
      <c r="AH110" s="221">
        <f>IF(ISERROR(AU110*AV110),"",AU110*AV110)</f>
        <v>0</v>
      </c>
      <c r="AI110" s="785"/>
    </row>
    <row r="111" spans="1:207" ht="18">
      <c r="A111" s="261"/>
      <c r="B111" s="221"/>
      <c r="C111" s="221"/>
      <c r="D111" s="221"/>
      <c r="E111" s="266"/>
      <c r="F111" s="267"/>
      <c r="G111" s="311"/>
      <c r="H111" s="327"/>
      <c r="I111" s="221"/>
      <c r="J111" s="221" t="str">
        <f t="shared" ref="J111:J114" si="124">IF(ISERROR(W111*X111),"",W111*X111)</f>
        <v/>
      </c>
      <c r="K111" s="328" t="str">
        <f>IF(ISERROR(VLOOKUP(Y111,'Directive OSH09 (FR)'!$T$6:$U$10,2,FALSE)),"",VLOOKUP(Y111,'Directive OSH09 (FR)'!$T$6:$U$10,2,FALSE))</f>
        <v/>
      </c>
      <c r="L111" s="329"/>
      <c r="M111" s="330"/>
      <c r="N111" s="331"/>
      <c r="O111" s="331"/>
      <c r="P111" s="331"/>
      <c r="Q111" s="332"/>
      <c r="R111" s="333"/>
      <c r="S111" s="327">
        <f t="shared" ref="S111:T114" si="125">U111</f>
        <v>0</v>
      </c>
      <c r="T111" s="333">
        <f t="shared" si="125"/>
        <v>0</v>
      </c>
      <c r="U111" s="222">
        <f>IF(A111="",0,IF(Q$109="",1,IF(Q$109+$U$91*365&lt;$U$1,1,0)))</f>
        <v>0</v>
      </c>
      <c r="V111" s="334">
        <f>IF(A111="",0,IF(Q$109="",1,IF(Q$109+$V$91*365&lt;$U$1,1,0)))</f>
        <v>0</v>
      </c>
      <c r="W111" s="335" t="str">
        <f>IF(ISERROR(VLOOKUP(H111,'Directive OSH09 (FR)'!$O$6:$P$10,2,FALSE)),"",VLOOKUP(H111,'Directive OSH09 (FR)'!$O$6:$P$10,2,FALSE))</f>
        <v/>
      </c>
      <c r="X111" s="222" t="str">
        <f>IF(ISERROR(VLOOKUP(I111,'Directive OSH09 (FR)'!$O$13:$P$17,2,FALSE)),"",VLOOKUP(I111,'Directive OSH09 (FR)'!$O$13:$P$17,2,FALSE))</f>
        <v/>
      </c>
      <c r="Y111" s="222" t="str">
        <f t="shared" ref="Y111:Y114" si="126">IF(J111="","",IF(J111&gt;=161,5,IF(J111&gt;=65,4,IF(J111&gt;=20,3,IF(J111&gt;=9,2,1)))))</f>
        <v/>
      </c>
      <c r="Z111" s="395"/>
      <c r="AA111" s="270"/>
      <c r="AB111" s="270"/>
      <c r="AC111" s="379"/>
      <c r="AD111" s="798"/>
      <c r="AE111" s="783"/>
      <c r="AF111" s="449"/>
      <c r="AG111" s="221"/>
      <c r="AH111" s="221">
        <f t="shared" ref="AH111:AH114" si="127">IF(ISERROR(AU111*AV111),"",AU111*AV111)</f>
        <v>0</v>
      </c>
      <c r="AI111" s="784"/>
    </row>
    <row r="112" spans="1:207">
      <c r="A112" s="261"/>
      <c r="B112" s="221"/>
      <c r="C112" s="221"/>
      <c r="D112" s="221"/>
      <c r="E112" s="266"/>
      <c r="F112" s="267"/>
      <c r="G112" s="311"/>
      <c r="H112" s="327"/>
      <c r="I112" s="221"/>
      <c r="J112" s="221" t="str">
        <f t="shared" si="124"/>
        <v/>
      </c>
      <c r="K112" s="328" t="str">
        <f>IF(ISERROR(VLOOKUP(Y112,'Directive OSH09 (FR)'!$T$6:$U$10,2,FALSE)),"",VLOOKUP(Y112,'Directive OSH09 (FR)'!$T$6:$U$10,2,FALSE))</f>
        <v/>
      </c>
      <c r="L112" s="329"/>
      <c r="M112" s="330"/>
      <c r="N112" s="331"/>
      <c r="O112" s="331"/>
      <c r="P112" s="331"/>
      <c r="Q112" s="332"/>
      <c r="R112" s="333"/>
      <c r="S112" s="327">
        <f t="shared" si="125"/>
        <v>0</v>
      </c>
      <c r="T112" s="333">
        <f t="shared" si="125"/>
        <v>0</v>
      </c>
      <c r="U112" s="222">
        <f>IF(A112="",0,IF(Q$109="",1,IF(Q$109+$U$91*365&lt;$U$1,1,0)))</f>
        <v>0</v>
      </c>
      <c r="V112" s="334">
        <f>IF(A112="",0,IF(Q$109="",1,IF(Q$109+$V$91*365&lt;$U$1,1,0)))</f>
        <v>0</v>
      </c>
      <c r="W112" s="335" t="str">
        <f>IF(ISERROR(VLOOKUP(H112,'Directive OSH09 (FR)'!$O$6:$P$10,2,FALSE)),"",VLOOKUP(H112,'Directive OSH09 (FR)'!$O$6:$P$10,2,FALSE))</f>
        <v/>
      </c>
      <c r="X112" s="222" t="str">
        <f>IF(ISERROR(VLOOKUP(I112,'Directive OSH09 (FR)'!$O$13:$P$17,2,FALSE)),"",VLOOKUP(I112,'Directive OSH09 (FR)'!$O$13:$P$17,2,FALSE))</f>
        <v/>
      </c>
      <c r="Y112" s="222" t="str">
        <f t="shared" si="126"/>
        <v/>
      </c>
      <c r="Z112" s="263"/>
      <c r="AA112" s="270"/>
      <c r="AB112" s="270"/>
      <c r="AC112" s="379"/>
      <c r="AD112" s="798"/>
      <c r="AE112" s="783"/>
      <c r="AF112" s="449"/>
      <c r="AG112" s="221"/>
      <c r="AH112" s="221">
        <f t="shared" si="127"/>
        <v>0</v>
      </c>
      <c r="AI112" s="784"/>
    </row>
    <row r="113" spans="1:207" ht="5.25" customHeight="1">
      <c r="A113" s="261"/>
      <c r="B113" s="221"/>
      <c r="C113" s="221"/>
      <c r="D113" s="221"/>
      <c r="E113" s="266"/>
      <c r="F113" s="267"/>
      <c r="G113" s="311"/>
      <c r="H113" s="327"/>
      <c r="I113" s="221"/>
      <c r="J113" s="221" t="str">
        <f t="shared" si="124"/>
        <v/>
      </c>
      <c r="K113" s="328" t="str">
        <f>IF(ISERROR(VLOOKUP(Y113,'Directive OSH09 (FR)'!$T$6:$U$10,2,FALSE)),"",VLOOKUP(Y113,'Directive OSH09 (FR)'!$T$6:$U$10,2,FALSE))</f>
        <v/>
      </c>
      <c r="L113" s="329"/>
      <c r="M113" s="330"/>
      <c r="N113" s="331"/>
      <c r="O113" s="331"/>
      <c r="P113" s="331"/>
      <c r="Q113" s="332"/>
      <c r="R113" s="333"/>
      <c r="S113" s="327">
        <f t="shared" si="125"/>
        <v>0</v>
      </c>
      <c r="T113" s="333">
        <f t="shared" si="125"/>
        <v>0</v>
      </c>
      <c r="U113" s="222">
        <f>IF(A113="",0,IF(Q$109="",1,IF(Q$109+$U$91*365&lt;$U$1,1,0)))</f>
        <v>0</v>
      </c>
      <c r="V113" s="334">
        <f>IF(A113="",0,IF(Q$109="",1,IF(Q$109+$V$91*365&lt;$U$1,1,0)))</f>
        <v>0</v>
      </c>
      <c r="W113" s="335" t="str">
        <f>IF(ISERROR(VLOOKUP(H113,'Directive OSH09 (FR)'!$O$6:$P$10,2,FALSE)),"",VLOOKUP(H113,'Directive OSH09 (FR)'!$O$6:$P$10,2,FALSE))</f>
        <v/>
      </c>
      <c r="X113" s="222" t="str">
        <f>IF(ISERROR(VLOOKUP(I113,'Directive OSH09 (FR)'!$O$13:$P$17,2,FALSE)),"",VLOOKUP(I113,'Directive OSH09 (FR)'!$O$13:$P$17,2,FALSE))</f>
        <v/>
      </c>
      <c r="Y113" s="222" t="str">
        <f t="shared" si="126"/>
        <v/>
      </c>
      <c r="Z113" s="263"/>
      <c r="AA113" s="270"/>
      <c r="AB113" s="270"/>
      <c r="AC113" s="379"/>
      <c r="AD113" s="798"/>
      <c r="AE113" s="783"/>
      <c r="AF113" s="449"/>
      <c r="AG113" s="221"/>
      <c r="AH113" s="221">
        <f t="shared" si="127"/>
        <v>0</v>
      </c>
      <c r="AI113" s="784"/>
    </row>
    <row r="114" spans="1:207">
      <c r="A114" s="405"/>
      <c r="B114" s="393"/>
      <c r="C114" s="393"/>
      <c r="D114" s="393"/>
      <c r="E114" s="293"/>
      <c r="F114" s="282"/>
      <c r="G114" s="383"/>
      <c r="H114" s="537"/>
      <c r="I114" s="393"/>
      <c r="J114" s="393" t="str">
        <f t="shared" si="124"/>
        <v/>
      </c>
      <c r="K114" s="538" t="str">
        <f>IF(ISERROR(VLOOKUP(Y114,'Directive OSH09 (FR)'!$T$6:$U$10,2,FALSE)),"",VLOOKUP(Y114,'Directive OSH09 (FR)'!$T$6:$U$10,2,FALSE))</f>
        <v/>
      </c>
      <c r="L114" s="537"/>
      <c r="M114" s="539"/>
      <c r="N114" s="539"/>
      <c r="O114" s="539"/>
      <c r="P114" s="539"/>
      <c r="Q114" s="540"/>
      <c r="R114" s="541"/>
      <c r="S114" s="537">
        <f t="shared" si="125"/>
        <v>0</v>
      </c>
      <c r="T114" s="541">
        <f t="shared" si="125"/>
        <v>0</v>
      </c>
      <c r="U114" s="542">
        <f>IF(A114="",0,IF(Q$109="",1,IF(Q$109+$U$91*365&lt;$U$1,1,0)))</f>
        <v>0</v>
      </c>
      <c r="V114" s="543">
        <f>IF(A114="",0,IF(Q$109="",1,IF(Q$109+$V$91*365&lt;$U$1,1,0)))</f>
        <v>0</v>
      </c>
      <c r="W114" s="335" t="str">
        <f>IF(ISERROR(VLOOKUP(H114,'Directive OSH09 (FR)'!$O$6:$P$10,2,FALSE)),"",VLOOKUP(H114,'Directive OSH09 (FR)'!$O$6:$P$10,2,FALSE))</f>
        <v/>
      </c>
      <c r="X114" s="222" t="str">
        <f>IF(ISERROR(VLOOKUP(I114,'Directive OSH09 (FR)'!$O$13:$P$17,2,FALSE)),"",VLOOKUP(I114,'Directive OSH09 (FR)'!$O$13:$P$17,2,FALSE))</f>
        <v/>
      </c>
      <c r="Y114" s="222" t="str">
        <f t="shared" si="126"/>
        <v/>
      </c>
      <c r="Z114" s="263"/>
      <c r="AA114" s="270"/>
      <c r="AB114" s="270"/>
      <c r="AC114" s="379"/>
      <c r="AD114" s="798"/>
      <c r="AE114" s="783"/>
      <c r="AF114" s="768"/>
      <c r="AG114" s="393"/>
      <c r="AH114" s="393">
        <f t="shared" si="127"/>
        <v>0</v>
      </c>
      <c r="AI114" s="784"/>
    </row>
    <row r="115" spans="1:207" s="392" customFormat="1">
      <c r="A115" s="354" t="s">
        <v>290</v>
      </c>
      <c r="B115" s="389"/>
      <c r="C115" s="389"/>
      <c r="D115" s="389"/>
      <c r="E115" s="292"/>
      <c r="F115" s="281"/>
      <c r="G115" s="382"/>
      <c r="H115" s="390"/>
      <c r="I115" s="389"/>
      <c r="J115" s="389">
        <f>IF(SUM(J116:J120)=0,"",MAX(J116:J120))</f>
        <v>8</v>
      </c>
      <c r="K115" s="565" t="str">
        <f>IF(ISERROR(VLOOKUP(Y115,'Directive OSH09 (FR)'!$T$6:$U$10,2,FALSE)),"",VLOOKUP(Y115,'Directive OSH09 (FR)'!$T$6:$U$10,2,FALSE))</f>
        <v>1-Negligeable</v>
      </c>
      <c r="L115" s="566" t="str">
        <f>IF(ISERROR(VLOOKUP($A115,Dangers!$B$4:$G$1001,4,FALSE)),"ERR",IF(ISBLANK(VLOOKUP($A115,Dangers!$B$4:$G$1001,4,FALSE)),"","Yes"))</f>
        <v/>
      </c>
      <c r="M115" s="567" t="str">
        <f>IF(ISERROR(VLOOKUP($A115,Dangers!$B$4:$G$1001,6,FALSE)),"ERR",IF(ISBLANK((VLOOKUP($A115,Dangers!$B$4:$G$1001,6,FALSE))),"","Yes"))</f>
        <v/>
      </c>
      <c r="N115" s="567"/>
      <c r="O115" s="568"/>
      <c r="P115" s="567"/>
      <c r="Q115" s="569" t="str">
        <f>IF(OR(L115="Yes",M115="Yes"),MAX(Q116:Q120),"")</f>
        <v/>
      </c>
      <c r="R115" s="570"/>
      <c r="S115" s="566">
        <f>IF(L115="Yes",IF(SUM(S116:S120)=0,0,1),2)</f>
        <v>2</v>
      </c>
      <c r="T115" s="570">
        <f>IF(M115="Yes",IF(SUM(T116:T120)=0,0,1),2)</f>
        <v>2</v>
      </c>
      <c r="U115" s="571">
        <v>0</v>
      </c>
      <c r="V115" s="572">
        <v>0</v>
      </c>
      <c r="W115" s="335" t="str">
        <f>IF(ISERROR(VLOOKUP(H115,'Directive OSH09 (FR)'!$O$6:$P$10,2,FALSE)),"",VLOOKUP(H115,'Directive OSH09 (FR)'!$O$6:$P$10,2,FALSE))</f>
        <v/>
      </c>
      <c r="X115" s="222" t="str">
        <f>IF(ISERROR(VLOOKUP(I115,'Directive OSH09 (FR)'!$O$13:$P$17,2,FALSE)),"",VLOOKUP(I115,'Directive OSH09 (FR)'!$O$13:$P$17,2,FALSE))</f>
        <v/>
      </c>
      <c r="Y115" s="222">
        <f>IF(J115="","",IF(J115&gt;=161,5,IF(J115&gt;=65,4,IF(J115&gt;=20,3,IF(J115&gt;=9,2,1)))))</f>
        <v>1</v>
      </c>
      <c r="Z115" s="574"/>
      <c r="AA115" s="575"/>
      <c r="AB115" s="575"/>
      <c r="AC115" s="576"/>
      <c r="AD115" s="797"/>
      <c r="AE115" s="781"/>
      <c r="AF115" s="769"/>
      <c r="AG115" s="575"/>
      <c r="AH115" s="575" t="str">
        <f>IF(SUM(AH116:AH120)=0,"",MAX(AH116:AH120))</f>
        <v/>
      </c>
      <c r="AI115" s="782"/>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c r="BT115" s="219"/>
      <c r="BU115" s="219"/>
      <c r="BV115" s="219"/>
      <c r="BW115" s="219"/>
      <c r="BX115" s="219"/>
      <c r="BY115" s="219"/>
      <c r="BZ115" s="219"/>
      <c r="CA115" s="219"/>
      <c r="CB115" s="219"/>
      <c r="CC115" s="219"/>
      <c r="CD115" s="219"/>
      <c r="CE115" s="219"/>
      <c r="CF115" s="219"/>
      <c r="CG115" s="219"/>
      <c r="CH115" s="219"/>
      <c r="CI115" s="219"/>
      <c r="CJ115" s="219"/>
      <c r="CK115" s="219"/>
      <c r="CL115" s="219"/>
      <c r="CM115" s="219"/>
      <c r="CN115" s="219"/>
      <c r="CO115" s="219"/>
      <c r="CP115" s="219"/>
      <c r="CQ115" s="219"/>
      <c r="CR115" s="219"/>
      <c r="CS115" s="219"/>
      <c r="CT115" s="219"/>
      <c r="CU115" s="219"/>
      <c r="CV115" s="219"/>
      <c r="CW115" s="219"/>
      <c r="CX115" s="219"/>
      <c r="CY115" s="219"/>
      <c r="CZ115" s="219"/>
      <c r="DA115" s="219"/>
      <c r="DB115" s="219"/>
      <c r="DC115" s="219"/>
      <c r="DD115" s="219"/>
      <c r="DE115" s="219"/>
      <c r="DF115" s="219"/>
      <c r="DG115" s="219"/>
      <c r="DH115" s="219"/>
      <c r="DI115" s="219"/>
      <c r="DJ115" s="219"/>
      <c r="DK115" s="219"/>
      <c r="DL115" s="219"/>
      <c r="DM115" s="219"/>
      <c r="DN115" s="219"/>
      <c r="DO115" s="219"/>
      <c r="DP115" s="219"/>
      <c r="DQ115" s="219"/>
      <c r="DR115" s="219"/>
      <c r="DS115" s="219"/>
      <c r="DT115" s="219"/>
      <c r="DU115" s="219"/>
      <c r="DV115" s="219"/>
      <c r="DW115" s="219"/>
      <c r="DX115" s="219"/>
      <c r="DY115" s="219"/>
      <c r="DZ115" s="219"/>
      <c r="EA115" s="219"/>
      <c r="EB115" s="219"/>
      <c r="EC115" s="219"/>
      <c r="ED115" s="219"/>
      <c r="EE115" s="219"/>
      <c r="EF115" s="219"/>
      <c r="EG115" s="219"/>
      <c r="EH115" s="219"/>
      <c r="EI115" s="219"/>
      <c r="EJ115" s="219"/>
      <c r="EK115" s="219"/>
      <c r="EL115" s="219"/>
      <c r="EM115" s="219"/>
      <c r="EN115" s="219"/>
      <c r="EO115" s="219"/>
      <c r="EP115" s="219"/>
      <c r="EQ115" s="219"/>
      <c r="ER115" s="219"/>
      <c r="ES115" s="219"/>
      <c r="ET115" s="219"/>
      <c r="EU115" s="219"/>
      <c r="EV115" s="219"/>
      <c r="EW115" s="219"/>
      <c r="EX115" s="219"/>
      <c r="EY115" s="219"/>
      <c r="EZ115" s="219"/>
      <c r="FA115" s="219"/>
      <c r="FB115" s="219"/>
      <c r="FC115" s="219"/>
      <c r="FD115" s="219"/>
      <c r="FE115" s="219"/>
      <c r="FF115" s="219"/>
      <c r="FG115" s="219"/>
      <c r="FH115" s="219"/>
      <c r="FI115" s="219"/>
      <c r="FJ115" s="219"/>
      <c r="FK115" s="219"/>
      <c r="FL115" s="219"/>
      <c r="FM115" s="219"/>
      <c r="FN115" s="219"/>
      <c r="FO115" s="219"/>
      <c r="FP115" s="219"/>
      <c r="FQ115" s="219"/>
      <c r="FR115" s="219"/>
      <c r="FS115" s="219"/>
      <c r="FT115" s="219"/>
      <c r="FU115" s="219"/>
      <c r="FV115" s="219"/>
      <c r="FW115" s="219"/>
      <c r="FX115" s="219"/>
      <c r="FY115" s="219"/>
      <c r="FZ115" s="219"/>
      <c r="GA115" s="219"/>
      <c r="GB115" s="219"/>
      <c r="GC115" s="219"/>
      <c r="GD115" s="219"/>
      <c r="GE115" s="219"/>
      <c r="GF115" s="219"/>
      <c r="GG115" s="219"/>
      <c r="GH115" s="219"/>
      <c r="GI115" s="219"/>
      <c r="GJ115" s="219"/>
      <c r="GK115" s="219"/>
      <c r="GL115" s="219"/>
      <c r="GM115" s="219"/>
      <c r="GN115" s="219"/>
      <c r="GO115" s="219"/>
      <c r="GP115" s="219"/>
      <c r="GQ115" s="219"/>
      <c r="GR115" s="219"/>
      <c r="GS115" s="219"/>
      <c r="GT115" s="219"/>
      <c r="GU115" s="219"/>
      <c r="GV115" s="219"/>
      <c r="GW115" s="219"/>
      <c r="GX115" s="219"/>
      <c r="GY115" s="219"/>
    </row>
    <row r="116" spans="1:207" ht="38.25">
      <c r="A116" s="260" t="s">
        <v>556</v>
      </c>
      <c r="B116" s="221" t="s">
        <v>557</v>
      </c>
      <c r="C116" s="221" t="s">
        <v>558</v>
      </c>
      <c r="D116" s="221" t="s">
        <v>559</v>
      </c>
      <c r="E116" s="266" t="s">
        <v>39</v>
      </c>
      <c r="F116" s="267">
        <v>9</v>
      </c>
      <c r="G116" s="311" t="s">
        <v>560</v>
      </c>
      <c r="H116" s="327" t="s">
        <v>35</v>
      </c>
      <c r="I116" s="221" t="s">
        <v>47</v>
      </c>
      <c r="J116" s="221">
        <f>IF(ISERROR(W116*X116),"",W116*X116)</f>
        <v>8</v>
      </c>
      <c r="K116" s="328" t="str">
        <f>IF(ISERROR(VLOOKUP(Y116,'Directive OSH09 (FR)'!$T$6:$U$10,2,FALSE)),"",VLOOKUP(Y116,'Directive OSH09 (FR)'!$T$6:$U$10,2,FALSE))</f>
        <v>1-Negligeable</v>
      </c>
      <c r="L116" s="329"/>
      <c r="M116" s="330"/>
      <c r="N116" s="331"/>
      <c r="O116" s="331"/>
      <c r="P116" s="331"/>
      <c r="Q116" s="332"/>
      <c r="R116" s="333"/>
      <c r="S116" s="327">
        <f t="shared" ref="S116:T116" si="128">U116</f>
        <v>1</v>
      </c>
      <c r="T116" s="333">
        <f t="shared" si="128"/>
        <v>1</v>
      </c>
      <c r="U116" s="222">
        <f>IF(A116="",0,IF(Q$114="",1,IF(Q$114+$U$90*365&lt;$U$1,1,0)))</f>
        <v>1</v>
      </c>
      <c r="V116" s="334">
        <f>IF(A116="",0,IF(Q$114="",1,IF(Q$114+$V$90*365&lt;$U$1,1,0)))</f>
        <v>1</v>
      </c>
      <c r="W116" s="335">
        <f>IF(ISERROR(VLOOKUP(H116,'Directive OSH09 (FR)'!$O$6:$P$10,2,FALSE)),"",VLOOKUP(H116,'Directive OSH09 (FR)'!$O$6:$P$10,2,FALSE))</f>
        <v>2</v>
      </c>
      <c r="X116" s="222">
        <f>IF(ISERROR(VLOOKUP(I116,'Directive OSH09 (FR)'!$O$13:$P$17,2,FALSE)),"",VLOOKUP(I116,'Directive OSH09 (FR)'!$O$13:$P$17,2,FALSE))</f>
        <v>4</v>
      </c>
      <c r="Y116" s="222">
        <f>IF(J116="","",IF(J116&gt;=161,5,IF(J116&gt;=65,4,IF(J116&gt;=20,3,IF(J116&gt;=9,2,1)))))</f>
        <v>1</v>
      </c>
      <c r="Z116" s="263"/>
      <c r="AA116" s="270"/>
      <c r="AB116" s="270"/>
      <c r="AC116" s="379"/>
      <c r="AD116" s="798"/>
      <c r="AE116" s="783"/>
      <c r="AF116" s="449"/>
      <c r="AG116" s="221"/>
      <c r="AH116" s="221">
        <f>IF(ISERROR(AU116*AV116),"",AU116*AV116)</f>
        <v>0</v>
      </c>
      <c r="AI116" s="784"/>
    </row>
    <row r="117" spans="1:207">
      <c r="A117" s="261"/>
      <c r="B117" s="221"/>
      <c r="C117" s="221"/>
      <c r="D117" s="221"/>
      <c r="E117" s="266"/>
      <c r="F117" s="267"/>
      <c r="G117" s="311"/>
      <c r="H117" s="327"/>
      <c r="I117" s="221"/>
      <c r="J117" s="221" t="str">
        <f t="shared" ref="J117:J120" si="129">IF(ISERROR(W117*X117),"",W117*X117)</f>
        <v/>
      </c>
      <c r="K117" s="328" t="str">
        <f>IF(ISERROR(VLOOKUP(Y117,'Directive OSH09 (FR)'!$T$6:$U$10,2,FALSE)),"",VLOOKUP(Y117,'Directive OSH09 (FR)'!$T$6:$U$10,2,FALSE))</f>
        <v/>
      </c>
      <c r="L117" s="329"/>
      <c r="M117" s="330"/>
      <c r="N117" s="331"/>
      <c r="O117" s="331"/>
      <c r="P117" s="331"/>
      <c r="Q117" s="332"/>
      <c r="R117" s="333"/>
      <c r="S117" s="327">
        <f t="shared" ref="S117:T120" si="130">U117</f>
        <v>0</v>
      </c>
      <c r="T117" s="333">
        <f t="shared" si="130"/>
        <v>0</v>
      </c>
      <c r="U117" s="222">
        <f>IF(A117="",0,IF(Q$115="",1,IF(Q$115+$U$91*365&lt;$U$1,1,0)))</f>
        <v>0</v>
      </c>
      <c r="V117" s="334">
        <f>IF(A117="",0,IF(Q$115="",1,IF(Q$115+$V$91*365&lt;$U$1,1,0)))</f>
        <v>0</v>
      </c>
      <c r="W117" s="335" t="str">
        <f>IF(ISERROR(VLOOKUP(H117,'Directive OSH09 (FR)'!$O$6:$P$10,2,FALSE)),"",VLOOKUP(H117,'Directive OSH09 (FR)'!$O$6:$P$10,2,FALSE))</f>
        <v/>
      </c>
      <c r="X117" s="222" t="str">
        <f>IF(ISERROR(VLOOKUP(I117,'Directive OSH09 (FR)'!$O$13:$P$17,2,FALSE)),"",VLOOKUP(I117,'Directive OSH09 (FR)'!$O$13:$P$17,2,FALSE))</f>
        <v/>
      </c>
      <c r="Y117" s="222" t="str">
        <f t="shared" ref="Y117:Y120" si="131">IF(J117="","",IF(J117&gt;=161,5,IF(J117&gt;=65,4,IF(J117&gt;=20,3,IF(J117&gt;=9,2,1)))))</f>
        <v/>
      </c>
      <c r="Z117" s="263"/>
      <c r="AA117" s="270"/>
      <c r="AB117" s="270"/>
      <c r="AC117" s="379"/>
      <c r="AD117" s="798"/>
      <c r="AE117" s="783"/>
      <c r="AF117" s="449"/>
      <c r="AG117" s="221"/>
      <c r="AH117" s="221">
        <f t="shared" ref="AH117:AH120" si="132">IF(ISERROR(AU117*AV117),"",AU117*AV117)</f>
        <v>0</v>
      </c>
      <c r="AI117" s="784"/>
    </row>
    <row r="118" spans="1:207">
      <c r="A118" s="261"/>
      <c r="B118" s="221"/>
      <c r="C118" s="221"/>
      <c r="D118" s="221"/>
      <c r="E118" s="266"/>
      <c r="F118" s="267"/>
      <c r="G118" s="311"/>
      <c r="H118" s="327"/>
      <c r="I118" s="221"/>
      <c r="J118" s="221" t="str">
        <f t="shared" si="129"/>
        <v/>
      </c>
      <c r="K118" s="328" t="str">
        <f>IF(ISERROR(VLOOKUP(Y118,'Directive OSH09 (FR)'!$T$6:$U$10,2,FALSE)),"",VLOOKUP(Y118,'Directive OSH09 (FR)'!$T$6:$U$10,2,FALSE))</f>
        <v/>
      </c>
      <c r="L118" s="329"/>
      <c r="M118" s="330"/>
      <c r="N118" s="331"/>
      <c r="O118" s="331"/>
      <c r="P118" s="331"/>
      <c r="Q118" s="332"/>
      <c r="R118" s="333"/>
      <c r="S118" s="327">
        <f t="shared" si="130"/>
        <v>0</v>
      </c>
      <c r="T118" s="333">
        <f t="shared" si="130"/>
        <v>0</v>
      </c>
      <c r="U118" s="222">
        <f>IF(A118="",0,IF(Q$115="",1,IF(Q$115+$U$91*365&lt;$U$1,1,0)))</f>
        <v>0</v>
      </c>
      <c r="V118" s="334">
        <f>IF(A118="",0,IF(Q$115="",1,IF(Q$115+$V$91*365&lt;$U$1,1,0)))</f>
        <v>0</v>
      </c>
      <c r="W118" s="335" t="str">
        <f>IF(ISERROR(VLOOKUP(H118,'Directive OSH09 (FR)'!$O$6:$P$10,2,FALSE)),"",VLOOKUP(H118,'Directive OSH09 (FR)'!$O$6:$P$10,2,FALSE))</f>
        <v/>
      </c>
      <c r="X118" s="222" t="str">
        <f>IF(ISERROR(VLOOKUP(I118,'Directive OSH09 (FR)'!$O$13:$P$17,2,FALSE)),"",VLOOKUP(I118,'Directive OSH09 (FR)'!$O$13:$P$17,2,FALSE))</f>
        <v/>
      </c>
      <c r="Y118" s="222" t="str">
        <f t="shared" si="131"/>
        <v/>
      </c>
      <c r="Z118" s="263"/>
      <c r="AA118" s="270"/>
      <c r="AB118" s="270"/>
      <c r="AC118" s="379"/>
      <c r="AD118" s="798"/>
      <c r="AE118" s="783"/>
      <c r="AF118" s="449"/>
      <c r="AG118" s="221"/>
      <c r="AH118" s="221">
        <f t="shared" si="132"/>
        <v>0</v>
      </c>
      <c r="AI118" s="784"/>
    </row>
    <row r="119" spans="1:207" ht="5.25" customHeight="1">
      <c r="A119" s="261"/>
      <c r="B119" s="221"/>
      <c r="C119" s="221"/>
      <c r="D119" s="221"/>
      <c r="E119" s="266"/>
      <c r="F119" s="267"/>
      <c r="G119" s="311"/>
      <c r="H119" s="327"/>
      <c r="I119" s="221"/>
      <c r="J119" s="221" t="str">
        <f t="shared" si="129"/>
        <v/>
      </c>
      <c r="K119" s="328" t="str">
        <f>IF(ISERROR(VLOOKUP(Y119,'Directive OSH09 (FR)'!$T$6:$U$10,2,FALSE)),"",VLOOKUP(Y119,'Directive OSH09 (FR)'!$T$6:$U$10,2,FALSE))</f>
        <v/>
      </c>
      <c r="L119" s="329"/>
      <c r="M119" s="330"/>
      <c r="N119" s="331"/>
      <c r="O119" s="331"/>
      <c r="P119" s="331"/>
      <c r="Q119" s="332"/>
      <c r="R119" s="333"/>
      <c r="S119" s="327">
        <f t="shared" si="130"/>
        <v>0</v>
      </c>
      <c r="T119" s="333">
        <f t="shared" si="130"/>
        <v>0</v>
      </c>
      <c r="U119" s="222">
        <f>IF(A119="",0,IF(Q$115="",1,IF(Q$115+$U$91*365&lt;$U$1,1,0)))</f>
        <v>0</v>
      </c>
      <c r="V119" s="334">
        <f>IF(A119="",0,IF(Q$115="",1,IF(Q$115+$V$91*365&lt;$U$1,1,0)))</f>
        <v>0</v>
      </c>
      <c r="W119" s="335" t="str">
        <f>IF(ISERROR(VLOOKUP(H119,'Directive OSH09 (FR)'!$O$6:$P$10,2,FALSE)),"",VLOOKUP(H119,'Directive OSH09 (FR)'!$O$6:$P$10,2,FALSE))</f>
        <v/>
      </c>
      <c r="X119" s="222" t="str">
        <f>IF(ISERROR(VLOOKUP(I119,'Directive OSH09 (FR)'!$O$13:$P$17,2,FALSE)),"",VLOOKUP(I119,'Directive OSH09 (FR)'!$O$13:$P$17,2,FALSE))</f>
        <v/>
      </c>
      <c r="Y119" s="222" t="str">
        <f t="shared" si="131"/>
        <v/>
      </c>
      <c r="Z119" s="263"/>
      <c r="AA119" s="270"/>
      <c r="AB119" s="270"/>
      <c r="AC119" s="379"/>
      <c r="AD119" s="798"/>
      <c r="AE119" s="783"/>
      <c r="AF119" s="449"/>
      <c r="AG119" s="221"/>
      <c r="AH119" s="221">
        <f t="shared" si="132"/>
        <v>0</v>
      </c>
      <c r="AI119" s="784"/>
    </row>
    <row r="120" spans="1:207">
      <c r="A120" s="405"/>
      <c r="B120" s="393"/>
      <c r="C120" s="393"/>
      <c r="D120" s="393"/>
      <c r="E120" s="293"/>
      <c r="F120" s="282"/>
      <c r="G120" s="383"/>
      <c r="H120" s="537"/>
      <c r="I120" s="393"/>
      <c r="J120" s="393" t="str">
        <f t="shared" si="129"/>
        <v/>
      </c>
      <c r="K120" s="538" t="str">
        <f>IF(ISERROR(VLOOKUP(Y120,'Directive OSH09 (FR)'!$T$6:$U$10,2,FALSE)),"",VLOOKUP(Y120,'Directive OSH09 (FR)'!$T$6:$U$10,2,FALSE))</f>
        <v/>
      </c>
      <c r="L120" s="537"/>
      <c r="M120" s="539"/>
      <c r="N120" s="539"/>
      <c r="O120" s="539"/>
      <c r="P120" s="539"/>
      <c r="Q120" s="540"/>
      <c r="R120" s="541"/>
      <c r="S120" s="537">
        <f t="shared" si="130"/>
        <v>0</v>
      </c>
      <c r="T120" s="541">
        <f t="shared" si="130"/>
        <v>0</v>
      </c>
      <c r="U120" s="542">
        <f>IF(A120="",0,IF(Q$115="",1,IF(Q$115+$U$91*365&lt;$U$1,1,0)))</f>
        <v>0</v>
      </c>
      <c r="V120" s="543">
        <f>IF(A120="",0,IF(Q$115="",1,IF(Q$115+$V$91*365&lt;$U$1,1,0)))</f>
        <v>0</v>
      </c>
      <c r="W120" s="335" t="str">
        <f>IF(ISERROR(VLOOKUP(H120,'Directive OSH09 (FR)'!$O$6:$P$10,2,FALSE)),"",VLOOKUP(H120,'Directive OSH09 (FR)'!$O$6:$P$10,2,FALSE))</f>
        <v/>
      </c>
      <c r="X120" s="222" t="str">
        <f>IF(ISERROR(VLOOKUP(I120,'Directive OSH09 (FR)'!$O$13:$P$17,2,FALSE)),"",VLOOKUP(I120,'Directive OSH09 (FR)'!$O$13:$P$17,2,FALSE))</f>
        <v/>
      </c>
      <c r="Y120" s="222" t="str">
        <f t="shared" si="131"/>
        <v/>
      </c>
      <c r="Z120" s="263"/>
      <c r="AA120" s="270"/>
      <c r="AB120" s="270"/>
      <c r="AC120" s="379"/>
      <c r="AD120" s="798"/>
      <c r="AE120" s="783"/>
      <c r="AF120" s="768"/>
      <c r="AG120" s="393"/>
      <c r="AH120" s="393">
        <f t="shared" si="132"/>
        <v>0</v>
      </c>
      <c r="AI120" s="784"/>
    </row>
    <row r="121" spans="1:207" s="392" customFormat="1">
      <c r="A121" s="354" t="s">
        <v>291</v>
      </c>
      <c r="B121" s="389"/>
      <c r="C121" s="389"/>
      <c r="D121" s="389"/>
      <c r="E121" s="292"/>
      <c r="F121" s="281"/>
      <c r="G121" s="382"/>
      <c r="H121" s="390"/>
      <c r="I121" s="389"/>
      <c r="J121" s="389" t="str">
        <f>IF(SUM(J122:J126)=0,"",MAX(J122:J126))</f>
        <v/>
      </c>
      <c r="K121" s="565" t="str">
        <f>IF(ISERROR(VLOOKUP(Y121,'Directive OSH09 (FR)'!$T$6:$U$10,2,FALSE)),"",VLOOKUP(Y121,'Directive OSH09 (FR)'!$T$6:$U$10,2,FALSE))</f>
        <v/>
      </c>
      <c r="L121" s="566" t="str">
        <f>IF(ISERROR(VLOOKUP($A121,Dangers!$B$4:$G$1001,4,FALSE)),"ERR",IF(ISBLANK(VLOOKUP($A121,Dangers!$B$4:$G$1001,4,FALSE)),"","Yes"))</f>
        <v/>
      </c>
      <c r="M121" s="567" t="str">
        <f>IF(ISERROR(VLOOKUP($A121,Dangers!$B$4:$G$1001,6,FALSE)),"ERR",IF(ISBLANK((VLOOKUP($A121,Dangers!$B$4:$G$1001,6,FALSE))),"","Yes"))</f>
        <v/>
      </c>
      <c r="N121" s="567"/>
      <c r="O121" s="568"/>
      <c r="P121" s="567"/>
      <c r="Q121" s="569" t="str">
        <f>IF(OR(L121="Yes",M121="Yes"),MAX(Q122:Q126),"")</f>
        <v/>
      </c>
      <c r="R121" s="570"/>
      <c r="S121" s="566">
        <f>IF(L121="Yes",IF(SUM(S122:S126)=0,0,1),2)</f>
        <v>2</v>
      </c>
      <c r="T121" s="570">
        <f>IF(M121="Yes",IF(SUM(T122:T126)=0,0,1),2)</f>
        <v>2</v>
      </c>
      <c r="U121" s="571">
        <v>0</v>
      </c>
      <c r="V121" s="572">
        <v>0</v>
      </c>
      <c r="W121" s="335" t="str">
        <f>IF(ISERROR(VLOOKUP(H121,'Directive OSH09 (FR)'!$O$6:$P$10,2,FALSE)),"",VLOOKUP(H121,'Directive OSH09 (FR)'!$O$6:$P$10,2,FALSE))</f>
        <v/>
      </c>
      <c r="X121" s="222" t="str">
        <f>IF(ISERROR(VLOOKUP(I121,'Directive OSH09 (FR)'!$O$13:$P$17,2,FALSE)),"",VLOOKUP(I121,'Directive OSH09 (FR)'!$O$13:$P$17,2,FALSE))</f>
        <v/>
      </c>
      <c r="Y121" s="222" t="str">
        <f>IF(J121="","",IF(J121&gt;=161,5,IF(J121&gt;=65,4,IF(J121&gt;=20,3,IF(J121&gt;=9,2,1)))))</f>
        <v/>
      </c>
      <c r="Z121" s="574"/>
      <c r="AA121" s="575"/>
      <c r="AB121" s="575"/>
      <c r="AC121" s="576"/>
      <c r="AD121" s="797"/>
      <c r="AE121" s="781"/>
      <c r="AF121" s="769"/>
      <c r="AG121" s="575"/>
      <c r="AH121" s="575" t="str">
        <f>IF(SUM(AH122:AH126)=0,"",MAX(AH122:AH126))</f>
        <v/>
      </c>
      <c r="AI121" s="782"/>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c r="BV121" s="219"/>
      <c r="BW121" s="219"/>
      <c r="BX121" s="219"/>
      <c r="BY121" s="219"/>
      <c r="BZ121" s="219"/>
      <c r="CA121" s="219"/>
      <c r="CB121" s="219"/>
      <c r="CC121" s="219"/>
      <c r="CD121" s="219"/>
      <c r="CE121" s="219"/>
      <c r="CF121" s="219"/>
      <c r="CG121" s="219"/>
      <c r="CH121" s="219"/>
      <c r="CI121" s="219"/>
      <c r="CJ121" s="219"/>
      <c r="CK121" s="219"/>
      <c r="CL121" s="219"/>
      <c r="CM121" s="219"/>
      <c r="CN121" s="219"/>
      <c r="CO121" s="219"/>
      <c r="CP121" s="219"/>
      <c r="CQ121" s="219"/>
      <c r="CR121" s="219"/>
      <c r="CS121" s="219"/>
      <c r="CT121" s="219"/>
      <c r="CU121" s="219"/>
      <c r="CV121" s="219"/>
      <c r="CW121" s="219"/>
      <c r="CX121" s="219"/>
      <c r="CY121" s="219"/>
      <c r="CZ121" s="219"/>
      <c r="DA121" s="219"/>
      <c r="DB121" s="219"/>
      <c r="DC121" s="219"/>
      <c r="DD121" s="219"/>
      <c r="DE121" s="219"/>
      <c r="DF121" s="219"/>
      <c r="DG121" s="219"/>
      <c r="DH121" s="219"/>
      <c r="DI121" s="219"/>
      <c r="DJ121" s="219"/>
      <c r="DK121" s="219"/>
      <c r="DL121" s="219"/>
      <c r="DM121" s="219"/>
      <c r="DN121" s="219"/>
      <c r="DO121" s="219"/>
      <c r="DP121" s="219"/>
      <c r="DQ121" s="219"/>
      <c r="DR121" s="219"/>
      <c r="DS121" s="219"/>
      <c r="DT121" s="219"/>
      <c r="DU121" s="219"/>
      <c r="DV121" s="219"/>
      <c r="DW121" s="219"/>
      <c r="DX121" s="219"/>
      <c r="DY121" s="219"/>
      <c r="DZ121" s="219"/>
      <c r="EA121" s="219"/>
      <c r="EB121" s="219"/>
      <c r="EC121" s="219"/>
      <c r="ED121" s="219"/>
      <c r="EE121" s="219"/>
      <c r="EF121" s="219"/>
      <c r="EG121" s="219"/>
      <c r="EH121" s="219"/>
      <c r="EI121" s="219"/>
      <c r="EJ121" s="219"/>
      <c r="EK121" s="219"/>
      <c r="EL121" s="219"/>
      <c r="EM121" s="219"/>
      <c r="EN121" s="219"/>
      <c r="EO121" s="219"/>
      <c r="EP121" s="219"/>
      <c r="EQ121" s="219"/>
      <c r="ER121" s="219"/>
      <c r="ES121" s="219"/>
      <c r="ET121" s="219"/>
      <c r="EU121" s="219"/>
      <c r="EV121" s="219"/>
      <c r="EW121" s="219"/>
      <c r="EX121" s="219"/>
      <c r="EY121" s="219"/>
      <c r="EZ121" s="219"/>
      <c r="FA121" s="219"/>
      <c r="FB121" s="219"/>
      <c r="FC121" s="219"/>
      <c r="FD121" s="219"/>
      <c r="FE121" s="219"/>
      <c r="FF121" s="219"/>
      <c r="FG121" s="219"/>
      <c r="FH121" s="219"/>
      <c r="FI121" s="219"/>
      <c r="FJ121" s="219"/>
      <c r="FK121" s="219"/>
      <c r="FL121" s="219"/>
      <c r="FM121" s="219"/>
      <c r="FN121" s="219"/>
      <c r="FO121" s="219"/>
      <c r="FP121" s="219"/>
      <c r="FQ121" s="219"/>
      <c r="FR121" s="219"/>
      <c r="FS121" s="219"/>
      <c r="FT121" s="219"/>
      <c r="FU121" s="219"/>
      <c r="FV121" s="219"/>
      <c r="FW121" s="219"/>
      <c r="FX121" s="219"/>
      <c r="FY121" s="219"/>
      <c r="FZ121" s="219"/>
      <c r="GA121" s="219"/>
      <c r="GB121" s="219"/>
      <c r="GC121" s="219"/>
      <c r="GD121" s="219"/>
      <c r="GE121" s="219"/>
      <c r="GF121" s="219"/>
      <c r="GG121" s="219"/>
      <c r="GH121" s="219"/>
      <c r="GI121" s="219"/>
      <c r="GJ121" s="219"/>
      <c r="GK121" s="219"/>
      <c r="GL121" s="219"/>
      <c r="GM121" s="219"/>
      <c r="GN121" s="219"/>
      <c r="GO121" s="219"/>
      <c r="GP121" s="219"/>
      <c r="GQ121" s="219"/>
      <c r="GR121" s="219"/>
      <c r="GS121" s="219"/>
      <c r="GT121" s="219"/>
      <c r="GU121" s="219"/>
      <c r="GV121" s="219"/>
      <c r="GW121" s="219"/>
      <c r="GX121" s="219"/>
      <c r="GY121" s="219"/>
    </row>
    <row r="122" spans="1:207">
      <c r="A122" s="260" t="s">
        <v>463</v>
      </c>
      <c r="B122" s="221"/>
      <c r="C122" s="221"/>
      <c r="D122" s="221"/>
      <c r="E122" s="266"/>
      <c r="F122" s="267"/>
      <c r="G122" s="311"/>
      <c r="H122" s="327"/>
      <c r="I122" s="221"/>
      <c r="J122" s="221" t="str">
        <f>IF(ISERROR(W122*X122),"",W122*X122)</f>
        <v/>
      </c>
      <c r="K122" s="328" t="str">
        <f>IF(ISERROR(VLOOKUP(Y122,'Directive OSH09 (FR)'!$T$6:$U$10,2,FALSE)),"",VLOOKUP(Y122,'Directive OSH09 (FR)'!$T$6:$U$10,2,FALSE))</f>
        <v/>
      </c>
      <c r="L122" s="329"/>
      <c r="M122" s="330"/>
      <c r="N122" s="331"/>
      <c r="O122" s="331"/>
      <c r="P122" s="331"/>
      <c r="Q122" s="332"/>
      <c r="R122" s="333"/>
      <c r="S122" s="327">
        <f t="shared" ref="S122:T126" si="133">U122</f>
        <v>1</v>
      </c>
      <c r="T122" s="333">
        <f t="shared" si="133"/>
        <v>1</v>
      </c>
      <c r="U122" s="222">
        <f>IF(A122="",0,IF(Q$121="",1,IF(Q$121+$U$91*365&lt;$U$1,1,0)))</f>
        <v>1</v>
      </c>
      <c r="V122" s="334">
        <f>IF(A122="",0,IF(Q$121="",1,IF(Q$121+$V$91*365&lt;$U$1,1,0)))</f>
        <v>1</v>
      </c>
      <c r="W122" s="335" t="str">
        <f>IF(ISERROR(VLOOKUP(H122,'Directive OSH09 (FR)'!$O$6:$P$10,2,FALSE)),"",VLOOKUP(H122,'Directive OSH09 (FR)'!$O$6:$P$10,2,FALSE))</f>
        <v/>
      </c>
      <c r="X122" s="222" t="str">
        <f>IF(ISERROR(VLOOKUP(I122,'Directive OSH09 (FR)'!$O$13:$P$17,2,FALSE)),"",VLOOKUP(I122,'Directive OSH09 (FR)'!$O$13:$P$17,2,FALSE))</f>
        <v/>
      </c>
      <c r="Y122" s="222" t="str">
        <f>IF(J122="","",IF(J122&gt;=161,5,IF(J122&gt;=65,4,IF(J122&gt;=20,3,IF(J122&gt;=9,2,1)))))</f>
        <v/>
      </c>
      <c r="Z122" s="263"/>
      <c r="AA122" s="270"/>
      <c r="AB122" s="270"/>
      <c r="AC122" s="379"/>
      <c r="AD122" s="798"/>
      <c r="AE122" s="783"/>
      <c r="AF122" s="449"/>
      <c r="AG122" s="221"/>
      <c r="AH122" s="221">
        <f>IF(ISERROR(AU122*AV122),"",AU122*AV122)</f>
        <v>0</v>
      </c>
      <c r="AI122" s="784"/>
    </row>
    <row r="123" spans="1:207">
      <c r="A123" s="261"/>
      <c r="B123" s="221"/>
      <c r="C123" s="221"/>
      <c r="D123" s="221"/>
      <c r="E123" s="266"/>
      <c r="F123" s="267"/>
      <c r="G123" s="311"/>
      <c r="H123" s="327"/>
      <c r="I123" s="221"/>
      <c r="J123" s="221" t="str">
        <f t="shared" ref="J123:J126" si="134">IF(ISERROR(W123*X123),"",W123*X123)</f>
        <v/>
      </c>
      <c r="K123" s="328" t="str">
        <f>IF(ISERROR(VLOOKUP(Y123,'Directive OSH09 (FR)'!$T$6:$U$10,2,FALSE)),"",VLOOKUP(Y123,'Directive OSH09 (FR)'!$T$6:$U$10,2,FALSE))</f>
        <v/>
      </c>
      <c r="L123" s="329"/>
      <c r="M123" s="330"/>
      <c r="N123" s="331"/>
      <c r="O123" s="331"/>
      <c r="P123" s="331"/>
      <c r="Q123" s="332"/>
      <c r="R123" s="333"/>
      <c r="S123" s="327">
        <f t="shared" si="133"/>
        <v>0</v>
      </c>
      <c r="T123" s="333">
        <f t="shared" si="133"/>
        <v>0</v>
      </c>
      <c r="U123" s="222">
        <f>IF(A123="",0,IF(Q$121="",1,IF(Q$121+$U$91*365&lt;$U$1,1,0)))</f>
        <v>0</v>
      </c>
      <c r="V123" s="334">
        <f>IF(A123="",0,IF(Q$121="",1,IF(Q$121+$V$91*365&lt;$U$1,1,0)))</f>
        <v>0</v>
      </c>
      <c r="W123" s="335" t="str">
        <f>IF(ISERROR(VLOOKUP(H123,'Directive OSH09 (FR)'!$O$6:$P$10,2,FALSE)),"",VLOOKUP(H123,'Directive OSH09 (FR)'!$O$6:$P$10,2,FALSE))</f>
        <v/>
      </c>
      <c r="X123" s="222" t="str">
        <f>IF(ISERROR(VLOOKUP(I123,'Directive OSH09 (FR)'!$O$13:$P$17,2,FALSE)),"",VLOOKUP(I123,'Directive OSH09 (FR)'!$O$13:$P$17,2,FALSE))</f>
        <v/>
      </c>
      <c r="Y123" s="222" t="str">
        <f t="shared" ref="Y123:Y126" si="135">IF(J123="","",IF(J123&gt;=161,5,IF(J123&gt;=65,4,IF(J123&gt;=20,3,IF(J123&gt;=9,2,1)))))</f>
        <v/>
      </c>
      <c r="Z123" s="263"/>
      <c r="AA123" s="270"/>
      <c r="AB123" s="270"/>
      <c r="AC123" s="379"/>
      <c r="AD123" s="798"/>
      <c r="AE123" s="783"/>
      <c r="AF123" s="449"/>
      <c r="AG123" s="221"/>
      <c r="AH123" s="221">
        <f t="shared" ref="AH123:AH126" si="136">IF(ISERROR(AU123*AV123),"",AU123*AV123)</f>
        <v>0</v>
      </c>
      <c r="AI123" s="784"/>
    </row>
    <row r="124" spans="1:207">
      <c r="A124" s="261"/>
      <c r="B124" s="221"/>
      <c r="C124" s="221"/>
      <c r="D124" s="221"/>
      <c r="E124" s="266"/>
      <c r="F124" s="267"/>
      <c r="G124" s="311"/>
      <c r="H124" s="327"/>
      <c r="I124" s="221"/>
      <c r="J124" s="221" t="str">
        <f t="shared" si="134"/>
        <v/>
      </c>
      <c r="K124" s="328" t="str">
        <f>IF(ISERROR(VLOOKUP(Y124,'Directive OSH09 (FR)'!$T$6:$U$10,2,FALSE)),"",VLOOKUP(Y124,'Directive OSH09 (FR)'!$T$6:$U$10,2,FALSE))</f>
        <v/>
      </c>
      <c r="L124" s="329"/>
      <c r="M124" s="330"/>
      <c r="N124" s="331"/>
      <c r="O124" s="331"/>
      <c r="P124" s="331"/>
      <c r="Q124" s="332"/>
      <c r="R124" s="333"/>
      <c r="S124" s="327">
        <f t="shared" si="133"/>
        <v>0</v>
      </c>
      <c r="T124" s="333">
        <f t="shared" si="133"/>
        <v>0</v>
      </c>
      <c r="U124" s="222">
        <f>IF(A124="",0,IF(Q$121="",1,IF(Q$121+$U$91*365&lt;$U$1,1,0)))</f>
        <v>0</v>
      </c>
      <c r="V124" s="334">
        <f>IF(A124="",0,IF(Q$121="",1,IF(Q$121+$V$91*365&lt;$U$1,1,0)))</f>
        <v>0</v>
      </c>
      <c r="W124" s="335" t="str">
        <f>IF(ISERROR(VLOOKUP(H124,'Directive OSH09 (FR)'!$O$6:$P$10,2,FALSE)),"",VLOOKUP(H124,'Directive OSH09 (FR)'!$O$6:$P$10,2,FALSE))</f>
        <v/>
      </c>
      <c r="X124" s="222" t="str">
        <f>IF(ISERROR(VLOOKUP(I124,'Directive OSH09 (FR)'!$O$13:$P$17,2,FALSE)),"",VLOOKUP(I124,'Directive OSH09 (FR)'!$O$13:$P$17,2,FALSE))</f>
        <v/>
      </c>
      <c r="Y124" s="222" t="str">
        <f t="shared" si="135"/>
        <v/>
      </c>
      <c r="Z124" s="263"/>
      <c r="AA124" s="270"/>
      <c r="AB124" s="270"/>
      <c r="AC124" s="379"/>
      <c r="AD124" s="798"/>
      <c r="AE124" s="783"/>
      <c r="AF124" s="449"/>
      <c r="AG124" s="221"/>
      <c r="AH124" s="221">
        <f t="shared" si="136"/>
        <v>0</v>
      </c>
      <c r="AI124" s="784"/>
    </row>
    <row r="125" spans="1:207" ht="5.25" customHeight="1">
      <c r="A125" s="261"/>
      <c r="B125" s="221"/>
      <c r="C125" s="221"/>
      <c r="D125" s="221"/>
      <c r="E125" s="266"/>
      <c r="F125" s="267"/>
      <c r="G125" s="311"/>
      <c r="H125" s="327"/>
      <c r="I125" s="221"/>
      <c r="J125" s="221" t="str">
        <f t="shared" si="134"/>
        <v/>
      </c>
      <c r="K125" s="328" t="str">
        <f>IF(ISERROR(VLOOKUP(Y125,'Directive OSH09 (FR)'!$T$6:$U$10,2,FALSE)),"",VLOOKUP(Y125,'Directive OSH09 (FR)'!$T$6:$U$10,2,FALSE))</f>
        <v/>
      </c>
      <c r="L125" s="329"/>
      <c r="M125" s="330"/>
      <c r="N125" s="331"/>
      <c r="O125" s="331"/>
      <c r="P125" s="331"/>
      <c r="Q125" s="332"/>
      <c r="R125" s="333"/>
      <c r="S125" s="327">
        <f t="shared" si="133"/>
        <v>0</v>
      </c>
      <c r="T125" s="333">
        <f t="shared" si="133"/>
        <v>0</v>
      </c>
      <c r="U125" s="222">
        <f>IF(A125="",0,IF(Q$121="",1,IF(Q$121+$U$91*365&lt;$U$1,1,0)))</f>
        <v>0</v>
      </c>
      <c r="V125" s="334">
        <f>IF(A125="",0,IF(Q$121="",1,IF(Q$121+$V$91*365&lt;$U$1,1,0)))</f>
        <v>0</v>
      </c>
      <c r="W125" s="335" t="str">
        <f>IF(ISERROR(VLOOKUP(H125,'Directive OSH09 (FR)'!$O$6:$P$10,2,FALSE)),"",VLOOKUP(H125,'Directive OSH09 (FR)'!$O$6:$P$10,2,FALSE))</f>
        <v/>
      </c>
      <c r="X125" s="222" t="str">
        <f>IF(ISERROR(VLOOKUP(I125,'Directive OSH09 (FR)'!$O$13:$P$17,2,FALSE)),"",VLOOKUP(I125,'Directive OSH09 (FR)'!$O$13:$P$17,2,FALSE))</f>
        <v/>
      </c>
      <c r="Y125" s="222" t="str">
        <f t="shared" si="135"/>
        <v/>
      </c>
      <c r="Z125" s="263"/>
      <c r="AA125" s="270"/>
      <c r="AB125" s="270"/>
      <c r="AC125" s="379"/>
      <c r="AD125" s="798"/>
      <c r="AE125" s="783"/>
      <c r="AF125" s="449"/>
      <c r="AG125" s="221"/>
      <c r="AH125" s="221">
        <f t="shared" si="136"/>
        <v>0</v>
      </c>
      <c r="AI125" s="784"/>
    </row>
    <row r="126" spans="1:207">
      <c r="A126" s="405"/>
      <c r="B126" s="393"/>
      <c r="C126" s="393"/>
      <c r="D126" s="393"/>
      <c r="E126" s="293"/>
      <c r="F126" s="282"/>
      <c r="G126" s="383"/>
      <c r="H126" s="537"/>
      <c r="I126" s="393"/>
      <c r="J126" s="393" t="str">
        <f t="shared" si="134"/>
        <v/>
      </c>
      <c r="K126" s="538" t="str">
        <f>IF(ISERROR(VLOOKUP(Y126,'Directive OSH09 (FR)'!$T$6:$U$10,2,FALSE)),"",VLOOKUP(Y126,'Directive OSH09 (FR)'!$T$6:$U$10,2,FALSE))</f>
        <v/>
      </c>
      <c r="L126" s="537"/>
      <c r="M126" s="539"/>
      <c r="N126" s="539"/>
      <c r="O126" s="539"/>
      <c r="P126" s="539"/>
      <c r="Q126" s="540"/>
      <c r="R126" s="541"/>
      <c r="S126" s="537">
        <f t="shared" si="133"/>
        <v>0</v>
      </c>
      <c r="T126" s="541">
        <f t="shared" si="133"/>
        <v>0</v>
      </c>
      <c r="U126" s="542">
        <f>IF(A126="",0,IF(Q$121="",1,IF(Q$121+$U$91*365&lt;$U$1,1,0)))</f>
        <v>0</v>
      </c>
      <c r="V126" s="543">
        <f>IF(A126="",0,IF(Q$121="",1,IF(Q$121+$V$91*365&lt;$U$1,1,0)))</f>
        <v>0</v>
      </c>
      <c r="W126" s="335" t="str">
        <f>IF(ISERROR(VLOOKUP(H126,'Directive OSH09 (FR)'!$O$6:$P$10,2,FALSE)),"",VLOOKUP(H126,'Directive OSH09 (FR)'!$O$6:$P$10,2,FALSE))</f>
        <v/>
      </c>
      <c r="X126" s="222" t="str">
        <f>IF(ISERROR(VLOOKUP(I126,'Directive OSH09 (FR)'!$O$13:$P$17,2,FALSE)),"",VLOOKUP(I126,'Directive OSH09 (FR)'!$O$13:$P$17,2,FALSE))</f>
        <v/>
      </c>
      <c r="Y126" s="222" t="str">
        <f t="shared" si="135"/>
        <v/>
      </c>
      <c r="Z126" s="263"/>
      <c r="AA126" s="270"/>
      <c r="AB126" s="270"/>
      <c r="AC126" s="379"/>
      <c r="AD126" s="798"/>
      <c r="AE126" s="783"/>
      <c r="AF126" s="768"/>
      <c r="AG126" s="393"/>
      <c r="AH126" s="393">
        <f t="shared" si="136"/>
        <v>0</v>
      </c>
      <c r="AI126" s="784"/>
    </row>
    <row r="127" spans="1:207" s="392" customFormat="1">
      <c r="A127" s="354" t="s">
        <v>340</v>
      </c>
      <c r="B127" s="389"/>
      <c r="C127" s="389"/>
      <c r="D127" s="389"/>
      <c r="E127" s="292"/>
      <c r="F127" s="281"/>
      <c r="G127" s="382"/>
      <c r="H127" s="390"/>
      <c r="I127" s="389"/>
      <c r="J127" s="389">
        <f>IF(SUM(J128:J135)=0,"",MAX(J128:J135))</f>
        <v>16</v>
      </c>
      <c r="K127" s="565" t="str">
        <f>IF(ISERROR(VLOOKUP(Y127,'Directive OSH09 (FR)'!$T$6:$U$10,2,FALSE)),"",VLOOKUP(Y127,'Directive OSH09 (FR)'!$T$6:$U$10,2,FALSE))</f>
        <v>2-Tolérable</v>
      </c>
      <c r="L127" s="566" t="str">
        <f>IF(ISERROR(VLOOKUP($A127,Dangers!$B$4:$G$1001,4,FALSE)),"ERR",IF(ISBLANK(VLOOKUP($A127,Dangers!$B$4:$G$1001,4,FALSE)),"","Yes"))</f>
        <v>ERR</v>
      </c>
      <c r="M127" s="567" t="str">
        <f>IF(ISERROR(VLOOKUP($A127,Dangers!$B$4:$G$1001,6,FALSE)),"ERR",IF(ISBLANK((VLOOKUP($A127,Dangers!$B$4:$G$1001,6,FALSE))),"","Yes"))</f>
        <v>ERR</v>
      </c>
      <c r="N127" s="567"/>
      <c r="O127" s="568"/>
      <c r="P127" s="567"/>
      <c r="Q127" s="569" t="str">
        <f>IF(OR(L127="Yes",M127="Yes"),MAX(Q128:Q132),"")</f>
        <v/>
      </c>
      <c r="R127" s="570"/>
      <c r="S127" s="566">
        <f>IF(L127="Yes",IF(SUM(S128:S132)=0,0,1),2)</f>
        <v>2</v>
      </c>
      <c r="T127" s="570">
        <f>IF(M127="Yes",IF(SUM(T128:T132)=0,0,1),2)</f>
        <v>2</v>
      </c>
      <c r="U127" s="571">
        <v>0</v>
      </c>
      <c r="V127" s="572">
        <v>0</v>
      </c>
      <c r="W127" s="335" t="str">
        <f>IF(ISERROR(VLOOKUP(H127,'Directive OSH09 (FR)'!$O$6:$P$10,2,FALSE)),"",VLOOKUP(H127,'Directive OSH09 (FR)'!$O$6:$P$10,2,FALSE))</f>
        <v/>
      </c>
      <c r="X127" s="222" t="str">
        <f>IF(ISERROR(VLOOKUP(I127,'Directive OSH09 (FR)'!$O$13:$P$17,2,FALSE)),"",VLOOKUP(I127,'Directive OSH09 (FR)'!$O$13:$P$17,2,FALSE))</f>
        <v/>
      </c>
      <c r="Y127" s="222">
        <f>IF(J127="","",IF(J127&gt;=161,5,IF(J127&gt;=65,4,IF(J127&gt;=20,3,IF(J127&gt;=9,2,1)))))</f>
        <v>2</v>
      </c>
      <c r="Z127" s="574"/>
      <c r="AA127" s="575"/>
      <c r="AB127" s="575"/>
      <c r="AC127" s="576"/>
      <c r="AD127" s="797"/>
      <c r="AE127" s="781"/>
      <c r="AF127" s="769"/>
      <c r="AG127" s="575"/>
      <c r="AH127" s="575" t="str">
        <f>IF(SUM(AH128:AH132)=0,"",MAX(AH128:AH132))</f>
        <v/>
      </c>
      <c r="AI127" s="782"/>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c r="BH127" s="219"/>
      <c r="BI127" s="219"/>
      <c r="BJ127" s="219"/>
      <c r="BK127" s="219"/>
      <c r="BL127" s="219"/>
      <c r="BM127" s="219"/>
      <c r="BN127" s="219"/>
      <c r="BO127" s="219"/>
      <c r="BP127" s="219"/>
      <c r="BQ127" s="219"/>
      <c r="BR127" s="219"/>
      <c r="BS127" s="219"/>
      <c r="BT127" s="219"/>
      <c r="BU127" s="219"/>
      <c r="BV127" s="219"/>
      <c r="BW127" s="219"/>
      <c r="BX127" s="219"/>
      <c r="BY127" s="219"/>
      <c r="BZ127" s="219"/>
      <c r="CA127" s="219"/>
      <c r="CB127" s="219"/>
      <c r="CC127" s="219"/>
      <c r="CD127" s="219"/>
      <c r="CE127" s="219"/>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c r="DA127" s="219"/>
      <c r="DB127" s="219"/>
      <c r="DC127" s="219"/>
      <c r="DD127" s="219"/>
      <c r="DE127" s="219"/>
      <c r="DF127" s="219"/>
      <c r="DG127" s="219"/>
      <c r="DH127" s="219"/>
      <c r="DI127" s="219"/>
      <c r="DJ127" s="219"/>
      <c r="DK127" s="219"/>
      <c r="DL127" s="219"/>
      <c r="DM127" s="219"/>
      <c r="DN127" s="219"/>
      <c r="DO127" s="219"/>
      <c r="DP127" s="219"/>
      <c r="DQ127" s="219"/>
      <c r="DR127" s="219"/>
      <c r="DS127" s="219"/>
      <c r="DT127" s="219"/>
      <c r="DU127" s="219"/>
      <c r="DV127" s="219"/>
      <c r="DW127" s="219"/>
      <c r="DX127" s="219"/>
      <c r="DY127" s="219"/>
      <c r="DZ127" s="219"/>
      <c r="EA127" s="219"/>
      <c r="EB127" s="219"/>
      <c r="EC127" s="219"/>
      <c r="ED127" s="219"/>
      <c r="EE127" s="219"/>
      <c r="EF127" s="219"/>
      <c r="EG127" s="219"/>
      <c r="EH127" s="219"/>
      <c r="EI127" s="219"/>
      <c r="EJ127" s="219"/>
      <c r="EK127" s="219"/>
      <c r="EL127" s="219"/>
      <c r="EM127" s="219"/>
      <c r="EN127" s="219"/>
      <c r="EO127" s="219"/>
      <c r="EP127" s="219"/>
      <c r="EQ127" s="219"/>
      <c r="ER127" s="219"/>
      <c r="ES127" s="219"/>
      <c r="ET127" s="219"/>
      <c r="EU127" s="219"/>
      <c r="EV127" s="219"/>
      <c r="EW127" s="219"/>
      <c r="EX127" s="219"/>
      <c r="EY127" s="219"/>
      <c r="EZ127" s="219"/>
      <c r="FA127" s="219"/>
      <c r="FB127" s="219"/>
      <c r="FC127" s="219"/>
      <c r="FD127" s="219"/>
      <c r="FE127" s="219"/>
      <c r="FF127" s="219"/>
      <c r="FG127" s="219"/>
      <c r="FH127" s="219"/>
      <c r="FI127" s="219"/>
      <c r="FJ127" s="219"/>
      <c r="FK127" s="219"/>
      <c r="FL127" s="219"/>
      <c r="FM127" s="219"/>
      <c r="FN127" s="219"/>
      <c r="FO127" s="219"/>
      <c r="FP127" s="219"/>
      <c r="FQ127" s="219"/>
      <c r="FR127" s="219"/>
      <c r="FS127" s="219"/>
      <c r="FT127" s="219"/>
      <c r="FU127" s="219"/>
      <c r="FV127" s="219"/>
      <c r="FW127" s="219"/>
      <c r="FX127" s="219"/>
      <c r="FY127" s="219"/>
      <c r="FZ127" s="219"/>
      <c r="GA127" s="219"/>
      <c r="GB127" s="219"/>
      <c r="GC127" s="219"/>
      <c r="GD127" s="219"/>
      <c r="GE127" s="219"/>
      <c r="GF127" s="219"/>
      <c r="GG127" s="219"/>
      <c r="GH127" s="219"/>
      <c r="GI127" s="219"/>
      <c r="GJ127" s="219"/>
      <c r="GK127" s="219"/>
      <c r="GL127" s="219"/>
      <c r="GM127" s="219"/>
      <c r="GN127" s="219"/>
      <c r="GO127" s="219"/>
      <c r="GP127" s="219"/>
      <c r="GQ127" s="219"/>
      <c r="GR127" s="219"/>
      <c r="GS127" s="219"/>
      <c r="GT127" s="219"/>
      <c r="GU127" s="219"/>
      <c r="GV127" s="219"/>
      <c r="GW127" s="219"/>
      <c r="GX127" s="219"/>
      <c r="GY127" s="219"/>
    </row>
    <row r="128" spans="1:207" ht="63.75">
      <c r="A128" s="261" t="s">
        <v>424</v>
      </c>
      <c r="B128" s="310" t="s">
        <v>561</v>
      </c>
      <c r="C128" s="310" t="s">
        <v>562</v>
      </c>
      <c r="D128" s="310" t="s">
        <v>563</v>
      </c>
      <c r="E128" s="266" t="s">
        <v>36</v>
      </c>
      <c r="F128" s="267">
        <v>9</v>
      </c>
      <c r="G128" s="278" t="s">
        <v>564</v>
      </c>
      <c r="H128" s="327" t="s">
        <v>38</v>
      </c>
      <c r="I128" s="221" t="s">
        <v>47</v>
      </c>
      <c r="J128" s="221">
        <f>IF(ISERROR(W128*X128),"",W128*X128)</f>
        <v>16</v>
      </c>
      <c r="K128" s="328" t="str">
        <f>IF(ISERROR(VLOOKUP(Y128,'Directive OSH09 (FR)'!$T$6:$U$10,2,FALSE)),"",VLOOKUP(Y128,'Directive OSH09 (FR)'!$T$6:$U$10,2,FALSE))</f>
        <v>2-Tolérable</v>
      </c>
      <c r="L128" s="329"/>
      <c r="M128" s="330"/>
      <c r="N128" s="331"/>
      <c r="O128" s="331"/>
      <c r="P128" s="331"/>
      <c r="Q128" s="332"/>
      <c r="R128" s="333"/>
      <c r="S128" s="327">
        <f t="shared" ref="S128:T131" si="137">U128</f>
        <v>1</v>
      </c>
      <c r="T128" s="333">
        <f t="shared" si="137"/>
        <v>1</v>
      </c>
      <c r="U128" s="222">
        <f t="shared" ref="U128:U133" si="138">IF(A128="",0,IF(Q$126="",1,IF(Q$126+$U$90*365&lt;$U$1,1,0)))</f>
        <v>1</v>
      </c>
      <c r="V128" s="334">
        <f t="shared" ref="V128:V133" si="139">IF(A128="",0,IF(Q$126="",1,IF(Q$126+$V$90*365&lt;$U$1,1,0)))</f>
        <v>1</v>
      </c>
      <c r="W128" s="335">
        <f>IF(ISERROR(VLOOKUP(H128,'Directive OSH09 (FR)'!$O$6:$P$10,2,FALSE)),"",VLOOKUP(H128,'Directive OSH09 (FR)'!$O$6:$P$10,2,FALSE))</f>
        <v>4</v>
      </c>
      <c r="X128" s="222">
        <f>IF(ISERROR(VLOOKUP(I128,'Directive OSH09 (FR)'!$O$13:$P$17,2,FALSE)),"",VLOOKUP(I128,'Directive OSH09 (FR)'!$O$13:$P$17,2,FALSE))</f>
        <v>4</v>
      </c>
      <c r="Y128" s="222">
        <f>IF(J128="","",IF(J128&gt;=161,5,IF(J128&gt;=65,4,IF(J128&gt;=20,3,IF(J128&gt;=9,2,1)))))</f>
        <v>2</v>
      </c>
      <c r="Z128" s="262" t="s">
        <v>565</v>
      </c>
      <c r="AA128" s="270"/>
      <c r="AB128" s="270"/>
      <c r="AC128" s="379"/>
      <c r="AD128" s="798"/>
      <c r="AE128" s="783"/>
      <c r="AF128" s="449"/>
      <c r="AG128" s="221"/>
      <c r="AH128" s="221">
        <f>IF(ISERROR(AU128*AV128),"",AU128*AV128)</f>
        <v>0</v>
      </c>
      <c r="AI128" s="785"/>
    </row>
    <row r="129" spans="1:207" ht="102">
      <c r="A129" s="261" t="s">
        <v>424</v>
      </c>
      <c r="B129" s="221" t="s">
        <v>430</v>
      </c>
      <c r="C129" s="310" t="s">
        <v>566</v>
      </c>
      <c r="D129" s="310" t="s">
        <v>567</v>
      </c>
      <c r="E129" s="266" t="s">
        <v>36</v>
      </c>
      <c r="F129" s="267">
        <v>9</v>
      </c>
      <c r="G129" s="278" t="s">
        <v>564</v>
      </c>
      <c r="H129" s="327" t="s">
        <v>35</v>
      </c>
      <c r="I129" s="221" t="s">
        <v>47</v>
      </c>
      <c r="J129" s="221">
        <f>IF(ISERROR(W129*X129),"",W129*X129)</f>
        <v>8</v>
      </c>
      <c r="K129" s="328" t="str">
        <f>IF(ISERROR(VLOOKUP(Y129,'Directive OSH09 (FR)'!$T$6:$U$10,2,FALSE)),"",VLOOKUP(Y129,'Directive OSH09 (FR)'!$T$6:$U$10,2,FALSE))</f>
        <v>1-Negligeable</v>
      </c>
      <c r="L129" s="329"/>
      <c r="M129" s="330"/>
      <c r="N129" s="331"/>
      <c r="O129" s="331"/>
      <c r="P129" s="331"/>
      <c r="Q129" s="332"/>
      <c r="R129" s="333"/>
      <c r="S129" s="327">
        <f t="shared" si="137"/>
        <v>1</v>
      </c>
      <c r="T129" s="333">
        <f t="shared" si="137"/>
        <v>1</v>
      </c>
      <c r="U129" s="222">
        <f t="shared" si="138"/>
        <v>1</v>
      </c>
      <c r="V129" s="334">
        <f t="shared" si="139"/>
        <v>1</v>
      </c>
      <c r="W129" s="335">
        <f>IF(ISERROR(VLOOKUP(H129,'Directive OSH09 (FR)'!$O$6:$P$10,2,FALSE)),"",VLOOKUP(H129,'Directive OSH09 (FR)'!$O$6:$P$10,2,FALSE))</f>
        <v>2</v>
      </c>
      <c r="X129" s="222">
        <f>IF(ISERROR(VLOOKUP(I129,'Directive OSH09 (FR)'!$O$13:$P$17,2,FALSE)),"",VLOOKUP(I129,'Directive OSH09 (FR)'!$O$13:$P$17,2,FALSE))</f>
        <v>4</v>
      </c>
      <c r="Y129" s="222">
        <f>IF(J129="","",IF(J129&gt;=161,5,IF(J129&gt;=65,4,IF(J129&gt;=20,3,IF(J129&gt;=9,2,1)))))</f>
        <v>1</v>
      </c>
      <c r="Z129" s="263" t="s">
        <v>568</v>
      </c>
      <c r="AA129" s="270"/>
      <c r="AB129" s="270"/>
      <c r="AC129" s="379"/>
      <c r="AD129" s="798"/>
      <c r="AE129" s="783"/>
      <c r="AF129" s="449"/>
      <c r="AG129" s="221"/>
      <c r="AH129" s="221">
        <f>IF(ISERROR(AU129*AV129),"",AU129*AV129)</f>
        <v>0</v>
      </c>
      <c r="AI129" s="785"/>
    </row>
    <row r="130" spans="1:207" ht="51" customHeight="1">
      <c r="A130" s="261" t="s">
        <v>424</v>
      </c>
      <c r="B130" s="221" t="s">
        <v>430</v>
      </c>
      <c r="C130" s="310" t="s">
        <v>569</v>
      </c>
      <c r="D130" s="310" t="s">
        <v>570</v>
      </c>
      <c r="E130" s="266" t="s">
        <v>36</v>
      </c>
      <c r="F130" s="267">
        <v>9</v>
      </c>
      <c r="G130" s="278" t="s">
        <v>564</v>
      </c>
      <c r="H130" s="327" t="s">
        <v>35</v>
      </c>
      <c r="I130" s="221" t="s">
        <v>47</v>
      </c>
      <c r="J130" s="221">
        <f t="shared" ref="J130:J131" si="140">IF(ISERROR(W130*X130),"",W130*X130)</f>
        <v>8</v>
      </c>
      <c r="K130" s="328" t="str">
        <f>IF(ISERROR(VLOOKUP(Y130,'Directive OSH09 (FR)'!$T$6:$U$10,2,FALSE)),"",VLOOKUP(Y130,'Directive OSH09 (FR)'!$T$6:$U$10,2,FALSE))</f>
        <v>1-Negligeable</v>
      </c>
      <c r="L130" s="329"/>
      <c r="M130" s="330"/>
      <c r="N130" s="331"/>
      <c r="O130" s="331"/>
      <c r="P130" s="331"/>
      <c r="Q130" s="332"/>
      <c r="R130" s="333"/>
      <c r="S130" s="327">
        <f t="shared" si="137"/>
        <v>1</v>
      </c>
      <c r="T130" s="333">
        <f t="shared" si="137"/>
        <v>1</v>
      </c>
      <c r="U130" s="222">
        <f t="shared" si="138"/>
        <v>1</v>
      </c>
      <c r="V130" s="334">
        <f t="shared" si="139"/>
        <v>1</v>
      </c>
      <c r="W130" s="335">
        <f>IF(ISERROR(VLOOKUP(H130,'Directive OSH09 (FR)'!$O$6:$P$10,2,FALSE)),"",VLOOKUP(H130,'Directive OSH09 (FR)'!$O$6:$P$10,2,FALSE))</f>
        <v>2</v>
      </c>
      <c r="X130" s="222">
        <f>IF(ISERROR(VLOOKUP(I130,'Directive OSH09 (FR)'!$O$13:$P$17,2,FALSE)),"",VLOOKUP(I130,'Directive OSH09 (FR)'!$O$13:$P$17,2,FALSE))</f>
        <v>4</v>
      </c>
      <c r="Y130" s="222">
        <f t="shared" ref="Y130:Y131" si="141">IF(J130="","",IF(J130&gt;=161,5,IF(J130&gt;=65,4,IF(J130&gt;=20,3,IF(J130&gt;=9,2,1)))))</f>
        <v>1</v>
      </c>
      <c r="Z130" s="312" t="s">
        <v>568</v>
      </c>
      <c r="AA130" s="270"/>
      <c r="AB130" s="270"/>
      <c r="AC130" s="379"/>
      <c r="AD130" s="798"/>
      <c r="AE130" s="783"/>
      <c r="AF130" s="449"/>
      <c r="AG130" s="221"/>
      <c r="AH130" s="221"/>
      <c r="AI130" s="785"/>
    </row>
    <row r="131" spans="1:207" ht="110.25" customHeight="1">
      <c r="A131" s="261" t="s">
        <v>424</v>
      </c>
      <c r="B131" s="221" t="s">
        <v>434</v>
      </c>
      <c r="C131" s="310" t="s">
        <v>571</v>
      </c>
      <c r="D131" s="310" t="s">
        <v>572</v>
      </c>
      <c r="E131" s="266" t="s">
        <v>36</v>
      </c>
      <c r="F131" s="267">
        <v>9</v>
      </c>
      <c r="G131" s="278" t="s">
        <v>573</v>
      </c>
      <c r="H131" s="327" t="s">
        <v>35</v>
      </c>
      <c r="I131" s="221" t="s">
        <v>48</v>
      </c>
      <c r="J131" s="221">
        <f t="shared" si="140"/>
        <v>16</v>
      </c>
      <c r="K131" s="328" t="str">
        <f>IF(ISERROR(VLOOKUP(Y131,'Directive OSH09 (FR)'!$T$6:$U$10,2,FALSE)),"",VLOOKUP(Y131,'Directive OSH09 (FR)'!$T$6:$U$10,2,FALSE))</f>
        <v>2-Tolérable</v>
      </c>
      <c r="L131" s="329"/>
      <c r="M131" s="330"/>
      <c r="N131" s="331"/>
      <c r="O131" s="331"/>
      <c r="P131" s="331"/>
      <c r="Q131" s="332"/>
      <c r="R131" s="333"/>
      <c r="S131" s="327">
        <f t="shared" si="137"/>
        <v>1</v>
      </c>
      <c r="T131" s="333">
        <f t="shared" si="137"/>
        <v>1</v>
      </c>
      <c r="U131" s="222">
        <f t="shared" si="138"/>
        <v>1</v>
      </c>
      <c r="V131" s="334">
        <f t="shared" si="139"/>
        <v>1</v>
      </c>
      <c r="W131" s="335">
        <f>IF(ISERROR(VLOOKUP(H131,'Directive OSH09 (FR)'!$O$6:$P$10,2,FALSE)),"",VLOOKUP(H131,'Directive OSH09 (FR)'!$O$6:$P$10,2,FALSE))</f>
        <v>2</v>
      </c>
      <c r="X131" s="222">
        <f>IF(ISERROR(VLOOKUP(I131,'Directive OSH09 (FR)'!$O$13:$P$17,2,FALSE)),"",VLOOKUP(I131,'Directive OSH09 (FR)'!$O$13:$P$17,2,FALSE))</f>
        <v>8</v>
      </c>
      <c r="Y131" s="222">
        <f t="shared" si="141"/>
        <v>2</v>
      </c>
      <c r="Z131" s="262" t="s">
        <v>565</v>
      </c>
      <c r="AA131" s="270"/>
      <c r="AB131" s="270"/>
      <c r="AC131" s="379"/>
      <c r="AD131" s="798"/>
      <c r="AE131" s="783"/>
      <c r="AF131" s="449"/>
      <c r="AG131" s="221"/>
      <c r="AH131" s="221">
        <f t="shared" ref="AH131" si="142">IF(ISERROR(AU131*AV131),"",AU131*AV131)</f>
        <v>0</v>
      </c>
      <c r="AI131" s="785"/>
    </row>
    <row r="132" spans="1:207" ht="110.25" customHeight="1">
      <c r="A132" s="261" t="s">
        <v>424</v>
      </c>
      <c r="B132" s="221" t="s">
        <v>434</v>
      </c>
      <c r="C132" s="310" t="s">
        <v>574</v>
      </c>
      <c r="D132" s="310" t="s">
        <v>575</v>
      </c>
      <c r="E132" s="266" t="s">
        <v>36</v>
      </c>
      <c r="F132" s="267">
        <v>9</v>
      </c>
      <c r="G132" s="278" t="s">
        <v>564</v>
      </c>
      <c r="H132" s="327" t="s">
        <v>35</v>
      </c>
      <c r="I132" s="221" t="s">
        <v>47</v>
      </c>
      <c r="J132" s="221">
        <f>IF(ISERROR(W132*X132),"",W132*X132)</f>
        <v>8</v>
      </c>
      <c r="K132" s="328" t="str">
        <f>IF(ISERROR(VLOOKUP(Y132,'Directive OSH09 (FR)'!$T$6:$U$10,2,FALSE)),"",VLOOKUP(Y132,'Directive OSH09 (FR)'!$T$6:$U$10,2,FALSE))</f>
        <v>1-Negligeable</v>
      </c>
      <c r="L132" s="329"/>
      <c r="M132" s="330"/>
      <c r="N132" s="331"/>
      <c r="O132" s="331"/>
      <c r="P132" s="331"/>
      <c r="Q132" s="332"/>
      <c r="R132" s="333"/>
      <c r="S132" s="327">
        <f t="shared" ref="S132:T134" si="143">U132</f>
        <v>1</v>
      </c>
      <c r="T132" s="333">
        <f t="shared" si="143"/>
        <v>1</v>
      </c>
      <c r="U132" s="222">
        <f t="shared" si="138"/>
        <v>1</v>
      </c>
      <c r="V132" s="334">
        <f t="shared" si="139"/>
        <v>1</v>
      </c>
      <c r="W132" s="335">
        <f>IF(ISERROR(VLOOKUP(H132,'Directive OSH09 (FR)'!$O$6:$P$10,2,FALSE)),"",VLOOKUP(H132,'Directive OSH09 (FR)'!$O$6:$P$10,2,FALSE))</f>
        <v>2</v>
      </c>
      <c r="X132" s="222">
        <f>IF(ISERROR(VLOOKUP(I132,'Directive OSH09 (FR)'!$O$13:$P$17,2,FALSE)),"",VLOOKUP(I132,'Directive OSH09 (FR)'!$O$13:$P$17,2,FALSE))</f>
        <v>4</v>
      </c>
      <c r="Y132" s="222">
        <f>IF(J132="","",IF(J132&gt;=161,5,IF(J132&gt;=65,4,IF(J132&gt;=20,3,IF(J132&gt;=9,2,1)))))</f>
        <v>1</v>
      </c>
      <c r="Z132" s="262" t="s">
        <v>429</v>
      </c>
      <c r="AA132" s="270"/>
      <c r="AB132" s="270"/>
      <c r="AC132" s="379"/>
      <c r="AD132" s="798"/>
      <c r="AE132" s="783"/>
      <c r="AF132" s="449"/>
      <c r="AG132" s="221"/>
      <c r="AH132" s="221"/>
      <c r="AI132" s="785"/>
    </row>
    <row r="133" spans="1:207" ht="110.25" customHeight="1">
      <c r="A133" s="261" t="s">
        <v>424</v>
      </c>
      <c r="B133" s="310" t="s">
        <v>576</v>
      </c>
      <c r="C133" s="310" t="s">
        <v>577</v>
      </c>
      <c r="D133" s="310" t="s">
        <v>578</v>
      </c>
      <c r="E133" s="266" t="s">
        <v>36</v>
      </c>
      <c r="F133" s="267">
        <v>9</v>
      </c>
      <c r="G133" s="278" t="s">
        <v>579</v>
      </c>
      <c r="H133" s="327" t="s">
        <v>35</v>
      </c>
      <c r="I133" s="221" t="s">
        <v>48</v>
      </c>
      <c r="J133" s="221">
        <f>IF(ISERROR(W133*X133),"",W133*X133)</f>
        <v>16</v>
      </c>
      <c r="K133" s="328" t="str">
        <f>IF(ISERROR(VLOOKUP(Y133,'Directive OSH09 (FR)'!$T$6:$U$10,2,FALSE)),"",VLOOKUP(Y133,'Directive OSH09 (FR)'!$T$6:$U$10,2,FALSE))</f>
        <v>2-Tolérable</v>
      </c>
      <c r="L133" s="329"/>
      <c r="M133" s="330"/>
      <c r="N133" s="331"/>
      <c r="O133" s="331"/>
      <c r="P133" s="331"/>
      <c r="Q133" s="332"/>
      <c r="R133" s="333"/>
      <c r="S133" s="327">
        <f t="shared" si="143"/>
        <v>1</v>
      </c>
      <c r="T133" s="333">
        <f t="shared" si="143"/>
        <v>1</v>
      </c>
      <c r="U133" s="222">
        <f t="shared" si="138"/>
        <v>1</v>
      </c>
      <c r="V133" s="334">
        <f t="shared" si="139"/>
        <v>1</v>
      </c>
      <c r="W133" s="335">
        <f>IF(ISERROR(VLOOKUP(H133,'Directive OSH09 (FR)'!$O$6:$P$10,2,FALSE)),"",VLOOKUP(H133,'Directive OSH09 (FR)'!$O$6:$P$10,2,FALSE))</f>
        <v>2</v>
      </c>
      <c r="X133" s="222">
        <f>IF(ISERROR(VLOOKUP(I133,'Directive OSH09 (FR)'!$O$13:$P$17,2,FALSE)),"",VLOOKUP(I133,'Directive OSH09 (FR)'!$O$13:$P$17,2,FALSE))</f>
        <v>8</v>
      </c>
      <c r="Y133" s="222">
        <f>IF(J133="","",IF(J133&gt;=161,5,IF(J133&gt;=65,4,IF(J133&gt;=20,3,IF(J133&gt;=9,2,1)))))</f>
        <v>2</v>
      </c>
      <c r="Z133" s="263" t="s">
        <v>568</v>
      </c>
      <c r="AA133" s="270"/>
      <c r="AB133" s="270"/>
      <c r="AC133" s="379"/>
      <c r="AD133" s="798"/>
      <c r="AE133" s="783"/>
      <c r="AF133" s="449"/>
      <c r="AG133" s="221"/>
      <c r="AH133" s="221"/>
      <c r="AI133" s="785"/>
    </row>
    <row r="134" spans="1:207" ht="51">
      <c r="A134" s="261" t="s">
        <v>424</v>
      </c>
      <c r="B134" s="221" t="s">
        <v>580</v>
      </c>
      <c r="C134" s="221" t="s">
        <v>581</v>
      </c>
      <c r="D134" s="221" t="s">
        <v>582</v>
      </c>
      <c r="E134" s="266" t="s">
        <v>39</v>
      </c>
      <c r="F134" s="267">
        <v>9</v>
      </c>
      <c r="G134" s="311" t="s">
        <v>583</v>
      </c>
      <c r="H134" s="327" t="s">
        <v>38</v>
      </c>
      <c r="I134" s="221" t="s">
        <v>46</v>
      </c>
      <c r="J134" s="221">
        <f>IF(ISERROR(W134*X134),"",W134*X134)</f>
        <v>4</v>
      </c>
      <c r="K134" s="328" t="str">
        <f>IF(ISERROR(VLOOKUP(Y134,'Directive OSH09 (FR)'!$T$6:$U$10,2,FALSE)),"",VLOOKUP(Y134,'Directive OSH09 (FR)'!$T$6:$U$10,2,FALSE))</f>
        <v>1-Negligeable</v>
      </c>
      <c r="L134" s="329"/>
      <c r="M134" s="330"/>
      <c r="N134" s="331"/>
      <c r="O134" s="331"/>
      <c r="P134" s="331"/>
      <c r="Q134" s="332"/>
      <c r="R134" s="333"/>
      <c r="S134" s="327">
        <f t="shared" si="143"/>
        <v>1</v>
      </c>
      <c r="T134" s="333">
        <f t="shared" si="143"/>
        <v>1</v>
      </c>
      <c r="U134" s="222">
        <f>IF(A134="",0,IF(Q$130="",1,IF(Q$130+$U$90*365&lt;$U$1,1,0)))</f>
        <v>1</v>
      </c>
      <c r="V134" s="334">
        <f>IF(A134="",0,IF(Q$130="",1,IF(Q$130+$V$90*365&lt;$U$1,1,0)))</f>
        <v>1</v>
      </c>
      <c r="W134" s="335">
        <f>IF(ISERROR(VLOOKUP(H134,'Directive OSH09 (FR)'!$O$6:$P$10,2,FALSE)),"",VLOOKUP(H134,'Directive OSH09 (FR)'!$O$6:$P$10,2,FALSE))</f>
        <v>4</v>
      </c>
      <c r="X134" s="222">
        <f>IF(ISERROR(VLOOKUP(I134,'Directive OSH09 (FR)'!$O$13:$P$17,2,FALSE)),"",VLOOKUP(I134,'Directive OSH09 (FR)'!$O$13:$P$17,2,FALSE))</f>
        <v>1</v>
      </c>
      <c r="Y134" s="222">
        <f>IF(J134="","",IF(J134&gt;=161,5,IF(J134&gt;=65,4,IF(J134&gt;=20,3,IF(J134&gt;=9,2,1)))))</f>
        <v>1</v>
      </c>
      <c r="Z134" s="220" t="s">
        <v>568</v>
      </c>
      <c r="AA134" s="270"/>
      <c r="AB134" s="270"/>
      <c r="AC134" s="379"/>
      <c r="AD134" s="798"/>
      <c r="AE134" s="783"/>
      <c r="AF134" s="449"/>
      <c r="AG134" s="221"/>
      <c r="AH134" s="221"/>
      <c r="AI134" s="786"/>
    </row>
    <row r="135" spans="1:207">
      <c r="A135" s="405"/>
      <c r="B135" s="393"/>
      <c r="C135" s="393"/>
      <c r="D135" s="393"/>
      <c r="E135" s="293"/>
      <c r="F135" s="282"/>
      <c r="G135" s="383"/>
      <c r="H135" s="537"/>
      <c r="I135" s="393"/>
      <c r="J135" s="393" t="str">
        <f t="shared" ref="J135" si="144">IF(ISERROR(W135*X135),"",W135*X135)</f>
        <v/>
      </c>
      <c r="K135" s="538" t="str">
        <f>IF(ISERROR(VLOOKUP(Y135,'Directive OSH09 (FR)'!$T$6:$U$10,2,FALSE)),"",VLOOKUP(Y135,'Directive OSH09 (FR)'!$T$6:$U$10,2,FALSE))</f>
        <v/>
      </c>
      <c r="L135" s="537"/>
      <c r="M135" s="539"/>
      <c r="N135" s="539"/>
      <c r="O135" s="539"/>
      <c r="P135" s="539"/>
      <c r="Q135" s="540"/>
      <c r="R135" s="541"/>
      <c r="S135" s="537">
        <f t="shared" ref="S135" si="145">U135</f>
        <v>0</v>
      </c>
      <c r="T135" s="541">
        <f t="shared" ref="T135" si="146">V135</f>
        <v>0</v>
      </c>
      <c r="U135" s="542">
        <f>IF(A135="",0,IF(Q$136="",1,IF(Q$136+$U$91*365&lt;$U$1,1,0)))</f>
        <v>0</v>
      </c>
      <c r="V135" s="543">
        <f>IF(A135="",0,IF(Q$136="",1,IF(Q$136+$V$91*365&lt;$U$1,1,0)))</f>
        <v>0</v>
      </c>
      <c r="W135" s="335" t="str">
        <f>IF(ISERROR(VLOOKUP(H135,'Directive OSH09 (FR)'!$O$6:$P$10,2,FALSE)),"",VLOOKUP(H135,'Directive OSH09 (FR)'!$O$6:$P$10,2,FALSE))</f>
        <v/>
      </c>
      <c r="X135" s="222" t="str">
        <f>IF(ISERROR(VLOOKUP(I135,'Directive OSH09 (FR)'!$O$13:$P$17,2,FALSE)),"",VLOOKUP(I135,'Directive OSH09 (FR)'!$O$13:$P$17,2,FALSE))</f>
        <v/>
      </c>
      <c r="Y135" s="222" t="str">
        <f t="shared" ref="Y135" si="147">IF(J135="","",IF(J135&gt;=161,5,IF(J135&gt;=65,4,IF(J135&gt;=20,3,IF(J135&gt;=9,2,1)))))</f>
        <v/>
      </c>
      <c r="Z135" s="263"/>
      <c r="AA135" s="270"/>
      <c r="AB135" s="270"/>
      <c r="AC135" s="379"/>
      <c r="AD135" s="798"/>
      <c r="AE135" s="783"/>
      <c r="AF135" s="768"/>
      <c r="AG135" s="393"/>
      <c r="AH135" s="393">
        <f t="shared" ref="AH135" si="148">IF(ISERROR(AU135*AV135),"",AU135*AV135)</f>
        <v>0</v>
      </c>
      <c r="AI135" s="784"/>
    </row>
    <row r="136" spans="1:207" s="392" customFormat="1">
      <c r="A136" s="354" t="s">
        <v>295</v>
      </c>
      <c r="B136" s="389"/>
      <c r="C136" s="389"/>
      <c r="D136" s="389"/>
      <c r="E136" s="292"/>
      <c r="F136" s="281"/>
      <c r="G136" s="382"/>
      <c r="H136" s="390"/>
      <c r="I136" s="389"/>
      <c r="J136" s="389" t="str">
        <f>IF(SUM(J137:J141)=0,"",MAX(J137:J141))</f>
        <v/>
      </c>
      <c r="K136" s="565" t="str">
        <f>IF(ISERROR(VLOOKUP(Y136,'Directive OSH09 (FR)'!$T$6:$U$10,2,FALSE)),"",VLOOKUP(Y136,'Directive OSH09 (FR)'!$T$6:$U$10,2,FALSE))</f>
        <v/>
      </c>
      <c r="L136" s="566" t="str">
        <f>IF(ISERROR(VLOOKUP($A136,Dangers!$B$4:$G$1001,4,FALSE)),"ERR",IF(ISBLANK(VLOOKUP($A136,Dangers!$B$4:$G$1001,4,FALSE)),"","Yes"))</f>
        <v/>
      </c>
      <c r="M136" s="567" t="str">
        <f>IF(ISERROR(VLOOKUP($A136,Dangers!$B$4:$G$1001,6,FALSE)),"ERR",IF(ISBLANK((VLOOKUP($A136,Dangers!$B$4:$G$1001,6,FALSE))),"","Yes"))</f>
        <v/>
      </c>
      <c r="N136" s="567"/>
      <c r="O136" s="568"/>
      <c r="P136" s="567"/>
      <c r="Q136" s="569" t="str">
        <f>IF(OR(L136="Yes",M136="Yes"),MAX(Q137:Q141),"")</f>
        <v/>
      </c>
      <c r="R136" s="570"/>
      <c r="S136" s="566">
        <f>IF(L136="Yes",IF(SUM(S137:S141)=0,0,1),2)</f>
        <v>2</v>
      </c>
      <c r="T136" s="570">
        <f>IF(M136="Yes",IF(SUM(T137:T141)=0,0,1),2)</f>
        <v>2</v>
      </c>
      <c r="U136" s="571">
        <v>0</v>
      </c>
      <c r="V136" s="572">
        <v>0</v>
      </c>
      <c r="W136" s="335" t="str">
        <f>IF(ISERROR(VLOOKUP(H136,'Directive OSH09 (FR)'!$O$6:$P$10,2,FALSE)),"",VLOOKUP(H136,'Directive OSH09 (FR)'!$O$6:$P$10,2,FALSE))</f>
        <v/>
      </c>
      <c r="X136" s="222" t="str">
        <f>IF(ISERROR(VLOOKUP(I136,'Directive OSH09 (FR)'!$O$13:$P$17,2,FALSE)),"",VLOOKUP(I136,'Directive OSH09 (FR)'!$O$13:$P$17,2,FALSE))</f>
        <v/>
      </c>
      <c r="Y136" s="222" t="str">
        <f>IF(J136="","",IF(J136&gt;=161,5,IF(J136&gt;=65,4,IF(J136&gt;=20,3,IF(J136&gt;=9,2,1)))))</f>
        <v/>
      </c>
      <c r="Z136" s="574"/>
      <c r="AA136" s="575"/>
      <c r="AB136" s="575"/>
      <c r="AC136" s="576"/>
      <c r="AD136" s="797"/>
      <c r="AE136" s="781"/>
      <c r="AF136" s="769"/>
      <c r="AG136" s="575"/>
      <c r="AH136" s="575" t="str">
        <f>IF(SUM(AH137:AH141)=0,"",MAX(AH137:AH141))</f>
        <v/>
      </c>
      <c r="AI136" s="782"/>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c r="BH136" s="219"/>
      <c r="BI136" s="219"/>
      <c r="BJ136" s="219"/>
      <c r="BK136" s="219"/>
      <c r="BL136" s="219"/>
      <c r="BM136" s="219"/>
      <c r="BN136" s="219"/>
      <c r="BO136" s="219"/>
      <c r="BP136" s="219"/>
      <c r="BQ136" s="219"/>
      <c r="BR136" s="219"/>
      <c r="BS136" s="219"/>
      <c r="BT136" s="219"/>
      <c r="BU136" s="219"/>
      <c r="BV136" s="219"/>
      <c r="BW136" s="219"/>
      <c r="BX136" s="219"/>
      <c r="BY136" s="219"/>
      <c r="BZ136" s="219"/>
      <c r="CA136" s="219"/>
      <c r="CB136" s="219"/>
      <c r="CC136" s="219"/>
      <c r="CD136" s="219"/>
      <c r="CE136" s="219"/>
      <c r="CF136" s="219"/>
      <c r="CG136" s="219"/>
      <c r="CH136" s="219"/>
      <c r="CI136" s="219"/>
      <c r="CJ136" s="219"/>
      <c r="CK136" s="219"/>
      <c r="CL136" s="219"/>
      <c r="CM136" s="219"/>
      <c r="CN136" s="219"/>
      <c r="CO136" s="219"/>
      <c r="CP136" s="219"/>
      <c r="CQ136" s="219"/>
      <c r="CR136" s="219"/>
      <c r="CS136" s="219"/>
      <c r="CT136" s="219"/>
      <c r="CU136" s="219"/>
      <c r="CV136" s="219"/>
      <c r="CW136" s="219"/>
      <c r="CX136" s="219"/>
      <c r="CY136" s="219"/>
      <c r="CZ136" s="219"/>
      <c r="DA136" s="219"/>
      <c r="DB136" s="219"/>
      <c r="DC136" s="219"/>
      <c r="DD136" s="219"/>
      <c r="DE136" s="219"/>
      <c r="DF136" s="219"/>
      <c r="DG136" s="219"/>
      <c r="DH136" s="219"/>
      <c r="DI136" s="219"/>
      <c r="DJ136" s="219"/>
      <c r="DK136" s="219"/>
      <c r="DL136" s="219"/>
      <c r="DM136" s="219"/>
      <c r="DN136" s="219"/>
      <c r="DO136" s="219"/>
      <c r="DP136" s="219"/>
      <c r="DQ136" s="219"/>
      <c r="DR136" s="219"/>
      <c r="DS136" s="219"/>
      <c r="DT136" s="219"/>
      <c r="DU136" s="219"/>
      <c r="DV136" s="219"/>
      <c r="DW136" s="219"/>
      <c r="DX136" s="219"/>
      <c r="DY136" s="219"/>
      <c r="DZ136" s="219"/>
      <c r="EA136" s="219"/>
      <c r="EB136" s="219"/>
      <c r="EC136" s="219"/>
      <c r="ED136" s="219"/>
      <c r="EE136" s="219"/>
      <c r="EF136" s="219"/>
      <c r="EG136" s="219"/>
      <c r="EH136" s="219"/>
      <c r="EI136" s="219"/>
      <c r="EJ136" s="219"/>
      <c r="EK136" s="219"/>
      <c r="EL136" s="219"/>
      <c r="EM136" s="219"/>
      <c r="EN136" s="219"/>
      <c r="EO136" s="219"/>
      <c r="EP136" s="219"/>
      <c r="EQ136" s="219"/>
      <c r="ER136" s="219"/>
      <c r="ES136" s="219"/>
      <c r="ET136" s="219"/>
      <c r="EU136" s="219"/>
      <c r="EV136" s="219"/>
      <c r="EW136" s="219"/>
      <c r="EX136" s="219"/>
      <c r="EY136" s="219"/>
      <c r="EZ136" s="219"/>
      <c r="FA136" s="219"/>
      <c r="FB136" s="219"/>
      <c r="FC136" s="219"/>
      <c r="FD136" s="219"/>
      <c r="FE136" s="219"/>
      <c r="FF136" s="219"/>
      <c r="FG136" s="219"/>
      <c r="FH136" s="219"/>
      <c r="FI136" s="219"/>
      <c r="FJ136" s="219"/>
      <c r="FK136" s="219"/>
      <c r="FL136" s="219"/>
      <c r="FM136" s="219"/>
      <c r="FN136" s="219"/>
      <c r="FO136" s="219"/>
      <c r="FP136" s="219"/>
      <c r="FQ136" s="219"/>
      <c r="FR136" s="219"/>
      <c r="FS136" s="219"/>
      <c r="FT136" s="219"/>
      <c r="FU136" s="219"/>
      <c r="FV136" s="219"/>
      <c r="FW136" s="219"/>
      <c r="FX136" s="219"/>
      <c r="FY136" s="219"/>
      <c r="FZ136" s="219"/>
      <c r="GA136" s="219"/>
      <c r="GB136" s="219"/>
      <c r="GC136" s="219"/>
      <c r="GD136" s="219"/>
      <c r="GE136" s="219"/>
      <c r="GF136" s="219"/>
      <c r="GG136" s="219"/>
      <c r="GH136" s="219"/>
      <c r="GI136" s="219"/>
      <c r="GJ136" s="219"/>
      <c r="GK136" s="219"/>
      <c r="GL136" s="219"/>
      <c r="GM136" s="219"/>
      <c r="GN136" s="219"/>
      <c r="GO136" s="219"/>
      <c r="GP136" s="219"/>
      <c r="GQ136" s="219"/>
      <c r="GR136" s="219"/>
      <c r="GS136" s="219"/>
      <c r="GT136" s="219"/>
      <c r="GU136" s="219"/>
      <c r="GV136" s="219"/>
      <c r="GW136" s="219"/>
      <c r="GX136" s="219"/>
      <c r="GY136" s="219"/>
    </row>
    <row r="137" spans="1:207">
      <c r="A137" s="260" t="s">
        <v>463</v>
      </c>
      <c r="B137" s="221"/>
      <c r="C137" s="221"/>
      <c r="D137" s="221"/>
      <c r="E137" s="266"/>
      <c r="F137" s="267"/>
      <c r="G137" s="311"/>
      <c r="H137" s="327"/>
      <c r="I137" s="221"/>
      <c r="J137" s="221" t="str">
        <f>IF(ISERROR(W137*X137),"",W137*X137)</f>
        <v/>
      </c>
      <c r="K137" s="328" t="str">
        <f>IF(ISERROR(VLOOKUP(Y137,'Directive OSH09 (FR)'!$T$6:$U$10,2,FALSE)),"",VLOOKUP(Y137,'Directive OSH09 (FR)'!$T$6:$U$10,2,FALSE))</f>
        <v/>
      </c>
      <c r="L137" s="329"/>
      <c r="M137" s="330"/>
      <c r="N137" s="331"/>
      <c r="O137" s="331"/>
      <c r="P137" s="331"/>
      <c r="Q137" s="332"/>
      <c r="R137" s="333"/>
      <c r="S137" s="327">
        <f t="shared" ref="S137:T141" si="149">U137</f>
        <v>1</v>
      </c>
      <c r="T137" s="333">
        <f t="shared" si="149"/>
        <v>1</v>
      </c>
      <c r="U137" s="222">
        <f>IF(A137="",0,IF(Q$136="",1,IF(Q$136+$U$91*365&lt;$U$1,1,0)))</f>
        <v>1</v>
      </c>
      <c r="V137" s="334">
        <f>IF(A137="",0,IF(Q$136="",1,IF(Q$136+$V$91*365&lt;$U$1,1,0)))</f>
        <v>1</v>
      </c>
      <c r="W137" s="335" t="str">
        <f>IF(ISERROR(VLOOKUP(H137,'Directive OSH09 (FR)'!$O$6:$P$10,2,FALSE)),"",VLOOKUP(H137,'Directive OSH09 (FR)'!$O$6:$P$10,2,FALSE))</f>
        <v/>
      </c>
      <c r="X137" s="222" t="str">
        <f>IF(ISERROR(VLOOKUP(I137,'Directive OSH09 (FR)'!$O$13:$P$17,2,FALSE)),"",VLOOKUP(I137,'Directive OSH09 (FR)'!$O$13:$P$17,2,FALSE))</f>
        <v/>
      </c>
      <c r="Y137" s="222" t="str">
        <f>IF(J137="","",IF(J137&gt;=161,5,IF(J137&gt;=65,4,IF(J137&gt;=20,3,IF(J137&gt;=9,2,1)))))</f>
        <v/>
      </c>
      <c r="Z137" s="263"/>
      <c r="AA137" s="270"/>
      <c r="AB137" s="270"/>
      <c r="AC137" s="379"/>
      <c r="AD137" s="798"/>
      <c r="AE137" s="783"/>
      <c r="AF137" s="449"/>
      <c r="AG137" s="221"/>
      <c r="AH137" s="221">
        <f>IF(ISERROR(AU137*AV137),"",AU137*AV137)</f>
        <v>0</v>
      </c>
      <c r="AI137" s="784"/>
    </row>
    <row r="138" spans="1:207">
      <c r="A138" s="261"/>
      <c r="B138" s="221"/>
      <c r="C138" s="221"/>
      <c r="D138" s="221"/>
      <c r="E138" s="266"/>
      <c r="F138" s="267"/>
      <c r="G138" s="311"/>
      <c r="H138" s="327"/>
      <c r="I138" s="221"/>
      <c r="J138" s="221" t="str">
        <f t="shared" ref="J138:J141" si="150">IF(ISERROR(W138*X138),"",W138*X138)</f>
        <v/>
      </c>
      <c r="K138" s="328" t="str">
        <f>IF(ISERROR(VLOOKUP(Y138,'Directive OSH09 (FR)'!$T$6:$U$10,2,FALSE)),"",VLOOKUP(Y138,'Directive OSH09 (FR)'!$T$6:$U$10,2,FALSE))</f>
        <v/>
      </c>
      <c r="L138" s="329"/>
      <c r="M138" s="330"/>
      <c r="N138" s="331"/>
      <c r="O138" s="331"/>
      <c r="P138" s="331"/>
      <c r="Q138" s="332"/>
      <c r="R138" s="333"/>
      <c r="S138" s="327">
        <f t="shared" si="149"/>
        <v>0</v>
      </c>
      <c r="T138" s="333">
        <f t="shared" si="149"/>
        <v>0</v>
      </c>
      <c r="U138" s="222">
        <f>IF(A138="",0,IF(Q$136="",1,IF(Q$136+$U$91*365&lt;$U$1,1,0)))</f>
        <v>0</v>
      </c>
      <c r="V138" s="334">
        <f>IF(A138="",0,IF(Q$136="",1,IF(Q$136+$V$91*365&lt;$U$1,1,0)))</f>
        <v>0</v>
      </c>
      <c r="W138" s="335" t="str">
        <f>IF(ISERROR(VLOOKUP(H138,'Directive OSH09 (FR)'!$O$6:$P$10,2,FALSE)),"",VLOOKUP(H138,'Directive OSH09 (FR)'!$O$6:$P$10,2,FALSE))</f>
        <v/>
      </c>
      <c r="X138" s="222" t="str">
        <f>IF(ISERROR(VLOOKUP(I138,'Directive OSH09 (FR)'!$O$13:$P$17,2,FALSE)),"",VLOOKUP(I138,'Directive OSH09 (FR)'!$O$13:$P$17,2,FALSE))</f>
        <v/>
      </c>
      <c r="Y138" s="222" t="str">
        <f t="shared" ref="Y138:Y141" si="151">IF(J138="","",IF(J138&gt;=161,5,IF(J138&gt;=65,4,IF(J138&gt;=20,3,IF(J138&gt;=9,2,1)))))</f>
        <v/>
      </c>
      <c r="Z138" s="263"/>
      <c r="AA138" s="270"/>
      <c r="AB138" s="270"/>
      <c r="AC138" s="379"/>
      <c r="AD138" s="798"/>
      <c r="AE138" s="783"/>
      <c r="AF138" s="449"/>
      <c r="AG138" s="221"/>
      <c r="AH138" s="221">
        <f t="shared" ref="AH138:AH141" si="152">IF(ISERROR(AU138*AV138),"",AU138*AV138)</f>
        <v>0</v>
      </c>
      <c r="AI138" s="784"/>
    </row>
    <row r="139" spans="1:207">
      <c r="A139" s="261"/>
      <c r="B139" s="221"/>
      <c r="C139" s="221"/>
      <c r="D139" s="221"/>
      <c r="E139" s="266"/>
      <c r="F139" s="267"/>
      <c r="G139" s="311"/>
      <c r="H139" s="327"/>
      <c r="I139" s="221"/>
      <c r="J139" s="221" t="str">
        <f t="shared" si="150"/>
        <v/>
      </c>
      <c r="K139" s="328" t="str">
        <f>IF(ISERROR(VLOOKUP(Y139,'Directive OSH09 (FR)'!$T$6:$U$10,2,FALSE)),"",VLOOKUP(Y139,'Directive OSH09 (FR)'!$T$6:$U$10,2,FALSE))</f>
        <v/>
      </c>
      <c r="L139" s="329"/>
      <c r="M139" s="330"/>
      <c r="N139" s="331"/>
      <c r="O139" s="331"/>
      <c r="P139" s="331"/>
      <c r="Q139" s="332"/>
      <c r="R139" s="333"/>
      <c r="S139" s="327">
        <f t="shared" si="149"/>
        <v>0</v>
      </c>
      <c r="T139" s="333">
        <f t="shared" si="149"/>
        <v>0</v>
      </c>
      <c r="U139" s="222">
        <f>IF(A139="",0,IF(Q$136="",1,IF(Q$136+$U$91*365&lt;$U$1,1,0)))</f>
        <v>0</v>
      </c>
      <c r="V139" s="334">
        <f>IF(A139="",0,IF(Q$136="",1,IF(Q$136+$V$91*365&lt;$U$1,1,0)))</f>
        <v>0</v>
      </c>
      <c r="W139" s="335" t="str">
        <f>IF(ISERROR(VLOOKUP(H139,'Directive OSH09 (FR)'!$O$6:$P$10,2,FALSE)),"",VLOOKUP(H139,'Directive OSH09 (FR)'!$O$6:$P$10,2,FALSE))</f>
        <v/>
      </c>
      <c r="X139" s="222" t="str">
        <f>IF(ISERROR(VLOOKUP(I139,'Directive OSH09 (FR)'!$O$13:$P$17,2,FALSE)),"",VLOOKUP(I139,'Directive OSH09 (FR)'!$O$13:$P$17,2,FALSE))</f>
        <v/>
      </c>
      <c r="Y139" s="222" t="str">
        <f t="shared" si="151"/>
        <v/>
      </c>
      <c r="Z139" s="263"/>
      <c r="AA139" s="270"/>
      <c r="AB139" s="270"/>
      <c r="AC139" s="379"/>
      <c r="AD139" s="798"/>
      <c r="AE139" s="783"/>
      <c r="AF139" s="449"/>
      <c r="AG139" s="221"/>
      <c r="AH139" s="221">
        <f t="shared" si="152"/>
        <v>0</v>
      </c>
      <c r="AI139" s="784"/>
    </row>
    <row r="140" spans="1:207" ht="5.25" customHeight="1">
      <c r="A140" s="261"/>
      <c r="B140" s="221"/>
      <c r="C140" s="221"/>
      <c r="D140" s="221"/>
      <c r="E140" s="266"/>
      <c r="F140" s="267"/>
      <c r="G140" s="311"/>
      <c r="H140" s="327"/>
      <c r="I140" s="221"/>
      <c r="J140" s="221" t="str">
        <f t="shared" si="150"/>
        <v/>
      </c>
      <c r="K140" s="328" t="str">
        <f>IF(ISERROR(VLOOKUP(Y140,'Directive OSH09 (FR)'!$T$6:$U$10,2,FALSE)),"",VLOOKUP(Y140,'Directive OSH09 (FR)'!$T$6:$U$10,2,FALSE))</f>
        <v/>
      </c>
      <c r="L140" s="329"/>
      <c r="M140" s="330"/>
      <c r="N140" s="331"/>
      <c r="O140" s="331"/>
      <c r="P140" s="331"/>
      <c r="Q140" s="332"/>
      <c r="R140" s="333"/>
      <c r="S140" s="327">
        <f t="shared" si="149"/>
        <v>0</v>
      </c>
      <c r="T140" s="333">
        <f t="shared" si="149"/>
        <v>0</v>
      </c>
      <c r="U140" s="222">
        <f>IF(A140="",0,IF(Q$136="",1,IF(Q$136+$U$91*365&lt;$U$1,1,0)))</f>
        <v>0</v>
      </c>
      <c r="V140" s="334">
        <f>IF(A140="",0,IF(Q$136="",1,IF(Q$136+$V$91*365&lt;$U$1,1,0)))</f>
        <v>0</v>
      </c>
      <c r="W140" s="335" t="str">
        <f>IF(ISERROR(VLOOKUP(H140,'Directive OSH09 (FR)'!$O$6:$P$10,2,FALSE)),"",VLOOKUP(H140,'Directive OSH09 (FR)'!$O$6:$P$10,2,FALSE))</f>
        <v/>
      </c>
      <c r="X140" s="222" t="str">
        <f>IF(ISERROR(VLOOKUP(I140,'Directive OSH09 (FR)'!$O$13:$P$17,2,FALSE)),"",VLOOKUP(I140,'Directive OSH09 (FR)'!$O$13:$P$17,2,FALSE))</f>
        <v/>
      </c>
      <c r="Y140" s="222" t="str">
        <f t="shared" si="151"/>
        <v/>
      </c>
      <c r="Z140" s="263"/>
      <c r="AA140" s="270"/>
      <c r="AB140" s="270"/>
      <c r="AC140" s="379"/>
      <c r="AD140" s="798"/>
      <c r="AE140" s="783"/>
      <c r="AF140" s="449"/>
      <c r="AG140" s="221"/>
      <c r="AH140" s="221">
        <f t="shared" si="152"/>
        <v>0</v>
      </c>
      <c r="AI140" s="784"/>
    </row>
    <row r="141" spans="1:207">
      <c r="A141" s="405"/>
      <c r="B141" s="393"/>
      <c r="C141" s="393"/>
      <c r="D141" s="393"/>
      <c r="E141" s="293"/>
      <c r="F141" s="282"/>
      <c r="G141" s="383"/>
      <c r="H141" s="537"/>
      <c r="I141" s="393"/>
      <c r="J141" s="393" t="str">
        <f t="shared" si="150"/>
        <v/>
      </c>
      <c r="K141" s="538" t="str">
        <f>IF(ISERROR(VLOOKUP(Y141,'Directive OSH09 (FR)'!$T$6:$U$10,2,FALSE)),"",VLOOKUP(Y141,'Directive OSH09 (FR)'!$T$6:$U$10,2,FALSE))</f>
        <v/>
      </c>
      <c r="L141" s="537"/>
      <c r="M141" s="539"/>
      <c r="N141" s="539"/>
      <c r="O141" s="539"/>
      <c r="P141" s="539"/>
      <c r="Q141" s="540"/>
      <c r="R141" s="541"/>
      <c r="S141" s="537">
        <f t="shared" si="149"/>
        <v>0</v>
      </c>
      <c r="T141" s="541">
        <f t="shared" si="149"/>
        <v>0</v>
      </c>
      <c r="U141" s="542">
        <f>IF(A141="",0,IF(Q$136="",1,IF(Q$136+$U$91*365&lt;$U$1,1,0)))</f>
        <v>0</v>
      </c>
      <c r="V141" s="543">
        <f>IF(A141="",0,IF(Q$136="",1,IF(Q$136+$V$91*365&lt;$U$1,1,0)))</f>
        <v>0</v>
      </c>
      <c r="W141" s="335" t="str">
        <f>IF(ISERROR(VLOOKUP(H141,'Directive OSH09 (FR)'!$O$6:$P$10,2,FALSE)),"",VLOOKUP(H141,'Directive OSH09 (FR)'!$O$6:$P$10,2,FALSE))</f>
        <v/>
      </c>
      <c r="X141" s="222" t="str">
        <f>IF(ISERROR(VLOOKUP(I141,'Directive OSH09 (FR)'!$O$13:$P$17,2,FALSE)),"",VLOOKUP(I141,'Directive OSH09 (FR)'!$O$13:$P$17,2,FALSE))</f>
        <v/>
      </c>
      <c r="Y141" s="222" t="str">
        <f t="shared" si="151"/>
        <v/>
      </c>
      <c r="Z141" s="263"/>
      <c r="AA141" s="270"/>
      <c r="AB141" s="270"/>
      <c r="AC141" s="379"/>
      <c r="AD141" s="798"/>
      <c r="AE141" s="783"/>
      <c r="AF141" s="768"/>
      <c r="AG141" s="393"/>
      <c r="AH141" s="393">
        <f t="shared" si="152"/>
        <v>0</v>
      </c>
      <c r="AI141" s="784"/>
    </row>
    <row r="142" spans="1:207" s="392" customFormat="1">
      <c r="A142" s="354" t="s">
        <v>296</v>
      </c>
      <c r="B142" s="389"/>
      <c r="C142" s="389"/>
      <c r="D142" s="389"/>
      <c r="E142" s="292"/>
      <c r="F142" s="281"/>
      <c r="G142" s="382"/>
      <c r="H142" s="390"/>
      <c r="I142" s="389"/>
      <c r="J142" s="389">
        <f>IF(SUM(J143:J150)=0,"",MAX(J143:J150))</f>
        <v>36</v>
      </c>
      <c r="K142" s="565" t="str">
        <f>IF(ISERROR(VLOOKUP(Y142,'Directive OSH09 (FR)'!$T$6:$U$10,2,FALSE)),"",VLOOKUP(Y142,'Directive OSH09 (FR)'!$T$6:$U$10,2,FALSE))</f>
        <v>3-Moderé</v>
      </c>
      <c r="L142" s="566" t="str">
        <f>IF(ISERROR(VLOOKUP($A142,Dangers!$B$4:$G$1001,4,FALSE)),"ERR",IF(ISBLANK(VLOOKUP($A142,Dangers!$B$4:$G$1001,4,FALSE)),"","Yes"))</f>
        <v/>
      </c>
      <c r="M142" s="567" t="str">
        <f>IF(ISERROR(VLOOKUP($A142,Dangers!$B$4:$G$1001,6,FALSE)),"ERR",IF(ISBLANK((VLOOKUP($A142,Dangers!$B$4:$G$1001,6,FALSE))),"","Yes"))</f>
        <v/>
      </c>
      <c r="N142" s="567"/>
      <c r="O142" s="568"/>
      <c r="P142" s="567"/>
      <c r="Q142" s="569" t="str">
        <f>IF(OR(L142="Yes",M142="Yes"),MAX(Q143:Q150),"")</f>
        <v/>
      </c>
      <c r="R142" s="570"/>
      <c r="S142" s="566">
        <f>IF(L142="Yes",IF(SUM(S143:S150)=0,0,1),2)</f>
        <v>2</v>
      </c>
      <c r="T142" s="570">
        <f>IF(M142="Yes",IF(SUM(T143:T150)=0,0,1),2)</f>
        <v>2</v>
      </c>
      <c r="U142" s="571">
        <v>3</v>
      </c>
      <c r="V142" s="572">
        <v>0</v>
      </c>
      <c r="W142" s="335" t="str">
        <f>IF(ISERROR(VLOOKUP(H142,'Directive OSH09 (FR)'!$O$6:$P$10,2,FALSE)),"",VLOOKUP(H142,'Directive OSH09 (FR)'!$O$6:$P$10,2,FALSE))</f>
        <v/>
      </c>
      <c r="X142" s="222" t="str">
        <f>IF(ISERROR(VLOOKUP(I142,'Directive OSH09 (FR)'!$O$13:$P$17,2,FALSE)),"",VLOOKUP(I142,'Directive OSH09 (FR)'!$O$13:$P$17,2,FALSE))</f>
        <v/>
      </c>
      <c r="Y142" s="222">
        <f>IF(J142="","",IF(J142&gt;=161,5,IF(J142&gt;=65,4,IF(J142&gt;=20,3,IF(J142&gt;=9,2,1)))))</f>
        <v>3</v>
      </c>
      <c r="Z142" s="574"/>
      <c r="AA142" s="575"/>
      <c r="AB142" s="575"/>
      <c r="AC142" s="576"/>
      <c r="AD142" s="797"/>
      <c r="AE142" s="781"/>
      <c r="AF142" s="769"/>
      <c r="AG142" s="575"/>
      <c r="AH142" s="575" t="str">
        <f>IF(SUM(AH143:AH150)=0,"",MAX(AH143:AH150))</f>
        <v/>
      </c>
      <c r="AI142" s="782"/>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c r="BD142" s="219"/>
      <c r="BE142" s="219"/>
      <c r="BF142" s="219"/>
      <c r="BG142" s="219"/>
      <c r="BH142" s="219"/>
      <c r="BI142" s="219"/>
      <c r="BJ142" s="219"/>
      <c r="BK142" s="219"/>
      <c r="BL142" s="219"/>
      <c r="BM142" s="219"/>
      <c r="BN142" s="219"/>
      <c r="BO142" s="219"/>
      <c r="BP142" s="219"/>
      <c r="BQ142" s="219"/>
      <c r="BR142" s="219"/>
      <c r="BS142" s="219"/>
      <c r="BT142" s="219"/>
      <c r="BU142" s="219"/>
      <c r="BV142" s="219"/>
      <c r="BW142" s="219"/>
      <c r="BX142" s="219"/>
      <c r="BY142" s="219"/>
      <c r="BZ142" s="219"/>
      <c r="CA142" s="219"/>
      <c r="CB142" s="219"/>
      <c r="CC142" s="219"/>
      <c r="CD142" s="219"/>
      <c r="CE142" s="219"/>
      <c r="CF142" s="219"/>
      <c r="CG142" s="219"/>
      <c r="CH142" s="219"/>
      <c r="CI142" s="219"/>
      <c r="CJ142" s="219"/>
      <c r="CK142" s="219"/>
      <c r="CL142" s="219"/>
      <c r="CM142" s="219"/>
      <c r="CN142" s="219"/>
      <c r="CO142" s="219"/>
      <c r="CP142" s="219"/>
      <c r="CQ142" s="219"/>
      <c r="CR142" s="219"/>
      <c r="CS142" s="219"/>
      <c r="CT142" s="219"/>
      <c r="CU142" s="219"/>
      <c r="CV142" s="219"/>
      <c r="CW142" s="219"/>
      <c r="CX142" s="219"/>
      <c r="CY142" s="219"/>
      <c r="CZ142" s="219"/>
      <c r="DA142" s="219"/>
      <c r="DB142" s="219"/>
      <c r="DC142" s="219"/>
      <c r="DD142" s="219"/>
      <c r="DE142" s="219"/>
      <c r="DF142" s="219"/>
      <c r="DG142" s="219"/>
      <c r="DH142" s="219"/>
      <c r="DI142" s="219"/>
      <c r="DJ142" s="219"/>
      <c r="DK142" s="219"/>
      <c r="DL142" s="219"/>
      <c r="DM142" s="219"/>
      <c r="DN142" s="219"/>
      <c r="DO142" s="219"/>
      <c r="DP142" s="219"/>
      <c r="DQ142" s="219"/>
      <c r="DR142" s="219"/>
      <c r="DS142" s="219"/>
      <c r="DT142" s="219"/>
      <c r="DU142" s="219"/>
      <c r="DV142" s="219"/>
      <c r="DW142" s="219"/>
      <c r="DX142" s="219"/>
      <c r="DY142" s="219"/>
      <c r="DZ142" s="219"/>
      <c r="EA142" s="219"/>
      <c r="EB142" s="219"/>
      <c r="EC142" s="219"/>
      <c r="ED142" s="219"/>
      <c r="EE142" s="219"/>
      <c r="EF142" s="219"/>
      <c r="EG142" s="219"/>
      <c r="EH142" s="219"/>
      <c r="EI142" s="219"/>
      <c r="EJ142" s="219"/>
      <c r="EK142" s="219"/>
      <c r="EL142" s="219"/>
      <c r="EM142" s="219"/>
      <c r="EN142" s="219"/>
      <c r="EO142" s="219"/>
      <c r="EP142" s="219"/>
      <c r="EQ142" s="219"/>
      <c r="ER142" s="219"/>
      <c r="ES142" s="219"/>
      <c r="ET142" s="219"/>
      <c r="EU142" s="219"/>
      <c r="EV142" s="219"/>
      <c r="EW142" s="219"/>
      <c r="EX142" s="219"/>
      <c r="EY142" s="219"/>
      <c r="EZ142" s="219"/>
      <c r="FA142" s="219"/>
      <c r="FB142" s="219"/>
      <c r="FC142" s="219"/>
      <c r="FD142" s="219"/>
      <c r="FE142" s="219"/>
      <c r="FF142" s="219"/>
      <c r="FG142" s="219"/>
      <c r="FH142" s="219"/>
      <c r="FI142" s="219"/>
      <c r="FJ142" s="219"/>
      <c r="FK142" s="219"/>
      <c r="FL142" s="219"/>
      <c r="FM142" s="219"/>
      <c r="FN142" s="219"/>
      <c r="FO142" s="219"/>
      <c r="FP142" s="219"/>
      <c r="FQ142" s="219"/>
      <c r="FR142" s="219"/>
      <c r="FS142" s="219"/>
      <c r="FT142" s="219"/>
      <c r="FU142" s="219"/>
      <c r="FV142" s="219"/>
      <c r="FW142" s="219"/>
      <c r="FX142" s="219"/>
      <c r="FY142" s="219"/>
      <c r="FZ142" s="219"/>
      <c r="GA142" s="219"/>
      <c r="GB142" s="219"/>
      <c r="GC142" s="219"/>
      <c r="GD142" s="219"/>
      <c r="GE142" s="219"/>
      <c r="GF142" s="219"/>
      <c r="GG142" s="219"/>
      <c r="GH142" s="219"/>
      <c r="GI142" s="219"/>
      <c r="GJ142" s="219"/>
      <c r="GK142" s="219"/>
      <c r="GL142" s="219"/>
      <c r="GM142" s="219"/>
      <c r="GN142" s="219"/>
      <c r="GO142" s="219"/>
      <c r="GP142" s="219"/>
      <c r="GQ142" s="219"/>
      <c r="GR142" s="219"/>
      <c r="GS142" s="219"/>
      <c r="GT142" s="219"/>
      <c r="GU142" s="219"/>
      <c r="GV142" s="219"/>
      <c r="GW142" s="219"/>
      <c r="GX142" s="219"/>
      <c r="GY142" s="219"/>
    </row>
    <row r="143" spans="1:207" ht="63.75">
      <c r="A143" s="261" t="s">
        <v>524</v>
      </c>
      <c r="B143" s="310" t="s">
        <v>584</v>
      </c>
      <c r="C143" s="221" t="s">
        <v>585</v>
      </c>
      <c r="D143" s="310" t="s">
        <v>586</v>
      </c>
      <c r="E143" s="266" t="s">
        <v>39</v>
      </c>
      <c r="F143" s="267">
        <v>9</v>
      </c>
      <c r="G143" s="311" t="s">
        <v>587</v>
      </c>
      <c r="H143" s="327" t="s">
        <v>35</v>
      </c>
      <c r="I143" s="221" t="s">
        <v>48</v>
      </c>
      <c r="J143" s="221">
        <f>IF(ISERROR(W143*X143),"",W143*X143)</f>
        <v>16</v>
      </c>
      <c r="K143" s="328" t="str">
        <f>IF(ISERROR(VLOOKUP(Y143,'Directive OSH09 (FR)'!$T$6:$U$10,2,FALSE)),"",VLOOKUP(Y143,'Directive OSH09 (FR)'!$T$6:$U$10,2,FALSE))</f>
        <v>2-Tolérable</v>
      </c>
      <c r="L143" s="329"/>
      <c r="M143" s="330"/>
      <c r="N143" s="331"/>
      <c r="O143" s="331"/>
      <c r="P143" s="331"/>
      <c r="Q143" s="332"/>
      <c r="R143" s="333"/>
      <c r="S143" s="327">
        <f t="shared" ref="S143:T144" si="153">U143</f>
        <v>1</v>
      </c>
      <c r="T143" s="333">
        <f t="shared" si="153"/>
        <v>1</v>
      </c>
      <c r="U143" s="222">
        <f t="shared" ref="U143:U148" si="154">IF(A143="",0,IF(Q$138="",1,IF(Q$138+$U$90*365&lt;$U$1,1,0)))</f>
        <v>1</v>
      </c>
      <c r="V143" s="334">
        <f t="shared" ref="V143:V148" si="155">IF(A143="",0,IF(Q$138="",1,IF(Q$138+$V$90*365&lt;$U$1,1,0)))</f>
        <v>1</v>
      </c>
      <c r="W143" s="335">
        <f>IF(ISERROR(VLOOKUP(H143,'Directive OSH09 (FR)'!$O$6:$P$10,2,FALSE)),"",VLOOKUP(H143,'Directive OSH09 (FR)'!$O$6:$P$10,2,FALSE))</f>
        <v>2</v>
      </c>
      <c r="X143" s="222">
        <f>IF(ISERROR(VLOOKUP(I143,'Directive OSH09 (FR)'!$O$13:$P$17,2,FALSE)),"",VLOOKUP(I143,'Directive OSH09 (FR)'!$O$13:$P$17,2,FALSE))</f>
        <v>8</v>
      </c>
      <c r="Y143" s="222">
        <f>IF(J143="","",IF(J143&gt;=161,5,IF(J143&gt;=65,4,IF(J143&gt;=20,3,IF(J143&gt;=9,2,1)))))</f>
        <v>2</v>
      </c>
      <c r="Z143" s="263"/>
      <c r="AA143" s="270"/>
      <c r="AB143" s="270"/>
      <c r="AC143" s="379"/>
      <c r="AD143" s="798"/>
      <c r="AE143" s="783"/>
      <c r="AF143" s="449"/>
      <c r="AG143" s="221"/>
      <c r="AH143" s="221">
        <f>IF(ISERROR(AU143*AV143),"",AU143*AV143)</f>
        <v>0</v>
      </c>
      <c r="AI143" s="785"/>
    </row>
    <row r="144" spans="1:207" ht="76.5" customHeight="1">
      <c r="A144" s="261" t="s">
        <v>442</v>
      </c>
      <c r="B144" s="310" t="s">
        <v>505</v>
      </c>
      <c r="C144" s="221" t="s">
        <v>588</v>
      </c>
      <c r="D144" s="310" t="s">
        <v>507</v>
      </c>
      <c r="E144" s="266" t="s">
        <v>36</v>
      </c>
      <c r="F144" s="267">
        <v>9</v>
      </c>
      <c r="G144" s="311" t="s">
        <v>508</v>
      </c>
      <c r="H144" s="327" t="s">
        <v>35</v>
      </c>
      <c r="I144" s="221" t="s">
        <v>48</v>
      </c>
      <c r="J144" s="221">
        <f>IF(ISERROR(W144*X144),"",W144*X144)</f>
        <v>16</v>
      </c>
      <c r="K144" s="328" t="str">
        <f>IF(ISERROR(VLOOKUP(Y144,'Directive OSH09 (FR)'!$T$6:$U$10,2,FALSE)),"",VLOOKUP(Y144,'Directive OSH09 (FR)'!$T$6:$U$10,2,FALSE))</f>
        <v>2-Tolérable</v>
      </c>
      <c r="L144" s="329"/>
      <c r="M144" s="330"/>
      <c r="N144" s="331"/>
      <c r="O144" s="331"/>
      <c r="P144" s="331"/>
      <c r="Q144" s="332"/>
      <c r="R144" s="333"/>
      <c r="S144" s="327">
        <f t="shared" si="153"/>
        <v>1</v>
      </c>
      <c r="T144" s="333">
        <f t="shared" si="153"/>
        <v>1</v>
      </c>
      <c r="U144" s="222">
        <f t="shared" si="154"/>
        <v>1</v>
      </c>
      <c r="V144" s="334">
        <f t="shared" si="155"/>
        <v>1</v>
      </c>
      <c r="W144" s="335">
        <f>IF(ISERROR(VLOOKUP(H144,'Directive OSH09 (FR)'!$O$6:$P$10,2,FALSE)),"",VLOOKUP(H144,'Directive OSH09 (FR)'!$O$6:$P$10,2,FALSE))</f>
        <v>2</v>
      </c>
      <c r="X144" s="222">
        <f>IF(ISERROR(VLOOKUP(I144,'Directive OSH09 (FR)'!$O$13:$P$17,2,FALSE)),"",VLOOKUP(I144,'Directive OSH09 (FR)'!$O$13:$P$17,2,FALSE))</f>
        <v>8</v>
      </c>
      <c r="Y144" s="222">
        <f t="shared" ref="Y144" si="156">IF(J144="","",IF(J144&gt;=161,5,IF(J144&gt;=65,4,IF(J144&gt;=20,3,IF(J144&gt;=9,2,1)))))</f>
        <v>2</v>
      </c>
      <c r="Z144" s="262"/>
      <c r="AA144" s="270"/>
      <c r="AB144" s="270"/>
      <c r="AC144" s="379"/>
      <c r="AD144" s="798"/>
      <c r="AE144" s="783"/>
      <c r="AF144" s="449"/>
      <c r="AG144" s="310"/>
      <c r="AH144" s="221">
        <f t="shared" ref="AH144" si="157">IF(ISERROR(AU144*AV144),"",AU144*AV144)</f>
        <v>0</v>
      </c>
      <c r="AI144" s="785"/>
    </row>
    <row r="145" spans="1:35" ht="38.25">
      <c r="A145" s="261" t="s">
        <v>589</v>
      </c>
      <c r="B145" s="310" t="s">
        <v>590</v>
      </c>
      <c r="C145" s="310" t="s">
        <v>591</v>
      </c>
      <c r="D145" s="310" t="s">
        <v>592</v>
      </c>
      <c r="E145" s="266" t="s">
        <v>36</v>
      </c>
      <c r="F145" s="267">
        <v>9</v>
      </c>
      <c r="G145" s="311" t="s">
        <v>587</v>
      </c>
      <c r="H145" s="327" t="s">
        <v>35</v>
      </c>
      <c r="I145" s="221" t="s">
        <v>47</v>
      </c>
      <c r="J145" s="221">
        <f t="shared" ref="J145:J146" si="158">IF(ISERROR(W145*X145),"",W145*X145)</f>
        <v>8</v>
      </c>
      <c r="K145" s="328" t="str">
        <f>IF(ISERROR(VLOOKUP(Y145,'Directive OSH09 (FR)'!$T$6:$U$10,2,FALSE)),"",VLOOKUP(Y145,'Directive OSH09 (FR)'!$T$6:$U$10,2,FALSE))</f>
        <v>1-Negligeable</v>
      </c>
      <c r="L145" s="329"/>
      <c r="M145" s="330"/>
      <c r="N145" s="331"/>
      <c r="O145" s="331"/>
      <c r="P145" s="331"/>
      <c r="Q145" s="332"/>
      <c r="R145" s="333"/>
      <c r="S145" s="327">
        <f t="shared" ref="S145:T149" si="159">U145</f>
        <v>1</v>
      </c>
      <c r="T145" s="333">
        <f t="shared" si="159"/>
        <v>1</v>
      </c>
      <c r="U145" s="222">
        <f t="shared" si="154"/>
        <v>1</v>
      </c>
      <c r="V145" s="334">
        <f t="shared" si="155"/>
        <v>1</v>
      </c>
      <c r="W145" s="335">
        <f>IF(ISERROR(VLOOKUP(H145,'Directive OSH09 (FR)'!$O$6:$P$10,2,FALSE)),"",VLOOKUP(H145,'Directive OSH09 (FR)'!$O$6:$P$10,2,FALSE))</f>
        <v>2</v>
      </c>
      <c r="X145" s="222">
        <f>IF(ISERROR(VLOOKUP(I145,'Directive OSH09 (FR)'!$O$13:$P$17,2,FALSE)),"",VLOOKUP(I145,'Directive OSH09 (FR)'!$O$13:$P$17,2,FALSE))</f>
        <v>4</v>
      </c>
      <c r="Y145" s="222">
        <f>IF(J145="","",IF(J145&gt;=161,5,IF(J145&gt;=65,4,IF(J145&gt;=20,3,IF(J145&gt;=9,2,1)))))</f>
        <v>1</v>
      </c>
      <c r="Z145" s="262"/>
      <c r="AA145" s="270"/>
      <c r="AB145" s="270"/>
      <c r="AC145" s="379"/>
      <c r="AD145" s="798"/>
      <c r="AE145" s="783"/>
      <c r="AF145" s="449"/>
      <c r="AG145" s="221"/>
      <c r="AH145" s="221"/>
      <c r="AI145" s="779"/>
    </row>
    <row r="146" spans="1:35" ht="25.5">
      <c r="A146" s="261" t="s">
        <v>589</v>
      </c>
      <c r="B146" s="310" t="s">
        <v>593</v>
      </c>
      <c r="C146" s="221" t="s">
        <v>594</v>
      </c>
      <c r="D146" s="284" t="s">
        <v>595</v>
      </c>
      <c r="E146" s="266" t="s">
        <v>39</v>
      </c>
      <c r="F146" s="267">
        <v>9</v>
      </c>
      <c r="G146" s="311" t="s">
        <v>587</v>
      </c>
      <c r="H146" s="327" t="s">
        <v>35</v>
      </c>
      <c r="I146" s="221" t="s">
        <v>49</v>
      </c>
      <c r="J146" s="221">
        <f t="shared" si="158"/>
        <v>36</v>
      </c>
      <c r="K146" s="328" t="str">
        <f>IF(ISERROR(VLOOKUP(Y146,'Directive OSH09 (FR)'!$T$6:$U$10,2,FALSE)),"",VLOOKUP(Y146,'Directive OSH09 (FR)'!$T$6:$U$10,2,FALSE))</f>
        <v>3-Moderé</v>
      </c>
      <c r="L146" s="329"/>
      <c r="M146" s="330"/>
      <c r="N146" s="331"/>
      <c r="O146" s="331"/>
      <c r="P146" s="331"/>
      <c r="Q146" s="332"/>
      <c r="R146" s="333"/>
      <c r="S146" s="327">
        <f t="shared" si="159"/>
        <v>1</v>
      </c>
      <c r="T146" s="333">
        <f t="shared" si="159"/>
        <v>1</v>
      </c>
      <c r="U146" s="222">
        <f t="shared" si="154"/>
        <v>1</v>
      </c>
      <c r="V146" s="334">
        <f t="shared" si="155"/>
        <v>1</v>
      </c>
      <c r="W146" s="335">
        <f>IF(ISERROR(VLOOKUP(H146,'Directive OSH09 (FR)'!$O$6:$P$10,2,FALSE)),"",VLOOKUP(H146,'Directive OSH09 (FR)'!$O$6:$P$10,2,FALSE))</f>
        <v>2</v>
      </c>
      <c r="X146" s="222">
        <f>IF(ISERROR(VLOOKUP(I146,'Directive OSH09 (FR)'!$O$13:$P$17,2,FALSE)),"",VLOOKUP(I146,'Directive OSH09 (FR)'!$O$13:$P$17,2,FALSE))</f>
        <v>18</v>
      </c>
      <c r="Y146" s="222">
        <f>IF(J146="","",IF(J146&gt;=161,5,IF(J146&gt;=65,4,IF(J146&gt;=20,3,IF(J146&gt;=9,2,1)))))</f>
        <v>3</v>
      </c>
      <c r="Z146" s="262"/>
      <c r="AA146" s="273" t="s">
        <v>596</v>
      </c>
      <c r="AB146" s="270"/>
      <c r="AC146" s="379"/>
      <c r="AD146" s="798"/>
      <c r="AE146" s="783"/>
      <c r="AF146" s="449"/>
      <c r="AG146" s="221"/>
      <c r="AH146" s="221"/>
      <c r="AI146" s="785"/>
    </row>
    <row r="147" spans="1:35" ht="38.25">
      <c r="A147" s="261"/>
      <c r="B147" s="221" t="s">
        <v>597</v>
      </c>
      <c r="C147" s="221" t="s">
        <v>598</v>
      </c>
      <c r="D147" s="310" t="s">
        <v>599</v>
      </c>
      <c r="E147" s="266" t="s">
        <v>36</v>
      </c>
      <c r="F147" s="267">
        <v>9</v>
      </c>
      <c r="G147" s="311" t="s">
        <v>587</v>
      </c>
      <c r="H147" s="327" t="s">
        <v>35</v>
      </c>
      <c r="I147" s="221" t="s">
        <v>48</v>
      </c>
      <c r="J147" s="221">
        <f>IF(ISERROR(W147*X147),"",W147*X147)</f>
        <v>16</v>
      </c>
      <c r="K147" s="328" t="str">
        <f>IF(ISERROR(VLOOKUP(Y147,'Directive OSH09 (FR)'!$T$6:$U$10,2,FALSE)),"",VLOOKUP(Y147,'Directive OSH09 (FR)'!$T$6:$U$10,2,FALSE))</f>
        <v>2-Tolérable</v>
      </c>
      <c r="L147" s="329"/>
      <c r="M147" s="330"/>
      <c r="N147" s="331"/>
      <c r="O147" s="331"/>
      <c r="P147" s="331"/>
      <c r="Q147" s="332"/>
      <c r="R147" s="333"/>
      <c r="S147" s="327">
        <f t="shared" si="159"/>
        <v>0</v>
      </c>
      <c r="T147" s="333">
        <f t="shared" si="159"/>
        <v>0</v>
      </c>
      <c r="U147" s="222">
        <f t="shared" si="154"/>
        <v>0</v>
      </c>
      <c r="V147" s="334">
        <f t="shared" si="155"/>
        <v>0</v>
      </c>
      <c r="W147" s="335">
        <f>IF(ISERROR(VLOOKUP(H147,'Directive OSH09 (FR)'!$O$6:$P$10,2,FALSE)),"",VLOOKUP(H147,'Directive OSH09 (FR)'!$O$6:$P$10,2,FALSE))</f>
        <v>2</v>
      </c>
      <c r="X147" s="222">
        <f>IF(ISERROR(VLOOKUP(I147,'Directive OSH09 (FR)'!$O$13:$P$17,2,FALSE)),"",VLOOKUP(I147,'Directive OSH09 (FR)'!$O$13:$P$17,2,FALSE))</f>
        <v>8</v>
      </c>
      <c r="Y147" s="222">
        <f>IF(J147="","",IF(J147&gt;=161,5,IF(J147&gt;=65,4,IF(J147&gt;=20,3,IF(J147&gt;=9,2,1)))))</f>
        <v>2</v>
      </c>
      <c r="Z147" s="263" t="s">
        <v>600</v>
      </c>
      <c r="AA147" s="270"/>
      <c r="AB147" s="270"/>
      <c r="AC147" s="379"/>
      <c r="AD147" s="798"/>
      <c r="AE147" s="783"/>
      <c r="AF147" s="449"/>
      <c r="AG147" s="221"/>
      <c r="AH147" s="221">
        <f>IF(ISERROR(AU147*AV147),"",AU147*AV147)</f>
        <v>0</v>
      </c>
      <c r="AI147" s="785"/>
    </row>
    <row r="148" spans="1:35" ht="102">
      <c r="A148" s="261"/>
      <c r="B148" s="221" t="s">
        <v>601</v>
      </c>
      <c r="C148" s="221" t="s">
        <v>602</v>
      </c>
      <c r="D148" s="310" t="s">
        <v>603</v>
      </c>
      <c r="E148" s="266" t="s">
        <v>36</v>
      </c>
      <c r="F148" s="267">
        <v>9</v>
      </c>
      <c r="G148" s="311" t="s">
        <v>587</v>
      </c>
      <c r="H148" s="327" t="s">
        <v>35</v>
      </c>
      <c r="I148" s="221" t="s">
        <v>48</v>
      </c>
      <c r="J148" s="221">
        <f>IF(ISERROR(W148*X148),"",W148*X148)</f>
        <v>16</v>
      </c>
      <c r="K148" s="328" t="str">
        <f>IF(ISERROR(VLOOKUP(Y148,'Directive OSH09 (FR)'!$T$6:$U$10,2,FALSE)),"",VLOOKUP(Y148,'Directive OSH09 (FR)'!$T$6:$U$10,2,FALSE))</f>
        <v>2-Tolérable</v>
      </c>
      <c r="L148" s="329"/>
      <c r="M148" s="330"/>
      <c r="N148" s="331"/>
      <c r="O148" s="331"/>
      <c r="P148" s="331"/>
      <c r="Q148" s="332"/>
      <c r="R148" s="333"/>
      <c r="S148" s="327">
        <f t="shared" si="159"/>
        <v>0</v>
      </c>
      <c r="T148" s="333">
        <f t="shared" si="159"/>
        <v>0</v>
      </c>
      <c r="U148" s="222">
        <f t="shared" si="154"/>
        <v>0</v>
      </c>
      <c r="V148" s="334">
        <f t="shared" si="155"/>
        <v>0</v>
      </c>
      <c r="W148" s="335">
        <f>IF(ISERROR(VLOOKUP(H148,'Directive OSH09 (FR)'!$O$6:$P$10,2,FALSE)),"",VLOOKUP(H148,'Directive OSH09 (FR)'!$O$6:$P$10,2,FALSE))</f>
        <v>2</v>
      </c>
      <c r="X148" s="222">
        <f>IF(ISERROR(VLOOKUP(I148,'Directive OSH09 (FR)'!$O$13:$P$17,2,FALSE)),"",VLOOKUP(I148,'Directive OSH09 (FR)'!$O$13:$P$17,2,FALSE))</f>
        <v>8</v>
      </c>
      <c r="Y148" s="222">
        <f>IF(J148="","",IF(J148&gt;=161,5,IF(J148&gt;=65,4,IF(J148&gt;=20,3,IF(J148&gt;=9,2,1)))))</f>
        <v>2</v>
      </c>
      <c r="Z148" s="263" t="s">
        <v>568</v>
      </c>
      <c r="AA148" s="270"/>
      <c r="AB148" s="270"/>
      <c r="AC148" s="379"/>
      <c r="AD148" s="798"/>
      <c r="AE148" s="783"/>
      <c r="AF148" s="449"/>
      <c r="AG148" s="221"/>
      <c r="AH148" s="221"/>
      <c r="AI148" s="784"/>
    </row>
    <row r="149" spans="1:35" ht="81.75" customHeight="1">
      <c r="A149" s="261"/>
      <c r="B149" s="221" t="s">
        <v>604</v>
      </c>
      <c r="C149" s="310" t="s">
        <v>605</v>
      </c>
      <c r="D149" s="310" t="s">
        <v>606</v>
      </c>
      <c r="E149" s="266" t="s">
        <v>33</v>
      </c>
      <c r="F149" s="283">
        <v>9</v>
      </c>
      <c r="G149" s="311" t="s">
        <v>508</v>
      </c>
      <c r="H149" s="327" t="s">
        <v>35</v>
      </c>
      <c r="I149" s="221" t="s">
        <v>49</v>
      </c>
      <c r="J149" s="221">
        <f>IF(ISERROR(W149*X149),"",W149*X149)</f>
        <v>36</v>
      </c>
      <c r="K149" s="328" t="str">
        <f>IF(ISERROR(VLOOKUP(Y149,'Directive OSH09 (FR)'!$T$6:$U$10,2,FALSE)),"",VLOOKUP(Y149,'Directive OSH09 (FR)'!$T$6:$U$10,2,FALSE))</f>
        <v>3-Moderé</v>
      </c>
      <c r="L149" s="329"/>
      <c r="M149" s="330"/>
      <c r="N149" s="331"/>
      <c r="O149" s="331"/>
      <c r="P149" s="331"/>
      <c r="Q149" s="332"/>
      <c r="R149" s="333"/>
      <c r="S149" s="327">
        <f t="shared" si="159"/>
        <v>0</v>
      </c>
      <c r="T149" s="333">
        <f t="shared" si="159"/>
        <v>0</v>
      </c>
      <c r="U149" s="222">
        <f>IF(A149="",0,IF(Q$137="",1,IF(Q$137+$U$89*365&lt;$U$1,1,0)))</f>
        <v>0</v>
      </c>
      <c r="V149" s="334">
        <f>IF(A149="",0,IF(Q$137="",1,IF(Q$137+$V$89*365&lt;$U$1,1,0)))</f>
        <v>0</v>
      </c>
      <c r="W149" s="335">
        <f>IF(ISERROR(VLOOKUP(H149,'Directive OSH09 (FR)'!$O$6:$P$10,2,FALSE)),"",VLOOKUP(H149,'Directive OSH09 (FR)'!$O$6:$P$10,2,FALSE))</f>
        <v>2</v>
      </c>
      <c r="X149" s="222">
        <f>IF(ISERROR(VLOOKUP(I149,'Directive OSH09 (FR)'!$O$13:$P$17,2,FALSE)),"",VLOOKUP(I149,'Directive OSH09 (FR)'!$O$13:$P$17,2,FALSE))</f>
        <v>18</v>
      </c>
      <c r="Y149" s="222">
        <f>IF(J149="","",IF(J149&gt;=161,5,IF(J149&gt;=65,4,IF(J149&gt;=20,3,IF(J149&gt;=9,2,1)))))</f>
        <v>3</v>
      </c>
      <c r="Z149" s="276"/>
      <c r="AA149" s="270"/>
      <c r="AB149" s="270"/>
      <c r="AC149" s="379"/>
      <c r="AD149" s="798"/>
      <c r="AE149" s="783"/>
      <c r="AF149" s="380"/>
      <c r="AG149" s="270"/>
      <c r="AH149" s="270"/>
      <c r="AI149" s="784"/>
    </row>
    <row r="150" spans="1:35" ht="11.25" customHeight="1">
      <c r="A150" s="405"/>
      <c r="B150" s="393"/>
      <c r="C150" s="393"/>
      <c r="D150" s="393"/>
      <c r="E150" s="293"/>
      <c r="F150" s="282"/>
      <c r="G150" s="383"/>
      <c r="H150" s="537"/>
      <c r="I150" s="393"/>
      <c r="J150" s="393" t="str">
        <f t="shared" ref="J150" si="160">IF(ISERROR(W150*X150),"",W150*X150)</f>
        <v/>
      </c>
      <c r="K150" s="538" t="str">
        <f>IF(ISERROR(VLOOKUP(Y150,'Directive OSH09 (FR)'!$T$6:$U$10,2,FALSE)),"",VLOOKUP(Y150,'Directive OSH09 (FR)'!$T$6:$U$10,2,FALSE))</f>
        <v/>
      </c>
      <c r="L150" s="537"/>
      <c r="M150" s="539"/>
      <c r="N150" s="539"/>
      <c r="O150" s="539"/>
      <c r="P150" s="539"/>
      <c r="Q150" s="540"/>
      <c r="R150" s="541"/>
      <c r="S150" s="537">
        <f t="shared" ref="S150:T150" si="161">U150</f>
        <v>0</v>
      </c>
      <c r="T150" s="541">
        <f t="shared" si="161"/>
        <v>0</v>
      </c>
      <c r="U150" s="542">
        <f>IF(A150="",0,IF(Q$142="",1,IF(Q$142+$U$91*365&lt;$U$1,1,0)))</f>
        <v>0</v>
      </c>
      <c r="V150" s="543">
        <f>IF(A150="",0,IF(Q$142="",1,IF(Q$142+$V$91*365&lt;$U$1,1,0)))</f>
        <v>0</v>
      </c>
      <c r="W150" s="335" t="str">
        <f>IF(ISERROR(VLOOKUP(H150,'Directive OSH09 (FR)'!$O$6:$P$10,2,FALSE)),"",VLOOKUP(H150,'Directive OSH09 (FR)'!$O$6:$P$10,2,FALSE))</f>
        <v/>
      </c>
      <c r="X150" s="222" t="str">
        <f>IF(ISERROR(VLOOKUP(I150,'Directive OSH09 (FR)'!$O$13:$P$17,2,FALSE)),"",VLOOKUP(I150,'Directive OSH09 (FR)'!$O$13:$P$17,2,FALSE))</f>
        <v/>
      </c>
      <c r="Y150" s="222" t="str">
        <f t="shared" ref="Y150" si="162">IF(J150="","",IF(J150&gt;=161,5,IF(J150&gt;=65,4,IF(J150&gt;=20,3,IF(J150&gt;=9,2,1)))))</f>
        <v/>
      </c>
      <c r="Z150" s="263"/>
      <c r="AA150" s="270"/>
      <c r="AB150" s="270"/>
      <c r="AC150" s="379"/>
      <c r="AD150" s="798"/>
      <c r="AE150" s="783"/>
      <c r="AF150" s="768"/>
      <c r="AG150" s="393"/>
      <c r="AH150" s="393">
        <f t="shared" ref="AH150" si="163">IF(ISERROR(AU150*AV150),"",AU150*AV150)</f>
        <v>0</v>
      </c>
      <c r="AI150" s="784"/>
    </row>
    <row r="151" spans="1:35">
      <c r="A151" s="523" t="s">
        <v>297</v>
      </c>
      <c r="B151" s="389"/>
      <c r="C151" s="389"/>
      <c r="D151" s="389"/>
      <c r="E151" s="292"/>
      <c r="F151" s="281"/>
      <c r="G151" s="382"/>
      <c r="H151" s="390"/>
      <c r="I151" s="389"/>
      <c r="J151" s="389">
        <f>IF(SUM(J152:J161)=0,"",MAX(J152:J161))</f>
        <v>36</v>
      </c>
      <c r="K151" s="565" t="str">
        <f>IF(ISERROR(VLOOKUP(Y151,'Directive OSH09 (FR)'!$T$6:$U$10,2,FALSE)),"",VLOOKUP(Y151,'Directive OSH09 (FR)'!$T$6:$U$10,2,FALSE))</f>
        <v>3-Moderé</v>
      </c>
      <c r="L151" s="566" t="str">
        <f>IF(ISERROR(VLOOKUP($A151,Dangers!$B$4:$G$1001,4,FALSE)),"ERR",IF(ISBLANK(VLOOKUP($A151,Dangers!$B$4:$G$1001,4,FALSE)),"","Yes"))</f>
        <v/>
      </c>
      <c r="M151" s="567" t="str">
        <f>IF(ISERROR(VLOOKUP($A151,Dangers!$B$4:$G$1001,6,FALSE)),"ERR",IF(ISBLANK((VLOOKUP($A151,Dangers!$B$4:$G$1001,6,FALSE))),"","Yes"))</f>
        <v>Yes</v>
      </c>
      <c r="N151" s="567"/>
      <c r="O151" s="567"/>
      <c r="P151" s="567"/>
      <c r="Q151" s="569">
        <f>IF(OR(L151="Yes",M151="Yes"),MAX(Q152:Q161),"")</f>
        <v>0</v>
      </c>
      <c r="R151" s="570"/>
      <c r="S151" s="566">
        <f>IF(L151="Yes",IF(SUM(S152:S161)=0,0,1),2)</f>
        <v>2</v>
      </c>
      <c r="T151" s="570">
        <f>IF(M151="Yes",IF(SUM(T152:T161)=0,0,1),2)</f>
        <v>1</v>
      </c>
      <c r="U151" s="571">
        <v>1</v>
      </c>
      <c r="V151" s="572">
        <v>3</v>
      </c>
      <c r="W151" s="335" t="str">
        <f>IF(ISERROR(VLOOKUP(H151,'Directive OSH09 (FR)'!$O$6:$P$10,2,FALSE)),"",VLOOKUP(H151,'Directive OSH09 (FR)'!$O$6:$P$10,2,FALSE))</f>
        <v/>
      </c>
      <c r="X151" s="222" t="str">
        <f>IF(ISERROR(VLOOKUP(I151,'Directive OSH09 (FR)'!$O$13:$P$17,2,FALSE)),"",VLOOKUP(I151,'Directive OSH09 (FR)'!$O$13:$P$17,2,FALSE))</f>
        <v/>
      </c>
      <c r="Y151" s="222">
        <f>IF(J151="","",IF(J151&gt;=161,5,IF(J151&gt;=65,4,IF(J151&gt;=20,3,IF(J151&gt;=9,2,1)))))</f>
        <v>3</v>
      </c>
      <c r="Z151" s="263"/>
      <c r="AA151" s="270"/>
      <c r="AB151" s="270"/>
      <c r="AC151" s="379"/>
      <c r="AD151" s="798"/>
      <c r="AE151" s="783"/>
      <c r="AF151" s="770"/>
      <c r="AG151" s="389"/>
      <c r="AH151" s="389" t="str">
        <f>IF(SUM(AH152:AH161)=0,"",MAX(AH152:AH161))</f>
        <v/>
      </c>
      <c r="AI151" s="784"/>
    </row>
    <row r="152" spans="1:35" ht="38.25">
      <c r="A152" s="261"/>
      <c r="B152" s="310" t="s">
        <v>607</v>
      </c>
      <c r="C152" s="310" t="s">
        <v>608</v>
      </c>
      <c r="D152" s="310" t="s">
        <v>609</v>
      </c>
      <c r="E152" s="266" t="s">
        <v>39</v>
      </c>
      <c r="F152" s="267">
        <v>9</v>
      </c>
      <c r="G152" s="278" t="s">
        <v>610</v>
      </c>
      <c r="H152" s="327" t="s">
        <v>38</v>
      </c>
      <c r="I152" s="221" t="s">
        <v>46</v>
      </c>
      <c r="J152" s="221">
        <f>IF(ISERROR(W152*X152),"",W152*X152)</f>
        <v>4</v>
      </c>
      <c r="K152" s="328" t="str">
        <f>IF(ISERROR(VLOOKUP(Y152,'Directive OSH09 (FR)'!$T$6:$U$10,2,FALSE)),"",VLOOKUP(Y152,'Directive OSH09 (FR)'!$T$6:$U$10,2,FALSE))</f>
        <v>1-Negligeable</v>
      </c>
      <c r="L152" s="329"/>
      <c r="M152" s="330"/>
      <c r="N152" s="331"/>
      <c r="O152" s="331"/>
      <c r="P152" s="331"/>
      <c r="Q152" s="332"/>
      <c r="R152" s="333"/>
      <c r="S152" s="327">
        <f t="shared" ref="S152:T155" si="164">U152</f>
        <v>0</v>
      </c>
      <c r="T152" s="333">
        <f t="shared" si="164"/>
        <v>0</v>
      </c>
      <c r="U152" s="222">
        <f t="shared" ref="U152:U159" si="165">IF(A152="",0,IF(Q$146="",1,IF(Q$146+$U$90*365&lt;$U$1,1,0)))</f>
        <v>0</v>
      </c>
      <c r="V152" s="334">
        <f t="shared" ref="V152:V159" si="166">IF(A152="",0,IF(Q$146="",1,IF(Q$146+$V$90*365&lt;$U$1,1,0)))</f>
        <v>0</v>
      </c>
      <c r="W152" s="335">
        <f>IF(ISERROR(VLOOKUP(H152,'Directive OSH09 (FR)'!$O$6:$P$10,2,FALSE)),"",VLOOKUP(H152,'Directive OSH09 (FR)'!$O$6:$P$10,2,FALSE))</f>
        <v>4</v>
      </c>
      <c r="X152" s="222">
        <f>IF(ISERROR(VLOOKUP(I152,'Directive OSH09 (FR)'!$O$13:$P$17,2,FALSE)),"",VLOOKUP(I152,'Directive OSH09 (FR)'!$O$13:$P$17,2,FALSE))</f>
        <v>1</v>
      </c>
      <c r="Y152" s="222">
        <f>IF(J152="","",IF(J152&gt;=161,5,IF(J152&gt;=65,4,IF(J152&gt;=20,3,IF(J152&gt;=9,2,1)))))</f>
        <v>1</v>
      </c>
      <c r="Z152" s="263"/>
      <c r="AA152" s="270"/>
      <c r="AB152" s="270"/>
      <c r="AC152" s="379"/>
      <c r="AD152" s="798"/>
      <c r="AE152" s="783"/>
      <c r="AF152" s="449"/>
      <c r="AG152" s="310"/>
      <c r="AH152" s="221">
        <f>IF(ISERROR(AU152*AV152),"",AU152*AV152)</f>
        <v>0</v>
      </c>
      <c r="AI152" s="784"/>
    </row>
    <row r="153" spans="1:35" ht="38.25">
      <c r="A153" s="261"/>
      <c r="B153" s="310" t="s">
        <v>607</v>
      </c>
      <c r="C153" s="310" t="s">
        <v>611</v>
      </c>
      <c r="D153" s="260" t="s">
        <v>1317</v>
      </c>
      <c r="E153" s="266" t="s">
        <v>39</v>
      </c>
      <c r="F153" s="267">
        <v>9</v>
      </c>
      <c r="G153" s="278" t="s">
        <v>610</v>
      </c>
      <c r="H153" s="327" t="s">
        <v>41</v>
      </c>
      <c r="I153" s="221" t="s">
        <v>47</v>
      </c>
      <c r="J153" s="221">
        <f t="shared" ref="J153:J155" si="167">IF(ISERROR(W153*X153),"",W153*X153)</f>
        <v>36</v>
      </c>
      <c r="K153" s="328" t="str">
        <f>IF(ISERROR(VLOOKUP(Y153,'Directive OSH09 (FR)'!$T$6:$U$10,2,FALSE)),"",VLOOKUP(Y153,'Directive OSH09 (FR)'!$T$6:$U$10,2,FALSE))</f>
        <v>3-Moderé</v>
      </c>
      <c r="L153" s="329"/>
      <c r="M153" s="330"/>
      <c r="N153" s="331"/>
      <c r="O153" s="331"/>
      <c r="P153" s="331"/>
      <c r="Q153" s="332"/>
      <c r="R153" s="333"/>
      <c r="S153" s="327">
        <f t="shared" si="164"/>
        <v>0</v>
      </c>
      <c r="T153" s="333">
        <f t="shared" si="164"/>
        <v>0</v>
      </c>
      <c r="U153" s="222">
        <f t="shared" si="165"/>
        <v>0</v>
      </c>
      <c r="V153" s="334">
        <f t="shared" si="166"/>
        <v>0</v>
      </c>
      <c r="W153" s="335">
        <f>IF(ISERROR(VLOOKUP(H153,'Directive OSH09 (FR)'!$O$6:$P$10,2,FALSE)),"",VLOOKUP(H153,'Directive OSH09 (FR)'!$O$6:$P$10,2,FALSE))</f>
        <v>9</v>
      </c>
      <c r="X153" s="222">
        <f>IF(ISERROR(VLOOKUP(I153,'Directive OSH09 (FR)'!$O$13:$P$17,2,FALSE)),"",VLOOKUP(I153,'Directive OSH09 (FR)'!$O$13:$P$17,2,FALSE))</f>
        <v>4</v>
      </c>
      <c r="Y153" s="222">
        <f t="shared" ref="Y153:Y155" si="168">IF(J153="","",IF(J153&gt;=161,5,IF(J153&gt;=65,4,IF(J153&gt;=20,3,IF(J153&gt;=9,2,1)))))</f>
        <v>3</v>
      </c>
      <c r="Z153" s="263"/>
      <c r="AA153" s="270"/>
      <c r="AB153" s="270"/>
      <c r="AC153" s="379"/>
      <c r="AD153" s="798"/>
      <c r="AE153" s="783"/>
      <c r="AF153" s="449"/>
      <c r="AG153" s="221"/>
      <c r="AH153" s="221">
        <f t="shared" ref="AH153:AH155" si="169">IF(ISERROR(AU153*AV153),"",AU153*AV153)</f>
        <v>0</v>
      </c>
      <c r="AI153" s="784"/>
    </row>
    <row r="154" spans="1:35" ht="38.25">
      <c r="A154" s="261"/>
      <c r="B154" s="310" t="s">
        <v>607</v>
      </c>
      <c r="C154" s="310" t="s">
        <v>608</v>
      </c>
      <c r="D154" s="310" t="s">
        <v>612</v>
      </c>
      <c r="E154" s="266" t="s">
        <v>39</v>
      </c>
      <c r="F154" s="267">
        <v>9</v>
      </c>
      <c r="G154" s="278" t="s">
        <v>610</v>
      </c>
      <c r="H154" s="327" t="s">
        <v>38</v>
      </c>
      <c r="I154" s="221" t="s">
        <v>47</v>
      </c>
      <c r="J154" s="221">
        <f t="shared" si="167"/>
        <v>16</v>
      </c>
      <c r="K154" s="328" t="str">
        <f>IF(ISERROR(VLOOKUP(Y154,'Directive OSH09 (FR)'!$T$6:$U$10,2,FALSE)),"",VLOOKUP(Y154,'Directive OSH09 (FR)'!$T$6:$U$10,2,FALSE))</f>
        <v>2-Tolérable</v>
      </c>
      <c r="L154" s="329"/>
      <c r="M154" s="330"/>
      <c r="N154" s="331"/>
      <c r="O154" s="331"/>
      <c r="P154" s="331"/>
      <c r="Q154" s="332"/>
      <c r="R154" s="333"/>
      <c r="S154" s="327">
        <f t="shared" si="164"/>
        <v>0</v>
      </c>
      <c r="T154" s="333">
        <f t="shared" si="164"/>
        <v>0</v>
      </c>
      <c r="U154" s="222">
        <f t="shared" si="165"/>
        <v>0</v>
      </c>
      <c r="V154" s="334">
        <f t="shared" si="166"/>
        <v>0</v>
      </c>
      <c r="W154" s="335">
        <f>IF(ISERROR(VLOOKUP(H154,'Directive OSH09 (FR)'!$O$6:$P$10,2,FALSE)),"",VLOOKUP(H154,'Directive OSH09 (FR)'!$O$6:$P$10,2,FALSE))</f>
        <v>4</v>
      </c>
      <c r="X154" s="222">
        <f>IF(ISERROR(VLOOKUP(I154,'Directive OSH09 (FR)'!$O$13:$P$17,2,FALSE)),"",VLOOKUP(I154,'Directive OSH09 (FR)'!$O$13:$P$17,2,FALSE))</f>
        <v>4</v>
      </c>
      <c r="Y154" s="222">
        <f t="shared" si="168"/>
        <v>2</v>
      </c>
      <c r="Z154" s="263"/>
      <c r="AA154" s="270"/>
      <c r="AB154" s="270"/>
      <c r="AC154" s="379"/>
      <c r="AD154" s="798"/>
      <c r="AE154" s="783"/>
      <c r="AF154" s="449"/>
      <c r="AG154" s="221"/>
      <c r="AH154" s="221">
        <f t="shared" si="169"/>
        <v>0</v>
      </c>
      <c r="AI154" s="784"/>
    </row>
    <row r="155" spans="1:35" ht="38.25">
      <c r="A155" s="261"/>
      <c r="B155" s="310" t="s">
        <v>613</v>
      </c>
      <c r="C155" s="310" t="s">
        <v>614</v>
      </c>
      <c r="D155" s="310" t="s">
        <v>615</v>
      </c>
      <c r="E155" s="266" t="s">
        <v>39</v>
      </c>
      <c r="F155" s="267">
        <v>9</v>
      </c>
      <c r="G155" s="278" t="s">
        <v>610</v>
      </c>
      <c r="H155" s="327" t="s">
        <v>38</v>
      </c>
      <c r="I155" s="221" t="s">
        <v>47</v>
      </c>
      <c r="J155" s="221">
        <f t="shared" si="167"/>
        <v>16</v>
      </c>
      <c r="K155" s="328" t="str">
        <f>IF(ISERROR(VLOOKUP(Y155,'Directive OSH09 (FR)'!$T$6:$U$10,2,FALSE)),"",VLOOKUP(Y155,'Directive OSH09 (FR)'!$T$6:$U$10,2,FALSE))</f>
        <v>2-Tolérable</v>
      </c>
      <c r="L155" s="329"/>
      <c r="M155" s="330"/>
      <c r="N155" s="331"/>
      <c r="O155" s="331"/>
      <c r="P155" s="331"/>
      <c r="Q155" s="332"/>
      <c r="R155" s="333"/>
      <c r="S155" s="327">
        <f t="shared" si="164"/>
        <v>0</v>
      </c>
      <c r="T155" s="333">
        <f t="shared" si="164"/>
        <v>0</v>
      </c>
      <c r="U155" s="222">
        <f t="shared" si="165"/>
        <v>0</v>
      </c>
      <c r="V155" s="334">
        <f t="shared" si="166"/>
        <v>0</v>
      </c>
      <c r="W155" s="335">
        <f>IF(ISERROR(VLOOKUP(H155,'Directive OSH09 (FR)'!$O$6:$P$10,2,FALSE)),"",VLOOKUP(H155,'Directive OSH09 (FR)'!$O$6:$P$10,2,FALSE))</f>
        <v>4</v>
      </c>
      <c r="X155" s="222">
        <f>IF(ISERROR(VLOOKUP(I155,'Directive OSH09 (FR)'!$O$13:$P$17,2,FALSE)),"",VLOOKUP(I155,'Directive OSH09 (FR)'!$O$13:$P$17,2,FALSE))</f>
        <v>4</v>
      </c>
      <c r="Y155" s="222">
        <f t="shared" si="168"/>
        <v>2</v>
      </c>
      <c r="Z155" s="262" t="s">
        <v>661</v>
      </c>
      <c r="AA155" s="270"/>
      <c r="AB155" s="270"/>
      <c r="AC155" s="379"/>
      <c r="AD155" s="798"/>
      <c r="AE155" s="783"/>
      <c r="AF155" s="449"/>
      <c r="AG155" s="221"/>
      <c r="AH155" s="221">
        <f t="shared" si="169"/>
        <v>0</v>
      </c>
      <c r="AI155" s="785"/>
    </row>
    <row r="156" spans="1:35" ht="38.25">
      <c r="A156" s="261"/>
      <c r="B156" s="310" t="s">
        <v>613</v>
      </c>
      <c r="C156" s="277" t="s">
        <v>617</v>
      </c>
      <c r="D156" s="310" t="s">
        <v>618</v>
      </c>
      <c r="E156" s="266" t="s">
        <v>39</v>
      </c>
      <c r="F156" s="267">
        <v>9</v>
      </c>
      <c r="G156" s="278" t="s">
        <v>610</v>
      </c>
      <c r="H156" s="327" t="s">
        <v>38</v>
      </c>
      <c r="I156" s="221" t="s">
        <v>48</v>
      </c>
      <c r="J156" s="221">
        <f>IF(ISERROR(W156*X156),"",W156*X156)</f>
        <v>32</v>
      </c>
      <c r="K156" s="328" t="str">
        <f>IF(ISERROR(VLOOKUP(Y156,'Directive OSH09 (FR)'!$T$6:$U$10,2,FALSE)),"",VLOOKUP(Y156,'Directive OSH09 (FR)'!$T$6:$U$10,2,FALSE))</f>
        <v>3-Moderé</v>
      </c>
      <c r="L156" s="329"/>
      <c r="M156" s="330"/>
      <c r="N156" s="331"/>
      <c r="O156" s="331"/>
      <c r="P156" s="331"/>
      <c r="Q156" s="332"/>
      <c r="R156" s="333"/>
      <c r="S156" s="327">
        <f t="shared" ref="S156:T158" si="170">U156</f>
        <v>0</v>
      </c>
      <c r="T156" s="333">
        <f t="shared" si="170"/>
        <v>0</v>
      </c>
      <c r="U156" s="222">
        <f t="shared" si="165"/>
        <v>0</v>
      </c>
      <c r="V156" s="334">
        <f t="shared" si="166"/>
        <v>0</v>
      </c>
      <c r="W156" s="335">
        <f>IF(ISERROR(VLOOKUP(H156,'Directive OSH09 (FR)'!$O$6:$P$10,2,FALSE)),"",VLOOKUP(H156,'Directive OSH09 (FR)'!$O$6:$P$10,2,FALSE))</f>
        <v>4</v>
      </c>
      <c r="X156" s="222">
        <f>IF(ISERROR(VLOOKUP(I156,'Directive OSH09 (FR)'!$O$13:$P$17,2,FALSE)),"",VLOOKUP(I156,'Directive OSH09 (FR)'!$O$13:$P$17,2,FALSE))</f>
        <v>8</v>
      </c>
      <c r="Y156" s="222">
        <f>IF(J156="","",IF(J156&gt;=161,5,IF(J156&gt;=65,4,IF(J156&gt;=20,3,IF(J156&gt;=9,2,1)))))</f>
        <v>3</v>
      </c>
      <c r="Z156" s="262" t="s">
        <v>661</v>
      </c>
      <c r="AA156" s="270"/>
      <c r="AB156" s="270"/>
      <c r="AC156" s="379"/>
      <c r="AD156" s="798"/>
      <c r="AE156" s="783"/>
      <c r="AF156" s="449"/>
      <c r="AG156" s="221"/>
      <c r="AH156" s="221"/>
      <c r="AI156" s="785"/>
    </row>
    <row r="157" spans="1:35" ht="38.25">
      <c r="A157" s="261"/>
      <c r="B157" s="310" t="s">
        <v>613</v>
      </c>
      <c r="C157" s="310" t="s">
        <v>619</v>
      </c>
      <c r="D157" s="310" t="s">
        <v>615</v>
      </c>
      <c r="E157" s="266" t="s">
        <v>39</v>
      </c>
      <c r="F157" s="267">
        <v>9</v>
      </c>
      <c r="G157" s="278" t="s">
        <v>610</v>
      </c>
      <c r="H157" s="327" t="s">
        <v>38</v>
      </c>
      <c r="I157" s="221" t="s">
        <v>48</v>
      </c>
      <c r="J157" s="221">
        <f t="shared" ref="J157" si="171">IF(ISERROR(W157*X157),"",W157*X157)</f>
        <v>32</v>
      </c>
      <c r="K157" s="328" t="str">
        <f>IF(ISERROR(VLOOKUP(Y157,'Directive OSH09 (FR)'!$T$6:$U$10,2,FALSE)),"",VLOOKUP(Y157,'Directive OSH09 (FR)'!$T$6:$U$10,2,FALSE))</f>
        <v>3-Moderé</v>
      </c>
      <c r="L157" s="329"/>
      <c r="M157" s="330"/>
      <c r="N157" s="331"/>
      <c r="O157" s="331"/>
      <c r="P157" s="331"/>
      <c r="Q157" s="332"/>
      <c r="R157" s="333"/>
      <c r="S157" s="327">
        <f t="shared" si="170"/>
        <v>0</v>
      </c>
      <c r="T157" s="333">
        <f t="shared" si="170"/>
        <v>0</v>
      </c>
      <c r="U157" s="222">
        <f t="shared" si="165"/>
        <v>0</v>
      </c>
      <c r="V157" s="334">
        <f t="shared" si="166"/>
        <v>0</v>
      </c>
      <c r="W157" s="335">
        <f>IF(ISERROR(VLOOKUP(H157,'Directive OSH09 (FR)'!$O$6:$P$10,2,FALSE)),"",VLOOKUP(H157,'Directive OSH09 (FR)'!$O$6:$P$10,2,FALSE))</f>
        <v>4</v>
      </c>
      <c r="X157" s="222">
        <f>IF(ISERROR(VLOOKUP(I157,'Directive OSH09 (FR)'!$O$13:$P$17,2,FALSE)),"",VLOOKUP(I157,'Directive OSH09 (FR)'!$O$13:$P$17,2,FALSE))</f>
        <v>8</v>
      </c>
      <c r="Y157" s="222">
        <f>IF(J157="","",IF(J157&gt;=161,5,IF(J157&gt;=65,4,IF(J157&gt;=20,3,IF(J157&gt;=9,2,1)))))</f>
        <v>3</v>
      </c>
      <c r="Z157" s="262" t="s">
        <v>661</v>
      </c>
      <c r="AA157" s="270"/>
      <c r="AB157" s="270"/>
      <c r="AC157" s="379"/>
      <c r="AD157" s="798"/>
      <c r="AE157" s="783"/>
      <c r="AF157" s="449"/>
      <c r="AG157" s="221"/>
      <c r="AH157" s="221">
        <f t="shared" ref="AH157" si="172">IF(ISERROR(AU157*AV157),"",AU157*AV157)</f>
        <v>0</v>
      </c>
      <c r="AI157" s="784"/>
    </row>
    <row r="158" spans="1:35" ht="38.25">
      <c r="A158" s="261"/>
      <c r="B158" s="310" t="s">
        <v>613</v>
      </c>
      <c r="C158" s="310" t="s">
        <v>620</v>
      </c>
      <c r="D158" s="221" t="s">
        <v>621</v>
      </c>
      <c r="E158" s="266" t="s">
        <v>39</v>
      </c>
      <c r="F158" s="267">
        <v>9</v>
      </c>
      <c r="G158" s="278" t="s">
        <v>610</v>
      </c>
      <c r="H158" s="327" t="s">
        <v>38</v>
      </c>
      <c r="I158" s="221" t="s">
        <v>48</v>
      </c>
      <c r="J158" s="221">
        <f>IF(ISERROR(W158*X158),"",W158*X158)</f>
        <v>32</v>
      </c>
      <c r="K158" s="328" t="str">
        <f>IF(ISERROR(VLOOKUP(Y158,'Directive OSH09 (FR)'!$T$6:$U$10,2,FALSE)),"",VLOOKUP(Y158,'Directive OSH09 (FR)'!$T$6:$U$10,2,FALSE))</f>
        <v>3-Moderé</v>
      </c>
      <c r="L158" s="329"/>
      <c r="M158" s="330"/>
      <c r="N158" s="331"/>
      <c r="O158" s="331"/>
      <c r="P158" s="331"/>
      <c r="Q158" s="332"/>
      <c r="R158" s="333"/>
      <c r="S158" s="327">
        <f t="shared" si="170"/>
        <v>0</v>
      </c>
      <c r="T158" s="333">
        <f t="shared" si="170"/>
        <v>0</v>
      </c>
      <c r="U158" s="222">
        <f t="shared" si="165"/>
        <v>0</v>
      </c>
      <c r="V158" s="334">
        <f t="shared" si="166"/>
        <v>0</v>
      </c>
      <c r="W158" s="335">
        <f>IF(ISERROR(VLOOKUP(H158,'Directive OSH09 (FR)'!$O$6:$P$10,2,FALSE)),"",VLOOKUP(H158,'Directive OSH09 (FR)'!$O$6:$P$10,2,FALSE))</f>
        <v>4</v>
      </c>
      <c r="X158" s="222">
        <f>IF(ISERROR(VLOOKUP(I158,'Directive OSH09 (FR)'!$O$13:$P$17,2,FALSE)),"",VLOOKUP(I158,'Directive OSH09 (FR)'!$O$13:$P$17,2,FALSE))</f>
        <v>8</v>
      </c>
      <c r="Y158" s="222">
        <f>IF(J158="","",IF(J158&gt;=161,5,IF(J158&gt;=65,4,IF(J158&gt;=20,3,IF(J158&gt;=9,2,1)))))</f>
        <v>3</v>
      </c>
      <c r="Z158" s="262"/>
      <c r="AA158" s="270"/>
      <c r="AB158" s="270"/>
      <c r="AC158" s="379"/>
      <c r="AD158" s="798"/>
      <c r="AE158" s="783"/>
      <c r="AF158" s="449"/>
      <c r="AG158" s="221"/>
      <c r="AH158" s="221"/>
      <c r="AI158" s="784"/>
    </row>
    <row r="159" spans="1:35" ht="38.25">
      <c r="A159" s="261" t="s">
        <v>622</v>
      </c>
      <c r="B159" s="310" t="s">
        <v>623</v>
      </c>
      <c r="C159" s="310" t="s">
        <v>624</v>
      </c>
      <c r="D159" s="310" t="s">
        <v>625</v>
      </c>
      <c r="E159" s="266" t="s">
        <v>39</v>
      </c>
      <c r="F159" s="267">
        <v>9</v>
      </c>
      <c r="G159" s="278" t="s">
        <v>610</v>
      </c>
      <c r="H159" s="327" t="s">
        <v>38</v>
      </c>
      <c r="I159" s="221" t="s">
        <v>48</v>
      </c>
      <c r="J159" s="221">
        <f t="shared" ref="J159" si="173">IF(ISERROR(W159*X159),"",W159*X159)</f>
        <v>32</v>
      </c>
      <c r="K159" s="328" t="str">
        <f>IF(ISERROR(VLOOKUP(Y159,'Directive OSH09 (FR)'!$T$6:$U$10,2,FALSE)),"",VLOOKUP(Y159,'Directive OSH09 (FR)'!$T$6:$U$10,2,FALSE))</f>
        <v>3-Moderé</v>
      </c>
      <c r="L159" s="329"/>
      <c r="M159" s="330"/>
      <c r="N159" s="331"/>
      <c r="O159" s="331"/>
      <c r="P159" s="331"/>
      <c r="Q159" s="332"/>
      <c r="R159" s="333"/>
      <c r="S159" s="327">
        <f t="shared" ref="S159:T159" si="174">U159</f>
        <v>1</v>
      </c>
      <c r="T159" s="333">
        <f t="shared" si="174"/>
        <v>1</v>
      </c>
      <c r="U159" s="222">
        <f t="shared" si="165"/>
        <v>1</v>
      </c>
      <c r="V159" s="334">
        <f t="shared" si="166"/>
        <v>1</v>
      </c>
      <c r="W159" s="335">
        <f>IF(ISERROR(VLOOKUP(H159,'Directive OSH09 (FR)'!$O$6:$P$10,2,FALSE)),"",VLOOKUP(H159,'Directive OSH09 (FR)'!$O$6:$P$10,2,FALSE))</f>
        <v>4</v>
      </c>
      <c r="X159" s="222">
        <f>IF(ISERROR(VLOOKUP(I159,'Directive OSH09 (FR)'!$O$13:$P$17,2,FALSE)),"",VLOOKUP(I159,'Directive OSH09 (FR)'!$O$13:$P$17,2,FALSE))</f>
        <v>8</v>
      </c>
      <c r="Y159" s="222">
        <f t="shared" ref="Y159" si="175">IF(J159="","",IF(J159&gt;=161,5,IF(J159&gt;=65,4,IF(J159&gt;=20,3,IF(J159&gt;=9,2,1)))))</f>
        <v>3</v>
      </c>
      <c r="Z159" s="262"/>
      <c r="AA159" s="270"/>
      <c r="AB159" s="270"/>
      <c r="AC159" s="379"/>
      <c r="AD159" s="798"/>
      <c r="AE159" s="783"/>
      <c r="AF159" s="449"/>
      <c r="AG159" s="221"/>
      <c r="AH159" s="221">
        <f t="shared" ref="AH159" si="176">IF(ISERROR(AU159*AV159),"",AU159*AV159)</f>
        <v>0</v>
      </c>
      <c r="AI159" s="785"/>
    </row>
    <row r="160" spans="1:35" ht="5.25" customHeight="1">
      <c r="A160" s="261"/>
      <c r="B160" s="310"/>
      <c r="C160" s="310"/>
      <c r="D160" s="310"/>
      <c r="E160" s="266"/>
      <c r="F160" s="267"/>
      <c r="G160" s="278"/>
      <c r="H160" s="327"/>
      <c r="I160" s="221"/>
      <c r="J160" s="221"/>
      <c r="K160" s="328"/>
      <c r="L160" s="329"/>
      <c r="M160" s="330"/>
      <c r="N160" s="331"/>
      <c r="O160" s="331"/>
      <c r="P160" s="331"/>
      <c r="Q160" s="332"/>
      <c r="R160" s="333"/>
      <c r="S160" s="327"/>
      <c r="T160" s="333"/>
      <c r="U160" s="222"/>
      <c r="V160" s="334"/>
      <c r="W160" s="335"/>
      <c r="X160" s="222"/>
      <c r="Y160" s="222"/>
      <c r="Z160" s="262"/>
      <c r="AA160" s="270"/>
      <c r="AB160" s="270"/>
      <c r="AC160" s="379"/>
      <c r="AD160" s="798"/>
      <c r="AE160" s="783"/>
      <c r="AF160" s="449"/>
      <c r="AG160" s="221"/>
      <c r="AH160" s="221"/>
      <c r="AI160" s="785"/>
    </row>
    <row r="161" spans="1:207" s="392" customFormat="1">
      <c r="A161" s="405"/>
      <c r="B161" s="393"/>
      <c r="C161" s="393"/>
      <c r="D161" s="393"/>
      <c r="E161" s="293"/>
      <c r="F161" s="282"/>
      <c r="G161" s="383"/>
      <c r="H161" s="537"/>
      <c r="I161" s="393"/>
      <c r="J161" s="393" t="str">
        <f t="shared" ref="J161" si="177">IF(ISERROR(W161*X161),"",W161*X161)</f>
        <v/>
      </c>
      <c r="K161" s="538" t="str">
        <f>IF(ISERROR(VLOOKUP(Y161,'Directive OSH09 (FR)'!$T$6:$U$10,2,FALSE)),"",VLOOKUP(Y161,'Directive OSH09 (FR)'!$T$6:$U$10,2,FALSE))</f>
        <v/>
      </c>
      <c r="L161" s="537"/>
      <c r="M161" s="539"/>
      <c r="N161" s="539"/>
      <c r="O161" s="539"/>
      <c r="P161" s="539"/>
      <c r="Q161" s="540"/>
      <c r="R161" s="541"/>
      <c r="S161" s="537">
        <f t="shared" ref="S161:T161" si="178">U161</f>
        <v>0</v>
      </c>
      <c r="T161" s="541">
        <f t="shared" si="178"/>
        <v>0</v>
      </c>
      <c r="U161" s="542">
        <f>IF(A161="",0,IF(Q$151="",1,IF(Q$151+$U$91*365&lt;$U$1,1,0)))</f>
        <v>0</v>
      </c>
      <c r="V161" s="543">
        <f>IF(A161="",0,IF(Q$151="",1,IF(Q$151+$V$91*365&lt;$U$1,1,0)))</f>
        <v>0</v>
      </c>
      <c r="W161" s="335" t="str">
        <f>IF(ISERROR(VLOOKUP(H161,'Directive OSH09 (FR)'!$O$6:$P$10,2,FALSE)),"",VLOOKUP(H161,'Directive OSH09 (FR)'!$O$6:$P$10,2,FALSE))</f>
        <v/>
      </c>
      <c r="X161" s="222" t="str">
        <f>IF(ISERROR(VLOOKUP(I161,'Directive OSH09 (FR)'!$O$13:$P$17,2,FALSE)),"",VLOOKUP(I161,'Directive OSH09 (FR)'!$O$13:$P$17,2,FALSE))</f>
        <v/>
      </c>
      <c r="Y161" s="222" t="str">
        <f t="shared" ref="Y161" si="179">IF(J161="","",IF(J161&gt;=161,5,IF(J161&gt;=65,4,IF(J161&gt;=20,3,IF(J161&gt;=9,2,1)))))</f>
        <v/>
      </c>
      <c r="Z161" s="263"/>
      <c r="AA161" s="270"/>
      <c r="AB161" s="270"/>
      <c r="AC161" s="379"/>
      <c r="AD161" s="798"/>
      <c r="AE161" s="783"/>
      <c r="AF161" s="768"/>
      <c r="AG161" s="393"/>
      <c r="AH161" s="393">
        <f t="shared" ref="AH161" si="180">IF(ISERROR(AU161*AV161),"",AU161*AV161)</f>
        <v>0</v>
      </c>
      <c r="AI161" s="784"/>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315"/>
      <c r="CC161" s="315"/>
      <c r="CD161" s="315"/>
      <c r="CE161" s="315"/>
      <c r="CF161" s="315"/>
      <c r="CG161" s="315"/>
      <c r="CH161" s="315"/>
      <c r="CI161" s="315"/>
      <c r="CJ161" s="315"/>
      <c r="CK161" s="315"/>
      <c r="CL161" s="315"/>
      <c r="CM161" s="315"/>
      <c r="CN161" s="315"/>
      <c r="CO161" s="315"/>
      <c r="CP161" s="315"/>
      <c r="CQ161" s="315"/>
      <c r="CR161" s="315"/>
      <c r="CS161" s="315"/>
      <c r="CT161" s="315"/>
      <c r="CU161" s="315"/>
      <c r="CV161" s="315"/>
      <c r="CW161" s="315"/>
      <c r="CX161" s="315"/>
      <c r="CY161" s="315"/>
      <c r="CZ161" s="315"/>
      <c r="DA161" s="315"/>
      <c r="DB161" s="315"/>
      <c r="DC161" s="315"/>
      <c r="DD161" s="315"/>
      <c r="DE161" s="315"/>
      <c r="DF161" s="315"/>
      <c r="DG161" s="315"/>
      <c r="DH161" s="315"/>
      <c r="DI161" s="315"/>
      <c r="DJ161" s="315"/>
      <c r="DK161" s="315"/>
      <c r="DL161" s="315"/>
      <c r="DM161" s="315"/>
      <c r="DN161" s="315"/>
      <c r="DO161" s="315"/>
      <c r="DP161" s="315"/>
      <c r="DQ161" s="315"/>
      <c r="DR161" s="315"/>
      <c r="DS161" s="315"/>
      <c r="DT161" s="315"/>
      <c r="DU161" s="315"/>
      <c r="DV161" s="315"/>
      <c r="DW161" s="315"/>
      <c r="DX161" s="315"/>
      <c r="DY161" s="315"/>
      <c r="DZ161" s="315"/>
      <c r="EA161" s="315"/>
      <c r="EB161" s="315"/>
      <c r="EC161" s="315"/>
      <c r="ED161" s="315"/>
      <c r="EE161" s="315"/>
      <c r="EF161" s="315"/>
      <c r="EG161" s="315"/>
      <c r="EH161" s="315"/>
      <c r="EI161" s="315"/>
      <c r="EJ161" s="315"/>
      <c r="EK161" s="315"/>
      <c r="EL161" s="315"/>
      <c r="EM161" s="315"/>
      <c r="EN161" s="315"/>
      <c r="EO161" s="315"/>
      <c r="EP161" s="315"/>
      <c r="EQ161" s="315"/>
      <c r="ER161" s="315"/>
      <c r="ES161" s="315"/>
      <c r="ET161" s="315"/>
      <c r="EU161" s="315"/>
      <c r="EV161" s="315"/>
      <c r="EW161" s="315"/>
      <c r="EX161" s="315"/>
      <c r="EY161" s="315"/>
      <c r="EZ161" s="315"/>
      <c r="FA161" s="315"/>
      <c r="FB161" s="315"/>
      <c r="FC161" s="315"/>
      <c r="FD161" s="315"/>
      <c r="FE161" s="315"/>
      <c r="FF161" s="315"/>
      <c r="FG161" s="315"/>
      <c r="FH161" s="315"/>
      <c r="FI161" s="315"/>
      <c r="FJ161" s="315"/>
      <c r="FK161" s="315"/>
      <c r="FL161" s="315"/>
      <c r="FM161" s="315"/>
      <c r="FN161" s="315"/>
      <c r="FO161" s="315"/>
      <c r="FP161" s="315"/>
      <c r="FQ161" s="315"/>
      <c r="FR161" s="315"/>
      <c r="FS161" s="315"/>
      <c r="FT161" s="315"/>
      <c r="FU161" s="315"/>
      <c r="FV161" s="315"/>
      <c r="FW161" s="315"/>
      <c r="FX161" s="315"/>
      <c r="FY161" s="315"/>
      <c r="FZ161" s="315"/>
      <c r="GA161" s="315"/>
      <c r="GB161" s="315"/>
      <c r="GC161" s="315"/>
      <c r="GD161" s="315"/>
      <c r="GE161" s="315"/>
      <c r="GF161" s="315"/>
      <c r="GG161" s="315"/>
      <c r="GH161" s="315"/>
      <c r="GI161" s="315"/>
      <c r="GJ161" s="315"/>
      <c r="GK161" s="315"/>
      <c r="GL161" s="315"/>
      <c r="GM161" s="315"/>
      <c r="GN161" s="315"/>
      <c r="GO161" s="315"/>
      <c r="GP161" s="315"/>
      <c r="GQ161" s="315"/>
      <c r="GR161" s="315"/>
      <c r="GS161" s="315"/>
      <c r="GT161" s="315"/>
      <c r="GU161" s="315"/>
      <c r="GV161" s="315"/>
      <c r="GW161" s="315"/>
      <c r="GX161" s="315"/>
      <c r="GY161" s="315"/>
    </row>
    <row r="162" spans="1:207" ht="25.5">
      <c r="A162" s="354" t="s">
        <v>300</v>
      </c>
      <c r="B162" s="389"/>
      <c r="C162" s="389"/>
      <c r="D162" s="389"/>
      <c r="E162" s="292"/>
      <c r="F162" s="281"/>
      <c r="G162" s="382"/>
      <c r="H162" s="390"/>
      <c r="I162" s="389"/>
      <c r="J162" s="389">
        <f>IF(SUM(J163:J167)=0,"",MAX(J163:J167))</f>
        <v>36</v>
      </c>
      <c r="K162" s="565" t="str">
        <f>IF(ISERROR(VLOOKUP(Y162,'Directive OSH09 (FR)'!$T$6:$U$10,2,FALSE)),"",VLOOKUP(Y162,'Directive OSH09 (FR)'!$T$6:$U$10,2,FALSE))</f>
        <v>3-Moderé</v>
      </c>
      <c r="L162" s="566" t="str">
        <f>IF(ISERROR(VLOOKUP($A162,Dangers!$B$4:$G$1001,4,FALSE)),"ERR",IF(ISBLANK(VLOOKUP($A162,Dangers!$B$4:$G$1001,4,FALSE)),"","Yes"))</f>
        <v/>
      </c>
      <c r="M162" s="567" t="str">
        <f>IF(ISERROR(VLOOKUP($A162,Dangers!$B$4:$G$1001,6,FALSE)),"ERR",IF(ISBLANK((VLOOKUP($A162,Dangers!$B$4:$G$1001,6,FALSE))),"","Yes"))</f>
        <v/>
      </c>
      <c r="N162" s="567"/>
      <c r="O162" s="568"/>
      <c r="P162" s="567"/>
      <c r="Q162" s="569" t="str">
        <f>IF(OR(L162="Yes",M162="Yes"),MAX(Q163:Q167),"")</f>
        <v/>
      </c>
      <c r="R162" s="570"/>
      <c r="S162" s="566">
        <f>IF(L162="Yes",IF(SUM(S163:S167)=0,0,1),2)</f>
        <v>2</v>
      </c>
      <c r="T162" s="570">
        <f>IF(M162="Yes",IF(SUM(T163:T167)=0,0,1),2)</f>
        <v>2</v>
      </c>
      <c r="U162" s="571">
        <v>0</v>
      </c>
      <c r="V162" s="572">
        <v>0</v>
      </c>
      <c r="W162" s="335" t="str">
        <f>IF(ISERROR(VLOOKUP(H162,'Directive OSH09 (FR)'!$O$6:$P$10,2,FALSE)),"",VLOOKUP(H162,'Directive OSH09 (FR)'!$O$6:$P$10,2,FALSE))</f>
        <v/>
      </c>
      <c r="X162" s="222" t="str">
        <f>IF(ISERROR(VLOOKUP(I162,'Directive OSH09 (FR)'!$O$13:$P$17,2,FALSE)),"",VLOOKUP(I162,'Directive OSH09 (FR)'!$O$13:$P$17,2,FALSE))</f>
        <v/>
      </c>
      <c r="Y162" s="222">
        <f>IF(J162="","",IF(J162&gt;=161,5,IF(J162&gt;=65,4,IF(J162&gt;=20,3,IF(J162&gt;=9,2,1)))))</f>
        <v>3</v>
      </c>
      <c r="Z162" s="574"/>
      <c r="AA162" s="575"/>
      <c r="AB162" s="575"/>
      <c r="AC162" s="576"/>
      <c r="AD162" s="797"/>
      <c r="AE162" s="781"/>
      <c r="AF162" s="769"/>
      <c r="AG162" s="575"/>
      <c r="AH162" s="575" t="str">
        <f>IF(SUM(AH163:AH167)=0,"",MAX(AH163:AH167))</f>
        <v/>
      </c>
      <c r="AI162" s="782"/>
      <c r="AJ162" s="219"/>
      <c r="AK162" s="219"/>
      <c r="AL162" s="219"/>
      <c r="AM162" s="219"/>
      <c r="AN162" s="219"/>
      <c r="AO162" s="219"/>
      <c r="AP162" s="219"/>
      <c r="AQ162" s="219"/>
      <c r="AR162" s="219"/>
      <c r="AS162" s="219"/>
      <c r="AT162" s="219"/>
      <c r="AU162" s="219"/>
      <c r="AV162" s="219"/>
      <c r="AW162" s="219"/>
      <c r="AX162" s="219"/>
      <c r="AY162" s="219"/>
      <c r="AZ162" s="219"/>
      <c r="BA162" s="219"/>
      <c r="BB162" s="219"/>
      <c r="BC162" s="219"/>
      <c r="BD162" s="219"/>
      <c r="BE162" s="219"/>
      <c r="BF162" s="219"/>
      <c r="BG162" s="219"/>
      <c r="BH162" s="219"/>
      <c r="BI162" s="219"/>
      <c r="BJ162" s="219"/>
      <c r="BK162" s="219"/>
      <c r="BL162" s="219"/>
      <c r="BM162" s="219"/>
      <c r="BN162" s="219"/>
      <c r="BO162" s="219"/>
      <c r="BP162" s="219"/>
      <c r="BQ162" s="219"/>
      <c r="BR162" s="219"/>
      <c r="BS162" s="219"/>
      <c r="BT162" s="219"/>
      <c r="BU162" s="219"/>
      <c r="BV162" s="219"/>
      <c r="BW162" s="219"/>
      <c r="BX162" s="219"/>
      <c r="BY162" s="219"/>
      <c r="BZ162" s="219"/>
      <c r="CA162" s="219"/>
      <c r="CB162" s="219"/>
      <c r="CC162" s="219"/>
      <c r="CD162" s="219"/>
      <c r="CE162" s="219"/>
      <c r="CF162" s="219"/>
      <c r="CG162" s="219"/>
      <c r="CH162" s="219"/>
      <c r="CI162" s="219"/>
      <c r="CJ162" s="219"/>
      <c r="CK162" s="219"/>
      <c r="CL162" s="219"/>
      <c r="CM162" s="219"/>
      <c r="CN162" s="219"/>
      <c r="CO162" s="219"/>
      <c r="CP162" s="219"/>
      <c r="CQ162" s="219"/>
      <c r="CR162" s="219"/>
      <c r="CS162" s="219"/>
      <c r="CT162" s="219"/>
      <c r="CU162" s="219"/>
      <c r="CV162" s="219"/>
      <c r="CW162" s="219"/>
      <c r="CX162" s="219"/>
      <c r="CY162" s="219"/>
      <c r="CZ162" s="219"/>
      <c r="DA162" s="219"/>
      <c r="DB162" s="219"/>
      <c r="DC162" s="219"/>
      <c r="DD162" s="219"/>
      <c r="DE162" s="219"/>
      <c r="DF162" s="219"/>
      <c r="DG162" s="219"/>
      <c r="DH162" s="219"/>
      <c r="DI162" s="219"/>
      <c r="DJ162" s="219"/>
      <c r="DK162" s="219"/>
      <c r="DL162" s="219"/>
      <c r="DM162" s="219"/>
      <c r="DN162" s="219"/>
      <c r="DO162" s="219"/>
      <c r="DP162" s="219"/>
      <c r="DQ162" s="219"/>
      <c r="DR162" s="219"/>
      <c r="DS162" s="219"/>
      <c r="DT162" s="219"/>
      <c r="DU162" s="219"/>
      <c r="DV162" s="219"/>
      <c r="DW162" s="219"/>
      <c r="DX162" s="219"/>
      <c r="DY162" s="219"/>
      <c r="DZ162" s="219"/>
      <c r="EA162" s="219"/>
      <c r="EB162" s="219"/>
      <c r="EC162" s="219"/>
      <c r="ED162" s="219"/>
      <c r="EE162" s="219"/>
      <c r="EF162" s="219"/>
      <c r="EG162" s="219"/>
      <c r="EH162" s="219"/>
      <c r="EI162" s="219"/>
      <c r="EJ162" s="219"/>
      <c r="EK162" s="219"/>
      <c r="EL162" s="219"/>
      <c r="EM162" s="219"/>
      <c r="EN162" s="219"/>
      <c r="EO162" s="219"/>
      <c r="EP162" s="219"/>
      <c r="EQ162" s="219"/>
      <c r="ER162" s="219"/>
      <c r="ES162" s="219"/>
      <c r="ET162" s="219"/>
      <c r="EU162" s="219"/>
      <c r="EV162" s="219"/>
      <c r="EW162" s="219"/>
      <c r="EX162" s="219"/>
      <c r="EY162" s="219"/>
      <c r="EZ162" s="219"/>
      <c r="FA162" s="219"/>
      <c r="FB162" s="219"/>
      <c r="FC162" s="219"/>
      <c r="FD162" s="219"/>
      <c r="FE162" s="219"/>
      <c r="FF162" s="219"/>
      <c r="FG162" s="219"/>
      <c r="FH162" s="219"/>
      <c r="FI162" s="219"/>
      <c r="FJ162" s="219"/>
      <c r="FK162" s="219"/>
      <c r="FL162" s="219"/>
      <c r="FM162" s="219"/>
      <c r="FN162" s="219"/>
      <c r="FO162" s="219"/>
      <c r="FP162" s="219"/>
      <c r="FQ162" s="219"/>
      <c r="FR162" s="219"/>
      <c r="FS162" s="219"/>
      <c r="FT162" s="219"/>
      <c r="FU162" s="219"/>
      <c r="FV162" s="219"/>
      <c r="FW162" s="219"/>
      <c r="FX162" s="219"/>
      <c r="FY162" s="219"/>
      <c r="FZ162" s="219"/>
      <c r="GA162" s="219"/>
      <c r="GB162" s="219"/>
      <c r="GC162" s="219"/>
      <c r="GD162" s="219"/>
      <c r="GE162" s="219"/>
      <c r="GF162" s="219"/>
      <c r="GG162" s="219"/>
      <c r="GH162" s="219"/>
      <c r="GI162" s="219"/>
      <c r="GJ162" s="219"/>
      <c r="GK162" s="219"/>
      <c r="GL162" s="219"/>
      <c r="GM162" s="219"/>
      <c r="GN162" s="219"/>
      <c r="GO162" s="219"/>
      <c r="GP162" s="219"/>
      <c r="GQ162" s="219"/>
      <c r="GR162" s="219"/>
      <c r="GS162" s="219"/>
      <c r="GT162" s="219"/>
      <c r="GU162" s="219"/>
      <c r="GV162" s="219"/>
      <c r="GW162" s="219"/>
      <c r="GX162" s="219"/>
      <c r="GY162" s="219"/>
    </row>
    <row r="163" spans="1:207" ht="38.25">
      <c r="A163" s="261" t="s">
        <v>486</v>
      </c>
      <c r="B163" s="310" t="s">
        <v>626</v>
      </c>
      <c r="C163" s="221" t="s">
        <v>627</v>
      </c>
      <c r="D163" s="221" t="s">
        <v>615</v>
      </c>
      <c r="E163" s="266" t="s">
        <v>39</v>
      </c>
      <c r="F163" s="267">
        <v>9</v>
      </c>
      <c r="G163" s="278" t="s">
        <v>610</v>
      </c>
      <c r="H163" s="327" t="s">
        <v>41</v>
      </c>
      <c r="I163" s="221" t="s">
        <v>47</v>
      </c>
      <c r="J163" s="221">
        <f>IF(ISERROR(W163*X163),"",W163*X163)</f>
        <v>36</v>
      </c>
      <c r="K163" s="328" t="str">
        <f>IF(ISERROR(VLOOKUP(Y163,'Directive OSH09 (FR)'!$T$6:$U$10,2,FALSE)),"",VLOOKUP(Y163,'Directive OSH09 (FR)'!$T$6:$U$10,2,FALSE))</f>
        <v>3-Moderé</v>
      </c>
      <c r="L163" s="329"/>
      <c r="M163" s="330"/>
      <c r="N163" s="331"/>
      <c r="O163" s="331"/>
      <c r="P163" s="331"/>
      <c r="Q163" s="332"/>
      <c r="R163" s="333"/>
      <c r="S163" s="327">
        <f t="shared" ref="S163:T164" si="181">U163</f>
        <v>1</v>
      </c>
      <c r="T163" s="333">
        <f t="shared" si="181"/>
        <v>1</v>
      </c>
      <c r="U163" s="222">
        <f>IF(A163="",0,IF(Q$157="",1,IF(Q$157+$U$90*365&lt;$U$1,1,0)))</f>
        <v>1</v>
      </c>
      <c r="V163" s="334">
        <f>IF(A163="",0,IF(Q$157="",1,IF(Q$157+$V$90*365&lt;$U$1,1,0)))</f>
        <v>1</v>
      </c>
      <c r="W163" s="335">
        <f>IF(ISERROR(VLOOKUP(H163,'Directive OSH09 (FR)'!$O$6:$P$10,2,FALSE)),"",VLOOKUP(H163,'Directive OSH09 (FR)'!$O$6:$P$10,2,FALSE))</f>
        <v>9</v>
      </c>
      <c r="X163" s="222">
        <f>IF(ISERROR(VLOOKUP(I163,'Directive OSH09 (FR)'!$O$13:$P$17,2,FALSE)),"",VLOOKUP(I163,'Directive OSH09 (FR)'!$O$13:$P$17,2,FALSE))</f>
        <v>4</v>
      </c>
      <c r="Y163" s="222">
        <f>IF(J163="","",IF(J163&gt;=161,5,IF(J163&gt;=65,4,IF(J163&gt;=20,3,IF(J163&gt;=9,2,1)))))</f>
        <v>3</v>
      </c>
      <c r="Z163" s="263"/>
      <c r="AA163" s="273" t="s">
        <v>628</v>
      </c>
      <c r="AB163" s="270"/>
      <c r="AC163" s="379"/>
      <c r="AD163" s="798"/>
      <c r="AE163" s="783"/>
      <c r="AF163" s="449"/>
      <c r="AG163" s="221"/>
      <c r="AH163" s="221">
        <f>IF(ISERROR(AU163*AV163),"",AU163*AV163)</f>
        <v>0</v>
      </c>
      <c r="AI163" s="785"/>
    </row>
    <row r="164" spans="1:207" ht="38.25">
      <c r="A164" s="261" t="s">
        <v>486</v>
      </c>
      <c r="B164" s="221" t="s">
        <v>629</v>
      </c>
      <c r="C164" s="221" t="s">
        <v>630</v>
      </c>
      <c r="D164" s="221" t="s">
        <v>631</v>
      </c>
      <c r="E164" s="266" t="s">
        <v>39</v>
      </c>
      <c r="F164" s="267">
        <v>9</v>
      </c>
      <c r="G164" s="278" t="s">
        <v>610</v>
      </c>
      <c r="H164" s="327" t="s">
        <v>38</v>
      </c>
      <c r="I164" s="221" t="s">
        <v>48</v>
      </c>
      <c r="J164" s="221">
        <f t="shared" ref="J164" si="182">IF(ISERROR(W164*X164),"",W164*X164)</f>
        <v>32</v>
      </c>
      <c r="K164" s="328" t="str">
        <f>IF(ISERROR(VLOOKUP(Y164,'Directive OSH09 (FR)'!$T$6:$U$10,2,FALSE)),"",VLOOKUP(Y164,'Directive OSH09 (FR)'!$T$6:$U$10,2,FALSE))</f>
        <v>3-Moderé</v>
      </c>
      <c r="L164" s="329"/>
      <c r="M164" s="330"/>
      <c r="N164" s="331"/>
      <c r="O164" s="331"/>
      <c r="P164" s="331"/>
      <c r="Q164" s="332"/>
      <c r="R164" s="333"/>
      <c r="S164" s="327">
        <f t="shared" si="181"/>
        <v>1</v>
      </c>
      <c r="T164" s="333">
        <f t="shared" si="181"/>
        <v>1</v>
      </c>
      <c r="U164" s="222">
        <f>IF(A164="",0,IF(Q$157="",1,IF(Q$157+$U$90*365&lt;$U$1,1,0)))</f>
        <v>1</v>
      </c>
      <c r="V164" s="334">
        <f>IF(A164="",0,IF(Q$157="",1,IF(Q$157+$V$90*365&lt;$U$1,1,0)))</f>
        <v>1</v>
      </c>
      <c r="W164" s="335">
        <f>IF(ISERROR(VLOOKUP(H164,'Directive OSH09 (FR)'!$O$6:$P$10,2,FALSE)),"",VLOOKUP(H164,'Directive OSH09 (FR)'!$O$6:$P$10,2,FALSE))</f>
        <v>4</v>
      </c>
      <c r="X164" s="222">
        <f>IF(ISERROR(VLOOKUP(I164,'Directive OSH09 (FR)'!$O$13:$P$17,2,FALSE)),"",VLOOKUP(I164,'Directive OSH09 (FR)'!$O$13:$P$17,2,FALSE))</f>
        <v>8</v>
      </c>
      <c r="Y164" s="222">
        <f t="shared" ref="Y164" si="183">IF(J164="","",IF(J164&gt;=161,5,IF(J164&gt;=65,4,IF(J164&gt;=20,3,IF(J164&gt;=9,2,1)))))</f>
        <v>3</v>
      </c>
      <c r="Z164" s="263"/>
      <c r="AA164" s="270"/>
      <c r="AB164" s="270"/>
      <c r="AC164" s="379"/>
      <c r="AD164" s="798"/>
      <c r="AE164" s="783"/>
      <c r="AF164" s="449"/>
      <c r="AG164" s="221"/>
      <c r="AH164" s="221">
        <f t="shared" ref="AH164" si="184">IF(ISERROR(AU164*AV164),"",AU164*AV164)</f>
        <v>0</v>
      </c>
      <c r="AI164" s="784"/>
    </row>
    <row r="165" spans="1:207">
      <c r="A165" s="261"/>
      <c r="B165" s="221"/>
      <c r="C165" s="221"/>
      <c r="D165" s="221"/>
      <c r="E165" s="266"/>
      <c r="F165" s="267"/>
      <c r="G165" s="384"/>
      <c r="H165" s="327"/>
      <c r="I165" s="221"/>
      <c r="J165" s="221" t="str">
        <f t="shared" ref="J165:J167" si="185">IF(ISERROR(W165*X165),"",W165*X165)</f>
        <v/>
      </c>
      <c r="K165" s="328" t="str">
        <f>IF(ISERROR(VLOOKUP(Y165,'Directive OSH09 (FR)'!$T$6:$U$10,2,FALSE)),"",VLOOKUP(Y165,'Directive OSH09 (FR)'!$T$6:$U$10,2,FALSE))</f>
        <v/>
      </c>
      <c r="L165" s="329"/>
      <c r="M165" s="330"/>
      <c r="N165" s="331"/>
      <c r="O165" s="331"/>
      <c r="P165" s="331"/>
      <c r="Q165" s="332"/>
      <c r="R165" s="333"/>
      <c r="S165" s="327">
        <f t="shared" ref="S165:T167" si="186">U165</f>
        <v>0</v>
      </c>
      <c r="T165" s="333">
        <f t="shared" si="186"/>
        <v>0</v>
      </c>
      <c r="U165" s="222">
        <f>IF(A165="",0,IF(Q$162="",1,IF(Q$162+$U$91*365&lt;$U$1,1,0)))</f>
        <v>0</v>
      </c>
      <c r="V165" s="334">
        <f>IF(A165="",0,IF(Q$162="",1,IF(Q$162+$V$91*365&lt;$U$1,1,0)))</f>
        <v>0</v>
      </c>
      <c r="W165" s="335" t="str">
        <f>IF(ISERROR(VLOOKUP(H165,'Directive OSH09 (FR)'!$O$6:$P$10,2,FALSE)),"",VLOOKUP(H165,'Directive OSH09 (FR)'!$O$6:$P$10,2,FALSE))</f>
        <v/>
      </c>
      <c r="X165" s="222" t="str">
        <f>IF(ISERROR(VLOOKUP(I165,'Directive OSH09 (FR)'!$O$13:$P$17,2,FALSE)),"",VLOOKUP(I165,'Directive OSH09 (FR)'!$O$13:$P$17,2,FALSE))</f>
        <v/>
      </c>
      <c r="Y165" s="222" t="str">
        <f t="shared" ref="Y165:Y167" si="187">IF(J165="","",IF(J165&gt;=161,5,IF(J165&gt;=65,4,IF(J165&gt;=20,3,IF(J165&gt;=9,2,1)))))</f>
        <v/>
      </c>
      <c r="Z165" s="263"/>
      <c r="AA165" s="270"/>
      <c r="AB165" s="270"/>
      <c r="AC165" s="379"/>
      <c r="AD165" s="798"/>
      <c r="AE165" s="783"/>
      <c r="AF165" s="449"/>
      <c r="AG165" s="221"/>
      <c r="AH165" s="221">
        <f t="shared" ref="AH165:AH167" si="188">IF(ISERROR(AU165*AV165),"",AU165*AV165)</f>
        <v>0</v>
      </c>
      <c r="AI165" s="784"/>
    </row>
    <row r="166" spans="1:207" ht="5.25" customHeight="1">
      <c r="A166" s="261"/>
      <c r="B166" s="221"/>
      <c r="C166" s="221"/>
      <c r="D166" s="221"/>
      <c r="E166" s="266"/>
      <c r="F166" s="267"/>
      <c r="G166" s="384"/>
      <c r="H166" s="327"/>
      <c r="I166" s="221"/>
      <c r="J166" s="221" t="str">
        <f t="shared" si="185"/>
        <v/>
      </c>
      <c r="K166" s="328" t="str">
        <f>IF(ISERROR(VLOOKUP(Y166,'Directive OSH09 (FR)'!$T$6:$U$10,2,FALSE)),"",VLOOKUP(Y166,'Directive OSH09 (FR)'!$T$6:$U$10,2,FALSE))</f>
        <v/>
      </c>
      <c r="L166" s="329"/>
      <c r="M166" s="330"/>
      <c r="N166" s="331"/>
      <c r="O166" s="331"/>
      <c r="P166" s="331"/>
      <c r="Q166" s="332"/>
      <c r="R166" s="333"/>
      <c r="S166" s="327">
        <f t="shared" si="186"/>
        <v>0</v>
      </c>
      <c r="T166" s="333">
        <f t="shared" si="186"/>
        <v>0</v>
      </c>
      <c r="U166" s="222">
        <f>IF(A166="",0,IF(Q$162="",1,IF(Q$162+$U$91*365&lt;$U$1,1,0)))</f>
        <v>0</v>
      </c>
      <c r="V166" s="334">
        <f>IF(A166="",0,IF(Q$162="",1,IF(Q$162+$V$91*365&lt;$U$1,1,0)))</f>
        <v>0</v>
      </c>
      <c r="W166" s="335" t="str">
        <f>IF(ISERROR(VLOOKUP(H166,'Directive OSH09 (FR)'!$O$6:$P$10,2,FALSE)),"",VLOOKUP(H166,'Directive OSH09 (FR)'!$O$6:$P$10,2,FALSE))</f>
        <v/>
      </c>
      <c r="X166" s="222" t="str">
        <f>IF(ISERROR(VLOOKUP(I166,'Directive OSH09 (FR)'!$O$13:$P$17,2,FALSE)),"",VLOOKUP(I166,'Directive OSH09 (FR)'!$O$13:$P$17,2,FALSE))</f>
        <v/>
      </c>
      <c r="Y166" s="222" t="str">
        <f t="shared" si="187"/>
        <v/>
      </c>
      <c r="Z166" s="263"/>
      <c r="AA166" s="270"/>
      <c r="AB166" s="270"/>
      <c r="AC166" s="379"/>
      <c r="AD166" s="798"/>
      <c r="AE166" s="783"/>
      <c r="AF166" s="449"/>
      <c r="AG166" s="221"/>
      <c r="AH166" s="221">
        <f t="shared" si="188"/>
        <v>0</v>
      </c>
      <c r="AI166" s="784"/>
    </row>
    <row r="167" spans="1:207">
      <c r="A167" s="405"/>
      <c r="B167" s="393"/>
      <c r="C167" s="393"/>
      <c r="D167" s="393"/>
      <c r="E167" s="293"/>
      <c r="F167" s="282"/>
      <c r="G167" s="385"/>
      <c r="H167" s="537"/>
      <c r="I167" s="393"/>
      <c r="J167" s="393" t="str">
        <f t="shared" si="185"/>
        <v/>
      </c>
      <c r="K167" s="538" t="str">
        <f>IF(ISERROR(VLOOKUP(Y167,'Directive OSH09 (FR)'!$T$6:$U$10,2,FALSE)),"",VLOOKUP(Y167,'Directive OSH09 (FR)'!$T$6:$U$10,2,FALSE))</f>
        <v/>
      </c>
      <c r="L167" s="537"/>
      <c r="M167" s="539"/>
      <c r="N167" s="539"/>
      <c r="O167" s="539"/>
      <c r="P167" s="539"/>
      <c r="Q167" s="540"/>
      <c r="R167" s="541"/>
      <c r="S167" s="537">
        <f t="shared" si="186"/>
        <v>0</v>
      </c>
      <c r="T167" s="541">
        <f t="shared" si="186"/>
        <v>0</v>
      </c>
      <c r="U167" s="542">
        <f>IF(A167="",0,IF(Q$162="",1,IF(Q$162+$U$91*365&lt;$U$1,1,0)))</f>
        <v>0</v>
      </c>
      <c r="V167" s="543">
        <f>IF(A167="",0,IF(Q$162="",1,IF(Q$162+$V$91*365&lt;$U$1,1,0)))</f>
        <v>0</v>
      </c>
      <c r="W167" s="335" t="str">
        <f>IF(ISERROR(VLOOKUP(H167,'Directive OSH09 (FR)'!$O$6:$P$10,2,FALSE)),"",VLOOKUP(H167,'Directive OSH09 (FR)'!$O$6:$P$10,2,FALSE))</f>
        <v/>
      </c>
      <c r="X167" s="222" t="str">
        <f>IF(ISERROR(VLOOKUP(I167,'Directive OSH09 (FR)'!$O$13:$P$17,2,FALSE)),"",VLOOKUP(I167,'Directive OSH09 (FR)'!$O$13:$P$17,2,FALSE))</f>
        <v/>
      </c>
      <c r="Y167" s="222" t="str">
        <f t="shared" si="187"/>
        <v/>
      </c>
      <c r="Z167" s="263"/>
      <c r="AA167" s="270"/>
      <c r="AB167" s="270"/>
      <c r="AC167" s="379"/>
      <c r="AD167" s="798"/>
      <c r="AE167" s="783"/>
      <c r="AF167" s="768"/>
      <c r="AG167" s="393"/>
      <c r="AH167" s="393">
        <f t="shared" si="188"/>
        <v>0</v>
      </c>
      <c r="AI167" s="784"/>
    </row>
    <row r="168" spans="1:207">
      <c r="A168" s="268" t="s">
        <v>301</v>
      </c>
      <c r="B168" s="389"/>
      <c r="C168" s="389"/>
      <c r="D168" s="389"/>
      <c r="E168" s="292"/>
      <c r="F168" s="281"/>
      <c r="G168" s="382"/>
      <c r="H168" s="390"/>
      <c r="I168" s="389"/>
      <c r="J168" s="389">
        <f>IF(SUM(J169:J173)=0,"",MAX(J169:J173))</f>
        <v>8</v>
      </c>
      <c r="K168" s="565" t="str">
        <f>IF(ISERROR(VLOOKUP(Y168,'Directive OSH09 (FR)'!$T$6:$U$10,2,FALSE)),"",VLOOKUP(Y168,'Directive OSH09 (FR)'!$T$6:$U$10,2,FALSE))</f>
        <v>1-Negligeable</v>
      </c>
      <c r="L168" s="566" t="str">
        <f>IF(ISERROR(VLOOKUP($A168,Dangers!$B$4:$G$1001,4,FALSE)),"ERR",IF(ISBLANK(VLOOKUP($A168,Dangers!$B$4:$G$1001,4,FALSE)),"","Yes"))</f>
        <v/>
      </c>
      <c r="M168" s="567" t="str">
        <f>IF(ISERROR(VLOOKUP($A168,Dangers!$B$4:$G$1001,6,FALSE)),"ERR",IF(ISBLANK((VLOOKUP($A168,Dangers!$B$4:$G$1001,6,FALSE))),"","Yes"))</f>
        <v/>
      </c>
      <c r="N168" s="567"/>
      <c r="O168" s="567"/>
      <c r="P168" s="567"/>
      <c r="Q168" s="569" t="str">
        <f>IF(OR(L168="Yes",M168="Yes"),MAX(Q169:Q173),"")</f>
        <v/>
      </c>
      <c r="R168" s="612"/>
      <c r="S168" s="613">
        <f>IF(L168="Yes",IF(SUM(S169:S173)=0,0,1),2)</f>
        <v>2</v>
      </c>
      <c r="T168" s="612">
        <f>IF(M168="Yes",IF(SUM(T169:T173)=0,0,1),2)</f>
        <v>2</v>
      </c>
      <c r="U168" s="614">
        <v>0</v>
      </c>
      <c r="V168" s="615">
        <v>0</v>
      </c>
      <c r="W168" s="616" t="str">
        <f>IF(ISERROR(VLOOKUP(H168,'Directive OSH09 (FR)'!$O$6:$P$10,2,FALSE)),"",VLOOKUP(H168,'Directive OSH09 (FR)'!$O$6:$P$10,2,FALSE))</f>
        <v/>
      </c>
      <c r="X168" s="614" t="str">
        <f>IF(ISERROR(VLOOKUP(I168,'Directive OSH09 (FR)'!$O$13:$P$17,2,FALSE)),"",VLOOKUP(I168,'Directive OSH09 (FR)'!$O$13:$P$17,2,FALSE))</f>
        <v/>
      </c>
      <c r="Y168" s="614">
        <f>IF(J168="","",IF(J168&gt;=161,5,IF(J168&gt;=65,4,IF(J168&gt;=20,3,IF(J168&gt;=9,2,1)))))</f>
        <v>1</v>
      </c>
      <c r="Z168" s="617"/>
      <c r="AA168" s="618"/>
      <c r="AB168" s="618"/>
      <c r="AC168" s="619"/>
      <c r="AD168" s="799"/>
      <c r="AE168" s="787"/>
      <c r="AF168" s="770"/>
      <c r="AG168" s="389"/>
      <c r="AH168" s="389" t="str">
        <f>IF(SUM(AH169:AH173)=0,"",MAX(AH169:AH173))</f>
        <v/>
      </c>
      <c r="AI168" s="784"/>
    </row>
    <row r="169" spans="1:207" ht="51">
      <c r="A169" s="261" t="s">
        <v>1310</v>
      </c>
      <c r="B169" s="310" t="s">
        <v>633</v>
      </c>
      <c r="C169" s="221" t="s">
        <v>634</v>
      </c>
      <c r="D169" s="310" t="s">
        <v>635</v>
      </c>
      <c r="E169" s="266" t="s">
        <v>36</v>
      </c>
      <c r="F169" s="267">
        <v>9</v>
      </c>
      <c r="G169" s="311" t="s">
        <v>418</v>
      </c>
      <c r="H169" s="327" t="s">
        <v>35</v>
      </c>
      <c r="I169" s="221" t="s">
        <v>47</v>
      </c>
      <c r="J169" s="221">
        <f>IF(ISERROR(W169*X169),"",W169*X169)</f>
        <v>8</v>
      </c>
      <c r="K169" s="328" t="str">
        <f>IF(ISERROR(VLOOKUP(Y169,'Directive OSH09 (FR)'!$T$6:$U$10,2,FALSE)),"",VLOOKUP(Y169,'Directive OSH09 (FR)'!$T$6:$U$10,2,FALSE))</f>
        <v>1-Negligeable</v>
      </c>
      <c r="L169" s="329"/>
      <c r="M169" s="330"/>
      <c r="N169" s="331"/>
      <c r="O169" s="331"/>
      <c r="P169" s="331"/>
      <c r="Q169" s="332"/>
      <c r="R169" s="333"/>
      <c r="S169" s="327">
        <f t="shared" ref="S169:T170" si="189">U169</f>
        <v>1</v>
      </c>
      <c r="T169" s="333">
        <f t="shared" si="189"/>
        <v>1</v>
      </c>
      <c r="U169" s="222">
        <f>IF(A169="",0,IF(Q$163="",1,IF(Q$163+$U$90*365&lt;$U$1,1,0)))</f>
        <v>1</v>
      </c>
      <c r="V169" s="334">
        <f>IF(A169="",0,IF(Q$163="",1,IF(Q$163+$V$90*365&lt;$U$1,1,0)))</f>
        <v>1</v>
      </c>
      <c r="W169" s="335">
        <f>IF(ISERROR(VLOOKUP(H169,'Directive OSH09 (FR)'!$O$6:$P$10,2,FALSE)),"",VLOOKUP(H169,'Directive OSH09 (FR)'!$O$6:$P$10,2,FALSE))</f>
        <v>2</v>
      </c>
      <c r="X169" s="222">
        <f>IF(ISERROR(VLOOKUP(I169,'Directive OSH09 (FR)'!$O$13:$P$17,2,FALSE)),"",VLOOKUP(I169,'Directive OSH09 (FR)'!$O$13:$P$17,2,FALSE))</f>
        <v>4</v>
      </c>
      <c r="Y169" s="222">
        <f>IF(J169="","",IF(J169&gt;=161,5,IF(J169&gt;=65,4,IF(J169&gt;=20,3,IF(J169&gt;=9,2,1)))))</f>
        <v>1</v>
      </c>
      <c r="Z169" s="262" t="s">
        <v>429</v>
      </c>
      <c r="AA169" s="270"/>
      <c r="AB169" s="270"/>
      <c r="AC169" s="379"/>
      <c r="AD169" s="798"/>
      <c r="AE169" s="783"/>
      <c r="AF169" s="449"/>
      <c r="AG169" s="221"/>
      <c r="AH169" s="221">
        <f>IF(ISERROR(AU169*AV169),"",AU169*AV169)</f>
        <v>0</v>
      </c>
      <c r="AI169" s="784"/>
    </row>
    <row r="170" spans="1:207" ht="25.5">
      <c r="A170" s="261" t="s">
        <v>637</v>
      </c>
      <c r="B170" s="221" t="s">
        <v>633</v>
      </c>
      <c r="C170" s="221" t="s">
        <v>638</v>
      </c>
      <c r="D170" s="221" t="s">
        <v>639</v>
      </c>
      <c r="E170" s="266" t="s">
        <v>36</v>
      </c>
      <c r="F170" s="267">
        <v>9</v>
      </c>
      <c r="G170" s="311" t="s">
        <v>418</v>
      </c>
      <c r="H170" s="327" t="s">
        <v>35</v>
      </c>
      <c r="I170" s="221" t="s">
        <v>47</v>
      </c>
      <c r="J170" s="221">
        <f t="shared" ref="J170" si="190">IF(ISERROR(W170*X170),"",W170*X170)</f>
        <v>8</v>
      </c>
      <c r="K170" s="328" t="str">
        <f>IF(ISERROR(VLOOKUP(Y170,'Directive OSH09 (FR)'!$T$6:$U$10,2,FALSE)),"",VLOOKUP(Y170,'Directive OSH09 (FR)'!$T$6:$U$10,2,FALSE))</f>
        <v>1-Negligeable</v>
      </c>
      <c r="L170" s="329"/>
      <c r="M170" s="330"/>
      <c r="N170" s="331"/>
      <c r="O170" s="331"/>
      <c r="P170" s="331"/>
      <c r="Q170" s="332"/>
      <c r="R170" s="333"/>
      <c r="S170" s="327">
        <f t="shared" si="189"/>
        <v>1</v>
      </c>
      <c r="T170" s="333">
        <f t="shared" si="189"/>
        <v>1</v>
      </c>
      <c r="U170" s="222">
        <f>IF(A170="",0,IF(Q$163="",1,IF(Q$163+$U$90*365&lt;$U$1,1,0)))</f>
        <v>1</v>
      </c>
      <c r="V170" s="334">
        <f>IF(A170="",0,IF(Q$163="",1,IF(Q$163+$V$90*365&lt;$U$1,1,0)))</f>
        <v>1</v>
      </c>
      <c r="W170" s="335">
        <f>IF(ISERROR(VLOOKUP(H170,'Directive OSH09 (FR)'!$O$6:$P$10,2,FALSE)),"",VLOOKUP(H170,'Directive OSH09 (FR)'!$O$6:$P$10,2,FALSE))</f>
        <v>2</v>
      </c>
      <c r="X170" s="222">
        <f>IF(ISERROR(VLOOKUP(I170,'Directive OSH09 (FR)'!$O$13:$P$17,2,FALSE)),"",VLOOKUP(I170,'Directive OSH09 (FR)'!$O$13:$P$17,2,FALSE))</f>
        <v>4</v>
      </c>
      <c r="Y170" s="222">
        <f t="shared" ref="Y170" si="191">IF(J170="","",IF(J170&gt;=161,5,IF(J170&gt;=65,4,IF(J170&gt;=20,3,IF(J170&gt;=9,2,1)))))</f>
        <v>1</v>
      </c>
      <c r="Z170" s="263" t="s">
        <v>429</v>
      </c>
      <c r="AA170" s="270"/>
      <c r="AB170" s="270"/>
      <c r="AC170" s="379"/>
      <c r="AD170" s="798"/>
      <c r="AE170" s="783"/>
      <c r="AF170" s="449"/>
      <c r="AG170" s="221"/>
      <c r="AH170" s="221">
        <f t="shared" ref="AH170" si="192">IF(ISERROR(AU170*AV170),"",AU170*AV170)</f>
        <v>0</v>
      </c>
      <c r="AI170" s="784"/>
    </row>
    <row r="171" spans="1:207">
      <c r="A171" s="261"/>
      <c r="B171" s="221"/>
      <c r="C171" s="221"/>
      <c r="D171" s="221"/>
      <c r="E171" s="266"/>
      <c r="F171" s="267"/>
      <c r="G171" s="384"/>
      <c r="H171" s="327"/>
      <c r="I171" s="221"/>
      <c r="J171" s="221" t="str">
        <f t="shared" ref="J171:J173" si="193">IF(ISERROR(W171*X171),"",W171*X171)</f>
        <v/>
      </c>
      <c r="K171" s="328" t="str">
        <f>IF(ISERROR(VLOOKUP(Y171,'Directive OSH09 (FR)'!$T$6:$U$10,2,FALSE)),"",VLOOKUP(Y171,'Directive OSH09 (FR)'!$T$6:$U$10,2,FALSE))</f>
        <v/>
      </c>
      <c r="L171" s="329"/>
      <c r="M171" s="330"/>
      <c r="N171" s="331"/>
      <c r="O171" s="331"/>
      <c r="P171" s="331"/>
      <c r="Q171" s="332"/>
      <c r="R171" s="333"/>
      <c r="S171" s="327">
        <f t="shared" ref="S171:T173" si="194">U171</f>
        <v>0</v>
      </c>
      <c r="T171" s="333">
        <f t="shared" si="194"/>
        <v>0</v>
      </c>
      <c r="U171" s="222">
        <f>IF(A171="",0,IF(Q$168="",1,IF(Q$168+$U$91*365&lt;$U$1,1,0)))</f>
        <v>0</v>
      </c>
      <c r="V171" s="334">
        <f>IF(A171="",0,IF(Q$168="",1,IF(Q$168+$V$91*365&lt;$U$1,1,0)))</f>
        <v>0</v>
      </c>
      <c r="W171" s="335" t="str">
        <f>IF(ISERROR(VLOOKUP(H171,'Directive OSH09 (FR)'!$O$6:$P$10,2,FALSE)),"",VLOOKUP(H171,'Directive OSH09 (FR)'!$O$6:$P$10,2,FALSE))</f>
        <v/>
      </c>
      <c r="X171" s="222" t="str">
        <f>IF(ISERROR(VLOOKUP(I171,'Directive OSH09 (FR)'!$O$13:$P$17,2,FALSE)),"",VLOOKUP(I171,'Directive OSH09 (FR)'!$O$13:$P$17,2,FALSE))</f>
        <v/>
      </c>
      <c r="Y171" s="222" t="str">
        <f t="shared" ref="Y171:Y173" si="195">IF(J171="","",IF(J171&gt;=161,5,IF(J171&gt;=65,4,IF(J171&gt;=20,3,IF(J171&gt;=9,2,1)))))</f>
        <v/>
      </c>
      <c r="Z171" s="263"/>
      <c r="AA171" s="270"/>
      <c r="AB171" s="270"/>
      <c r="AC171" s="379"/>
      <c r="AD171" s="798"/>
      <c r="AE171" s="783"/>
      <c r="AF171" s="449"/>
      <c r="AG171" s="221"/>
      <c r="AH171" s="221">
        <f t="shared" ref="AH171:AH173" si="196">IF(ISERROR(AU171*AV171),"",AU171*AV171)</f>
        <v>0</v>
      </c>
      <c r="AI171" s="784"/>
    </row>
    <row r="172" spans="1:207" ht="5.25" customHeight="1">
      <c r="A172" s="261"/>
      <c r="B172" s="221"/>
      <c r="C172" s="221"/>
      <c r="D172" s="221"/>
      <c r="E172" s="266"/>
      <c r="F172" s="267"/>
      <c r="G172" s="384"/>
      <c r="H172" s="327"/>
      <c r="I172" s="221"/>
      <c r="J172" s="221" t="str">
        <f t="shared" si="193"/>
        <v/>
      </c>
      <c r="K172" s="328" t="str">
        <f>IF(ISERROR(VLOOKUP(Y172,'Directive OSH09 (FR)'!$T$6:$U$10,2,FALSE)),"",VLOOKUP(Y172,'Directive OSH09 (FR)'!$T$6:$U$10,2,FALSE))</f>
        <v/>
      </c>
      <c r="L172" s="329"/>
      <c r="M172" s="330"/>
      <c r="N172" s="331"/>
      <c r="O172" s="331"/>
      <c r="P172" s="331"/>
      <c r="Q172" s="332"/>
      <c r="R172" s="333"/>
      <c r="S172" s="327">
        <f t="shared" si="194"/>
        <v>0</v>
      </c>
      <c r="T172" s="333">
        <f t="shared" si="194"/>
        <v>0</v>
      </c>
      <c r="U172" s="222">
        <f>IF(A172="",0,IF(Q$168="",1,IF(Q$168+$U$91*365&lt;$U$1,1,0)))</f>
        <v>0</v>
      </c>
      <c r="V172" s="334">
        <f>IF(A172="",0,IF(Q$168="",1,IF(Q$168+$V$91*365&lt;$U$1,1,0)))</f>
        <v>0</v>
      </c>
      <c r="W172" s="335" t="str">
        <f>IF(ISERROR(VLOOKUP(H172,'Directive OSH09 (FR)'!$O$6:$P$10,2,FALSE)),"",VLOOKUP(H172,'Directive OSH09 (FR)'!$O$6:$P$10,2,FALSE))</f>
        <v/>
      </c>
      <c r="X172" s="222" t="str">
        <f>IF(ISERROR(VLOOKUP(I172,'Directive OSH09 (FR)'!$O$13:$P$17,2,FALSE)),"",VLOOKUP(I172,'Directive OSH09 (FR)'!$O$13:$P$17,2,FALSE))</f>
        <v/>
      </c>
      <c r="Y172" s="222" t="str">
        <f t="shared" si="195"/>
        <v/>
      </c>
      <c r="Z172" s="263"/>
      <c r="AA172" s="270"/>
      <c r="AB172" s="270"/>
      <c r="AC172" s="379"/>
      <c r="AD172" s="798"/>
      <c r="AE172" s="783"/>
      <c r="AF172" s="449"/>
      <c r="AG172" s="221"/>
      <c r="AH172" s="221">
        <f t="shared" si="196"/>
        <v>0</v>
      </c>
      <c r="AI172" s="784"/>
    </row>
    <row r="173" spans="1:207" s="392" customFormat="1">
      <c r="A173" s="405"/>
      <c r="B173" s="393"/>
      <c r="C173" s="393"/>
      <c r="D173" s="393"/>
      <c r="E173" s="293"/>
      <c r="F173" s="282"/>
      <c r="G173" s="385"/>
      <c r="H173" s="537"/>
      <c r="I173" s="393"/>
      <c r="J173" s="393" t="str">
        <f t="shared" si="193"/>
        <v/>
      </c>
      <c r="K173" s="538" t="str">
        <f>IF(ISERROR(VLOOKUP(Y173,'Directive OSH09 (FR)'!$T$6:$U$10,2,FALSE)),"",VLOOKUP(Y173,'Directive OSH09 (FR)'!$T$6:$U$10,2,FALSE))</f>
        <v/>
      </c>
      <c r="L173" s="537"/>
      <c r="M173" s="539"/>
      <c r="N173" s="539"/>
      <c r="O173" s="539"/>
      <c r="P173" s="539"/>
      <c r="Q173" s="540"/>
      <c r="R173" s="541"/>
      <c r="S173" s="537">
        <f t="shared" si="194"/>
        <v>0</v>
      </c>
      <c r="T173" s="541">
        <f t="shared" si="194"/>
        <v>0</v>
      </c>
      <c r="U173" s="542">
        <f>IF(A173="",0,IF(Q$168="",1,IF(Q$168+$U$91*365&lt;$U$1,1,0)))</f>
        <v>0</v>
      </c>
      <c r="V173" s="543">
        <f>IF(A173="",0,IF(Q$168="",1,IF(Q$168+$V$91*365&lt;$U$1,1,0)))</f>
        <v>0</v>
      </c>
      <c r="W173" s="335" t="str">
        <f>IF(ISERROR(VLOOKUP(H173,'Directive OSH09 (FR)'!$O$6:$P$10,2,FALSE)),"",VLOOKUP(H173,'Directive OSH09 (FR)'!$O$6:$P$10,2,FALSE))</f>
        <v/>
      </c>
      <c r="X173" s="222" t="str">
        <f>IF(ISERROR(VLOOKUP(I173,'Directive OSH09 (FR)'!$O$13:$P$17,2,FALSE)),"",VLOOKUP(I173,'Directive OSH09 (FR)'!$O$13:$P$17,2,FALSE))</f>
        <v/>
      </c>
      <c r="Y173" s="222" t="str">
        <f t="shared" si="195"/>
        <v/>
      </c>
      <c r="Z173" s="263"/>
      <c r="AA173" s="270"/>
      <c r="AB173" s="270"/>
      <c r="AC173" s="379"/>
      <c r="AD173" s="798"/>
      <c r="AE173" s="783"/>
      <c r="AF173" s="768"/>
      <c r="AG173" s="393"/>
      <c r="AH173" s="393">
        <f t="shared" si="196"/>
        <v>0</v>
      </c>
      <c r="AI173" s="784"/>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c r="CG173" s="315"/>
      <c r="CH173" s="315"/>
      <c r="CI173" s="315"/>
      <c r="CJ173" s="315"/>
      <c r="CK173" s="315"/>
      <c r="CL173" s="315"/>
      <c r="CM173" s="315"/>
      <c r="CN173" s="315"/>
      <c r="CO173" s="315"/>
      <c r="CP173" s="315"/>
      <c r="CQ173" s="315"/>
      <c r="CR173" s="315"/>
      <c r="CS173" s="315"/>
      <c r="CT173" s="315"/>
      <c r="CU173" s="315"/>
      <c r="CV173" s="315"/>
      <c r="CW173" s="315"/>
      <c r="CX173" s="315"/>
      <c r="CY173" s="315"/>
      <c r="CZ173" s="315"/>
      <c r="DA173" s="315"/>
      <c r="DB173" s="315"/>
      <c r="DC173" s="315"/>
      <c r="DD173" s="315"/>
      <c r="DE173" s="315"/>
      <c r="DF173" s="315"/>
      <c r="DG173" s="315"/>
      <c r="DH173" s="315"/>
      <c r="DI173" s="315"/>
      <c r="DJ173" s="315"/>
      <c r="DK173" s="315"/>
      <c r="DL173" s="315"/>
      <c r="DM173" s="315"/>
      <c r="DN173" s="315"/>
      <c r="DO173" s="315"/>
      <c r="DP173" s="315"/>
      <c r="DQ173" s="315"/>
      <c r="DR173" s="315"/>
      <c r="DS173" s="315"/>
      <c r="DT173" s="315"/>
      <c r="DU173" s="315"/>
      <c r="DV173" s="315"/>
      <c r="DW173" s="315"/>
      <c r="DX173" s="315"/>
      <c r="DY173" s="315"/>
      <c r="DZ173" s="315"/>
      <c r="EA173" s="315"/>
      <c r="EB173" s="315"/>
      <c r="EC173" s="315"/>
      <c r="ED173" s="315"/>
      <c r="EE173" s="315"/>
      <c r="EF173" s="315"/>
      <c r="EG173" s="315"/>
      <c r="EH173" s="315"/>
      <c r="EI173" s="315"/>
      <c r="EJ173" s="315"/>
      <c r="EK173" s="315"/>
      <c r="EL173" s="315"/>
      <c r="EM173" s="315"/>
      <c r="EN173" s="315"/>
      <c r="EO173" s="315"/>
      <c r="EP173" s="315"/>
      <c r="EQ173" s="315"/>
      <c r="ER173" s="315"/>
      <c r="ES173" s="315"/>
      <c r="ET173" s="315"/>
      <c r="EU173" s="315"/>
      <c r="EV173" s="315"/>
      <c r="EW173" s="315"/>
      <c r="EX173" s="315"/>
      <c r="EY173" s="315"/>
      <c r="EZ173" s="315"/>
      <c r="FA173" s="315"/>
      <c r="FB173" s="315"/>
      <c r="FC173" s="315"/>
      <c r="FD173" s="315"/>
      <c r="FE173" s="315"/>
      <c r="FF173" s="315"/>
      <c r="FG173" s="315"/>
      <c r="FH173" s="315"/>
      <c r="FI173" s="315"/>
      <c r="FJ173" s="315"/>
      <c r="FK173" s="315"/>
      <c r="FL173" s="315"/>
      <c r="FM173" s="315"/>
      <c r="FN173" s="315"/>
      <c r="FO173" s="315"/>
      <c r="FP173" s="315"/>
      <c r="FQ173" s="315"/>
      <c r="FR173" s="315"/>
      <c r="FS173" s="315"/>
      <c r="FT173" s="315"/>
      <c r="FU173" s="315"/>
      <c r="FV173" s="315"/>
      <c r="FW173" s="315"/>
      <c r="FX173" s="315"/>
      <c r="FY173" s="315"/>
      <c r="FZ173" s="315"/>
      <c r="GA173" s="315"/>
      <c r="GB173" s="315"/>
      <c r="GC173" s="315"/>
      <c r="GD173" s="315"/>
      <c r="GE173" s="315"/>
      <c r="GF173" s="315"/>
      <c r="GG173" s="315"/>
      <c r="GH173" s="315"/>
      <c r="GI173" s="315"/>
      <c r="GJ173" s="315"/>
      <c r="GK173" s="315"/>
      <c r="GL173" s="315"/>
      <c r="GM173" s="315"/>
      <c r="GN173" s="315"/>
      <c r="GO173" s="315"/>
      <c r="GP173" s="315"/>
      <c r="GQ173" s="315"/>
      <c r="GR173" s="315"/>
      <c r="GS173" s="315"/>
      <c r="GT173" s="315"/>
      <c r="GU173" s="315"/>
      <c r="GV173" s="315"/>
      <c r="GW173" s="315"/>
      <c r="GX173" s="315"/>
      <c r="GY173" s="315"/>
    </row>
    <row r="174" spans="1:207" s="339" customFormat="1">
      <c r="A174" s="354" t="s">
        <v>302</v>
      </c>
      <c r="B174" s="389"/>
      <c r="C174" s="389"/>
      <c r="D174" s="389"/>
      <c r="E174" s="292"/>
      <c r="F174" s="281"/>
      <c r="G174" s="382"/>
      <c r="H174" s="390"/>
      <c r="I174" s="389"/>
      <c r="J174" s="389">
        <f>IF(SUM(J175:J179)=0,"",MAX(J175:J179))</f>
        <v>9</v>
      </c>
      <c r="K174" s="565" t="str">
        <f>IF(ISERROR(VLOOKUP(Y174,'Directive OSH09 (FR)'!$T$6:$U$10,2,FALSE)),"",VLOOKUP(Y174,'Directive OSH09 (FR)'!$T$6:$U$10,2,FALSE))</f>
        <v>2-Tolérable</v>
      </c>
      <c r="L174" s="566" t="str">
        <f>IF(ISERROR(VLOOKUP($A174,Dangers!$B$4:$G$1001,4,FALSE)),"ERR",IF(ISBLANK(VLOOKUP($A174,Dangers!$B$4:$G$1001,4,FALSE)),"","Yes"))</f>
        <v/>
      </c>
      <c r="M174" s="567" t="str">
        <f>IF(ISERROR(VLOOKUP($A174,Dangers!$B$4:$G$1001,6,FALSE)),"ERR",IF(ISBLANK((VLOOKUP($A174,Dangers!$B$4:$G$1001,6,FALSE))),"","Yes"))</f>
        <v/>
      </c>
      <c r="N174" s="567"/>
      <c r="O174" s="568"/>
      <c r="P174" s="567"/>
      <c r="Q174" s="569" t="str">
        <f>IF(OR(L174="Yes",M174="Yes"),MAX(Q175:Q179),"")</f>
        <v/>
      </c>
      <c r="R174" s="570"/>
      <c r="S174" s="566">
        <f>IF(L174="Yes",IF(SUM(S175:S179)=0,0,1),2)</f>
        <v>2</v>
      </c>
      <c r="T174" s="570">
        <f>IF(M174="Yes",IF(SUM(T175:T179)=0,0,1),2)</f>
        <v>2</v>
      </c>
      <c r="U174" s="571">
        <v>0</v>
      </c>
      <c r="V174" s="572">
        <v>0</v>
      </c>
      <c r="W174" s="335" t="str">
        <f>IF(ISERROR(VLOOKUP(H174,'Directive OSH09 (FR)'!$O$6:$P$10,2,FALSE)),"",VLOOKUP(H174,'Directive OSH09 (FR)'!$O$6:$P$10,2,FALSE))</f>
        <v/>
      </c>
      <c r="X174" s="222" t="str">
        <f>IF(ISERROR(VLOOKUP(I174,'Directive OSH09 (FR)'!$O$13:$P$17,2,FALSE)),"",VLOOKUP(I174,'Directive OSH09 (FR)'!$O$13:$P$17,2,FALSE))</f>
        <v/>
      </c>
      <c r="Y174" s="222">
        <f>IF(J174="","",IF(J174&gt;=161,5,IF(J174&gt;=65,4,IF(J174&gt;=20,3,IF(J174&gt;=9,2,1)))))</f>
        <v>2</v>
      </c>
      <c r="Z174" s="574"/>
      <c r="AA174" s="575"/>
      <c r="AB174" s="575"/>
      <c r="AC174" s="576"/>
      <c r="AD174" s="797"/>
      <c r="AE174" s="781"/>
      <c r="AF174" s="769"/>
      <c r="AG174" s="575"/>
      <c r="AH174" s="575" t="str">
        <f>IF(SUM(AH175:AH179)=0,"",MAX(AH175:AH179))</f>
        <v/>
      </c>
      <c r="AI174" s="782"/>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c r="BD174" s="219"/>
      <c r="BE174" s="219"/>
      <c r="BF174" s="219"/>
      <c r="BG174" s="219"/>
      <c r="BH174" s="219"/>
      <c r="BI174" s="219"/>
      <c r="BJ174" s="219"/>
      <c r="BK174" s="219"/>
      <c r="BL174" s="219"/>
      <c r="BM174" s="219"/>
      <c r="BN174" s="219"/>
      <c r="BO174" s="219"/>
      <c r="BP174" s="219"/>
      <c r="BQ174" s="219"/>
      <c r="BR174" s="219"/>
      <c r="BS174" s="219"/>
      <c r="BT174" s="219"/>
      <c r="BU174" s="219"/>
      <c r="BV174" s="219"/>
      <c r="BW174" s="219"/>
      <c r="BX174" s="219"/>
      <c r="BY174" s="219"/>
      <c r="BZ174" s="219"/>
      <c r="CA174" s="219"/>
      <c r="CB174" s="219"/>
      <c r="CC174" s="219"/>
      <c r="CD174" s="219"/>
      <c r="CE174" s="219"/>
      <c r="CF174" s="219"/>
      <c r="CG174" s="219"/>
      <c r="CH174" s="219"/>
      <c r="CI174" s="219"/>
      <c r="CJ174" s="219"/>
      <c r="CK174" s="219"/>
      <c r="CL174" s="219"/>
      <c r="CM174" s="219"/>
      <c r="CN174" s="219"/>
      <c r="CO174" s="219"/>
      <c r="CP174" s="219"/>
      <c r="CQ174" s="219"/>
      <c r="CR174" s="219"/>
      <c r="CS174" s="219"/>
      <c r="CT174" s="219"/>
      <c r="CU174" s="219"/>
      <c r="CV174" s="219"/>
      <c r="CW174" s="219"/>
      <c r="CX174" s="219"/>
      <c r="CY174" s="219"/>
      <c r="CZ174" s="219"/>
      <c r="DA174" s="219"/>
      <c r="DB174" s="219"/>
      <c r="DC174" s="219"/>
      <c r="DD174" s="219"/>
      <c r="DE174" s="219"/>
      <c r="DF174" s="219"/>
      <c r="DG174" s="219"/>
      <c r="DH174" s="219"/>
      <c r="DI174" s="219"/>
      <c r="DJ174" s="219"/>
      <c r="DK174" s="219"/>
      <c r="DL174" s="219"/>
      <c r="DM174" s="219"/>
      <c r="DN174" s="219"/>
      <c r="DO174" s="219"/>
      <c r="DP174" s="219"/>
      <c r="DQ174" s="219"/>
      <c r="DR174" s="219"/>
      <c r="DS174" s="219"/>
      <c r="DT174" s="219"/>
      <c r="DU174" s="219"/>
      <c r="DV174" s="219"/>
      <c r="DW174" s="219"/>
      <c r="DX174" s="219"/>
      <c r="DY174" s="219"/>
      <c r="DZ174" s="219"/>
      <c r="EA174" s="219"/>
      <c r="EB174" s="219"/>
      <c r="EC174" s="219"/>
      <c r="ED174" s="219"/>
      <c r="EE174" s="219"/>
      <c r="EF174" s="219"/>
      <c r="EG174" s="219"/>
      <c r="EH174" s="219"/>
      <c r="EI174" s="219"/>
      <c r="EJ174" s="219"/>
      <c r="EK174" s="219"/>
      <c r="EL174" s="219"/>
      <c r="EM174" s="219"/>
      <c r="EN174" s="219"/>
      <c r="EO174" s="219"/>
      <c r="EP174" s="219"/>
      <c r="EQ174" s="219"/>
      <c r="ER174" s="219"/>
      <c r="ES174" s="219"/>
      <c r="ET174" s="219"/>
      <c r="EU174" s="219"/>
      <c r="EV174" s="219"/>
      <c r="EW174" s="219"/>
      <c r="EX174" s="219"/>
      <c r="EY174" s="219"/>
      <c r="EZ174" s="219"/>
      <c r="FA174" s="219"/>
      <c r="FB174" s="219"/>
      <c r="FC174" s="219"/>
      <c r="FD174" s="219"/>
      <c r="FE174" s="219"/>
      <c r="FF174" s="219"/>
      <c r="FG174" s="219"/>
      <c r="FH174" s="219"/>
      <c r="FI174" s="219"/>
      <c r="FJ174" s="219"/>
      <c r="FK174" s="219"/>
      <c r="FL174" s="219"/>
      <c r="FM174" s="219"/>
      <c r="FN174" s="219"/>
      <c r="FO174" s="219"/>
      <c r="FP174" s="219"/>
      <c r="FQ174" s="219"/>
      <c r="FR174" s="219"/>
      <c r="FS174" s="219"/>
      <c r="FT174" s="219"/>
      <c r="FU174" s="219"/>
      <c r="FV174" s="219"/>
      <c r="FW174" s="219"/>
      <c r="FX174" s="219"/>
      <c r="FY174" s="219"/>
      <c r="FZ174" s="219"/>
      <c r="GA174" s="219"/>
      <c r="GB174" s="219"/>
      <c r="GC174" s="219"/>
      <c r="GD174" s="219"/>
      <c r="GE174" s="219"/>
      <c r="GF174" s="219"/>
      <c r="GG174" s="219"/>
      <c r="GH174" s="219"/>
      <c r="GI174" s="219"/>
      <c r="GJ174" s="219"/>
      <c r="GK174" s="219"/>
      <c r="GL174" s="219"/>
      <c r="GM174" s="219"/>
      <c r="GN174" s="219"/>
      <c r="GO174" s="219"/>
      <c r="GP174" s="219"/>
      <c r="GQ174" s="219"/>
      <c r="GR174" s="219"/>
      <c r="GS174" s="219"/>
      <c r="GT174" s="219"/>
      <c r="GU174" s="219"/>
      <c r="GV174" s="219"/>
      <c r="GW174" s="219"/>
      <c r="GX174" s="219"/>
      <c r="GY174" s="219"/>
    </row>
    <row r="175" spans="1:207" s="339" customFormat="1" ht="51">
      <c r="A175" s="261"/>
      <c r="B175" s="310" t="s">
        <v>640</v>
      </c>
      <c r="C175" s="310" t="s">
        <v>641</v>
      </c>
      <c r="D175" s="310" t="s">
        <v>642</v>
      </c>
      <c r="E175" s="266" t="s">
        <v>33</v>
      </c>
      <c r="F175" s="267">
        <v>9</v>
      </c>
      <c r="G175" s="311" t="s">
        <v>643</v>
      </c>
      <c r="H175" s="327" t="s">
        <v>41</v>
      </c>
      <c r="I175" s="221" t="s">
        <v>46</v>
      </c>
      <c r="J175" s="221">
        <f>IF(ISERROR(W175*X175),"",W175*X175)</f>
        <v>9</v>
      </c>
      <c r="K175" s="328" t="str">
        <f>IF(ISERROR(VLOOKUP(Y175,'Directive OSH09 (FR)'!$T$6:$U$10,2,FALSE)),"",VLOOKUP(Y175,'Directive OSH09 (FR)'!$T$6:$U$10,2,FALSE))</f>
        <v>2-Tolérable</v>
      </c>
      <c r="L175" s="329"/>
      <c r="M175" s="330"/>
      <c r="N175" s="331"/>
      <c r="O175" s="331"/>
      <c r="P175" s="331"/>
      <c r="Q175" s="332"/>
      <c r="R175" s="333"/>
      <c r="S175" s="327">
        <f t="shared" ref="S175:T176" si="197">U175</f>
        <v>0</v>
      </c>
      <c r="T175" s="333">
        <f t="shared" si="197"/>
        <v>0</v>
      </c>
      <c r="U175" s="222">
        <f>IF(A175="",0,IF(Q$169="",1,IF(Q$169+$U$90*365&lt;$U$1,1,0)))</f>
        <v>0</v>
      </c>
      <c r="V175" s="334">
        <f>IF(A175="",0,IF(Q$169="",1,IF(Q$169+$V$90*365&lt;$U$1,1,0)))</f>
        <v>0</v>
      </c>
      <c r="W175" s="335">
        <f>IF(ISERROR(VLOOKUP(H175,'Directive OSH09 (FR)'!$O$6:$P$10,2,FALSE)),"",VLOOKUP(H175,'Directive OSH09 (FR)'!$O$6:$P$10,2,FALSE))</f>
        <v>9</v>
      </c>
      <c r="X175" s="222">
        <f>IF(ISERROR(VLOOKUP(I175,'Directive OSH09 (FR)'!$O$13:$P$17,2,FALSE)),"",VLOOKUP(I175,'Directive OSH09 (FR)'!$O$13:$P$17,2,FALSE))</f>
        <v>1</v>
      </c>
      <c r="Y175" s="222">
        <f>IF(J175="","",IF(J175&gt;=161,5,IF(J175&gt;=65,4,IF(J175&gt;=20,3,IF(J175&gt;=9,2,1)))))</f>
        <v>2</v>
      </c>
      <c r="Z175" s="263"/>
      <c r="AA175" s="270"/>
      <c r="AB175" s="270"/>
      <c r="AC175" s="379"/>
      <c r="AD175" s="798"/>
      <c r="AE175" s="783"/>
      <c r="AF175" s="449"/>
      <c r="AG175" s="221"/>
      <c r="AH175" s="221">
        <f>IF(ISERROR(AU175*AV175),"",AU175*AV175)</f>
        <v>0</v>
      </c>
      <c r="AI175" s="789"/>
    </row>
    <row r="176" spans="1:207" s="339" customFormat="1" ht="51">
      <c r="A176" s="261"/>
      <c r="B176" s="221" t="s">
        <v>644</v>
      </c>
      <c r="C176" s="310" t="s">
        <v>641</v>
      </c>
      <c r="D176" s="310" t="s">
        <v>642</v>
      </c>
      <c r="E176" s="266" t="s">
        <v>33</v>
      </c>
      <c r="F176" s="300">
        <v>9</v>
      </c>
      <c r="G176" s="311" t="s">
        <v>643</v>
      </c>
      <c r="H176" s="327" t="s">
        <v>35</v>
      </c>
      <c r="I176" s="221" t="s">
        <v>46</v>
      </c>
      <c r="J176" s="221">
        <f t="shared" ref="J176" si="198">IF(ISERROR(W176*X176),"",W176*X176)</f>
        <v>2</v>
      </c>
      <c r="K176" s="328" t="str">
        <f>IF(ISERROR(VLOOKUP(Y176,'Directive OSH09 (FR)'!$T$6:$U$10,2,FALSE)),"",VLOOKUP(Y176,'Directive OSH09 (FR)'!$T$6:$U$10,2,FALSE))</f>
        <v>1-Negligeable</v>
      </c>
      <c r="L176" s="329"/>
      <c r="M176" s="330"/>
      <c r="N176" s="331"/>
      <c r="O176" s="331"/>
      <c r="P176" s="331"/>
      <c r="Q176" s="332"/>
      <c r="R176" s="333"/>
      <c r="S176" s="327">
        <f t="shared" si="197"/>
        <v>0</v>
      </c>
      <c r="T176" s="333">
        <f t="shared" si="197"/>
        <v>0</v>
      </c>
      <c r="U176" s="222">
        <f>IF(A176="",0,IF(Q$169="",1,IF(Q$169+$U$90*365&lt;$U$1,1,0)))</f>
        <v>0</v>
      </c>
      <c r="V176" s="334">
        <f>IF(A176="",0,IF(Q$169="",1,IF(Q$169+$V$90*365&lt;$U$1,1,0)))</f>
        <v>0</v>
      </c>
      <c r="W176" s="335">
        <f>IF(ISERROR(VLOOKUP(H176,'Directive OSH09 (FR)'!$O$6:$P$10,2,FALSE)),"",VLOOKUP(H176,'Directive OSH09 (FR)'!$O$6:$P$10,2,FALSE))</f>
        <v>2</v>
      </c>
      <c r="X176" s="222">
        <f>IF(ISERROR(VLOOKUP(I176,'Directive OSH09 (FR)'!$O$13:$P$17,2,FALSE)),"",VLOOKUP(I176,'Directive OSH09 (FR)'!$O$13:$P$17,2,FALSE))</f>
        <v>1</v>
      </c>
      <c r="Y176" s="222">
        <f t="shared" ref="Y176" si="199">IF(J176="","",IF(J176&gt;=161,5,IF(J176&gt;=65,4,IF(J176&gt;=20,3,IF(J176&gt;=9,2,1)))))</f>
        <v>1</v>
      </c>
      <c r="Z176" s="263"/>
      <c r="AA176" s="270"/>
      <c r="AB176" s="270"/>
      <c r="AC176" s="379"/>
      <c r="AD176" s="798"/>
      <c r="AE176" s="783"/>
      <c r="AF176" s="449"/>
      <c r="AG176" s="221"/>
      <c r="AH176" s="221">
        <f t="shared" ref="AH176" si="200">IF(ISERROR(AU176*AV176),"",AU176*AV176)</f>
        <v>0</v>
      </c>
      <c r="AI176" s="790"/>
    </row>
    <row r="177" spans="1:207" s="339" customFormat="1">
      <c r="A177" s="261"/>
      <c r="B177" s="221"/>
      <c r="C177" s="221"/>
      <c r="D177" s="221"/>
      <c r="E177" s="266"/>
      <c r="F177" s="298"/>
      <c r="G177" s="384"/>
      <c r="H177" s="327"/>
      <c r="I177" s="221"/>
      <c r="J177" s="221" t="str">
        <f t="shared" ref="J177:J179" si="201">IF(ISERROR(W177*X177),"",W177*X177)</f>
        <v/>
      </c>
      <c r="K177" s="328" t="str">
        <f>IF(ISERROR(VLOOKUP(Y177,'Directive OSH09 (FR)'!$T$6:$U$10,2,FALSE)),"",VLOOKUP(Y177,'Directive OSH09 (FR)'!$T$6:$U$10,2,FALSE))</f>
        <v/>
      </c>
      <c r="L177" s="329"/>
      <c r="M177" s="330"/>
      <c r="N177" s="331"/>
      <c r="O177" s="331"/>
      <c r="P177" s="331"/>
      <c r="Q177" s="332"/>
      <c r="R177" s="333"/>
      <c r="S177" s="327">
        <f t="shared" ref="S177:T179" si="202">U177</f>
        <v>0</v>
      </c>
      <c r="T177" s="333">
        <f t="shared" si="202"/>
        <v>0</v>
      </c>
      <c r="U177" s="222">
        <f>IF(A177="",0,IF(Q$174="",1,IF(Q$174+$U$91*365&lt;$U$1,1,0)))</f>
        <v>0</v>
      </c>
      <c r="V177" s="334">
        <f>IF(A177="",0,IF(Q$174="",1,IF(Q$174+$V$91*365&lt;$U$1,1,0)))</f>
        <v>0</v>
      </c>
      <c r="W177" s="335" t="str">
        <f>IF(ISERROR(VLOOKUP(H177,'Directive OSH09 (FR)'!$O$6:$P$10,2,FALSE)),"",VLOOKUP(H177,'Directive OSH09 (FR)'!$O$6:$P$10,2,FALSE))</f>
        <v/>
      </c>
      <c r="X177" s="222" t="str">
        <f>IF(ISERROR(VLOOKUP(I177,'Directive OSH09 (FR)'!$O$13:$P$17,2,FALSE)),"",VLOOKUP(I177,'Directive OSH09 (FR)'!$O$13:$P$17,2,FALSE))</f>
        <v/>
      </c>
      <c r="Y177" s="222" t="str">
        <f t="shared" ref="Y177:Y179" si="203">IF(J177="","",IF(J177&gt;=161,5,IF(J177&gt;=65,4,IF(J177&gt;=20,3,IF(J177&gt;=9,2,1)))))</f>
        <v/>
      </c>
      <c r="Z177" s="263"/>
      <c r="AA177" s="270"/>
      <c r="AB177" s="270"/>
      <c r="AC177" s="379"/>
      <c r="AD177" s="798"/>
      <c r="AE177" s="783"/>
      <c r="AF177" s="449"/>
      <c r="AG177" s="221"/>
      <c r="AH177" s="221">
        <f t="shared" ref="AH177:AH179" si="204">IF(ISERROR(AU177*AV177),"",AU177*AV177)</f>
        <v>0</v>
      </c>
      <c r="AI177" s="790"/>
    </row>
    <row r="178" spans="1:207" s="339" customFormat="1" ht="5.25" customHeight="1">
      <c r="A178" s="261"/>
      <c r="B178" s="221"/>
      <c r="C178" s="221"/>
      <c r="D178" s="221"/>
      <c r="E178" s="266"/>
      <c r="F178" s="298"/>
      <c r="G178" s="384"/>
      <c r="H178" s="327"/>
      <c r="I178" s="221"/>
      <c r="J178" s="221" t="str">
        <f t="shared" si="201"/>
        <v/>
      </c>
      <c r="K178" s="328" t="str">
        <f>IF(ISERROR(VLOOKUP(Y178,'Directive OSH09 (FR)'!$T$6:$U$10,2,FALSE)),"",VLOOKUP(Y178,'Directive OSH09 (FR)'!$T$6:$U$10,2,FALSE))</f>
        <v/>
      </c>
      <c r="L178" s="329"/>
      <c r="M178" s="330"/>
      <c r="N178" s="331"/>
      <c r="O178" s="331"/>
      <c r="P178" s="331"/>
      <c r="Q178" s="332"/>
      <c r="R178" s="333"/>
      <c r="S178" s="327">
        <f t="shared" si="202"/>
        <v>0</v>
      </c>
      <c r="T178" s="333">
        <f t="shared" si="202"/>
        <v>0</v>
      </c>
      <c r="U178" s="222">
        <f>IF(A178="",0,IF(Q$174="",1,IF(Q$174+$U$91*365&lt;$U$1,1,0)))</f>
        <v>0</v>
      </c>
      <c r="V178" s="334">
        <f>IF(A178="",0,IF(Q$174="",1,IF(Q$174+$V$91*365&lt;$U$1,1,0)))</f>
        <v>0</v>
      </c>
      <c r="W178" s="335" t="str">
        <f>IF(ISERROR(VLOOKUP(H178,'Directive OSH09 (FR)'!$O$6:$P$10,2,FALSE)),"",VLOOKUP(H178,'Directive OSH09 (FR)'!$O$6:$P$10,2,FALSE))</f>
        <v/>
      </c>
      <c r="X178" s="222" t="str">
        <f>IF(ISERROR(VLOOKUP(I178,'Directive OSH09 (FR)'!$O$13:$P$17,2,FALSE)),"",VLOOKUP(I178,'Directive OSH09 (FR)'!$O$13:$P$17,2,FALSE))</f>
        <v/>
      </c>
      <c r="Y178" s="222" t="str">
        <f t="shared" si="203"/>
        <v/>
      </c>
      <c r="Z178" s="263"/>
      <c r="AA178" s="270"/>
      <c r="AB178" s="270"/>
      <c r="AC178" s="379"/>
      <c r="AD178" s="798"/>
      <c r="AE178" s="783"/>
      <c r="AF178" s="449"/>
      <c r="AG178" s="221"/>
      <c r="AH178" s="221">
        <f t="shared" si="204"/>
        <v>0</v>
      </c>
      <c r="AI178" s="790"/>
    </row>
    <row r="179" spans="1:207" s="392" customFormat="1">
      <c r="A179" s="405"/>
      <c r="B179" s="393"/>
      <c r="C179" s="393"/>
      <c r="D179" s="393"/>
      <c r="E179" s="293"/>
      <c r="F179" s="299"/>
      <c r="G179" s="385"/>
      <c r="H179" s="537"/>
      <c r="I179" s="393"/>
      <c r="J179" s="393" t="str">
        <f t="shared" si="201"/>
        <v/>
      </c>
      <c r="K179" s="538" t="str">
        <f>IF(ISERROR(VLOOKUP(Y179,'Directive OSH09 (FR)'!$T$6:$U$10,2,FALSE)),"",VLOOKUP(Y179,'Directive OSH09 (FR)'!$T$6:$U$10,2,FALSE))</f>
        <v/>
      </c>
      <c r="L179" s="537"/>
      <c r="M179" s="539"/>
      <c r="N179" s="539"/>
      <c r="O179" s="539"/>
      <c r="P179" s="539"/>
      <c r="Q179" s="540"/>
      <c r="R179" s="541"/>
      <c r="S179" s="537">
        <f t="shared" si="202"/>
        <v>0</v>
      </c>
      <c r="T179" s="541">
        <f t="shared" si="202"/>
        <v>0</v>
      </c>
      <c r="U179" s="542">
        <f>IF(A179="",0,IF(Q$174="",1,IF(Q$174+$U$91*365&lt;$U$1,1,0)))</f>
        <v>0</v>
      </c>
      <c r="V179" s="543">
        <f>IF(A179="",0,IF(Q$174="",1,IF(Q$174+$V$91*365&lt;$U$1,1,0)))</f>
        <v>0</v>
      </c>
      <c r="W179" s="335" t="str">
        <f>IF(ISERROR(VLOOKUP(H179,'Directive OSH09 (FR)'!$O$6:$P$10,2,FALSE)),"",VLOOKUP(H179,'Directive OSH09 (FR)'!$O$6:$P$10,2,FALSE))</f>
        <v/>
      </c>
      <c r="X179" s="222" t="str">
        <f>IF(ISERROR(VLOOKUP(I179,'Directive OSH09 (FR)'!$O$13:$P$17,2,FALSE)),"",VLOOKUP(I179,'Directive OSH09 (FR)'!$O$13:$P$17,2,FALSE))</f>
        <v/>
      </c>
      <c r="Y179" s="222" t="str">
        <f t="shared" si="203"/>
        <v/>
      </c>
      <c r="Z179" s="263"/>
      <c r="AA179" s="270"/>
      <c r="AB179" s="270"/>
      <c r="AC179" s="379"/>
      <c r="AD179" s="798"/>
      <c r="AE179" s="783"/>
      <c r="AF179" s="768"/>
      <c r="AG179" s="393"/>
      <c r="AH179" s="393">
        <f t="shared" si="204"/>
        <v>0</v>
      </c>
      <c r="AI179" s="790"/>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c r="BS179" s="339"/>
      <c r="BT179" s="339"/>
      <c r="BU179" s="339"/>
      <c r="BV179" s="339"/>
      <c r="BW179" s="339"/>
      <c r="BX179" s="339"/>
      <c r="BY179" s="339"/>
      <c r="BZ179" s="339"/>
      <c r="CA179" s="339"/>
      <c r="CB179" s="339"/>
      <c r="CC179" s="339"/>
      <c r="CD179" s="339"/>
      <c r="CE179" s="339"/>
      <c r="CF179" s="339"/>
      <c r="CG179" s="339"/>
      <c r="CH179" s="339"/>
      <c r="CI179" s="339"/>
      <c r="CJ179" s="339"/>
      <c r="CK179" s="339"/>
      <c r="CL179" s="339"/>
      <c r="CM179" s="339"/>
      <c r="CN179" s="339"/>
      <c r="CO179" s="339"/>
      <c r="CP179" s="339"/>
      <c r="CQ179" s="339"/>
      <c r="CR179" s="339"/>
      <c r="CS179" s="339"/>
      <c r="CT179" s="339"/>
      <c r="CU179" s="339"/>
      <c r="CV179" s="339"/>
      <c r="CW179" s="339"/>
      <c r="CX179" s="339"/>
      <c r="CY179" s="339"/>
      <c r="CZ179" s="339"/>
      <c r="DA179" s="339"/>
      <c r="DB179" s="339"/>
      <c r="DC179" s="339"/>
      <c r="DD179" s="339"/>
      <c r="DE179" s="339"/>
      <c r="DF179" s="339"/>
      <c r="DG179" s="339"/>
      <c r="DH179" s="339"/>
      <c r="DI179" s="339"/>
      <c r="DJ179" s="339"/>
      <c r="DK179" s="339"/>
      <c r="DL179" s="339"/>
      <c r="DM179" s="339"/>
      <c r="DN179" s="339"/>
      <c r="DO179" s="339"/>
      <c r="DP179" s="339"/>
      <c r="DQ179" s="339"/>
      <c r="DR179" s="339"/>
      <c r="DS179" s="339"/>
      <c r="DT179" s="339"/>
      <c r="DU179" s="339"/>
      <c r="DV179" s="339"/>
      <c r="DW179" s="339"/>
      <c r="DX179" s="339"/>
      <c r="DY179" s="339"/>
      <c r="DZ179" s="339"/>
      <c r="EA179" s="339"/>
      <c r="EB179" s="339"/>
      <c r="EC179" s="339"/>
      <c r="ED179" s="339"/>
      <c r="EE179" s="339"/>
      <c r="EF179" s="339"/>
      <c r="EG179" s="339"/>
      <c r="EH179" s="339"/>
      <c r="EI179" s="339"/>
      <c r="EJ179" s="339"/>
      <c r="EK179" s="339"/>
      <c r="EL179" s="339"/>
      <c r="EM179" s="339"/>
      <c r="EN179" s="339"/>
      <c r="EO179" s="339"/>
      <c r="EP179" s="339"/>
      <c r="EQ179" s="339"/>
      <c r="ER179" s="339"/>
      <c r="ES179" s="339"/>
      <c r="ET179" s="339"/>
      <c r="EU179" s="339"/>
      <c r="EV179" s="339"/>
      <c r="EW179" s="339"/>
      <c r="EX179" s="339"/>
      <c r="EY179" s="339"/>
      <c r="EZ179" s="339"/>
      <c r="FA179" s="339"/>
      <c r="FB179" s="339"/>
      <c r="FC179" s="339"/>
      <c r="FD179" s="339"/>
      <c r="FE179" s="339"/>
      <c r="FF179" s="339"/>
      <c r="FG179" s="339"/>
      <c r="FH179" s="339"/>
      <c r="FI179" s="339"/>
      <c r="FJ179" s="339"/>
      <c r="FK179" s="339"/>
      <c r="FL179" s="339"/>
      <c r="FM179" s="339"/>
      <c r="FN179" s="339"/>
      <c r="FO179" s="339"/>
      <c r="FP179" s="339"/>
      <c r="FQ179" s="339"/>
      <c r="FR179" s="339"/>
      <c r="FS179" s="339"/>
      <c r="FT179" s="339"/>
      <c r="FU179" s="339"/>
      <c r="FV179" s="339"/>
      <c r="FW179" s="339"/>
      <c r="FX179" s="339"/>
      <c r="FY179" s="339"/>
      <c r="FZ179" s="339"/>
      <c r="GA179" s="339"/>
      <c r="GB179" s="339"/>
      <c r="GC179" s="339"/>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row>
    <row r="180" spans="1:207">
      <c r="A180" s="607" t="s">
        <v>341</v>
      </c>
      <c r="B180" s="389"/>
      <c r="C180" s="389"/>
      <c r="D180" s="389"/>
      <c r="E180" s="292"/>
      <c r="F180" s="297"/>
      <c r="G180" s="382"/>
      <c r="H180" s="390"/>
      <c r="I180" s="389"/>
      <c r="J180" s="389" t="str">
        <f>IF(SUM(J181:J185)=0,"",MAX(J181:J185))</f>
        <v/>
      </c>
      <c r="K180" s="565" t="str">
        <f>IF(ISERROR(VLOOKUP(Y180,'Directive OSH09 (FR)'!$T$6:$U$10,2,FALSE)),"",VLOOKUP(Y180,'Directive OSH09 (FR)'!$T$6:$U$10,2,FALSE))</f>
        <v/>
      </c>
      <c r="L180" s="566" t="str">
        <f>IF(ISERROR(VLOOKUP($A180,Dangers!$B$4:$G$1001,4,FALSE)),"ERR",IF(ISBLANK(VLOOKUP($A180,Dangers!$B$4:$G$1001,4,FALSE)),"","Yes"))</f>
        <v>ERR</v>
      </c>
      <c r="M180" s="567" t="str">
        <f>IF(ISERROR(VLOOKUP($A180,Dangers!$B$4:$G$1001,6,FALSE)),"ERR",IF(ISBLANK((VLOOKUP($A180,Dangers!$B$4:$G$1001,6,FALSE))),"","Yes"))</f>
        <v>ERR</v>
      </c>
      <c r="N180" s="567"/>
      <c r="O180" s="568"/>
      <c r="P180" s="567"/>
      <c r="Q180" s="569" t="str">
        <f>IF(OR(L180="Yes",M180="Yes"),MAX(Q181:Q185),"")</f>
        <v/>
      </c>
      <c r="R180" s="570"/>
      <c r="S180" s="566">
        <f>IF(L180="Yes",IF(SUM(S181:S185)=0,0,1),2)</f>
        <v>2</v>
      </c>
      <c r="T180" s="570">
        <f>IF(M180="Yes",IF(SUM(T181:T185)=0,0,1),2)</f>
        <v>2</v>
      </c>
      <c r="U180" s="571">
        <v>0</v>
      </c>
      <c r="V180" s="572">
        <v>0</v>
      </c>
      <c r="W180" s="335" t="str">
        <f>IF(ISERROR(VLOOKUP(H180,'Directive OSH09 (FR)'!$O$6:$P$10,2,FALSE)),"",VLOOKUP(H180,'Directive OSH09 (FR)'!$O$6:$P$10,2,FALSE))</f>
        <v/>
      </c>
      <c r="X180" s="222" t="str">
        <f>IF(ISERROR(VLOOKUP(I180,'Directive OSH09 (FR)'!$O$13:$P$17,2,FALSE)),"",VLOOKUP(I180,'Directive OSH09 (FR)'!$O$13:$P$17,2,FALSE))</f>
        <v/>
      </c>
      <c r="Y180" s="222" t="str">
        <f>IF(J180="","",IF(J180&gt;=161,5,IF(J180&gt;=65,4,IF(J180&gt;=20,3,IF(J180&gt;=9,2,1)))))</f>
        <v/>
      </c>
      <c r="Z180" s="574"/>
      <c r="AA180" s="575"/>
      <c r="AB180" s="575"/>
      <c r="AC180" s="576"/>
      <c r="AD180" s="797"/>
      <c r="AE180" s="781"/>
      <c r="AF180" s="769"/>
      <c r="AG180" s="575"/>
      <c r="AH180" s="575" t="str">
        <f>IF(SUM(AH181:AH185)=0,"",MAX(AH181:AH185))</f>
        <v/>
      </c>
      <c r="AI180" s="782"/>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219"/>
      <c r="BE180" s="219"/>
      <c r="BF180" s="219"/>
      <c r="BG180" s="219"/>
      <c r="BH180" s="219"/>
      <c r="BI180" s="219"/>
      <c r="BJ180" s="219"/>
      <c r="BK180" s="219"/>
      <c r="BL180" s="219"/>
      <c r="BM180" s="219"/>
      <c r="BN180" s="219"/>
      <c r="BO180" s="219"/>
      <c r="BP180" s="219"/>
      <c r="BQ180" s="219"/>
      <c r="BR180" s="219"/>
      <c r="BS180" s="219"/>
      <c r="BT180" s="219"/>
      <c r="BU180" s="219"/>
      <c r="BV180" s="219"/>
      <c r="BW180" s="219"/>
      <c r="BX180" s="219"/>
      <c r="BY180" s="219"/>
      <c r="BZ180" s="219"/>
      <c r="CA180" s="219"/>
      <c r="CB180" s="219"/>
      <c r="CC180" s="219"/>
      <c r="CD180" s="219"/>
      <c r="CE180" s="219"/>
      <c r="CF180" s="219"/>
      <c r="CG180" s="219"/>
      <c r="CH180" s="219"/>
      <c r="CI180" s="219"/>
      <c r="CJ180" s="219"/>
      <c r="CK180" s="219"/>
      <c r="CL180" s="219"/>
      <c r="CM180" s="219"/>
      <c r="CN180" s="219"/>
      <c r="CO180" s="219"/>
      <c r="CP180" s="219"/>
      <c r="CQ180" s="219"/>
      <c r="CR180" s="219"/>
      <c r="CS180" s="219"/>
      <c r="CT180" s="219"/>
      <c r="CU180" s="219"/>
      <c r="CV180" s="219"/>
      <c r="CW180" s="219"/>
      <c r="CX180" s="219"/>
      <c r="CY180" s="219"/>
      <c r="CZ180" s="219"/>
      <c r="DA180" s="219"/>
      <c r="DB180" s="219"/>
      <c r="DC180" s="219"/>
      <c r="DD180" s="219"/>
      <c r="DE180" s="219"/>
      <c r="DF180" s="219"/>
      <c r="DG180" s="219"/>
      <c r="DH180" s="219"/>
      <c r="DI180" s="219"/>
      <c r="DJ180" s="219"/>
      <c r="DK180" s="219"/>
      <c r="DL180" s="219"/>
      <c r="DM180" s="219"/>
      <c r="DN180" s="219"/>
      <c r="DO180" s="219"/>
      <c r="DP180" s="219"/>
      <c r="DQ180" s="219"/>
      <c r="DR180" s="219"/>
      <c r="DS180" s="219"/>
      <c r="DT180" s="219"/>
      <c r="DU180" s="219"/>
      <c r="DV180" s="219"/>
      <c r="DW180" s="219"/>
      <c r="DX180" s="219"/>
      <c r="DY180" s="219"/>
      <c r="DZ180" s="219"/>
      <c r="EA180" s="219"/>
      <c r="EB180" s="219"/>
      <c r="EC180" s="219"/>
      <c r="ED180" s="219"/>
      <c r="EE180" s="219"/>
      <c r="EF180" s="219"/>
      <c r="EG180" s="219"/>
      <c r="EH180" s="219"/>
      <c r="EI180" s="219"/>
      <c r="EJ180" s="219"/>
      <c r="EK180" s="219"/>
      <c r="EL180" s="219"/>
      <c r="EM180" s="219"/>
      <c r="EN180" s="219"/>
      <c r="EO180" s="219"/>
      <c r="EP180" s="219"/>
      <c r="EQ180" s="219"/>
      <c r="ER180" s="219"/>
      <c r="ES180" s="219"/>
      <c r="ET180" s="219"/>
      <c r="EU180" s="219"/>
      <c r="EV180" s="219"/>
      <c r="EW180" s="219"/>
      <c r="EX180" s="219"/>
      <c r="EY180" s="219"/>
      <c r="EZ180" s="219"/>
      <c r="FA180" s="219"/>
      <c r="FB180" s="219"/>
      <c r="FC180" s="219"/>
      <c r="FD180" s="219"/>
      <c r="FE180" s="219"/>
      <c r="FF180" s="219"/>
      <c r="FG180" s="219"/>
      <c r="FH180" s="219"/>
      <c r="FI180" s="219"/>
      <c r="FJ180" s="219"/>
      <c r="FK180" s="219"/>
      <c r="FL180" s="219"/>
      <c r="FM180" s="219"/>
      <c r="FN180" s="219"/>
      <c r="FO180" s="219"/>
      <c r="FP180" s="219"/>
      <c r="FQ180" s="219"/>
      <c r="FR180" s="219"/>
      <c r="FS180" s="219"/>
      <c r="FT180" s="219"/>
      <c r="FU180" s="219"/>
      <c r="FV180" s="219"/>
      <c r="FW180" s="219"/>
      <c r="FX180" s="219"/>
      <c r="FY180" s="219"/>
      <c r="FZ180" s="219"/>
      <c r="GA180" s="219"/>
      <c r="GB180" s="219"/>
      <c r="GC180" s="219"/>
      <c r="GD180" s="219"/>
      <c r="GE180" s="219"/>
      <c r="GF180" s="219"/>
      <c r="GG180" s="219"/>
      <c r="GH180" s="219"/>
      <c r="GI180" s="219"/>
      <c r="GJ180" s="219"/>
      <c r="GK180" s="219"/>
      <c r="GL180" s="219"/>
      <c r="GM180" s="219"/>
      <c r="GN180" s="219"/>
      <c r="GO180" s="219"/>
      <c r="GP180" s="219"/>
      <c r="GQ180" s="219"/>
      <c r="GR180" s="219"/>
      <c r="GS180" s="219"/>
      <c r="GT180" s="219"/>
      <c r="GU180" s="219"/>
      <c r="GV180" s="219"/>
      <c r="GW180" s="219"/>
      <c r="GX180" s="219"/>
      <c r="GY180" s="219"/>
    </row>
    <row r="181" spans="1:207">
      <c r="A181" s="608" t="s">
        <v>463</v>
      </c>
      <c r="B181" s="449"/>
      <c r="C181" s="221"/>
      <c r="D181" s="221"/>
      <c r="E181" s="266"/>
      <c r="F181" s="298"/>
      <c r="G181" s="311"/>
      <c r="H181" s="327"/>
      <c r="I181" s="221"/>
      <c r="J181" s="221" t="str">
        <f>IF(ISERROR(W181*X181),"",W181*X181)</f>
        <v/>
      </c>
      <c r="K181" s="328" t="str">
        <f>IF(ISERROR(VLOOKUP(Y181,'Directive OSH09 (FR)'!$T$6:$U$10,2,FALSE)),"",VLOOKUP(Y181,'Directive OSH09 (FR)'!$T$6:$U$10,2,FALSE))</f>
        <v/>
      </c>
      <c r="L181" s="329"/>
      <c r="M181" s="330"/>
      <c r="N181" s="331"/>
      <c r="O181" s="331"/>
      <c r="P181" s="331"/>
      <c r="Q181" s="332"/>
      <c r="R181" s="333"/>
      <c r="S181" s="327">
        <f t="shared" ref="S181:T185" si="205">U181</f>
        <v>1</v>
      </c>
      <c r="T181" s="333">
        <f t="shared" si="205"/>
        <v>1</v>
      </c>
      <c r="U181" s="222">
        <f>IF(A181="",0,IF(Q$180="",1,IF(Q$180+$U$91*365&lt;$U$1,1,0)))</f>
        <v>1</v>
      </c>
      <c r="V181" s="334">
        <f>IF(A181="",0,IF(Q$180="",1,IF(Q$180+$V$91*365&lt;$U$1,1,0)))</f>
        <v>1</v>
      </c>
      <c r="W181" s="335" t="str">
        <f>IF(ISERROR(VLOOKUP(H181,'Directive OSH09 (FR)'!$O$6:$P$10,2,FALSE)),"",VLOOKUP(H181,'Directive OSH09 (FR)'!$O$6:$P$10,2,FALSE))</f>
        <v/>
      </c>
      <c r="X181" s="222" t="str">
        <f>IF(ISERROR(VLOOKUP(I181,'Directive OSH09 (FR)'!$O$13:$P$17,2,FALSE)),"",VLOOKUP(I181,'Directive OSH09 (FR)'!$O$13:$P$17,2,FALSE))</f>
        <v/>
      </c>
      <c r="Y181" s="222" t="str">
        <f>IF(J181="","",IF(J181&gt;=161,5,IF(J181&gt;=65,4,IF(J181&gt;=20,3,IF(J181&gt;=9,2,1)))))</f>
        <v/>
      </c>
      <c r="Z181" s="327"/>
      <c r="AA181" s="326"/>
      <c r="AB181" s="326"/>
      <c r="AC181" s="554"/>
      <c r="AD181" s="800"/>
      <c r="AE181" s="791"/>
      <c r="AF181" s="449"/>
      <c r="AG181" s="221"/>
      <c r="AH181" s="221">
        <f>IF(ISERROR(AU181*AV181),"",AU181*AV181)</f>
        <v>0</v>
      </c>
      <c r="AI181" s="784"/>
    </row>
    <row r="182" spans="1:207">
      <c r="A182" s="608"/>
      <c r="B182" s="449"/>
      <c r="C182" s="221"/>
      <c r="D182" s="221"/>
      <c r="E182" s="266"/>
      <c r="F182" s="298"/>
      <c r="G182" s="311"/>
      <c r="H182" s="327"/>
      <c r="I182" s="221"/>
      <c r="J182" s="221" t="str">
        <f t="shared" ref="J182:J185" si="206">IF(ISERROR(W182*X182),"",W182*X182)</f>
        <v/>
      </c>
      <c r="K182" s="328" t="str">
        <f>IF(ISERROR(VLOOKUP(Y182,'Directive OSH09 (FR)'!$T$6:$U$10,2,FALSE)),"",VLOOKUP(Y182,'Directive OSH09 (FR)'!$T$6:$U$10,2,FALSE))</f>
        <v/>
      </c>
      <c r="L182" s="329"/>
      <c r="M182" s="330"/>
      <c r="N182" s="331"/>
      <c r="O182" s="331"/>
      <c r="P182" s="331"/>
      <c r="Q182" s="332"/>
      <c r="R182" s="333"/>
      <c r="S182" s="327">
        <f t="shared" si="205"/>
        <v>0</v>
      </c>
      <c r="T182" s="333">
        <f t="shared" si="205"/>
        <v>0</v>
      </c>
      <c r="U182" s="222">
        <f>IF(A182="",0,IF(Q$180="",1,IF(Q$180+$U$91*365&lt;$U$1,1,0)))</f>
        <v>0</v>
      </c>
      <c r="V182" s="334">
        <f>IF(A182="",0,IF(Q$180="",1,IF(Q$180+$V$91*365&lt;$U$1,1,0)))</f>
        <v>0</v>
      </c>
      <c r="W182" s="335" t="str">
        <f>IF(ISERROR(VLOOKUP(H182,'Directive OSH09 (FR)'!$O$6:$P$10,2,FALSE)),"",VLOOKUP(H182,'Directive OSH09 (FR)'!$O$6:$P$10,2,FALSE))</f>
        <v/>
      </c>
      <c r="X182" s="222" t="str">
        <f>IF(ISERROR(VLOOKUP(I182,'Directive OSH09 (FR)'!$O$13:$P$17,2,FALSE)),"",VLOOKUP(I182,'Directive OSH09 (FR)'!$O$13:$P$17,2,FALSE))</f>
        <v/>
      </c>
      <c r="Y182" s="222" t="str">
        <f t="shared" ref="Y182:Y185" si="207">IF(J182="","",IF(J182&gt;=161,5,IF(J182&gt;=65,4,IF(J182&gt;=20,3,IF(J182&gt;=9,2,1)))))</f>
        <v/>
      </c>
      <c r="Z182" s="327"/>
      <c r="AA182" s="326"/>
      <c r="AB182" s="326"/>
      <c r="AC182" s="554"/>
      <c r="AD182" s="800"/>
      <c r="AE182" s="791"/>
      <c r="AF182" s="449"/>
      <c r="AG182" s="221"/>
      <c r="AH182" s="221">
        <f t="shared" ref="AH182:AH184" si="208">IF(ISERROR(AU182*AV182),"",AU182*AV182)</f>
        <v>0</v>
      </c>
      <c r="AI182" s="784"/>
    </row>
    <row r="183" spans="1:207">
      <c r="A183" s="608"/>
      <c r="B183" s="449"/>
      <c r="C183" s="221"/>
      <c r="D183" s="221"/>
      <c r="E183" s="266"/>
      <c r="F183" s="298"/>
      <c r="G183" s="311"/>
      <c r="H183" s="327"/>
      <c r="I183" s="221"/>
      <c r="J183" s="221" t="str">
        <f t="shared" si="206"/>
        <v/>
      </c>
      <c r="K183" s="328" t="str">
        <f>IF(ISERROR(VLOOKUP(Y183,'Directive OSH09 (FR)'!$T$6:$U$10,2,FALSE)),"",VLOOKUP(Y183,'Directive OSH09 (FR)'!$T$6:$U$10,2,FALSE))</f>
        <v/>
      </c>
      <c r="L183" s="329"/>
      <c r="M183" s="330"/>
      <c r="N183" s="331"/>
      <c r="O183" s="331"/>
      <c r="P183" s="331"/>
      <c r="Q183" s="332"/>
      <c r="R183" s="333"/>
      <c r="S183" s="327">
        <f t="shared" si="205"/>
        <v>0</v>
      </c>
      <c r="T183" s="333">
        <f t="shared" si="205"/>
        <v>0</v>
      </c>
      <c r="U183" s="222">
        <f>IF(A183="",0,IF(Q$180="",1,IF(Q$180+$U$91*365&lt;$U$1,1,0)))</f>
        <v>0</v>
      </c>
      <c r="V183" s="334">
        <f>IF(A183="",0,IF(Q$180="",1,IF(Q$180+$V$91*365&lt;$U$1,1,0)))</f>
        <v>0</v>
      </c>
      <c r="W183" s="335" t="str">
        <f>IF(ISERROR(VLOOKUP(H183,'Directive OSH09 (FR)'!$O$6:$P$10,2,FALSE)),"",VLOOKUP(H183,'Directive OSH09 (FR)'!$O$6:$P$10,2,FALSE))</f>
        <v/>
      </c>
      <c r="X183" s="222" t="str">
        <f>IF(ISERROR(VLOOKUP(I183,'Directive OSH09 (FR)'!$O$13:$P$17,2,FALSE)),"",VLOOKUP(I183,'Directive OSH09 (FR)'!$O$13:$P$17,2,FALSE))</f>
        <v/>
      </c>
      <c r="Y183" s="222" t="str">
        <f t="shared" si="207"/>
        <v/>
      </c>
      <c r="Z183" s="327"/>
      <c r="AA183" s="326"/>
      <c r="AB183" s="326"/>
      <c r="AC183" s="554"/>
      <c r="AD183" s="800"/>
      <c r="AE183" s="791"/>
      <c r="AF183" s="449"/>
      <c r="AG183" s="221"/>
      <c r="AH183" s="221">
        <f t="shared" si="208"/>
        <v>0</v>
      </c>
      <c r="AI183" s="784"/>
    </row>
    <row r="184" spans="1:207" s="392" customFormat="1">
      <c r="A184" s="608"/>
      <c r="B184" s="449"/>
      <c r="C184" s="221"/>
      <c r="D184" s="221"/>
      <c r="E184" s="266"/>
      <c r="F184" s="298"/>
      <c r="G184" s="311"/>
      <c r="H184" s="327"/>
      <c r="I184" s="221"/>
      <c r="J184" s="221" t="str">
        <f t="shared" si="206"/>
        <v/>
      </c>
      <c r="K184" s="328" t="str">
        <f>IF(ISERROR(VLOOKUP(Y184,'Directive OSH09 (FR)'!$T$6:$U$10,2,FALSE)),"",VLOOKUP(Y184,'Directive OSH09 (FR)'!$T$6:$U$10,2,FALSE))</f>
        <v/>
      </c>
      <c r="L184" s="329"/>
      <c r="M184" s="330"/>
      <c r="N184" s="331"/>
      <c r="O184" s="331"/>
      <c r="P184" s="331"/>
      <c r="Q184" s="332"/>
      <c r="R184" s="333"/>
      <c r="S184" s="327">
        <f t="shared" si="205"/>
        <v>0</v>
      </c>
      <c r="T184" s="333">
        <f t="shared" si="205"/>
        <v>0</v>
      </c>
      <c r="U184" s="222">
        <f>IF(A184="",0,IF(Q$180="",1,IF(Q$180+$U$91*365&lt;$U$1,1,0)))</f>
        <v>0</v>
      </c>
      <c r="V184" s="334">
        <f>IF(A184="",0,IF(Q$180="",1,IF(Q$180+$V$91*365&lt;$U$1,1,0)))</f>
        <v>0</v>
      </c>
      <c r="W184" s="335" t="str">
        <f>IF(ISERROR(VLOOKUP(H184,'Directive OSH09 (FR)'!$O$6:$P$10,2,FALSE)),"",VLOOKUP(H184,'Directive OSH09 (FR)'!$O$6:$P$10,2,FALSE))</f>
        <v/>
      </c>
      <c r="X184" s="222" t="str">
        <f>IF(ISERROR(VLOOKUP(I184,'Directive OSH09 (FR)'!$O$13:$P$17,2,FALSE)),"",VLOOKUP(I184,'Directive OSH09 (FR)'!$O$13:$P$17,2,FALSE))</f>
        <v/>
      </c>
      <c r="Y184" s="222" t="str">
        <f t="shared" si="207"/>
        <v/>
      </c>
      <c r="Z184" s="772"/>
      <c r="AA184" s="773"/>
      <c r="AB184" s="773"/>
      <c r="AC184" s="774"/>
      <c r="AD184" s="801"/>
      <c r="AE184" s="791"/>
      <c r="AF184" s="449"/>
      <c r="AG184" s="221"/>
      <c r="AH184" s="221">
        <f t="shared" si="208"/>
        <v>0</v>
      </c>
      <c r="AI184" s="784"/>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c r="CG184" s="315"/>
      <c r="CH184" s="315"/>
      <c r="CI184" s="315"/>
      <c r="CJ184" s="315"/>
      <c r="CK184" s="315"/>
      <c r="CL184" s="315"/>
      <c r="CM184" s="315"/>
      <c r="CN184" s="315"/>
      <c r="CO184" s="315"/>
      <c r="CP184" s="315"/>
      <c r="CQ184" s="315"/>
      <c r="CR184" s="315"/>
      <c r="CS184" s="315"/>
      <c r="CT184" s="315"/>
      <c r="CU184" s="315"/>
      <c r="CV184" s="315"/>
      <c r="CW184" s="315"/>
      <c r="CX184" s="315"/>
      <c r="CY184" s="315"/>
      <c r="CZ184" s="315"/>
      <c r="DA184" s="315"/>
      <c r="DB184" s="315"/>
      <c r="DC184" s="315"/>
      <c r="DD184" s="315"/>
      <c r="DE184" s="315"/>
      <c r="DF184" s="315"/>
      <c r="DG184" s="315"/>
      <c r="DH184" s="315"/>
      <c r="DI184" s="315"/>
      <c r="DJ184" s="315"/>
      <c r="DK184" s="315"/>
      <c r="DL184" s="315"/>
      <c r="DM184" s="315"/>
      <c r="DN184" s="315"/>
      <c r="DO184" s="315"/>
      <c r="DP184" s="315"/>
      <c r="DQ184" s="315"/>
      <c r="DR184" s="315"/>
      <c r="DS184" s="315"/>
      <c r="DT184" s="315"/>
      <c r="DU184" s="315"/>
      <c r="DV184" s="315"/>
      <c r="DW184" s="315"/>
      <c r="DX184" s="315"/>
      <c r="DY184" s="315"/>
      <c r="DZ184" s="315"/>
      <c r="EA184" s="315"/>
      <c r="EB184" s="315"/>
      <c r="EC184" s="315"/>
      <c r="ED184" s="315"/>
      <c r="EE184" s="315"/>
      <c r="EF184" s="315"/>
      <c r="EG184" s="315"/>
      <c r="EH184" s="315"/>
      <c r="EI184" s="315"/>
      <c r="EJ184" s="315"/>
      <c r="EK184" s="315"/>
      <c r="EL184" s="315"/>
      <c r="EM184" s="315"/>
      <c r="EN184" s="315"/>
      <c r="EO184" s="315"/>
      <c r="EP184" s="315"/>
      <c r="EQ184" s="315"/>
      <c r="ER184" s="315"/>
      <c r="ES184" s="315"/>
      <c r="ET184" s="315"/>
      <c r="EU184" s="315"/>
      <c r="EV184" s="315"/>
      <c r="EW184" s="315"/>
      <c r="EX184" s="315"/>
      <c r="EY184" s="315"/>
      <c r="EZ184" s="315"/>
      <c r="FA184" s="315"/>
      <c r="FB184" s="315"/>
      <c r="FC184" s="315"/>
      <c r="FD184" s="315"/>
      <c r="FE184" s="315"/>
      <c r="FF184" s="315"/>
      <c r="FG184" s="315"/>
      <c r="FH184" s="315"/>
      <c r="FI184" s="315"/>
      <c r="FJ184" s="315"/>
      <c r="FK184" s="315"/>
      <c r="FL184" s="315"/>
      <c r="FM184" s="315"/>
      <c r="FN184" s="315"/>
      <c r="FO184" s="315"/>
      <c r="FP184" s="315"/>
      <c r="FQ184" s="315"/>
      <c r="FR184" s="315"/>
      <c r="FS184" s="315"/>
      <c r="FT184" s="315"/>
      <c r="FU184" s="315"/>
      <c r="FV184" s="315"/>
      <c r="FW184" s="315"/>
      <c r="FX184" s="315"/>
      <c r="FY184" s="315"/>
      <c r="FZ184" s="315"/>
      <c r="GA184" s="315"/>
      <c r="GB184" s="315"/>
      <c r="GC184" s="315"/>
      <c r="GD184" s="315"/>
      <c r="GE184" s="315"/>
      <c r="GF184" s="315"/>
      <c r="GG184" s="315"/>
      <c r="GH184" s="315"/>
      <c r="GI184" s="315"/>
      <c r="GJ184" s="315"/>
      <c r="GK184" s="315"/>
      <c r="GL184" s="315"/>
      <c r="GM184" s="315"/>
      <c r="GN184" s="315"/>
      <c r="GO184" s="315"/>
      <c r="GP184" s="315"/>
      <c r="GQ184" s="315"/>
      <c r="GR184" s="315"/>
      <c r="GS184" s="315"/>
      <c r="GT184" s="315"/>
      <c r="GU184" s="315"/>
      <c r="GV184" s="315"/>
      <c r="GW184" s="315"/>
      <c r="GX184" s="315"/>
      <c r="GY184" s="315"/>
    </row>
    <row r="185" spans="1:207">
      <c r="A185" s="609"/>
      <c r="B185" s="393"/>
      <c r="C185" s="393"/>
      <c r="D185" s="393"/>
      <c r="E185" s="293"/>
      <c r="F185" s="293"/>
      <c r="G185" s="386"/>
      <c r="H185" s="537"/>
      <c r="I185" s="393"/>
      <c r="J185" s="393" t="str">
        <f t="shared" si="206"/>
        <v/>
      </c>
      <c r="K185" s="538" t="str">
        <f>IF(ISERROR(VLOOKUP(Y185,'Directive OSH09 (FR)'!$T$6:$U$10,2,FALSE)),"",VLOOKUP(Y185,'Directive OSH09 (FR)'!$T$6:$U$10,2,FALSE))</f>
        <v/>
      </c>
      <c r="L185" s="545"/>
      <c r="M185" s="546"/>
      <c r="N185" s="546"/>
      <c r="O185" s="546"/>
      <c r="P185" s="546"/>
      <c r="Q185" s="547"/>
      <c r="R185" s="548"/>
      <c r="S185" s="537">
        <f t="shared" si="205"/>
        <v>0</v>
      </c>
      <c r="T185" s="541">
        <f t="shared" si="205"/>
        <v>0</v>
      </c>
      <c r="U185" s="537">
        <f>IF(A185="",0,IF(Q$166="",1,IF(Q$166+$U$85*365&lt;$U$1,1,0)))</f>
        <v>0</v>
      </c>
      <c r="V185" s="541">
        <f>IF(A185="",0,IF(Q$166="",1,IF(Q$166+$V$85*365&lt;$U$1,1,0)))</f>
        <v>0</v>
      </c>
      <c r="W185" s="549" t="str">
        <f>IF(ISERROR(VLOOKUP(H185,'Directive OSH09 (FR)'!$O$6:$P$10,2,FALSE)),"",VLOOKUP(H185,'Directive OSH09 (FR)'!$O$6:$P$10,2,FALSE))</f>
        <v/>
      </c>
      <c r="X185" s="550" t="str">
        <f>IF(ISERROR(VLOOKUP(I185,'Directive OSH09 (FR)'!$O$13:$P$17,2,FALSE)),"",VLOOKUP(I185,'Directive OSH09 (FR)'!$O$13:$P$17,2,FALSE))</f>
        <v/>
      </c>
      <c r="Y185" s="582" t="str">
        <f t="shared" si="207"/>
        <v/>
      </c>
      <c r="Z185" s="775"/>
      <c r="AA185" s="776"/>
      <c r="AB185" s="776"/>
      <c r="AC185" s="777"/>
      <c r="AD185" s="802"/>
      <c r="AE185" s="792"/>
      <c r="AF185" s="793"/>
      <c r="AG185" s="794"/>
      <c r="AH185" s="794"/>
      <c r="AI185" s="795"/>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c r="BD185" s="219"/>
      <c r="BE185" s="219"/>
      <c r="BF185" s="219"/>
      <c r="BG185" s="219"/>
      <c r="BH185" s="219"/>
      <c r="BI185" s="219"/>
      <c r="BJ185" s="219"/>
      <c r="BK185" s="219"/>
      <c r="BL185" s="219"/>
      <c r="BM185" s="219"/>
      <c r="BN185" s="219"/>
      <c r="BO185" s="219"/>
      <c r="BP185" s="219"/>
      <c r="BQ185" s="219"/>
      <c r="BR185" s="219"/>
      <c r="BS185" s="219"/>
      <c r="BT185" s="219"/>
      <c r="BU185" s="219"/>
      <c r="BV185" s="219"/>
      <c r="BW185" s="219"/>
      <c r="BX185" s="219"/>
      <c r="BY185" s="219"/>
      <c r="BZ185" s="219"/>
      <c r="CA185" s="219"/>
      <c r="CB185" s="219"/>
      <c r="CC185" s="219"/>
      <c r="CD185" s="219"/>
      <c r="CE185" s="219"/>
      <c r="CF185" s="219"/>
      <c r="CG185" s="219"/>
      <c r="CH185" s="219"/>
      <c r="CI185" s="219"/>
      <c r="CJ185" s="219"/>
      <c r="CK185" s="219"/>
      <c r="CL185" s="219"/>
      <c r="CM185" s="219"/>
      <c r="CN185" s="219"/>
      <c r="CO185" s="219"/>
      <c r="CP185" s="219"/>
      <c r="CQ185" s="219"/>
      <c r="CR185" s="219"/>
      <c r="CS185" s="219"/>
      <c r="CT185" s="219"/>
      <c r="CU185" s="219"/>
      <c r="CV185" s="219"/>
      <c r="CW185" s="219"/>
      <c r="CX185" s="219"/>
      <c r="CY185" s="219"/>
      <c r="CZ185" s="219"/>
      <c r="DA185" s="219"/>
      <c r="DB185" s="219"/>
      <c r="DC185" s="219"/>
      <c r="DD185" s="219"/>
      <c r="DE185" s="219"/>
      <c r="DF185" s="219"/>
      <c r="DG185" s="219"/>
      <c r="DH185" s="219"/>
      <c r="DI185" s="219"/>
      <c r="DJ185" s="219"/>
      <c r="DK185" s="219"/>
      <c r="DL185" s="219"/>
      <c r="DM185" s="219"/>
      <c r="DN185" s="219"/>
      <c r="DO185" s="219"/>
      <c r="DP185" s="219"/>
      <c r="DQ185" s="219"/>
      <c r="DR185" s="219"/>
      <c r="DS185" s="219"/>
      <c r="DT185" s="219"/>
      <c r="DU185" s="219"/>
      <c r="DV185" s="219"/>
      <c r="DW185" s="219"/>
      <c r="DX185" s="219"/>
      <c r="DY185" s="219"/>
      <c r="DZ185" s="219"/>
      <c r="EA185" s="219"/>
      <c r="EB185" s="219"/>
      <c r="EC185" s="219"/>
      <c r="ED185" s="219"/>
      <c r="EE185" s="219"/>
      <c r="EF185" s="219"/>
      <c r="EG185" s="219"/>
      <c r="EH185" s="219"/>
      <c r="EI185" s="219"/>
      <c r="EJ185" s="219"/>
      <c r="EK185" s="219"/>
      <c r="EL185" s="219"/>
      <c r="EM185" s="219"/>
      <c r="EN185" s="219"/>
      <c r="EO185" s="219"/>
      <c r="EP185" s="219"/>
      <c r="EQ185" s="219"/>
      <c r="ER185" s="219"/>
      <c r="ES185" s="219"/>
      <c r="ET185" s="219"/>
      <c r="EU185" s="219"/>
      <c r="EV185" s="219"/>
      <c r="EW185" s="219"/>
      <c r="EX185" s="219"/>
      <c r="EY185" s="219"/>
      <c r="EZ185" s="219"/>
      <c r="FA185" s="219"/>
      <c r="FB185" s="219"/>
      <c r="FC185" s="219"/>
      <c r="FD185" s="219"/>
      <c r="FE185" s="219"/>
      <c r="FF185" s="219"/>
      <c r="FG185" s="219"/>
      <c r="FH185" s="219"/>
      <c r="FI185" s="219"/>
      <c r="FJ185" s="219"/>
      <c r="FK185" s="219"/>
      <c r="FL185" s="219"/>
      <c r="FM185" s="219"/>
      <c r="FN185" s="219"/>
      <c r="FO185" s="219"/>
      <c r="FP185" s="219"/>
      <c r="FQ185" s="219"/>
      <c r="FR185" s="219"/>
      <c r="FS185" s="219"/>
      <c r="FT185" s="219"/>
      <c r="FU185" s="219"/>
      <c r="FV185" s="219"/>
      <c r="FW185" s="219"/>
      <c r="FX185" s="219"/>
      <c r="FY185" s="219"/>
      <c r="FZ185" s="219"/>
      <c r="GA185" s="219"/>
      <c r="GB185" s="219"/>
      <c r="GC185" s="219"/>
      <c r="GD185" s="219"/>
      <c r="GE185" s="219"/>
      <c r="GF185" s="219"/>
      <c r="GG185" s="219"/>
      <c r="GH185" s="219"/>
      <c r="GI185" s="219"/>
      <c r="GJ185" s="219"/>
      <c r="GK185" s="219"/>
      <c r="GL185" s="219"/>
      <c r="GM185" s="219"/>
      <c r="GN185" s="219"/>
      <c r="GO185" s="219"/>
      <c r="GP185" s="219"/>
      <c r="GQ185" s="219"/>
      <c r="GR185" s="219"/>
      <c r="GS185" s="219"/>
      <c r="GT185" s="219"/>
      <c r="GU185" s="219"/>
      <c r="GV185" s="219"/>
      <c r="GW185" s="219"/>
      <c r="GX185" s="219"/>
      <c r="GY185" s="219"/>
    </row>
  </sheetData>
  <mergeCells count="6">
    <mergeCell ref="D8:G8"/>
    <mergeCell ref="S10:Y10"/>
    <mergeCell ref="Z10:AD10"/>
    <mergeCell ref="AE10:AI10"/>
    <mergeCell ref="G10:K10"/>
    <mergeCell ref="L10:R10"/>
  </mergeCells>
  <phoneticPr fontId="4" type="noConversion"/>
  <conditionalFormatting sqref="K11:Y11 V1:Y1 K180:T184 AI11 K186:T65548">
    <cfRule type="cellIs" dxfId="4715" priority="1254" stopIfTrue="1" operator="equal">
      <formula>"5-Risque Intolérable"</formula>
    </cfRule>
    <cfRule type="cellIs" dxfId="4714" priority="1255" stopIfTrue="1" operator="equal">
      <formula>"4-Risque Substantiel"</formula>
    </cfRule>
    <cfRule type="cellIs" dxfId="4713" priority="1256" stopIfTrue="1" operator="between">
      <formula>"2-Risque Tolérable"</formula>
      <formula>"3-Risque Modéré"</formula>
    </cfRule>
  </conditionalFormatting>
  <conditionalFormatting sqref="N12:P12 R12 N151:P151 N66:P67 N18:P18 N24:P24 N58:P58 N168:P168 R151 R168 R18 R24 R58 R66:R67 N33:P33 R33 N40:P40 R40 N46:P46 R46 N52:P52 R52 N72:P73 R72:R73 N78:P79 R78:R79 N84:P85 R84:R85 N90:P91 R90:R91 N102:P103 R102:R103 N108:P109 R108:R109 N126:P127 R126:R127 N120:P121 R120:R121 N114:P115 R114:R115 N141:P142 R141:R142 N162:P162 R162 N174:P174 R174 N180:P180 R180 K12 K16:K18 K32:K33 K39:K40 K56:K58 K70:K73 K101:K103 K108:K109 K160:K162 K165:K168 K171:K174 K177:K184 K65:K67 K23:K24 K111:K115 K117:K127 K50:K52 K42:K46 N135:P136 R135:R136 K135:K142 N96:P97 R96:R97 K95:K97 K150:K151 K75:K91">
    <cfRule type="expression" dxfId="4712" priority="1257" stopIfTrue="1">
      <formula>LEFT(K12,1)="5"</formula>
    </cfRule>
    <cfRule type="expression" dxfId="4711" priority="1258" stopIfTrue="1">
      <formula>LEFT(K12,1)="4"</formula>
    </cfRule>
    <cfRule type="expression" dxfId="4710" priority="1259" stopIfTrue="1">
      <formula>OR(LEFT(K12,1)="3",LEFT(K12,1)="2")</formula>
    </cfRule>
  </conditionalFormatting>
  <conditionalFormatting sqref="D8:G8">
    <cfRule type="expression" dxfId="4709" priority="1260" stopIfTrue="1">
      <formula>($F$9&lt;=0.85*$C$7)</formula>
    </cfRule>
  </conditionalFormatting>
  <conditionalFormatting sqref="L18 L24 L168 L58 L66 L72 L78 L84 L90 L102 L108 L114 L12 L120 L126 L141 L33 L40 L46 L52 L162 L174 L96">
    <cfRule type="expression" dxfId="4708" priority="1261" stopIfTrue="1">
      <formula>$S12=1</formula>
    </cfRule>
    <cfRule type="expression" dxfId="4707" priority="1262" stopIfTrue="1">
      <formula>$S12=0</formula>
    </cfRule>
  </conditionalFormatting>
  <conditionalFormatting sqref="M18 M24 M12 M58 M66 M72 M78 M84 M90 M102 M108 M114 M120 M126 M141 M168 M33 M40 M46 M52 M162 M174 M96">
    <cfRule type="expression" dxfId="4706" priority="1263" stopIfTrue="1">
      <formula>$T12=1</formula>
    </cfRule>
    <cfRule type="expression" dxfId="4705" priority="1264" stopIfTrue="1">
      <formula>$T12=0</formula>
    </cfRule>
  </conditionalFormatting>
  <conditionalFormatting sqref="L18 L24 L168 L58 L66 L72 L78 L84 L90 L102 L108 L114 L12 L120 L126 L141 L33 L40 L46 L52 L162 L174 L96">
    <cfRule type="expression" dxfId="4704" priority="1240" stopIfTrue="1">
      <formula>$S12=1</formula>
    </cfRule>
    <cfRule type="expression" dxfId="4703" priority="1241" stopIfTrue="1">
      <formula>$S12=0</formula>
    </cfRule>
  </conditionalFormatting>
  <conditionalFormatting sqref="M18 M24 M12 M58 M66 M72 M78 M84 M90 M102 M108 M114 M120 M126 M141 M168 M33 M40 M46 M52 M162 M174 M96">
    <cfRule type="expression" dxfId="4702" priority="1238" stopIfTrue="1">
      <formula>$T12=1</formula>
    </cfRule>
    <cfRule type="expression" dxfId="4701" priority="1239" stopIfTrue="1">
      <formula>$T12=0</formula>
    </cfRule>
  </conditionalFormatting>
  <conditionalFormatting sqref="L18 L24 L168 L58 L66 L72 L78 L84 L90 L102 L108 L114 L12 L120 L126 L141 L33 L40 L46 L52 L162 L174 L96">
    <cfRule type="expression" dxfId="4700" priority="1223" stopIfTrue="1">
      <formula>$S12=1</formula>
    </cfRule>
    <cfRule type="expression" dxfId="4699" priority="1224" stopIfTrue="1">
      <formula>$S12=0</formula>
    </cfRule>
  </conditionalFormatting>
  <conditionalFormatting sqref="M18 M24 M12 M58 M66 M72 M78 M84 M90 M102 M108 M114 M120 M126 M141 M168 M33 M40 M46 M52 M162 M174 M96">
    <cfRule type="expression" dxfId="4698" priority="1221" stopIfTrue="1">
      <formula>$T12=1</formula>
    </cfRule>
    <cfRule type="expression" dxfId="4697" priority="1222" stopIfTrue="1">
      <formula>$T12=0</formula>
    </cfRule>
  </conditionalFormatting>
  <conditionalFormatting sqref="L18 L24 L168 L58 L66 L72 L78 L84 L90 L102 L108 L114 L120 L126 L141 L33 L40 L46 L52 L162 L174 L96">
    <cfRule type="expression" dxfId="4696" priority="1161" stopIfTrue="1">
      <formula>$S18=1</formula>
    </cfRule>
    <cfRule type="expression" dxfId="4695" priority="1162" stopIfTrue="1">
      <formula>$S18=0</formula>
    </cfRule>
  </conditionalFormatting>
  <conditionalFormatting sqref="M18 M24 M58 M66 M72 M78 M84 M90 M102 M108 M114 M120 M126 M141 M168 M33 M40 M46 M52 M162 M174 M96">
    <cfRule type="expression" dxfId="4694" priority="1159" stopIfTrue="1">
      <formula>$T18=1</formula>
    </cfRule>
    <cfRule type="expression" dxfId="4693" priority="1160" stopIfTrue="1">
      <formula>$T18=0</formula>
    </cfRule>
  </conditionalFormatting>
  <conditionalFormatting sqref="L18 L24 L168 L58 L66 L72 L78 L84 L90 L102 L108 L114 L120 L126 L141 L33 L40 L46 L52 L162 L174 L96">
    <cfRule type="expression" dxfId="4692" priority="1145" stopIfTrue="1">
      <formula>$S18=1</formula>
    </cfRule>
    <cfRule type="expression" dxfId="4691" priority="1146" stopIfTrue="1">
      <formula>$S18=0</formula>
    </cfRule>
  </conditionalFormatting>
  <conditionalFormatting sqref="M18 M24 M58 M66 M72 M78 M84 M90 M102 M108 M114 M120 M126 M141 M168 M33 M40 M46 M52 M162 M174 M96">
    <cfRule type="expression" dxfId="4690" priority="1143" stopIfTrue="1">
      <formula>$T18=1</formula>
    </cfRule>
    <cfRule type="expression" dxfId="4689" priority="1144" stopIfTrue="1">
      <formula>$T18=0</formula>
    </cfRule>
  </conditionalFormatting>
  <conditionalFormatting sqref="M18 M24 M58 M67 M168 M151 M33 M40 M46 M52 M73 M79 M85 M91 M97 M103 M109 M127 M121 M115 M136 M142 M162 M174 M180">
    <cfRule type="expression" dxfId="4688" priority="1129" stopIfTrue="1">
      <formula>$T18=1</formula>
    </cfRule>
    <cfRule type="expression" dxfId="4687" priority="1130" stopIfTrue="1">
      <formula>$T18=0</formula>
    </cfRule>
  </conditionalFormatting>
  <conditionalFormatting sqref="L18">
    <cfRule type="expression" dxfId="4686" priority="1127">
      <formula>$S$18=0</formula>
    </cfRule>
    <cfRule type="expression" dxfId="4685" priority="1128">
      <formula>$S$18=1</formula>
    </cfRule>
  </conditionalFormatting>
  <conditionalFormatting sqref="L24">
    <cfRule type="expression" dxfId="4684" priority="1125">
      <formula>$S$24=1</formula>
    </cfRule>
    <cfRule type="expression" dxfId="4683" priority="1126">
      <formula>$S$24=0</formula>
    </cfRule>
  </conditionalFormatting>
  <conditionalFormatting sqref="L33">
    <cfRule type="expression" dxfId="4682" priority="1123">
      <formula>$S$33=1</formula>
    </cfRule>
    <cfRule type="expression" dxfId="4681" priority="1124">
      <formula>$S$33=0</formula>
    </cfRule>
  </conditionalFormatting>
  <conditionalFormatting sqref="L40">
    <cfRule type="expression" dxfId="4680" priority="1121">
      <formula>$S$40=1</formula>
    </cfRule>
    <cfRule type="expression" dxfId="4679" priority="1122">
      <formula>$S$40=0</formula>
    </cfRule>
  </conditionalFormatting>
  <conditionalFormatting sqref="L18 L168 L24 L58 L67 L151 L33 L40 L46 L52 L73 L79 L85 L91 L97 L103 L109 L127 L121 L115 L136 L142 L162 L174 L180">
    <cfRule type="expression" dxfId="4678" priority="1119" stopIfTrue="1">
      <formula>$S18=1</formula>
    </cfRule>
    <cfRule type="expression" dxfId="4677" priority="1120" stopIfTrue="1">
      <formula>$S18=0</formula>
    </cfRule>
  </conditionalFormatting>
  <conditionalFormatting sqref="L18 L168 L24 L58 L67 L151 L33 L40 L46 L52 L73 L79 L85 L91 L97 L103 L109 L127 L121 L115 L136 L142 L162 L174 L180">
    <cfRule type="expression" dxfId="4676" priority="1117" stopIfTrue="1">
      <formula>$S18=1</formula>
    </cfRule>
    <cfRule type="expression" dxfId="4675" priority="1118" stopIfTrue="1">
      <formula>$S18=0</formula>
    </cfRule>
  </conditionalFormatting>
  <conditionalFormatting sqref="AI11">
    <cfRule type="cellIs" dxfId="4674" priority="1111" stopIfTrue="1" operator="equal">
      <formula>"5-Risque Intolérable"</formula>
    </cfRule>
    <cfRule type="cellIs" dxfId="4673" priority="1112" stopIfTrue="1" operator="equal">
      <formula>"4-Risque Substantiel"</formula>
    </cfRule>
    <cfRule type="cellIs" dxfId="4672" priority="1113" stopIfTrue="1" operator="between">
      <formula>"2-Risque Tolérable"</formula>
      <formula>"3-Risque Modéré"</formula>
    </cfRule>
  </conditionalFormatting>
  <conditionalFormatting sqref="AI11">
    <cfRule type="cellIs" dxfId="4671" priority="1108" stopIfTrue="1" operator="equal">
      <formula>"5-Risque Intolérable"</formula>
    </cfRule>
    <cfRule type="cellIs" dxfId="4670" priority="1109" stopIfTrue="1" operator="equal">
      <formula>"4-Risque Substantiel"</formula>
    </cfRule>
    <cfRule type="cellIs" dxfId="4669" priority="1110" stopIfTrue="1" operator="between">
      <formula>"2-Risque Tolérable"</formula>
      <formula>"3-Risque Modéré"</formula>
    </cfRule>
  </conditionalFormatting>
  <conditionalFormatting sqref="Z18:AI18">
    <cfRule type="expression" dxfId="4668" priority="1105" stopIfTrue="1">
      <formula>LEFT(Z18,1)="5"</formula>
    </cfRule>
    <cfRule type="expression" dxfId="4667" priority="1106" stopIfTrue="1">
      <formula>LEFT(Z18,1)="4"</formula>
    </cfRule>
    <cfRule type="expression" dxfId="4666" priority="1107" stopIfTrue="1">
      <formula>OR(LEFT(Z18,1)="3",LEFT(Z18,1)="2")</formula>
    </cfRule>
  </conditionalFormatting>
  <conditionalFormatting sqref="L33">
    <cfRule type="expression" dxfId="4665" priority="1103">
      <formula>$S$18=0</formula>
    </cfRule>
    <cfRule type="expression" dxfId="4664" priority="1104">
      <formula>$S$18=1</formula>
    </cfRule>
  </conditionalFormatting>
  <conditionalFormatting sqref="Z33:AI33">
    <cfRule type="expression" dxfId="4663" priority="1100" stopIfTrue="1">
      <formula>LEFT(Z33,1)="5"</formula>
    </cfRule>
    <cfRule type="expression" dxfId="4662" priority="1101" stopIfTrue="1">
      <formula>LEFT(Z33,1)="4"</formula>
    </cfRule>
    <cfRule type="expression" dxfId="4661" priority="1102" stopIfTrue="1">
      <formula>OR(LEFT(Z33,1)="3",LEFT(Z33,1)="2")</formula>
    </cfRule>
  </conditionalFormatting>
  <conditionalFormatting sqref="L40">
    <cfRule type="expression" dxfId="4660" priority="1098">
      <formula>$S$18=0</formula>
    </cfRule>
    <cfRule type="expression" dxfId="4659" priority="1099">
      <formula>$S$18=1</formula>
    </cfRule>
  </conditionalFormatting>
  <conditionalFormatting sqref="Z40:AI40">
    <cfRule type="expression" dxfId="4658" priority="1095" stopIfTrue="1">
      <formula>LEFT(Z40,1)="5"</formula>
    </cfRule>
    <cfRule type="expression" dxfId="4657" priority="1096" stopIfTrue="1">
      <formula>LEFT(Z40,1)="4"</formula>
    </cfRule>
    <cfRule type="expression" dxfId="4656" priority="1097" stopIfTrue="1">
      <formula>OR(LEFT(Z40,1)="3",LEFT(Z40,1)="2")</formula>
    </cfRule>
  </conditionalFormatting>
  <conditionalFormatting sqref="L46">
    <cfRule type="expression" dxfId="4655" priority="1093">
      <formula>$S$18=0</formula>
    </cfRule>
    <cfRule type="expression" dxfId="4654" priority="1094">
      <formula>$S$18=1</formula>
    </cfRule>
  </conditionalFormatting>
  <conditionalFormatting sqref="Z46:AI46">
    <cfRule type="expression" dxfId="4653" priority="1090" stopIfTrue="1">
      <formula>LEFT(Z46,1)="5"</formula>
    </cfRule>
    <cfRule type="expression" dxfId="4652" priority="1091" stopIfTrue="1">
      <formula>LEFT(Z46,1)="4"</formula>
    </cfRule>
    <cfRule type="expression" dxfId="4651" priority="1092" stopIfTrue="1">
      <formula>OR(LEFT(Z46,1)="3",LEFT(Z46,1)="2")</formula>
    </cfRule>
  </conditionalFormatting>
  <conditionalFormatting sqref="L52">
    <cfRule type="expression" dxfId="4650" priority="1088">
      <formula>$S$18=0</formula>
    </cfRule>
    <cfRule type="expression" dxfId="4649" priority="1089">
      <formula>$S$18=1</formula>
    </cfRule>
  </conditionalFormatting>
  <conditionalFormatting sqref="Z52:AI52">
    <cfRule type="expression" dxfId="4648" priority="1085" stopIfTrue="1">
      <formula>LEFT(Z52,1)="5"</formula>
    </cfRule>
    <cfRule type="expression" dxfId="4647" priority="1086" stopIfTrue="1">
      <formula>LEFT(Z52,1)="4"</formula>
    </cfRule>
    <cfRule type="expression" dxfId="4646" priority="1087" stopIfTrue="1">
      <formula>OR(LEFT(Z52,1)="3",LEFT(Z52,1)="2")</formula>
    </cfRule>
  </conditionalFormatting>
  <conditionalFormatting sqref="L73">
    <cfRule type="expression" dxfId="4645" priority="1083" stopIfTrue="1">
      <formula>$S73=1</formula>
    </cfRule>
    <cfRule type="expression" dxfId="4644" priority="1084" stopIfTrue="1">
      <formula>$S73=0</formula>
    </cfRule>
  </conditionalFormatting>
  <conditionalFormatting sqref="M73">
    <cfRule type="expression" dxfId="4643" priority="1081" stopIfTrue="1">
      <formula>$T73=1</formula>
    </cfRule>
    <cfRule type="expression" dxfId="4642" priority="1082" stopIfTrue="1">
      <formula>$T73=0</formula>
    </cfRule>
  </conditionalFormatting>
  <conditionalFormatting sqref="L73">
    <cfRule type="expression" dxfId="4641" priority="1079" stopIfTrue="1">
      <formula>$S73=1</formula>
    </cfRule>
    <cfRule type="expression" dxfId="4640" priority="1080" stopIfTrue="1">
      <formula>$S73=0</formula>
    </cfRule>
  </conditionalFormatting>
  <conditionalFormatting sqref="M73">
    <cfRule type="expression" dxfId="4639" priority="1077" stopIfTrue="1">
      <formula>$T73=1</formula>
    </cfRule>
    <cfRule type="expression" dxfId="4638" priority="1078" stopIfTrue="1">
      <formula>$T73=0</formula>
    </cfRule>
  </conditionalFormatting>
  <conditionalFormatting sqref="L73">
    <cfRule type="expression" dxfId="4637" priority="1075" stopIfTrue="1">
      <formula>$S73=1</formula>
    </cfRule>
    <cfRule type="expression" dxfId="4636" priority="1076" stopIfTrue="1">
      <formula>$S73=0</formula>
    </cfRule>
  </conditionalFormatting>
  <conditionalFormatting sqref="M73">
    <cfRule type="expression" dxfId="4635" priority="1073" stopIfTrue="1">
      <formula>$T73=1</formula>
    </cfRule>
    <cfRule type="expression" dxfId="4634" priority="1074" stopIfTrue="1">
      <formula>$T73=0</formula>
    </cfRule>
  </conditionalFormatting>
  <conditionalFormatting sqref="L73">
    <cfRule type="expression" dxfId="4633" priority="1071" stopIfTrue="1">
      <formula>$S73=1</formula>
    </cfRule>
    <cfRule type="expression" dxfId="4632" priority="1072" stopIfTrue="1">
      <formula>$S73=0</formula>
    </cfRule>
  </conditionalFormatting>
  <conditionalFormatting sqref="M73">
    <cfRule type="expression" dxfId="4631" priority="1069" stopIfTrue="1">
      <formula>$T73=1</formula>
    </cfRule>
    <cfRule type="expression" dxfId="4630" priority="1070" stopIfTrue="1">
      <formula>$T73=0</formula>
    </cfRule>
  </conditionalFormatting>
  <conditionalFormatting sqref="L73">
    <cfRule type="expression" dxfId="4629" priority="1067" stopIfTrue="1">
      <formula>$S73=1</formula>
    </cfRule>
    <cfRule type="expression" dxfId="4628" priority="1068" stopIfTrue="1">
      <formula>$S73=0</formula>
    </cfRule>
  </conditionalFormatting>
  <conditionalFormatting sqref="M73">
    <cfRule type="expression" dxfId="4627" priority="1065" stopIfTrue="1">
      <formula>$T73=1</formula>
    </cfRule>
    <cfRule type="expression" dxfId="4626" priority="1066" stopIfTrue="1">
      <formula>$T73=0</formula>
    </cfRule>
  </conditionalFormatting>
  <conditionalFormatting sqref="L73">
    <cfRule type="expression" dxfId="4625" priority="1063">
      <formula>$S$18=0</formula>
    </cfRule>
    <cfRule type="expression" dxfId="4624" priority="1064">
      <formula>$S$18=1</formula>
    </cfRule>
  </conditionalFormatting>
  <conditionalFormatting sqref="Z73:AI73">
    <cfRule type="expression" dxfId="4623" priority="1060" stopIfTrue="1">
      <formula>LEFT(Z73,1)="5"</formula>
    </cfRule>
    <cfRule type="expression" dxfId="4622" priority="1061" stopIfTrue="1">
      <formula>LEFT(Z73,1)="4"</formula>
    </cfRule>
    <cfRule type="expression" dxfId="4621" priority="1062" stopIfTrue="1">
      <formula>OR(LEFT(Z73,1)="3",LEFT(Z73,1)="2")</formula>
    </cfRule>
  </conditionalFormatting>
  <conditionalFormatting sqref="L79">
    <cfRule type="expression" dxfId="4620" priority="1058" stopIfTrue="1">
      <formula>$S79=1</formula>
    </cfRule>
    <cfRule type="expression" dxfId="4619" priority="1059" stopIfTrue="1">
      <formula>$S79=0</formula>
    </cfRule>
  </conditionalFormatting>
  <conditionalFormatting sqref="M79">
    <cfRule type="expression" dxfId="4618" priority="1056" stopIfTrue="1">
      <formula>$T79=1</formula>
    </cfRule>
    <cfRule type="expression" dxfId="4617" priority="1057" stopIfTrue="1">
      <formula>$T79=0</formula>
    </cfRule>
  </conditionalFormatting>
  <conditionalFormatting sqref="L79">
    <cfRule type="expression" dxfId="4616" priority="1054" stopIfTrue="1">
      <formula>$S79=1</formula>
    </cfRule>
    <cfRule type="expression" dxfId="4615" priority="1055" stopIfTrue="1">
      <formula>$S79=0</formula>
    </cfRule>
  </conditionalFormatting>
  <conditionalFormatting sqref="M79">
    <cfRule type="expression" dxfId="4614" priority="1052" stopIfTrue="1">
      <formula>$T79=1</formula>
    </cfRule>
    <cfRule type="expression" dxfId="4613" priority="1053" stopIfTrue="1">
      <formula>$T79=0</formula>
    </cfRule>
  </conditionalFormatting>
  <conditionalFormatting sqref="L79">
    <cfRule type="expression" dxfId="4612" priority="1050" stopIfTrue="1">
      <formula>$S79=1</formula>
    </cfRule>
    <cfRule type="expression" dxfId="4611" priority="1051" stopIfTrue="1">
      <formula>$S79=0</formula>
    </cfRule>
  </conditionalFormatting>
  <conditionalFormatting sqref="M79">
    <cfRule type="expression" dxfId="4610" priority="1048" stopIfTrue="1">
      <formula>$T79=1</formula>
    </cfRule>
    <cfRule type="expression" dxfId="4609" priority="1049" stopIfTrue="1">
      <formula>$T79=0</formula>
    </cfRule>
  </conditionalFormatting>
  <conditionalFormatting sqref="L79">
    <cfRule type="expression" dxfId="4608" priority="1046" stopIfTrue="1">
      <formula>$S79=1</formula>
    </cfRule>
    <cfRule type="expression" dxfId="4607" priority="1047" stopIfTrue="1">
      <formula>$S79=0</formula>
    </cfRule>
  </conditionalFormatting>
  <conditionalFormatting sqref="M79">
    <cfRule type="expression" dxfId="4606" priority="1044" stopIfTrue="1">
      <formula>$T79=1</formula>
    </cfRule>
    <cfRule type="expression" dxfId="4605" priority="1045" stopIfTrue="1">
      <formula>$T79=0</formula>
    </cfRule>
  </conditionalFormatting>
  <conditionalFormatting sqref="L79">
    <cfRule type="expression" dxfId="4604" priority="1042" stopIfTrue="1">
      <formula>$S79=1</formula>
    </cfRule>
    <cfRule type="expression" dxfId="4603" priority="1043" stopIfTrue="1">
      <formula>$S79=0</formula>
    </cfRule>
  </conditionalFormatting>
  <conditionalFormatting sqref="M79">
    <cfRule type="expression" dxfId="4602" priority="1040" stopIfTrue="1">
      <formula>$T79=1</formula>
    </cfRule>
    <cfRule type="expression" dxfId="4601" priority="1041" stopIfTrue="1">
      <formula>$T79=0</formula>
    </cfRule>
  </conditionalFormatting>
  <conditionalFormatting sqref="L79">
    <cfRule type="expression" dxfId="4600" priority="1038">
      <formula>$S$18=0</formula>
    </cfRule>
    <cfRule type="expression" dxfId="4599" priority="1039">
      <formula>$S$18=1</formula>
    </cfRule>
  </conditionalFormatting>
  <conditionalFormatting sqref="Z79:AI79">
    <cfRule type="expression" dxfId="4598" priority="1035" stopIfTrue="1">
      <formula>LEFT(Z79,1)="5"</formula>
    </cfRule>
    <cfRule type="expression" dxfId="4597" priority="1036" stopIfTrue="1">
      <formula>LEFT(Z79,1)="4"</formula>
    </cfRule>
    <cfRule type="expression" dxfId="4596" priority="1037" stopIfTrue="1">
      <formula>OR(LEFT(Z79,1)="3",LEFT(Z79,1)="2")</formula>
    </cfRule>
  </conditionalFormatting>
  <conditionalFormatting sqref="L85">
    <cfRule type="expression" dxfId="4595" priority="1033" stopIfTrue="1">
      <formula>$S85=1</formula>
    </cfRule>
    <cfRule type="expression" dxfId="4594" priority="1034" stopIfTrue="1">
      <formula>$S85=0</formula>
    </cfRule>
  </conditionalFormatting>
  <conditionalFormatting sqref="M85">
    <cfRule type="expression" dxfId="4593" priority="1031" stopIfTrue="1">
      <formula>$T85=1</formula>
    </cfRule>
    <cfRule type="expression" dxfId="4592" priority="1032" stopIfTrue="1">
      <formula>$T85=0</formula>
    </cfRule>
  </conditionalFormatting>
  <conditionalFormatting sqref="L85">
    <cfRule type="expression" dxfId="4591" priority="1029" stopIfTrue="1">
      <formula>$S85=1</formula>
    </cfRule>
    <cfRule type="expression" dxfId="4590" priority="1030" stopIfTrue="1">
      <formula>$S85=0</formula>
    </cfRule>
  </conditionalFormatting>
  <conditionalFormatting sqref="M85">
    <cfRule type="expression" dxfId="4589" priority="1027" stopIfTrue="1">
      <formula>$T85=1</formula>
    </cfRule>
    <cfRule type="expression" dxfId="4588" priority="1028" stopIfTrue="1">
      <formula>$T85=0</formula>
    </cfRule>
  </conditionalFormatting>
  <conditionalFormatting sqref="L85">
    <cfRule type="expression" dxfId="4587" priority="1025" stopIfTrue="1">
      <formula>$S85=1</formula>
    </cfRule>
    <cfRule type="expression" dxfId="4586" priority="1026" stopIfTrue="1">
      <formula>$S85=0</formula>
    </cfRule>
  </conditionalFormatting>
  <conditionalFormatting sqref="M85">
    <cfRule type="expression" dxfId="4585" priority="1023" stopIfTrue="1">
      <formula>$T85=1</formula>
    </cfRule>
    <cfRule type="expression" dxfId="4584" priority="1024" stopIfTrue="1">
      <formula>$T85=0</formula>
    </cfRule>
  </conditionalFormatting>
  <conditionalFormatting sqref="L85">
    <cfRule type="expression" dxfId="4583" priority="1021" stopIfTrue="1">
      <formula>$S85=1</formula>
    </cfRule>
    <cfRule type="expression" dxfId="4582" priority="1022" stopIfTrue="1">
      <formula>$S85=0</formula>
    </cfRule>
  </conditionalFormatting>
  <conditionalFormatting sqref="M85">
    <cfRule type="expression" dxfId="4581" priority="1019" stopIfTrue="1">
      <formula>$T85=1</formula>
    </cfRule>
    <cfRule type="expression" dxfId="4580" priority="1020" stopIfTrue="1">
      <formula>$T85=0</formula>
    </cfRule>
  </conditionalFormatting>
  <conditionalFormatting sqref="L85">
    <cfRule type="expression" dxfId="4579" priority="1017" stopIfTrue="1">
      <formula>$S85=1</formula>
    </cfRule>
    <cfRule type="expression" dxfId="4578" priority="1018" stopIfTrue="1">
      <formula>$S85=0</formula>
    </cfRule>
  </conditionalFormatting>
  <conditionalFormatting sqref="M85">
    <cfRule type="expression" dxfId="4577" priority="1015" stopIfTrue="1">
      <formula>$T85=1</formula>
    </cfRule>
    <cfRule type="expression" dxfId="4576" priority="1016" stopIfTrue="1">
      <formula>$T85=0</formula>
    </cfRule>
  </conditionalFormatting>
  <conditionalFormatting sqref="L85">
    <cfRule type="expression" dxfId="4575" priority="1013">
      <formula>$S$18=0</formula>
    </cfRule>
    <cfRule type="expression" dxfId="4574" priority="1014">
      <formula>$S$18=1</formula>
    </cfRule>
  </conditionalFormatting>
  <conditionalFormatting sqref="Z85:AI85">
    <cfRule type="expression" dxfId="4573" priority="1010" stopIfTrue="1">
      <formula>LEFT(Z85,1)="5"</formula>
    </cfRule>
    <cfRule type="expression" dxfId="4572" priority="1011" stopIfTrue="1">
      <formula>LEFT(Z85,1)="4"</formula>
    </cfRule>
    <cfRule type="expression" dxfId="4571" priority="1012" stopIfTrue="1">
      <formula>OR(LEFT(Z85,1)="3",LEFT(Z85,1)="2")</formula>
    </cfRule>
  </conditionalFormatting>
  <conditionalFormatting sqref="L91">
    <cfRule type="expression" dxfId="4570" priority="1008" stopIfTrue="1">
      <formula>$S91=1</formula>
    </cfRule>
    <cfRule type="expression" dxfId="4569" priority="1009" stopIfTrue="1">
      <formula>$S91=0</formula>
    </cfRule>
  </conditionalFormatting>
  <conditionalFormatting sqref="M91">
    <cfRule type="expression" dxfId="4568" priority="1006" stopIfTrue="1">
      <formula>$T91=1</formula>
    </cfRule>
    <cfRule type="expression" dxfId="4567" priority="1007" stopIfTrue="1">
      <formula>$T91=0</formula>
    </cfRule>
  </conditionalFormatting>
  <conditionalFormatting sqref="L91">
    <cfRule type="expression" dxfId="4566" priority="1004" stopIfTrue="1">
      <formula>$S91=1</formula>
    </cfRule>
    <cfRule type="expression" dxfId="4565" priority="1005" stopIfTrue="1">
      <formula>$S91=0</formula>
    </cfRule>
  </conditionalFormatting>
  <conditionalFormatting sqref="M91">
    <cfRule type="expression" dxfId="4564" priority="1002" stopIfTrue="1">
      <formula>$T91=1</formula>
    </cfRule>
    <cfRule type="expression" dxfId="4563" priority="1003" stopIfTrue="1">
      <formula>$T91=0</formula>
    </cfRule>
  </conditionalFormatting>
  <conditionalFormatting sqref="L91">
    <cfRule type="expression" dxfId="4562" priority="1000" stopIfTrue="1">
      <formula>$S91=1</formula>
    </cfRule>
    <cfRule type="expression" dxfId="4561" priority="1001" stopIfTrue="1">
      <formula>$S91=0</formula>
    </cfRule>
  </conditionalFormatting>
  <conditionalFormatting sqref="M91">
    <cfRule type="expression" dxfId="4560" priority="998" stopIfTrue="1">
      <formula>$T91=1</formula>
    </cfRule>
    <cfRule type="expression" dxfId="4559" priority="999" stopIfTrue="1">
      <formula>$T91=0</formula>
    </cfRule>
  </conditionalFormatting>
  <conditionalFormatting sqref="L91">
    <cfRule type="expression" dxfId="4558" priority="996" stopIfTrue="1">
      <formula>$S91=1</formula>
    </cfRule>
    <cfRule type="expression" dxfId="4557" priority="997" stopIfTrue="1">
      <formula>$S91=0</formula>
    </cfRule>
  </conditionalFormatting>
  <conditionalFormatting sqref="M91">
    <cfRule type="expression" dxfId="4556" priority="994" stopIfTrue="1">
      <formula>$T91=1</formula>
    </cfRule>
    <cfRule type="expression" dxfId="4555" priority="995" stopIfTrue="1">
      <formula>$T91=0</formula>
    </cfRule>
  </conditionalFormatting>
  <conditionalFormatting sqref="L91">
    <cfRule type="expression" dxfId="4554" priority="992" stopIfTrue="1">
      <formula>$S91=1</formula>
    </cfRule>
    <cfRule type="expression" dxfId="4553" priority="993" stopIfTrue="1">
      <formula>$S91=0</formula>
    </cfRule>
  </conditionalFormatting>
  <conditionalFormatting sqref="M91">
    <cfRule type="expression" dxfId="4552" priority="990" stopIfTrue="1">
      <formula>$T91=1</formula>
    </cfRule>
    <cfRule type="expression" dxfId="4551" priority="991" stopIfTrue="1">
      <formula>$T91=0</formula>
    </cfRule>
  </conditionalFormatting>
  <conditionalFormatting sqref="L91">
    <cfRule type="expression" dxfId="4550" priority="988">
      <formula>$S$18=0</formula>
    </cfRule>
    <cfRule type="expression" dxfId="4549" priority="989">
      <formula>$S$18=1</formula>
    </cfRule>
  </conditionalFormatting>
  <conditionalFormatting sqref="Z91:AI91">
    <cfRule type="expression" dxfId="4548" priority="985" stopIfTrue="1">
      <formula>LEFT(Z91,1)="5"</formula>
    </cfRule>
    <cfRule type="expression" dxfId="4547" priority="986" stopIfTrue="1">
      <formula>LEFT(Z91,1)="4"</formula>
    </cfRule>
    <cfRule type="expression" dxfId="4546" priority="987" stopIfTrue="1">
      <formula>OR(LEFT(Z91,1)="3",LEFT(Z91,1)="2")</formula>
    </cfRule>
  </conditionalFormatting>
  <conditionalFormatting sqref="L97">
    <cfRule type="expression" dxfId="4545" priority="972" stopIfTrue="1">
      <formula>$S97=1</formula>
    </cfRule>
    <cfRule type="expression" dxfId="4544" priority="973" stopIfTrue="1">
      <formula>$S97=0</formula>
    </cfRule>
  </conditionalFormatting>
  <conditionalFormatting sqref="M97">
    <cfRule type="expression" dxfId="4543" priority="970" stopIfTrue="1">
      <formula>$T97=1</formula>
    </cfRule>
    <cfRule type="expression" dxfId="4542" priority="971" stopIfTrue="1">
      <formula>$T97=0</formula>
    </cfRule>
  </conditionalFormatting>
  <conditionalFormatting sqref="L97">
    <cfRule type="expression" dxfId="4541" priority="968" stopIfTrue="1">
      <formula>$S97=1</formula>
    </cfRule>
    <cfRule type="expression" dxfId="4540" priority="969" stopIfTrue="1">
      <formula>$S97=0</formula>
    </cfRule>
  </conditionalFormatting>
  <conditionalFormatting sqref="M97">
    <cfRule type="expression" dxfId="4539" priority="966" stopIfTrue="1">
      <formula>$T97=1</formula>
    </cfRule>
    <cfRule type="expression" dxfId="4538" priority="967" stopIfTrue="1">
      <formula>$T97=0</formula>
    </cfRule>
  </conditionalFormatting>
  <conditionalFormatting sqref="L97">
    <cfRule type="expression" dxfId="4537" priority="964" stopIfTrue="1">
      <formula>$S97=1</formula>
    </cfRule>
    <cfRule type="expression" dxfId="4536" priority="965" stopIfTrue="1">
      <formula>$S97=0</formula>
    </cfRule>
  </conditionalFormatting>
  <conditionalFormatting sqref="M97">
    <cfRule type="expression" dxfId="4535" priority="962" stopIfTrue="1">
      <formula>$T97=1</formula>
    </cfRule>
    <cfRule type="expression" dxfId="4534" priority="963" stopIfTrue="1">
      <formula>$T97=0</formula>
    </cfRule>
  </conditionalFormatting>
  <conditionalFormatting sqref="L97">
    <cfRule type="expression" dxfId="4533" priority="960" stopIfTrue="1">
      <formula>$S97=1</formula>
    </cfRule>
    <cfRule type="expression" dxfId="4532" priority="961" stopIfTrue="1">
      <formula>$S97=0</formula>
    </cfRule>
  </conditionalFormatting>
  <conditionalFormatting sqref="M97">
    <cfRule type="expression" dxfId="4531" priority="958" stopIfTrue="1">
      <formula>$T97=1</formula>
    </cfRule>
    <cfRule type="expression" dxfId="4530" priority="959" stopIfTrue="1">
      <formula>$T97=0</formula>
    </cfRule>
  </conditionalFormatting>
  <conditionalFormatting sqref="L97">
    <cfRule type="expression" dxfId="4529" priority="956" stopIfTrue="1">
      <formula>$S97=1</formula>
    </cfRule>
    <cfRule type="expression" dxfId="4528" priority="957" stopIfTrue="1">
      <formula>$S97=0</formula>
    </cfRule>
  </conditionalFormatting>
  <conditionalFormatting sqref="M97">
    <cfRule type="expression" dxfId="4527" priority="954" stopIfTrue="1">
      <formula>$T97=1</formula>
    </cfRule>
    <cfRule type="expression" dxfId="4526" priority="955" stopIfTrue="1">
      <formula>$T97=0</formula>
    </cfRule>
  </conditionalFormatting>
  <conditionalFormatting sqref="L97">
    <cfRule type="expression" dxfId="4525" priority="952">
      <formula>$S$18=0</formula>
    </cfRule>
    <cfRule type="expression" dxfId="4524" priority="953">
      <formula>$S$18=1</formula>
    </cfRule>
  </conditionalFormatting>
  <conditionalFormatting sqref="Z97:AI97">
    <cfRule type="expression" dxfId="4523" priority="949" stopIfTrue="1">
      <formula>LEFT(Z97,1)="5"</formula>
    </cfRule>
    <cfRule type="expression" dxfId="4522" priority="950" stopIfTrue="1">
      <formula>LEFT(Z97,1)="4"</formula>
    </cfRule>
    <cfRule type="expression" dxfId="4521" priority="951" stopIfTrue="1">
      <formula>OR(LEFT(Z97,1)="3",LEFT(Z97,1)="2")</formula>
    </cfRule>
  </conditionalFormatting>
  <conditionalFormatting sqref="L103">
    <cfRule type="expression" dxfId="4520" priority="947" stopIfTrue="1">
      <formula>$S103=1</formula>
    </cfRule>
    <cfRule type="expression" dxfId="4519" priority="948" stopIfTrue="1">
      <formula>$S103=0</formula>
    </cfRule>
  </conditionalFormatting>
  <conditionalFormatting sqref="M103">
    <cfRule type="expression" dxfId="4518" priority="945" stopIfTrue="1">
      <formula>$T103=1</formula>
    </cfRule>
    <cfRule type="expression" dxfId="4517" priority="946" stopIfTrue="1">
      <formula>$T103=0</formula>
    </cfRule>
  </conditionalFormatting>
  <conditionalFormatting sqref="L103">
    <cfRule type="expression" dxfId="4516" priority="943" stopIfTrue="1">
      <formula>$S103=1</formula>
    </cfRule>
    <cfRule type="expression" dxfId="4515" priority="944" stopIfTrue="1">
      <formula>$S103=0</formula>
    </cfRule>
  </conditionalFormatting>
  <conditionalFormatting sqref="M103">
    <cfRule type="expression" dxfId="4514" priority="941" stopIfTrue="1">
      <formula>$T103=1</formula>
    </cfRule>
    <cfRule type="expression" dxfId="4513" priority="942" stopIfTrue="1">
      <formula>$T103=0</formula>
    </cfRule>
  </conditionalFormatting>
  <conditionalFormatting sqref="L103">
    <cfRule type="expression" dxfId="4512" priority="939" stopIfTrue="1">
      <formula>$S103=1</formula>
    </cfRule>
    <cfRule type="expression" dxfId="4511" priority="940" stopIfTrue="1">
      <formula>$S103=0</formula>
    </cfRule>
  </conditionalFormatting>
  <conditionalFormatting sqref="M103">
    <cfRule type="expression" dxfId="4510" priority="937" stopIfTrue="1">
      <formula>$T103=1</formula>
    </cfRule>
    <cfRule type="expression" dxfId="4509" priority="938" stopIfTrue="1">
      <formula>$T103=0</formula>
    </cfRule>
  </conditionalFormatting>
  <conditionalFormatting sqref="L103">
    <cfRule type="expression" dxfId="4508" priority="935" stopIfTrue="1">
      <formula>$S103=1</formula>
    </cfRule>
    <cfRule type="expression" dxfId="4507" priority="936" stopIfTrue="1">
      <formula>$S103=0</formula>
    </cfRule>
  </conditionalFormatting>
  <conditionalFormatting sqref="M103">
    <cfRule type="expression" dxfId="4506" priority="933" stopIfTrue="1">
      <formula>$T103=1</formula>
    </cfRule>
    <cfRule type="expression" dxfId="4505" priority="934" stopIfTrue="1">
      <formula>$T103=0</formula>
    </cfRule>
  </conditionalFormatting>
  <conditionalFormatting sqref="L103">
    <cfRule type="expression" dxfId="4504" priority="931" stopIfTrue="1">
      <formula>$S103=1</formula>
    </cfRule>
    <cfRule type="expression" dxfId="4503" priority="932" stopIfTrue="1">
      <formula>$S103=0</formula>
    </cfRule>
  </conditionalFormatting>
  <conditionalFormatting sqref="M103">
    <cfRule type="expression" dxfId="4502" priority="929" stopIfTrue="1">
      <formula>$T103=1</formula>
    </cfRule>
    <cfRule type="expression" dxfId="4501" priority="930" stopIfTrue="1">
      <formula>$T103=0</formula>
    </cfRule>
  </conditionalFormatting>
  <conditionalFormatting sqref="L103">
    <cfRule type="expression" dxfId="4500" priority="927">
      <formula>$S$18=0</formula>
    </cfRule>
    <cfRule type="expression" dxfId="4499" priority="928">
      <formula>$S$18=1</formula>
    </cfRule>
  </conditionalFormatting>
  <conditionalFormatting sqref="Z103:AI103">
    <cfRule type="expression" dxfId="4498" priority="924" stopIfTrue="1">
      <formula>LEFT(Z103,1)="5"</formula>
    </cfRule>
    <cfRule type="expression" dxfId="4497" priority="925" stopIfTrue="1">
      <formula>LEFT(Z103,1)="4"</formula>
    </cfRule>
    <cfRule type="expression" dxfId="4496" priority="926" stopIfTrue="1">
      <formula>OR(LEFT(Z103,1)="3",LEFT(Z103,1)="2")</formula>
    </cfRule>
  </conditionalFormatting>
  <conditionalFormatting sqref="L109">
    <cfRule type="expression" dxfId="4495" priority="922" stopIfTrue="1">
      <formula>$S109=1</formula>
    </cfRule>
    <cfRule type="expression" dxfId="4494" priority="923" stopIfTrue="1">
      <formula>$S109=0</formula>
    </cfRule>
  </conditionalFormatting>
  <conditionalFormatting sqref="M109">
    <cfRule type="expression" dxfId="4493" priority="920" stopIfTrue="1">
      <formula>$T109=1</formula>
    </cfRule>
    <cfRule type="expression" dxfId="4492" priority="921" stopIfTrue="1">
      <formula>$T109=0</formula>
    </cfRule>
  </conditionalFormatting>
  <conditionalFormatting sqref="L109">
    <cfRule type="expression" dxfId="4491" priority="918" stopIfTrue="1">
      <formula>$S109=1</formula>
    </cfRule>
    <cfRule type="expression" dxfId="4490" priority="919" stopIfTrue="1">
      <formula>$S109=0</formula>
    </cfRule>
  </conditionalFormatting>
  <conditionalFormatting sqref="M109">
    <cfRule type="expression" dxfId="4489" priority="916" stopIfTrue="1">
      <formula>$T109=1</formula>
    </cfRule>
    <cfRule type="expression" dxfId="4488" priority="917" stopIfTrue="1">
      <formula>$T109=0</formula>
    </cfRule>
  </conditionalFormatting>
  <conditionalFormatting sqref="L109">
    <cfRule type="expression" dxfId="4487" priority="914" stopIfTrue="1">
      <formula>$S109=1</formula>
    </cfRule>
    <cfRule type="expression" dxfId="4486" priority="915" stopIfTrue="1">
      <formula>$S109=0</formula>
    </cfRule>
  </conditionalFormatting>
  <conditionalFormatting sqref="M109">
    <cfRule type="expression" dxfId="4485" priority="912" stopIfTrue="1">
      <formula>$T109=1</formula>
    </cfRule>
    <cfRule type="expression" dxfId="4484" priority="913" stopIfTrue="1">
      <formula>$T109=0</formula>
    </cfRule>
  </conditionalFormatting>
  <conditionalFormatting sqref="L109">
    <cfRule type="expression" dxfId="4483" priority="910" stopIfTrue="1">
      <formula>$S109=1</formula>
    </cfRule>
    <cfRule type="expression" dxfId="4482" priority="911" stopIfTrue="1">
      <formula>$S109=0</formula>
    </cfRule>
  </conditionalFormatting>
  <conditionalFormatting sqref="M109">
    <cfRule type="expression" dxfId="4481" priority="908" stopIfTrue="1">
      <formula>$T109=1</formula>
    </cfRule>
    <cfRule type="expression" dxfId="4480" priority="909" stopIfTrue="1">
      <formula>$T109=0</formula>
    </cfRule>
  </conditionalFormatting>
  <conditionalFormatting sqref="L109">
    <cfRule type="expression" dxfId="4479" priority="906" stopIfTrue="1">
      <formula>$S109=1</formula>
    </cfRule>
    <cfRule type="expression" dxfId="4478" priority="907" stopIfTrue="1">
      <formula>$S109=0</formula>
    </cfRule>
  </conditionalFormatting>
  <conditionalFormatting sqref="M109">
    <cfRule type="expression" dxfId="4477" priority="904" stopIfTrue="1">
      <formula>$T109=1</formula>
    </cfRule>
    <cfRule type="expression" dxfId="4476" priority="905" stopIfTrue="1">
      <formula>$T109=0</formula>
    </cfRule>
  </conditionalFormatting>
  <conditionalFormatting sqref="L109">
    <cfRule type="expression" dxfId="4475" priority="902">
      <formula>$S$18=0</formula>
    </cfRule>
    <cfRule type="expression" dxfId="4474" priority="903">
      <formula>$S$18=1</formula>
    </cfRule>
  </conditionalFormatting>
  <conditionalFormatting sqref="Z109:AI109">
    <cfRule type="expression" dxfId="4473" priority="899" stopIfTrue="1">
      <formula>LEFT(Z109,1)="5"</formula>
    </cfRule>
    <cfRule type="expression" dxfId="4472" priority="900" stopIfTrue="1">
      <formula>LEFT(Z109,1)="4"</formula>
    </cfRule>
    <cfRule type="expression" dxfId="4471" priority="901" stopIfTrue="1">
      <formula>OR(LEFT(Z109,1)="3",LEFT(Z109,1)="2")</formula>
    </cfRule>
  </conditionalFormatting>
  <conditionalFormatting sqref="L127">
    <cfRule type="expression" dxfId="4470" priority="897" stopIfTrue="1">
      <formula>$S127=1</formula>
    </cfRule>
    <cfRule type="expression" dxfId="4469" priority="898" stopIfTrue="1">
      <formula>$S127=0</formula>
    </cfRule>
  </conditionalFormatting>
  <conditionalFormatting sqref="M127">
    <cfRule type="expression" dxfId="4468" priority="895" stopIfTrue="1">
      <formula>$T127=1</formula>
    </cfRule>
    <cfRule type="expression" dxfId="4467" priority="896" stopIfTrue="1">
      <formula>$T127=0</formula>
    </cfRule>
  </conditionalFormatting>
  <conditionalFormatting sqref="L127">
    <cfRule type="expression" dxfId="4466" priority="893" stopIfTrue="1">
      <formula>$S127=1</formula>
    </cfRule>
    <cfRule type="expression" dxfId="4465" priority="894" stopIfTrue="1">
      <formula>$S127=0</formula>
    </cfRule>
  </conditionalFormatting>
  <conditionalFormatting sqref="M127">
    <cfRule type="expression" dxfId="4464" priority="891" stopIfTrue="1">
      <formula>$T127=1</formula>
    </cfRule>
    <cfRule type="expression" dxfId="4463" priority="892" stopIfTrue="1">
      <formula>$T127=0</formula>
    </cfRule>
  </conditionalFormatting>
  <conditionalFormatting sqref="L127">
    <cfRule type="expression" dxfId="4462" priority="889" stopIfTrue="1">
      <formula>$S127=1</formula>
    </cfRule>
    <cfRule type="expression" dxfId="4461" priority="890" stopIfTrue="1">
      <formula>$S127=0</formula>
    </cfRule>
  </conditionalFormatting>
  <conditionalFormatting sqref="M127">
    <cfRule type="expression" dxfId="4460" priority="887" stopIfTrue="1">
      <formula>$T127=1</formula>
    </cfRule>
    <cfRule type="expression" dxfId="4459" priority="888" stopIfTrue="1">
      <formula>$T127=0</formula>
    </cfRule>
  </conditionalFormatting>
  <conditionalFormatting sqref="L127">
    <cfRule type="expression" dxfId="4458" priority="885" stopIfTrue="1">
      <formula>$S127=1</formula>
    </cfRule>
    <cfRule type="expression" dxfId="4457" priority="886" stopIfTrue="1">
      <formula>$S127=0</formula>
    </cfRule>
  </conditionalFormatting>
  <conditionalFormatting sqref="M127">
    <cfRule type="expression" dxfId="4456" priority="883" stopIfTrue="1">
      <formula>$T127=1</formula>
    </cfRule>
    <cfRule type="expression" dxfId="4455" priority="884" stopIfTrue="1">
      <formula>$T127=0</formula>
    </cfRule>
  </conditionalFormatting>
  <conditionalFormatting sqref="L127">
    <cfRule type="expression" dxfId="4454" priority="881" stopIfTrue="1">
      <formula>$S127=1</formula>
    </cfRule>
    <cfRule type="expression" dxfId="4453" priority="882" stopIfTrue="1">
      <formula>$S127=0</formula>
    </cfRule>
  </conditionalFormatting>
  <conditionalFormatting sqref="M127">
    <cfRule type="expression" dxfId="4452" priority="879" stopIfTrue="1">
      <formula>$T127=1</formula>
    </cfRule>
    <cfRule type="expression" dxfId="4451" priority="880" stopIfTrue="1">
      <formula>$T127=0</formula>
    </cfRule>
  </conditionalFormatting>
  <conditionalFormatting sqref="L127">
    <cfRule type="expression" dxfId="4450" priority="877">
      <formula>$S$18=0</formula>
    </cfRule>
    <cfRule type="expression" dxfId="4449" priority="878">
      <formula>$S$18=1</formula>
    </cfRule>
  </conditionalFormatting>
  <conditionalFormatting sqref="Z127:AI127">
    <cfRule type="expression" dxfId="4448" priority="874" stopIfTrue="1">
      <formula>LEFT(Z127,1)="5"</formula>
    </cfRule>
    <cfRule type="expression" dxfId="4447" priority="875" stopIfTrue="1">
      <formula>LEFT(Z127,1)="4"</formula>
    </cfRule>
    <cfRule type="expression" dxfId="4446" priority="876" stopIfTrue="1">
      <formula>OR(LEFT(Z127,1)="3",LEFT(Z127,1)="2")</formula>
    </cfRule>
  </conditionalFormatting>
  <conditionalFormatting sqref="L121">
    <cfRule type="expression" dxfId="4445" priority="872" stopIfTrue="1">
      <formula>$S121=1</formula>
    </cfRule>
    <cfRule type="expression" dxfId="4444" priority="873" stopIfTrue="1">
      <formula>$S121=0</formula>
    </cfRule>
  </conditionalFormatting>
  <conditionalFormatting sqref="M121">
    <cfRule type="expression" dxfId="4443" priority="870" stopIfTrue="1">
      <formula>$T121=1</formula>
    </cfRule>
    <cfRule type="expression" dxfId="4442" priority="871" stopIfTrue="1">
      <formula>$T121=0</formula>
    </cfRule>
  </conditionalFormatting>
  <conditionalFormatting sqref="L121">
    <cfRule type="expression" dxfId="4441" priority="868" stopIfTrue="1">
      <formula>$S121=1</formula>
    </cfRule>
    <cfRule type="expression" dxfId="4440" priority="869" stopIfTrue="1">
      <formula>$S121=0</formula>
    </cfRule>
  </conditionalFormatting>
  <conditionalFormatting sqref="M121">
    <cfRule type="expression" dxfId="4439" priority="866" stopIfTrue="1">
      <formula>$T121=1</formula>
    </cfRule>
    <cfRule type="expression" dxfId="4438" priority="867" stopIfTrue="1">
      <formula>$T121=0</formula>
    </cfRule>
  </conditionalFormatting>
  <conditionalFormatting sqref="L121">
    <cfRule type="expression" dxfId="4437" priority="864" stopIfTrue="1">
      <formula>$S121=1</formula>
    </cfRule>
    <cfRule type="expression" dxfId="4436" priority="865" stopIfTrue="1">
      <formula>$S121=0</formula>
    </cfRule>
  </conditionalFormatting>
  <conditionalFormatting sqref="M121">
    <cfRule type="expression" dxfId="4435" priority="862" stopIfTrue="1">
      <formula>$T121=1</formula>
    </cfRule>
    <cfRule type="expression" dxfId="4434" priority="863" stopIfTrue="1">
      <formula>$T121=0</formula>
    </cfRule>
  </conditionalFormatting>
  <conditionalFormatting sqref="L121">
    <cfRule type="expression" dxfId="4433" priority="860" stopIfTrue="1">
      <formula>$S121=1</formula>
    </cfRule>
    <cfRule type="expression" dxfId="4432" priority="861" stopIfTrue="1">
      <formula>$S121=0</formula>
    </cfRule>
  </conditionalFormatting>
  <conditionalFormatting sqref="M121">
    <cfRule type="expression" dxfId="4431" priority="858" stopIfTrue="1">
      <formula>$T121=1</formula>
    </cfRule>
    <cfRule type="expression" dxfId="4430" priority="859" stopIfTrue="1">
      <formula>$T121=0</formula>
    </cfRule>
  </conditionalFormatting>
  <conditionalFormatting sqref="L121">
    <cfRule type="expression" dxfId="4429" priority="856" stopIfTrue="1">
      <formula>$S121=1</formula>
    </cfRule>
    <cfRule type="expression" dxfId="4428" priority="857" stopIfTrue="1">
      <formula>$S121=0</formula>
    </cfRule>
  </conditionalFormatting>
  <conditionalFormatting sqref="M121">
    <cfRule type="expression" dxfId="4427" priority="854" stopIfTrue="1">
      <formula>$T121=1</formula>
    </cfRule>
    <cfRule type="expression" dxfId="4426" priority="855" stopIfTrue="1">
      <formula>$T121=0</formula>
    </cfRule>
  </conditionalFormatting>
  <conditionalFormatting sqref="L121">
    <cfRule type="expression" dxfId="4425" priority="852">
      <formula>$S$18=0</formula>
    </cfRule>
    <cfRule type="expression" dxfId="4424" priority="853">
      <formula>$S$18=1</formula>
    </cfRule>
  </conditionalFormatting>
  <conditionalFormatting sqref="Z121:AI121">
    <cfRule type="expression" dxfId="4423" priority="849" stopIfTrue="1">
      <formula>LEFT(Z121,1)="5"</formula>
    </cfRule>
    <cfRule type="expression" dxfId="4422" priority="850" stopIfTrue="1">
      <formula>LEFT(Z121,1)="4"</formula>
    </cfRule>
    <cfRule type="expression" dxfId="4421" priority="851" stopIfTrue="1">
      <formula>OR(LEFT(Z121,1)="3",LEFT(Z121,1)="2")</formula>
    </cfRule>
  </conditionalFormatting>
  <conditionalFormatting sqref="L115">
    <cfRule type="expression" dxfId="4420" priority="847" stopIfTrue="1">
      <formula>$S115=1</formula>
    </cfRule>
    <cfRule type="expression" dxfId="4419" priority="848" stopIfTrue="1">
      <formula>$S115=0</formula>
    </cfRule>
  </conditionalFormatting>
  <conditionalFormatting sqref="M115">
    <cfRule type="expression" dxfId="4418" priority="845" stopIfTrue="1">
      <formula>$T115=1</formula>
    </cfRule>
    <cfRule type="expression" dxfId="4417" priority="846" stopIfTrue="1">
      <formula>$T115=0</formula>
    </cfRule>
  </conditionalFormatting>
  <conditionalFormatting sqref="L115">
    <cfRule type="expression" dxfId="4416" priority="843" stopIfTrue="1">
      <formula>$S115=1</formula>
    </cfRule>
    <cfRule type="expression" dxfId="4415" priority="844" stopIfTrue="1">
      <formula>$S115=0</formula>
    </cfRule>
  </conditionalFormatting>
  <conditionalFormatting sqref="M115">
    <cfRule type="expression" dxfId="4414" priority="841" stopIfTrue="1">
      <formula>$T115=1</formula>
    </cfRule>
    <cfRule type="expression" dxfId="4413" priority="842" stopIfTrue="1">
      <formula>$T115=0</formula>
    </cfRule>
  </conditionalFormatting>
  <conditionalFormatting sqref="L115">
    <cfRule type="expression" dxfId="4412" priority="839" stopIfTrue="1">
      <formula>$S115=1</formula>
    </cfRule>
    <cfRule type="expression" dxfId="4411" priority="840" stopIfTrue="1">
      <formula>$S115=0</formula>
    </cfRule>
  </conditionalFormatting>
  <conditionalFormatting sqref="M115">
    <cfRule type="expression" dxfId="4410" priority="837" stopIfTrue="1">
      <formula>$T115=1</formula>
    </cfRule>
    <cfRule type="expression" dxfId="4409" priority="838" stopIfTrue="1">
      <formula>$T115=0</formula>
    </cfRule>
  </conditionalFormatting>
  <conditionalFormatting sqref="L115">
    <cfRule type="expression" dxfId="4408" priority="835" stopIfTrue="1">
      <formula>$S115=1</formula>
    </cfRule>
    <cfRule type="expression" dxfId="4407" priority="836" stopIfTrue="1">
      <formula>$S115=0</formula>
    </cfRule>
  </conditionalFormatting>
  <conditionalFormatting sqref="M115">
    <cfRule type="expression" dxfId="4406" priority="833" stopIfTrue="1">
      <formula>$T115=1</formula>
    </cfRule>
    <cfRule type="expression" dxfId="4405" priority="834" stopIfTrue="1">
      <formula>$T115=0</formula>
    </cfRule>
  </conditionalFormatting>
  <conditionalFormatting sqref="L115">
    <cfRule type="expression" dxfId="4404" priority="831" stopIfTrue="1">
      <formula>$S115=1</formula>
    </cfRule>
    <cfRule type="expression" dxfId="4403" priority="832" stopIfTrue="1">
      <formula>$S115=0</formula>
    </cfRule>
  </conditionalFormatting>
  <conditionalFormatting sqref="M115">
    <cfRule type="expression" dxfId="4402" priority="829" stopIfTrue="1">
      <formula>$T115=1</formula>
    </cfRule>
    <cfRule type="expression" dxfId="4401" priority="830" stopIfTrue="1">
      <formula>$T115=0</formula>
    </cfRule>
  </conditionalFormatting>
  <conditionalFormatting sqref="L115">
    <cfRule type="expression" dxfId="4400" priority="827">
      <formula>$S$18=0</formula>
    </cfRule>
    <cfRule type="expression" dxfId="4399" priority="828">
      <formula>$S$18=1</formula>
    </cfRule>
  </conditionalFormatting>
  <conditionalFormatting sqref="Z115:AI115">
    <cfRule type="expression" dxfId="4398" priority="824" stopIfTrue="1">
      <formula>LEFT(Z115,1)="5"</formula>
    </cfRule>
    <cfRule type="expression" dxfId="4397" priority="825" stopIfTrue="1">
      <formula>LEFT(Z115,1)="4"</formula>
    </cfRule>
    <cfRule type="expression" dxfId="4396" priority="826" stopIfTrue="1">
      <formula>OR(LEFT(Z115,1)="3",LEFT(Z115,1)="2")</formula>
    </cfRule>
  </conditionalFormatting>
  <conditionalFormatting sqref="L136">
    <cfRule type="expression" dxfId="4395" priority="822" stopIfTrue="1">
      <formula>$S136=1</formula>
    </cfRule>
    <cfRule type="expression" dxfId="4394" priority="823" stopIfTrue="1">
      <formula>$S136=0</formula>
    </cfRule>
  </conditionalFormatting>
  <conditionalFormatting sqref="M136">
    <cfRule type="expression" dxfId="4393" priority="820" stopIfTrue="1">
      <formula>$T136=1</formula>
    </cfRule>
    <cfRule type="expression" dxfId="4392" priority="821" stopIfTrue="1">
      <formula>$T136=0</formula>
    </cfRule>
  </conditionalFormatting>
  <conditionalFormatting sqref="L136">
    <cfRule type="expression" dxfId="4391" priority="818" stopIfTrue="1">
      <formula>$S136=1</formula>
    </cfRule>
    <cfRule type="expression" dxfId="4390" priority="819" stopIfTrue="1">
      <formula>$S136=0</formula>
    </cfRule>
  </conditionalFormatting>
  <conditionalFormatting sqref="M136">
    <cfRule type="expression" dxfId="4389" priority="816" stopIfTrue="1">
      <formula>$T136=1</formula>
    </cfRule>
    <cfRule type="expression" dxfId="4388" priority="817" stopIfTrue="1">
      <formula>$T136=0</formula>
    </cfRule>
  </conditionalFormatting>
  <conditionalFormatting sqref="L136">
    <cfRule type="expression" dxfId="4387" priority="814" stopIfTrue="1">
      <formula>$S136=1</formula>
    </cfRule>
    <cfRule type="expression" dxfId="4386" priority="815" stopIfTrue="1">
      <formula>$S136=0</formula>
    </cfRule>
  </conditionalFormatting>
  <conditionalFormatting sqref="M136">
    <cfRule type="expression" dxfId="4385" priority="812" stopIfTrue="1">
      <formula>$T136=1</formula>
    </cfRule>
    <cfRule type="expression" dxfId="4384" priority="813" stopIfTrue="1">
      <formula>$T136=0</formula>
    </cfRule>
  </conditionalFormatting>
  <conditionalFormatting sqref="L136">
    <cfRule type="expression" dxfId="4383" priority="810" stopIfTrue="1">
      <formula>$S136=1</formula>
    </cfRule>
    <cfRule type="expression" dxfId="4382" priority="811" stopIfTrue="1">
      <formula>$S136=0</formula>
    </cfRule>
  </conditionalFormatting>
  <conditionalFormatting sqref="M136">
    <cfRule type="expression" dxfId="4381" priority="808" stopIfTrue="1">
      <formula>$T136=1</formula>
    </cfRule>
    <cfRule type="expression" dxfId="4380" priority="809" stopIfTrue="1">
      <formula>$T136=0</formula>
    </cfRule>
  </conditionalFormatting>
  <conditionalFormatting sqref="L136">
    <cfRule type="expression" dxfId="4379" priority="806" stopIfTrue="1">
      <formula>$S136=1</formula>
    </cfRule>
    <cfRule type="expression" dxfId="4378" priority="807" stopIfTrue="1">
      <formula>$S136=0</formula>
    </cfRule>
  </conditionalFormatting>
  <conditionalFormatting sqref="M136">
    <cfRule type="expression" dxfId="4377" priority="804" stopIfTrue="1">
      <formula>$T136=1</formula>
    </cfRule>
    <cfRule type="expression" dxfId="4376" priority="805" stopIfTrue="1">
      <formula>$T136=0</formula>
    </cfRule>
  </conditionalFormatting>
  <conditionalFormatting sqref="L136">
    <cfRule type="expression" dxfId="4375" priority="802">
      <formula>$S$18=0</formula>
    </cfRule>
    <cfRule type="expression" dxfId="4374" priority="803">
      <formula>$S$18=1</formula>
    </cfRule>
  </conditionalFormatting>
  <conditionalFormatting sqref="Z136:AI136">
    <cfRule type="expression" dxfId="4373" priority="799" stopIfTrue="1">
      <formula>LEFT(Z136,1)="5"</formula>
    </cfRule>
    <cfRule type="expression" dxfId="4372" priority="800" stopIfTrue="1">
      <formula>LEFT(Z136,1)="4"</formula>
    </cfRule>
    <cfRule type="expression" dxfId="4371" priority="801" stopIfTrue="1">
      <formula>OR(LEFT(Z136,1)="3",LEFT(Z136,1)="2")</formula>
    </cfRule>
  </conditionalFormatting>
  <conditionalFormatting sqref="L142">
    <cfRule type="expression" dxfId="4370" priority="797" stopIfTrue="1">
      <formula>$S142=1</formula>
    </cfRule>
    <cfRule type="expression" dxfId="4369" priority="798" stopIfTrue="1">
      <formula>$S142=0</formula>
    </cfRule>
  </conditionalFormatting>
  <conditionalFormatting sqref="M142">
    <cfRule type="expression" dxfId="4368" priority="795" stopIfTrue="1">
      <formula>$T142=1</formula>
    </cfRule>
    <cfRule type="expression" dxfId="4367" priority="796" stopIfTrue="1">
      <formula>$T142=0</formula>
    </cfRule>
  </conditionalFormatting>
  <conditionalFormatting sqref="L142">
    <cfRule type="expression" dxfId="4366" priority="793" stopIfTrue="1">
      <formula>$S142=1</formula>
    </cfRule>
    <cfRule type="expression" dxfId="4365" priority="794" stopIfTrue="1">
      <formula>$S142=0</formula>
    </cfRule>
  </conditionalFormatting>
  <conditionalFormatting sqref="M142">
    <cfRule type="expression" dxfId="4364" priority="791" stopIfTrue="1">
      <formula>$T142=1</formula>
    </cfRule>
    <cfRule type="expression" dxfId="4363" priority="792" stopIfTrue="1">
      <formula>$T142=0</formula>
    </cfRule>
  </conditionalFormatting>
  <conditionalFormatting sqref="L142">
    <cfRule type="expression" dxfId="4362" priority="789" stopIfTrue="1">
      <formula>$S142=1</formula>
    </cfRule>
    <cfRule type="expression" dxfId="4361" priority="790" stopIfTrue="1">
      <formula>$S142=0</formula>
    </cfRule>
  </conditionalFormatting>
  <conditionalFormatting sqref="M142">
    <cfRule type="expression" dxfId="4360" priority="787" stopIfTrue="1">
      <formula>$T142=1</formula>
    </cfRule>
    <cfRule type="expression" dxfId="4359" priority="788" stopIfTrue="1">
      <formula>$T142=0</formula>
    </cfRule>
  </conditionalFormatting>
  <conditionalFormatting sqref="L142">
    <cfRule type="expression" dxfId="4358" priority="785" stopIfTrue="1">
      <formula>$S142=1</formula>
    </cfRule>
    <cfRule type="expression" dxfId="4357" priority="786" stopIfTrue="1">
      <formula>$S142=0</formula>
    </cfRule>
  </conditionalFormatting>
  <conditionalFormatting sqref="M142">
    <cfRule type="expression" dxfId="4356" priority="783" stopIfTrue="1">
      <formula>$T142=1</formula>
    </cfRule>
    <cfRule type="expression" dxfId="4355" priority="784" stopIfTrue="1">
      <formula>$T142=0</formula>
    </cfRule>
  </conditionalFormatting>
  <conditionalFormatting sqref="L142">
    <cfRule type="expression" dxfId="4354" priority="781" stopIfTrue="1">
      <formula>$S142=1</formula>
    </cfRule>
    <cfRule type="expression" dxfId="4353" priority="782" stopIfTrue="1">
      <formula>$S142=0</formula>
    </cfRule>
  </conditionalFormatting>
  <conditionalFormatting sqref="M142">
    <cfRule type="expression" dxfId="4352" priority="779" stopIfTrue="1">
      <formula>$T142=1</formula>
    </cfRule>
    <cfRule type="expression" dxfId="4351" priority="780" stopIfTrue="1">
      <formula>$T142=0</formula>
    </cfRule>
  </conditionalFormatting>
  <conditionalFormatting sqref="L142">
    <cfRule type="expression" dxfId="4350" priority="777">
      <formula>$S$18=0</formula>
    </cfRule>
    <cfRule type="expression" dxfId="4349" priority="778">
      <formula>$S$18=1</formula>
    </cfRule>
  </conditionalFormatting>
  <conditionalFormatting sqref="Z142:AI142">
    <cfRule type="expression" dxfId="4348" priority="774" stopIfTrue="1">
      <formula>LEFT(Z142,1)="5"</formula>
    </cfRule>
    <cfRule type="expression" dxfId="4347" priority="775" stopIfTrue="1">
      <formula>LEFT(Z142,1)="4"</formula>
    </cfRule>
    <cfRule type="expression" dxfId="4346" priority="776" stopIfTrue="1">
      <formula>OR(LEFT(Z142,1)="3",LEFT(Z142,1)="2")</formula>
    </cfRule>
  </conditionalFormatting>
  <conditionalFormatting sqref="L162">
    <cfRule type="expression" dxfId="4345" priority="772">
      <formula>$S$18=0</formula>
    </cfRule>
    <cfRule type="expression" dxfId="4344" priority="773">
      <formula>$S$18=1</formula>
    </cfRule>
  </conditionalFormatting>
  <conditionalFormatting sqref="Z162:AI162">
    <cfRule type="expression" dxfId="4343" priority="769" stopIfTrue="1">
      <formula>LEFT(Z162,1)="5"</formula>
    </cfRule>
    <cfRule type="expression" dxfId="4342" priority="770" stopIfTrue="1">
      <formula>LEFT(Z162,1)="4"</formula>
    </cfRule>
    <cfRule type="expression" dxfId="4341" priority="771" stopIfTrue="1">
      <formula>OR(LEFT(Z162,1)="3",LEFT(Z162,1)="2")</formula>
    </cfRule>
  </conditionalFormatting>
  <conditionalFormatting sqref="L174">
    <cfRule type="expression" dxfId="4340" priority="767">
      <formula>$S$18=0</formula>
    </cfRule>
    <cfRule type="expression" dxfId="4339" priority="768">
      <formula>$S$18=1</formula>
    </cfRule>
  </conditionalFormatting>
  <conditionalFormatting sqref="Z174:AI174">
    <cfRule type="expression" dxfId="4338" priority="764" stopIfTrue="1">
      <formula>LEFT(Z174,1)="5"</formula>
    </cfRule>
    <cfRule type="expression" dxfId="4337" priority="765" stopIfTrue="1">
      <formula>LEFT(Z174,1)="4"</formula>
    </cfRule>
    <cfRule type="expression" dxfId="4336" priority="766" stopIfTrue="1">
      <formula>OR(LEFT(Z174,1)="3",LEFT(Z174,1)="2")</formula>
    </cfRule>
  </conditionalFormatting>
  <conditionalFormatting sqref="L180">
    <cfRule type="expression" dxfId="4335" priority="762" stopIfTrue="1">
      <formula>$S180=1</formula>
    </cfRule>
    <cfRule type="expression" dxfId="4334" priority="763" stopIfTrue="1">
      <formula>$S180=0</formula>
    </cfRule>
  </conditionalFormatting>
  <conditionalFormatting sqref="M180">
    <cfRule type="expression" dxfId="4333" priority="760" stopIfTrue="1">
      <formula>$T180=1</formula>
    </cfRule>
    <cfRule type="expression" dxfId="4332" priority="761" stopIfTrue="1">
      <formula>$T180=0</formula>
    </cfRule>
  </conditionalFormatting>
  <conditionalFormatting sqref="L180">
    <cfRule type="expression" dxfId="4331" priority="758" stopIfTrue="1">
      <formula>$S180=1</formula>
    </cfRule>
    <cfRule type="expression" dxfId="4330" priority="759" stopIfTrue="1">
      <formula>$S180=0</formula>
    </cfRule>
  </conditionalFormatting>
  <conditionalFormatting sqref="M180">
    <cfRule type="expression" dxfId="4329" priority="756" stopIfTrue="1">
      <formula>$T180=1</formula>
    </cfRule>
    <cfRule type="expression" dxfId="4328" priority="757" stopIfTrue="1">
      <formula>$T180=0</formula>
    </cfRule>
  </conditionalFormatting>
  <conditionalFormatting sqref="L180">
    <cfRule type="expression" dxfId="4327" priority="754" stopIfTrue="1">
      <formula>$S180=1</formula>
    </cfRule>
    <cfRule type="expression" dxfId="4326" priority="755" stopIfTrue="1">
      <formula>$S180=0</formula>
    </cfRule>
  </conditionalFormatting>
  <conditionalFormatting sqref="M180">
    <cfRule type="expression" dxfId="4325" priority="752" stopIfTrue="1">
      <formula>$T180=1</formula>
    </cfRule>
    <cfRule type="expression" dxfId="4324" priority="753" stopIfTrue="1">
      <formula>$T180=0</formula>
    </cfRule>
  </conditionalFormatting>
  <conditionalFormatting sqref="L180">
    <cfRule type="expression" dxfId="4323" priority="750" stopIfTrue="1">
      <formula>$S180=1</formula>
    </cfRule>
    <cfRule type="expression" dxfId="4322" priority="751" stopIfTrue="1">
      <formula>$S180=0</formula>
    </cfRule>
  </conditionalFormatting>
  <conditionalFormatting sqref="M180">
    <cfRule type="expression" dxfId="4321" priority="748" stopIfTrue="1">
      <formula>$T180=1</formula>
    </cfRule>
    <cfRule type="expression" dxfId="4320" priority="749" stopIfTrue="1">
      <formula>$T180=0</formula>
    </cfRule>
  </conditionalFormatting>
  <conditionalFormatting sqref="L180">
    <cfRule type="expression" dxfId="4319" priority="746" stopIfTrue="1">
      <formula>$S180=1</formula>
    </cfRule>
    <cfRule type="expression" dxfId="4318" priority="747" stopIfTrue="1">
      <formula>$S180=0</formula>
    </cfRule>
  </conditionalFormatting>
  <conditionalFormatting sqref="M180">
    <cfRule type="expression" dxfId="4317" priority="744" stopIfTrue="1">
      <formula>$T180=1</formula>
    </cfRule>
    <cfRule type="expression" dxfId="4316" priority="745" stopIfTrue="1">
      <formula>$T180=0</formula>
    </cfRule>
  </conditionalFormatting>
  <conditionalFormatting sqref="L180">
    <cfRule type="expression" dxfId="4315" priority="742">
      <formula>$S$18=0</formula>
    </cfRule>
    <cfRule type="expression" dxfId="4314" priority="743">
      <formula>$S$18=1</formula>
    </cfRule>
  </conditionalFormatting>
  <conditionalFormatting sqref="Z180:AI180">
    <cfRule type="expression" dxfId="4313" priority="739" stopIfTrue="1">
      <formula>LEFT(Z180,1)="5"</formula>
    </cfRule>
    <cfRule type="expression" dxfId="4312" priority="740" stopIfTrue="1">
      <formula>LEFT(Z180,1)="4"</formula>
    </cfRule>
    <cfRule type="expression" dxfId="4311" priority="741" stopIfTrue="1">
      <formula>OR(LEFT(Z180,1)="3",LEFT(Z180,1)="2")</formula>
    </cfRule>
  </conditionalFormatting>
  <conditionalFormatting sqref="AI31 K31">
    <cfRule type="expression" dxfId="4310" priority="696" stopIfTrue="1">
      <formula>LEFT(K31,1)="5"</formula>
    </cfRule>
    <cfRule type="expression" dxfId="4309" priority="697" stopIfTrue="1">
      <formula>LEFT(K31,1)="4"</formula>
    </cfRule>
    <cfRule type="expression" dxfId="4308" priority="698" stopIfTrue="1">
      <formula>OR(LEFT(K31,1)="3",LEFT(K31,1)="2")</formula>
    </cfRule>
  </conditionalFormatting>
  <conditionalFormatting sqref="K13:K15">
    <cfRule type="expression" dxfId="4307" priority="384" stopIfTrue="1">
      <formula>LEFT(K13,1)="5"</formula>
    </cfRule>
    <cfRule type="expression" dxfId="4306" priority="385" stopIfTrue="1">
      <formula>LEFT(K13,1)="4"</formula>
    </cfRule>
    <cfRule type="expression" dxfId="4305" priority="386" stopIfTrue="1">
      <formula>OR(LEFT(K13,1)="3",LEFT(K13,1)="2")</formula>
    </cfRule>
  </conditionalFormatting>
  <conditionalFormatting sqref="K13:K15">
    <cfRule type="expression" dxfId="4304" priority="381" stopIfTrue="1">
      <formula>LEFT(K13,1)="5"</formula>
    </cfRule>
    <cfRule type="expression" dxfId="4303" priority="382" stopIfTrue="1">
      <formula>LEFT(K13,1)="4"</formula>
    </cfRule>
    <cfRule type="expression" dxfId="4302" priority="383" stopIfTrue="1">
      <formula>OR(LEFT(K13,1)="3",LEFT(K13,1)="2")</formula>
    </cfRule>
  </conditionalFormatting>
  <conditionalFormatting sqref="K13:K15">
    <cfRule type="expression" dxfId="4301" priority="378" stopIfTrue="1">
      <formula>LEFT(K13,1)="5"</formula>
    </cfRule>
    <cfRule type="expression" dxfId="4300" priority="379" stopIfTrue="1">
      <formula>LEFT(K13,1)="4"</formula>
    </cfRule>
    <cfRule type="expression" dxfId="4299" priority="380" stopIfTrue="1">
      <formula>OR(LEFT(K13,1)="3",LEFT(K13,1)="2")</formula>
    </cfRule>
  </conditionalFormatting>
  <conditionalFormatting sqref="K19:K20">
    <cfRule type="expression" dxfId="4298" priority="375" stopIfTrue="1">
      <formula>LEFT(K19,1)="5"</formula>
    </cfRule>
    <cfRule type="expression" dxfId="4297" priority="376" stopIfTrue="1">
      <formula>LEFT(K19,1)="4"</formula>
    </cfRule>
    <cfRule type="expression" dxfId="4296" priority="377" stopIfTrue="1">
      <formula>OR(LEFT(K19,1)="3",LEFT(K19,1)="2")</formula>
    </cfRule>
  </conditionalFormatting>
  <conditionalFormatting sqref="K19:K20">
    <cfRule type="expression" dxfId="4295" priority="372" stopIfTrue="1">
      <formula>LEFT(K19,1)="5"</formula>
    </cfRule>
    <cfRule type="expression" dxfId="4294" priority="373" stopIfTrue="1">
      <formula>LEFT(K19,1)="4"</formula>
    </cfRule>
    <cfRule type="expression" dxfId="4293" priority="374" stopIfTrue="1">
      <formula>OR(LEFT(K19,1)="3",LEFT(K19,1)="2")</formula>
    </cfRule>
  </conditionalFormatting>
  <conditionalFormatting sqref="K19:K20">
    <cfRule type="expression" dxfId="4292" priority="369" stopIfTrue="1">
      <formula>LEFT(K19,1)="5"</formula>
    </cfRule>
    <cfRule type="expression" dxfId="4291" priority="370" stopIfTrue="1">
      <formula>LEFT(K19,1)="4"</formula>
    </cfRule>
    <cfRule type="expression" dxfId="4290" priority="371" stopIfTrue="1">
      <formula>OR(LEFT(K19,1)="3",LEFT(K19,1)="2")</formula>
    </cfRule>
  </conditionalFormatting>
  <conditionalFormatting sqref="K21">
    <cfRule type="expression" dxfId="4289" priority="366" stopIfTrue="1">
      <formula>LEFT(K21,1)="5"</formula>
    </cfRule>
    <cfRule type="expression" dxfId="4288" priority="367" stopIfTrue="1">
      <formula>LEFT(K21,1)="4"</formula>
    </cfRule>
    <cfRule type="expression" dxfId="4287" priority="368" stopIfTrue="1">
      <formula>OR(LEFT(K21,1)="3",LEFT(K21,1)="2")</formula>
    </cfRule>
  </conditionalFormatting>
  <conditionalFormatting sqref="K25:K30">
    <cfRule type="expression" dxfId="4286" priority="363" stopIfTrue="1">
      <formula>LEFT(K25,1)="5"</formula>
    </cfRule>
    <cfRule type="expression" dxfId="4285" priority="364" stopIfTrue="1">
      <formula>LEFT(K25,1)="4"</formula>
    </cfRule>
    <cfRule type="expression" dxfId="4284" priority="365" stopIfTrue="1">
      <formula>OR(LEFT(K25,1)="3",LEFT(K25,1)="2")</formula>
    </cfRule>
  </conditionalFormatting>
  <conditionalFormatting sqref="K25:K30">
    <cfRule type="expression" dxfId="4283" priority="360" stopIfTrue="1">
      <formula>LEFT(K25,1)="5"</formula>
    </cfRule>
    <cfRule type="expression" dxfId="4282" priority="361" stopIfTrue="1">
      <formula>LEFT(K25,1)="4"</formula>
    </cfRule>
    <cfRule type="expression" dxfId="4281" priority="362" stopIfTrue="1">
      <formula>OR(LEFT(K25,1)="3",LEFT(K25,1)="2")</formula>
    </cfRule>
  </conditionalFormatting>
  <conditionalFormatting sqref="K25:K30">
    <cfRule type="expression" dxfId="4280" priority="357" stopIfTrue="1">
      <formula>LEFT(K25,1)="5"</formula>
    </cfRule>
    <cfRule type="expression" dxfId="4279" priority="358" stopIfTrue="1">
      <formula>LEFT(K25,1)="4"</formula>
    </cfRule>
    <cfRule type="expression" dxfId="4278" priority="359" stopIfTrue="1">
      <formula>OR(LEFT(K25,1)="3",LEFT(K25,1)="2")</formula>
    </cfRule>
  </conditionalFormatting>
  <conditionalFormatting sqref="AI34:AI36 K34:K36 K38">
    <cfRule type="expression" dxfId="4277" priority="354" stopIfTrue="1">
      <formula>LEFT(K34,1)="5"</formula>
    </cfRule>
    <cfRule type="expression" dxfId="4276" priority="355" stopIfTrue="1">
      <formula>LEFT(K34,1)="4"</formula>
    </cfRule>
    <cfRule type="expression" dxfId="4275" priority="356" stopIfTrue="1">
      <formula>OR(LEFT(K34,1)="3",LEFT(K34,1)="2")</formula>
    </cfRule>
  </conditionalFormatting>
  <conditionalFormatting sqref="K47:K49">
    <cfRule type="expression" dxfId="4274" priority="351" stopIfTrue="1">
      <formula>LEFT(K47,1)="5"</formula>
    </cfRule>
    <cfRule type="expression" dxfId="4273" priority="352" stopIfTrue="1">
      <formula>LEFT(K47,1)="4"</formula>
    </cfRule>
    <cfRule type="expression" dxfId="4272" priority="353" stopIfTrue="1">
      <formula>OR(LEFT(K47,1)="3",LEFT(K47,1)="2")</formula>
    </cfRule>
  </conditionalFormatting>
  <conditionalFormatting sqref="K47:K49">
    <cfRule type="expression" dxfId="4271" priority="348" stopIfTrue="1">
      <formula>LEFT(K47,1)="5"</formula>
    </cfRule>
    <cfRule type="expression" dxfId="4270" priority="349" stopIfTrue="1">
      <formula>LEFT(K47,1)="4"</formula>
    </cfRule>
    <cfRule type="expression" dxfId="4269" priority="350" stopIfTrue="1">
      <formula>OR(LEFT(K47,1)="3",LEFT(K47,1)="2")</formula>
    </cfRule>
  </conditionalFormatting>
  <conditionalFormatting sqref="K47:K49">
    <cfRule type="expression" dxfId="4268" priority="345" stopIfTrue="1">
      <formula>LEFT(K47,1)="5"</formula>
    </cfRule>
    <cfRule type="expression" dxfId="4267" priority="346" stopIfTrue="1">
      <formula>LEFT(K47,1)="4"</formula>
    </cfRule>
    <cfRule type="expression" dxfId="4266" priority="347" stopIfTrue="1">
      <formula>OR(LEFT(K47,1)="3",LEFT(K47,1)="2")</formula>
    </cfRule>
  </conditionalFormatting>
  <conditionalFormatting sqref="K68">
    <cfRule type="expression" dxfId="4265" priority="324" stopIfTrue="1">
      <formula>LEFT(K68,1)="5"</formula>
    </cfRule>
    <cfRule type="expression" dxfId="4264" priority="325" stopIfTrue="1">
      <formula>LEFT(K68,1)="4"</formula>
    </cfRule>
    <cfRule type="expression" dxfId="4263" priority="326" stopIfTrue="1">
      <formula>OR(LEFT(K68,1)="3",LEFT(K68,1)="2")</formula>
    </cfRule>
  </conditionalFormatting>
  <conditionalFormatting sqref="K68">
    <cfRule type="expression" dxfId="4262" priority="321" stopIfTrue="1">
      <formula>LEFT(K68,1)="5"</formula>
    </cfRule>
    <cfRule type="expression" dxfId="4261" priority="322" stopIfTrue="1">
      <formula>LEFT(K68,1)="4"</formula>
    </cfRule>
    <cfRule type="expression" dxfId="4260" priority="323" stopIfTrue="1">
      <formula>OR(LEFT(K68,1)="3",LEFT(K68,1)="2")</formula>
    </cfRule>
  </conditionalFormatting>
  <conditionalFormatting sqref="K68">
    <cfRule type="expression" dxfId="4259" priority="318" stopIfTrue="1">
      <formula>LEFT(K68,1)="5"</formula>
    </cfRule>
    <cfRule type="expression" dxfId="4258" priority="319" stopIfTrue="1">
      <formula>LEFT(K68,1)="4"</formula>
    </cfRule>
    <cfRule type="expression" dxfId="4257" priority="320" stopIfTrue="1">
      <formula>OR(LEFT(K68,1)="3",LEFT(K68,1)="2")</formula>
    </cfRule>
  </conditionalFormatting>
  <conditionalFormatting sqref="K100">
    <cfRule type="expression" dxfId="4256" priority="303" stopIfTrue="1">
      <formula>LEFT(K100,1)="5"</formula>
    </cfRule>
    <cfRule type="expression" dxfId="4255" priority="304" stopIfTrue="1">
      <formula>LEFT(K100,1)="4"</formula>
    </cfRule>
    <cfRule type="expression" dxfId="4254" priority="305" stopIfTrue="1">
      <formula>OR(LEFT(K100,1)="3",LEFT(K100,1)="2")</formula>
    </cfRule>
  </conditionalFormatting>
  <conditionalFormatting sqref="K100">
    <cfRule type="expression" dxfId="4253" priority="300" stopIfTrue="1">
      <formula>LEFT(K100,1)="5"</formula>
    </cfRule>
    <cfRule type="expression" dxfId="4252" priority="301" stopIfTrue="1">
      <formula>LEFT(K100,1)="4"</formula>
    </cfRule>
    <cfRule type="expression" dxfId="4251" priority="302" stopIfTrue="1">
      <formula>OR(LEFT(K100,1)="3",LEFT(K100,1)="2")</formula>
    </cfRule>
  </conditionalFormatting>
  <conditionalFormatting sqref="K100">
    <cfRule type="expression" dxfId="4250" priority="297" stopIfTrue="1">
      <formula>LEFT(K100,1)="5"</formula>
    </cfRule>
    <cfRule type="expression" dxfId="4249" priority="298" stopIfTrue="1">
      <formula>LEFT(K100,1)="4"</formula>
    </cfRule>
    <cfRule type="expression" dxfId="4248" priority="299" stopIfTrue="1">
      <formula>OR(LEFT(K100,1)="3",LEFT(K100,1)="2")</formula>
    </cfRule>
  </conditionalFormatting>
  <conditionalFormatting sqref="K104:K107">
    <cfRule type="expression" dxfId="4247" priority="294" stopIfTrue="1">
      <formula>LEFT(K104,1)="5"</formula>
    </cfRule>
    <cfRule type="expression" dxfId="4246" priority="295" stopIfTrue="1">
      <formula>LEFT(K104,1)="4"</formula>
    </cfRule>
    <cfRule type="expression" dxfId="4245" priority="296" stopIfTrue="1">
      <formula>OR(LEFT(K104,1)="3",LEFT(K104,1)="2")</formula>
    </cfRule>
  </conditionalFormatting>
  <conditionalFormatting sqref="K104:K107">
    <cfRule type="expression" dxfId="4244" priority="291" stopIfTrue="1">
      <formula>LEFT(K104,1)="5"</formula>
    </cfRule>
    <cfRule type="expression" dxfId="4243" priority="292" stopIfTrue="1">
      <formula>LEFT(K104,1)="4"</formula>
    </cfRule>
    <cfRule type="expression" dxfId="4242" priority="293" stopIfTrue="1">
      <formula>OR(LEFT(K104,1)="3",LEFT(K104,1)="2")</formula>
    </cfRule>
  </conditionalFormatting>
  <conditionalFormatting sqref="K104:K107">
    <cfRule type="expression" dxfId="4241" priority="288" stopIfTrue="1">
      <formula>LEFT(K104,1)="5"</formula>
    </cfRule>
    <cfRule type="expression" dxfId="4240" priority="289" stopIfTrue="1">
      <formula>LEFT(K104,1)="4"</formula>
    </cfRule>
    <cfRule type="expression" dxfId="4239" priority="290" stopIfTrue="1">
      <formula>OR(LEFT(K104,1)="3",LEFT(K104,1)="2")</formula>
    </cfRule>
  </conditionalFormatting>
  <conditionalFormatting sqref="K110">
    <cfRule type="expression" dxfId="4238" priority="285" stopIfTrue="1">
      <formula>LEFT(K110,1)="5"</formula>
    </cfRule>
    <cfRule type="expression" dxfId="4237" priority="286" stopIfTrue="1">
      <formula>LEFT(K110,1)="4"</formula>
    </cfRule>
    <cfRule type="expression" dxfId="4236" priority="287" stopIfTrue="1">
      <formula>OR(LEFT(K110,1)="3",LEFT(K110,1)="2")</formula>
    </cfRule>
  </conditionalFormatting>
  <conditionalFormatting sqref="K110">
    <cfRule type="expression" dxfId="4235" priority="282" stopIfTrue="1">
      <formula>LEFT(K110,1)="5"</formula>
    </cfRule>
    <cfRule type="expression" dxfId="4234" priority="283" stopIfTrue="1">
      <formula>LEFT(K110,1)="4"</formula>
    </cfRule>
    <cfRule type="expression" dxfId="4233" priority="284" stopIfTrue="1">
      <formula>OR(LEFT(K110,1)="3",LEFT(K110,1)="2")</formula>
    </cfRule>
  </conditionalFormatting>
  <conditionalFormatting sqref="K110">
    <cfRule type="expression" dxfId="4232" priority="279" stopIfTrue="1">
      <formula>LEFT(K110,1)="5"</formula>
    </cfRule>
    <cfRule type="expression" dxfId="4231" priority="280" stopIfTrue="1">
      <formula>LEFT(K110,1)="4"</formula>
    </cfRule>
    <cfRule type="expression" dxfId="4230" priority="281" stopIfTrue="1">
      <formula>OR(LEFT(K110,1)="3",LEFT(K110,1)="2")</formula>
    </cfRule>
  </conditionalFormatting>
  <conditionalFormatting sqref="K116">
    <cfRule type="expression" dxfId="4229" priority="276" stopIfTrue="1">
      <formula>LEFT(K116,1)="5"</formula>
    </cfRule>
    <cfRule type="expression" dxfId="4228" priority="277" stopIfTrue="1">
      <formula>LEFT(K116,1)="4"</formula>
    </cfRule>
    <cfRule type="expression" dxfId="4227" priority="278" stopIfTrue="1">
      <formula>OR(LEFT(K116,1)="3",LEFT(K116,1)="2")</formula>
    </cfRule>
  </conditionalFormatting>
  <conditionalFormatting sqref="K116">
    <cfRule type="expression" dxfId="4226" priority="273" stopIfTrue="1">
      <formula>LEFT(K116,1)="5"</formula>
    </cfRule>
    <cfRule type="expression" dxfId="4225" priority="274" stopIfTrue="1">
      <formula>LEFT(K116,1)="4"</formula>
    </cfRule>
    <cfRule type="expression" dxfId="4224" priority="275" stopIfTrue="1">
      <formula>OR(LEFT(K116,1)="3",LEFT(K116,1)="2")</formula>
    </cfRule>
  </conditionalFormatting>
  <conditionalFormatting sqref="K116">
    <cfRule type="expression" dxfId="4223" priority="270" stopIfTrue="1">
      <formula>LEFT(K116,1)="5"</formula>
    </cfRule>
    <cfRule type="expression" dxfId="4222" priority="271" stopIfTrue="1">
      <formula>LEFT(K116,1)="4"</formula>
    </cfRule>
    <cfRule type="expression" dxfId="4221" priority="272" stopIfTrue="1">
      <formula>OR(LEFT(K116,1)="3",LEFT(K116,1)="2")</formula>
    </cfRule>
  </conditionalFormatting>
  <conditionalFormatting sqref="K128">
    <cfRule type="expression" dxfId="4220" priority="267" stopIfTrue="1">
      <formula>LEFT(K128,1)="5"</formula>
    </cfRule>
    <cfRule type="expression" dxfId="4219" priority="268" stopIfTrue="1">
      <formula>LEFT(K128,1)="4"</formula>
    </cfRule>
    <cfRule type="expression" dxfId="4218" priority="269" stopIfTrue="1">
      <formula>OR(LEFT(K128,1)="3",LEFT(K128,1)="2")</formula>
    </cfRule>
  </conditionalFormatting>
  <conditionalFormatting sqref="K128">
    <cfRule type="expression" dxfId="4217" priority="264" stopIfTrue="1">
      <formula>LEFT(K128,1)="5"</formula>
    </cfRule>
    <cfRule type="expression" dxfId="4216" priority="265" stopIfTrue="1">
      <formula>LEFT(K128,1)="4"</formula>
    </cfRule>
    <cfRule type="expression" dxfId="4215" priority="266" stopIfTrue="1">
      <formula>OR(LEFT(K128,1)="3",LEFT(K128,1)="2")</formula>
    </cfRule>
  </conditionalFormatting>
  <conditionalFormatting sqref="K128">
    <cfRule type="expression" dxfId="4214" priority="261" stopIfTrue="1">
      <formula>LEFT(K128,1)="5"</formula>
    </cfRule>
    <cfRule type="expression" dxfId="4213" priority="262" stopIfTrue="1">
      <formula>LEFT(K128,1)="4"</formula>
    </cfRule>
    <cfRule type="expression" dxfId="4212" priority="263" stopIfTrue="1">
      <formula>OR(LEFT(K128,1)="3",LEFT(K128,1)="2")</formula>
    </cfRule>
  </conditionalFormatting>
  <conditionalFormatting sqref="K129:K133">
    <cfRule type="expression" dxfId="4211" priority="258" stopIfTrue="1">
      <formula>LEFT(K129,1)="5"</formula>
    </cfRule>
    <cfRule type="expression" dxfId="4210" priority="259" stopIfTrue="1">
      <formula>LEFT(K129,1)="4"</formula>
    </cfRule>
    <cfRule type="expression" dxfId="4209" priority="260" stopIfTrue="1">
      <formula>OR(LEFT(K129,1)="3",LEFT(K129,1)="2")</formula>
    </cfRule>
  </conditionalFormatting>
  <conditionalFormatting sqref="K143:K148">
    <cfRule type="expression" dxfId="4208" priority="255" stopIfTrue="1">
      <formula>LEFT(K143,1)="5"</formula>
    </cfRule>
    <cfRule type="expression" dxfId="4207" priority="256" stopIfTrue="1">
      <formula>LEFT(K143,1)="4"</formula>
    </cfRule>
    <cfRule type="expression" dxfId="4206" priority="257" stopIfTrue="1">
      <formula>OR(LEFT(K143,1)="3",LEFT(K143,1)="2")</formula>
    </cfRule>
  </conditionalFormatting>
  <conditionalFormatting sqref="R145 N145:P145 K143:K148">
    <cfRule type="expression" dxfId="4205" priority="252" stopIfTrue="1">
      <formula>LEFT(K143,1)="5"</formula>
    </cfRule>
  </conditionalFormatting>
  <conditionalFormatting sqref="L145">
    <cfRule type="expression" dxfId="4204" priority="251" stopIfTrue="1">
      <formula>$S145=1</formula>
    </cfRule>
  </conditionalFormatting>
  <conditionalFormatting sqref="M145">
    <cfRule type="expression" dxfId="4203" priority="253" stopIfTrue="1">
      <formula>$T145=1</formula>
    </cfRule>
    <cfRule type="expression" dxfId="4202" priority="254" stopIfTrue="1">
      <formula>$T145=0</formula>
    </cfRule>
  </conditionalFormatting>
  <conditionalFormatting sqref="R145">
    <cfRule type="expression" dxfId="4201" priority="248" stopIfTrue="1">
      <formula>LEFT(R145,1)="5"</formula>
    </cfRule>
    <cfRule type="expression" dxfId="4200" priority="249" stopIfTrue="1">
      <formula>LEFT(R145,1)="4"</formula>
    </cfRule>
    <cfRule type="expression" dxfId="4199" priority="250" stopIfTrue="1">
      <formula>OR(LEFT(R145,1)="3",LEFT(R145,1)="2")</formula>
    </cfRule>
  </conditionalFormatting>
  <conditionalFormatting sqref="R145">
    <cfRule type="expression" dxfId="4198" priority="245" stopIfTrue="1">
      <formula>LEFT(R145,1)="5"</formula>
    </cfRule>
    <cfRule type="expression" dxfId="4197" priority="246" stopIfTrue="1">
      <formula>LEFT(R145,1)="4"</formula>
    </cfRule>
    <cfRule type="expression" dxfId="4196" priority="247" stopIfTrue="1">
      <formula>OR(LEFT(R145,1)="3",LEFT(R145,1)="2")</formula>
    </cfRule>
  </conditionalFormatting>
  <conditionalFormatting sqref="R145 N145:P145">
    <cfRule type="expression" dxfId="4195" priority="242" stopIfTrue="1">
      <formula>LEFT(N145,1)="5"</formula>
    </cfRule>
    <cfRule type="expression" dxfId="4194" priority="243" stopIfTrue="1">
      <formula>LEFT(N145,1)="4"</formula>
    </cfRule>
    <cfRule type="expression" dxfId="4193" priority="244" stopIfTrue="1">
      <formula>OR(LEFT(N145,1)="3",LEFT(N145,1)="2")</formula>
    </cfRule>
  </conditionalFormatting>
  <conditionalFormatting sqref="L145">
    <cfRule type="expression" dxfId="4192" priority="240" stopIfTrue="1">
      <formula>$S145=1</formula>
    </cfRule>
    <cfRule type="expression" dxfId="4191" priority="241" stopIfTrue="1">
      <formula>$S145=0</formula>
    </cfRule>
  </conditionalFormatting>
  <conditionalFormatting sqref="M145">
    <cfRule type="expression" dxfId="4190" priority="238" stopIfTrue="1">
      <formula>$T145=1</formula>
    </cfRule>
    <cfRule type="expression" dxfId="4189" priority="239" stopIfTrue="1">
      <formula>$T145=0</formula>
    </cfRule>
  </conditionalFormatting>
  <conditionalFormatting sqref="R145">
    <cfRule type="expression" dxfId="4188" priority="235" stopIfTrue="1">
      <formula>LEFT(R145,1)="5"</formula>
    </cfRule>
    <cfRule type="expression" dxfId="4187" priority="236" stopIfTrue="1">
      <formula>LEFT(R145,1)="4"</formula>
    </cfRule>
    <cfRule type="expression" dxfId="4186" priority="237" stopIfTrue="1">
      <formula>OR(LEFT(R145,1)="3",LEFT(R145,1)="2")</formula>
    </cfRule>
  </conditionalFormatting>
  <conditionalFormatting sqref="R145">
    <cfRule type="expression" dxfId="4185" priority="232" stopIfTrue="1">
      <formula>LEFT(R145,1)="5"</formula>
    </cfRule>
    <cfRule type="expression" dxfId="4184" priority="233" stopIfTrue="1">
      <formula>LEFT(R145,1)="4"</formula>
    </cfRule>
    <cfRule type="expression" dxfId="4183" priority="234" stopIfTrue="1">
      <formula>OR(LEFT(R145,1)="3",LEFT(R145,1)="2")</formula>
    </cfRule>
  </conditionalFormatting>
  <conditionalFormatting sqref="K157:K158">
    <cfRule type="expression" dxfId="4182" priority="229" stopIfTrue="1">
      <formula>LEFT(K157,1)="5"</formula>
    </cfRule>
    <cfRule type="expression" dxfId="4181" priority="230" stopIfTrue="1">
      <formula>LEFT(K157,1)="4"</formula>
    </cfRule>
    <cfRule type="expression" dxfId="4180" priority="231" stopIfTrue="1">
      <formula>OR(LEFT(K157,1)="3",LEFT(K157,1)="2")</formula>
    </cfRule>
  </conditionalFormatting>
  <conditionalFormatting sqref="K157:K158">
    <cfRule type="expression" dxfId="4179" priority="226" stopIfTrue="1">
      <formula>LEFT(K157,1)="5"</formula>
    </cfRule>
    <cfRule type="expression" dxfId="4178" priority="227" stopIfTrue="1">
      <formula>LEFT(K157,1)="4"</formula>
    </cfRule>
    <cfRule type="expression" dxfId="4177" priority="228" stopIfTrue="1">
      <formula>OR(LEFT(K157,1)="3",LEFT(K157,1)="2")</formula>
    </cfRule>
  </conditionalFormatting>
  <conditionalFormatting sqref="K157:K158">
    <cfRule type="expression" dxfId="4176" priority="223" stopIfTrue="1">
      <formula>LEFT(K157,1)="5"</formula>
    </cfRule>
    <cfRule type="expression" dxfId="4175" priority="224" stopIfTrue="1">
      <formula>LEFT(K157,1)="4"</formula>
    </cfRule>
    <cfRule type="expression" dxfId="4174" priority="225" stopIfTrue="1">
      <formula>OR(LEFT(K157,1)="3",LEFT(K157,1)="2")</formula>
    </cfRule>
  </conditionalFormatting>
  <conditionalFormatting sqref="R152 N152:P152 K152:K156">
    <cfRule type="expression" dxfId="4173" priority="216" stopIfTrue="1">
      <formula>LEFT(K152,1)="5"</formula>
    </cfRule>
    <cfRule type="expression" dxfId="4172" priority="217" stopIfTrue="1">
      <formula>LEFT(K152,1)="4"</formula>
    </cfRule>
    <cfRule type="expression" dxfId="4171" priority="218" stopIfTrue="1">
      <formula>OR(LEFT(K152,1)="3",LEFT(K152,1)="2")</formula>
    </cfRule>
  </conditionalFormatting>
  <conditionalFormatting sqref="L152">
    <cfRule type="expression" dxfId="4170" priority="219" stopIfTrue="1">
      <formula>$S152=1</formula>
    </cfRule>
    <cfRule type="expression" dxfId="4169" priority="220" stopIfTrue="1">
      <formula>$S152=0</formula>
    </cfRule>
  </conditionalFormatting>
  <conditionalFormatting sqref="M152">
    <cfRule type="expression" dxfId="4168" priority="221" stopIfTrue="1">
      <formula>$T152=1</formula>
    </cfRule>
    <cfRule type="expression" dxfId="4167" priority="222" stopIfTrue="1">
      <formula>$T152=0</formula>
    </cfRule>
  </conditionalFormatting>
  <conditionalFormatting sqref="R152">
    <cfRule type="expression" dxfId="4166" priority="213" stopIfTrue="1">
      <formula>LEFT(R152,1)="5"</formula>
    </cfRule>
    <cfRule type="expression" dxfId="4165" priority="214" stopIfTrue="1">
      <formula>LEFT(R152,1)="4"</formula>
    </cfRule>
    <cfRule type="expression" dxfId="4164" priority="215" stopIfTrue="1">
      <formula>OR(LEFT(R152,1)="3",LEFT(R152,1)="2")</formula>
    </cfRule>
  </conditionalFormatting>
  <conditionalFormatting sqref="R152">
    <cfRule type="expression" dxfId="4163" priority="210" stopIfTrue="1">
      <formula>LEFT(R152,1)="5"</formula>
    </cfRule>
    <cfRule type="expression" dxfId="4162" priority="211" stopIfTrue="1">
      <formula>LEFT(R152,1)="4"</formula>
    </cfRule>
    <cfRule type="expression" dxfId="4161" priority="212" stopIfTrue="1">
      <formula>OR(LEFT(R152,1)="3",LEFT(R152,1)="2")</formula>
    </cfRule>
  </conditionalFormatting>
  <conditionalFormatting sqref="R152 N152:P152 K152:K156">
    <cfRule type="expression" dxfId="4160" priority="207" stopIfTrue="1">
      <formula>LEFT(K152,1)="5"</formula>
    </cfRule>
    <cfRule type="expression" dxfId="4159" priority="208" stopIfTrue="1">
      <formula>LEFT(K152,1)="4"</formula>
    </cfRule>
    <cfRule type="expression" dxfId="4158" priority="209" stopIfTrue="1">
      <formula>OR(LEFT(K152,1)="3",LEFT(K152,1)="2")</formula>
    </cfRule>
  </conditionalFormatting>
  <conditionalFormatting sqref="L152">
    <cfRule type="expression" dxfId="4157" priority="205" stopIfTrue="1">
      <formula>$S152=1</formula>
    </cfRule>
    <cfRule type="expression" dxfId="4156" priority="206" stopIfTrue="1">
      <formula>$S152=0</formula>
    </cfRule>
  </conditionalFormatting>
  <conditionalFormatting sqref="M152">
    <cfRule type="expression" dxfId="4155" priority="203" stopIfTrue="1">
      <formula>$T152=1</formula>
    </cfRule>
    <cfRule type="expression" dxfId="4154" priority="204" stopIfTrue="1">
      <formula>$T152=0</formula>
    </cfRule>
  </conditionalFormatting>
  <conditionalFormatting sqref="R152">
    <cfRule type="expression" dxfId="4153" priority="200" stopIfTrue="1">
      <formula>LEFT(R152,1)="5"</formula>
    </cfRule>
    <cfRule type="expression" dxfId="4152" priority="201" stopIfTrue="1">
      <formula>LEFT(R152,1)="4"</formula>
    </cfRule>
    <cfRule type="expression" dxfId="4151" priority="202" stopIfTrue="1">
      <formula>OR(LEFT(R152,1)="3",LEFT(R152,1)="2")</formula>
    </cfRule>
  </conditionalFormatting>
  <conditionalFormatting sqref="R152">
    <cfRule type="expression" dxfId="4150" priority="197" stopIfTrue="1">
      <formula>LEFT(R152,1)="5"</formula>
    </cfRule>
    <cfRule type="expression" dxfId="4149" priority="198" stopIfTrue="1">
      <formula>LEFT(R152,1)="4"</formula>
    </cfRule>
    <cfRule type="expression" dxfId="4148" priority="199" stopIfTrue="1">
      <formula>OR(LEFT(R152,1)="3",LEFT(R152,1)="2")</formula>
    </cfRule>
  </conditionalFormatting>
  <conditionalFormatting sqref="K152:K156">
    <cfRule type="expression" dxfId="4147" priority="194" stopIfTrue="1">
      <formula>LEFT(K152,1)="5"</formula>
    </cfRule>
    <cfRule type="expression" dxfId="4146" priority="195" stopIfTrue="1">
      <formula>LEFT(K152,1)="4"</formula>
    </cfRule>
    <cfRule type="expression" dxfId="4145" priority="196" stopIfTrue="1">
      <formula>OR(LEFT(K152,1)="3",LEFT(K152,1)="2")</formula>
    </cfRule>
  </conditionalFormatting>
  <conditionalFormatting sqref="K159">
    <cfRule type="expression" dxfId="4144" priority="191" stopIfTrue="1">
      <formula>LEFT(K159,1)="5"</formula>
    </cfRule>
    <cfRule type="expression" dxfId="4143" priority="192" stopIfTrue="1">
      <formula>LEFT(K159,1)="4"</formula>
    </cfRule>
    <cfRule type="expression" dxfId="4142" priority="193" stopIfTrue="1">
      <formula>OR(LEFT(K159,1)="3",LEFT(K159,1)="2")</formula>
    </cfRule>
  </conditionalFormatting>
  <conditionalFormatting sqref="K159">
    <cfRule type="expression" dxfId="4141" priority="188" stopIfTrue="1">
      <formula>LEFT(K159,1)="5"</formula>
    </cfRule>
    <cfRule type="expression" dxfId="4140" priority="189" stopIfTrue="1">
      <formula>LEFT(K159,1)="4"</formula>
    </cfRule>
    <cfRule type="expression" dxfId="4139" priority="190" stopIfTrue="1">
      <formula>OR(LEFT(K159,1)="3",LEFT(K159,1)="2")</formula>
    </cfRule>
  </conditionalFormatting>
  <conditionalFormatting sqref="K159">
    <cfRule type="expression" dxfId="4138" priority="185" stopIfTrue="1">
      <formula>LEFT(K159,1)="5"</formula>
    </cfRule>
    <cfRule type="expression" dxfId="4137" priority="186" stopIfTrue="1">
      <formula>LEFT(K159,1)="4"</formula>
    </cfRule>
    <cfRule type="expression" dxfId="4136" priority="187" stopIfTrue="1">
      <formula>OR(LEFT(K159,1)="3",LEFT(K159,1)="2")</formula>
    </cfRule>
  </conditionalFormatting>
  <conditionalFormatting sqref="K163:K164">
    <cfRule type="expression" dxfId="4135" priority="182" stopIfTrue="1">
      <formula>LEFT(K163,1)="5"</formula>
    </cfRule>
    <cfRule type="expression" dxfId="4134" priority="183" stopIfTrue="1">
      <formula>LEFT(K163,1)="4"</formula>
    </cfRule>
    <cfRule type="expression" dxfId="4133" priority="184" stopIfTrue="1">
      <formula>OR(LEFT(K163,1)="3",LEFT(K163,1)="2")</formula>
    </cfRule>
  </conditionalFormatting>
  <conditionalFormatting sqref="K163:K164">
    <cfRule type="expression" dxfId="4132" priority="179" stopIfTrue="1">
      <formula>LEFT(K163,1)="5"</formula>
    </cfRule>
    <cfRule type="expression" dxfId="4131" priority="180" stopIfTrue="1">
      <formula>LEFT(K163,1)="4"</formula>
    </cfRule>
    <cfRule type="expression" dxfId="4130" priority="181" stopIfTrue="1">
      <formula>OR(LEFT(K163,1)="3",LEFT(K163,1)="2")</formula>
    </cfRule>
  </conditionalFormatting>
  <conditionalFormatting sqref="K163:K164">
    <cfRule type="expression" dxfId="4129" priority="176" stopIfTrue="1">
      <formula>LEFT(K163,1)="5"</formula>
    </cfRule>
    <cfRule type="expression" dxfId="4128" priority="177" stopIfTrue="1">
      <formula>LEFT(K163,1)="4"</formula>
    </cfRule>
    <cfRule type="expression" dxfId="4127" priority="178" stopIfTrue="1">
      <formula>OR(LEFT(K163,1)="3",LEFT(K163,1)="2")</formula>
    </cfRule>
  </conditionalFormatting>
  <conditionalFormatting sqref="K169:K170">
    <cfRule type="expression" dxfId="4126" priority="173" stopIfTrue="1">
      <formula>LEFT(K169,1)="5"</formula>
    </cfRule>
    <cfRule type="expression" dxfId="4125" priority="174" stopIfTrue="1">
      <formula>LEFT(K169,1)="4"</formula>
    </cfRule>
    <cfRule type="expression" dxfId="4124" priority="175" stopIfTrue="1">
      <formula>OR(LEFT(K169,1)="3",LEFT(K169,1)="2")</formula>
    </cfRule>
  </conditionalFormatting>
  <conditionalFormatting sqref="K169:K170">
    <cfRule type="expression" dxfId="4123" priority="170" stopIfTrue="1">
      <formula>LEFT(K169,1)="5"</formula>
    </cfRule>
    <cfRule type="expression" dxfId="4122" priority="171" stopIfTrue="1">
      <formula>LEFT(K169,1)="4"</formula>
    </cfRule>
    <cfRule type="expression" dxfId="4121" priority="172" stopIfTrue="1">
      <formula>OR(LEFT(K169,1)="3",LEFT(K169,1)="2")</formula>
    </cfRule>
  </conditionalFormatting>
  <conditionalFormatting sqref="K169:K170">
    <cfRule type="expression" dxfId="4120" priority="167" stopIfTrue="1">
      <formula>LEFT(K169,1)="5"</formula>
    </cfRule>
    <cfRule type="expression" dxfId="4119" priority="168" stopIfTrue="1">
      <formula>LEFT(K169,1)="4"</formula>
    </cfRule>
    <cfRule type="expression" dxfId="4118" priority="169" stopIfTrue="1">
      <formula>OR(LEFT(K169,1)="3",LEFT(K169,1)="2")</formula>
    </cfRule>
  </conditionalFormatting>
  <conditionalFormatting sqref="K175:K176">
    <cfRule type="expression" dxfId="4117" priority="164" stopIfTrue="1">
      <formula>LEFT(K175,1)="5"</formula>
    </cfRule>
    <cfRule type="expression" dxfId="4116" priority="165" stopIfTrue="1">
      <formula>LEFT(K175,1)="4"</formula>
    </cfRule>
    <cfRule type="expression" dxfId="4115" priority="166" stopIfTrue="1">
      <formula>OR(LEFT(K175,1)="3",LEFT(K175,1)="2")</formula>
    </cfRule>
  </conditionalFormatting>
  <conditionalFormatting sqref="K175:K176">
    <cfRule type="expression" dxfId="4114" priority="161" stopIfTrue="1">
      <formula>LEFT(K175,1)="5"</formula>
    </cfRule>
    <cfRule type="expression" dxfId="4113" priority="162" stopIfTrue="1">
      <formula>LEFT(K175,1)="4"</formula>
    </cfRule>
    <cfRule type="expression" dxfId="4112" priority="163" stopIfTrue="1">
      <formula>OR(LEFT(K175,1)="3",LEFT(K175,1)="2")</formula>
    </cfRule>
  </conditionalFormatting>
  <conditionalFormatting sqref="K175:K176">
    <cfRule type="expression" dxfId="4111" priority="158" stopIfTrue="1">
      <formula>LEFT(K175,1)="5"</formula>
    </cfRule>
    <cfRule type="expression" dxfId="4110" priority="159" stopIfTrue="1">
      <formula>LEFT(K175,1)="4"</formula>
    </cfRule>
    <cfRule type="expression" dxfId="4109" priority="160" stopIfTrue="1">
      <formula>OR(LEFT(K175,1)="3",LEFT(K175,1)="2")</formula>
    </cfRule>
  </conditionalFormatting>
  <conditionalFormatting sqref="K41">
    <cfRule type="expression" dxfId="4108" priority="155" stopIfTrue="1">
      <formula>LEFT(K41,1)="5"</formula>
    </cfRule>
    <cfRule type="expression" dxfId="4107" priority="156" stopIfTrue="1">
      <formula>LEFT(K41,1)="4"</formula>
    </cfRule>
    <cfRule type="expression" dxfId="4106" priority="157" stopIfTrue="1">
      <formula>OR(LEFT(K41,1)="3",LEFT(K41,1)="2")</formula>
    </cfRule>
  </conditionalFormatting>
  <conditionalFormatting sqref="K41">
    <cfRule type="expression" dxfId="4105" priority="152" stopIfTrue="1">
      <formula>LEFT(K41,1)="5"</formula>
    </cfRule>
    <cfRule type="expression" dxfId="4104" priority="153" stopIfTrue="1">
      <formula>LEFT(K41,1)="4"</formula>
    </cfRule>
    <cfRule type="expression" dxfId="4103" priority="154" stopIfTrue="1">
      <formula>OR(LEFT(K41,1)="3",LEFT(K41,1)="2")</formula>
    </cfRule>
  </conditionalFormatting>
  <conditionalFormatting sqref="K41">
    <cfRule type="expression" dxfId="4102" priority="149" stopIfTrue="1">
      <formula>LEFT(K41,1)="5"</formula>
    </cfRule>
    <cfRule type="expression" dxfId="4101" priority="150" stopIfTrue="1">
      <formula>LEFT(K41,1)="4"</formula>
    </cfRule>
    <cfRule type="expression" dxfId="4100" priority="151" stopIfTrue="1">
      <formula>OR(LEFT(K41,1)="3",LEFT(K41,1)="2")</formula>
    </cfRule>
  </conditionalFormatting>
  <conditionalFormatting sqref="K185">
    <cfRule type="expression" dxfId="4099" priority="146" stopIfTrue="1">
      <formula>LEFT(K185,1)="5"</formula>
    </cfRule>
    <cfRule type="expression" dxfId="4098" priority="147" stopIfTrue="1">
      <formula>LEFT(K185,1)="4"</formula>
    </cfRule>
    <cfRule type="expression" dxfId="4097" priority="148" stopIfTrue="1">
      <formula>OR(LEFT(K185,1)="3",LEFT(K185,1)="2")</formula>
    </cfRule>
  </conditionalFormatting>
  <conditionalFormatting sqref="K185">
    <cfRule type="expression" dxfId="4096" priority="143" stopIfTrue="1">
      <formula>LEFT(K185,1)="5"</formula>
    </cfRule>
    <cfRule type="expression" dxfId="4095" priority="144" stopIfTrue="1">
      <formula>LEFT(K185,1)="4"</formula>
    </cfRule>
    <cfRule type="expression" dxfId="4094" priority="145" stopIfTrue="1">
      <formula>OR(LEFT(K185,1)="3",LEFT(K185,1)="2")</formula>
    </cfRule>
  </conditionalFormatting>
  <conditionalFormatting sqref="K185">
    <cfRule type="expression" dxfId="4093" priority="140" stopIfTrue="1">
      <formula>LEFT(K185,1)="5"</formula>
    </cfRule>
    <cfRule type="expression" dxfId="4092" priority="141" stopIfTrue="1">
      <formula>LEFT(K185,1)="4"</formula>
    </cfRule>
    <cfRule type="expression" dxfId="4091" priority="142" stopIfTrue="1">
      <formula>OR(LEFT(K185,1)="3",LEFT(K185,1)="2")</formula>
    </cfRule>
  </conditionalFormatting>
  <conditionalFormatting sqref="K185">
    <cfRule type="expression" dxfId="4090" priority="137" stopIfTrue="1">
      <formula>LEFT(K185,1)="5"</formula>
    </cfRule>
    <cfRule type="expression" dxfId="4089" priority="138" stopIfTrue="1">
      <formula>LEFT(K185,1)="4"</formula>
    </cfRule>
    <cfRule type="expression" dxfId="4088" priority="139" stopIfTrue="1">
      <formula>OR(LEFT(K185,1)="3",LEFT(K185,1)="2")</formula>
    </cfRule>
  </conditionalFormatting>
  <conditionalFormatting sqref="K185">
    <cfRule type="expression" dxfId="4087" priority="134" stopIfTrue="1">
      <formula>LEFT(K185,1)="5"</formula>
    </cfRule>
    <cfRule type="expression" dxfId="4086" priority="135" stopIfTrue="1">
      <formula>LEFT(K185,1)="4"</formula>
    </cfRule>
    <cfRule type="expression" dxfId="4085" priority="136" stopIfTrue="1">
      <formula>OR(LEFT(K185,1)="3",LEFT(K185,1)="2")</formula>
    </cfRule>
  </conditionalFormatting>
  <conditionalFormatting sqref="K185">
    <cfRule type="expression" dxfId="4084" priority="131" stopIfTrue="1">
      <formula>LEFT(K185,1)="5"</formula>
    </cfRule>
    <cfRule type="expression" dxfId="4083" priority="132" stopIfTrue="1">
      <formula>LEFT(K185,1)="4"</formula>
    </cfRule>
    <cfRule type="expression" dxfId="4082" priority="133" stopIfTrue="1">
      <formula>OR(LEFT(K185,1)="3",LEFT(K185,1)="2")</formula>
    </cfRule>
  </conditionalFormatting>
  <conditionalFormatting sqref="K185">
    <cfRule type="expression" dxfId="4081" priority="128" stopIfTrue="1">
      <formula>LEFT(K185,1)="5"</formula>
    </cfRule>
    <cfRule type="expression" dxfId="4080" priority="129" stopIfTrue="1">
      <formula>LEFT(K185,1)="4"</formula>
    </cfRule>
    <cfRule type="expression" dxfId="4079" priority="130" stopIfTrue="1">
      <formula>OR(LEFT(K185,1)="3",LEFT(K185,1)="2")</formula>
    </cfRule>
  </conditionalFormatting>
  <conditionalFormatting sqref="K185">
    <cfRule type="expression" dxfId="4078" priority="125" stopIfTrue="1">
      <formula>LEFT(K185,1)="5"</formula>
    </cfRule>
    <cfRule type="expression" dxfId="4077" priority="126" stopIfTrue="1">
      <formula>LEFT(K185,1)="4"</formula>
    </cfRule>
    <cfRule type="expression" dxfId="4076" priority="127" stopIfTrue="1">
      <formula>OR(LEFT(K185,1)="3",LEFT(K185,1)="2")</formula>
    </cfRule>
  </conditionalFormatting>
  <conditionalFormatting sqref="K185">
    <cfRule type="expression" dxfId="4075" priority="122" stopIfTrue="1">
      <formula>LEFT(K185,1)="5"</formula>
    </cfRule>
    <cfRule type="expression" dxfId="4074" priority="123" stopIfTrue="1">
      <formula>LEFT(K185,1)="4"</formula>
    </cfRule>
    <cfRule type="expression" dxfId="4073" priority="124" stopIfTrue="1">
      <formula>OR(LEFT(K185,1)="3",LEFT(K185,1)="2")</formula>
    </cfRule>
  </conditionalFormatting>
  <conditionalFormatting sqref="K185">
    <cfRule type="expression" dxfId="4072" priority="119" stopIfTrue="1">
      <formula>LEFT(K185,1)="5"</formula>
    </cfRule>
    <cfRule type="expression" dxfId="4071" priority="120" stopIfTrue="1">
      <formula>LEFT(K185,1)="4"</formula>
    </cfRule>
    <cfRule type="expression" dxfId="4070" priority="121" stopIfTrue="1">
      <formula>OR(LEFT(K185,1)="3",LEFT(K185,1)="2")</formula>
    </cfRule>
  </conditionalFormatting>
  <conditionalFormatting sqref="AI22 K22">
    <cfRule type="expression" dxfId="4069" priority="116" stopIfTrue="1">
      <formula>LEFT(K22,1)="5"</formula>
    </cfRule>
    <cfRule type="expression" dxfId="4068" priority="117" stopIfTrue="1">
      <formula>LEFT(K22,1)="4"</formula>
    </cfRule>
    <cfRule type="expression" dxfId="4067" priority="118" stopIfTrue="1">
      <formula>OR(LEFT(K22,1)="3",LEFT(K22,1)="2")</formula>
    </cfRule>
  </conditionalFormatting>
  <conditionalFormatting sqref="AI37 K37">
    <cfRule type="expression" dxfId="4066" priority="113" stopIfTrue="1">
      <formula>LEFT(K37,1)="5"</formula>
    </cfRule>
    <cfRule type="expression" dxfId="4065" priority="114" stopIfTrue="1">
      <formula>LEFT(K37,1)="4"</formula>
    </cfRule>
    <cfRule type="expression" dxfId="4064" priority="115" stopIfTrue="1">
      <formula>OR(LEFT(K37,1)="3",LEFT(K37,1)="2")</formula>
    </cfRule>
  </conditionalFormatting>
  <conditionalFormatting sqref="K134">
    <cfRule type="expression" dxfId="4063" priority="110" stopIfTrue="1">
      <formula>LEFT(K134,1)="5"</formula>
    </cfRule>
    <cfRule type="expression" dxfId="4062" priority="111" stopIfTrue="1">
      <formula>LEFT(K134,1)="4"</formula>
    </cfRule>
    <cfRule type="expression" dxfId="4061" priority="112" stopIfTrue="1">
      <formula>OR(LEFT(K134,1)="3",LEFT(K134,1)="2")</formula>
    </cfRule>
  </conditionalFormatting>
  <conditionalFormatting sqref="K134">
    <cfRule type="expression" dxfId="4060" priority="107" stopIfTrue="1">
      <formula>LEFT(K134,1)="5"</formula>
    </cfRule>
    <cfRule type="expression" dxfId="4059" priority="108" stopIfTrue="1">
      <formula>LEFT(K134,1)="4"</formula>
    </cfRule>
    <cfRule type="expression" dxfId="4058" priority="109" stopIfTrue="1">
      <formula>OR(LEFT(K134,1)="3",LEFT(K134,1)="2")</formula>
    </cfRule>
  </conditionalFormatting>
  <conditionalFormatting sqref="K134">
    <cfRule type="expression" dxfId="4057" priority="104" stopIfTrue="1">
      <formula>LEFT(K134,1)="5"</formula>
    </cfRule>
    <cfRule type="expression" dxfId="4056" priority="105" stopIfTrue="1">
      <formula>LEFT(K134,1)="4"</formula>
    </cfRule>
    <cfRule type="expression" dxfId="4055" priority="106" stopIfTrue="1">
      <formula>OR(LEFT(K134,1)="3",LEFT(K134,1)="2")</formula>
    </cfRule>
  </conditionalFormatting>
  <conditionalFormatting sqref="K134">
    <cfRule type="expression" dxfId="4054" priority="101" stopIfTrue="1">
      <formula>LEFT(K134,1)="5"</formula>
    </cfRule>
    <cfRule type="expression" dxfId="4053" priority="102" stopIfTrue="1">
      <formula>LEFT(K134,1)="4"</formula>
    </cfRule>
    <cfRule type="expression" dxfId="4052" priority="103" stopIfTrue="1">
      <formula>OR(LEFT(K134,1)="3",LEFT(K134,1)="2")</formula>
    </cfRule>
  </conditionalFormatting>
  <conditionalFormatting sqref="K134">
    <cfRule type="expression" dxfId="4051" priority="98" stopIfTrue="1">
      <formula>LEFT(K134,1)="5"</formula>
    </cfRule>
    <cfRule type="expression" dxfId="4050" priority="99" stopIfTrue="1">
      <formula>LEFT(K134,1)="4"</formula>
    </cfRule>
    <cfRule type="expression" dxfId="4049" priority="100" stopIfTrue="1">
      <formula>OR(LEFT(K134,1)="3",LEFT(K134,1)="2")</formula>
    </cfRule>
  </conditionalFormatting>
  <conditionalFormatting sqref="K134">
    <cfRule type="expression" dxfId="4048" priority="95" stopIfTrue="1">
      <formula>LEFT(K134,1)="5"</formula>
    </cfRule>
    <cfRule type="expression" dxfId="4047" priority="96" stopIfTrue="1">
      <formula>LEFT(K134,1)="4"</formula>
    </cfRule>
    <cfRule type="expression" dxfId="4046" priority="97" stopIfTrue="1">
      <formula>OR(LEFT(K134,1)="3",LEFT(K134,1)="2")</formula>
    </cfRule>
  </conditionalFormatting>
  <conditionalFormatting sqref="K134">
    <cfRule type="expression" dxfId="4045" priority="92" stopIfTrue="1">
      <formula>LEFT(K134,1)="5"</formula>
    </cfRule>
    <cfRule type="expression" dxfId="4044" priority="93" stopIfTrue="1">
      <formula>LEFT(K134,1)="4"</formula>
    </cfRule>
    <cfRule type="expression" dxfId="4043" priority="94" stopIfTrue="1">
      <formula>OR(LEFT(K134,1)="3",LEFT(K134,1)="2")</formula>
    </cfRule>
  </conditionalFormatting>
  <conditionalFormatting sqref="K134">
    <cfRule type="expression" dxfId="4042" priority="89" stopIfTrue="1">
      <formula>LEFT(K134,1)="5"</formula>
    </cfRule>
    <cfRule type="expression" dxfId="4041" priority="90" stopIfTrue="1">
      <formula>LEFT(K134,1)="4"</formula>
    </cfRule>
    <cfRule type="expression" dxfId="4040" priority="91" stopIfTrue="1">
      <formula>OR(LEFT(K134,1)="3",LEFT(K134,1)="2")</formula>
    </cfRule>
  </conditionalFormatting>
  <conditionalFormatting sqref="K134 AI134">
    <cfRule type="expression" dxfId="4039" priority="86" stopIfTrue="1">
      <formula>LEFT(K134,1)="5"</formula>
    </cfRule>
    <cfRule type="expression" dxfId="4038" priority="87" stopIfTrue="1">
      <formula>LEFT(K134,1)="4"</formula>
    </cfRule>
    <cfRule type="expression" dxfId="4037" priority="88" stopIfTrue="1">
      <formula>OR(LEFT(K134,1)="3",LEFT(K134,1)="2")</formula>
    </cfRule>
  </conditionalFormatting>
  <conditionalFormatting sqref="L135">
    <cfRule type="expression" dxfId="4036" priority="82" stopIfTrue="1">
      <formula>$S135=1</formula>
    </cfRule>
    <cfRule type="expression" dxfId="4035" priority="83" stopIfTrue="1">
      <formula>$S135=0</formula>
    </cfRule>
  </conditionalFormatting>
  <conditionalFormatting sqref="M135">
    <cfRule type="expression" dxfId="4034" priority="84" stopIfTrue="1">
      <formula>$T135=1</formula>
    </cfRule>
    <cfRule type="expression" dxfId="4033" priority="85" stopIfTrue="1">
      <formula>$T135=0</formula>
    </cfRule>
  </conditionalFormatting>
  <conditionalFormatting sqref="L135">
    <cfRule type="expression" dxfId="4032" priority="80" stopIfTrue="1">
      <formula>$S135=1</formula>
    </cfRule>
    <cfRule type="expression" dxfId="4031" priority="81" stopIfTrue="1">
      <formula>$S135=0</formula>
    </cfRule>
  </conditionalFormatting>
  <conditionalFormatting sqref="M135">
    <cfRule type="expression" dxfId="4030" priority="78" stopIfTrue="1">
      <formula>$T135=1</formula>
    </cfRule>
    <cfRule type="expression" dxfId="4029" priority="79" stopIfTrue="1">
      <formula>$T135=0</formula>
    </cfRule>
  </conditionalFormatting>
  <conditionalFormatting sqref="L135">
    <cfRule type="expression" dxfId="4028" priority="76" stopIfTrue="1">
      <formula>$S135=1</formula>
    </cfRule>
    <cfRule type="expression" dxfId="4027" priority="77" stopIfTrue="1">
      <formula>$S135=0</formula>
    </cfRule>
  </conditionalFormatting>
  <conditionalFormatting sqref="M135">
    <cfRule type="expression" dxfId="4026" priority="74" stopIfTrue="1">
      <formula>$T135=1</formula>
    </cfRule>
    <cfRule type="expression" dxfId="4025" priority="75" stopIfTrue="1">
      <formula>$T135=0</formula>
    </cfRule>
  </conditionalFormatting>
  <conditionalFormatting sqref="L135">
    <cfRule type="expression" dxfId="4024" priority="72" stopIfTrue="1">
      <formula>$S135=1</formula>
    </cfRule>
    <cfRule type="expression" dxfId="4023" priority="73" stopIfTrue="1">
      <formula>$S135=0</formula>
    </cfRule>
  </conditionalFormatting>
  <conditionalFormatting sqref="M135">
    <cfRule type="expression" dxfId="4022" priority="70" stopIfTrue="1">
      <formula>$T135=1</formula>
    </cfRule>
    <cfRule type="expression" dxfId="4021" priority="71" stopIfTrue="1">
      <formula>$T135=0</formula>
    </cfRule>
  </conditionalFormatting>
  <conditionalFormatting sqref="L135">
    <cfRule type="expression" dxfId="4020" priority="68" stopIfTrue="1">
      <formula>$S135=1</formula>
    </cfRule>
    <cfRule type="expression" dxfId="4019" priority="69" stopIfTrue="1">
      <formula>$S135=0</formula>
    </cfRule>
  </conditionalFormatting>
  <conditionalFormatting sqref="M135">
    <cfRule type="expression" dxfId="4018" priority="66" stopIfTrue="1">
      <formula>$T135=1</formula>
    </cfRule>
    <cfRule type="expression" dxfId="4017" priority="67" stopIfTrue="1">
      <formula>$T135=0</formula>
    </cfRule>
  </conditionalFormatting>
  <conditionalFormatting sqref="K53:K55">
    <cfRule type="expression" dxfId="4016" priority="63" stopIfTrue="1">
      <formula>LEFT(K53,1)="5"</formula>
    </cfRule>
    <cfRule type="expression" dxfId="4015" priority="64" stopIfTrue="1">
      <formula>LEFT(K53,1)="4"</formula>
    </cfRule>
    <cfRule type="expression" dxfId="4014" priority="65" stopIfTrue="1">
      <formula>OR(LEFT(K53,1)="3",LEFT(K53,1)="2")</formula>
    </cfRule>
  </conditionalFormatting>
  <conditionalFormatting sqref="K53:K55">
    <cfRule type="expression" dxfId="4013" priority="60" stopIfTrue="1">
      <formula>LEFT(K53,1)="5"</formula>
    </cfRule>
    <cfRule type="expression" dxfId="4012" priority="61" stopIfTrue="1">
      <formula>LEFT(K53,1)="4"</formula>
    </cfRule>
    <cfRule type="expression" dxfId="4011" priority="62" stopIfTrue="1">
      <formula>OR(LEFT(K53,1)="3",LEFT(K53,1)="2")</formula>
    </cfRule>
  </conditionalFormatting>
  <conditionalFormatting sqref="K53:K55">
    <cfRule type="expression" dxfId="4010" priority="57" stopIfTrue="1">
      <formula>LEFT(K53,1)="5"</formula>
    </cfRule>
    <cfRule type="expression" dxfId="4009" priority="58" stopIfTrue="1">
      <formula>LEFT(K53,1)="4"</formula>
    </cfRule>
    <cfRule type="expression" dxfId="4008" priority="59" stopIfTrue="1">
      <formula>OR(LEFT(K53,1)="3",LEFT(K53,1)="2")</formula>
    </cfRule>
  </conditionalFormatting>
  <conditionalFormatting sqref="K59:K64">
    <cfRule type="expression" dxfId="4007" priority="54" stopIfTrue="1">
      <formula>LEFT(K59,1)="5"</formula>
    </cfRule>
    <cfRule type="expression" dxfId="4006" priority="55" stopIfTrue="1">
      <formula>LEFT(K59,1)="4"</formula>
    </cfRule>
    <cfRule type="expression" dxfId="4005" priority="56" stopIfTrue="1">
      <formula>OR(LEFT(K59,1)="3",LEFT(K59,1)="2")</formula>
    </cfRule>
  </conditionalFormatting>
  <conditionalFormatting sqref="K59:K64">
    <cfRule type="expression" dxfId="4004" priority="51" stopIfTrue="1">
      <formula>LEFT(K59,1)="5"</formula>
    </cfRule>
    <cfRule type="expression" dxfId="4003" priority="52" stopIfTrue="1">
      <formula>LEFT(K59,1)="4"</formula>
    </cfRule>
    <cfRule type="expression" dxfId="4002" priority="53" stopIfTrue="1">
      <formula>OR(LEFT(K59,1)="3",LEFT(K59,1)="2")</formula>
    </cfRule>
  </conditionalFormatting>
  <conditionalFormatting sqref="K59:K64">
    <cfRule type="expression" dxfId="4001" priority="48" stopIfTrue="1">
      <formula>LEFT(K59,1)="5"</formula>
    </cfRule>
    <cfRule type="expression" dxfId="4000" priority="49" stopIfTrue="1">
      <formula>LEFT(K59,1)="4"</formula>
    </cfRule>
    <cfRule type="expression" dxfId="3999" priority="50" stopIfTrue="1">
      <formula>OR(LEFT(K59,1)="3",LEFT(K59,1)="2")</formula>
    </cfRule>
  </conditionalFormatting>
  <conditionalFormatting sqref="K94">
    <cfRule type="expression" dxfId="3998" priority="45" stopIfTrue="1">
      <formula>LEFT(K94,1)="5"</formula>
    </cfRule>
    <cfRule type="expression" dxfId="3997" priority="46" stopIfTrue="1">
      <formula>LEFT(K94,1)="4"</formula>
    </cfRule>
    <cfRule type="expression" dxfId="3996" priority="47" stopIfTrue="1">
      <formula>OR(LEFT(K94,1)="3",LEFT(K94,1)="2")</formula>
    </cfRule>
  </conditionalFormatting>
  <conditionalFormatting sqref="K94">
    <cfRule type="expression" dxfId="3995" priority="42" stopIfTrue="1">
      <formula>LEFT(K94,1)="5"</formula>
    </cfRule>
    <cfRule type="expression" dxfId="3994" priority="43" stopIfTrue="1">
      <formula>LEFT(K94,1)="4"</formula>
    </cfRule>
    <cfRule type="expression" dxfId="3993" priority="44" stopIfTrue="1">
      <formula>OR(LEFT(K94,1)="3",LEFT(K94,1)="2")</formula>
    </cfRule>
  </conditionalFormatting>
  <conditionalFormatting sqref="K94">
    <cfRule type="expression" dxfId="3992" priority="39" stopIfTrue="1">
      <formula>LEFT(K94,1)="5"</formula>
    </cfRule>
    <cfRule type="expression" dxfId="3991" priority="40" stopIfTrue="1">
      <formula>LEFT(K94,1)="4"</formula>
    </cfRule>
    <cfRule type="expression" dxfId="3990" priority="41" stopIfTrue="1">
      <formula>OR(LEFT(K94,1)="3",LEFT(K94,1)="2")</formula>
    </cfRule>
  </conditionalFormatting>
  <conditionalFormatting sqref="K92">
    <cfRule type="expression" dxfId="3989" priority="36" stopIfTrue="1">
      <formula>LEFT(K92,1)="5"</formula>
    </cfRule>
    <cfRule type="expression" dxfId="3988" priority="37" stopIfTrue="1">
      <formula>LEFT(K92,1)="4"</formula>
    </cfRule>
    <cfRule type="expression" dxfId="3987" priority="38" stopIfTrue="1">
      <formula>OR(LEFT(K92,1)="3",LEFT(K92,1)="2")</formula>
    </cfRule>
  </conditionalFormatting>
  <conditionalFormatting sqref="K92">
    <cfRule type="expression" dxfId="3986" priority="33" stopIfTrue="1">
      <formula>LEFT(K92,1)="5"</formula>
    </cfRule>
    <cfRule type="expression" dxfId="3985" priority="34" stopIfTrue="1">
      <formula>LEFT(K92,1)="4"</formula>
    </cfRule>
    <cfRule type="expression" dxfId="3984" priority="35" stopIfTrue="1">
      <formula>OR(LEFT(K92,1)="3",LEFT(K92,1)="2")</formula>
    </cfRule>
  </conditionalFormatting>
  <conditionalFormatting sqref="K92">
    <cfRule type="expression" dxfId="3983" priority="30" stopIfTrue="1">
      <formula>LEFT(K92,1)="5"</formula>
    </cfRule>
    <cfRule type="expression" dxfId="3982" priority="31" stopIfTrue="1">
      <formula>LEFT(K92,1)="4"</formula>
    </cfRule>
    <cfRule type="expression" dxfId="3981" priority="32" stopIfTrue="1">
      <formula>OR(LEFT(K92,1)="3",LEFT(K92,1)="2")</formula>
    </cfRule>
  </conditionalFormatting>
  <conditionalFormatting sqref="K93">
    <cfRule type="expression" dxfId="3980" priority="27" stopIfTrue="1">
      <formula>LEFT(K93,1)="5"</formula>
    </cfRule>
    <cfRule type="expression" dxfId="3979" priority="28" stopIfTrue="1">
      <formula>LEFT(K93,1)="4"</formula>
    </cfRule>
    <cfRule type="expression" dxfId="3978" priority="29" stopIfTrue="1">
      <formula>OR(LEFT(K93,1)="3",LEFT(K93,1)="2")</formula>
    </cfRule>
  </conditionalFormatting>
  <conditionalFormatting sqref="K69">
    <cfRule type="expression" dxfId="3977" priority="20" stopIfTrue="1">
      <formula>LEFT(K69,1)="5"</formula>
    </cfRule>
    <cfRule type="expression" dxfId="3976" priority="21" stopIfTrue="1">
      <formula>LEFT(K69,1)="4"</formula>
    </cfRule>
    <cfRule type="expression" dxfId="3975" priority="22" stopIfTrue="1">
      <formula>OR(LEFT(K69,1)="3",LEFT(K69,1)="2")</formula>
    </cfRule>
  </conditionalFormatting>
  <conditionalFormatting sqref="K69">
    <cfRule type="expression" dxfId="3974" priority="19" stopIfTrue="1">
      <formula>LEFT(K69,1)="5"</formula>
    </cfRule>
  </conditionalFormatting>
  <conditionalFormatting sqref="K149">
    <cfRule type="expression" dxfId="3973" priority="16" stopIfTrue="1">
      <formula>LEFT(K149,1)="5"</formula>
    </cfRule>
    <cfRule type="expression" dxfId="3972" priority="17" stopIfTrue="1">
      <formula>LEFT(K149,1)="4"</formula>
    </cfRule>
    <cfRule type="expression" dxfId="3971" priority="18" stopIfTrue="1">
      <formula>OR(LEFT(K149,1)="3",LEFT(K149,1)="2")</formula>
    </cfRule>
  </conditionalFormatting>
  <conditionalFormatting sqref="K98:K99">
    <cfRule type="expression" dxfId="3970" priority="13" stopIfTrue="1">
      <formula>LEFT(K98,1)="5"</formula>
    </cfRule>
    <cfRule type="expression" dxfId="3969" priority="14" stopIfTrue="1">
      <formula>LEFT(K98,1)="4"</formula>
    </cfRule>
    <cfRule type="expression" dxfId="3968" priority="15" stopIfTrue="1">
      <formula>OR(LEFT(K98,1)="3",LEFT(K98,1)="2")</formula>
    </cfRule>
  </conditionalFormatting>
  <conditionalFormatting sqref="K98:K99">
    <cfRule type="expression" dxfId="3967" priority="10" stopIfTrue="1">
      <formula>LEFT(K98,1)="5"</formula>
    </cfRule>
    <cfRule type="expression" dxfId="3966" priority="11" stopIfTrue="1">
      <formula>LEFT(K98,1)="4"</formula>
    </cfRule>
    <cfRule type="expression" dxfId="3965" priority="12" stopIfTrue="1">
      <formula>OR(LEFT(K98,1)="3",LEFT(K98,1)="2")</formula>
    </cfRule>
  </conditionalFormatting>
  <conditionalFormatting sqref="K98:K99">
    <cfRule type="expression" dxfId="3964" priority="7" stopIfTrue="1">
      <formula>LEFT(K98,1)="5"</formula>
    </cfRule>
    <cfRule type="expression" dxfId="3963" priority="8" stopIfTrue="1">
      <formula>LEFT(K98,1)="4"</formula>
    </cfRule>
    <cfRule type="expression" dxfId="3962" priority="9" stopIfTrue="1">
      <formula>OR(LEFT(K98,1)="3",LEFT(K98,1)="2")</formula>
    </cfRule>
  </conditionalFormatting>
  <conditionalFormatting sqref="K74">
    <cfRule type="expression" dxfId="3961" priority="1" stopIfTrue="1">
      <formula>LEFT(K74,1)="5"</formula>
    </cfRule>
    <cfRule type="expression" dxfId="3960" priority="2" stopIfTrue="1">
      <formula>LEFT(K74,1)="4"</formula>
    </cfRule>
    <cfRule type="expression" dxfId="3959" priority="3" stopIfTrue="1">
      <formula>OR(LEFT(K74,1)="3",LEFT(K74,1)="2")</formula>
    </cfRule>
  </conditionalFormatting>
  <dataValidations count="3">
    <dataValidation type="list" allowBlank="1" showInputMessage="1" showErrorMessage="1" sqref="E181:E185 E110:E114 E163:E167 E152:E161 E41:E45 E104:E108 E137:E141 E59:E66 E122:E126 E116:E120 E143:E150 E34:E39 E53:E57 E86:E90 E80:E84 E98:E102 E25:E32 E169:E173 E13:E17 E19:E23 E175:E179 E47:E51 E92:E96 E128:E135 E68:E72 E74:E78" xr:uid="{00000000-0002-0000-0600-000000000000}">
      <formula1>PPE</formula1>
    </dataValidation>
    <dataValidation type="list" allowBlank="1" showInputMessage="1" showErrorMessage="1" sqref="AF25:AF32 AF152:AF161 H175:H179 H169:H173 H163:H167 AF181:AF184 H98:H102 H137:H141 H122:H126 AF116:AF120 H110:H114 H104:H108 AF92:AF96 H86:H90 H80:H84 AF75:AF78 H59:H66 AF53:AF57 AF47:AF51 AF41:AF45 AF128:AF135 H41:H45 AF163:AF167 H152:H161 AF104:AF108 AF137:AF141 AF110:AF114 AF122:AF126 H116:H120 H143:H150 AF13:AF17 H53:H57 AF86:AF90 AF80:AF84 AF98:AF102 AF169:AF173 H13:H17 AF19:AF23 AF175:AF179 H47:H51 H181:H185 H25:H32 AF59:AF66 H92:H96 H128:H135 H34:H39 H19:H23 AF34:AF39 H68:H72 AF68:AF72 AF150 AF143:AF148 H74:H78" xr:uid="{00000000-0002-0000-0600-000001000000}">
      <formula1>Exposition</formula1>
    </dataValidation>
    <dataValidation type="list" allowBlank="1" showInputMessage="1" showErrorMessage="1" sqref="AG152:AG161 I175:I179 I169:I173 I163:I167 AG181:AG184 I98:I102 I137:I141 I122:I126 AG116:AG120 I110:I114 I104:I108 AG92:AG96 I86:I90 I80:I84 AG75:AG78 I59:I66 AG53:AG57 AG47:AG51 AG41:AG45 AG13:AG17 I25:I32 I41:I45 AG163:AG167 I152:I161 AG104:AG108 AG137:AG141 AG128:AG135 AG122:AG126 I181:I185 I143:I150 AG110:AG114 I53:I57 AG86:AG90 AG80:AG84 AG98:AG102 AG169:AG173 I13:I17 AG19:AG23 AG175:AG179 I47:I51 AG25:AG32 AG59:AG66 I92:I96 I128:I135 I116:I120 I34:I39 I19:I23 AG34:AG39 I68:I72 AG68:AG72 AG150 AG143:AG148 I74:I78" xr:uid="{00000000-0002-0000-0600-000002000000}">
      <formula1>Seriousness</formula1>
    </dataValidation>
  </dataValidations>
  <hyperlinks>
    <hyperlink ref="AA14" r:id="rId1" xr:uid="{E09D09FA-5582-422E-9263-15B53CC73F18}"/>
    <hyperlink ref="AA19" r:id="rId2" xr:uid="{3995C51C-401F-4576-A503-CC3019817D55}"/>
    <hyperlink ref="AA36" r:id="rId3" location=":~:text=Le%20bruit%20g%C3%A9n%C3%A9r%C3%A9%20peut%20atteindre,de%20mastic...)." xr:uid="{7C72C365-9A47-4B2B-A5A8-2CA7A344639A}"/>
    <hyperlink ref="AA110" r:id="rId4" xr:uid="{98EFCC8B-D148-44EE-B8EA-BA0198A9B560}"/>
    <hyperlink ref="AA146" r:id="rId5" xr:uid="{322116B3-0E4A-4E02-8575-3C8054FADAEF}"/>
    <hyperlink ref="AA163" r:id="rId6" xr:uid="{E3C17E0E-7333-4638-9403-6BEAA81AA8E8}"/>
    <hyperlink ref="AA54" r:id="rId7" xr:uid="{6F55EAE2-7DD3-4328-A246-76F645676593}"/>
    <hyperlink ref="AA53" r:id="rId8" xr:uid="{ECA3AF2C-7AC2-4958-850D-50596077FD8B}"/>
    <hyperlink ref="AA92" r:id="rId9" location=":~:text=Le%20bruit%20g%C3%A9n%C3%A9r%C3%A9%20peut%20atteindre,de%20mastic...)." xr:uid="{E4EC4FCE-263E-4E3F-B5BD-5BDD97E784C2}"/>
  </hyperlinks>
  <pageMargins left="0.19685039370078741" right="0.19685039370078741" top="0.59055118110236227" bottom="0.59055118110236227" header="0.51181102362204722" footer="0.51181102362204722"/>
  <pageSetup paperSize="8" scale="40" orientation="landscape" r:id="rId10"/>
  <headerFooter alignWithMargins="0"/>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rgb="FFFF0000"/>
  </sheetPr>
  <dimension ref="A1:GY176"/>
  <sheetViews>
    <sheetView topLeftCell="A12" zoomScale="86" zoomScaleNormal="86" workbookViewId="0">
      <selection activeCell="D145" sqref="D145"/>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91" t="s">
        <v>343</v>
      </c>
      <c r="C2" s="484" t="s">
        <v>808</v>
      </c>
      <c r="D2" s="505"/>
      <c r="E2" s="288"/>
      <c r="K2" s="290"/>
      <c r="L2" s="290"/>
      <c r="M2" s="290"/>
      <c r="N2" s="290"/>
      <c r="O2" s="290"/>
      <c r="P2" s="290"/>
      <c r="Q2" s="290"/>
      <c r="R2" s="290"/>
      <c r="S2" s="319"/>
      <c r="T2" s="319"/>
      <c r="V2" s="416"/>
    </row>
    <row r="3" spans="1:207">
      <c r="B3" s="492" t="s">
        <v>345</v>
      </c>
      <c r="C3" s="485" t="s">
        <v>646</v>
      </c>
      <c r="D3" s="288"/>
      <c r="E3" s="288"/>
      <c r="K3" s="290"/>
      <c r="L3" s="290"/>
      <c r="M3" s="290"/>
      <c r="N3" s="290"/>
      <c r="O3" s="290"/>
      <c r="P3" s="290"/>
      <c r="Q3" s="290"/>
      <c r="R3" s="290"/>
      <c r="S3" s="319"/>
      <c r="T3" s="319"/>
    </row>
    <row r="4" spans="1:207">
      <c r="B4" s="493" t="s">
        <v>347</v>
      </c>
      <c r="C4" s="486" t="s">
        <v>348</v>
      </c>
      <c r="D4" s="289"/>
      <c r="E4" s="289"/>
      <c r="K4" s="290"/>
      <c r="L4" s="290"/>
      <c r="M4" s="290"/>
      <c r="N4" s="290"/>
      <c r="O4" s="290"/>
      <c r="P4" s="290"/>
      <c r="Q4" s="290"/>
      <c r="R4" s="290"/>
      <c r="S4" s="319"/>
      <c r="T4" s="319"/>
    </row>
    <row r="5" spans="1:207">
      <c r="B5" s="494" t="s">
        <v>314</v>
      </c>
      <c r="C5" s="487">
        <v>44698</v>
      </c>
      <c r="K5" s="290"/>
      <c r="L5" s="290"/>
      <c r="M5" s="290"/>
      <c r="N5" s="290"/>
      <c r="O5" s="290"/>
      <c r="P5" s="290"/>
      <c r="Q5" s="290"/>
      <c r="R5" s="290"/>
      <c r="S5" s="319"/>
      <c r="T5" s="319"/>
    </row>
    <row r="6" spans="1:207">
      <c r="B6" s="494" t="s">
        <v>315</v>
      </c>
      <c r="C6" s="487">
        <v>45378</v>
      </c>
      <c r="K6" s="290"/>
      <c r="L6" s="290"/>
      <c r="M6" s="290"/>
      <c r="N6" s="290"/>
      <c r="O6" s="290"/>
      <c r="P6" s="290"/>
      <c r="Q6" s="290"/>
      <c r="R6" s="290"/>
      <c r="S6" s="319"/>
      <c r="T6" s="319"/>
    </row>
    <row r="7" spans="1:207">
      <c r="B7" s="492" t="s">
        <v>350</v>
      </c>
      <c r="C7" s="489">
        <f>IF(ISERROR(AVERAGE(F12:F183)),C7,AVERAGE(F12:F183))</f>
        <v>2.9814814814814814</v>
      </c>
      <c r="K7" s="290"/>
      <c r="L7" s="290"/>
      <c r="M7" s="290"/>
      <c r="N7" s="290"/>
      <c r="O7" s="290"/>
      <c r="P7" s="290"/>
      <c r="Q7" s="290"/>
      <c r="R7" s="290"/>
      <c r="S7" s="319"/>
      <c r="T7" s="319"/>
    </row>
    <row r="8" spans="1:207">
      <c r="B8" s="495" t="s">
        <v>351</v>
      </c>
      <c r="C8" s="496" t="s">
        <v>809</v>
      </c>
      <c r="D8" s="865" t="str">
        <f>IF((F9&lt;=0.85*C7),"Alert: please reconsider your HWAG definition","")</f>
        <v/>
      </c>
      <c r="E8" s="865"/>
      <c r="F8" s="865"/>
      <c r="G8" s="865"/>
    </row>
    <row r="9" spans="1:207">
      <c r="F9" s="320">
        <f>IF(ISERROR(AVERAGE(F12:F183)),C7,AVERAGE(F12:F183))</f>
        <v>2.9814814814814814</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99" t="s">
        <v>358</v>
      </c>
      <c r="AA10" s="900"/>
      <c r="AB10" s="900"/>
      <c r="AC10" s="900"/>
      <c r="AD10" s="901"/>
      <c r="AE10" s="885" t="s">
        <v>359</v>
      </c>
      <c r="AF10" s="880"/>
      <c r="AG10" s="880"/>
      <c r="AH10" s="880"/>
      <c r="AI10" s="881"/>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803" t="s">
        <v>384</v>
      </c>
      <c r="AA11" s="804" t="s">
        <v>385</v>
      </c>
      <c r="AB11" s="805" t="s">
        <v>386</v>
      </c>
      <c r="AC11" s="806" t="s">
        <v>387</v>
      </c>
      <c r="AD11" s="743" t="s">
        <v>388</v>
      </c>
      <c r="AE11" s="738" t="s">
        <v>389</v>
      </c>
      <c r="AF11" s="739" t="s">
        <v>367</v>
      </c>
      <c r="AG11" s="740" t="s">
        <v>368</v>
      </c>
      <c r="AH11" s="741" t="s">
        <v>369</v>
      </c>
      <c r="AI11" s="742" t="s">
        <v>370</v>
      </c>
    </row>
    <row r="12" spans="1:207" s="517" customFormat="1" ht="14.25">
      <c r="A12" s="403" t="s">
        <v>253</v>
      </c>
      <c r="B12" s="398"/>
      <c r="C12" s="407"/>
      <c r="D12" s="398"/>
      <c r="E12" s="370"/>
      <c r="F12" s="370"/>
      <c r="G12" s="464"/>
      <c r="H12" s="412"/>
      <c r="I12" s="398"/>
      <c r="J12" s="398">
        <f>IF(SUM(J13:J17)=0,"",MAX(J13:J17))</f>
        <v>36</v>
      </c>
      <c r="K12" s="356" t="str">
        <f>IF(ISERROR(VLOOKUP(Y12,'Directive OSH09 (FR)'!$T$6:$U$10,2,FALSE)),"",VLOOKUP(Y12,'Directive OSH09 (FR)'!$T$6:$U$10,2,FALSE))</f>
        <v>3-Moderé</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t="e">
        <f>IF(M12="Yes",IF(SUM(T13:T17)=0,0,1),2)</f>
        <v>#REF!</v>
      </c>
      <c r="U12" s="362">
        <v>0</v>
      </c>
      <c r="V12" s="363">
        <v>3</v>
      </c>
      <c r="W12" s="364"/>
      <c r="X12" s="362"/>
      <c r="Y12" s="362">
        <f>IF(J12="","",IF(J12&gt;=161,5,IF(J12&gt;=65,4,IF(J12&gt;=20,3,IF(J12&gt;=9,2,1)))))</f>
        <v>3</v>
      </c>
      <c r="Z12" s="374"/>
      <c r="AA12" s="375"/>
      <c r="AB12" s="375"/>
      <c r="AC12" s="725"/>
      <c r="AD12" s="737"/>
      <c r="AE12" s="744"/>
      <c r="AF12" s="623"/>
      <c r="AG12" s="375"/>
      <c r="AH12" s="375"/>
      <c r="AI12" s="745"/>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25.5">
      <c r="A13" s="260" t="s">
        <v>807</v>
      </c>
      <c r="B13" s="272" t="s">
        <v>810</v>
      </c>
      <c r="C13" s="397" t="s">
        <v>811</v>
      </c>
      <c r="D13" s="553" t="s">
        <v>812</v>
      </c>
      <c r="E13" s="266" t="s">
        <v>36</v>
      </c>
      <c r="F13" s="267">
        <v>3</v>
      </c>
      <c r="G13" s="321" t="s">
        <v>418</v>
      </c>
      <c r="H13" s="7" t="s">
        <v>41</v>
      </c>
      <c r="I13" s="8" t="s">
        <v>47</v>
      </c>
      <c r="J13" s="8">
        <f>IF(ISERROR(W13*X13),"",W13*X13)</f>
        <v>36</v>
      </c>
      <c r="K13" s="14" t="str">
        <f>IF(ISERROR(VLOOKUP(Y13,'Directive OSH09 (FR)'!$T$6:$U$10,2,FALSE)),"",VLOOKUP(Y13,'Directive OSH09 (FR)'!$T$6:$U$10,2,FALSE))</f>
        <v>3-Moderé</v>
      </c>
      <c r="L13" s="126"/>
      <c r="M13" s="127"/>
      <c r="N13" s="27"/>
      <c r="O13" s="27"/>
      <c r="P13" s="27"/>
      <c r="Q13" s="57"/>
      <c r="R13" s="35"/>
      <c r="S13" s="7" t="e">
        <f t="shared" ref="S13:T17" si="0">U13</f>
        <v>#REF!</v>
      </c>
      <c r="T13" s="35" t="e">
        <f t="shared" si="0"/>
        <v>#REF!</v>
      </c>
      <c r="U13" s="3" t="e">
        <f>IF(#REF!="",0,IF(Q$12="",1,IF(Q$12+$U$12*365&lt;$U$1,1,0)))</f>
        <v>#REF!</v>
      </c>
      <c r="V13" s="163" t="e">
        <f>IF(#REF!="",0,IF(Q$12="",1,IF(Q$12+$V$12*365&lt;$U$1,1,0)))</f>
        <v>#REF!</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t="s">
        <v>813</v>
      </c>
      <c r="AA13" s="177"/>
      <c r="AB13" s="177"/>
      <c r="AC13" s="195"/>
      <c r="AD13" s="666"/>
      <c r="AE13" s="646"/>
      <c r="AF13" s="213"/>
      <c r="AG13" s="177"/>
      <c r="AH13" s="177"/>
      <c r="AI13" s="648"/>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38.25">
      <c r="A14" s="404" t="s">
        <v>807</v>
      </c>
      <c r="B14" s="255" t="s">
        <v>814</v>
      </c>
      <c r="C14" s="337" t="s">
        <v>815</v>
      </c>
      <c r="D14" s="255" t="s">
        <v>401</v>
      </c>
      <c r="E14" s="266" t="s">
        <v>39</v>
      </c>
      <c r="F14" s="267">
        <v>3</v>
      </c>
      <c r="G14" s="256" t="s">
        <v>418</v>
      </c>
      <c r="H14" s="7" t="s">
        <v>41</v>
      </c>
      <c r="I14" s="8" t="s">
        <v>47</v>
      </c>
      <c r="J14" s="8">
        <f t="shared" ref="J14:J17" si="1">IF(ISERROR(W14*X14),"",W14*X14)</f>
        <v>36</v>
      </c>
      <c r="K14" s="14" t="str">
        <f>IF(ISERROR(VLOOKUP(Y14,'Directive OSH09 (FR)'!$T$6:$U$10,2,FALSE)),"",VLOOKUP(Y14,'Directive OSH09 (FR)'!$T$6:$U$10,2,FALSE))</f>
        <v>3-Moderé</v>
      </c>
      <c r="L14" s="126"/>
      <c r="M14" s="127"/>
      <c r="N14" s="27"/>
      <c r="O14" s="27"/>
      <c r="P14" s="27"/>
      <c r="Q14" s="57"/>
      <c r="R14" s="35"/>
      <c r="S14" s="7">
        <f t="shared" ca="1" si="0"/>
        <v>1</v>
      </c>
      <c r="T14" s="35">
        <f t="shared" ca="1" si="0"/>
        <v>1</v>
      </c>
      <c r="U14" s="3">
        <f t="shared" ref="U14:U17" ca="1" si="2">IF(A14="",0,IF(Q$12="",1,IF(Q$12+$U$12*365&lt;$U$1,1,0)))</f>
        <v>1</v>
      </c>
      <c r="V14" s="163">
        <f t="shared" ref="V14:V17" ca="1" si="3">IF(A14="",0,IF(Q$12="",1,IF(Q$12+$V$12*365&lt;$U$1,1,0)))</f>
        <v>1</v>
      </c>
      <c r="W14" s="162">
        <f>IF(ISERROR(VLOOKUP(H14,'Directive OSH09 (FR)'!$O$6:$P$10,2,FALSE)),"",VLOOKUP(H14,'Directive OSH09 (FR)'!$O$6:$P$10,2,FALSE))</f>
        <v>9</v>
      </c>
      <c r="X14" s="3">
        <f>IF(ISERROR(VLOOKUP(I14,'Directive OSH09 (FR)'!$O$13:$P$17,2,FALSE)),"",VLOOKUP(I14,'Directive OSH09 (FR)'!$O$13:$P$17,2,FALSE))</f>
        <v>4</v>
      </c>
      <c r="Y14" s="3">
        <f t="shared" ref="Y14:Y17" si="4">IF(J14="","",IF(J14&gt;=161,5,IF(J14&gt;=65,4,IF(J14&gt;=20,3,IF(J14&gt;=9,2,1)))))</f>
        <v>3</v>
      </c>
      <c r="Z14" s="196"/>
      <c r="AA14" s="177"/>
      <c r="AB14" s="177"/>
      <c r="AC14" s="195"/>
      <c r="AD14" s="666"/>
      <c r="AE14" s="646"/>
      <c r="AF14" s="756"/>
      <c r="AG14" s="176"/>
      <c r="AH14" s="177"/>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67"/>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96"/>
      <c r="AA15" s="177"/>
      <c r="AB15" s="177"/>
      <c r="AC15" s="195"/>
      <c r="AD15" s="666"/>
      <c r="AE15" s="646"/>
      <c r="AF15" s="213"/>
      <c r="AG15" s="177"/>
      <c r="AH15" s="177"/>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95"/>
      <c r="AD16" s="666"/>
      <c r="AE16" s="646"/>
      <c r="AF16" s="213"/>
      <c r="AG16" s="177"/>
      <c r="AH16" s="177"/>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95"/>
      <c r="AD17" s="666"/>
      <c r="AE17" s="646"/>
      <c r="AF17" s="213"/>
      <c r="AG17" s="177"/>
      <c r="AH17" s="177"/>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03" t="s">
        <v>257</v>
      </c>
      <c r="B18" s="398"/>
      <c r="C18" s="398"/>
      <c r="D18" s="398"/>
      <c r="E18" s="370"/>
      <c r="F18" s="371"/>
      <c r="G18" s="464"/>
      <c r="H18" s="412"/>
      <c r="I18" s="398"/>
      <c r="J18" s="398">
        <f>IF(SUM(J19:J23)=0,"",MAX(J19:J23))</f>
        <v>72</v>
      </c>
      <c r="K18" s="356" t="str">
        <f>IF(ISERROR(VLOOKUP(Y18,'Directive OSH09 (FR)'!$T$6:$U$10,2,FALSE)),"",VLOOKUP(Y18,'Directive OSH09 (FR)'!$T$6:$U$10,2,FALSE))</f>
        <v>4-Substantiel</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 ca="1">IF(M18="Yes",IF(SUM(T19:T23)=0,0,1),2)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4</v>
      </c>
      <c r="Z18" s="374"/>
      <c r="AA18" s="375"/>
      <c r="AB18" s="375"/>
      <c r="AC18" s="725"/>
      <c r="AD18" s="665"/>
      <c r="AE18" s="644"/>
      <c r="AF18" s="623"/>
      <c r="AG18" s="375"/>
      <c r="AH18" s="375"/>
      <c r="AI18" s="745"/>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25.5">
      <c r="A19" s="261" t="s">
        <v>807</v>
      </c>
      <c r="B19" s="255" t="s">
        <v>816</v>
      </c>
      <c r="C19" s="255" t="s">
        <v>817</v>
      </c>
      <c r="D19" s="255" t="s">
        <v>818</v>
      </c>
      <c r="E19" s="266" t="s">
        <v>36</v>
      </c>
      <c r="F19" s="267">
        <v>3</v>
      </c>
      <c r="G19" s="256" t="s">
        <v>819</v>
      </c>
      <c r="H19" s="7" t="s">
        <v>41</v>
      </c>
      <c r="I19" s="8" t="s">
        <v>48</v>
      </c>
      <c r="J19" s="8">
        <f>IF(ISERROR(W19*X19),"",W19*X19)</f>
        <v>72</v>
      </c>
      <c r="K19" s="14" t="str">
        <f>IF(ISERROR(VLOOKUP(Y19,'Directive OSH09 (FR)'!$T$6:$U$10,2,FALSE)),"",VLOOKUP(Y19,'Directive OSH09 (FR)'!$T$6:$U$10,2,FALSE))</f>
        <v>4-Substantiel</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8</v>
      </c>
      <c r="Y19" s="3">
        <f>IF(J19="","",IF(J19&gt;=161,5,IF(J19&gt;=65,4,IF(J19&gt;=20,3,IF(J19&gt;=9,2,1)))))</f>
        <v>4</v>
      </c>
      <c r="Z19" s="196" t="s">
        <v>820</v>
      </c>
      <c r="AA19" s="177"/>
      <c r="AB19" s="177"/>
      <c r="AC19" s="195"/>
      <c r="AD19" s="666"/>
      <c r="AE19" s="646"/>
      <c r="AF19" s="756"/>
      <c r="AG19" s="177"/>
      <c r="AH19" s="177"/>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25.5">
      <c r="A20" s="261" t="s">
        <v>807</v>
      </c>
      <c r="B20" s="255" t="s">
        <v>821</v>
      </c>
      <c r="C20" s="8" t="s">
        <v>822</v>
      </c>
      <c r="D20" s="255" t="s">
        <v>823</v>
      </c>
      <c r="E20" s="266" t="s">
        <v>36</v>
      </c>
      <c r="F20" s="267">
        <v>3</v>
      </c>
      <c r="G20" s="256" t="s">
        <v>698</v>
      </c>
      <c r="H20" s="7" t="s">
        <v>35</v>
      </c>
      <c r="I20" s="8" t="s">
        <v>48</v>
      </c>
      <c r="J20" s="8">
        <f t="shared" ref="J20:J23" si="6">IF(ISERROR(W20*X20),"",W20*X20)</f>
        <v>16</v>
      </c>
      <c r="K20" s="14" t="str">
        <f>IF(ISERROR(VLOOKUP(Y20,'Directive OSH09 (FR)'!$T$6:$U$10,2,FALSE)),"",VLOOKUP(Y20,'Directive OSH09 (FR)'!$T$6:$U$10,2,FALSE))</f>
        <v>2-Tolérable</v>
      </c>
      <c r="L20" s="126"/>
      <c r="M20" s="127"/>
      <c r="N20" s="27"/>
      <c r="O20" s="27"/>
      <c r="P20" s="27"/>
      <c r="Q20" s="57"/>
      <c r="R20" s="35"/>
      <c r="S20" s="7">
        <f t="shared" ca="1" si="5"/>
        <v>1</v>
      </c>
      <c r="T20" s="35">
        <f t="shared" ca="1" si="5"/>
        <v>1</v>
      </c>
      <c r="U20" s="3">
        <f t="shared" ref="U20:U23" ca="1" si="7">IF(A20="",0,IF(Q$18="",1,IF(Q$18+$U$18*365&lt;$U$1,1,0)))</f>
        <v>1</v>
      </c>
      <c r="V20" s="163">
        <f t="shared" ref="V20:V23" ca="1" si="8">IF(A20="",0,IF(Q$18="",1,IF(Q$18+$V$18*365&lt;$U$1,1,0)))</f>
        <v>1</v>
      </c>
      <c r="W20" s="162">
        <f>IF(ISERROR(VLOOKUP(H20,'Directive OSH09 (FR)'!$O$6:$P$10,2,FALSE)),"",VLOOKUP(H20,'Directive OSH09 (FR)'!$O$6:$P$10,2,FALSE))</f>
        <v>2</v>
      </c>
      <c r="X20" s="3">
        <f>IF(ISERROR(VLOOKUP(I20,'Directive OSH09 (FR)'!$O$13:$P$17,2,FALSE)),"",VLOOKUP(I20,'Directive OSH09 (FR)'!$O$13:$P$17,2,FALSE))</f>
        <v>8</v>
      </c>
      <c r="Y20" s="3">
        <f t="shared" ref="Y20:Y23" si="9">IF(J20="","",IF(J20&gt;=161,5,IF(J20&gt;=65,4,IF(J20&gt;=20,3,IF(J20&gt;=9,2,1)))))</f>
        <v>2</v>
      </c>
      <c r="Z20" s="417"/>
      <c r="AA20" s="418"/>
      <c r="AB20" s="418"/>
      <c r="AC20" s="420"/>
      <c r="AD20" s="667"/>
      <c r="AE20" s="651"/>
      <c r="AF20" s="756"/>
      <c r="AG20" s="176"/>
      <c r="AH20" s="418"/>
      <c r="AI20" s="648"/>
    </row>
    <row r="21" spans="1:207">
      <c r="A21" s="261"/>
      <c r="B21" s="255"/>
      <c r="C21" s="255"/>
      <c r="D21" s="255"/>
      <c r="E21" s="266"/>
      <c r="F21" s="283"/>
      <c r="G21" s="256"/>
      <c r="H21" s="7"/>
      <c r="I21" s="8"/>
      <c r="J21" s="8"/>
      <c r="K21" s="14"/>
      <c r="L21" s="126"/>
      <c r="M21" s="127"/>
      <c r="N21" s="27"/>
      <c r="O21" s="27"/>
      <c r="P21" s="27"/>
      <c r="Q21" s="57"/>
      <c r="R21" s="35"/>
      <c r="S21" s="7"/>
      <c r="T21" s="35"/>
      <c r="U21" s="3"/>
      <c r="V21" s="163"/>
      <c r="W21" s="162"/>
      <c r="X21" s="3"/>
      <c r="Y21" s="3"/>
      <c r="Z21" s="213"/>
      <c r="AA21" s="418"/>
      <c r="AB21" s="418"/>
      <c r="AC21" s="420"/>
      <c r="AD21" s="667"/>
      <c r="AE21" s="651"/>
      <c r="AF21" s="314"/>
      <c r="AG21" s="8"/>
      <c r="AH21" s="8"/>
      <c r="AI21" s="649"/>
    </row>
    <row r="22" spans="1:207">
      <c r="A22" s="261"/>
      <c r="B22" s="8"/>
      <c r="C22" s="8"/>
      <c r="D22" s="8"/>
      <c r="E22" s="266"/>
      <c r="F22" s="267"/>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3" t="str">
        <f t="shared" si="9"/>
        <v/>
      </c>
      <c r="Z22" s="417"/>
      <c r="AA22" s="418"/>
      <c r="AB22" s="418"/>
      <c r="AC22" s="420"/>
      <c r="AD22" s="667"/>
      <c r="AE22" s="651"/>
      <c r="AF22" s="421"/>
      <c r="AG22" s="418"/>
      <c r="AH22" s="418"/>
      <c r="AI22" s="652"/>
    </row>
    <row r="23" spans="1:207" ht="5.25" customHeight="1">
      <c r="A23" s="405"/>
      <c r="B23" s="62"/>
      <c r="C23" s="62"/>
      <c r="D23" s="62"/>
      <c r="E23" s="293"/>
      <c r="F23" s="282"/>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3" t="str">
        <f t="shared" si="9"/>
        <v/>
      </c>
      <c r="Z23" s="417"/>
      <c r="AA23" s="418"/>
      <c r="AB23" s="418"/>
      <c r="AC23" s="420"/>
      <c r="AD23" s="667"/>
      <c r="AE23" s="651"/>
      <c r="AF23" s="421"/>
      <c r="AG23" s="418"/>
      <c r="AH23" s="418"/>
      <c r="AI23" s="652"/>
    </row>
    <row r="24" spans="1:207" s="517" customFormat="1">
      <c r="A24" s="403" t="s">
        <v>263</v>
      </c>
      <c r="B24" s="398"/>
      <c r="C24" s="398"/>
      <c r="D24" s="398"/>
      <c r="E24" s="370"/>
      <c r="F24" s="371"/>
      <c r="G24" s="464"/>
      <c r="H24" s="412"/>
      <c r="I24" s="398"/>
      <c r="J24" s="398">
        <f>IF(SUM(J25:J29)=0,"",MAX(J25:J29))</f>
        <v>16</v>
      </c>
      <c r="K24" s="356" t="str">
        <f>IF(ISERROR(VLOOKUP(Y24,'Directive OSH09 (FR)'!$T$6:$U$10,2,FALSE)),"",VLOOKUP(Y24,'Directive OSH09 (FR)'!$T$6:$U$10,2,FALSE))</f>
        <v>2-Tolérable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IF(OR(L24="Yes",M24="Yes"),MAX(Q25:Q29),"")</f>
        <v/>
      </c>
      <c r="R24" s="361"/>
      <c r="S24" s="357">
        <f>IF(L24="Yes",IF(SUM(S25:S29)=0,0,1),2)</f>
        <v>2</v>
      </c>
      <c r="T24" s="361">
        <f>IF(M24="Yes",IF(SUM(T25:T29)=0,0,1),2)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2</v>
      </c>
      <c r="Z24" s="374"/>
      <c r="AA24" s="375"/>
      <c r="AB24" s="375"/>
      <c r="AC24" s="725"/>
      <c r="AD24" s="665"/>
      <c r="AE24" s="644"/>
      <c r="AF24" s="623"/>
      <c r="AG24" s="375"/>
      <c r="AH24" s="375"/>
      <c r="AI24" s="745"/>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row>
    <row r="25" spans="1:207" ht="63.75">
      <c r="A25" s="261" t="s">
        <v>775</v>
      </c>
      <c r="B25" s="255" t="s">
        <v>741</v>
      </c>
      <c r="C25" s="255" t="s">
        <v>824</v>
      </c>
      <c r="D25" s="255" t="s">
        <v>825</v>
      </c>
      <c r="E25" s="266" t="s">
        <v>36</v>
      </c>
      <c r="F25" s="267">
        <v>3</v>
      </c>
      <c r="G25" s="256" t="s">
        <v>826</v>
      </c>
      <c r="H25" s="7" t="s">
        <v>38</v>
      </c>
      <c r="I25" s="8" t="s">
        <v>47</v>
      </c>
      <c r="J25" s="8">
        <f>IF(ISERROR(W25*X25),"",W25*X25)</f>
        <v>16</v>
      </c>
      <c r="K25" s="14" t="str">
        <f>IF(ISERROR(VLOOKUP(Y25,'Directive OSH09 (FR)'!$T$6:$U$10,2,FALSE)),"",VLOOKUP(Y25,'Directive OSH09 (FR)'!$T$6:$U$10,2,FALSE))</f>
        <v>2-Tolérable</v>
      </c>
      <c r="L25" s="126"/>
      <c r="M25" s="127"/>
      <c r="N25" s="27"/>
      <c r="O25" s="27"/>
      <c r="P25" s="27"/>
      <c r="Q25" s="57"/>
      <c r="R25" s="35"/>
      <c r="S25" s="7">
        <f t="shared" ref="S25:T29" si="10">U25</f>
        <v>1</v>
      </c>
      <c r="T25" s="35">
        <f t="shared" si="10"/>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4</v>
      </c>
      <c r="Y25" s="3">
        <f>IF(J25="","",IF(J25&gt;=161,5,IF(J25&gt;=65,4,IF(J25&gt;=20,3,IF(J25&gt;=9,2,1)))))</f>
        <v>2</v>
      </c>
      <c r="Z25" s="210" t="s">
        <v>429</v>
      </c>
      <c r="AA25" s="418"/>
      <c r="AB25" s="418"/>
      <c r="AC25" s="420"/>
      <c r="AD25" s="667"/>
      <c r="AE25" s="651"/>
      <c r="AF25" s="421"/>
      <c r="AG25" s="418"/>
      <c r="AH25" s="418"/>
      <c r="AI25" s="652"/>
    </row>
    <row r="26" spans="1:207" ht="63.75">
      <c r="A26" s="261" t="s">
        <v>775</v>
      </c>
      <c r="B26" s="8" t="s">
        <v>695</v>
      </c>
      <c r="C26" s="8" t="s">
        <v>827</v>
      </c>
      <c r="D26" s="255" t="s">
        <v>825</v>
      </c>
      <c r="E26" s="266" t="s">
        <v>36</v>
      </c>
      <c r="F26" s="267">
        <v>3</v>
      </c>
      <c r="G26" s="256" t="s">
        <v>826</v>
      </c>
      <c r="H26" s="7" t="s">
        <v>38</v>
      </c>
      <c r="I26" s="8" t="s">
        <v>47</v>
      </c>
      <c r="J26" s="8">
        <f t="shared" ref="J26:J29" si="11">IF(ISERROR(W26*X26),"",W26*X26)</f>
        <v>16</v>
      </c>
      <c r="K26" s="14" t="str">
        <f>IF(ISERROR(VLOOKUP(Y26,'Directive OSH09 (FR)'!$T$6:$U$10,2,FALSE)),"",VLOOKUP(Y26,'Directive OSH09 (FR)'!$T$6:$U$10,2,FALSE))</f>
        <v>2-Tolérable</v>
      </c>
      <c r="L26" s="126"/>
      <c r="M26" s="127"/>
      <c r="N26" s="27"/>
      <c r="O26" s="27"/>
      <c r="P26" s="27"/>
      <c r="Q26" s="57"/>
      <c r="R26" s="35"/>
      <c r="S26" s="7">
        <f t="shared" si="10"/>
        <v>1</v>
      </c>
      <c r="T26" s="35">
        <f t="shared" si="10"/>
        <v>1</v>
      </c>
      <c r="U26" s="3">
        <f t="shared" ref="U26:U29" si="12">IF(A26="",0,IF(Q$24="",1,IF(Q$24+$U$24*365&lt;$U$1,1,0)))</f>
        <v>1</v>
      </c>
      <c r="V26" s="163">
        <f t="shared" ref="V26:V29" si="13">IF(A26="",0,IF(Q$24="",1,IF(Q$24+$V$24*365&lt;$U$1,1,0)))</f>
        <v>1</v>
      </c>
      <c r="W26" s="162">
        <f>IF(ISERROR(VLOOKUP(H26,'Directive OSH09 (FR)'!$O$6:$P$10,2,FALSE)),"",VLOOKUP(H26,'Directive OSH09 (FR)'!$O$6:$P$10,2,FALSE))</f>
        <v>4</v>
      </c>
      <c r="X26" s="3">
        <f>IF(ISERROR(VLOOKUP(I26,'Directive OSH09 (FR)'!$O$13:$P$17,2,FALSE)),"",VLOOKUP(I26,'Directive OSH09 (FR)'!$O$13:$P$17,2,FALSE))</f>
        <v>4</v>
      </c>
      <c r="Y26" s="3">
        <f t="shared" ref="Y26:Y29" si="14">IF(J26="","",IF(J26&gt;=161,5,IF(J26&gt;=65,4,IF(J26&gt;=20,3,IF(J26&gt;=9,2,1)))))</f>
        <v>2</v>
      </c>
      <c r="Z26" s="210" t="s">
        <v>429</v>
      </c>
      <c r="AA26" s="418"/>
      <c r="AB26" s="418"/>
      <c r="AC26" s="420"/>
      <c r="AD26" s="667"/>
      <c r="AE26" s="651"/>
      <c r="AF26" s="421"/>
      <c r="AG26" s="418"/>
      <c r="AH26" s="418"/>
      <c r="AI26" s="652"/>
    </row>
    <row r="27" spans="1:207">
      <c r="A27" s="261"/>
      <c r="B27" s="8"/>
      <c r="C27" s="8"/>
      <c r="D27" s="8"/>
      <c r="E27" s="266"/>
      <c r="F27" s="267"/>
      <c r="G27" s="321"/>
      <c r="H27" s="7"/>
      <c r="I27" s="8"/>
      <c r="J27" s="8" t="str">
        <f t="shared" si="11"/>
        <v/>
      </c>
      <c r="K27" s="14" t="str">
        <f>IF(ISERROR(VLOOKUP(Y27,'Directive OSH09 (FR)'!$T$6:$U$10,2,FALSE)),"",VLOOKUP(Y27,'Directive OSH09 (FR)'!$T$6:$U$10,2,FALSE))</f>
        <v/>
      </c>
      <c r="L27" s="126"/>
      <c r="M27" s="127"/>
      <c r="N27" s="27"/>
      <c r="O27" s="27"/>
      <c r="P27" s="27"/>
      <c r="Q27" s="57"/>
      <c r="R27" s="35"/>
      <c r="S27" s="7">
        <f t="shared" si="10"/>
        <v>0</v>
      </c>
      <c r="T27" s="35">
        <f t="shared" si="10"/>
        <v>0</v>
      </c>
      <c r="U27" s="3">
        <f t="shared" si="12"/>
        <v>0</v>
      </c>
      <c r="V27" s="163">
        <f t="shared" si="13"/>
        <v>0</v>
      </c>
      <c r="W27" s="162" t="str">
        <f>IF(ISERROR(VLOOKUP(H27,'Directive OSH09 (FR)'!$O$6:$P$10,2,FALSE)),"",VLOOKUP(H27,'Directive OSH09 (FR)'!$O$6:$P$10,2,FALSE))</f>
        <v/>
      </c>
      <c r="X27" s="3" t="str">
        <f>IF(ISERROR(VLOOKUP(I27,'Directive OSH09 (FR)'!$O$13:$P$17,2,FALSE)),"",VLOOKUP(I27,'Directive OSH09 (FR)'!$O$13:$P$17,2,FALSE))</f>
        <v/>
      </c>
      <c r="Y27" s="3" t="str">
        <f t="shared" si="14"/>
        <v/>
      </c>
      <c r="Z27" s="417"/>
      <c r="AA27" s="418"/>
      <c r="AB27" s="418"/>
      <c r="AC27" s="420"/>
      <c r="AD27" s="667"/>
      <c r="AE27" s="651"/>
      <c r="AF27" s="421"/>
      <c r="AG27" s="418"/>
      <c r="AH27" s="418"/>
      <c r="AI27" s="652"/>
    </row>
    <row r="28" spans="1:207">
      <c r="A28" s="261"/>
      <c r="B28" s="8"/>
      <c r="C28" s="8"/>
      <c r="D28" s="8"/>
      <c r="E28" s="266"/>
      <c r="F28" s="267"/>
      <c r="G28" s="321"/>
      <c r="H28" s="7"/>
      <c r="I28" s="8"/>
      <c r="J28" s="8" t="str">
        <f t="shared" si="11"/>
        <v/>
      </c>
      <c r="K28" s="14" t="str">
        <f>IF(ISERROR(VLOOKUP(Y28,'Directive OSH09 (FR)'!$T$6:$U$10,2,FALSE)),"",VLOOKUP(Y28,'Directive OSH09 (FR)'!$T$6:$U$10,2,FALSE))</f>
        <v/>
      </c>
      <c r="L28" s="126"/>
      <c r="M28" s="127"/>
      <c r="N28" s="27"/>
      <c r="O28" s="27"/>
      <c r="P28" s="27"/>
      <c r="Q28" s="57"/>
      <c r="R28" s="35"/>
      <c r="S28" s="7">
        <f t="shared" si="10"/>
        <v>0</v>
      </c>
      <c r="T28" s="35">
        <f t="shared" si="10"/>
        <v>0</v>
      </c>
      <c r="U28" s="3">
        <f t="shared" si="12"/>
        <v>0</v>
      </c>
      <c r="V28" s="163">
        <f t="shared" si="13"/>
        <v>0</v>
      </c>
      <c r="W28" s="162" t="str">
        <f>IF(ISERROR(VLOOKUP(H28,'Directive OSH09 (FR)'!$O$6:$P$10,2,FALSE)),"",VLOOKUP(H28,'Directive OSH09 (FR)'!$O$6:$P$10,2,FALSE))</f>
        <v/>
      </c>
      <c r="X28" s="3" t="str">
        <f>IF(ISERROR(VLOOKUP(I28,'Directive OSH09 (FR)'!$O$13:$P$17,2,FALSE)),"",VLOOKUP(I28,'Directive OSH09 (FR)'!$O$13:$P$17,2,FALSE))</f>
        <v/>
      </c>
      <c r="Y28" s="3" t="str">
        <f t="shared" si="14"/>
        <v/>
      </c>
      <c r="Z28" s="417"/>
      <c r="AA28" s="418"/>
      <c r="AB28" s="418"/>
      <c r="AC28" s="420"/>
      <c r="AD28" s="667"/>
      <c r="AE28" s="651"/>
      <c r="AF28" s="421"/>
      <c r="AG28" s="418"/>
      <c r="AH28" s="418"/>
      <c r="AI28" s="652"/>
    </row>
    <row r="29" spans="1:207" ht="5.25" customHeight="1">
      <c r="A29" s="405"/>
      <c r="B29" s="62"/>
      <c r="C29" s="62"/>
      <c r="D29" s="62"/>
      <c r="E29" s="293"/>
      <c r="F29" s="282"/>
      <c r="G29" s="458"/>
      <c r="H29" s="61"/>
      <c r="I29" s="62"/>
      <c r="J29" s="62" t="str">
        <f t="shared" si="11"/>
        <v/>
      </c>
      <c r="K29" s="63" t="str">
        <f>IF(ISERROR(VLOOKUP(Y29,'Directive OSH09 (FR)'!$T$6:$U$10,2,FALSE)),"",VLOOKUP(Y29,'Directive OSH09 (FR)'!$T$6:$U$10,2,FALSE))</f>
        <v/>
      </c>
      <c r="L29" s="61"/>
      <c r="M29" s="64"/>
      <c r="N29" s="64"/>
      <c r="O29" s="64"/>
      <c r="P29" s="64"/>
      <c r="Q29" s="65"/>
      <c r="R29" s="66"/>
      <c r="S29" s="61">
        <f t="shared" si="10"/>
        <v>0</v>
      </c>
      <c r="T29" s="66">
        <f t="shared" si="10"/>
        <v>0</v>
      </c>
      <c r="U29" s="164">
        <f t="shared" si="12"/>
        <v>0</v>
      </c>
      <c r="V29" s="165">
        <f t="shared" si="13"/>
        <v>0</v>
      </c>
      <c r="W29" s="162" t="str">
        <f>IF(ISERROR(VLOOKUP(H29,'Directive OSH09 (FR)'!$O$6:$P$10,2,FALSE)),"",VLOOKUP(H29,'Directive OSH09 (FR)'!$O$6:$P$10,2,FALSE))</f>
        <v/>
      </c>
      <c r="X29" s="3" t="str">
        <f>IF(ISERROR(VLOOKUP(I29,'Directive OSH09 (FR)'!$O$13:$P$17,2,FALSE)),"",VLOOKUP(I29,'Directive OSH09 (FR)'!$O$13:$P$17,2,FALSE))</f>
        <v/>
      </c>
      <c r="Y29" s="3" t="str">
        <f t="shared" si="14"/>
        <v/>
      </c>
      <c r="Z29" s="417"/>
      <c r="AA29" s="418"/>
      <c r="AB29" s="418"/>
      <c r="AC29" s="420"/>
      <c r="AD29" s="667"/>
      <c r="AE29" s="651"/>
      <c r="AF29" s="421"/>
      <c r="AG29" s="418"/>
      <c r="AH29" s="418"/>
      <c r="AI29" s="652"/>
    </row>
    <row r="30" spans="1:207" s="517" customFormat="1">
      <c r="A30" s="403" t="s">
        <v>267</v>
      </c>
      <c r="B30" s="398"/>
      <c r="C30" s="398"/>
      <c r="D30" s="398"/>
      <c r="E30" s="370"/>
      <c r="F30" s="371"/>
      <c r="G30" s="464"/>
      <c r="H30" s="412"/>
      <c r="I30" s="398"/>
      <c r="J30" s="398">
        <f>IF(SUM(J31:J36)=0,"",MAX(J31:J36))</f>
        <v>36</v>
      </c>
      <c r="K30" s="356" t="str">
        <f>IF(ISERROR(VLOOKUP(Y30,'Directive OSH09 (FR)'!$T$6:$U$10,2,FALSE)),"",VLOOKUP(Y30,'Directive OSH09 (FR)'!$T$6:$U$10,2,FALSE))</f>
        <v>3-Moderé</v>
      </c>
      <c r="L30" s="357" t="str">
        <f>IF(ISERROR(VLOOKUP($A30,Dangers!$B$4:$G$1001,4,FALSE)),"ERR",IF(ISBLANK(VLOOKUP($A30,Dangers!$B$4:$G$1001,4,FALSE)),"","Yes"))</f>
        <v/>
      </c>
      <c r="M30" s="358" t="str">
        <f>IF(ISERROR(VLOOKUP($A30,Dangers!$B$4:$G$1001,6,FALSE)),"ERR",IF(ISBLANK((VLOOKUP($A30,Dangers!$B$4:$G$1001,6,FALSE))),"","Yes"))</f>
        <v/>
      </c>
      <c r="N30" s="358"/>
      <c r="O30" s="359"/>
      <c r="P30" s="358"/>
      <c r="Q30" s="360" t="str">
        <f>IF(OR(L30="Yes",M30="Yes"),MAX(Q31:Q36),"")</f>
        <v/>
      </c>
      <c r="R30" s="361"/>
      <c r="S30" s="357">
        <f>IF(L30="Yes",IF(SUM(S31:S36)=0,0,1),2)</f>
        <v>2</v>
      </c>
      <c r="T30" s="361">
        <f>IF(M30="Yes",IF(SUM(T31:T36)=0,0,1),2)</f>
        <v>2</v>
      </c>
      <c r="U30" s="362">
        <v>0</v>
      </c>
      <c r="V30" s="363">
        <v>0</v>
      </c>
      <c r="W30" s="364" t="str">
        <f>IF(ISERROR(VLOOKUP(H30,'Directive OSH09 (FR)'!$O$6:$P$10,2,FALSE)),"",VLOOKUP(H30,'Directive OSH09 (FR)'!$O$6:$P$10,2,FALSE))</f>
        <v/>
      </c>
      <c r="X30" s="362" t="str">
        <f>IF(ISERROR(VLOOKUP(I30,'Directive OSH09 (FR)'!$O$13:$P$17,2,FALSE)),"",VLOOKUP(I30,'Directive OSH09 (FR)'!$O$13:$P$17,2,FALSE))</f>
        <v/>
      </c>
      <c r="Y30" s="362">
        <f>IF(J30="","",IF(J30&gt;=161,5,IF(J30&gt;=65,4,IF(J30&gt;=20,3,IF(J30&gt;=9,2,1)))))</f>
        <v>3</v>
      </c>
      <c r="Z30" s="374"/>
      <c r="AA30" s="375"/>
      <c r="AB30" s="375"/>
      <c r="AC30" s="725"/>
      <c r="AD30" s="665"/>
      <c r="AE30" s="644"/>
      <c r="AF30" s="623"/>
      <c r="AG30" s="375"/>
      <c r="AH30" s="375"/>
      <c r="AI30" s="745"/>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c r="CY30" s="366"/>
      <c r="CZ30" s="366"/>
      <c r="DA30" s="366"/>
      <c r="DB30" s="366"/>
      <c r="DC30" s="366"/>
      <c r="DD30" s="366"/>
      <c r="DE30" s="366"/>
      <c r="DF30" s="366"/>
      <c r="DG30" s="366"/>
      <c r="DH30" s="366"/>
      <c r="DI30" s="366"/>
      <c r="DJ30" s="366"/>
      <c r="DK30" s="366"/>
      <c r="DL30" s="366"/>
      <c r="DM30" s="366"/>
      <c r="DN30" s="366"/>
      <c r="DO30" s="366"/>
      <c r="DP30" s="366"/>
      <c r="DQ30" s="366"/>
      <c r="DR30" s="366"/>
      <c r="DS30" s="366"/>
      <c r="DT30" s="366"/>
      <c r="DU30" s="366"/>
      <c r="DV30" s="366"/>
      <c r="DW30" s="366"/>
      <c r="DX30" s="366"/>
      <c r="DY30" s="366"/>
      <c r="DZ30" s="366"/>
      <c r="EA30" s="366"/>
      <c r="EB30" s="366"/>
      <c r="EC30" s="366"/>
      <c r="ED30" s="366"/>
      <c r="EE30" s="366"/>
      <c r="EF30" s="366"/>
      <c r="EG30" s="366"/>
      <c r="EH30" s="366"/>
      <c r="EI30" s="366"/>
      <c r="EJ30" s="366"/>
      <c r="EK30" s="366"/>
      <c r="EL30" s="366"/>
      <c r="EM30" s="366"/>
      <c r="EN30" s="366"/>
      <c r="EO30" s="366"/>
      <c r="EP30" s="366"/>
      <c r="EQ30" s="366"/>
      <c r="ER30" s="366"/>
      <c r="ES30" s="366"/>
      <c r="ET30" s="366"/>
      <c r="EU30" s="366"/>
      <c r="EV30" s="366"/>
      <c r="EW30" s="366"/>
      <c r="EX30" s="366"/>
      <c r="EY30" s="366"/>
      <c r="EZ30" s="366"/>
      <c r="FA30" s="366"/>
      <c r="FB30" s="366"/>
      <c r="FC30" s="366"/>
      <c r="FD30" s="366"/>
      <c r="FE30" s="366"/>
      <c r="FF30" s="366"/>
      <c r="FG30" s="366"/>
      <c r="FH30" s="366"/>
      <c r="FI30" s="366"/>
      <c r="FJ30" s="366"/>
      <c r="FK30" s="366"/>
      <c r="FL30" s="366"/>
      <c r="FM30" s="366"/>
      <c r="FN30" s="366"/>
      <c r="FO30" s="366"/>
      <c r="FP30" s="366"/>
      <c r="FQ30" s="366"/>
      <c r="FR30" s="366"/>
      <c r="FS30" s="366"/>
      <c r="FT30" s="366"/>
      <c r="FU30" s="366"/>
      <c r="FV30" s="366"/>
      <c r="FW30" s="366"/>
      <c r="FX30" s="366"/>
      <c r="FY30" s="366"/>
      <c r="FZ30" s="366"/>
      <c r="GA30" s="366"/>
      <c r="GB30" s="366"/>
      <c r="GC30" s="366"/>
      <c r="GD30" s="366"/>
      <c r="GE30" s="366"/>
      <c r="GF30" s="366"/>
      <c r="GG30" s="366"/>
      <c r="GH30" s="366"/>
      <c r="GI30" s="366"/>
      <c r="GJ30" s="366"/>
      <c r="GK30" s="366"/>
      <c r="GL30" s="366"/>
      <c r="GM30" s="366"/>
      <c r="GN30" s="366"/>
      <c r="GO30" s="366"/>
      <c r="GP30" s="366"/>
      <c r="GQ30" s="366"/>
      <c r="GR30" s="366"/>
      <c r="GS30" s="366"/>
      <c r="GT30" s="366"/>
      <c r="GU30" s="366"/>
      <c r="GV30" s="366"/>
      <c r="GW30" s="366"/>
      <c r="GX30" s="366"/>
      <c r="GY30" s="366"/>
    </row>
    <row r="31" spans="1:207" ht="51">
      <c r="A31" s="261" t="s">
        <v>807</v>
      </c>
      <c r="B31" s="255" t="s">
        <v>828</v>
      </c>
      <c r="C31" s="255" t="s">
        <v>829</v>
      </c>
      <c r="D31" s="255" t="s">
        <v>830</v>
      </c>
      <c r="E31" s="266" t="s">
        <v>36</v>
      </c>
      <c r="F31" s="267">
        <v>3</v>
      </c>
      <c r="G31" s="256" t="s">
        <v>831</v>
      </c>
      <c r="H31" s="7" t="s">
        <v>35</v>
      </c>
      <c r="I31" s="8" t="s">
        <v>49</v>
      </c>
      <c r="J31" s="8">
        <f>IF(ISERROR(W31*X31),"",W31*X31)</f>
        <v>36</v>
      </c>
      <c r="K31" s="14" t="str">
        <f>IF(ISERROR(VLOOKUP(Y31,'Directive OSH09 (FR)'!$T$6:$U$10,2,FALSE)),"",VLOOKUP(Y31,'Directive OSH09 (FR)'!$T$6:$U$10,2,FALSE))</f>
        <v>3-Moderé</v>
      </c>
      <c r="L31" s="126"/>
      <c r="M31" s="127"/>
      <c r="N31" s="27"/>
      <c r="O31" s="27"/>
      <c r="P31" s="27"/>
      <c r="Q31" s="57"/>
      <c r="R31" s="35"/>
      <c r="S31" s="7">
        <f t="shared" ref="S31:T36" si="15">U31</f>
        <v>1</v>
      </c>
      <c r="T31" s="35">
        <f t="shared" si="15"/>
        <v>1</v>
      </c>
      <c r="U31" s="3">
        <f>IF(A31="",0,IF(Q$30="",1,IF(Q$30+$U$30*365&lt;$U$1,1,0)))</f>
        <v>1</v>
      </c>
      <c r="V31" s="163">
        <f>IF(A31="",0,IF(Q$30="",1,IF(Q$30+$V$30*365&lt;$U$1,1,0)))</f>
        <v>1</v>
      </c>
      <c r="W31" s="162">
        <f>IF(ISERROR(VLOOKUP(H31,'Directive OSH09 (FR)'!$O$6:$P$10,2,FALSE)),"",VLOOKUP(H31,'Directive OSH09 (FR)'!$O$6:$P$10,2,FALSE))</f>
        <v>2</v>
      </c>
      <c r="X31" s="3">
        <f>IF(ISERROR(VLOOKUP(I31,'Directive OSH09 (FR)'!$O$13:$P$17,2,FALSE)),"",VLOOKUP(I31,'Directive OSH09 (FR)'!$O$13:$P$17,2,FALSE))</f>
        <v>18</v>
      </c>
      <c r="Y31" s="3">
        <f>IF(J31="","",IF(J31&gt;=161,5,IF(J31&gt;=65,4,IF(J31&gt;=20,3,IF(J31&gt;=9,2,1)))))</f>
        <v>3</v>
      </c>
      <c r="Z31" s="210"/>
      <c r="AA31" s="418"/>
      <c r="AB31" s="418"/>
      <c r="AC31" s="420"/>
      <c r="AD31" s="667"/>
      <c r="AE31" s="651"/>
      <c r="AF31" s="756"/>
      <c r="AG31" s="422"/>
      <c r="AH31" s="418"/>
      <c r="AI31" s="652"/>
    </row>
    <row r="32" spans="1:207" ht="89.25">
      <c r="A32" s="261" t="s">
        <v>807</v>
      </c>
      <c r="B32" s="255" t="s">
        <v>832</v>
      </c>
      <c r="C32" s="318" t="s">
        <v>833</v>
      </c>
      <c r="D32" s="255" t="s">
        <v>834</v>
      </c>
      <c r="E32" s="266" t="s">
        <v>36</v>
      </c>
      <c r="F32" s="267">
        <v>3</v>
      </c>
      <c r="G32" s="256" t="s">
        <v>835</v>
      </c>
      <c r="H32" s="7" t="s">
        <v>38</v>
      </c>
      <c r="I32" s="8" t="s">
        <v>48</v>
      </c>
      <c r="J32" s="8">
        <f t="shared" ref="J32:J36" si="16">IF(ISERROR(W32*X32),"",W32*X32)</f>
        <v>32</v>
      </c>
      <c r="K32" s="14" t="str">
        <f>IF(ISERROR(VLOOKUP(Y32,'Directive OSH09 (FR)'!$T$6:$U$10,2,FALSE)),"",VLOOKUP(Y32,'Directive OSH09 (FR)'!$T$6:$U$10,2,FALSE))</f>
        <v>3-Moderé</v>
      </c>
      <c r="L32" s="126"/>
      <c r="M32" s="127"/>
      <c r="N32" s="27"/>
      <c r="O32" s="27"/>
      <c r="P32" s="27"/>
      <c r="Q32" s="57"/>
      <c r="R32" s="35"/>
      <c r="S32" s="7">
        <f t="shared" si="15"/>
        <v>1</v>
      </c>
      <c r="T32" s="35">
        <f t="shared" si="15"/>
        <v>1</v>
      </c>
      <c r="U32" s="3">
        <f t="shared" ref="U32:U36" si="17">IF(A32="",0,IF(Q$30="",1,IF(Q$30+$U$30*365&lt;$U$1,1,0)))</f>
        <v>1</v>
      </c>
      <c r="V32" s="163">
        <f t="shared" ref="V32:V36" si="18">IF(A32="",0,IF(Q$30="",1,IF(Q$30+$V$30*365&lt;$U$1,1,0)))</f>
        <v>1</v>
      </c>
      <c r="W32" s="162">
        <f>IF(ISERROR(VLOOKUP(H32,'Directive OSH09 (FR)'!$O$6:$P$10,2,FALSE)),"",VLOOKUP(H32,'Directive OSH09 (FR)'!$O$6:$P$10,2,FALSE))</f>
        <v>4</v>
      </c>
      <c r="X32" s="3">
        <f>IF(ISERROR(VLOOKUP(I32,'Directive OSH09 (FR)'!$O$13:$P$17,2,FALSE)),"",VLOOKUP(I32,'Directive OSH09 (FR)'!$O$13:$P$17,2,FALSE))</f>
        <v>8</v>
      </c>
      <c r="Y32" s="3">
        <f t="shared" ref="Y32:Y36" si="19">IF(J32="","",IF(J32&gt;=161,5,IF(J32&gt;=65,4,IF(J32&gt;=20,3,IF(J32&gt;=9,2,1)))))</f>
        <v>3</v>
      </c>
      <c r="Z32" s="417"/>
      <c r="AA32" s="418"/>
      <c r="AB32" s="418"/>
      <c r="AC32" s="420"/>
      <c r="AD32" s="667"/>
      <c r="AE32" s="651"/>
      <c r="AF32" s="756"/>
      <c r="AG32" s="176"/>
      <c r="AH32" s="418"/>
      <c r="AI32" s="652"/>
    </row>
    <row r="33" spans="1:207" ht="51">
      <c r="A33" s="261" t="s">
        <v>807</v>
      </c>
      <c r="B33" s="8" t="s">
        <v>836</v>
      </c>
      <c r="C33" s="255" t="s">
        <v>837</v>
      </c>
      <c r="D33" s="255" t="s">
        <v>838</v>
      </c>
      <c r="E33" s="266" t="s">
        <v>39</v>
      </c>
      <c r="F33" s="267">
        <v>3</v>
      </c>
      <c r="G33" s="256" t="s">
        <v>839</v>
      </c>
      <c r="H33" s="7" t="s">
        <v>35</v>
      </c>
      <c r="I33" s="8" t="s">
        <v>46</v>
      </c>
      <c r="J33" s="8">
        <f t="shared" si="16"/>
        <v>2</v>
      </c>
      <c r="K33" s="14" t="str">
        <f>IF(ISERROR(VLOOKUP(Y33,'Directive OSH09 (FR)'!$T$6:$U$10,2,FALSE)),"",VLOOKUP(Y33,'Directive OSH09 (FR)'!$T$6:$U$10,2,FALSE))</f>
        <v>1-Negligeable</v>
      </c>
      <c r="L33" s="126"/>
      <c r="M33" s="127"/>
      <c r="N33" s="27"/>
      <c r="O33" s="27"/>
      <c r="P33" s="27"/>
      <c r="Q33" s="57"/>
      <c r="R33" s="35"/>
      <c r="S33" s="7">
        <f t="shared" si="15"/>
        <v>1</v>
      </c>
      <c r="T33" s="35">
        <f t="shared" si="15"/>
        <v>1</v>
      </c>
      <c r="U33" s="3">
        <f t="shared" si="17"/>
        <v>1</v>
      </c>
      <c r="V33" s="163">
        <f t="shared" si="18"/>
        <v>1</v>
      </c>
      <c r="W33" s="162">
        <f>IF(ISERROR(VLOOKUP(H33,'Directive OSH09 (FR)'!$O$6:$P$10,2,FALSE)),"",VLOOKUP(H33,'Directive OSH09 (FR)'!$O$6:$P$10,2,FALSE))</f>
        <v>2</v>
      </c>
      <c r="X33" s="3">
        <f>IF(ISERROR(VLOOKUP(I33,'Directive OSH09 (FR)'!$O$13:$P$17,2,FALSE)),"",VLOOKUP(I33,'Directive OSH09 (FR)'!$O$13:$P$17,2,FALSE))</f>
        <v>1</v>
      </c>
      <c r="Y33" s="3">
        <f t="shared" si="19"/>
        <v>1</v>
      </c>
      <c r="Z33" s="417"/>
      <c r="AA33" s="418"/>
      <c r="AB33" s="176"/>
      <c r="AC33" s="420"/>
      <c r="AD33" s="667"/>
      <c r="AE33" s="651"/>
      <c r="AF33" s="213"/>
      <c r="AG33" s="176"/>
      <c r="AH33" s="418"/>
      <c r="AI33" s="653"/>
    </row>
    <row r="34" spans="1:207" ht="63.75">
      <c r="A34" s="260" t="s">
        <v>807</v>
      </c>
      <c r="B34" s="255" t="s">
        <v>447</v>
      </c>
      <c r="C34" s="255" t="s">
        <v>461</v>
      </c>
      <c r="D34" s="255" t="s">
        <v>462</v>
      </c>
      <c r="E34" s="266" t="s">
        <v>36</v>
      </c>
      <c r="F34" s="267">
        <v>3</v>
      </c>
      <c r="G34" s="256" t="s">
        <v>446</v>
      </c>
      <c r="H34" s="7" t="s">
        <v>35</v>
      </c>
      <c r="I34" s="8" t="s">
        <v>48</v>
      </c>
      <c r="J34" s="8">
        <f>IF(ISERROR(W34*X34),"",W34*X34)</f>
        <v>16</v>
      </c>
      <c r="K34" s="14" t="str">
        <f>IF(ISERROR(VLOOKUP(Y34,'Directive OSH09 (FR)'!$T$6:$U$10,2,FALSE)),"",VLOOKUP(Y34,'Directive OSH09 (FR)'!$T$6:$U$10,2,FALSE))</f>
        <v>2-Tolérable</v>
      </c>
      <c r="L34" s="126"/>
      <c r="M34" s="127"/>
      <c r="N34" s="27"/>
      <c r="O34" s="27"/>
      <c r="P34" s="27"/>
      <c r="Q34" s="57"/>
      <c r="R34" s="35"/>
      <c r="S34" s="7">
        <f>U34</f>
        <v>1</v>
      </c>
      <c r="T34" s="35">
        <f>V34</f>
        <v>1</v>
      </c>
      <c r="U34" s="3">
        <f>IF(A34="",0,IF(Q$32="",1,IF(Q$32+$U$32*365&lt;$U$1,1,0)))</f>
        <v>1</v>
      </c>
      <c r="V34" s="163">
        <f>IF(A34="",0,IF(Q$32="",1,IF(Q$32+$V$32*365&lt;$U$1,1,0)))</f>
        <v>1</v>
      </c>
      <c r="W34" s="162">
        <f>IF(ISERROR(VLOOKUP(H34,'Directive OSH09 (FR)'!$O$6:$P$10,2,FALSE)),"",VLOOKUP(H34,'Directive OSH09 (FR)'!$O$6:$P$10,2,FALSE))</f>
        <v>2</v>
      </c>
      <c r="X34" s="3">
        <f>IF(ISERROR(VLOOKUP(I34,'Directive OSH09 (FR)'!$O$13:$P$17,2,FALSE)),"",VLOOKUP(I34,'Directive OSH09 (FR)'!$O$13:$P$17,2,FALSE))</f>
        <v>8</v>
      </c>
      <c r="Y34" s="3">
        <f>IF(J34="","",IF(J34&gt;=161,5,IF(J34&gt;=65,4,IF(J34&gt;=20,3,IF(J34&gt;=9,2,1)))))</f>
        <v>2</v>
      </c>
      <c r="Z34" s="210" t="s">
        <v>450</v>
      </c>
      <c r="AA34" s="418"/>
      <c r="AB34" s="418"/>
      <c r="AC34" s="420"/>
      <c r="AD34" s="667"/>
      <c r="AE34" s="651"/>
      <c r="AF34" s="553"/>
      <c r="AG34" s="8"/>
      <c r="AH34" s="8">
        <f t="shared" ref="AH34" si="20">IF(ISERROR(AU34*AV34),"",AU34*AV34)</f>
        <v>0</v>
      </c>
      <c r="AI34" s="653"/>
    </row>
    <row r="35" spans="1:207">
      <c r="A35" s="261"/>
      <c r="B35" s="255"/>
      <c r="C35" s="408"/>
      <c r="D35" s="255"/>
      <c r="E35" s="266"/>
      <c r="F35" s="267"/>
      <c r="G35" s="256"/>
      <c r="H35" s="7"/>
      <c r="I35" s="8"/>
      <c r="J35" s="8"/>
      <c r="K35" s="14"/>
      <c r="L35" s="126"/>
      <c r="M35" s="127"/>
      <c r="N35" s="27"/>
      <c r="O35" s="27"/>
      <c r="P35" s="27"/>
      <c r="Q35" s="57"/>
      <c r="R35" s="35"/>
      <c r="S35" s="7"/>
      <c r="T35" s="35"/>
      <c r="U35" s="3"/>
      <c r="V35" s="163"/>
      <c r="W35" s="162"/>
      <c r="X35" s="3"/>
      <c r="Y35" s="3"/>
      <c r="Z35" s="417"/>
      <c r="AA35" s="418"/>
      <c r="AB35" s="418"/>
      <c r="AC35" s="420"/>
      <c r="AD35" s="667"/>
      <c r="AE35" s="651"/>
      <c r="AF35" s="421"/>
      <c r="AG35" s="418"/>
      <c r="AH35" s="418"/>
      <c r="AI35" s="652"/>
    </row>
    <row r="36" spans="1:207" ht="5.25" customHeight="1">
      <c r="A36" s="405"/>
      <c r="B36" s="62"/>
      <c r="C36" s="62"/>
      <c r="D36" s="62"/>
      <c r="E36" s="293"/>
      <c r="F36" s="282"/>
      <c r="G36" s="458"/>
      <c r="H36" s="61"/>
      <c r="I36" s="62"/>
      <c r="J36" s="62" t="str">
        <f t="shared" si="16"/>
        <v/>
      </c>
      <c r="K36" s="63" t="str">
        <f>IF(ISERROR(VLOOKUP(Y36,'Directive OSH09 (FR)'!$T$6:$U$10,2,FALSE)),"",VLOOKUP(Y36,'Directive OSH09 (FR)'!$T$6:$U$10,2,FALSE))</f>
        <v/>
      </c>
      <c r="L36" s="61"/>
      <c r="M36" s="64"/>
      <c r="N36" s="64"/>
      <c r="O36" s="64"/>
      <c r="P36" s="64"/>
      <c r="Q36" s="65"/>
      <c r="R36" s="66"/>
      <c r="S36" s="61">
        <f t="shared" si="15"/>
        <v>0</v>
      </c>
      <c r="T36" s="66">
        <f t="shared" si="15"/>
        <v>0</v>
      </c>
      <c r="U36" s="164">
        <f t="shared" si="17"/>
        <v>0</v>
      </c>
      <c r="V36" s="165">
        <f t="shared" si="18"/>
        <v>0</v>
      </c>
      <c r="W36" s="162" t="str">
        <f>IF(ISERROR(VLOOKUP(H36,'Directive OSH09 (FR)'!$O$6:$P$10,2,FALSE)),"",VLOOKUP(H36,'Directive OSH09 (FR)'!$O$6:$P$10,2,FALSE))</f>
        <v/>
      </c>
      <c r="X36" s="3" t="str">
        <f>IF(ISERROR(VLOOKUP(I36,'Directive OSH09 (FR)'!$O$13:$P$17,2,FALSE)),"",VLOOKUP(I36,'Directive OSH09 (FR)'!$O$13:$P$17,2,FALSE))</f>
        <v/>
      </c>
      <c r="Y36" s="3" t="str">
        <f t="shared" si="19"/>
        <v/>
      </c>
      <c r="Z36" s="417"/>
      <c r="AA36" s="418"/>
      <c r="AB36" s="418"/>
      <c r="AC36" s="420"/>
      <c r="AD36" s="667"/>
      <c r="AE36" s="651"/>
      <c r="AF36" s="421"/>
      <c r="AG36" s="418"/>
      <c r="AH36" s="418"/>
      <c r="AI36" s="652"/>
    </row>
    <row r="37" spans="1:207" s="517" customFormat="1" ht="14.25">
      <c r="A37" s="403" t="s">
        <v>272</v>
      </c>
      <c r="B37" s="398"/>
      <c r="C37" s="398"/>
      <c r="D37" s="398"/>
      <c r="E37" s="370"/>
      <c r="F37" s="371"/>
      <c r="G37" s="464"/>
      <c r="H37" s="412"/>
      <c r="I37" s="398"/>
      <c r="J37" s="398">
        <f>IF(SUM(J38:J42)=0,"",MAX(J38:J42))</f>
        <v>8</v>
      </c>
      <c r="K37" s="356" t="str">
        <f>IF(ISERROR(VLOOKUP(Y37,'Directive OSH09 (FR)'!$T$6:$U$10,2,FALSE)),"",VLOOKUP(Y37,'Directive OSH09 (FR)'!$T$6:$U$10,2,FALSE))</f>
        <v>1-Negligeable</v>
      </c>
      <c r="L37" s="357" t="str">
        <f>IF(ISERROR(VLOOKUP($A37,Dangers!$B$4:$G$1001,4,FALSE)),"ERR",IF(ISBLANK(VLOOKUP($A37,Dangers!$B$4:$G$1001,4,FALSE)),"","Yes"))</f>
        <v>Yes</v>
      </c>
      <c r="M37" s="358" t="str">
        <f>IF(ISERROR(VLOOKUP($A37,Dangers!$B$4:$G$1001,6,FALSE)),"ERR",IF(ISBLANK((VLOOKUP($A37,Dangers!$B$4:$G$1001,6,FALSE))),"","Yes"))</f>
        <v>Yes</v>
      </c>
      <c r="N37" s="358"/>
      <c r="O37" s="359"/>
      <c r="P37" s="358"/>
      <c r="Q37" s="360">
        <f>IF(OR(L37="Yes",M37="Yes"),MAX(Q38:Q42),"")</f>
        <v>0</v>
      </c>
      <c r="R37" s="361"/>
      <c r="S37" s="357">
        <f>IF(L37="Yes",IF(SUM(S38:S42)=0,0,1),2)</f>
        <v>1</v>
      </c>
      <c r="T37" s="361">
        <f>IF(M37="Yes",IF(SUM(T38:T42)=0,0,1),2)</f>
        <v>1</v>
      </c>
      <c r="U37" s="362">
        <v>3</v>
      </c>
      <c r="V37" s="363">
        <v>5</v>
      </c>
      <c r="W37" s="364" t="str">
        <f>IF(ISERROR(VLOOKUP(H37,'Directive OSH09 (FR)'!$O$6:$P$10,2,FALSE)),"",VLOOKUP(H37,'Directive OSH09 (FR)'!$O$6:$P$10,2,FALSE))</f>
        <v/>
      </c>
      <c r="X37" s="362" t="str">
        <f>IF(ISERROR(VLOOKUP(I37,'Directive OSH09 (FR)'!$O$13:$P$17,2,FALSE)),"",VLOOKUP(I37,'Directive OSH09 (FR)'!$O$13:$P$17,2,FALSE))</f>
        <v/>
      </c>
      <c r="Y37" s="362">
        <f>IF(J37="","",IF(J37&gt;=161,5,IF(J37&gt;=65,4,IF(J37&gt;=20,3,IF(J37&gt;=9,2,1)))))</f>
        <v>1</v>
      </c>
      <c r="Z37" s="374"/>
      <c r="AA37" s="375"/>
      <c r="AB37" s="375"/>
      <c r="AC37" s="725"/>
      <c r="AD37" s="665"/>
      <c r="AE37" s="644"/>
      <c r="AF37" s="623"/>
      <c r="AG37" s="375"/>
      <c r="AH37" s="375"/>
      <c r="AI37" s="745"/>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6"/>
      <c r="BZ37" s="366"/>
      <c r="CA37" s="366"/>
      <c r="CB37" s="366"/>
      <c r="CC37" s="366"/>
      <c r="CD37" s="366"/>
      <c r="CE37" s="366"/>
      <c r="CF37" s="366"/>
      <c r="CG37" s="366"/>
      <c r="CH37" s="366"/>
      <c r="CI37" s="366"/>
      <c r="CJ37" s="366"/>
      <c r="CK37" s="366"/>
      <c r="CL37" s="366"/>
      <c r="CM37" s="366"/>
      <c r="CN37" s="366"/>
      <c r="CO37" s="366"/>
      <c r="CP37" s="366"/>
      <c r="CQ37" s="366"/>
      <c r="CR37" s="366"/>
      <c r="CS37" s="366"/>
      <c r="CT37" s="366"/>
      <c r="CU37" s="366"/>
      <c r="CV37" s="366"/>
      <c r="CW37" s="366"/>
      <c r="CX37" s="366"/>
      <c r="CY37" s="366"/>
      <c r="CZ37" s="366"/>
      <c r="DA37" s="366"/>
      <c r="DB37" s="366"/>
      <c r="DC37" s="366"/>
      <c r="DD37" s="366"/>
      <c r="DE37" s="366"/>
      <c r="DF37" s="366"/>
      <c r="DG37" s="366"/>
      <c r="DH37" s="366"/>
      <c r="DI37" s="366"/>
      <c r="DJ37" s="366"/>
      <c r="DK37" s="366"/>
      <c r="DL37" s="366"/>
      <c r="DM37" s="366"/>
      <c r="DN37" s="366"/>
      <c r="DO37" s="366"/>
      <c r="DP37" s="366"/>
      <c r="DQ37" s="366"/>
      <c r="DR37" s="366"/>
      <c r="DS37" s="366"/>
      <c r="DT37" s="366"/>
      <c r="DU37" s="366"/>
      <c r="DV37" s="366"/>
      <c r="DW37" s="366"/>
      <c r="DX37" s="366"/>
      <c r="DY37" s="366"/>
      <c r="DZ37" s="366"/>
      <c r="EA37" s="366"/>
      <c r="EB37" s="366"/>
      <c r="EC37" s="366"/>
      <c r="ED37" s="366"/>
      <c r="EE37" s="366"/>
      <c r="EF37" s="366"/>
      <c r="EG37" s="366"/>
      <c r="EH37" s="366"/>
      <c r="EI37" s="366"/>
      <c r="EJ37" s="366"/>
      <c r="EK37" s="366"/>
      <c r="EL37" s="366"/>
      <c r="EM37" s="366"/>
      <c r="EN37" s="366"/>
      <c r="EO37" s="366"/>
      <c r="EP37" s="366"/>
      <c r="EQ37" s="366"/>
      <c r="ER37" s="366"/>
      <c r="ES37" s="366"/>
      <c r="ET37" s="366"/>
      <c r="EU37" s="366"/>
      <c r="EV37" s="366"/>
      <c r="EW37" s="366"/>
      <c r="EX37" s="366"/>
      <c r="EY37" s="366"/>
      <c r="EZ37" s="366"/>
      <c r="FA37" s="366"/>
      <c r="FB37" s="366"/>
      <c r="FC37" s="366"/>
      <c r="FD37" s="366"/>
      <c r="FE37" s="366"/>
      <c r="FF37" s="366"/>
      <c r="FG37" s="366"/>
      <c r="FH37" s="366"/>
      <c r="FI37" s="366"/>
      <c r="FJ37" s="366"/>
      <c r="FK37" s="366"/>
      <c r="FL37" s="366"/>
      <c r="FM37" s="366"/>
      <c r="FN37" s="366"/>
      <c r="FO37" s="366"/>
      <c r="FP37" s="366"/>
      <c r="FQ37" s="366"/>
      <c r="FR37" s="366"/>
      <c r="FS37" s="366"/>
      <c r="FT37" s="366"/>
      <c r="FU37" s="366"/>
      <c r="FV37" s="366"/>
      <c r="FW37" s="366"/>
      <c r="FX37" s="366"/>
      <c r="FY37" s="366"/>
      <c r="FZ37" s="366"/>
      <c r="GA37" s="366"/>
      <c r="GB37" s="366"/>
      <c r="GC37" s="366"/>
      <c r="GD37" s="366"/>
      <c r="GE37" s="366"/>
      <c r="GF37" s="366"/>
      <c r="GG37" s="366"/>
      <c r="GH37" s="366"/>
      <c r="GI37" s="366"/>
      <c r="GJ37" s="366"/>
      <c r="GK37" s="366"/>
      <c r="GL37" s="366"/>
      <c r="GM37" s="366"/>
      <c r="GN37" s="366"/>
      <c r="GO37" s="366"/>
      <c r="GP37" s="366"/>
      <c r="GQ37" s="366"/>
      <c r="GR37" s="366"/>
      <c r="GS37" s="366"/>
      <c r="GT37" s="366"/>
      <c r="GU37" s="366"/>
      <c r="GV37" s="366"/>
      <c r="GW37" s="366"/>
      <c r="GX37" s="366"/>
      <c r="GY37" s="366"/>
    </row>
    <row r="38" spans="1:207" ht="38.25">
      <c r="A38" s="261" t="s">
        <v>807</v>
      </c>
      <c r="B38" s="8" t="s">
        <v>654</v>
      </c>
      <c r="C38" s="255" t="s">
        <v>840</v>
      </c>
      <c r="D38" s="8" t="s">
        <v>841</v>
      </c>
      <c r="E38" s="266" t="s">
        <v>36</v>
      </c>
      <c r="F38" s="283">
        <v>3</v>
      </c>
      <c r="G38" s="321" t="s">
        <v>842</v>
      </c>
      <c r="H38" s="7" t="s">
        <v>35</v>
      </c>
      <c r="I38" s="8" t="s">
        <v>47</v>
      </c>
      <c r="J38" s="8">
        <f>IF(ISERROR(W38*X38),"",W38*X38)</f>
        <v>8</v>
      </c>
      <c r="K38" s="14" t="str">
        <f>IF(ISERROR(VLOOKUP(Y38,'Directive OSH09 (FR)'!$T$6:$U$10,2,FALSE)),"",VLOOKUP(Y38,'Directive OSH09 (FR)'!$T$6:$U$10,2,FALSE))</f>
        <v>1-Negligeable</v>
      </c>
      <c r="L38" s="126"/>
      <c r="M38" s="127"/>
      <c r="N38" s="27"/>
      <c r="O38" s="27"/>
      <c r="P38" s="27"/>
      <c r="Q38" s="57"/>
      <c r="R38" s="35"/>
      <c r="S38" s="7">
        <f>U38</f>
        <v>1</v>
      </c>
      <c r="T38" s="35">
        <f>V38</f>
        <v>1</v>
      </c>
      <c r="U38" s="3">
        <f>IF(A38="",0,IF(Q$39="",1,IF(Q$39+$U$39*365&lt;$U$1,1,0)))</f>
        <v>1</v>
      </c>
      <c r="V38" s="163">
        <f>IF(A38="",0,IF(Q$39="",1,IF(Q$39+$V$39*365&lt;$U$1,1,0)))</f>
        <v>1</v>
      </c>
      <c r="W38" s="162">
        <f>IF(ISERROR(VLOOKUP(H38,'Directive OSH09 (FR)'!$O$6:$P$10,2,FALSE)),"",VLOOKUP(H38,'Directive OSH09 (FR)'!$O$6:$P$10,2,FALSE))</f>
        <v>2</v>
      </c>
      <c r="X38" s="3">
        <f>IF(ISERROR(VLOOKUP(I38,'Directive OSH09 (FR)'!$O$13:$P$17,2,FALSE)),"",VLOOKUP(I38,'Directive OSH09 (FR)'!$O$13:$P$17,2,FALSE))</f>
        <v>4</v>
      </c>
      <c r="Y38" s="3">
        <f>IF(J38="","",IF(J38&gt;=161,5,IF(J38&gt;=65,4,IF(J38&gt;=20,3,IF(J38&gt;=9,2,1)))))</f>
        <v>1</v>
      </c>
      <c r="Z38" s="196" t="s">
        <v>450</v>
      </c>
      <c r="AA38" s="418"/>
      <c r="AB38" s="418"/>
      <c r="AC38" s="420"/>
      <c r="AD38" s="667"/>
      <c r="AE38" s="651"/>
      <c r="AF38" s="314"/>
      <c r="AG38" s="8"/>
      <c r="AH38" s="8">
        <f>IF(ISERROR(AU38*AV38),"",AU38*AV38)</f>
        <v>0</v>
      </c>
      <c r="AI38" s="652"/>
    </row>
    <row r="39" spans="1:207">
      <c r="A39" s="261"/>
      <c r="B39" s="8"/>
      <c r="C39" s="255"/>
      <c r="D39" s="8"/>
      <c r="E39" s="266"/>
      <c r="F39" s="267"/>
      <c r="G39" s="321"/>
      <c r="H39" s="7"/>
      <c r="I39" s="8"/>
      <c r="J39" s="8" t="str">
        <f t="shared" ref="J39:J42" si="21">IF(ISERROR(W39*X39),"",W39*X39)</f>
        <v/>
      </c>
      <c r="K39" s="14" t="str">
        <f>IF(ISERROR(VLOOKUP(Y39,'Directive OSH09 (FR)'!$T$6:$U$10,2,FALSE)),"",VLOOKUP(Y39,'Directive OSH09 (FR)'!$T$6:$U$10,2,FALSE))</f>
        <v/>
      </c>
      <c r="L39" s="126"/>
      <c r="M39" s="127"/>
      <c r="N39" s="27"/>
      <c r="O39" s="27"/>
      <c r="P39" s="27"/>
      <c r="Q39" s="57"/>
      <c r="R39" s="35"/>
      <c r="S39" s="7">
        <f t="shared" ref="S39:T42" si="22">U39</f>
        <v>0</v>
      </c>
      <c r="T39" s="35">
        <f t="shared" si="22"/>
        <v>0</v>
      </c>
      <c r="U39" s="3">
        <f t="shared" ref="U39:U42" si="23">IF(A39="",0,IF(Q$37="",1,IF(Q$37+$U$37*365&lt;$U$1,1,0)))</f>
        <v>0</v>
      </c>
      <c r="V39" s="163">
        <f t="shared" ref="V39:V42" si="24">IF(A39="",0,IF(Q$37="",1,IF(Q$37+$V$37*365&lt;$U$1,1,0)))</f>
        <v>0</v>
      </c>
      <c r="W39" s="162" t="str">
        <f>IF(ISERROR(VLOOKUP(H39,'Directive OSH09 (FR)'!$O$6:$P$10,2,FALSE)),"",VLOOKUP(H39,'Directive OSH09 (FR)'!$O$6:$P$10,2,FALSE))</f>
        <v/>
      </c>
      <c r="X39" s="3" t="str">
        <f>IF(ISERROR(VLOOKUP(I39,'Directive OSH09 (FR)'!$O$13:$P$17,2,FALSE)),"",VLOOKUP(I39,'Directive OSH09 (FR)'!$O$13:$P$17,2,FALSE))</f>
        <v/>
      </c>
      <c r="Y39" s="3" t="str">
        <f t="shared" ref="Y39:Y42" si="25">IF(J39="","",IF(J39&gt;=161,5,IF(J39&gt;=65,4,IF(J39&gt;=20,3,IF(J39&gt;=9,2,1)))))</f>
        <v/>
      </c>
      <c r="Z39" s="417"/>
      <c r="AA39" s="418"/>
      <c r="AB39" s="418"/>
      <c r="AC39" s="420"/>
      <c r="AD39" s="667"/>
      <c r="AE39" s="651"/>
      <c r="AF39" s="421"/>
      <c r="AG39" s="418"/>
      <c r="AH39" s="418"/>
      <c r="AI39" s="652"/>
    </row>
    <row r="40" spans="1:207">
      <c r="A40" s="261"/>
      <c r="B40" s="8"/>
      <c r="C40" s="255"/>
      <c r="D40" s="8"/>
      <c r="E40" s="266"/>
      <c r="F40" s="267"/>
      <c r="G40" s="321"/>
      <c r="H40" s="7"/>
      <c r="I40" s="8"/>
      <c r="J40" s="8" t="str">
        <f t="shared" si="21"/>
        <v/>
      </c>
      <c r="K40" s="14" t="str">
        <f>IF(ISERROR(VLOOKUP(Y40,'Directive OSH09 (FR)'!$T$6:$U$10,2,FALSE)),"",VLOOKUP(Y40,'Directive OSH09 (FR)'!$T$6:$U$10,2,FALSE))</f>
        <v/>
      </c>
      <c r="L40" s="126"/>
      <c r="M40" s="127"/>
      <c r="N40" s="27"/>
      <c r="O40" s="27"/>
      <c r="P40" s="27"/>
      <c r="Q40" s="57"/>
      <c r="R40" s="35"/>
      <c r="S40" s="7">
        <f t="shared" si="22"/>
        <v>0</v>
      </c>
      <c r="T40" s="35">
        <f t="shared" si="22"/>
        <v>0</v>
      </c>
      <c r="U40" s="3">
        <f t="shared" si="23"/>
        <v>0</v>
      </c>
      <c r="V40" s="163">
        <f t="shared" si="24"/>
        <v>0</v>
      </c>
      <c r="W40" s="162" t="str">
        <f>IF(ISERROR(VLOOKUP(H40,'Directive OSH09 (FR)'!$O$6:$P$10,2,FALSE)),"",VLOOKUP(H40,'Directive OSH09 (FR)'!$O$6:$P$10,2,FALSE))</f>
        <v/>
      </c>
      <c r="X40" s="3" t="str">
        <f>IF(ISERROR(VLOOKUP(I40,'Directive OSH09 (FR)'!$O$13:$P$17,2,FALSE)),"",VLOOKUP(I40,'Directive OSH09 (FR)'!$O$13:$P$17,2,FALSE))</f>
        <v/>
      </c>
      <c r="Y40" s="3" t="str">
        <f t="shared" si="25"/>
        <v/>
      </c>
      <c r="Z40" s="417"/>
      <c r="AA40" s="418"/>
      <c r="AB40" s="418"/>
      <c r="AC40" s="420"/>
      <c r="AD40" s="667"/>
      <c r="AE40" s="651"/>
      <c r="AF40" s="421"/>
      <c r="AG40" s="418"/>
      <c r="AH40" s="418"/>
      <c r="AI40" s="652"/>
    </row>
    <row r="41" spans="1:207">
      <c r="A41" s="261"/>
      <c r="B41" s="8"/>
      <c r="C41" s="255"/>
      <c r="D41" s="8"/>
      <c r="E41" s="266"/>
      <c r="F41" s="267"/>
      <c r="G41" s="321"/>
      <c r="H41" s="7"/>
      <c r="I41" s="8"/>
      <c r="J41" s="8" t="str">
        <f t="shared" si="21"/>
        <v/>
      </c>
      <c r="K41" s="14" t="str">
        <f>IF(ISERROR(VLOOKUP(Y41,'Directive OSH09 (FR)'!$T$6:$U$10,2,FALSE)),"",VLOOKUP(Y41,'Directive OSH09 (FR)'!$T$6:$U$10,2,FALSE))</f>
        <v/>
      </c>
      <c r="L41" s="126"/>
      <c r="M41" s="127"/>
      <c r="N41" s="27"/>
      <c r="O41" s="27"/>
      <c r="P41" s="27"/>
      <c r="Q41" s="57"/>
      <c r="R41" s="35"/>
      <c r="S41" s="7">
        <f t="shared" si="22"/>
        <v>0</v>
      </c>
      <c r="T41" s="35">
        <f t="shared" si="22"/>
        <v>0</v>
      </c>
      <c r="U41" s="3">
        <f t="shared" si="23"/>
        <v>0</v>
      </c>
      <c r="V41" s="163">
        <f t="shared" si="24"/>
        <v>0</v>
      </c>
      <c r="W41" s="162" t="str">
        <f>IF(ISERROR(VLOOKUP(H41,'Directive OSH09 (FR)'!$O$6:$P$10,2,FALSE)),"",VLOOKUP(H41,'Directive OSH09 (FR)'!$O$6:$P$10,2,FALSE))</f>
        <v/>
      </c>
      <c r="X41" s="3" t="str">
        <f>IF(ISERROR(VLOOKUP(I41,'Directive OSH09 (FR)'!$O$13:$P$17,2,FALSE)),"",VLOOKUP(I41,'Directive OSH09 (FR)'!$O$13:$P$17,2,FALSE))</f>
        <v/>
      </c>
      <c r="Y41" s="3" t="str">
        <f t="shared" si="25"/>
        <v/>
      </c>
      <c r="Z41" s="417"/>
      <c r="AA41" s="418"/>
      <c r="AB41" s="418"/>
      <c r="AC41" s="420"/>
      <c r="AD41" s="667"/>
      <c r="AE41" s="651"/>
      <c r="AF41" s="421"/>
      <c r="AG41" s="418"/>
      <c r="AH41" s="418"/>
      <c r="AI41" s="652"/>
    </row>
    <row r="42" spans="1:207" ht="5.25" customHeight="1">
      <c r="A42" s="405"/>
      <c r="B42" s="62"/>
      <c r="C42" s="306"/>
      <c r="D42" s="62"/>
      <c r="E42" s="293"/>
      <c r="F42" s="282"/>
      <c r="G42" s="458"/>
      <c r="H42" s="61"/>
      <c r="I42" s="62"/>
      <c r="J42" s="62" t="str">
        <f t="shared" si="21"/>
        <v/>
      </c>
      <c r="K42" s="63" t="str">
        <f>IF(ISERROR(VLOOKUP(Y42,'Directive OSH09 (FR)'!$T$6:$U$10,2,FALSE)),"",VLOOKUP(Y42,'Directive OSH09 (FR)'!$T$6:$U$10,2,FALSE))</f>
        <v/>
      </c>
      <c r="L42" s="61"/>
      <c r="M42" s="64"/>
      <c r="N42" s="64"/>
      <c r="O42" s="64"/>
      <c r="P42" s="64"/>
      <c r="Q42" s="65"/>
      <c r="R42" s="66"/>
      <c r="S42" s="61">
        <f t="shared" si="22"/>
        <v>0</v>
      </c>
      <c r="T42" s="66">
        <f t="shared" si="22"/>
        <v>0</v>
      </c>
      <c r="U42" s="164">
        <f t="shared" si="23"/>
        <v>0</v>
      </c>
      <c r="V42" s="165">
        <f t="shared" si="24"/>
        <v>0</v>
      </c>
      <c r="W42" s="162" t="str">
        <f>IF(ISERROR(VLOOKUP(H42,'Directive OSH09 (FR)'!$O$6:$P$10,2,FALSE)),"",VLOOKUP(H42,'Directive OSH09 (FR)'!$O$6:$P$10,2,FALSE))</f>
        <v/>
      </c>
      <c r="X42" s="3" t="str">
        <f>IF(ISERROR(VLOOKUP(I42,'Directive OSH09 (FR)'!$O$13:$P$17,2,FALSE)),"",VLOOKUP(I42,'Directive OSH09 (FR)'!$O$13:$P$17,2,FALSE))</f>
        <v/>
      </c>
      <c r="Y42" s="3" t="str">
        <f t="shared" si="25"/>
        <v/>
      </c>
      <c r="Z42" s="417"/>
      <c r="AA42" s="418"/>
      <c r="AB42" s="418"/>
      <c r="AC42" s="420"/>
      <c r="AD42" s="667"/>
      <c r="AE42" s="651"/>
      <c r="AF42" s="421"/>
      <c r="AG42" s="418"/>
      <c r="AH42" s="418"/>
      <c r="AI42" s="652"/>
    </row>
    <row r="43" spans="1:207" s="517" customFormat="1">
      <c r="A43" s="403" t="s">
        <v>274</v>
      </c>
      <c r="B43" s="398"/>
      <c r="C43" s="398"/>
      <c r="D43" s="398"/>
      <c r="E43" s="370"/>
      <c r="F43" s="371"/>
      <c r="G43" s="464"/>
      <c r="H43" s="412"/>
      <c r="I43" s="398"/>
      <c r="J43" s="398">
        <f>IF(SUM(J44:J48)=0,"",MAX(J44:J48))</f>
        <v>16</v>
      </c>
      <c r="K43" s="356" t="str">
        <f>IF(ISERROR(VLOOKUP(Y43,'Directive OSH09 (FR)'!$T$6:$U$10,2,FALSE)),"",VLOOKUP(Y43,'Directive OSH09 (FR)'!$T$6:$U$10,2,FALSE))</f>
        <v>2-Tolérable</v>
      </c>
      <c r="L43" s="357" t="str">
        <f>IF(ISERROR(VLOOKUP($A43,Dangers!$B$4:$G$1001,4,FALSE)),"ERR",IF(ISBLANK(VLOOKUP($A43,Dangers!$B$4:$G$1001,4,FALSE)),"","Yes"))</f>
        <v/>
      </c>
      <c r="M43" s="358" t="str">
        <f>IF(ISERROR(VLOOKUP($A43,Dangers!$B$4:$G$1001,6,FALSE)),"ERR",IF(ISBLANK((VLOOKUP($A43,Dangers!$B$4:$G$1001,6,FALSE))),"","Yes"))</f>
        <v/>
      </c>
      <c r="N43" s="358"/>
      <c r="O43" s="359"/>
      <c r="P43" s="358"/>
      <c r="Q43" s="360" t="str">
        <f>IF(OR(L43="Yes",M43="Yes"),MAX(Q44:Q48),"")</f>
        <v/>
      </c>
      <c r="R43" s="361"/>
      <c r="S43" s="357">
        <f>IF(L43="Yes",IF(SUM(S44:S48)=0,0,1),2)</f>
        <v>2</v>
      </c>
      <c r="T43" s="361">
        <f>IF(M43="Yes",IF(SUM(T44:T48)=0,0,1),2)</f>
        <v>2</v>
      </c>
      <c r="U43" s="362">
        <v>0</v>
      </c>
      <c r="V43" s="363">
        <v>0</v>
      </c>
      <c r="W43" s="364" t="str">
        <f>IF(ISERROR(VLOOKUP(H43,'Directive OSH09 (FR)'!$O$6:$P$10,2,FALSE)),"",VLOOKUP(H43,'Directive OSH09 (FR)'!$O$6:$P$10,2,FALSE))</f>
        <v/>
      </c>
      <c r="X43" s="362" t="str">
        <f>IF(ISERROR(VLOOKUP(I43,'Directive OSH09 (FR)'!$O$13:$P$17,2,FALSE)),"",VLOOKUP(I43,'Directive OSH09 (FR)'!$O$13:$P$17,2,FALSE))</f>
        <v/>
      </c>
      <c r="Y43" s="362">
        <f>IF(J43="","",IF(J43&gt;=161,5,IF(J43&gt;=65,4,IF(J43&gt;=20,3,IF(J43&gt;=9,2,1)))))</f>
        <v>2</v>
      </c>
      <c r="Z43" s="374"/>
      <c r="AA43" s="375"/>
      <c r="AB43" s="375"/>
      <c r="AC43" s="725"/>
      <c r="AD43" s="665"/>
      <c r="AE43" s="644"/>
      <c r="AF43" s="623"/>
      <c r="AG43" s="375"/>
      <c r="AH43" s="375"/>
      <c r="AI43" s="745"/>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row>
    <row r="44" spans="1:207" ht="85.5" customHeight="1">
      <c r="A44" s="261" t="s">
        <v>807</v>
      </c>
      <c r="B44" s="8" t="s">
        <v>465</v>
      </c>
      <c r="C44" s="8" t="s">
        <v>469</v>
      </c>
      <c r="D44" s="8" t="s">
        <v>843</v>
      </c>
      <c r="E44" s="266" t="s">
        <v>39</v>
      </c>
      <c r="F44" s="300">
        <v>3</v>
      </c>
      <c r="G44" s="321" t="s">
        <v>471</v>
      </c>
      <c r="H44" s="7" t="s">
        <v>35</v>
      </c>
      <c r="I44" s="8" t="s">
        <v>48</v>
      </c>
      <c r="J44" s="8">
        <f t="shared" ref="J44" si="26">IF(ISERROR(W44*X44),"",W44*X44)</f>
        <v>16</v>
      </c>
      <c r="K44" s="14" t="str">
        <f>IF(ISERROR(VLOOKUP(Y44,'Directive OSH09 (FR)'!$T$6:$U$10,2,FALSE)),"",VLOOKUP(Y44,'Directive OSH09 (FR)'!$T$6:$U$10,2,FALSE))</f>
        <v>2-Tolérable</v>
      </c>
      <c r="L44" s="126"/>
      <c r="M44" s="127"/>
      <c r="N44" s="27"/>
      <c r="O44" s="27"/>
      <c r="P44" s="27"/>
      <c r="Q44" s="57"/>
      <c r="R44" s="35"/>
      <c r="S44" s="7">
        <f t="shared" ref="S44:T44" si="27">U44</f>
        <v>1</v>
      </c>
      <c r="T44" s="35">
        <f t="shared" si="27"/>
        <v>1</v>
      </c>
      <c r="U44" s="3">
        <f>IF(A44="",0,IF(Q$45="",1,IF(Q$45+$U$45*365&lt;$U$1,1,0)))</f>
        <v>1</v>
      </c>
      <c r="V44" s="163">
        <f>IF(A44="",0,IF(Q$45="",1,IF(Q$45+$V$45*365&lt;$U$1,1,0)))</f>
        <v>1</v>
      </c>
      <c r="W44" s="162">
        <f>IF(ISERROR(VLOOKUP(H44,'Directive OSH09 (FR)'!$O$6:$P$10,2,FALSE)),"",VLOOKUP(H44,'Directive OSH09 (FR)'!$O$6:$P$10,2,FALSE))</f>
        <v>2</v>
      </c>
      <c r="X44" s="3">
        <f>IF(ISERROR(VLOOKUP(I44,'Directive OSH09 (FR)'!$O$13:$P$17,2,FALSE)),"",VLOOKUP(I44,'Directive OSH09 (FR)'!$O$13:$P$17,2,FALSE))</f>
        <v>8</v>
      </c>
      <c r="Y44" s="3">
        <f t="shared" ref="Y44" si="28">IF(J44="","",IF(J44&gt;=161,5,IF(J44&gt;=65,4,IF(J44&gt;=20,3,IF(J44&gt;=9,2,1)))))</f>
        <v>2</v>
      </c>
      <c r="Z44" s="196" t="s">
        <v>450</v>
      </c>
      <c r="AA44" s="418"/>
      <c r="AB44" s="418"/>
      <c r="AC44" s="420"/>
      <c r="AD44" s="667"/>
      <c r="AE44" s="651"/>
      <c r="AF44" s="314"/>
      <c r="AG44" s="8"/>
      <c r="AH44" s="8">
        <f t="shared" ref="AH44" si="29">IF(ISERROR(AU44*AV44),"",AU44*AV44)</f>
        <v>0</v>
      </c>
      <c r="AI44" s="652"/>
    </row>
    <row r="45" spans="1:207" ht="51">
      <c r="A45" s="261" t="s">
        <v>807</v>
      </c>
      <c r="B45" s="8" t="s">
        <v>465</v>
      </c>
      <c r="C45" s="255" t="s">
        <v>844</v>
      </c>
      <c r="D45" s="255" t="s">
        <v>845</v>
      </c>
      <c r="E45" s="266" t="s">
        <v>36</v>
      </c>
      <c r="F45" s="283">
        <v>3</v>
      </c>
      <c r="G45" s="256" t="s">
        <v>453</v>
      </c>
      <c r="H45" s="7" t="s">
        <v>38</v>
      </c>
      <c r="I45" s="8" t="s">
        <v>47</v>
      </c>
      <c r="J45" s="8">
        <f t="shared" ref="J45" si="30">IF(ISERROR(W45*X45),"",W45*X45)</f>
        <v>16</v>
      </c>
      <c r="K45" s="14" t="str">
        <f>IF(ISERROR(VLOOKUP(Y45,'Directive OSH09 (FR)'!$T$6:$U$10,2,FALSE)),"",VLOOKUP(Y45,'Directive OSH09 (FR)'!$T$6:$U$10,2,FALSE))</f>
        <v>2-Tolérable</v>
      </c>
      <c r="L45" s="126"/>
      <c r="M45" s="127"/>
      <c r="N45" s="27"/>
      <c r="O45" s="27"/>
      <c r="P45" s="27"/>
      <c r="Q45" s="57"/>
      <c r="R45" s="35"/>
      <c r="S45" s="7">
        <f t="shared" ref="S45" ca="1" si="31">U45</f>
        <v>1</v>
      </c>
      <c r="T45" s="35">
        <f t="shared" ref="T45" ca="1" si="32">V45</f>
        <v>1</v>
      </c>
      <c r="U45" s="3">
        <f t="shared" ref="U45" ca="1" si="33">IF(A45="",0,IF(Q$18="",1,IF(Q$18+$U$18*365&lt;$U$1,1,0)))</f>
        <v>1</v>
      </c>
      <c r="V45" s="163">
        <f t="shared" ref="V45" ca="1" si="34">IF(A45="",0,IF(Q$18="",1,IF(Q$18+$V$18*365&lt;$U$1,1,0)))</f>
        <v>1</v>
      </c>
      <c r="W45" s="162">
        <f>IF(ISERROR(VLOOKUP(H45,'Directive OSH09 (FR)'!$O$6:$P$10,2,FALSE)),"",VLOOKUP(H45,'Directive OSH09 (FR)'!$O$6:$P$10,2,FALSE))</f>
        <v>4</v>
      </c>
      <c r="X45" s="3">
        <f>IF(ISERROR(VLOOKUP(I45,'Directive OSH09 (FR)'!$O$13:$P$17,2,FALSE)),"",VLOOKUP(I45,'Directive OSH09 (FR)'!$O$13:$P$17,2,FALSE))</f>
        <v>4</v>
      </c>
      <c r="Y45" s="3">
        <f t="shared" ref="Y45" si="35">IF(J45="","",IF(J45&gt;=161,5,IF(J45&gt;=65,4,IF(J45&gt;=20,3,IF(J45&gt;=9,2,1)))))</f>
        <v>2</v>
      </c>
      <c r="Z45" s="213" t="s">
        <v>454</v>
      </c>
      <c r="AA45" s="418"/>
      <c r="AB45" s="418"/>
      <c r="AC45" s="420"/>
      <c r="AD45" s="667"/>
      <c r="AE45" s="651"/>
      <c r="AF45" s="314"/>
      <c r="AG45" s="8"/>
      <c r="AH45" s="8"/>
      <c r="AI45" s="649"/>
    </row>
    <row r="46" spans="1:207">
      <c r="A46" s="261"/>
      <c r="B46" s="8"/>
      <c r="C46" s="255"/>
      <c r="D46" s="255"/>
      <c r="E46" s="266"/>
      <c r="F46" s="283"/>
      <c r="G46" s="256"/>
      <c r="H46" s="7"/>
      <c r="I46" s="8"/>
      <c r="J46" s="8"/>
      <c r="K46" s="14"/>
      <c r="L46" s="126"/>
      <c r="M46" s="127"/>
      <c r="N46" s="27"/>
      <c r="O46" s="27"/>
      <c r="P46" s="27"/>
      <c r="Q46" s="57"/>
      <c r="R46" s="35"/>
      <c r="S46" s="7"/>
      <c r="T46" s="35"/>
      <c r="U46" s="3"/>
      <c r="V46" s="163"/>
      <c r="W46" s="162"/>
      <c r="X46" s="3"/>
      <c r="Y46" s="3"/>
      <c r="Z46" s="213"/>
      <c r="AA46" s="418"/>
      <c r="AB46" s="418"/>
      <c r="AC46" s="420"/>
      <c r="AD46" s="667"/>
      <c r="AE46" s="651"/>
      <c r="AF46" s="314"/>
      <c r="AG46" s="8"/>
      <c r="AH46" s="8"/>
      <c r="AI46" s="649"/>
    </row>
    <row r="47" spans="1:207">
      <c r="A47" s="261"/>
      <c r="B47" s="8"/>
      <c r="C47" s="8"/>
      <c r="D47" s="8"/>
      <c r="E47" s="266"/>
      <c r="F47" s="267"/>
      <c r="G47" s="321"/>
      <c r="H47" s="7"/>
      <c r="I47" s="8"/>
      <c r="J47" s="8" t="str">
        <f t="shared" ref="J47:J48" si="36">IF(ISERROR(W47*X47),"",W47*X47)</f>
        <v/>
      </c>
      <c r="K47" s="14" t="str">
        <f>IF(ISERROR(VLOOKUP(Y47,'Directive OSH09 (FR)'!$T$6:$U$10,2,FALSE)),"",VLOOKUP(Y47,'Directive OSH09 (FR)'!$T$6:$U$10,2,FALSE))</f>
        <v/>
      </c>
      <c r="L47" s="126"/>
      <c r="M47" s="127"/>
      <c r="N47" s="27"/>
      <c r="O47" s="27"/>
      <c r="P47" s="27"/>
      <c r="Q47" s="57"/>
      <c r="R47" s="35"/>
      <c r="S47" s="7">
        <f t="shared" ref="S47:T48" si="37">U47</f>
        <v>0</v>
      </c>
      <c r="T47" s="35">
        <f t="shared" si="37"/>
        <v>0</v>
      </c>
      <c r="U47" s="3">
        <f t="shared" ref="U47:U48" si="38">IF(A47="",0,IF(Q$43="",1,IF(Q$43+$U$43*365&lt;$U$1,1,0)))</f>
        <v>0</v>
      </c>
      <c r="V47" s="163">
        <f t="shared" ref="V47:V48" si="39">IF(A47="",0,IF(Q$43="",1,IF(Q$43+$V$43*365&lt;$U$1,1,0)))</f>
        <v>0</v>
      </c>
      <c r="W47" s="162" t="str">
        <f>IF(ISERROR(VLOOKUP(H47,'Directive OSH09 (FR)'!$O$6:$P$10,2,FALSE)),"",VLOOKUP(H47,'Directive OSH09 (FR)'!$O$6:$P$10,2,FALSE))</f>
        <v/>
      </c>
      <c r="X47" s="3" t="str">
        <f>IF(ISERROR(VLOOKUP(I47,'Directive OSH09 (FR)'!$O$13:$P$17,2,FALSE)),"",VLOOKUP(I47,'Directive OSH09 (FR)'!$O$13:$P$17,2,FALSE))</f>
        <v/>
      </c>
      <c r="Y47" s="3" t="str">
        <f t="shared" ref="Y47:Y48" si="40">IF(J47="","",IF(J47&gt;=161,5,IF(J47&gt;=65,4,IF(J47&gt;=20,3,IF(J47&gt;=9,2,1)))))</f>
        <v/>
      </c>
      <c r="Z47" s="417"/>
      <c r="AA47" s="418"/>
      <c r="AB47" s="418"/>
      <c r="AC47" s="420"/>
      <c r="AD47" s="667"/>
      <c r="AE47" s="651"/>
      <c r="AF47" s="421"/>
      <c r="AG47" s="418"/>
      <c r="AH47" s="418"/>
      <c r="AI47" s="652"/>
    </row>
    <row r="48" spans="1:207" ht="5.25" customHeight="1">
      <c r="A48" s="405"/>
      <c r="B48" s="62"/>
      <c r="C48" s="62"/>
      <c r="D48" s="62"/>
      <c r="E48" s="293"/>
      <c r="F48" s="282"/>
      <c r="G48" s="458"/>
      <c r="H48" s="61"/>
      <c r="I48" s="62"/>
      <c r="J48" s="62" t="str">
        <f t="shared" si="36"/>
        <v/>
      </c>
      <c r="K48" s="63" t="str">
        <f>IF(ISERROR(VLOOKUP(Y48,'Directive OSH09 (FR)'!$T$6:$U$10,2,FALSE)),"",VLOOKUP(Y48,'Directive OSH09 (FR)'!$T$6:$U$10,2,FALSE))</f>
        <v/>
      </c>
      <c r="L48" s="61"/>
      <c r="M48" s="64"/>
      <c r="N48" s="64"/>
      <c r="O48" s="64"/>
      <c r="P48" s="64"/>
      <c r="Q48" s="65"/>
      <c r="R48" s="66"/>
      <c r="S48" s="61">
        <f t="shared" si="37"/>
        <v>0</v>
      </c>
      <c r="T48" s="66">
        <f t="shared" si="37"/>
        <v>0</v>
      </c>
      <c r="U48" s="164">
        <f t="shared" si="38"/>
        <v>0</v>
      </c>
      <c r="V48" s="165">
        <f t="shared" si="39"/>
        <v>0</v>
      </c>
      <c r="W48" s="162" t="str">
        <f>IF(ISERROR(VLOOKUP(H48,'Directive OSH09 (FR)'!$O$6:$P$10,2,FALSE)),"",VLOOKUP(H48,'Directive OSH09 (FR)'!$O$6:$P$10,2,FALSE))</f>
        <v/>
      </c>
      <c r="X48" s="3" t="str">
        <f>IF(ISERROR(VLOOKUP(I48,'Directive OSH09 (FR)'!$O$13:$P$17,2,FALSE)),"",VLOOKUP(I48,'Directive OSH09 (FR)'!$O$13:$P$17,2,FALSE))</f>
        <v/>
      </c>
      <c r="Y48" s="3" t="str">
        <f t="shared" si="40"/>
        <v/>
      </c>
      <c r="Z48" s="417"/>
      <c r="AA48" s="418"/>
      <c r="AB48" s="418"/>
      <c r="AC48" s="420"/>
      <c r="AD48" s="667"/>
      <c r="AE48" s="651"/>
      <c r="AF48" s="421"/>
      <c r="AG48" s="418"/>
      <c r="AH48" s="418"/>
      <c r="AI48" s="652"/>
    </row>
    <row r="49" spans="1:207" s="517" customFormat="1" ht="14.25">
      <c r="A49" s="403" t="s">
        <v>275</v>
      </c>
      <c r="B49" s="398"/>
      <c r="C49" s="398"/>
      <c r="D49" s="398"/>
      <c r="E49" s="370"/>
      <c r="F49" s="371"/>
      <c r="G49" s="464"/>
      <c r="H49" s="412"/>
      <c r="I49" s="398"/>
      <c r="J49" s="398" t="str">
        <f>IF(SUM(J50:J54)=0,"",MAX(J50:J54))</f>
        <v/>
      </c>
      <c r="K49" s="356" t="str">
        <f>IF(ISERROR(VLOOKUP(Y49,'Directive OSH09 (FR)'!$T$6:$U$10,2,FALSE)),"",VLOOKUP(Y49,'Directive OSH09 (FR)'!$T$6:$U$10,2,FALSE))</f>
        <v/>
      </c>
      <c r="L49" s="357" t="str">
        <f>IF(ISERROR(VLOOKUP($A49,Dangers!$B$4:$G$1001,4,FALSE)),"ERR",IF(ISBLANK(VLOOKUP($A49,Dangers!$B$4:$G$1001,4,FALSE)),"","Yes"))</f>
        <v>Yes</v>
      </c>
      <c r="M49" s="358" t="str">
        <f>IF(ISERROR(VLOOKUP($A49,Dangers!$B$4:$G$1001,6,FALSE)),"ERR",IF(ISBLANK((VLOOKUP($A49,Dangers!$B$4:$G$1001,6,FALSE))),"","Yes"))</f>
        <v>Yes</v>
      </c>
      <c r="N49" s="358"/>
      <c r="O49" s="359"/>
      <c r="P49" s="358"/>
      <c r="Q49" s="360">
        <f>IF(OR(L49="Yes",M49="Yes"),MAX(Q50:Q54),"")</f>
        <v>0</v>
      </c>
      <c r="R49" s="361"/>
      <c r="S49" s="357">
        <f ca="1">IF(L49="Yes",IF(SUM(S50:S54)=0,0,1),2)</f>
        <v>1</v>
      </c>
      <c r="T49" s="361">
        <f ca="1">IF(M49="Yes",IF(SUM(T50:T54)=0,0,1),2)</f>
        <v>1</v>
      </c>
      <c r="U49" s="362">
        <v>2</v>
      </c>
      <c r="V49" s="363">
        <v>2</v>
      </c>
      <c r="W49" s="364" t="str">
        <f>IF(ISERROR(VLOOKUP(H49,'Directive OSH09 (FR)'!$O$6:$P$10,2,FALSE)),"",VLOOKUP(H49,'Directive OSH09 (FR)'!$O$6:$P$10,2,FALSE))</f>
        <v/>
      </c>
      <c r="X49" s="362" t="str">
        <f>IF(ISERROR(VLOOKUP(I49,'Directive OSH09 (FR)'!$O$13:$P$17,2,FALSE)),"",VLOOKUP(I49,'Directive OSH09 (FR)'!$O$13:$P$17,2,FALSE))</f>
        <v/>
      </c>
      <c r="Y49" s="362" t="str">
        <f>IF(J49="","",IF(J49&gt;=161,5,IF(J49&gt;=65,4,IF(J49&gt;=20,3,IF(J49&gt;=9,2,1)))))</f>
        <v/>
      </c>
      <c r="Z49" s="374"/>
      <c r="AA49" s="375"/>
      <c r="AB49" s="375"/>
      <c r="AC49" s="725"/>
      <c r="AD49" s="665"/>
      <c r="AE49" s="644"/>
      <c r="AF49" s="623"/>
      <c r="AG49" s="375"/>
      <c r="AH49" s="375"/>
      <c r="AI49" s="745"/>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row>
    <row r="50" spans="1:207">
      <c r="A50" s="261" t="s">
        <v>463</v>
      </c>
      <c r="B50" s="8"/>
      <c r="C50" s="8"/>
      <c r="D50" s="8"/>
      <c r="E50" s="266"/>
      <c r="F50" s="267"/>
      <c r="G50" s="321"/>
      <c r="H50" s="7"/>
      <c r="I50" s="8"/>
      <c r="J50" s="8" t="str">
        <f>IF(ISERROR(W50*X50),"",W50*X50)</f>
        <v/>
      </c>
      <c r="K50" s="14" t="str">
        <f>IF(ISERROR(VLOOKUP(Y50,'Directive OSH09 (FR)'!$T$6:$U$10,2,FALSE)),"",VLOOKUP(Y50,'Directive OSH09 (FR)'!$T$6:$U$10,2,FALSE))</f>
        <v/>
      </c>
      <c r="L50" s="126"/>
      <c r="M50" s="127"/>
      <c r="N50" s="27"/>
      <c r="O50" s="27"/>
      <c r="P50" s="27"/>
      <c r="Q50" s="57"/>
      <c r="R50" s="35"/>
      <c r="S50" s="7">
        <f t="shared" ref="S50:T54" ca="1" si="41">U50</f>
        <v>1</v>
      </c>
      <c r="T50" s="35">
        <f t="shared" ca="1" si="41"/>
        <v>1</v>
      </c>
      <c r="U50" s="3">
        <f ca="1">IF(A50="",0,IF(Q$49="",1,IF(Q$49+$U$49*365&lt;$U$1,1,0)))</f>
        <v>1</v>
      </c>
      <c r="V50" s="163">
        <f ca="1">IF(A50="",0,IF(Q$49="",1,IF(Q$49+$V$49*365&lt;$U$1,1,0)))</f>
        <v>1</v>
      </c>
      <c r="W50" s="162" t="str">
        <f>IF(ISERROR(VLOOKUP(H50,'Directive OSH09 (FR)'!$O$6:$P$10,2,FALSE)),"",VLOOKUP(H50,'Directive OSH09 (FR)'!$O$6:$P$10,2,FALSE))</f>
        <v/>
      </c>
      <c r="X50" s="3" t="str">
        <f>IF(ISERROR(VLOOKUP(I50,'Directive OSH09 (FR)'!$O$13:$P$17,2,FALSE)),"",VLOOKUP(I50,'Directive OSH09 (FR)'!$O$13:$P$17,2,FALSE))</f>
        <v/>
      </c>
      <c r="Y50" s="3" t="str">
        <f>IF(J50="","",IF(J50&gt;=161,5,IF(J50&gt;=65,4,IF(J50&gt;=20,3,IF(J50&gt;=9,2,1)))))</f>
        <v/>
      </c>
      <c r="Z50" s="417"/>
      <c r="AA50" s="418"/>
      <c r="AB50" s="418"/>
      <c r="AC50" s="420"/>
      <c r="AD50" s="667"/>
      <c r="AE50" s="651"/>
      <c r="AF50" s="421"/>
      <c r="AG50" s="418"/>
      <c r="AH50" s="418"/>
      <c r="AI50" s="652"/>
    </row>
    <row r="51" spans="1:207">
      <c r="A51" s="261"/>
      <c r="B51" s="8"/>
      <c r="C51" s="8"/>
      <c r="D51" s="8"/>
      <c r="E51" s="266"/>
      <c r="F51" s="267"/>
      <c r="G51" s="321"/>
      <c r="H51" s="7"/>
      <c r="I51" s="8"/>
      <c r="J51" s="8" t="str">
        <f t="shared" ref="J51:J54" si="42">IF(ISERROR(W51*X51),"",W51*X51)</f>
        <v/>
      </c>
      <c r="K51" s="14" t="str">
        <f>IF(ISERROR(VLOOKUP(Y51,'Directive OSH09 (FR)'!$T$6:$U$10,2,FALSE)),"",VLOOKUP(Y51,'Directive OSH09 (FR)'!$T$6:$U$10,2,FALSE))</f>
        <v/>
      </c>
      <c r="L51" s="126"/>
      <c r="M51" s="127"/>
      <c r="N51" s="27"/>
      <c r="O51" s="27"/>
      <c r="P51" s="27"/>
      <c r="Q51" s="57"/>
      <c r="R51" s="35"/>
      <c r="S51" s="7">
        <f t="shared" si="41"/>
        <v>0</v>
      </c>
      <c r="T51" s="35">
        <f t="shared" si="41"/>
        <v>0</v>
      </c>
      <c r="U51" s="3">
        <f t="shared" ref="U51:U54" si="43">IF(A51="",0,IF(Q$49="",1,IF(Q$49+$U$49*365&lt;$U$1,1,0)))</f>
        <v>0</v>
      </c>
      <c r="V51" s="163">
        <f t="shared" ref="V51:V54" si="44">IF(A51="",0,IF(Q$49="",1,IF(Q$49+$V$49*365&lt;$U$1,1,0)))</f>
        <v>0</v>
      </c>
      <c r="W51" s="162" t="str">
        <f>IF(ISERROR(VLOOKUP(H51,'Directive OSH09 (FR)'!$O$6:$P$10,2,FALSE)),"",VLOOKUP(H51,'Directive OSH09 (FR)'!$O$6:$P$10,2,FALSE))</f>
        <v/>
      </c>
      <c r="X51" s="3" t="str">
        <f>IF(ISERROR(VLOOKUP(I51,'Directive OSH09 (FR)'!$O$13:$P$17,2,FALSE)),"",VLOOKUP(I51,'Directive OSH09 (FR)'!$O$13:$P$17,2,FALSE))</f>
        <v/>
      </c>
      <c r="Y51" s="3" t="str">
        <f t="shared" ref="Y51:Y54" si="45">IF(J51="","",IF(J51&gt;=161,5,IF(J51&gt;=65,4,IF(J51&gt;=20,3,IF(J51&gt;=9,2,1)))))</f>
        <v/>
      </c>
      <c r="Z51" s="417"/>
      <c r="AA51" s="418"/>
      <c r="AB51" s="418"/>
      <c r="AC51" s="420"/>
      <c r="AD51" s="667"/>
      <c r="AE51" s="651"/>
      <c r="AF51" s="421"/>
      <c r="AG51" s="418"/>
      <c r="AH51" s="418"/>
      <c r="AI51" s="652"/>
    </row>
    <row r="52" spans="1:207">
      <c r="A52" s="261"/>
      <c r="B52" s="8"/>
      <c r="C52" s="8"/>
      <c r="D52" s="8"/>
      <c r="E52" s="266"/>
      <c r="F52" s="267"/>
      <c r="G52" s="321"/>
      <c r="H52" s="7"/>
      <c r="I52" s="8"/>
      <c r="J52" s="8" t="str">
        <f t="shared" si="42"/>
        <v/>
      </c>
      <c r="K52" s="14" t="str">
        <f>IF(ISERROR(VLOOKUP(Y52,'Directive OSH09 (FR)'!$T$6:$U$10,2,FALSE)),"",VLOOKUP(Y52,'Directive OSH09 (FR)'!$T$6:$U$10,2,FALSE))</f>
        <v/>
      </c>
      <c r="L52" s="126"/>
      <c r="M52" s="127"/>
      <c r="N52" s="27"/>
      <c r="O52" s="27"/>
      <c r="P52" s="27"/>
      <c r="Q52" s="57"/>
      <c r="R52" s="35"/>
      <c r="S52" s="7">
        <f t="shared" si="41"/>
        <v>0</v>
      </c>
      <c r="T52" s="35">
        <f t="shared" si="41"/>
        <v>0</v>
      </c>
      <c r="U52" s="3">
        <f t="shared" si="43"/>
        <v>0</v>
      </c>
      <c r="V52" s="163">
        <f t="shared" si="44"/>
        <v>0</v>
      </c>
      <c r="W52" s="162" t="str">
        <f>IF(ISERROR(VLOOKUP(H52,'Directive OSH09 (FR)'!$O$6:$P$10,2,FALSE)),"",VLOOKUP(H52,'Directive OSH09 (FR)'!$O$6:$P$10,2,FALSE))</f>
        <v/>
      </c>
      <c r="X52" s="3" t="str">
        <f>IF(ISERROR(VLOOKUP(I52,'Directive OSH09 (FR)'!$O$13:$P$17,2,FALSE)),"",VLOOKUP(I52,'Directive OSH09 (FR)'!$O$13:$P$17,2,FALSE))</f>
        <v/>
      </c>
      <c r="Y52" s="3" t="str">
        <f t="shared" si="45"/>
        <v/>
      </c>
      <c r="Z52" s="417"/>
      <c r="AA52" s="418"/>
      <c r="AB52" s="418"/>
      <c r="AC52" s="420"/>
      <c r="AD52" s="667"/>
      <c r="AE52" s="651"/>
      <c r="AF52" s="421"/>
      <c r="AG52" s="418"/>
      <c r="AH52" s="418"/>
      <c r="AI52" s="652"/>
    </row>
    <row r="53" spans="1:207">
      <c r="A53" s="261"/>
      <c r="B53" s="8"/>
      <c r="C53" s="8"/>
      <c r="D53" s="8"/>
      <c r="E53" s="266"/>
      <c r="F53" s="267"/>
      <c r="G53" s="321"/>
      <c r="H53" s="7"/>
      <c r="I53" s="8"/>
      <c r="J53" s="8" t="str">
        <f t="shared" si="42"/>
        <v/>
      </c>
      <c r="K53" s="14" t="str">
        <f>IF(ISERROR(VLOOKUP(Y53,'Directive OSH09 (FR)'!$T$6:$U$10,2,FALSE)),"",VLOOKUP(Y53,'Directive OSH09 (FR)'!$T$6:$U$10,2,FALSE))</f>
        <v/>
      </c>
      <c r="L53" s="126"/>
      <c r="M53" s="127"/>
      <c r="N53" s="27"/>
      <c r="O53" s="27"/>
      <c r="P53" s="27"/>
      <c r="Q53" s="57"/>
      <c r="R53" s="35"/>
      <c r="S53" s="7">
        <f t="shared" si="41"/>
        <v>0</v>
      </c>
      <c r="T53" s="35">
        <f t="shared" si="41"/>
        <v>0</v>
      </c>
      <c r="U53" s="3">
        <f t="shared" si="43"/>
        <v>0</v>
      </c>
      <c r="V53" s="163">
        <f t="shared" si="44"/>
        <v>0</v>
      </c>
      <c r="W53" s="162" t="str">
        <f>IF(ISERROR(VLOOKUP(H53,'Directive OSH09 (FR)'!$O$6:$P$10,2,FALSE)),"",VLOOKUP(H53,'Directive OSH09 (FR)'!$O$6:$P$10,2,FALSE))</f>
        <v/>
      </c>
      <c r="X53" s="3" t="str">
        <f>IF(ISERROR(VLOOKUP(I53,'Directive OSH09 (FR)'!$O$13:$P$17,2,FALSE)),"",VLOOKUP(I53,'Directive OSH09 (FR)'!$O$13:$P$17,2,FALSE))</f>
        <v/>
      </c>
      <c r="Y53" s="3" t="str">
        <f t="shared" si="45"/>
        <v/>
      </c>
      <c r="Z53" s="417"/>
      <c r="AA53" s="418"/>
      <c r="AB53" s="418"/>
      <c r="AC53" s="420"/>
      <c r="AD53" s="667"/>
      <c r="AE53" s="651"/>
      <c r="AF53" s="421"/>
      <c r="AG53" s="418"/>
      <c r="AH53" s="418"/>
      <c r="AI53" s="652"/>
    </row>
    <row r="54" spans="1:207" ht="5.25" customHeight="1">
      <c r="A54" s="405"/>
      <c r="B54" s="62"/>
      <c r="C54" s="62"/>
      <c r="D54" s="62"/>
      <c r="E54" s="293"/>
      <c r="F54" s="282"/>
      <c r="G54" s="458"/>
      <c r="H54" s="61"/>
      <c r="I54" s="62"/>
      <c r="J54" s="62" t="str">
        <f t="shared" si="42"/>
        <v/>
      </c>
      <c r="K54" s="63" t="str">
        <f>IF(ISERROR(VLOOKUP(Y54,'Directive OSH09 (FR)'!$T$6:$U$10,2,FALSE)),"",VLOOKUP(Y54,'Directive OSH09 (FR)'!$T$6:$U$10,2,FALSE))</f>
        <v/>
      </c>
      <c r="L54" s="61"/>
      <c r="M54" s="64"/>
      <c r="N54" s="64"/>
      <c r="O54" s="64"/>
      <c r="P54" s="64"/>
      <c r="Q54" s="65"/>
      <c r="R54" s="66"/>
      <c r="S54" s="61">
        <f t="shared" si="41"/>
        <v>0</v>
      </c>
      <c r="T54" s="66">
        <f t="shared" si="41"/>
        <v>0</v>
      </c>
      <c r="U54" s="164">
        <f t="shared" si="43"/>
        <v>0</v>
      </c>
      <c r="V54" s="165">
        <f t="shared" si="44"/>
        <v>0</v>
      </c>
      <c r="W54" s="162" t="str">
        <f>IF(ISERROR(VLOOKUP(H54,'Directive OSH09 (FR)'!$O$6:$P$10,2,FALSE)),"",VLOOKUP(H54,'Directive OSH09 (FR)'!$O$6:$P$10,2,FALSE))</f>
        <v/>
      </c>
      <c r="X54" s="3" t="str">
        <f>IF(ISERROR(VLOOKUP(I54,'Directive OSH09 (FR)'!$O$13:$P$17,2,FALSE)),"",VLOOKUP(I54,'Directive OSH09 (FR)'!$O$13:$P$17,2,FALSE))</f>
        <v/>
      </c>
      <c r="Y54" s="3" t="str">
        <f t="shared" si="45"/>
        <v/>
      </c>
      <c r="Z54" s="417"/>
      <c r="AA54" s="418"/>
      <c r="AB54" s="418"/>
      <c r="AC54" s="420"/>
      <c r="AD54" s="667"/>
      <c r="AE54" s="651"/>
      <c r="AF54" s="421"/>
      <c r="AG54" s="418"/>
      <c r="AH54" s="418"/>
      <c r="AI54" s="652"/>
    </row>
    <row r="55" spans="1:207" s="517" customFormat="1">
      <c r="A55" s="403" t="s">
        <v>278</v>
      </c>
      <c r="B55" s="398"/>
      <c r="C55" s="398"/>
      <c r="D55" s="398"/>
      <c r="E55" s="370"/>
      <c r="F55" s="371"/>
      <c r="G55" s="464"/>
      <c r="H55" s="412"/>
      <c r="I55" s="398"/>
      <c r="J55" s="398">
        <f>IF(SUM(J56:J61)=0,"",MAX(J56:J61))</f>
        <v>32</v>
      </c>
      <c r="K55" s="356" t="str">
        <f>IF(ISERROR(VLOOKUP(Y55,'Directive OSH09 (FR)'!$T$6:$U$10,2,FALSE)),"",VLOOKUP(Y55,'Directive OSH09 (FR)'!$T$6:$U$10,2,FALSE))</f>
        <v>3-Moderé</v>
      </c>
      <c r="L55" s="357" t="str">
        <f>IF(ISERROR(VLOOKUP($A55,Dangers!$B$4:$G$1001,4,FALSE)),"ERR",IF(ISBLANK(VLOOKUP($A55,Dangers!$B$4:$G$1001,4,FALSE)),"","Yes"))</f>
        <v/>
      </c>
      <c r="M55" s="358" t="str">
        <f>IF(ISERROR(VLOOKUP($A55,Dangers!$B$4:$G$1001,6,FALSE)),"ERR",IF(ISBLANK((VLOOKUP($A55,Dangers!$B$4:$G$1001,6,FALSE))),"","Yes"))</f>
        <v/>
      </c>
      <c r="N55" s="358"/>
      <c r="O55" s="359"/>
      <c r="P55" s="358"/>
      <c r="Q55" s="360" t="str">
        <f>IF(OR(L55="Yes",M55="Yes"),MAX(Q56:Q58),"")</f>
        <v/>
      </c>
      <c r="R55" s="361"/>
      <c r="S55" s="357">
        <f>IF(L55="Yes",IF(SUM(S56:S58)=0,0,1),2)</f>
        <v>2</v>
      </c>
      <c r="T55" s="361">
        <f>IF(M55="Yes",IF(SUM(T56:T58)=0,0,1),2)</f>
        <v>2</v>
      </c>
      <c r="U55" s="362">
        <v>0</v>
      </c>
      <c r="V55" s="363">
        <v>0</v>
      </c>
      <c r="W55" s="364" t="str">
        <f>IF(ISERROR(VLOOKUP(H55,'Directive OSH09 (FR)'!$O$6:$P$10,2,FALSE)),"",VLOOKUP(H55,'Directive OSH09 (FR)'!$O$6:$P$10,2,FALSE))</f>
        <v/>
      </c>
      <c r="X55" s="362" t="str">
        <f>IF(ISERROR(VLOOKUP(I55,'Directive OSH09 (FR)'!$O$13:$P$17,2,FALSE)),"",VLOOKUP(I55,'Directive OSH09 (FR)'!$O$13:$P$17,2,FALSE))</f>
        <v/>
      </c>
      <c r="Y55" s="362">
        <f>IF(J55="","",IF(J55&gt;=161,5,IF(J55&gt;=65,4,IF(J55&gt;=20,3,IF(J55&gt;=9,2,1)))))</f>
        <v>3</v>
      </c>
      <c r="Z55" s="374"/>
      <c r="AA55" s="375"/>
      <c r="AB55" s="375"/>
      <c r="AC55" s="725"/>
      <c r="AD55" s="665"/>
      <c r="AE55" s="644"/>
      <c r="AF55" s="623"/>
      <c r="AG55" s="375"/>
      <c r="AH55" s="375"/>
      <c r="AI55" s="745"/>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row>
    <row r="56" spans="1:207" ht="38.25">
      <c r="A56" s="261" t="s">
        <v>485</v>
      </c>
      <c r="B56" s="255" t="s">
        <v>490</v>
      </c>
      <c r="C56" s="255" t="s">
        <v>491</v>
      </c>
      <c r="D56" s="442" t="s">
        <v>492</v>
      </c>
      <c r="E56" s="266" t="s">
        <v>39</v>
      </c>
      <c r="F56" s="267">
        <v>3</v>
      </c>
      <c r="G56" s="256" t="s">
        <v>489</v>
      </c>
      <c r="H56" s="7" t="s">
        <v>38</v>
      </c>
      <c r="I56" s="8" t="s">
        <v>48</v>
      </c>
      <c r="J56" s="8">
        <f>IF(ISERROR(W56*X56),"",W56*X56)</f>
        <v>32</v>
      </c>
      <c r="K56" s="14" t="str">
        <f>IF(ISERROR(VLOOKUP(Y56,'Directive OSH09 (FR)'!$T$6:$U$10,2,FALSE)),"",VLOOKUP(Y56,'Directive OSH09 (FR)'!$T$6:$U$10,2,FALSE))</f>
        <v>3-Moderé</v>
      </c>
      <c r="L56" s="126"/>
      <c r="M56" s="127"/>
      <c r="N56" s="27"/>
      <c r="O56" s="27"/>
      <c r="P56" s="27"/>
      <c r="Q56" s="57"/>
      <c r="R56" s="35"/>
      <c r="S56" s="7">
        <f t="shared" ref="S56:T59" si="46">U56</f>
        <v>1</v>
      </c>
      <c r="T56" s="35">
        <f t="shared" si="46"/>
        <v>1</v>
      </c>
      <c r="U56" s="3">
        <f>IF(A56="",0,IF(Q$57="",1,IF(Q$57+$U$57*365&lt;$U$1,1,0)))</f>
        <v>1</v>
      </c>
      <c r="V56" s="163">
        <f>IF(A56="",0,IF(Q$57="",1,IF(Q$57+$V$57*365&lt;$U$1,1,0)))</f>
        <v>1</v>
      </c>
      <c r="W56" s="162">
        <f>IF(ISERROR(VLOOKUP(H56,'Directive OSH09 (FR)'!$O$6:$P$10,2,FALSE)),"",VLOOKUP(H56,'Directive OSH09 (FR)'!$O$6:$P$10,2,FALSE))</f>
        <v>4</v>
      </c>
      <c r="X56" s="3">
        <f>IF(ISERROR(VLOOKUP(I56,'Directive OSH09 (FR)'!$O$13:$P$17,2,FALSE)),"",VLOOKUP(I56,'Directive OSH09 (FR)'!$O$13:$P$17,2,FALSE))</f>
        <v>8</v>
      </c>
      <c r="Y56" s="3">
        <f t="shared" ref="Y56:Y59" si="47">IF(J56="","",IF(J56&gt;=161,5,IF(J56&gt;=65,4,IF(J56&gt;=20,3,IF(J56&gt;=9,2,1)))))</f>
        <v>3</v>
      </c>
      <c r="Z56" s="196"/>
      <c r="AA56" s="418"/>
      <c r="AB56" s="418"/>
      <c r="AC56" s="420"/>
      <c r="AD56" s="667"/>
      <c r="AE56" s="651"/>
      <c r="AF56" s="314"/>
      <c r="AG56" s="8"/>
      <c r="AH56" s="8"/>
      <c r="AI56" s="653"/>
    </row>
    <row r="57" spans="1:207" ht="25.5">
      <c r="A57" s="261" t="s">
        <v>485</v>
      </c>
      <c r="B57" s="8" t="s">
        <v>493</v>
      </c>
      <c r="C57" s="8" t="s">
        <v>494</v>
      </c>
      <c r="D57" s="255" t="s">
        <v>495</v>
      </c>
      <c r="E57" s="266" t="s">
        <v>39</v>
      </c>
      <c r="F57" s="267">
        <v>3</v>
      </c>
      <c r="G57" s="256" t="s">
        <v>489</v>
      </c>
      <c r="H57" s="7" t="s">
        <v>38</v>
      </c>
      <c r="I57" s="8" t="s">
        <v>48</v>
      </c>
      <c r="J57" s="8">
        <f t="shared" ref="J57:J59" si="48">IF(ISERROR(W57*X57),"",W57*X57)</f>
        <v>32</v>
      </c>
      <c r="K57" s="14" t="str">
        <f>IF(ISERROR(VLOOKUP(Y57,'Directive OSH09 (FR)'!$T$6:$U$10,2,FALSE)),"",VLOOKUP(Y57,'Directive OSH09 (FR)'!$T$6:$U$10,2,FALSE))</f>
        <v>3-Moderé</v>
      </c>
      <c r="L57" s="126"/>
      <c r="M57" s="127"/>
      <c r="N57" s="27"/>
      <c r="O57" s="27"/>
      <c r="P57" s="27"/>
      <c r="Q57" s="57"/>
      <c r="R57" s="35"/>
      <c r="S57" s="7">
        <f t="shared" si="46"/>
        <v>1</v>
      </c>
      <c r="T57" s="35">
        <f t="shared" si="46"/>
        <v>1</v>
      </c>
      <c r="U57" s="3">
        <f>IF(A57="",0,IF(Q$57="",1,IF(Q$57+$U$57*365&lt;$U$1,1,0)))</f>
        <v>1</v>
      </c>
      <c r="V57" s="163">
        <f>IF(A57="",0,IF(Q$57="",1,IF(Q$57+$V$57*365&lt;$U$1,1,0)))</f>
        <v>1</v>
      </c>
      <c r="W57" s="162">
        <f>IF(ISERROR(VLOOKUP(H57,'Directive OSH09 (FR)'!$O$6:$P$10,2,FALSE)),"",VLOOKUP(H57,'Directive OSH09 (FR)'!$O$6:$P$10,2,FALSE))</f>
        <v>4</v>
      </c>
      <c r="X57" s="3">
        <f>IF(ISERROR(VLOOKUP(I57,'Directive OSH09 (FR)'!$O$13:$P$17,2,FALSE)),"",VLOOKUP(I57,'Directive OSH09 (FR)'!$O$13:$P$17,2,FALSE))</f>
        <v>8</v>
      </c>
      <c r="Y57" s="3">
        <f t="shared" si="47"/>
        <v>3</v>
      </c>
      <c r="Z57" s="196"/>
      <c r="AA57" s="418"/>
      <c r="AB57" s="418"/>
      <c r="AC57" s="420"/>
      <c r="AD57" s="667"/>
      <c r="AE57" s="651"/>
      <c r="AF57" s="314"/>
      <c r="AG57" s="8"/>
      <c r="AH57" s="8">
        <f t="shared" ref="AH57:AH59" si="49">IF(ISERROR(AU57*AV57),"",AU57*AV57)</f>
        <v>0</v>
      </c>
      <c r="AI57" s="652"/>
    </row>
    <row r="58" spans="1:207" ht="25.5">
      <c r="A58" s="261" t="s">
        <v>485</v>
      </c>
      <c r="B58" s="8" t="s">
        <v>496</v>
      </c>
      <c r="C58" s="8" t="s">
        <v>494</v>
      </c>
      <c r="D58" s="255" t="s">
        <v>497</v>
      </c>
      <c r="E58" s="266" t="s">
        <v>36</v>
      </c>
      <c r="F58" s="267">
        <v>3</v>
      </c>
      <c r="G58" s="256" t="s">
        <v>489</v>
      </c>
      <c r="H58" s="7" t="s">
        <v>38</v>
      </c>
      <c r="I58" s="8" t="s">
        <v>48</v>
      </c>
      <c r="J58" s="8">
        <f t="shared" si="48"/>
        <v>32</v>
      </c>
      <c r="K58" s="14" t="str">
        <f>IF(ISERROR(VLOOKUP(Y58,'Directive OSH09 (FR)'!$T$6:$U$10,2,FALSE)),"",VLOOKUP(Y58,'Directive OSH09 (FR)'!$T$6:$U$10,2,FALSE))</f>
        <v>3-Moderé</v>
      </c>
      <c r="L58" s="126"/>
      <c r="M58" s="127"/>
      <c r="N58" s="27"/>
      <c r="O58" s="27"/>
      <c r="P58" s="27"/>
      <c r="Q58" s="57"/>
      <c r="R58" s="35"/>
      <c r="S58" s="7">
        <f t="shared" si="46"/>
        <v>1</v>
      </c>
      <c r="T58" s="35">
        <f t="shared" si="46"/>
        <v>1</v>
      </c>
      <c r="U58" s="3">
        <f>IF(A58="",0,IF(Q$57="",1,IF(Q$57+$U$57*365&lt;$U$1,1,0)))</f>
        <v>1</v>
      </c>
      <c r="V58" s="163">
        <f>IF(A58="",0,IF(Q$57="",1,IF(Q$57+$V$57*365&lt;$U$1,1,0)))</f>
        <v>1</v>
      </c>
      <c r="W58" s="162">
        <f>IF(ISERROR(VLOOKUP(H58,'Directive OSH09 (FR)'!$O$6:$P$10,2,FALSE)),"",VLOOKUP(H58,'Directive OSH09 (FR)'!$O$6:$P$10,2,FALSE))</f>
        <v>4</v>
      </c>
      <c r="X58" s="3">
        <f>IF(ISERROR(VLOOKUP(I58,'Directive OSH09 (FR)'!$O$13:$P$17,2,FALSE)),"",VLOOKUP(I58,'Directive OSH09 (FR)'!$O$13:$P$17,2,FALSE))</f>
        <v>8</v>
      </c>
      <c r="Y58" s="3">
        <f t="shared" si="47"/>
        <v>3</v>
      </c>
      <c r="Z58" s="196"/>
      <c r="AA58" s="418"/>
      <c r="AB58" s="418"/>
      <c r="AC58" s="420"/>
      <c r="AD58" s="667"/>
      <c r="AE58" s="651"/>
      <c r="AF58" s="314"/>
      <c r="AG58" s="8"/>
      <c r="AH58" s="8">
        <f t="shared" si="49"/>
        <v>0</v>
      </c>
      <c r="AI58" s="652"/>
    </row>
    <row r="59" spans="1:207" s="517" customFormat="1" ht="25.5">
      <c r="A59" s="261" t="s">
        <v>485</v>
      </c>
      <c r="B59" s="8" t="s">
        <v>496</v>
      </c>
      <c r="C59" s="8" t="s">
        <v>494</v>
      </c>
      <c r="D59" s="90" t="s">
        <v>499</v>
      </c>
      <c r="E59" s="266" t="s">
        <v>39</v>
      </c>
      <c r="F59" s="267">
        <v>3</v>
      </c>
      <c r="G59" s="256" t="s">
        <v>489</v>
      </c>
      <c r="H59" s="7" t="s">
        <v>38</v>
      </c>
      <c r="I59" s="8" t="s">
        <v>48</v>
      </c>
      <c r="J59" s="8">
        <f t="shared" si="48"/>
        <v>32</v>
      </c>
      <c r="K59" s="14" t="str">
        <f>IF(ISERROR(VLOOKUP(Y59,'Directive OSH09 (FR)'!$T$6:$U$10,2,FALSE)),"",VLOOKUP(Y59,'Directive OSH09 (FR)'!$T$6:$U$10,2,FALSE))</f>
        <v>3-Moderé</v>
      </c>
      <c r="L59" s="126"/>
      <c r="M59" s="127"/>
      <c r="N59" s="27"/>
      <c r="O59" s="27"/>
      <c r="P59" s="27"/>
      <c r="Q59" s="57"/>
      <c r="R59" s="35"/>
      <c r="S59" s="7">
        <f t="shared" si="46"/>
        <v>1</v>
      </c>
      <c r="T59" s="35">
        <f t="shared" si="46"/>
        <v>1</v>
      </c>
      <c r="U59" s="3">
        <f>IF(A59="",0,IF(Q$57="",1,IF(Q$57+$U$57*365&lt;$U$1,1,0)))</f>
        <v>1</v>
      </c>
      <c r="V59" s="163">
        <f>IF(A59="",0,IF(Q$57="",1,IF(Q$57+$V$57*365&lt;$U$1,1,0)))</f>
        <v>1</v>
      </c>
      <c r="W59" s="162">
        <f>IF(ISERROR(VLOOKUP(H59,'Directive OSH09 (FR)'!$O$6:$P$10,2,FALSE)),"",VLOOKUP(H59,'Directive OSH09 (FR)'!$O$6:$P$10,2,FALSE))</f>
        <v>4</v>
      </c>
      <c r="X59" s="3">
        <f>IF(ISERROR(VLOOKUP(I59,'Directive OSH09 (FR)'!$O$13:$P$17,2,FALSE)),"",VLOOKUP(I59,'Directive OSH09 (FR)'!$O$13:$P$17,2,FALSE))</f>
        <v>8</v>
      </c>
      <c r="Y59" s="3">
        <f t="shared" si="47"/>
        <v>3</v>
      </c>
      <c r="Z59" s="196"/>
      <c r="AA59" s="418"/>
      <c r="AB59" s="418"/>
      <c r="AC59" s="420"/>
      <c r="AD59" s="667"/>
      <c r="AE59" s="651"/>
      <c r="AF59" s="314"/>
      <c r="AG59" s="8"/>
      <c r="AH59" s="8">
        <f t="shared" si="49"/>
        <v>0</v>
      </c>
      <c r="AI59" s="652"/>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0"/>
      <c r="EB59" s="290"/>
      <c r="EC59" s="290"/>
      <c r="ED59" s="290"/>
      <c r="EE59" s="290"/>
      <c r="EF59" s="290"/>
      <c r="EG59" s="290"/>
      <c r="EH59" s="290"/>
      <c r="EI59" s="290"/>
      <c r="EJ59" s="290"/>
      <c r="EK59" s="290"/>
      <c r="EL59" s="290"/>
      <c r="EM59" s="290"/>
      <c r="EN59" s="290"/>
      <c r="EO59" s="290"/>
      <c r="EP59" s="290"/>
      <c r="EQ59" s="290"/>
      <c r="ER59" s="290"/>
      <c r="ES59" s="290"/>
      <c r="ET59" s="290"/>
      <c r="EU59" s="290"/>
      <c r="EV59" s="290"/>
      <c r="EW59" s="290"/>
      <c r="EX59" s="290"/>
      <c r="EY59" s="290"/>
      <c r="EZ59" s="290"/>
      <c r="FA59" s="290"/>
      <c r="FB59" s="290"/>
      <c r="FC59" s="290"/>
      <c r="FD59" s="290"/>
      <c r="FE59" s="290"/>
      <c r="FF59" s="290"/>
      <c r="FG59" s="290"/>
      <c r="FH59" s="290"/>
      <c r="FI59" s="290"/>
      <c r="FJ59" s="290"/>
      <c r="FK59" s="290"/>
      <c r="FL59" s="290"/>
      <c r="FM59" s="290"/>
      <c r="FN59" s="290"/>
      <c r="FO59" s="290"/>
      <c r="FP59" s="290"/>
      <c r="FQ59" s="290"/>
      <c r="FR59" s="290"/>
      <c r="FS59" s="290"/>
      <c r="FT59" s="290"/>
      <c r="FU59" s="290"/>
      <c r="FV59" s="290"/>
      <c r="FW59" s="290"/>
      <c r="FX59" s="290"/>
      <c r="FY59" s="290"/>
      <c r="FZ59" s="290"/>
      <c r="GA59" s="290"/>
      <c r="GB59" s="290"/>
      <c r="GC59" s="290"/>
      <c r="GD59" s="290"/>
      <c r="GE59" s="290"/>
      <c r="GF59" s="290"/>
      <c r="GG59" s="290"/>
      <c r="GH59" s="290"/>
      <c r="GI59" s="290"/>
      <c r="GJ59" s="290"/>
      <c r="GK59" s="290"/>
      <c r="GL59" s="290"/>
      <c r="GM59" s="290"/>
      <c r="GN59" s="290"/>
      <c r="GO59" s="290"/>
      <c r="GP59" s="290"/>
      <c r="GQ59" s="290"/>
      <c r="GR59" s="290"/>
      <c r="GS59" s="290"/>
      <c r="GT59" s="290"/>
      <c r="GU59" s="290"/>
      <c r="GV59" s="290"/>
      <c r="GW59" s="290"/>
      <c r="GX59" s="290"/>
      <c r="GY59" s="290"/>
    </row>
    <row r="60" spans="1:207">
      <c r="A60" s="261"/>
      <c r="B60" s="8"/>
      <c r="C60" s="8"/>
      <c r="D60" s="8"/>
      <c r="E60" s="266"/>
      <c r="F60" s="267"/>
      <c r="G60" s="321"/>
      <c r="H60" s="7"/>
      <c r="I60" s="8"/>
      <c r="J60" s="8" t="str">
        <f t="shared" ref="J60:J66" si="50">IF(ISERROR(W60*X60),"",W60*X60)</f>
        <v/>
      </c>
      <c r="K60" s="14" t="str">
        <f>IF(ISERROR(VLOOKUP(Y60,'Directive OSH09 (FR)'!$T$6:$U$10,2,FALSE)),"",VLOOKUP(Y60,'Directive OSH09 (FR)'!$T$6:$U$10,2,FALSE))</f>
        <v/>
      </c>
      <c r="L60" s="126"/>
      <c r="M60" s="127"/>
      <c r="N60" s="27"/>
      <c r="O60" s="27"/>
      <c r="P60" s="27"/>
      <c r="Q60" s="57"/>
      <c r="R60" s="35"/>
      <c r="S60" s="7">
        <f t="shared" ref="S60:T66" si="51">U60</f>
        <v>0</v>
      </c>
      <c r="T60" s="35">
        <f t="shared" si="51"/>
        <v>0</v>
      </c>
      <c r="U60" s="3">
        <f>IF(A60="",0,IF(Q$59="",1,IF(Q$59+$U$59*365&lt;$U$1,1,0)))</f>
        <v>0</v>
      </c>
      <c r="V60" s="163">
        <f>IF(A60="",0,IF(Q$59="",1,IF(Q$59+$V$59*365&lt;$U$1,1,0)))</f>
        <v>0</v>
      </c>
      <c r="W60" s="162" t="str">
        <f>IF(ISERROR(VLOOKUP(H60,'Directive OSH09 (FR)'!$O$6:$P$10,2,FALSE)),"",VLOOKUP(H60,'Directive OSH09 (FR)'!$O$6:$P$10,2,FALSE))</f>
        <v/>
      </c>
      <c r="X60" s="3" t="str">
        <f>IF(ISERROR(VLOOKUP(I60,'Directive OSH09 (FR)'!$O$13:$P$17,2,FALSE)),"",VLOOKUP(I60,'Directive OSH09 (FR)'!$O$13:$P$17,2,FALSE))</f>
        <v/>
      </c>
      <c r="Y60" s="3" t="str">
        <f t="shared" ref="Y60:Y66" si="52">IF(J60="","",IF(J60&gt;=161,5,IF(J60&gt;=65,4,IF(J60&gt;=20,3,IF(J60&gt;=9,2,1)))))</f>
        <v/>
      </c>
      <c r="Z60" s="417"/>
      <c r="AA60" s="418"/>
      <c r="AB60" s="418"/>
      <c r="AC60" s="420"/>
      <c r="AD60" s="667"/>
      <c r="AE60" s="651"/>
      <c r="AF60" s="421"/>
      <c r="AG60" s="418"/>
      <c r="AH60" s="418"/>
      <c r="AI60" s="652"/>
    </row>
    <row r="61" spans="1:207">
      <c r="A61" s="405"/>
      <c r="B61" s="62"/>
      <c r="C61" s="62"/>
      <c r="D61" s="62"/>
      <c r="E61" s="293"/>
      <c r="F61" s="282"/>
      <c r="G61" s="458"/>
      <c r="H61" s="61"/>
      <c r="I61" s="62"/>
      <c r="J61" s="62" t="str">
        <f t="shared" si="50"/>
        <v/>
      </c>
      <c r="K61" s="63" t="str">
        <f>IF(ISERROR(VLOOKUP(Y61,'Directive OSH09 (FR)'!$T$6:$U$10,2,FALSE)),"",VLOOKUP(Y61,'Directive OSH09 (FR)'!$T$6:$U$10,2,FALSE))</f>
        <v/>
      </c>
      <c r="L61" s="61"/>
      <c r="M61" s="64"/>
      <c r="N61" s="64"/>
      <c r="O61" s="64"/>
      <c r="P61" s="64"/>
      <c r="Q61" s="65"/>
      <c r="R61" s="66"/>
      <c r="S61" s="61">
        <f t="shared" si="51"/>
        <v>0</v>
      </c>
      <c r="T61" s="66">
        <f t="shared" si="51"/>
        <v>0</v>
      </c>
      <c r="U61" s="164">
        <f>IF(A61="",0,IF(Q$57="",1,IF(Q$57+$U$57*365&lt;$U$1,1,0)))</f>
        <v>0</v>
      </c>
      <c r="V61" s="165">
        <f>IF(A61="",0,IF(Q$57="",1,IF(Q$57+$V$57*365&lt;$U$1,1,0)))</f>
        <v>0</v>
      </c>
      <c r="W61" s="162" t="str">
        <f>IF(ISERROR(VLOOKUP(H61,'Directive OSH09 (FR)'!$O$6:$P$10,2,FALSE)),"",VLOOKUP(H61,'Directive OSH09 (FR)'!$O$6:$P$10,2,FALSE))</f>
        <v/>
      </c>
      <c r="X61" s="3" t="str">
        <f>IF(ISERROR(VLOOKUP(I61,'Directive OSH09 (FR)'!$O$13:$P$17,2,FALSE)),"",VLOOKUP(I61,'Directive OSH09 (FR)'!$O$13:$P$17,2,FALSE))</f>
        <v/>
      </c>
      <c r="Y61" s="3" t="str">
        <f t="shared" si="52"/>
        <v/>
      </c>
      <c r="Z61" s="196"/>
      <c r="AA61" s="418"/>
      <c r="AB61" s="418"/>
      <c r="AC61" s="420"/>
      <c r="AD61" s="667"/>
      <c r="AE61" s="651"/>
      <c r="AF61" s="642"/>
      <c r="AG61" s="62"/>
      <c r="AH61" s="62">
        <f t="shared" ref="AH61" si="53">IF(ISERROR(AU61*AV61),"",AU61*AV61)</f>
        <v>0</v>
      </c>
      <c r="AI61" s="652"/>
    </row>
    <row r="62" spans="1:207">
      <c r="A62" s="268" t="s">
        <v>279</v>
      </c>
      <c r="B62" s="391"/>
      <c r="C62" s="391"/>
      <c r="D62" s="391"/>
      <c r="E62" s="292"/>
      <c r="F62" s="281"/>
      <c r="G62" s="457"/>
      <c r="H62" s="454"/>
      <c r="I62" s="391"/>
      <c r="J62" s="391">
        <f>IF(SUM(J63:J66)=0,"",MAX(J63:J66))</f>
        <v>16</v>
      </c>
      <c r="K62" s="24" t="str">
        <f>IF(ISERROR(VLOOKUP(Y62,'Directive OSH09 (FR)'!$T$6:$U$10,2,FALSE)),"",VLOOKUP(Y62,'Directive OSH09 (FR)'!$T$6:$U$10,2,FALSE))</f>
        <v>2-Tolérable</v>
      </c>
      <c r="L62" s="43" t="str">
        <f>IF(ISERROR(VLOOKUP($A62,Dangers!$B$4:$G$1001,4,FALSE)),"ERR",IF(ISBLANK(VLOOKUP($A62,Dangers!$B$4:$G$1001,4,FALSE)),"","Yes"))</f>
        <v/>
      </c>
      <c r="M62" s="26" t="str">
        <f>IF(ISERROR(VLOOKUP($A62,Dangers!$B$4:$G$1001,6,FALSE)),"ERR",IF(ISBLANK((VLOOKUP($A62,Dangers!$B$4:$G$1001,6,FALSE))),"","Yes"))</f>
        <v/>
      </c>
      <c r="N62" s="26"/>
      <c r="O62" s="26"/>
      <c r="P62" s="26"/>
      <c r="Q62" s="132" t="str">
        <f>IF(OR(L62="Yes",M62="Yes"),MAX(Q63:Q67),"")</f>
        <v/>
      </c>
      <c r="R62" s="361"/>
      <c r="S62" s="357">
        <f>IF(L62="Yes",IF(SUM(S63:S67)=0,0,1),2)</f>
        <v>2</v>
      </c>
      <c r="T62" s="361">
        <f>IF(M62="Yes",IF(SUM(T63:T67)=0,0,1),2)</f>
        <v>2</v>
      </c>
      <c r="U62" s="362">
        <v>0</v>
      </c>
      <c r="V62" s="363">
        <v>0</v>
      </c>
      <c r="W62" s="364" t="str">
        <f>IF(ISERROR(VLOOKUP(H62,'Directive OSH09 (FR)'!$O$6:$P$10,2,FALSE)),"",VLOOKUP(H62,'Directive OSH09 (FR)'!$O$6:$P$10,2,FALSE))</f>
        <v/>
      </c>
      <c r="X62" s="362" t="str">
        <f>IF(ISERROR(VLOOKUP(I62,'Directive OSH09 (FR)'!$O$13:$P$17,2,FALSE)),"",VLOOKUP(I62,'Directive OSH09 (FR)'!$O$13:$P$17,2,FALSE))</f>
        <v/>
      </c>
      <c r="Y62" s="362">
        <f>IF(J62="","",IF(J62&gt;=161,5,IF(J62&gt;=65,4,IF(J62&gt;=20,3,IF(J62&gt;=9,2,1)))))</f>
        <v>2</v>
      </c>
      <c r="Z62" s="367"/>
      <c r="AA62" s="446"/>
      <c r="AB62" s="446"/>
      <c r="AC62" s="611"/>
      <c r="AD62" s="709"/>
      <c r="AE62" s="702"/>
      <c r="AF62" s="643"/>
      <c r="AG62" s="391"/>
      <c r="AH62" s="391" t="str">
        <f>IF(SUM(AH63:AH67)=0,"",MAX(AH63:AH67))</f>
        <v/>
      </c>
      <c r="AI62" s="652"/>
    </row>
    <row r="63" spans="1:207" ht="38.25">
      <c r="A63" s="261" t="s">
        <v>807</v>
      </c>
      <c r="B63" s="255" t="s">
        <v>505</v>
      </c>
      <c r="C63" s="8" t="s">
        <v>506</v>
      </c>
      <c r="D63" s="255" t="s">
        <v>507</v>
      </c>
      <c r="E63" s="266" t="s">
        <v>36</v>
      </c>
      <c r="F63" s="267">
        <v>3</v>
      </c>
      <c r="G63" s="321" t="s">
        <v>508</v>
      </c>
      <c r="H63" s="7" t="s">
        <v>35</v>
      </c>
      <c r="I63" s="8" t="s">
        <v>48</v>
      </c>
      <c r="J63" s="8">
        <f>IF(ISERROR(W63*X63),"",W63*X63)</f>
        <v>16</v>
      </c>
      <c r="K63" s="14" t="str">
        <f>IF(ISERROR(VLOOKUP(Y63,'Directive OSH09 (FR)'!$T$6:$U$10,2,FALSE)),"",VLOOKUP(Y63,'Directive OSH09 (FR)'!$T$6:$U$10,2,FALSE))</f>
        <v>2-Tolérable</v>
      </c>
      <c r="L63" s="126"/>
      <c r="M63" s="127"/>
      <c r="N63" s="27"/>
      <c r="O63" s="27"/>
      <c r="P63" s="27"/>
      <c r="Q63" s="57"/>
      <c r="R63" s="35"/>
      <c r="S63" s="7">
        <f t="shared" ref="S63:T63" si="54">U63</f>
        <v>1</v>
      </c>
      <c r="T63" s="35">
        <f t="shared" si="54"/>
        <v>1</v>
      </c>
      <c r="U63" s="3">
        <f>IF(A63="",0,IF(Q$136="",1,IF(Q$136+$U$88*365&lt;$U$1,1,0)))</f>
        <v>1</v>
      </c>
      <c r="V63" s="163">
        <f>IF(A63="",0,IF(Q$136="",1,IF(Q$136+$V$88*365&lt;$U$1,1,0)))</f>
        <v>1</v>
      </c>
      <c r="W63" s="162">
        <f>IF(ISERROR(VLOOKUP(H63,'Directive OSH09 (FR)'!$O$6:$P$10,2,FALSE)),"",VLOOKUP(H63,'Directive OSH09 (FR)'!$O$6:$P$10,2,FALSE))</f>
        <v>2</v>
      </c>
      <c r="X63" s="3">
        <f>IF(ISERROR(VLOOKUP(I63,'Directive OSH09 (FR)'!$O$13:$P$17,2,FALSE)),"",VLOOKUP(I63,'Directive OSH09 (FR)'!$O$13:$P$17,2,FALSE))</f>
        <v>8</v>
      </c>
      <c r="Y63" s="3">
        <f t="shared" ref="Y63" si="55">IF(J63="","",IF(J63&gt;=161,5,IF(J63&gt;=65,4,IF(J63&gt;=20,3,IF(J63&gt;=9,2,1)))))</f>
        <v>2</v>
      </c>
      <c r="Z63" s="210"/>
      <c r="AA63" s="418"/>
      <c r="AB63" s="418"/>
      <c r="AC63" s="420"/>
      <c r="AD63" s="667"/>
      <c r="AE63" s="651"/>
      <c r="AF63" s="314"/>
      <c r="AG63" s="255"/>
      <c r="AH63" s="8">
        <f t="shared" ref="AH63" si="56">IF(ISERROR(AU63*AV63),"",AU63*AV63)</f>
        <v>0</v>
      </c>
      <c r="AI63" s="653"/>
    </row>
    <row r="64" spans="1:207">
      <c r="A64" s="261"/>
      <c r="B64" s="255"/>
      <c r="C64" s="8"/>
      <c r="D64" s="255"/>
      <c r="E64" s="266"/>
      <c r="F64" s="267"/>
      <c r="G64" s="321"/>
      <c r="H64" s="7"/>
      <c r="I64" s="8"/>
      <c r="J64" s="8"/>
      <c r="K64" s="14"/>
      <c r="L64" s="126"/>
      <c r="M64" s="127"/>
      <c r="N64" s="27"/>
      <c r="O64" s="27"/>
      <c r="P64" s="27"/>
      <c r="Q64" s="57"/>
      <c r="R64" s="35"/>
      <c r="S64" s="7"/>
      <c r="T64" s="35"/>
      <c r="U64" s="3"/>
      <c r="V64" s="163"/>
      <c r="W64" s="162"/>
      <c r="X64" s="3"/>
      <c r="Y64" s="3"/>
      <c r="Z64" s="210"/>
      <c r="AA64" s="418"/>
      <c r="AB64" s="418"/>
      <c r="AC64" s="420"/>
      <c r="AD64" s="667"/>
      <c r="AE64" s="651"/>
      <c r="AF64" s="314"/>
      <c r="AG64" s="255"/>
      <c r="AH64" s="8"/>
      <c r="AI64" s="653"/>
    </row>
    <row r="65" spans="1:207">
      <c r="A65" s="261"/>
      <c r="B65" s="8"/>
      <c r="C65" s="8"/>
      <c r="D65" s="8"/>
      <c r="E65" s="266"/>
      <c r="F65" s="267"/>
      <c r="G65" s="321"/>
      <c r="H65" s="7"/>
      <c r="I65" s="8"/>
      <c r="J65" s="8" t="str">
        <f t="shared" ref="J65" si="57">IF(ISERROR(W65*X65),"",W65*X65)</f>
        <v/>
      </c>
      <c r="K65" s="14" t="str">
        <f>IF(ISERROR(VLOOKUP(Y65,'Directive OSH09 (FR)'!$T$6:$U$10,2,FALSE)),"",VLOOKUP(Y65,'Directive OSH09 (FR)'!$T$6:$U$10,2,FALSE))</f>
        <v/>
      </c>
      <c r="L65" s="126"/>
      <c r="M65" s="127"/>
      <c r="N65" s="27"/>
      <c r="O65" s="27"/>
      <c r="P65" s="27"/>
      <c r="Q65" s="57"/>
      <c r="R65" s="35"/>
      <c r="S65" s="7">
        <f t="shared" ref="S65:T65" si="58">U65</f>
        <v>0</v>
      </c>
      <c r="T65" s="35">
        <f t="shared" si="58"/>
        <v>0</v>
      </c>
      <c r="U65" s="3">
        <f>IF(A65="",0,IF(Q$65="",1,IF(Q$65+$U$65*365&lt;$U$1,1,0)))</f>
        <v>0</v>
      </c>
      <c r="V65" s="163">
        <f>IF(A65="",0,IF(Q$65="",1,IF(Q$65+$V$65*365&lt;$U$1,1,0)))</f>
        <v>0</v>
      </c>
      <c r="W65" s="162" t="str">
        <f>IF(ISERROR(VLOOKUP(H65,'Directive OSH09 (FR)'!$O$6:$P$10,2,FALSE)),"",VLOOKUP(H65,'Directive OSH09 (FR)'!$O$6:$P$10,2,FALSE))</f>
        <v/>
      </c>
      <c r="X65" s="3" t="str">
        <f>IF(ISERROR(VLOOKUP(I65,'Directive OSH09 (FR)'!$O$13:$P$17,2,FALSE)),"",VLOOKUP(I65,'Directive OSH09 (FR)'!$O$13:$P$17,2,FALSE))</f>
        <v/>
      </c>
      <c r="Y65" s="3" t="str">
        <f t="shared" ref="Y65" si="59">IF(J65="","",IF(J65&gt;=161,5,IF(J65&gt;=65,4,IF(J65&gt;=20,3,IF(J65&gt;=9,2,1)))))</f>
        <v/>
      </c>
      <c r="Z65" s="196"/>
      <c r="AA65" s="418"/>
      <c r="AB65" s="418"/>
      <c r="AC65" s="420"/>
      <c r="AD65" s="667"/>
      <c r="AE65" s="651"/>
      <c r="AF65" s="314"/>
      <c r="AG65" s="8"/>
      <c r="AH65" s="8">
        <f t="shared" ref="AH65" si="60">IF(ISERROR(AU65*AV65),"",AU65*AV65)</f>
        <v>0</v>
      </c>
      <c r="AI65" s="652"/>
    </row>
    <row r="66" spans="1:207" ht="5.25" customHeight="1">
      <c r="A66" s="405"/>
      <c r="B66" s="62"/>
      <c r="C66" s="62"/>
      <c r="D66" s="62"/>
      <c r="E66" s="293"/>
      <c r="F66" s="282"/>
      <c r="G66" s="458"/>
      <c r="H66" s="61"/>
      <c r="I66" s="62"/>
      <c r="J66" s="62" t="str">
        <f t="shared" si="50"/>
        <v/>
      </c>
      <c r="K66" s="63" t="str">
        <f>IF(ISERROR(VLOOKUP(Y66,'Directive OSH09 (FR)'!$T$6:$U$10,2,FALSE)),"",VLOOKUP(Y66,'Directive OSH09 (FR)'!$T$6:$U$10,2,FALSE))</f>
        <v/>
      </c>
      <c r="L66" s="61"/>
      <c r="M66" s="64"/>
      <c r="N66" s="64"/>
      <c r="O66" s="64"/>
      <c r="P66" s="64"/>
      <c r="Q66" s="65"/>
      <c r="R66" s="66"/>
      <c r="S66" s="61">
        <f t="shared" si="51"/>
        <v>0</v>
      </c>
      <c r="T66" s="66">
        <f t="shared" si="51"/>
        <v>0</v>
      </c>
      <c r="U66" s="164">
        <f>IF(A66="",0,IF(Q$59="",1,IF(Q$59+$U$59*365&lt;$U$1,1,0)))</f>
        <v>0</v>
      </c>
      <c r="V66" s="165">
        <f>IF(A66="",0,IF(Q$59="",1,IF(Q$59+$V$59*365&lt;$U$1,1,0)))</f>
        <v>0</v>
      </c>
      <c r="W66" s="162" t="str">
        <f>IF(ISERROR(VLOOKUP(H66,'Directive OSH09 (FR)'!$O$6:$P$10,2,FALSE)),"",VLOOKUP(H66,'Directive OSH09 (FR)'!$O$6:$P$10,2,FALSE))</f>
        <v/>
      </c>
      <c r="X66" s="3" t="str">
        <f>IF(ISERROR(VLOOKUP(I66,'Directive OSH09 (FR)'!$O$13:$P$17,2,FALSE)),"",VLOOKUP(I66,'Directive OSH09 (FR)'!$O$13:$P$17,2,FALSE))</f>
        <v/>
      </c>
      <c r="Y66" s="3" t="str">
        <f t="shared" si="52"/>
        <v/>
      </c>
      <c r="Z66" s="417"/>
      <c r="AA66" s="418"/>
      <c r="AB66" s="418"/>
      <c r="AC66" s="420"/>
      <c r="AD66" s="667"/>
      <c r="AE66" s="651"/>
      <c r="AF66" s="421"/>
      <c r="AG66" s="418"/>
      <c r="AH66" s="418"/>
      <c r="AI66" s="652"/>
    </row>
    <row r="67" spans="1:207" s="517" customFormat="1">
      <c r="A67" s="403" t="s">
        <v>280</v>
      </c>
      <c r="B67" s="398"/>
      <c r="C67" s="398"/>
      <c r="D67" s="398"/>
      <c r="E67" s="370"/>
      <c r="F67" s="371"/>
      <c r="G67" s="464"/>
      <c r="H67" s="412"/>
      <c r="I67" s="398"/>
      <c r="J67" s="398">
        <f>IF(SUM(J68:J72)=0,"",MAX(J68:J72))</f>
        <v>16</v>
      </c>
      <c r="K67" s="356" t="str">
        <f>IF(ISERROR(VLOOKUP(Y67,'Directive OSH09 (FR)'!$T$6:$U$10,2,FALSE)),"",VLOOKUP(Y67,'Directive OSH09 (FR)'!$T$6:$U$10,2,FALSE))</f>
        <v>2-Tolérable</v>
      </c>
      <c r="L67" s="357" t="str">
        <f>IF(ISERROR(VLOOKUP($A67,Dangers!$B$4:$G$1001,4,FALSE)),"ERR",IF(ISBLANK(VLOOKUP($A67,Dangers!$B$4:$G$1001,4,FALSE)),"","Yes"))</f>
        <v>Yes</v>
      </c>
      <c r="M67" s="358" t="str">
        <f>IF(ISERROR(VLOOKUP($A67,Dangers!$B$4:$G$1001,6,FALSE)),"ERR",IF(ISBLANK((VLOOKUP($A67,Dangers!$B$4:$G$1001,6,FALSE))),"","Yes"))</f>
        <v>Yes</v>
      </c>
      <c r="N67" s="358"/>
      <c r="O67" s="359"/>
      <c r="P67" s="358"/>
      <c r="Q67" s="360">
        <f>IF(OR(L67="Yes",M67="Yes"),MAX(Q68:Q72),"")</f>
        <v>0</v>
      </c>
      <c r="R67" s="361"/>
      <c r="S67" s="357">
        <f>IF(L67="Yes",IF(SUM(S68:S72)=0,0,1),2)</f>
        <v>0</v>
      </c>
      <c r="T67" s="361">
        <f>IF(M67="Yes",IF(SUM(T68:T72)=0,0,1),2)</f>
        <v>0</v>
      </c>
      <c r="U67" s="362">
        <v>5</v>
      </c>
      <c r="V67" s="363">
        <v>5</v>
      </c>
      <c r="W67" s="364" t="str">
        <f>IF(ISERROR(VLOOKUP(H67,'Directive OSH09 (FR)'!$O$6:$P$10,2,FALSE)),"",VLOOKUP(H67,'Directive OSH09 (FR)'!$O$6:$P$10,2,FALSE))</f>
        <v/>
      </c>
      <c r="X67" s="362" t="str">
        <f>IF(ISERROR(VLOOKUP(I67,'Directive OSH09 (FR)'!$O$13:$P$17,2,FALSE)),"",VLOOKUP(I67,'Directive OSH09 (FR)'!$O$13:$P$17,2,FALSE))</f>
        <v/>
      </c>
      <c r="Y67" s="362">
        <f>IF(J67="","",IF(J67&gt;=161,5,IF(J67&gt;=65,4,IF(J67&gt;=20,3,IF(J67&gt;=9,2,1)))))</f>
        <v>2</v>
      </c>
      <c r="Z67" s="374"/>
      <c r="AA67" s="375"/>
      <c r="AB67" s="375"/>
      <c r="AC67" s="725"/>
      <c r="AD67" s="665"/>
      <c r="AE67" s="644"/>
      <c r="AF67" s="623"/>
      <c r="AG67" s="375"/>
      <c r="AH67" s="375"/>
      <c r="AI67" s="745"/>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row>
    <row r="68" spans="1:207" ht="25.5">
      <c r="A68" s="261"/>
      <c r="B68" s="8" t="s">
        <v>509</v>
      </c>
      <c r="C68" s="8" t="s">
        <v>1316</v>
      </c>
      <c r="D68" s="8" t="s">
        <v>510</v>
      </c>
      <c r="E68" s="266" t="s">
        <v>39</v>
      </c>
      <c r="F68" s="283">
        <v>3</v>
      </c>
      <c r="G68" s="321" t="s">
        <v>511</v>
      </c>
      <c r="H68" s="7" t="s">
        <v>35</v>
      </c>
      <c r="I68" s="8" t="s">
        <v>48</v>
      </c>
      <c r="J68" s="8">
        <f>IF(ISERROR(W68*X68),"",W68*X68)</f>
        <v>16</v>
      </c>
      <c r="K68" s="14" t="str">
        <f>IF(ISERROR(VLOOKUP(Y68,'Directive OSH09 (FR)'!$T$6:$U$10,2,FALSE)),"",VLOOKUP(Y68,'Directive OSH09 (FR)'!$T$6:$U$10,2,FALSE))</f>
        <v>2-Tolérable</v>
      </c>
      <c r="L68" s="126"/>
      <c r="M68" s="127"/>
      <c r="N68" s="27"/>
      <c r="O68" s="27"/>
      <c r="P68" s="27"/>
      <c r="Q68" s="57"/>
      <c r="R68" s="35"/>
      <c r="S68" s="7">
        <f>U68</f>
        <v>0</v>
      </c>
      <c r="T68" s="35">
        <f>V68</f>
        <v>0</v>
      </c>
      <c r="U68" s="3">
        <f>IF(A68="",0,IF(Q$24="",1,IF(Q$24+$U$24*365&lt;$U$1,1,0)))</f>
        <v>0</v>
      </c>
      <c r="V68" s="163">
        <f>IF(A68="",0,IF(Q$24="",1,IF(Q$24+$V$24*365&lt;$U$1,1,0)))</f>
        <v>0</v>
      </c>
      <c r="W68" s="162">
        <f>IF(ISERROR(VLOOKUP(H68,'Directive OSH09 (FR)'!$O$6:$P$10,2,FALSE)),"",VLOOKUP(H68,'Directive OSH09 (FR)'!$O$6:$P$10,2,FALSE))</f>
        <v>2</v>
      </c>
      <c r="X68" s="3">
        <f>IF(ISERROR(VLOOKUP(I68,'Directive OSH09 (FR)'!$O$13:$P$17,2,FALSE)),"",VLOOKUP(I68,'Directive OSH09 (FR)'!$O$13:$P$17,2,FALSE))</f>
        <v>8</v>
      </c>
      <c r="Y68" s="3">
        <f>IF(J68="","",IF(J68&gt;=161,5,IF(J68&gt;=65,4,IF(J68&gt;=20,3,IF(J68&gt;=9,2,1)))))</f>
        <v>2</v>
      </c>
      <c r="Z68" s="417"/>
      <c r="AA68" s="418"/>
      <c r="AB68" s="418"/>
      <c r="AC68" s="420"/>
      <c r="AD68" s="667"/>
      <c r="AE68" s="651"/>
      <c r="AF68" s="421"/>
      <c r="AG68" s="418"/>
      <c r="AH68" s="418"/>
      <c r="AI68" s="652"/>
    </row>
    <row r="69" spans="1:207">
      <c r="A69" s="261"/>
      <c r="B69" s="8"/>
      <c r="C69" s="8"/>
      <c r="D69" s="8"/>
      <c r="E69" s="266"/>
      <c r="F69" s="267"/>
      <c r="G69" s="321"/>
      <c r="H69" s="7"/>
      <c r="I69" s="8"/>
      <c r="J69" s="8" t="str">
        <f t="shared" ref="J69:J72" si="61">IF(ISERROR(W69*X69),"",W69*X69)</f>
        <v/>
      </c>
      <c r="K69" s="14" t="str">
        <f>IF(ISERROR(VLOOKUP(Y69,'Directive OSH09 (FR)'!$T$6:$U$10,2,FALSE)),"",VLOOKUP(Y69,'Directive OSH09 (FR)'!$T$6:$U$10,2,FALSE))</f>
        <v/>
      </c>
      <c r="L69" s="126"/>
      <c r="M69" s="127"/>
      <c r="N69" s="27"/>
      <c r="O69" s="27"/>
      <c r="P69" s="27"/>
      <c r="Q69" s="57"/>
      <c r="R69" s="35"/>
      <c r="S69" s="7">
        <f t="shared" ref="S69:T72" si="62">U69</f>
        <v>0</v>
      </c>
      <c r="T69" s="35">
        <f t="shared" si="62"/>
        <v>0</v>
      </c>
      <c r="U69" s="3">
        <f>IF(A69="",0,IF(Q$67="",1,IF(Q$67+$U$67*365&lt;$U$1,1,0)))</f>
        <v>0</v>
      </c>
      <c r="V69" s="163">
        <f>IF(A69="",0,IF(Q$67="",1,IF(Q$67+$V$67*365&lt;$U$1,1,0)))</f>
        <v>0</v>
      </c>
      <c r="W69" s="162" t="str">
        <f>IF(ISERROR(VLOOKUP(H69,'Directive OSH09 (FR)'!$O$6:$P$10,2,FALSE)),"",VLOOKUP(H69,'Directive OSH09 (FR)'!$O$6:$P$10,2,FALSE))</f>
        <v/>
      </c>
      <c r="X69" s="3" t="str">
        <f>IF(ISERROR(VLOOKUP(I69,'Directive OSH09 (FR)'!$O$13:$P$17,2,FALSE)),"",VLOOKUP(I69,'Directive OSH09 (FR)'!$O$13:$P$17,2,FALSE))</f>
        <v/>
      </c>
      <c r="Y69" s="3" t="str">
        <f t="shared" ref="Y69:Y72" si="63">IF(J69="","",IF(J69&gt;=161,5,IF(J69&gt;=65,4,IF(J69&gt;=20,3,IF(J69&gt;=9,2,1)))))</f>
        <v/>
      </c>
      <c r="Z69" s="417"/>
      <c r="AA69" s="418"/>
      <c r="AB69" s="418"/>
      <c r="AC69" s="420"/>
      <c r="AD69" s="667"/>
      <c r="AE69" s="651"/>
      <c r="AF69" s="421"/>
      <c r="AG69" s="418"/>
      <c r="AH69" s="418"/>
      <c r="AI69" s="652"/>
    </row>
    <row r="70" spans="1:207">
      <c r="A70" s="261"/>
      <c r="B70" s="8"/>
      <c r="C70" s="8"/>
      <c r="D70" s="8"/>
      <c r="E70" s="266"/>
      <c r="F70" s="267"/>
      <c r="G70" s="321"/>
      <c r="H70" s="7"/>
      <c r="I70" s="8"/>
      <c r="J70" s="8" t="str">
        <f t="shared" si="61"/>
        <v/>
      </c>
      <c r="K70" s="14" t="str">
        <f>IF(ISERROR(VLOOKUP(Y70,'Directive OSH09 (FR)'!$T$6:$U$10,2,FALSE)),"",VLOOKUP(Y70,'Directive OSH09 (FR)'!$T$6:$U$10,2,FALSE))</f>
        <v/>
      </c>
      <c r="L70" s="126"/>
      <c r="M70" s="127"/>
      <c r="N70" s="27"/>
      <c r="O70" s="27"/>
      <c r="P70" s="27"/>
      <c r="Q70" s="57"/>
      <c r="R70" s="35"/>
      <c r="S70" s="7">
        <f t="shared" si="62"/>
        <v>0</v>
      </c>
      <c r="T70" s="35">
        <f t="shared" si="62"/>
        <v>0</v>
      </c>
      <c r="U70" s="3">
        <f>IF(A70="",0,IF(Q$67="",1,IF(Q$67+$U$67*365&lt;$U$1,1,0)))</f>
        <v>0</v>
      </c>
      <c r="V70" s="163">
        <f>IF(A70="",0,IF(Q$67="",1,IF(Q$67+$V$67*365&lt;$U$1,1,0)))</f>
        <v>0</v>
      </c>
      <c r="W70" s="162" t="str">
        <f>IF(ISERROR(VLOOKUP(H70,'Directive OSH09 (FR)'!$O$6:$P$10,2,FALSE)),"",VLOOKUP(H70,'Directive OSH09 (FR)'!$O$6:$P$10,2,FALSE))</f>
        <v/>
      </c>
      <c r="X70" s="3" t="str">
        <f>IF(ISERROR(VLOOKUP(I70,'Directive OSH09 (FR)'!$O$13:$P$17,2,FALSE)),"",VLOOKUP(I70,'Directive OSH09 (FR)'!$O$13:$P$17,2,FALSE))</f>
        <v/>
      </c>
      <c r="Y70" s="3" t="str">
        <f t="shared" si="63"/>
        <v/>
      </c>
      <c r="Z70" s="417"/>
      <c r="AA70" s="418"/>
      <c r="AB70" s="418"/>
      <c r="AC70" s="420"/>
      <c r="AD70" s="667"/>
      <c r="AE70" s="651"/>
      <c r="AF70" s="421"/>
      <c r="AG70" s="418"/>
      <c r="AH70" s="418"/>
      <c r="AI70" s="652"/>
    </row>
    <row r="71" spans="1:207">
      <c r="A71" s="261"/>
      <c r="B71" s="8"/>
      <c r="C71" s="8"/>
      <c r="D71" s="8"/>
      <c r="E71" s="266"/>
      <c r="F71" s="267"/>
      <c r="G71" s="321"/>
      <c r="H71" s="7"/>
      <c r="I71" s="8"/>
      <c r="J71" s="8" t="str">
        <f t="shared" si="61"/>
        <v/>
      </c>
      <c r="K71" s="14" t="str">
        <f>IF(ISERROR(VLOOKUP(Y71,'Directive OSH09 (FR)'!$T$6:$U$10,2,FALSE)),"",VLOOKUP(Y71,'Directive OSH09 (FR)'!$T$6:$U$10,2,FALSE))</f>
        <v/>
      </c>
      <c r="L71" s="126"/>
      <c r="M71" s="127"/>
      <c r="N71" s="27"/>
      <c r="O71" s="27"/>
      <c r="P71" s="27"/>
      <c r="Q71" s="57"/>
      <c r="R71" s="35"/>
      <c r="S71" s="7">
        <f t="shared" si="62"/>
        <v>0</v>
      </c>
      <c r="T71" s="35">
        <f t="shared" si="62"/>
        <v>0</v>
      </c>
      <c r="U71" s="3">
        <f>IF(A71="",0,IF(Q$67="",1,IF(Q$67+$U$67*365&lt;$U$1,1,0)))</f>
        <v>0</v>
      </c>
      <c r="V71" s="163">
        <f>IF(A71="",0,IF(Q$67="",1,IF(Q$67+$V$67*365&lt;$U$1,1,0)))</f>
        <v>0</v>
      </c>
      <c r="W71" s="162" t="str">
        <f>IF(ISERROR(VLOOKUP(H71,'Directive OSH09 (FR)'!$O$6:$P$10,2,FALSE)),"",VLOOKUP(H71,'Directive OSH09 (FR)'!$O$6:$P$10,2,FALSE))</f>
        <v/>
      </c>
      <c r="X71" s="3" t="str">
        <f>IF(ISERROR(VLOOKUP(I71,'Directive OSH09 (FR)'!$O$13:$P$17,2,FALSE)),"",VLOOKUP(I71,'Directive OSH09 (FR)'!$O$13:$P$17,2,FALSE))</f>
        <v/>
      </c>
      <c r="Y71" s="3" t="str">
        <f t="shared" si="63"/>
        <v/>
      </c>
      <c r="Z71" s="417"/>
      <c r="AA71" s="418"/>
      <c r="AB71" s="418"/>
      <c r="AC71" s="420"/>
      <c r="AD71" s="667"/>
      <c r="AE71" s="651"/>
      <c r="AF71" s="421"/>
      <c r="AG71" s="418"/>
      <c r="AH71" s="418"/>
      <c r="AI71" s="652"/>
    </row>
    <row r="72" spans="1:207" ht="5.25" customHeight="1">
      <c r="A72" s="405"/>
      <c r="B72" s="62"/>
      <c r="C72" s="62"/>
      <c r="D72" s="62"/>
      <c r="E72" s="293"/>
      <c r="F72" s="282"/>
      <c r="G72" s="458"/>
      <c r="H72" s="61"/>
      <c r="I72" s="62"/>
      <c r="J72" s="62" t="str">
        <f t="shared" si="61"/>
        <v/>
      </c>
      <c r="K72" s="63" t="str">
        <f>IF(ISERROR(VLOOKUP(Y72,'Directive OSH09 (FR)'!$T$6:$U$10,2,FALSE)),"",VLOOKUP(Y72,'Directive OSH09 (FR)'!$T$6:$U$10,2,FALSE))</f>
        <v/>
      </c>
      <c r="L72" s="61"/>
      <c r="M72" s="64"/>
      <c r="N72" s="64"/>
      <c r="O72" s="64"/>
      <c r="P72" s="64"/>
      <c r="Q72" s="65"/>
      <c r="R72" s="66"/>
      <c r="S72" s="61">
        <f t="shared" si="62"/>
        <v>0</v>
      </c>
      <c r="T72" s="66">
        <f t="shared" si="62"/>
        <v>0</v>
      </c>
      <c r="U72" s="164">
        <f>IF(A72="",0,IF(Q$67="",1,IF(Q$67+$U$67*365&lt;$U$1,1,0)))</f>
        <v>0</v>
      </c>
      <c r="V72" s="165">
        <f>IF(A72="",0,IF(Q$67="",1,IF(Q$67+$V$67*365&lt;$U$1,1,0)))</f>
        <v>0</v>
      </c>
      <c r="W72" s="162" t="str">
        <f>IF(ISERROR(VLOOKUP(H72,'Directive OSH09 (FR)'!$O$6:$P$10,2,FALSE)),"",VLOOKUP(H72,'Directive OSH09 (FR)'!$O$6:$P$10,2,FALSE))</f>
        <v/>
      </c>
      <c r="X72" s="3" t="str">
        <f>IF(ISERROR(VLOOKUP(I72,'Directive OSH09 (FR)'!$O$13:$P$17,2,FALSE)),"",VLOOKUP(I72,'Directive OSH09 (FR)'!$O$13:$P$17,2,FALSE))</f>
        <v/>
      </c>
      <c r="Y72" s="3" t="str">
        <f t="shared" si="63"/>
        <v/>
      </c>
      <c r="Z72" s="417"/>
      <c r="AA72" s="418"/>
      <c r="AB72" s="418"/>
      <c r="AC72" s="420"/>
      <c r="AD72" s="667"/>
      <c r="AE72" s="651"/>
      <c r="AF72" s="421"/>
      <c r="AG72" s="418"/>
      <c r="AH72" s="418"/>
      <c r="AI72" s="652"/>
    </row>
    <row r="73" spans="1:207" s="517" customFormat="1">
      <c r="A73" s="403" t="s">
        <v>282</v>
      </c>
      <c r="B73" s="398"/>
      <c r="C73" s="398"/>
      <c r="D73" s="398"/>
      <c r="E73" s="370"/>
      <c r="F73" s="371"/>
      <c r="G73" s="464"/>
      <c r="H73" s="412"/>
      <c r="I73" s="398"/>
      <c r="J73" s="398" t="str">
        <f>IF(SUM(J74:J78)=0,"",MAX(J74:J78))</f>
        <v/>
      </c>
      <c r="K73" s="356" t="str">
        <f>IF(ISERROR(VLOOKUP(Y73,'Directive OSH09 (FR)'!$T$6:$U$10,2,FALSE)),"",VLOOKUP(Y73,'Directive OSH09 (FR)'!$T$6:$U$10,2,FALSE))</f>
        <v/>
      </c>
      <c r="L73" s="357" t="str">
        <f>IF(ISERROR(VLOOKUP($A73,Dangers!$B$4:$G$1001,4,FALSE)),"ERR",IF(ISBLANK(VLOOKUP($A73,Dangers!$B$4:$G$1001,4,FALSE)),"","Yes"))</f>
        <v>Yes</v>
      </c>
      <c r="M73" s="358" t="str">
        <f>IF(ISERROR(VLOOKUP($A73,Dangers!$B$4:$G$1001,6,FALSE)),"ERR",IF(ISBLANK((VLOOKUP($A73,Dangers!$B$4:$G$1001,6,FALSE))),"","Yes"))</f>
        <v/>
      </c>
      <c r="N73" s="358"/>
      <c r="O73" s="359"/>
      <c r="P73" s="358"/>
      <c r="Q73" s="360">
        <f>IF(OR(L73="Yes",M73="Yes"),MAX(Q74:Q78),"")</f>
        <v>0</v>
      </c>
      <c r="R73" s="361"/>
      <c r="S73" s="357">
        <f ca="1">IF(L73="Yes",IF(SUM(S74:S78)=0,0,1),2)</f>
        <v>1</v>
      </c>
      <c r="T73" s="361">
        <f>IF(M73="Yes",IF(SUM(T74:T78)=0,0,1),2)</f>
        <v>2</v>
      </c>
      <c r="U73" s="362">
        <v>5</v>
      </c>
      <c r="V73" s="363">
        <v>0</v>
      </c>
      <c r="W73" s="364" t="str">
        <f>IF(ISERROR(VLOOKUP(H73,'Directive OSH09 (FR)'!$O$6:$P$10,2,FALSE)),"",VLOOKUP(H73,'Directive OSH09 (FR)'!$O$6:$P$10,2,FALSE))</f>
        <v/>
      </c>
      <c r="X73" s="362" t="str">
        <f>IF(ISERROR(VLOOKUP(I73,'Directive OSH09 (FR)'!$O$13:$P$17,2,FALSE)),"",VLOOKUP(I73,'Directive OSH09 (FR)'!$O$13:$P$17,2,FALSE))</f>
        <v/>
      </c>
      <c r="Y73" s="362" t="str">
        <f>IF(J73="","",IF(J73&gt;=161,5,IF(J73&gt;=65,4,IF(J73&gt;=20,3,IF(J73&gt;=9,2,1)))))</f>
        <v/>
      </c>
      <c r="Z73" s="374"/>
      <c r="AA73" s="375"/>
      <c r="AB73" s="375"/>
      <c r="AC73" s="725"/>
      <c r="AD73" s="665"/>
      <c r="AE73" s="644"/>
      <c r="AF73" s="623"/>
      <c r="AG73" s="375"/>
      <c r="AH73" s="375"/>
      <c r="AI73" s="745"/>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6"/>
      <c r="BZ73" s="366"/>
      <c r="CA73" s="366"/>
      <c r="CB73" s="366"/>
      <c r="CC73" s="366"/>
      <c r="CD73" s="366"/>
      <c r="CE73" s="366"/>
      <c r="CF73" s="366"/>
      <c r="CG73" s="366"/>
      <c r="CH73" s="366"/>
      <c r="CI73" s="366"/>
      <c r="CJ73" s="366"/>
      <c r="CK73" s="366"/>
      <c r="CL73" s="366"/>
      <c r="CM73" s="366"/>
      <c r="CN73" s="366"/>
      <c r="CO73" s="366"/>
      <c r="CP73" s="366"/>
      <c r="CQ73" s="366"/>
      <c r="CR73" s="366"/>
      <c r="CS73" s="366"/>
      <c r="CT73" s="366"/>
      <c r="CU73" s="366"/>
      <c r="CV73" s="366"/>
      <c r="CW73" s="366"/>
      <c r="CX73" s="366"/>
      <c r="CY73" s="366"/>
      <c r="CZ73" s="366"/>
      <c r="DA73" s="366"/>
      <c r="DB73" s="366"/>
      <c r="DC73" s="366"/>
      <c r="DD73" s="366"/>
      <c r="DE73" s="366"/>
      <c r="DF73" s="366"/>
      <c r="DG73" s="366"/>
      <c r="DH73" s="366"/>
      <c r="DI73" s="366"/>
      <c r="DJ73" s="366"/>
      <c r="DK73" s="366"/>
      <c r="DL73" s="366"/>
      <c r="DM73" s="366"/>
      <c r="DN73" s="366"/>
      <c r="DO73" s="366"/>
      <c r="DP73" s="366"/>
      <c r="DQ73" s="366"/>
      <c r="DR73" s="366"/>
      <c r="DS73" s="366"/>
      <c r="DT73" s="366"/>
      <c r="DU73" s="366"/>
      <c r="DV73" s="366"/>
      <c r="DW73" s="366"/>
      <c r="DX73" s="366"/>
      <c r="DY73" s="366"/>
      <c r="DZ73" s="366"/>
      <c r="EA73" s="366"/>
      <c r="EB73" s="366"/>
      <c r="EC73" s="366"/>
      <c r="ED73" s="366"/>
      <c r="EE73" s="366"/>
      <c r="EF73" s="366"/>
      <c r="EG73" s="366"/>
      <c r="EH73" s="366"/>
      <c r="EI73" s="366"/>
      <c r="EJ73" s="366"/>
      <c r="EK73" s="366"/>
      <c r="EL73" s="366"/>
      <c r="EM73" s="366"/>
      <c r="EN73" s="366"/>
      <c r="EO73" s="366"/>
      <c r="EP73" s="366"/>
      <c r="EQ73" s="366"/>
      <c r="ER73" s="366"/>
      <c r="ES73" s="366"/>
      <c r="ET73" s="366"/>
      <c r="EU73" s="366"/>
      <c r="EV73" s="366"/>
      <c r="EW73" s="366"/>
      <c r="EX73" s="366"/>
      <c r="EY73" s="366"/>
      <c r="EZ73" s="366"/>
      <c r="FA73" s="366"/>
      <c r="FB73" s="366"/>
      <c r="FC73" s="366"/>
      <c r="FD73" s="366"/>
      <c r="FE73" s="366"/>
      <c r="FF73" s="366"/>
      <c r="FG73" s="366"/>
      <c r="FH73" s="366"/>
      <c r="FI73" s="366"/>
      <c r="FJ73" s="366"/>
      <c r="FK73" s="366"/>
      <c r="FL73" s="366"/>
      <c r="FM73" s="366"/>
      <c r="FN73" s="366"/>
      <c r="FO73" s="366"/>
      <c r="FP73" s="366"/>
      <c r="FQ73" s="366"/>
      <c r="FR73" s="366"/>
      <c r="FS73" s="366"/>
      <c r="FT73" s="366"/>
      <c r="FU73" s="366"/>
      <c r="FV73" s="366"/>
      <c r="FW73" s="366"/>
      <c r="FX73" s="366"/>
      <c r="FY73" s="366"/>
      <c r="FZ73" s="366"/>
      <c r="GA73" s="366"/>
      <c r="GB73" s="366"/>
      <c r="GC73" s="366"/>
      <c r="GD73" s="366"/>
      <c r="GE73" s="366"/>
      <c r="GF73" s="366"/>
      <c r="GG73" s="366"/>
      <c r="GH73" s="366"/>
      <c r="GI73" s="366"/>
      <c r="GJ73" s="366"/>
      <c r="GK73" s="366"/>
      <c r="GL73" s="366"/>
      <c r="GM73" s="366"/>
      <c r="GN73" s="366"/>
      <c r="GO73" s="366"/>
      <c r="GP73" s="366"/>
      <c r="GQ73" s="366"/>
      <c r="GR73" s="366"/>
      <c r="GS73" s="366"/>
      <c r="GT73" s="366"/>
      <c r="GU73" s="366"/>
      <c r="GV73" s="366"/>
      <c r="GW73" s="366"/>
      <c r="GX73" s="366"/>
      <c r="GY73" s="366"/>
    </row>
    <row r="74" spans="1:207">
      <c r="A74" s="261" t="s">
        <v>463</v>
      </c>
      <c r="B74" s="8"/>
      <c r="C74" s="8"/>
      <c r="D74" s="8"/>
      <c r="E74" s="266"/>
      <c r="F74" s="267"/>
      <c r="G74" s="321"/>
      <c r="H74" s="7"/>
      <c r="I74" s="8"/>
      <c r="J74" s="8" t="str">
        <f>IF(ISERROR(W74*X74),"",W74*X74)</f>
        <v/>
      </c>
      <c r="K74" s="14" t="str">
        <f>IF(ISERROR(VLOOKUP(Y74,'Directive OSH09 (FR)'!$T$6:$U$10,2,FALSE)),"",VLOOKUP(Y74,'Directive OSH09 (FR)'!$T$6:$U$10,2,FALSE))</f>
        <v/>
      </c>
      <c r="L74" s="126"/>
      <c r="M74" s="127"/>
      <c r="N74" s="27"/>
      <c r="O74" s="27"/>
      <c r="P74" s="27"/>
      <c r="Q74" s="57"/>
      <c r="R74" s="35"/>
      <c r="S74" s="7">
        <f t="shared" ref="S74:T78" ca="1" si="64">U74</f>
        <v>1</v>
      </c>
      <c r="T74" s="35">
        <f t="shared" ca="1" si="64"/>
        <v>1</v>
      </c>
      <c r="U74" s="3">
        <f ca="1">IF(A74="",0,IF(Q$73="",1,IF(Q$73+$U$73*365&lt;$U$1,1,0)))</f>
        <v>1</v>
      </c>
      <c r="V74" s="163">
        <f ca="1">IF(A74="",0,IF(Q$73="",1,IF(Q$73+$V$73*365&lt;$U$1,1,0)))</f>
        <v>1</v>
      </c>
      <c r="W74" s="162" t="str">
        <f>IF(ISERROR(VLOOKUP(H74,'Directive OSH09 (FR)'!$O$6:$P$10,2,FALSE)),"",VLOOKUP(H74,'Directive OSH09 (FR)'!$O$6:$P$10,2,FALSE))</f>
        <v/>
      </c>
      <c r="X74" s="3" t="str">
        <f>IF(ISERROR(VLOOKUP(I74,'Directive OSH09 (FR)'!$O$13:$P$17,2,FALSE)),"",VLOOKUP(I74,'Directive OSH09 (FR)'!$O$13:$P$17,2,FALSE))</f>
        <v/>
      </c>
      <c r="Y74" s="3" t="str">
        <f>IF(J74="","",IF(J74&gt;=161,5,IF(J74&gt;=65,4,IF(J74&gt;=20,3,IF(J74&gt;=9,2,1)))))</f>
        <v/>
      </c>
      <c r="Z74" s="417"/>
      <c r="AA74" s="418"/>
      <c r="AB74" s="418"/>
      <c r="AC74" s="420"/>
      <c r="AD74" s="667"/>
      <c r="AE74" s="651"/>
      <c r="AF74" s="421"/>
      <c r="AG74" s="418"/>
      <c r="AH74" s="418"/>
      <c r="AI74" s="652"/>
    </row>
    <row r="75" spans="1:207">
      <c r="A75" s="261"/>
      <c r="B75" s="8"/>
      <c r="C75" s="8"/>
      <c r="D75" s="8"/>
      <c r="E75" s="266"/>
      <c r="F75" s="267"/>
      <c r="G75" s="321"/>
      <c r="H75" s="7"/>
      <c r="I75" s="8"/>
      <c r="J75" s="8" t="str">
        <f t="shared" ref="J75:J78" si="65">IF(ISERROR(W75*X75),"",W75*X75)</f>
        <v/>
      </c>
      <c r="K75" s="14" t="str">
        <f>IF(ISERROR(VLOOKUP(Y75,'Directive OSH09 (FR)'!$T$6:$U$10,2,FALSE)),"",VLOOKUP(Y75,'Directive OSH09 (FR)'!$T$6:$U$10,2,FALSE))</f>
        <v/>
      </c>
      <c r="L75" s="126"/>
      <c r="M75" s="127"/>
      <c r="N75" s="27"/>
      <c r="O75" s="27"/>
      <c r="P75" s="27"/>
      <c r="Q75" s="57"/>
      <c r="R75" s="35"/>
      <c r="S75" s="7">
        <f t="shared" si="64"/>
        <v>0</v>
      </c>
      <c r="T75" s="35">
        <f t="shared" si="64"/>
        <v>0</v>
      </c>
      <c r="U75" s="3">
        <f>IF(A75="",0,IF(Q$73="",1,IF(Q$73+$U$73*365&lt;$U$1,1,0)))</f>
        <v>0</v>
      </c>
      <c r="V75" s="163">
        <f>IF(A75="",0,IF(Q$73="",1,IF(Q$73+$V$73*365&lt;$U$1,1,0)))</f>
        <v>0</v>
      </c>
      <c r="W75" s="162" t="str">
        <f>IF(ISERROR(VLOOKUP(H75,'Directive OSH09 (FR)'!$O$6:$P$10,2,FALSE)),"",VLOOKUP(H75,'Directive OSH09 (FR)'!$O$6:$P$10,2,FALSE))</f>
        <v/>
      </c>
      <c r="X75" s="3" t="str">
        <f>IF(ISERROR(VLOOKUP(I75,'Directive OSH09 (FR)'!$O$13:$P$17,2,FALSE)),"",VLOOKUP(I75,'Directive OSH09 (FR)'!$O$13:$P$17,2,FALSE))</f>
        <v/>
      </c>
      <c r="Y75" s="3" t="str">
        <f t="shared" ref="Y75:Y78" si="66">IF(J75="","",IF(J75&gt;=161,5,IF(J75&gt;=65,4,IF(J75&gt;=20,3,IF(J75&gt;=9,2,1)))))</f>
        <v/>
      </c>
      <c r="Z75" s="417"/>
      <c r="AA75" s="418"/>
      <c r="AB75" s="418"/>
      <c r="AC75" s="420"/>
      <c r="AD75" s="667"/>
      <c r="AE75" s="651"/>
      <c r="AF75" s="421"/>
      <c r="AG75" s="418"/>
      <c r="AH75" s="418"/>
      <c r="AI75" s="652"/>
    </row>
    <row r="76" spans="1:207">
      <c r="A76" s="261"/>
      <c r="B76" s="8"/>
      <c r="C76" s="8"/>
      <c r="D76" s="8"/>
      <c r="E76" s="266"/>
      <c r="F76" s="267"/>
      <c r="G76" s="321"/>
      <c r="H76" s="7"/>
      <c r="I76" s="8"/>
      <c r="J76" s="8" t="str">
        <f t="shared" si="65"/>
        <v/>
      </c>
      <c r="K76" s="14" t="str">
        <f>IF(ISERROR(VLOOKUP(Y76,'Directive OSH09 (FR)'!$T$6:$U$10,2,FALSE)),"",VLOOKUP(Y76,'Directive OSH09 (FR)'!$T$6:$U$10,2,FALSE))</f>
        <v/>
      </c>
      <c r="L76" s="126"/>
      <c r="M76" s="127"/>
      <c r="N76" s="27"/>
      <c r="O76" s="27"/>
      <c r="P76" s="27"/>
      <c r="Q76" s="57"/>
      <c r="R76" s="35"/>
      <c r="S76" s="7">
        <f t="shared" si="64"/>
        <v>0</v>
      </c>
      <c r="T76" s="35">
        <f t="shared" si="64"/>
        <v>0</v>
      </c>
      <c r="U76" s="3">
        <f>IF(A76="",0,IF(Q$73="",1,IF(Q$73+$U$73*365&lt;$U$1,1,0)))</f>
        <v>0</v>
      </c>
      <c r="V76" s="163">
        <f>IF(A76="",0,IF(Q$73="",1,IF(Q$73+$V$73*365&lt;$U$1,1,0)))</f>
        <v>0</v>
      </c>
      <c r="W76" s="162" t="str">
        <f>IF(ISERROR(VLOOKUP(H76,'Directive OSH09 (FR)'!$O$6:$P$10,2,FALSE)),"",VLOOKUP(H76,'Directive OSH09 (FR)'!$O$6:$P$10,2,FALSE))</f>
        <v/>
      </c>
      <c r="X76" s="3" t="str">
        <f>IF(ISERROR(VLOOKUP(I76,'Directive OSH09 (FR)'!$O$13:$P$17,2,FALSE)),"",VLOOKUP(I76,'Directive OSH09 (FR)'!$O$13:$P$17,2,FALSE))</f>
        <v/>
      </c>
      <c r="Y76" s="3" t="str">
        <f t="shared" si="66"/>
        <v/>
      </c>
      <c r="Z76" s="417"/>
      <c r="AA76" s="418"/>
      <c r="AB76" s="418"/>
      <c r="AC76" s="420"/>
      <c r="AD76" s="667"/>
      <c r="AE76" s="651"/>
      <c r="AF76" s="421"/>
      <c r="AG76" s="418"/>
      <c r="AH76" s="418"/>
      <c r="AI76" s="652"/>
    </row>
    <row r="77" spans="1:207">
      <c r="A77" s="261"/>
      <c r="B77" s="8"/>
      <c r="C77" s="8"/>
      <c r="D77" s="8"/>
      <c r="E77" s="266"/>
      <c r="F77" s="267"/>
      <c r="G77" s="321"/>
      <c r="H77" s="7"/>
      <c r="I77" s="8"/>
      <c r="J77" s="8" t="str">
        <f t="shared" si="65"/>
        <v/>
      </c>
      <c r="K77" s="14" t="str">
        <f>IF(ISERROR(VLOOKUP(Y77,'Directive OSH09 (FR)'!$T$6:$U$10,2,FALSE)),"",VLOOKUP(Y77,'Directive OSH09 (FR)'!$T$6:$U$10,2,FALSE))</f>
        <v/>
      </c>
      <c r="L77" s="126"/>
      <c r="M77" s="127"/>
      <c r="N77" s="27"/>
      <c r="O77" s="27"/>
      <c r="P77" s="27"/>
      <c r="Q77" s="57"/>
      <c r="R77" s="35"/>
      <c r="S77" s="7">
        <f t="shared" si="64"/>
        <v>0</v>
      </c>
      <c r="T77" s="35">
        <f t="shared" si="64"/>
        <v>0</v>
      </c>
      <c r="U77" s="3">
        <f>IF(A77="",0,IF(Q$73="",1,IF(Q$73+$U$73*365&lt;$U$1,1,0)))</f>
        <v>0</v>
      </c>
      <c r="V77" s="163">
        <f>IF(A77="",0,IF(Q$73="",1,IF(Q$73+$V$73*365&lt;$U$1,1,0)))</f>
        <v>0</v>
      </c>
      <c r="W77" s="162" t="str">
        <f>IF(ISERROR(VLOOKUP(H77,'Directive OSH09 (FR)'!$O$6:$P$10,2,FALSE)),"",VLOOKUP(H77,'Directive OSH09 (FR)'!$O$6:$P$10,2,FALSE))</f>
        <v/>
      </c>
      <c r="X77" s="3" t="str">
        <f>IF(ISERROR(VLOOKUP(I77,'Directive OSH09 (FR)'!$O$13:$P$17,2,FALSE)),"",VLOOKUP(I77,'Directive OSH09 (FR)'!$O$13:$P$17,2,FALSE))</f>
        <v/>
      </c>
      <c r="Y77" s="3" t="str">
        <f t="shared" si="66"/>
        <v/>
      </c>
      <c r="Z77" s="417"/>
      <c r="AA77" s="418"/>
      <c r="AB77" s="418"/>
      <c r="AC77" s="420"/>
      <c r="AD77" s="667"/>
      <c r="AE77" s="651"/>
      <c r="AF77" s="421"/>
      <c r="AG77" s="418"/>
      <c r="AH77" s="418"/>
      <c r="AI77" s="652"/>
    </row>
    <row r="78" spans="1:207" ht="5.25" customHeight="1">
      <c r="A78" s="405"/>
      <c r="B78" s="62"/>
      <c r="C78" s="62"/>
      <c r="D78" s="62"/>
      <c r="E78" s="293"/>
      <c r="F78" s="282"/>
      <c r="G78" s="458"/>
      <c r="H78" s="61"/>
      <c r="I78" s="62"/>
      <c r="J78" s="62" t="str">
        <f t="shared" si="65"/>
        <v/>
      </c>
      <c r="K78" s="63" t="str">
        <f>IF(ISERROR(VLOOKUP(Y78,'Directive OSH09 (FR)'!$T$6:$U$10,2,FALSE)),"",VLOOKUP(Y78,'Directive OSH09 (FR)'!$T$6:$U$10,2,FALSE))</f>
        <v/>
      </c>
      <c r="L78" s="61"/>
      <c r="M78" s="64"/>
      <c r="N78" s="64"/>
      <c r="O78" s="64"/>
      <c r="P78" s="64"/>
      <c r="Q78" s="65"/>
      <c r="R78" s="66"/>
      <c r="S78" s="61">
        <f t="shared" si="64"/>
        <v>0</v>
      </c>
      <c r="T78" s="66">
        <f t="shared" si="64"/>
        <v>0</v>
      </c>
      <c r="U78" s="164">
        <f>IF(A78="",0,IF(Q$73="",1,IF(Q$73+$U$73*365&lt;$U$1,1,0)))</f>
        <v>0</v>
      </c>
      <c r="V78" s="165">
        <f>IF(A78="",0,IF(Q$73="",1,IF(Q$73+$V$73*365&lt;$U$1,1,0)))</f>
        <v>0</v>
      </c>
      <c r="W78" s="162" t="str">
        <f>IF(ISERROR(VLOOKUP(H78,'Directive OSH09 (FR)'!$O$6:$P$10,2,FALSE)),"",VLOOKUP(H78,'Directive OSH09 (FR)'!$O$6:$P$10,2,FALSE))</f>
        <v/>
      </c>
      <c r="X78" s="3" t="str">
        <f>IF(ISERROR(VLOOKUP(I78,'Directive OSH09 (FR)'!$O$13:$P$17,2,FALSE)),"",VLOOKUP(I78,'Directive OSH09 (FR)'!$O$13:$P$17,2,FALSE))</f>
        <v/>
      </c>
      <c r="Y78" s="3" t="str">
        <f t="shared" si="66"/>
        <v/>
      </c>
      <c r="Z78" s="417"/>
      <c r="AA78" s="418"/>
      <c r="AB78" s="418"/>
      <c r="AC78" s="420"/>
      <c r="AD78" s="667"/>
      <c r="AE78" s="651"/>
      <c r="AF78" s="421"/>
      <c r="AG78" s="418"/>
      <c r="AH78" s="418"/>
      <c r="AI78" s="652"/>
    </row>
    <row r="79" spans="1:207" s="517" customFormat="1">
      <c r="A79" s="403" t="s">
        <v>283</v>
      </c>
      <c r="B79" s="398"/>
      <c r="C79" s="398"/>
      <c r="D79" s="398"/>
      <c r="E79" s="370"/>
      <c r="F79" s="371"/>
      <c r="G79" s="464"/>
      <c r="H79" s="412"/>
      <c r="I79" s="398"/>
      <c r="J79" s="398" t="str">
        <f>IF(SUM(J80:J84)=0,"",MAX(J80:J84))</f>
        <v/>
      </c>
      <c r="K79" s="356" t="str">
        <f>IF(ISERROR(VLOOKUP(Y79,'Directive OSH09 (FR)'!$T$6:$U$10,2,FALSE)),"",VLOOKUP(Y79,'Directive OSH09 (FR)'!$T$6:$U$10,2,FALSE))</f>
        <v/>
      </c>
      <c r="L79" s="357" t="str">
        <f>IF(ISERROR(VLOOKUP($A79,Dangers!$B$4:$G$1001,4,FALSE)),"ERR",IF(ISBLANK(VLOOKUP($A79,Dangers!$B$4:$G$1001,4,FALSE)),"","Yes"))</f>
        <v/>
      </c>
      <c r="M79" s="358" t="str">
        <f>IF(ISERROR(VLOOKUP($A79,Dangers!$B$4:$G$1001,6,FALSE)),"ERR",IF(ISBLANK((VLOOKUP($A79,Dangers!$B$4:$G$1001,6,FALSE))),"","Yes"))</f>
        <v/>
      </c>
      <c r="N79" s="358"/>
      <c r="O79" s="359"/>
      <c r="P79" s="358"/>
      <c r="Q79" s="360" t="str">
        <f>IF(OR(L79="Yes",M79="Yes"),MAX(Q80:Q84),"")</f>
        <v/>
      </c>
      <c r="R79" s="361"/>
      <c r="S79" s="357">
        <f>IF(L79="Yes",IF(SUM(S80:S84)=0,0,1),2)</f>
        <v>2</v>
      </c>
      <c r="T79" s="361">
        <f>IF(M79="Yes",IF(SUM(T80:T84)=0,0,1),2)</f>
        <v>2</v>
      </c>
      <c r="U79" s="362">
        <v>0</v>
      </c>
      <c r="V79" s="363">
        <v>0</v>
      </c>
      <c r="W79" s="364" t="str">
        <f>IF(ISERROR(VLOOKUP(H79,'Directive OSH09 (FR)'!$O$6:$P$10,2,FALSE)),"",VLOOKUP(H79,'Directive OSH09 (FR)'!$O$6:$P$10,2,FALSE))</f>
        <v/>
      </c>
      <c r="X79" s="362" t="str">
        <f>IF(ISERROR(VLOOKUP(I79,'Directive OSH09 (FR)'!$O$13:$P$17,2,FALSE)),"",VLOOKUP(I79,'Directive OSH09 (FR)'!$O$13:$P$17,2,FALSE))</f>
        <v/>
      </c>
      <c r="Y79" s="362" t="str">
        <f>IF(J79="","",IF(J79&gt;=161,5,IF(J79&gt;=65,4,IF(J79&gt;=20,3,IF(J79&gt;=9,2,1)))))</f>
        <v/>
      </c>
      <c r="Z79" s="374"/>
      <c r="AA79" s="375"/>
      <c r="AB79" s="375"/>
      <c r="AC79" s="725"/>
      <c r="AD79" s="665"/>
      <c r="AE79" s="644"/>
      <c r="AF79" s="623"/>
      <c r="AG79" s="375"/>
      <c r="AH79" s="375"/>
      <c r="AI79" s="745"/>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6"/>
      <c r="BZ79" s="366"/>
      <c r="CA79" s="366"/>
      <c r="CB79" s="366"/>
      <c r="CC79" s="366"/>
      <c r="CD79" s="366"/>
      <c r="CE79" s="366"/>
      <c r="CF79" s="366"/>
      <c r="CG79" s="366"/>
      <c r="CH79" s="366"/>
      <c r="CI79" s="366"/>
      <c r="CJ79" s="366"/>
      <c r="CK79" s="366"/>
      <c r="CL79" s="366"/>
      <c r="CM79" s="366"/>
      <c r="CN79" s="366"/>
      <c r="CO79" s="366"/>
      <c r="CP79" s="366"/>
      <c r="CQ79" s="366"/>
      <c r="CR79" s="366"/>
      <c r="CS79" s="366"/>
      <c r="CT79" s="366"/>
      <c r="CU79" s="366"/>
      <c r="CV79" s="366"/>
      <c r="CW79" s="366"/>
      <c r="CX79" s="366"/>
      <c r="CY79" s="366"/>
      <c r="CZ79" s="366"/>
      <c r="DA79" s="366"/>
      <c r="DB79" s="366"/>
      <c r="DC79" s="366"/>
      <c r="DD79" s="366"/>
      <c r="DE79" s="366"/>
      <c r="DF79" s="366"/>
      <c r="DG79" s="366"/>
      <c r="DH79" s="366"/>
      <c r="DI79" s="366"/>
      <c r="DJ79" s="366"/>
      <c r="DK79" s="366"/>
      <c r="DL79" s="366"/>
      <c r="DM79" s="366"/>
      <c r="DN79" s="366"/>
      <c r="DO79" s="366"/>
      <c r="DP79" s="366"/>
      <c r="DQ79" s="366"/>
      <c r="DR79" s="366"/>
      <c r="DS79" s="366"/>
      <c r="DT79" s="366"/>
      <c r="DU79" s="366"/>
      <c r="DV79" s="366"/>
      <c r="DW79" s="366"/>
      <c r="DX79" s="366"/>
      <c r="DY79" s="366"/>
      <c r="DZ79" s="366"/>
      <c r="EA79" s="366"/>
      <c r="EB79" s="366"/>
      <c r="EC79" s="366"/>
      <c r="ED79" s="366"/>
      <c r="EE79" s="366"/>
      <c r="EF79" s="366"/>
      <c r="EG79" s="366"/>
      <c r="EH79" s="366"/>
      <c r="EI79" s="366"/>
      <c r="EJ79" s="366"/>
      <c r="EK79" s="366"/>
      <c r="EL79" s="366"/>
      <c r="EM79" s="366"/>
      <c r="EN79" s="366"/>
      <c r="EO79" s="366"/>
      <c r="EP79" s="366"/>
      <c r="EQ79" s="366"/>
      <c r="ER79" s="366"/>
      <c r="ES79" s="366"/>
      <c r="ET79" s="366"/>
      <c r="EU79" s="366"/>
      <c r="EV79" s="366"/>
      <c r="EW79" s="366"/>
      <c r="EX79" s="366"/>
      <c r="EY79" s="366"/>
      <c r="EZ79" s="366"/>
      <c r="FA79" s="366"/>
      <c r="FB79" s="366"/>
      <c r="FC79" s="366"/>
      <c r="FD79" s="366"/>
      <c r="FE79" s="366"/>
      <c r="FF79" s="366"/>
      <c r="FG79" s="366"/>
      <c r="FH79" s="366"/>
      <c r="FI79" s="366"/>
      <c r="FJ79" s="366"/>
      <c r="FK79" s="366"/>
      <c r="FL79" s="366"/>
      <c r="FM79" s="366"/>
      <c r="FN79" s="366"/>
      <c r="FO79" s="366"/>
      <c r="FP79" s="366"/>
      <c r="FQ79" s="366"/>
      <c r="FR79" s="366"/>
      <c r="FS79" s="366"/>
      <c r="FT79" s="366"/>
      <c r="FU79" s="366"/>
      <c r="FV79" s="366"/>
      <c r="FW79" s="366"/>
      <c r="FX79" s="366"/>
      <c r="FY79" s="366"/>
      <c r="FZ79" s="366"/>
      <c r="GA79" s="366"/>
      <c r="GB79" s="366"/>
      <c r="GC79" s="366"/>
      <c r="GD79" s="366"/>
      <c r="GE79" s="366"/>
      <c r="GF79" s="366"/>
      <c r="GG79" s="366"/>
      <c r="GH79" s="366"/>
      <c r="GI79" s="366"/>
      <c r="GJ79" s="366"/>
      <c r="GK79" s="366"/>
      <c r="GL79" s="366"/>
      <c r="GM79" s="366"/>
      <c r="GN79" s="366"/>
      <c r="GO79" s="366"/>
      <c r="GP79" s="366"/>
      <c r="GQ79" s="366"/>
      <c r="GR79" s="366"/>
      <c r="GS79" s="366"/>
      <c r="GT79" s="366"/>
      <c r="GU79" s="366"/>
      <c r="GV79" s="366"/>
      <c r="GW79" s="366"/>
      <c r="GX79" s="366"/>
      <c r="GY79" s="366"/>
    </row>
    <row r="80" spans="1:207">
      <c r="A80" s="261" t="s">
        <v>463</v>
      </c>
      <c r="B80" s="8"/>
      <c r="C80" s="8"/>
      <c r="D80" s="8"/>
      <c r="E80" s="266"/>
      <c r="F80" s="267"/>
      <c r="G80" s="321"/>
      <c r="H80" s="7"/>
      <c r="I80" s="8"/>
      <c r="J80" s="8" t="str">
        <f>IF(ISERROR(W80*X80),"",W80*X80)</f>
        <v/>
      </c>
      <c r="K80" s="14" t="str">
        <f>IF(ISERROR(VLOOKUP(Y80,'Directive OSH09 (FR)'!$T$6:$U$10,2,FALSE)),"",VLOOKUP(Y80,'Directive OSH09 (FR)'!$T$6:$U$10,2,FALSE))</f>
        <v/>
      </c>
      <c r="L80" s="126"/>
      <c r="M80" s="127"/>
      <c r="N80" s="27"/>
      <c r="O80" s="27"/>
      <c r="P80" s="27"/>
      <c r="Q80" s="57"/>
      <c r="R80" s="35"/>
      <c r="S80" s="7">
        <f t="shared" ref="S80:T84" si="67">U80</f>
        <v>1</v>
      </c>
      <c r="T80" s="35">
        <f t="shared" si="67"/>
        <v>1</v>
      </c>
      <c r="U80" s="3">
        <f>IF(A80="",0,IF(Q$79="",1,IF(Q$79+$U$79*365&lt;$U$1,1,0)))</f>
        <v>1</v>
      </c>
      <c r="V80" s="163">
        <f>IF(A80="",0,IF(Q$79="",1,IF(Q$79+$V$79*365&lt;$U$1,1,0)))</f>
        <v>1</v>
      </c>
      <c r="W80" s="162" t="str">
        <f>IF(ISERROR(VLOOKUP(H80,'Directive OSH09 (FR)'!$O$6:$P$10,2,FALSE)),"",VLOOKUP(H80,'Directive OSH09 (FR)'!$O$6:$P$10,2,FALSE))</f>
        <v/>
      </c>
      <c r="X80" s="3" t="str">
        <f>IF(ISERROR(VLOOKUP(I80,'Directive OSH09 (FR)'!$O$13:$P$17,2,FALSE)),"",VLOOKUP(I80,'Directive OSH09 (FR)'!$O$13:$P$17,2,FALSE))</f>
        <v/>
      </c>
      <c r="Y80" s="3" t="str">
        <f>IF(J80="","",IF(J80&gt;=161,5,IF(J80&gt;=65,4,IF(J80&gt;=20,3,IF(J80&gt;=9,2,1)))))</f>
        <v/>
      </c>
      <c r="Z80" s="417"/>
      <c r="AA80" s="418"/>
      <c r="AB80" s="418"/>
      <c r="AC80" s="420"/>
      <c r="AD80" s="667"/>
      <c r="AE80" s="651"/>
      <c r="AF80" s="421"/>
      <c r="AG80" s="418"/>
      <c r="AH80" s="418"/>
      <c r="AI80" s="652"/>
    </row>
    <row r="81" spans="1:207">
      <c r="A81" s="261"/>
      <c r="B81" s="8"/>
      <c r="C81" s="8"/>
      <c r="D81" s="8"/>
      <c r="E81" s="266"/>
      <c r="F81" s="267"/>
      <c r="G81" s="321"/>
      <c r="H81" s="7"/>
      <c r="I81" s="8"/>
      <c r="J81" s="8" t="str">
        <f t="shared" ref="J81:J84" si="68">IF(ISERROR(W81*X81),"",W81*X81)</f>
        <v/>
      </c>
      <c r="K81" s="14" t="str">
        <f>IF(ISERROR(VLOOKUP(Y81,'Directive OSH09 (FR)'!$T$6:$U$10,2,FALSE)),"",VLOOKUP(Y81,'Directive OSH09 (FR)'!$T$6:$U$10,2,FALSE))</f>
        <v/>
      </c>
      <c r="L81" s="126"/>
      <c r="M81" s="127"/>
      <c r="N81" s="27"/>
      <c r="O81" s="27"/>
      <c r="P81" s="27"/>
      <c r="Q81" s="57"/>
      <c r="R81" s="35"/>
      <c r="S81" s="7">
        <f t="shared" si="67"/>
        <v>0</v>
      </c>
      <c r="T81" s="35">
        <f t="shared" si="67"/>
        <v>0</v>
      </c>
      <c r="U81" s="3">
        <f>IF(A81="",0,IF(Q$79="",1,IF(Q$79+$U$79*365&lt;$U$1,1,0)))</f>
        <v>0</v>
      </c>
      <c r="V81" s="163">
        <f>IF(A81="",0,IF(Q$79="",1,IF(Q$79+$V$79*365&lt;$U$1,1,0)))</f>
        <v>0</v>
      </c>
      <c r="W81" s="162" t="str">
        <f>IF(ISERROR(VLOOKUP(H81,'Directive OSH09 (FR)'!$O$6:$P$10,2,FALSE)),"",VLOOKUP(H81,'Directive OSH09 (FR)'!$O$6:$P$10,2,FALSE))</f>
        <v/>
      </c>
      <c r="X81" s="3" t="str">
        <f>IF(ISERROR(VLOOKUP(I81,'Directive OSH09 (FR)'!$O$13:$P$17,2,FALSE)),"",VLOOKUP(I81,'Directive OSH09 (FR)'!$O$13:$P$17,2,FALSE))</f>
        <v/>
      </c>
      <c r="Y81" s="3" t="str">
        <f t="shared" ref="Y81:Y84" si="69">IF(J81="","",IF(J81&gt;=161,5,IF(J81&gt;=65,4,IF(J81&gt;=20,3,IF(J81&gt;=9,2,1)))))</f>
        <v/>
      </c>
      <c r="Z81" s="417"/>
      <c r="AA81" s="418"/>
      <c r="AB81" s="418"/>
      <c r="AC81" s="420"/>
      <c r="AD81" s="667"/>
      <c r="AE81" s="651"/>
      <c r="AF81" s="421"/>
      <c r="AG81" s="418"/>
      <c r="AH81" s="418"/>
      <c r="AI81" s="652"/>
    </row>
    <row r="82" spans="1:207">
      <c r="A82" s="261"/>
      <c r="B82" s="8"/>
      <c r="C82" s="8"/>
      <c r="D82" s="8"/>
      <c r="E82" s="266"/>
      <c r="F82" s="267"/>
      <c r="G82" s="321"/>
      <c r="H82" s="7"/>
      <c r="I82" s="8"/>
      <c r="J82" s="8" t="str">
        <f t="shared" si="68"/>
        <v/>
      </c>
      <c r="K82" s="14" t="str">
        <f>IF(ISERROR(VLOOKUP(Y82,'Directive OSH09 (FR)'!$T$6:$U$10,2,FALSE)),"",VLOOKUP(Y82,'Directive OSH09 (FR)'!$T$6:$U$10,2,FALSE))</f>
        <v/>
      </c>
      <c r="L82" s="126"/>
      <c r="M82" s="127"/>
      <c r="N82" s="27"/>
      <c r="O82" s="27"/>
      <c r="P82" s="27"/>
      <c r="Q82" s="57"/>
      <c r="R82" s="35"/>
      <c r="S82" s="7">
        <f t="shared" si="67"/>
        <v>0</v>
      </c>
      <c r="T82" s="35">
        <f t="shared" si="67"/>
        <v>0</v>
      </c>
      <c r="U82" s="3">
        <f>IF(A82="",0,IF(Q$79="",1,IF(Q$79+$U$79*365&lt;$U$1,1,0)))</f>
        <v>0</v>
      </c>
      <c r="V82" s="163">
        <f>IF(A82="",0,IF(Q$79="",1,IF(Q$79+$V$79*365&lt;$U$1,1,0)))</f>
        <v>0</v>
      </c>
      <c r="W82" s="162" t="str">
        <f>IF(ISERROR(VLOOKUP(H82,'Directive OSH09 (FR)'!$O$6:$P$10,2,FALSE)),"",VLOOKUP(H82,'Directive OSH09 (FR)'!$O$6:$P$10,2,FALSE))</f>
        <v/>
      </c>
      <c r="X82" s="3" t="str">
        <f>IF(ISERROR(VLOOKUP(I82,'Directive OSH09 (FR)'!$O$13:$P$17,2,FALSE)),"",VLOOKUP(I82,'Directive OSH09 (FR)'!$O$13:$P$17,2,FALSE))</f>
        <v/>
      </c>
      <c r="Y82" s="3" t="str">
        <f t="shared" si="69"/>
        <v/>
      </c>
      <c r="Z82" s="417"/>
      <c r="AA82" s="418"/>
      <c r="AB82" s="418"/>
      <c r="AC82" s="420"/>
      <c r="AD82" s="667"/>
      <c r="AE82" s="651"/>
      <c r="AF82" s="421"/>
      <c r="AG82" s="418"/>
      <c r="AH82" s="418"/>
      <c r="AI82" s="652"/>
    </row>
    <row r="83" spans="1:207">
      <c r="A83" s="261"/>
      <c r="B83" s="8"/>
      <c r="C83" s="8"/>
      <c r="D83" s="8"/>
      <c r="E83" s="266"/>
      <c r="F83" s="267"/>
      <c r="G83" s="321"/>
      <c r="H83" s="7"/>
      <c r="I83" s="8"/>
      <c r="J83" s="8" t="str">
        <f t="shared" si="68"/>
        <v/>
      </c>
      <c r="K83" s="14" t="str">
        <f>IF(ISERROR(VLOOKUP(Y83,'Directive OSH09 (FR)'!$T$6:$U$10,2,FALSE)),"",VLOOKUP(Y83,'Directive OSH09 (FR)'!$T$6:$U$10,2,FALSE))</f>
        <v/>
      </c>
      <c r="L83" s="126"/>
      <c r="M83" s="127"/>
      <c r="N83" s="27"/>
      <c r="O83" s="27"/>
      <c r="P83" s="27"/>
      <c r="Q83" s="57"/>
      <c r="R83" s="35"/>
      <c r="S83" s="7">
        <f t="shared" si="67"/>
        <v>0</v>
      </c>
      <c r="T83" s="35">
        <f t="shared" si="67"/>
        <v>0</v>
      </c>
      <c r="U83" s="3">
        <f>IF(A83="",0,IF(Q$79="",1,IF(Q$79+$U$79*365&lt;$U$1,1,0)))</f>
        <v>0</v>
      </c>
      <c r="V83" s="163">
        <f>IF(A83="",0,IF(Q$79="",1,IF(Q$79+$V$79*365&lt;$U$1,1,0)))</f>
        <v>0</v>
      </c>
      <c r="W83" s="162" t="str">
        <f>IF(ISERROR(VLOOKUP(H83,'Directive OSH09 (FR)'!$O$6:$P$10,2,FALSE)),"",VLOOKUP(H83,'Directive OSH09 (FR)'!$O$6:$P$10,2,FALSE))</f>
        <v/>
      </c>
      <c r="X83" s="3" t="str">
        <f>IF(ISERROR(VLOOKUP(I83,'Directive OSH09 (FR)'!$O$13:$P$17,2,FALSE)),"",VLOOKUP(I83,'Directive OSH09 (FR)'!$O$13:$P$17,2,FALSE))</f>
        <v/>
      </c>
      <c r="Y83" s="3" t="str">
        <f t="shared" si="69"/>
        <v/>
      </c>
      <c r="Z83" s="417"/>
      <c r="AA83" s="418"/>
      <c r="AB83" s="418"/>
      <c r="AC83" s="420"/>
      <c r="AD83" s="667"/>
      <c r="AE83" s="651"/>
      <c r="AF83" s="421"/>
      <c r="AG83" s="418"/>
      <c r="AH83" s="418"/>
      <c r="AI83" s="652"/>
    </row>
    <row r="84" spans="1:207" ht="5.25" customHeight="1">
      <c r="A84" s="405"/>
      <c r="B84" s="62"/>
      <c r="C84" s="62"/>
      <c r="D84" s="62"/>
      <c r="E84" s="293"/>
      <c r="F84" s="282"/>
      <c r="G84" s="458"/>
      <c r="H84" s="61"/>
      <c r="I84" s="62"/>
      <c r="J84" s="62" t="str">
        <f t="shared" si="68"/>
        <v/>
      </c>
      <c r="K84" s="63" t="str">
        <f>IF(ISERROR(VLOOKUP(Y84,'Directive OSH09 (FR)'!$T$6:$U$10,2,FALSE)),"",VLOOKUP(Y84,'Directive OSH09 (FR)'!$T$6:$U$10,2,FALSE))</f>
        <v/>
      </c>
      <c r="L84" s="61"/>
      <c r="M84" s="64"/>
      <c r="N84" s="64"/>
      <c r="O84" s="64"/>
      <c r="P84" s="64"/>
      <c r="Q84" s="65"/>
      <c r="R84" s="66"/>
      <c r="S84" s="61">
        <f t="shared" si="67"/>
        <v>0</v>
      </c>
      <c r="T84" s="66">
        <f t="shared" si="67"/>
        <v>0</v>
      </c>
      <c r="U84" s="164">
        <f>IF(A84="",0,IF(Q$79="",1,IF(Q$79+$U$79*365&lt;$U$1,1,0)))</f>
        <v>0</v>
      </c>
      <c r="V84" s="165">
        <f>IF(A84="",0,IF(Q$79="",1,IF(Q$79+$V$79*365&lt;$U$1,1,0)))</f>
        <v>0</v>
      </c>
      <c r="W84" s="162" t="str">
        <f>IF(ISERROR(VLOOKUP(H84,'Directive OSH09 (FR)'!$O$6:$P$10,2,FALSE)),"",VLOOKUP(H84,'Directive OSH09 (FR)'!$O$6:$P$10,2,FALSE))</f>
        <v/>
      </c>
      <c r="X84" s="3" t="str">
        <f>IF(ISERROR(VLOOKUP(I84,'Directive OSH09 (FR)'!$O$13:$P$17,2,FALSE)),"",VLOOKUP(I84,'Directive OSH09 (FR)'!$O$13:$P$17,2,FALSE))</f>
        <v/>
      </c>
      <c r="Y84" s="3" t="str">
        <f t="shared" si="69"/>
        <v/>
      </c>
      <c r="Z84" s="417"/>
      <c r="AA84" s="418"/>
      <c r="AB84" s="418"/>
      <c r="AC84" s="420"/>
      <c r="AD84" s="667"/>
      <c r="AE84" s="651"/>
      <c r="AF84" s="421"/>
      <c r="AG84" s="418"/>
      <c r="AH84" s="418"/>
      <c r="AI84" s="652"/>
    </row>
    <row r="85" spans="1:207" s="517" customFormat="1" ht="14.25">
      <c r="A85" s="403" t="s">
        <v>284</v>
      </c>
      <c r="B85" s="398"/>
      <c r="C85" s="398"/>
      <c r="D85" s="398"/>
      <c r="E85" s="370"/>
      <c r="F85" s="371"/>
      <c r="G85" s="464"/>
      <c r="H85" s="412"/>
      <c r="I85" s="398"/>
      <c r="J85" s="398">
        <f>IF(SUM(J86:J90)=0,"",MAX(J86:J90))</f>
        <v>16</v>
      </c>
      <c r="K85" s="356" t="str">
        <f>IF(ISERROR(VLOOKUP(Y85,'Directive OSH09 (FR)'!$T$6:$U$10,2,FALSE)),"",VLOOKUP(Y85,'Directive OSH09 (FR)'!$T$6:$U$10,2,FALSE))</f>
        <v>2-Tolérable</v>
      </c>
      <c r="L85" s="357" t="str">
        <f>IF(ISERROR(VLOOKUP($A85,Dangers!$B$4:$G$1001,4,FALSE)),"ERR",IF(ISBLANK(VLOOKUP($A85,Dangers!$B$4:$G$1001,4,FALSE)),"","Yes"))</f>
        <v>Yes</v>
      </c>
      <c r="M85" s="358" t="str">
        <f>IF(ISERROR(VLOOKUP($A85,Dangers!$B$4:$G$1001,6,FALSE)),"ERR",IF(ISBLANK((VLOOKUP($A85,Dangers!$B$4:$G$1001,6,FALSE))),"","Yes"))</f>
        <v>Yes</v>
      </c>
      <c r="N85" s="358"/>
      <c r="O85" s="359"/>
      <c r="P85" s="358"/>
      <c r="Q85" s="360">
        <f>IF(OR(L85="Yes",M85="Yes"),MAX(Q86:Q90),"")</f>
        <v>0</v>
      </c>
      <c r="R85" s="361"/>
      <c r="S85" s="357">
        <f>IF(L85="Yes",IF(SUM(S86:S90)=0,0,1),2)</f>
        <v>1</v>
      </c>
      <c r="T85" s="361">
        <f>IF(M85="Yes",IF(SUM(T86:T90)=0,0,1),2)</f>
        <v>1</v>
      </c>
      <c r="U85" s="362">
        <v>3</v>
      </c>
      <c r="V85" s="363">
        <v>3</v>
      </c>
      <c r="W85" s="364" t="str">
        <f>IF(ISERROR(VLOOKUP(H85,'Directive OSH09 (FR)'!$O$6:$P$10,2,FALSE)),"",VLOOKUP(H85,'Directive OSH09 (FR)'!$O$6:$P$10,2,FALSE))</f>
        <v/>
      </c>
      <c r="X85" s="362" t="str">
        <f>IF(ISERROR(VLOOKUP(I85,'Directive OSH09 (FR)'!$O$13:$P$17,2,FALSE)),"",VLOOKUP(I85,'Directive OSH09 (FR)'!$O$13:$P$17,2,FALSE))</f>
        <v/>
      </c>
      <c r="Y85" s="362">
        <f>IF(J85="","",IF(J85&gt;=161,5,IF(J85&gt;=65,4,IF(J85&gt;=20,3,IF(J85&gt;=9,2,1)))))</f>
        <v>2</v>
      </c>
      <c r="Z85" s="374"/>
      <c r="AA85" s="375"/>
      <c r="AB85" s="375"/>
      <c r="AC85" s="725"/>
      <c r="AD85" s="665"/>
      <c r="AE85" s="644"/>
      <c r="AF85" s="623"/>
      <c r="AG85" s="375"/>
      <c r="AH85" s="375"/>
      <c r="AI85" s="745"/>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6"/>
      <c r="BZ85" s="366"/>
      <c r="CA85" s="366"/>
      <c r="CB85" s="366"/>
      <c r="CC85" s="366"/>
      <c r="CD85" s="366"/>
      <c r="CE85" s="366"/>
      <c r="CF85" s="366"/>
      <c r="CG85" s="366"/>
      <c r="CH85" s="366"/>
      <c r="CI85" s="366"/>
      <c r="CJ85" s="366"/>
      <c r="CK85" s="366"/>
      <c r="CL85" s="366"/>
      <c r="CM85" s="366"/>
      <c r="CN85" s="366"/>
      <c r="CO85" s="366"/>
      <c r="CP85" s="366"/>
      <c r="CQ85" s="366"/>
      <c r="CR85" s="366"/>
      <c r="CS85" s="366"/>
      <c r="CT85" s="366"/>
      <c r="CU85" s="366"/>
      <c r="CV85" s="366"/>
      <c r="CW85" s="366"/>
      <c r="CX85" s="366"/>
      <c r="CY85" s="366"/>
      <c r="CZ85" s="366"/>
      <c r="DA85" s="366"/>
      <c r="DB85" s="366"/>
      <c r="DC85" s="366"/>
      <c r="DD85" s="366"/>
      <c r="DE85" s="366"/>
      <c r="DF85" s="366"/>
      <c r="DG85" s="366"/>
      <c r="DH85" s="366"/>
      <c r="DI85" s="366"/>
      <c r="DJ85" s="366"/>
      <c r="DK85" s="366"/>
      <c r="DL85" s="366"/>
      <c r="DM85" s="366"/>
      <c r="DN85" s="366"/>
      <c r="DO85" s="366"/>
      <c r="DP85" s="366"/>
      <c r="DQ85" s="366"/>
      <c r="DR85" s="366"/>
      <c r="DS85" s="366"/>
      <c r="DT85" s="366"/>
      <c r="DU85" s="366"/>
      <c r="DV85" s="366"/>
      <c r="DW85" s="366"/>
      <c r="DX85" s="366"/>
      <c r="DY85" s="366"/>
      <c r="DZ85" s="366"/>
      <c r="EA85" s="366"/>
      <c r="EB85" s="366"/>
      <c r="EC85" s="366"/>
      <c r="ED85" s="366"/>
      <c r="EE85" s="366"/>
      <c r="EF85" s="366"/>
      <c r="EG85" s="366"/>
      <c r="EH85" s="366"/>
      <c r="EI85" s="366"/>
      <c r="EJ85" s="366"/>
      <c r="EK85" s="366"/>
      <c r="EL85" s="366"/>
      <c r="EM85" s="366"/>
      <c r="EN85" s="366"/>
      <c r="EO85" s="366"/>
      <c r="EP85" s="366"/>
      <c r="EQ85" s="366"/>
      <c r="ER85" s="366"/>
      <c r="ES85" s="366"/>
      <c r="ET85" s="366"/>
      <c r="EU85" s="366"/>
      <c r="EV85" s="366"/>
      <c r="EW85" s="366"/>
      <c r="EX85" s="366"/>
      <c r="EY85" s="366"/>
      <c r="EZ85" s="366"/>
      <c r="FA85" s="366"/>
      <c r="FB85" s="366"/>
      <c r="FC85" s="366"/>
      <c r="FD85" s="366"/>
      <c r="FE85" s="366"/>
      <c r="FF85" s="366"/>
      <c r="FG85" s="366"/>
      <c r="FH85" s="366"/>
      <c r="FI85" s="366"/>
      <c r="FJ85" s="366"/>
      <c r="FK85" s="366"/>
      <c r="FL85" s="366"/>
      <c r="FM85" s="366"/>
      <c r="FN85" s="366"/>
      <c r="FO85" s="366"/>
      <c r="FP85" s="366"/>
      <c r="FQ85" s="366"/>
      <c r="FR85" s="366"/>
      <c r="FS85" s="366"/>
      <c r="FT85" s="366"/>
      <c r="FU85" s="366"/>
      <c r="FV85" s="366"/>
      <c r="FW85" s="366"/>
      <c r="FX85" s="366"/>
      <c r="FY85" s="366"/>
      <c r="FZ85" s="366"/>
      <c r="GA85" s="366"/>
      <c r="GB85" s="366"/>
      <c r="GC85" s="366"/>
      <c r="GD85" s="366"/>
      <c r="GE85" s="366"/>
      <c r="GF85" s="366"/>
      <c r="GG85" s="366"/>
      <c r="GH85" s="366"/>
      <c r="GI85" s="366"/>
      <c r="GJ85" s="366"/>
      <c r="GK85" s="366"/>
      <c r="GL85" s="366"/>
      <c r="GM85" s="366"/>
      <c r="GN85" s="366"/>
      <c r="GO85" s="366"/>
      <c r="GP85" s="366"/>
      <c r="GQ85" s="366"/>
      <c r="GR85" s="366"/>
      <c r="GS85" s="366"/>
      <c r="GT85" s="366"/>
      <c r="GU85" s="366"/>
      <c r="GV85" s="366"/>
      <c r="GW85" s="366"/>
      <c r="GX85" s="366"/>
      <c r="GY85" s="366"/>
    </row>
    <row r="86" spans="1:207" ht="38.25">
      <c r="A86" s="261" t="s">
        <v>807</v>
      </c>
      <c r="B86" s="8" t="s">
        <v>787</v>
      </c>
      <c r="C86" s="8" t="s">
        <v>788</v>
      </c>
      <c r="D86" s="8" t="s">
        <v>846</v>
      </c>
      <c r="E86" s="266" t="s">
        <v>36</v>
      </c>
      <c r="F86" s="267">
        <v>3</v>
      </c>
      <c r="G86" s="256" t="s">
        <v>515</v>
      </c>
      <c r="H86" s="7" t="s">
        <v>38</v>
      </c>
      <c r="I86" s="8" t="s">
        <v>47</v>
      </c>
      <c r="J86" s="8">
        <f t="shared" ref="J86" si="70">IF(ISERROR(W86*X86),"",W86*X86)</f>
        <v>16</v>
      </c>
      <c r="K86" s="14" t="str">
        <f>IF(ISERROR(VLOOKUP(Y86,'Directive OSH09 (FR)'!$T$6:$U$10,2,FALSE)),"",VLOOKUP(Y86,'Directive OSH09 (FR)'!$T$6:$U$10,2,FALSE))</f>
        <v>2-Tolérable</v>
      </c>
      <c r="L86" s="126"/>
      <c r="M86" s="127"/>
      <c r="N86" s="27"/>
      <c r="O86" s="27"/>
      <c r="P86" s="27"/>
      <c r="Q86" s="57"/>
      <c r="R86" s="35"/>
      <c r="S86" s="7">
        <f t="shared" ref="S86:T87" si="71">U86</f>
        <v>1</v>
      </c>
      <c r="T86" s="35">
        <f t="shared" si="71"/>
        <v>1</v>
      </c>
      <c r="U86" s="3">
        <f>IF(A86="",0,IF(Q$88="",1,IF(Q$88+$U$88*365&lt;$U$1,1,0)))</f>
        <v>1</v>
      </c>
      <c r="V86" s="163">
        <f>IF(A86="",0,IF(Q$88="",1,IF(Q$88+$V$88*365&lt;$U$1,1,0)))</f>
        <v>1</v>
      </c>
      <c r="W86" s="162">
        <f>IF(ISERROR(VLOOKUP(H86,'Directive OSH09 (FR)'!$O$6:$P$10,2,FALSE)),"",VLOOKUP(H86,'Directive OSH09 (FR)'!$O$6:$P$10,2,FALSE))</f>
        <v>4</v>
      </c>
      <c r="X86" s="3">
        <f>IF(ISERROR(VLOOKUP(I86,'Directive OSH09 (FR)'!$O$13:$P$17,2,FALSE)),"",VLOOKUP(I86,'Directive OSH09 (FR)'!$O$13:$P$17,2,FALSE))</f>
        <v>4</v>
      </c>
      <c r="Y86" s="3">
        <f t="shared" ref="Y86" si="72">IF(J86="","",IF(J86&gt;=161,5,IF(J86&gt;=65,4,IF(J86&gt;=20,3,IF(J86&gt;=9,2,1)))))</f>
        <v>2</v>
      </c>
      <c r="Z86" s="418"/>
      <c r="AA86" s="418"/>
      <c r="AB86" s="418"/>
      <c r="AC86" s="420"/>
      <c r="AD86" s="667"/>
      <c r="AE86" s="651"/>
      <c r="AF86" s="421"/>
      <c r="AG86" s="418"/>
      <c r="AH86" s="418"/>
      <c r="AI86" s="652"/>
    </row>
    <row r="87" spans="1:207" ht="67.5">
      <c r="A87" s="260" t="s">
        <v>807</v>
      </c>
      <c r="B87" s="255" t="s">
        <v>512</v>
      </c>
      <c r="C87" s="255" t="s">
        <v>513</v>
      </c>
      <c r="D87" s="255" t="s">
        <v>847</v>
      </c>
      <c r="E87" s="266" t="s">
        <v>36</v>
      </c>
      <c r="F87" s="267">
        <v>3</v>
      </c>
      <c r="G87" s="256" t="s">
        <v>515</v>
      </c>
      <c r="H87" s="7" t="s">
        <v>38</v>
      </c>
      <c r="I87" s="8" t="s">
        <v>47</v>
      </c>
      <c r="J87" s="8">
        <f>IF(ISERROR(W87*X87),"",W87*X87)</f>
        <v>16</v>
      </c>
      <c r="K87" s="14" t="str">
        <f>IF(ISERROR(VLOOKUP(Y87,'Directive OSH09 (FR)'!$T$6:$U$10,2,FALSE)),"",VLOOKUP(Y87,'Directive OSH09 (FR)'!$T$6:$U$10,2,FALSE))</f>
        <v>2-Tolérable</v>
      </c>
      <c r="L87" s="126"/>
      <c r="M87" s="127"/>
      <c r="N87" s="27"/>
      <c r="O87" s="27"/>
      <c r="P87" s="27"/>
      <c r="Q87" s="57"/>
      <c r="R87" s="35"/>
      <c r="S87" s="7">
        <f t="shared" si="71"/>
        <v>1</v>
      </c>
      <c r="T87" s="35">
        <f t="shared" si="71"/>
        <v>1</v>
      </c>
      <c r="U87" s="3">
        <f>IF(A87="",0,IF(Q$93="",1,IF(Q$93+$U$93*365&lt;$U$1,1,0)))</f>
        <v>1</v>
      </c>
      <c r="V87" s="163">
        <f>IF(A87="",0,IF(Q$93="",1,IF(Q$93+$V$93*365&lt;$U$1,1,0)))</f>
        <v>1</v>
      </c>
      <c r="W87" s="162">
        <f>IF(ISERROR(VLOOKUP(H87,'Directive OSH09 (FR)'!$O$6:$P$10,2,FALSE)),"",VLOOKUP(H87,'Directive OSH09 (FR)'!$O$6:$P$10,2,FALSE))</f>
        <v>4</v>
      </c>
      <c r="X87" s="3">
        <f>IF(ISERROR(VLOOKUP(I87,'Directive OSH09 (FR)'!$O$13:$P$17,2,FALSE)),"",VLOOKUP(I87,'Directive OSH09 (FR)'!$O$13:$P$17,2,FALSE))</f>
        <v>4</v>
      </c>
      <c r="Y87" s="3">
        <f>IF(J87="","",IF(J87&gt;=161,5,IF(J87&gt;=65,4,IF(J87&gt;=20,3,IF(J87&gt;=9,2,1)))))</f>
        <v>2</v>
      </c>
      <c r="Z87" s="318" t="s">
        <v>523</v>
      </c>
      <c r="AA87" s="424" t="s">
        <v>460</v>
      </c>
      <c r="AB87" s="418"/>
      <c r="AC87" s="420"/>
      <c r="AD87" s="667"/>
      <c r="AE87" s="651"/>
      <c r="AF87" s="314"/>
      <c r="AG87" s="8"/>
      <c r="AH87" s="8">
        <f>IF(ISERROR(AU87*AV87),"",AU87*AV87)</f>
        <v>0</v>
      </c>
      <c r="AI87" s="652"/>
    </row>
    <row r="88" spans="1:207">
      <c r="A88" s="261"/>
      <c r="B88" s="8"/>
      <c r="C88" s="8"/>
      <c r="D88" s="8"/>
      <c r="E88" s="266"/>
      <c r="F88" s="267"/>
      <c r="G88" s="321"/>
      <c r="H88" s="7"/>
      <c r="I88" s="8"/>
      <c r="J88" s="8" t="str">
        <f t="shared" ref="J88:J90" si="73">IF(ISERROR(W88*X88),"",W88*X88)</f>
        <v/>
      </c>
      <c r="K88" s="14" t="str">
        <f>IF(ISERROR(VLOOKUP(Y88,'Directive OSH09 (FR)'!$T$6:$U$10,2,FALSE)),"",VLOOKUP(Y88,'Directive OSH09 (FR)'!$T$6:$U$10,2,FALSE))</f>
        <v/>
      </c>
      <c r="L88" s="126"/>
      <c r="M88" s="127"/>
      <c r="N88" s="27"/>
      <c r="O88" s="27"/>
      <c r="P88" s="27"/>
      <c r="Q88" s="57"/>
      <c r="R88" s="35"/>
      <c r="S88" s="7">
        <f t="shared" ref="S88:T90" si="74">U88</f>
        <v>0</v>
      </c>
      <c r="T88" s="35">
        <f t="shared" si="74"/>
        <v>0</v>
      </c>
      <c r="U88" s="3">
        <f>IF(A88="",0,IF(Q$85="",1,IF(Q$85+$U$85*365&lt;$U$1,1,0)))</f>
        <v>0</v>
      </c>
      <c r="V88" s="163">
        <f>IF(A88="",0,IF(Q$85="",1,IF(Q$85+$V$85*365&lt;$U$1,1,0)))</f>
        <v>0</v>
      </c>
      <c r="W88" s="162" t="str">
        <f>IF(ISERROR(VLOOKUP(H88,'Directive OSH09 (FR)'!$O$6:$P$10,2,FALSE)),"",VLOOKUP(H88,'Directive OSH09 (FR)'!$O$6:$P$10,2,FALSE))</f>
        <v/>
      </c>
      <c r="X88" s="3" t="str">
        <f>IF(ISERROR(VLOOKUP(I88,'Directive OSH09 (FR)'!$O$13:$P$17,2,FALSE)),"",VLOOKUP(I88,'Directive OSH09 (FR)'!$O$13:$P$17,2,FALSE))</f>
        <v/>
      </c>
      <c r="Y88" s="3" t="str">
        <f t="shared" ref="Y88:Y90" si="75">IF(J88="","",IF(J88&gt;=161,5,IF(J88&gt;=65,4,IF(J88&gt;=20,3,IF(J88&gt;=9,2,1)))))</f>
        <v/>
      </c>
      <c r="Z88" s="417"/>
      <c r="AA88" s="418"/>
      <c r="AB88" s="418"/>
      <c r="AC88" s="420"/>
      <c r="AD88" s="667"/>
      <c r="AE88" s="651"/>
      <c r="AF88" s="421"/>
      <c r="AG88" s="418"/>
      <c r="AH88" s="418"/>
      <c r="AI88" s="652"/>
    </row>
    <row r="89" spans="1:207">
      <c r="A89" s="261"/>
      <c r="B89" s="8"/>
      <c r="C89" s="8"/>
      <c r="D89" s="8"/>
      <c r="E89" s="266"/>
      <c r="F89" s="267"/>
      <c r="G89" s="321"/>
      <c r="H89" s="7"/>
      <c r="I89" s="8"/>
      <c r="J89" s="8" t="str">
        <f t="shared" si="73"/>
        <v/>
      </c>
      <c r="K89" s="14" t="str">
        <f>IF(ISERROR(VLOOKUP(Y89,'Directive OSH09 (FR)'!$T$6:$U$10,2,FALSE)),"",VLOOKUP(Y89,'Directive OSH09 (FR)'!$T$6:$U$10,2,FALSE))</f>
        <v/>
      </c>
      <c r="L89" s="126"/>
      <c r="M89" s="127"/>
      <c r="N89" s="27"/>
      <c r="O89" s="27"/>
      <c r="P89" s="27"/>
      <c r="Q89" s="57"/>
      <c r="R89" s="35"/>
      <c r="S89" s="7">
        <f t="shared" si="74"/>
        <v>0</v>
      </c>
      <c r="T89" s="35">
        <f t="shared" si="74"/>
        <v>0</v>
      </c>
      <c r="U89" s="3">
        <f>IF(A89="",0,IF(Q$85="",1,IF(Q$85+$U$85*365&lt;$U$1,1,0)))</f>
        <v>0</v>
      </c>
      <c r="V89" s="163">
        <f>IF(A89="",0,IF(Q$85="",1,IF(Q$85+$V$85*365&lt;$U$1,1,0)))</f>
        <v>0</v>
      </c>
      <c r="W89" s="162" t="str">
        <f>IF(ISERROR(VLOOKUP(H89,'Directive OSH09 (FR)'!$O$6:$P$10,2,FALSE)),"",VLOOKUP(H89,'Directive OSH09 (FR)'!$O$6:$P$10,2,FALSE))</f>
        <v/>
      </c>
      <c r="X89" s="3" t="str">
        <f>IF(ISERROR(VLOOKUP(I89,'Directive OSH09 (FR)'!$O$13:$P$17,2,FALSE)),"",VLOOKUP(I89,'Directive OSH09 (FR)'!$O$13:$P$17,2,FALSE))</f>
        <v/>
      </c>
      <c r="Y89" s="3" t="str">
        <f t="shared" si="75"/>
        <v/>
      </c>
      <c r="Z89" s="417"/>
      <c r="AA89" s="418"/>
      <c r="AB89" s="418"/>
      <c r="AC89" s="420"/>
      <c r="AD89" s="667"/>
      <c r="AE89" s="651"/>
      <c r="AF89" s="421"/>
      <c r="AG89" s="418"/>
      <c r="AH89" s="418"/>
      <c r="AI89" s="652"/>
    </row>
    <row r="90" spans="1:207" ht="5.25" customHeight="1">
      <c r="A90" s="405"/>
      <c r="B90" s="62"/>
      <c r="C90" s="62"/>
      <c r="D90" s="62"/>
      <c r="E90" s="293"/>
      <c r="F90" s="282"/>
      <c r="G90" s="458"/>
      <c r="H90" s="61"/>
      <c r="I90" s="62"/>
      <c r="J90" s="62" t="str">
        <f t="shared" si="73"/>
        <v/>
      </c>
      <c r="K90" s="63" t="str">
        <f>IF(ISERROR(VLOOKUP(Y90,'Directive OSH09 (FR)'!$T$6:$U$10,2,FALSE)),"",VLOOKUP(Y90,'Directive OSH09 (FR)'!$T$6:$U$10,2,FALSE))</f>
        <v/>
      </c>
      <c r="L90" s="61"/>
      <c r="M90" s="64"/>
      <c r="N90" s="64"/>
      <c r="O90" s="64"/>
      <c r="P90" s="64"/>
      <c r="Q90" s="65"/>
      <c r="R90" s="66"/>
      <c r="S90" s="61">
        <f t="shared" si="74"/>
        <v>0</v>
      </c>
      <c r="T90" s="66">
        <f t="shared" si="74"/>
        <v>0</v>
      </c>
      <c r="U90" s="164">
        <f>IF(A90="",0,IF(Q$85="",1,IF(Q$85+$U$85*365&lt;$U$1,1,0)))</f>
        <v>0</v>
      </c>
      <c r="V90" s="165">
        <f>IF(A90="",0,IF(Q$85="",1,IF(Q$85+$V$85*365&lt;$U$1,1,0)))</f>
        <v>0</v>
      </c>
      <c r="W90" s="162" t="str">
        <f>IF(ISERROR(VLOOKUP(H90,'Directive OSH09 (FR)'!$O$6:$P$10,2,FALSE)),"",VLOOKUP(H90,'Directive OSH09 (FR)'!$O$6:$P$10,2,FALSE))</f>
        <v/>
      </c>
      <c r="X90" s="3" t="str">
        <f>IF(ISERROR(VLOOKUP(I90,'Directive OSH09 (FR)'!$O$13:$P$17,2,FALSE)),"",VLOOKUP(I90,'Directive OSH09 (FR)'!$O$13:$P$17,2,FALSE))</f>
        <v/>
      </c>
      <c r="Y90" s="3" t="str">
        <f t="shared" si="75"/>
        <v/>
      </c>
      <c r="Z90" s="417"/>
      <c r="AA90" s="418"/>
      <c r="AB90" s="418"/>
      <c r="AC90" s="420"/>
      <c r="AD90" s="667"/>
      <c r="AE90" s="651"/>
      <c r="AF90" s="421"/>
      <c r="AG90" s="418"/>
      <c r="AH90" s="418"/>
      <c r="AI90" s="652"/>
    </row>
    <row r="91" spans="1:207" s="517" customFormat="1" ht="14.25">
      <c r="A91" s="403" t="s">
        <v>339</v>
      </c>
      <c r="B91" s="398"/>
      <c r="C91" s="398"/>
      <c r="D91" s="398"/>
      <c r="E91" s="370"/>
      <c r="F91" s="371"/>
      <c r="G91" s="464"/>
      <c r="H91" s="412"/>
      <c r="I91" s="398"/>
      <c r="J91" s="398">
        <f>IF(SUM(J92:J97)=0,"",MAX(J92:J97))</f>
        <v>32</v>
      </c>
      <c r="K91" s="356" t="str">
        <f>IF(ISERROR(VLOOKUP(Y91,'Directive OSH09 (FR)'!$T$6:$U$10,2,FALSE)),"",VLOOKUP(Y91,'Directive OSH09 (FR)'!$T$6:$U$10,2,FALSE))</f>
        <v>3-Moderé</v>
      </c>
      <c r="L91" s="357" t="str">
        <f>IF(ISERROR(VLOOKUP($A91,Dangers!$B$4:$G$1001,4,FALSE)),"ERR",IF(ISBLANK(VLOOKUP($A91,Dangers!$B$4:$G$1001,4,FALSE)),"","Yes"))</f>
        <v/>
      </c>
      <c r="M91" s="358" t="str">
        <f>IF(ISERROR(VLOOKUP($A91,Dangers!$B$4:$G$1001,6,FALSE)),"ERR",IF(ISBLANK((VLOOKUP($A91,Dangers!$B$4:$G$1001,6,FALSE))),"","Yes"))</f>
        <v>Yes</v>
      </c>
      <c r="N91" s="358"/>
      <c r="O91" s="359"/>
      <c r="P91" s="358"/>
      <c r="Q91" s="360">
        <f>IF(OR(L91="Yes",M91="Yes"),MAX(Q92:Q97),"")</f>
        <v>0</v>
      </c>
      <c r="R91" s="361"/>
      <c r="S91" s="357">
        <f>IF(L91="Yes",IF(SUM(S92:S97)=0,0,1),2)</f>
        <v>2</v>
      </c>
      <c r="T91" s="361">
        <f ca="1">IF(M91="Yes",IF(SUM(T92:T97)=0,0,1),2)</f>
        <v>1</v>
      </c>
      <c r="U91" s="362">
        <v>0</v>
      </c>
      <c r="V91" s="363">
        <v>2</v>
      </c>
      <c r="W91" s="364" t="str">
        <f>IF(ISERROR(VLOOKUP(H91,'Directive OSH09 (FR)'!$O$6:$P$10,2,FALSE)),"",VLOOKUP(H91,'Directive OSH09 (FR)'!$O$6:$P$10,2,FALSE))</f>
        <v/>
      </c>
      <c r="X91" s="362" t="str">
        <f>IF(ISERROR(VLOOKUP(I91,'Directive OSH09 (FR)'!$O$13:$P$17,2,FALSE)),"",VLOOKUP(I91,'Directive OSH09 (FR)'!$O$13:$P$17,2,FALSE))</f>
        <v/>
      </c>
      <c r="Y91" s="362">
        <f>IF(J91="","",IF(J91&gt;=161,5,IF(J91&gt;=65,4,IF(J91&gt;=20,3,IF(J91&gt;=9,2,1)))))</f>
        <v>3</v>
      </c>
      <c r="Z91" s="374"/>
      <c r="AA91" s="375"/>
      <c r="AB91" s="375"/>
      <c r="AC91" s="725"/>
      <c r="AD91" s="665"/>
      <c r="AE91" s="644"/>
      <c r="AF91" s="623"/>
      <c r="AG91" s="375"/>
      <c r="AH91" s="375"/>
      <c r="AI91" s="745"/>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6"/>
      <c r="BZ91" s="366"/>
      <c r="CA91" s="366"/>
      <c r="CB91" s="366"/>
      <c r="CC91" s="366"/>
      <c r="CD91" s="366"/>
      <c r="CE91" s="366"/>
      <c r="CF91" s="366"/>
      <c r="CG91" s="366"/>
      <c r="CH91" s="366"/>
      <c r="CI91" s="366"/>
      <c r="CJ91" s="366"/>
      <c r="CK91" s="366"/>
      <c r="CL91" s="366"/>
      <c r="CM91" s="366"/>
      <c r="CN91" s="366"/>
      <c r="CO91" s="366"/>
      <c r="CP91" s="366"/>
      <c r="CQ91" s="366"/>
      <c r="CR91" s="366"/>
      <c r="CS91" s="366"/>
      <c r="CT91" s="366"/>
      <c r="CU91" s="366"/>
      <c r="CV91" s="366"/>
      <c r="CW91" s="366"/>
      <c r="CX91" s="366"/>
      <c r="CY91" s="366"/>
      <c r="CZ91" s="366"/>
      <c r="DA91" s="366"/>
      <c r="DB91" s="366"/>
      <c r="DC91" s="366"/>
      <c r="DD91" s="366"/>
      <c r="DE91" s="366"/>
      <c r="DF91" s="366"/>
      <c r="DG91" s="366"/>
      <c r="DH91" s="366"/>
      <c r="DI91" s="366"/>
      <c r="DJ91" s="366"/>
      <c r="DK91" s="366"/>
      <c r="DL91" s="366"/>
      <c r="DM91" s="366"/>
      <c r="DN91" s="366"/>
      <c r="DO91" s="366"/>
      <c r="DP91" s="366"/>
      <c r="DQ91" s="366"/>
      <c r="DR91" s="366"/>
      <c r="DS91" s="366"/>
      <c r="DT91" s="366"/>
      <c r="DU91" s="366"/>
      <c r="DV91" s="366"/>
      <c r="DW91" s="366"/>
      <c r="DX91" s="366"/>
      <c r="DY91" s="366"/>
      <c r="DZ91" s="366"/>
      <c r="EA91" s="366"/>
      <c r="EB91" s="366"/>
      <c r="EC91" s="366"/>
      <c r="ED91" s="366"/>
      <c r="EE91" s="366"/>
      <c r="EF91" s="366"/>
      <c r="EG91" s="366"/>
      <c r="EH91" s="366"/>
      <c r="EI91" s="366"/>
      <c r="EJ91" s="366"/>
      <c r="EK91" s="366"/>
      <c r="EL91" s="366"/>
      <c r="EM91" s="366"/>
      <c r="EN91" s="366"/>
      <c r="EO91" s="366"/>
      <c r="EP91" s="366"/>
      <c r="EQ91" s="366"/>
      <c r="ER91" s="366"/>
      <c r="ES91" s="366"/>
      <c r="ET91" s="366"/>
      <c r="EU91" s="366"/>
      <c r="EV91" s="366"/>
      <c r="EW91" s="366"/>
      <c r="EX91" s="366"/>
      <c r="EY91" s="366"/>
      <c r="EZ91" s="366"/>
      <c r="FA91" s="366"/>
      <c r="FB91" s="366"/>
      <c r="FC91" s="366"/>
      <c r="FD91" s="366"/>
      <c r="FE91" s="366"/>
      <c r="FF91" s="366"/>
      <c r="FG91" s="366"/>
      <c r="FH91" s="366"/>
      <c r="FI91" s="366"/>
      <c r="FJ91" s="366"/>
      <c r="FK91" s="366"/>
      <c r="FL91" s="366"/>
      <c r="FM91" s="366"/>
      <c r="FN91" s="366"/>
      <c r="FO91" s="366"/>
      <c r="FP91" s="366"/>
      <c r="FQ91" s="366"/>
      <c r="FR91" s="366"/>
      <c r="FS91" s="366"/>
      <c r="FT91" s="366"/>
      <c r="FU91" s="366"/>
      <c r="FV91" s="366"/>
      <c r="FW91" s="366"/>
      <c r="FX91" s="366"/>
      <c r="FY91" s="366"/>
      <c r="FZ91" s="366"/>
      <c r="GA91" s="366"/>
      <c r="GB91" s="366"/>
      <c r="GC91" s="366"/>
      <c r="GD91" s="366"/>
      <c r="GE91" s="366"/>
      <c r="GF91" s="366"/>
      <c r="GG91" s="366"/>
      <c r="GH91" s="366"/>
      <c r="GI91" s="366"/>
      <c r="GJ91" s="366"/>
      <c r="GK91" s="366"/>
      <c r="GL91" s="366"/>
      <c r="GM91" s="366"/>
      <c r="GN91" s="366"/>
      <c r="GO91" s="366"/>
      <c r="GP91" s="366"/>
      <c r="GQ91" s="366"/>
      <c r="GR91" s="366"/>
      <c r="GS91" s="366"/>
      <c r="GT91" s="366"/>
      <c r="GU91" s="366"/>
      <c r="GV91" s="366"/>
      <c r="GW91" s="366"/>
      <c r="GX91" s="366"/>
      <c r="GY91" s="366"/>
    </row>
    <row r="92" spans="1:207" ht="51">
      <c r="A92" s="261" t="s">
        <v>807</v>
      </c>
      <c r="B92" s="255" t="s">
        <v>848</v>
      </c>
      <c r="C92" s="255" t="s">
        <v>849</v>
      </c>
      <c r="D92" s="255" t="s">
        <v>850</v>
      </c>
      <c r="E92" s="266" t="s">
        <v>36</v>
      </c>
      <c r="F92" s="267">
        <v>3</v>
      </c>
      <c r="G92" s="256" t="s">
        <v>851</v>
      </c>
      <c r="H92" s="7" t="s">
        <v>38</v>
      </c>
      <c r="I92" s="8" t="s">
        <v>48</v>
      </c>
      <c r="J92" s="8">
        <f>IF(ISERROR(W92*X92),"",W92*X92)</f>
        <v>32</v>
      </c>
      <c r="K92" s="14" t="str">
        <f>IF(ISERROR(VLOOKUP(Y92,'Directive OSH09 (FR)'!$T$6:$U$10,2,FALSE)),"",VLOOKUP(Y92,'Directive OSH09 (FR)'!$T$6:$U$10,2,FALSE))</f>
        <v>3-Moderé</v>
      </c>
      <c r="L92" s="126"/>
      <c r="M92" s="127"/>
      <c r="N92" s="27"/>
      <c r="O92" s="27"/>
      <c r="P92" s="27"/>
      <c r="Q92" s="57"/>
      <c r="R92" s="35"/>
      <c r="S92" s="7">
        <f t="shared" ref="S92:T97" ca="1" si="76">U92</f>
        <v>1</v>
      </c>
      <c r="T92" s="35">
        <f t="shared" ca="1" si="76"/>
        <v>1</v>
      </c>
      <c r="U92" s="3">
        <f t="shared" ref="U92:U97" ca="1" si="77">IF(A92="",0,IF(Q$91="",1,IF(Q$91+$U$85*365&lt;$U$1,1,0)))</f>
        <v>1</v>
      </c>
      <c r="V92" s="163">
        <f t="shared" ref="V92:V97" ca="1" si="78">IF(A92="",0,IF(Q$91="",1,IF(Q$91+$V$85*365&lt;$U$1,1,0)))</f>
        <v>1</v>
      </c>
      <c r="W92" s="162">
        <f>IF(ISERROR(VLOOKUP(H92,'Directive OSH09 (FR)'!$O$6:$P$10,2,FALSE)),"",VLOOKUP(H92,'Directive OSH09 (FR)'!$O$6:$P$10,2,FALSE))</f>
        <v>4</v>
      </c>
      <c r="X92" s="3">
        <f>IF(ISERROR(VLOOKUP(I92,'Directive OSH09 (FR)'!$O$13:$P$17,2,FALSE)),"",VLOOKUP(I92,'Directive OSH09 (FR)'!$O$13:$P$17,2,FALSE))</f>
        <v>8</v>
      </c>
      <c r="Y92" s="3">
        <f>IF(J92="","",IF(J92&gt;=161,5,IF(J92&gt;=65,4,IF(J92&gt;=20,3,IF(J92&gt;=9,2,1)))))</f>
        <v>3</v>
      </c>
      <c r="Z92" s="417"/>
      <c r="AA92" s="418"/>
      <c r="AB92" s="177"/>
      <c r="AC92" s="420"/>
      <c r="AD92" s="667"/>
      <c r="AE92" s="651"/>
      <c r="AF92" s="756"/>
      <c r="AG92" s="418"/>
      <c r="AH92" s="418"/>
      <c r="AI92" s="653"/>
    </row>
    <row r="93" spans="1:207" ht="51">
      <c r="A93" s="261" t="s">
        <v>807</v>
      </c>
      <c r="B93" s="255" t="s">
        <v>852</v>
      </c>
      <c r="C93" s="255" t="s">
        <v>849</v>
      </c>
      <c r="D93" s="255" t="s">
        <v>853</v>
      </c>
      <c r="E93" s="266" t="s">
        <v>36</v>
      </c>
      <c r="F93" s="267">
        <v>3</v>
      </c>
      <c r="G93" s="256" t="s">
        <v>851</v>
      </c>
      <c r="H93" s="7" t="s">
        <v>38</v>
      </c>
      <c r="I93" s="8" t="s">
        <v>48</v>
      </c>
      <c r="J93" s="8">
        <f>IF(ISERROR(W93*X93),"",W93*X93)</f>
        <v>32</v>
      </c>
      <c r="K93" s="14" t="str">
        <f>IF(ISERROR(VLOOKUP(Y93,'Directive OSH09 (FR)'!$T$6:$U$10,2,FALSE)),"",VLOOKUP(Y93,'Directive OSH09 (FR)'!$T$6:$U$10,2,FALSE))</f>
        <v>3-Moderé</v>
      </c>
      <c r="L93" s="126"/>
      <c r="M93" s="127"/>
      <c r="N93" s="27"/>
      <c r="O93" s="27"/>
      <c r="P93" s="27"/>
      <c r="Q93" s="57"/>
      <c r="R93" s="35"/>
      <c r="S93" s="7">
        <f t="shared" ref="S93" ca="1" si="79">U93</f>
        <v>1</v>
      </c>
      <c r="T93" s="35">
        <f t="shared" ref="T93" ca="1" si="80">V93</f>
        <v>1</v>
      </c>
      <c r="U93" s="3">
        <f t="shared" ca="1" si="77"/>
        <v>1</v>
      </c>
      <c r="V93" s="163">
        <f t="shared" ca="1" si="78"/>
        <v>1</v>
      </c>
      <c r="W93" s="162">
        <f>IF(ISERROR(VLOOKUP(H93,'Directive OSH09 (FR)'!$O$6:$P$10,2,FALSE)),"",VLOOKUP(H93,'Directive OSH09 (FR)'!$O$6:$P$10,2,FALSE))</f>
        <v>4</v>
      </c>
      <c r="X93" s="3">
        <f>IF(ISERROR(VLOOKUP(I93,'Directive OSH09 (FR)'!$O$13:$P$17,2,FALSE)),"",VLOOKUP(I93,'Directive OSH09 (FR)'!$O$13:$P$17,2,FALSE))</f>
        <v>8</v>
      </c>
      <c r="Y93" s="3">
        <f>IF(J93="","",IF(J93&gt;=161,5,IF(J93&gt;=65,4,IF(J93&gt;=20,3,IF(J93&gt;=9,2,1)))))</f>
        <v>3</v>
      </c>
      <c r="Z93" s="417"/>
      <c r="AA93" s="418"/>
      <c r="AB93" s="177"/>
      <c r="AC93" s="420"/>
      <c r="AD93" s="667"/>
      <c r="AE93" s="651"/>
      <c r="AF93" s="756"/>
      <c r="AG93" s="418"/>
      <c r="AH93" s="418"/>
      <c r="AI93" s="653"/>
    </row>
    <row r="94" spans="1:207" ht="38.25">
      <c r="A94" s="261" t="s">
        <v>854</v>
      </c>
      <c r="B94" s="255" t="s">
        <v>855</v>
      </c>
      <c r="C94" s="8" t="s">
        <v>856</v>
      </c>
      <c r="D94" s="255" t="s">
        <v>857</v>
      </c>
      <c r="E94" s="266" t="s">
        <v>36</v>
      </c>
      <c r="F94" s="267">
        <v>3</v>
      </c>
      <c r="G94" s="321" t="s">
        <v>528</v>
      </c>
      <c r="H94" s="7" t="s">
        <v>35</v>
      </c>
      <c r="I94" s="8" t="s">
        <v>48</v>
      </c>
      <c r="J94" s="8">
        <f t="shared" ref="J94:J97" si="81">IF(ISERROR(W94*X94),"",W94*X94)</f>
        <v>16</v>
      </c>
      <c r="K94" s="14" t="str">
        <f>IF(ISERROR(VLOOKUP(Y94,'Directive OSH09 (FR)'!$T$6:$U$10,2,FALSE)),"",VLOOKUP(Y94,'Directive OSH09 (FR)'!$T$6:$U$10,2,FALSE))</f>
        <v>2-Tolérable</v>
      </c>
      <c r="L94" s="126"/>
      <c r="M94" s="127"/>
      <c r="N94" s="27"/>
      <c r="O94" s="27"/>
      <c r="P94" s="27"/>
      <c r="Q94" s="57"/>
      <c r="R94" s="35"/>
      <c r="S94" s="7">
        <f t="shared" ca="1" si="76"/>
        <v>1</v>
      </c>
      <c r="T94" s="35">
        <f t="shared" ca="1" si="76"/>
        <v>1</v>
      </c>
      <c r="U94" s="3">
        <f t="shared" ca="1" si="77"/>
        <v>1</v>
      </c>
      <c r="V94" s="163">
        <f t="shared" ca="1" si="78"/>
        <v>1</v>
      </c>
      <c r="W94" s="162">
        <f>IF(ISERROR(VLOOKUP(H94,'Directive OSH09 (FR)'!$O$6:$P$10,2,FALSE)),"",VLOOKUP(H94,'Directive OSH09 (FR)'!$O$6:$P$10,2,FALSE))</f>
        <v>2</v>
      </c>
      <c r="X94" s="3">
        <f>IF(ISERROR(VLOOKUP(I94,'Directive OSH09 (FR)'!$O$13:$P$17,2,FALSE)),"",VLOOKUP(I94,'Directive OSH09 (FR)'!$O$13:$P$17,2,FALSE))</f>
        <v>8</v>
      </c>
      <c r="Y94" s="3">
        <f t="shared" ref="Y94:Y97" si="82">IF(J94="","",IF(J94&gt;=161,5,IF(J94&gt;=65,4,IF(J94&gt;=20,3,IF(J94&gt;=9,2,1)))))</f>
        <v>2</v>
      </c>
      <c r="Z94" s="417"/>
      <c r="AA94" s="418"/>
      <c r="AB94" s="418"/>
      <c r="AC94" s="420"/>
      <c r="AD94" s="667"/>
      <c r="AE94" s="651"/>
      <c r="AF94" s="213"/>
      <c r="AG94" s="418"/>
      <c r="AH94" s="418"/>
      <c r="AI94" s="652"/>
    </row>
    <row r="95" spans="1:207" ht="63.75">
      <c r="A95" s="261" t="s">
        <v>807</v>
      </c>
      <c r="B95" s="255" t="s">
        <v>858</v>
      </c>
      <c r="C95" s="255" t="s">
        <v>859</v>
      </c>
      <c r="D95" s="255" t="s">
        <v>860</v>
      </c>
      <c r="E95" s="266" t="s">
        <v>36</v>
      </c>
      <c r="F95" s="267">
        <v>3</v>
      </c>
      <c r="G95" s="321" t="s">
        <v>528</v>
      </c>
      <c r="H95" s="7" t="s">
        <v>35</v>
      </c>
      <c r="I95" s="8" t="s">
        <v>48</v>
      </c>
      <c r="J95" s="8">
        <f t="shared" si="81"/>
        <v>16</v>
      </c>
      <c r="K95" s="14" t="str">
        <f>IF(ISERROR(VLOOKUP(Y95,'Directive OSH09 (FR)'!$T$6:$U$10,2,FALSE)),"",VLOOKUP(Y95,'Directive OSH09 (FR)'!$T$6:$U$10,2,FALSE))</f>
        <v>2-Tolérable</v>
      </c>
      <c r="L95" s="126"/>
      <c r="M95" s="127"/>
      <c r="N95" s="27"/>
      <c r="O95" s="27"/>
      <c r="P95" s="27"/>
      <c r="Q95" s="57"/>
      <c r="R95" s="35"/>
      <c r="S95" s="7">
        <f t="shared" ca="1" si="76"/>
        <v>1</v>
      </c>
      <c r="T95" s="35">
        <f t="shared" ca="1" si="76"/>
        <v>1</v>
      </c>
      <c r="U95" s="3">
        <f t="shared" ca="1" si="77"/>
        <v>1</v>
      </c>
      <c r="V95" s="163">
        <f t="shared" ca="1" si="78"/>
        <v>1</v>
      </c>
      <c r="W95" s="162">
        <f>IF(ISERROR(VLOOKUP(H95,'Directive OSH09 (FR)'!$O$6:$P$10,2,FALSE)),"",VLOOKUP(H95,'Directive OSH09 (FR)'!$O$6:$P$10,2,FALSE))</f>
        <v>2</v>
      </c>
      <c r="X95" s="3">
        <f>IF(ISERROR(VLOOKUP(I95,'Directive OSH09 (FR)'!$O$13:$P$17,2,FALSE)),"",VLOOKUP(I95,'Directive OSH09 (FR)'!$O$13:$P$17,2,FALSE))</f>
        <v>8</v>
      </c>
      <c r="Y95" s="3">
        <f t="shared" si="82"/>
        <v>2</v>
      </c>
      <c r="Z95" s="417"/>
      <c r="AA95" s="418"/>
      <c r="AB95" s="418"/>
      <c r="AC95" s="420"/>
      <c r="AD95" s="667"/>
      <c r="AE95" s="651"/>
      <c r="AF95" s="213"/>
      <c r="AG95" s="418"/>
      <c r="AH95" s="418"/>
      <c r="AI95" s="652"/>
    </row>
    <row r="96" spans="1:207">
      <c r="A96" s="261"/>
      <c r="B96" s="8"/>
      <c r="C96" s="8"/>
      <c r="D96" s="8"/>
      <c r="E96" s="266"/>
      <c r="F96" s="267"/>
      <c r="G96" s="321"/>
      <c r="H96" s="7"/>
      <c r="I96" s="8"/>
      <c r="J96" s="8" t="str">
        <f t="shared" si="81"/>
        <v/>
      </c>
      <c r="K96" s="14" t="str">
        <f>IF(ISERROR(VLOOKUP(Y96,'Directive OSH09 (FR)'!$T$6:$U$10,2,FALSE)),"",VLOOKUP(Y96,'Directive OSH09 (FR)'!$T$6:$U$10,2,FALSE))</f>
        <v/>
      </c>
      <c r="L96" s="126"/>
      <c r="M96" s="127"/>
      <c r="N96" s="27"/>
      <c r="O96" s="27"/>
      <c r="P96" s="27"/>
      <c r="Q96" s="57"/>
      <c r="R96" s="35"/>
      <c r="S96" s="7">
        <f t="shared" si="76"/>
        <v>0</v>
      </c>
      <c r="T96" s="35">
        <f t="shared" si="76"/>
        <v>0</v>
      </c>
      <c r="U96" s="3">
        <f t="shared" si="77"/>
        <v>0</v>
      </c>
      <c r="V96" s="163">
        <f t="shared" si="78"/>
        <v>0</v>
      </c>
      <c r="W96" s="162" t="str">
        <f>IF(ISERROR(VLOOKUP(H96,'Directive OSH09 (FR)'!$O$6:$P$10,2,FALSE)),"",VLOOKUP(H96,'Directive OSH09 (FR)'!$O$6:$P$10,2,FALSE))</f>
        <v/>
      </c>
      <c r="X96" s="3" t="str">
        <f>IF(ISERROR(VLOOKUP(I96,'Directive OSH09 (FR)'!$O$13:$P$17,2,FALSE)),"",VLOOKUP(I96,'Directive OSH09 (FR)'!$O$13:$P$17,2,FALSE))</f>
        <v/>
      </c>
      <c r="Y96" s="3" t="str">
        <f t="shared" si="82"/>
        <v/>
      </c>
      <c r="Z96" s="417"/>
      <c r="AA96" s="418"/>
      <c r="AB96" s="418"/>
      <c r="AC96" s="420"/>
      <c r="AD96" s="667"/>
      <c r="AE96" s="651"/>
      <c r="AF96" s="421"/>
      <c r="AG96" s="418"/>
      <c r="AH96" s="418"/>
      <c r="AI96" s="652"/>
    </row>
    <row r="97" spans="1:207" ht="5.25" customHeight="1">
      <c r="A97" s="405"/>
      <c r="B97" s="62"/>
      <c r="C97" s="62"/>
      <c r="D97" s="62"/>
      <c r="E97" s="293"/>
      <c r="F97" s="282"/>
      <c r="G97" s="458"/>
      <c r="H97" s="61"/>
      <c r="I97" s="62"/>
      <c r="J97" s="62" t="str">
        <f t="shared" si="81"/>
        <v/>
      </c>
      <c r="K97" s="63" t="str">
        <f>IF(ISERROR(VLOOKUP(Y97,'Directive OSH09 (FR)'!$T$6:$U$10,2,FALSE)),"",VLOOKUP(Y97,'Directive OSH09 (FR)'!$T$6:$U$10,2,FALSE))</f>
        <v/>
      </c>
      <c r="L97" s="61"/>
      <c r="M97" s="64"/>
      <c r="N97" s="64"/>
      <c r="O97" s="64"/>
      <c r="P97" s="64"/>
      <c r="Q97" s="65"/>
      <c r="R97" s="66"/>
      <c r="S97" s="61">
        <f t="shared" si="76"/>
        <v>0</v>
      </c>
      <c r="T97" s="66">
        <f t="shared" si="76"/>
        <v>0</v>
      </c>
      <c r="U97" s="164">
        <f t="shared" si="77"/>
        <v>0</v>
      </c>
      <c r="V97" s="165">
        <f t="shared" si="78"/>
        <v>0</v>
      </c>
      <c r="W97" s="162" t="str">
        <f>IF(ISERROR(VLOOKUP(H97,'Directive OSH09 (FR)'!$O$6:$P$10,2,FALSE)),"",VLOOKUP(H97,'Directive OSH09 (FR)'!$O$6:$P$10,2,FALSE))</f>
        <v/>
      </c>
      <c r="X97" s="3" t="str">
        <f>IF(ISERROR(VLOOKUP(I97,'Directive OSH09 (FR)'!$O$13:$P$17,2,FALSE)),"",VLOOKUP(I97,'Directive OSH09 (FR)'!$O$13:$P$17,2,FALSE))</f>
        <v/>
      </c>
      <c r="Y97" s="3" t="str">
        <f t="shared" si="82"/>
        <v/>
      </c>
      <c r="Z97" s="417"/>
      <c r="AA97" s="418"/>
      <c r="AB97" s="418"/>
      <c r="AC97" s="420"/>
      <c r="AD97" s="667"/>
      <c r="AE97" s="651"/>
      <c r="AF97" s="421"/>
      <c r="AG97" s="418"/>
      <c r="AH97" s="418"/>
      <c r="AI97" s="652"/>
    </row>
    <row r="98" spans="1:207" s="517" customFormat="1" ht="14.25">
      <c r="A98" s="403" t="s">
        <v>287</v>
      </c>
      <c r="B98" s="398"/>
      <c r="C98" s="398"/>
      <c r="D98" s="398"/>
      <c r="E98" s="370"/>
      <c r="F98" s="371"/>
      <c r="G98" s="464"/>
      <c r="H98" s="412"/>
      <c r="I98" s="398"/>
      <c r="J98" s="398">
        <f>IF(SUM(J99:J103)=0,"",MAX(J99:J103))</f>
        <v>16</v>
      </c>
      <c r="K98" s="356" t="str">
        <f>IF(ISERROR(VLOOKUP(Y98,'Directive OSH09 (FR)'!$T$6:$U$10,2,FALSE)),"",VLOOKUP(Y98,'Directive OSH09 (FR)'!$T$6:$U$10,2,FALSE))</f>
        <v>2-Tolérable</v>
      </c>
      <c r="L98" s="357" t="str">
        <f>IF(ISERROR(VLOOKUP($A98,Dangers!$B$4:$G$1001,4,FALSE)),"ERR",IF(ISBLANK(VLOOKUP($A98,Dangers!$B$4:$G$1001,4,FALSE)),"","Yes"))</f>
        <v/>
      </c>
      <c r="M98" s="358" t="str">
        <f>IF(ISERROR(VLOOKUP($A98,Dangers!$B$4:$G$1001,6,FALSE)),"ERR",IF(ISBLANK((VLOOKUP($A98,Dangers!$B$4:$G$1001,6,FALSE))),"","Yes"))</f>
        <v/>
      </c>
      <c r="N98" s="358"/>
      <c r="O98" s="359"/>
      <c r="P98" s="358"/>
      <c r="Q98" s="360" t="str">
        <f>IF(OR(L98="Yes",M98="Yes"),MAX(Q99:Q103),"")</f>
        <v/>
      </c>
      <c r="R98" s="361"/>
      <c r="S98" s="357">
        <f>IF(L98="Yes",IF(SUM(S99:S103)=0,0,1),2)</f>
        <v>2</v>
      </c>
      <c r="T98" s="361">
        <f>IF(M98="Yes",IF(SUM(T99:T103)=0,0,1),2)</f>
        <v>2</v>
      </c>
      <c r="U98" s="362">
        <v>0</v>
      </c>
      <c r="V98" s="363">
        <v>0</v>
      </c>
      <c r="W98" s="364" t="str">
        <f>IF(ISERROR(VLOOKUP(H98,'Directive OSH09 (FR)'!$O$6:$P$10,2,FALSE)),"",VLOOKUP(H98,'Directive OSH09 (FR)'!$O$6:$P$10,2,FALSE))</f>
        <v/>
      </c>
      <c r="X98" s="362" t="str">
        <f>IF(ISERROR(VLOOKUP(I98,'Directive OSH09 (FR)'!$O$13:$P$17,2,FALSE)),"",VLOOKUP(I98,'Directive OSH09 (FR)'!$O$13:$P$17,2,FALSE))</f>
        <v/>
      </c>
      <c r="Y98" s="362">
        <f>IF(J98="","",IF(J98&gt;=161,5,IF(J98&gt;=65,4,IF(J98&gt;=20,3,IF(J98&gt;=9,2,1)))))</f>
        <v>2</v>
      </c>
      <c r="Z98" s="374"/>
      <c r="AA98" s="375"/>
      <c r="AB98" s="375"/>
      <c r="AC98" s="725"/>
      <c r="AD98" s="665"/>
      <c r="AE98" s="644"/>
      <c r="AF98" s="623"/>
      <c r="AG98" s="375"/>
      <c r="AH98" s="375"/>
      <c r="AI98" s="745"/>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6"/>
      <c r="BZ98" s="366"/>
      <c r="CA98" s="366"/>
      <c r="CB98" s="366"/>
      <c r="CC98" s="366"/>
      <c r="CD98" s="366"/>
      <c r="CE98" s="366"/>
      <c r="CF98" s="366"/>
      <c r="CG98" s="366"/>
      <c r="CH98" s="366"/>
      <c r="CI98" s="366"/>
      <c r="CJ98" s="366"/>
      <c r="CK98" s="366"/>
      <c r="CL98" s="366"/>
      <c r="CM98" s="366"/>
      <c r="CN98" s="366"/>
      <c r="CO98" s="366"/>
      <c r="CP98" s="366"/>
      <c r="CQ98" s="366"/>
      <c r="CR98" s="366"/>
      <c r="CS98" s="366"/>
      <c r="CT98" s="366"/>
      <c r="CU98" s="366"/>
      <c r="CV98" s="366"/>
      <c r="CW98" s="366"/>
      <c r="CX98" s="366"/>
      <c r="CY98" s="366"/>
      <c r="CZ98" s="366"/>
      <c r="DA98" s="366"/>
      <c r="DB98" s="366"/>
      <c r="DC98" s="366"/>
      <c r="DD98" s="366"/>
      <c r="DE98" s="366"/>
      <c r="DF98" s="366"/>
      <c r="DG98" s="366"/>
      <c r="DH98" s="366"/>
      <c r="DI98" s="366"/>
      <c r="DJ98" s="366"/>
      <c r="DK98" s="366"/>
      <c r="DL98" s="366"/>
      <c r="DM98" s="366"/>
      <c r="DN98" s="366"/>
      <c r="DO98" s="366"/>
      <c r="DP98" s="366"/>
      <c r="DQ98" s="366"/>
      <c r="DR98" s="366"/>
      <c r="DS98" s="366"/>
      <c r="DT98" s="366"/>
      <c r="DU98" s="366"/>
      <c r="DV98" s="366"/>
      <c r="DW98" s="366"/>
      <c r="DX98" s="366"/>
      <c r="DY98" s="366"/>
      <c r="DZ98" s="366"/>
      <c r="EA98" s="366"/>
      <c r="EB98" s="366"/>
      <c r="EC98" s="366"/>
      <c r="ED98" s="366"/>
      <c r="EE98" s="366"/>
      <c r="EF98" s="366"/>
      <c r="EG98" s="366"/>
      <c r="EH98" s="366"/>
      <c r="EI98" s="366"/>
      <c r="EJ98" s="366"/>
      <c r="EK98" s="366"/>
      <c r="EL98" s="366"/>
      <c r="EM98" s="366"/>
      <c r="EN98" s="366"/>
      <c r="EO98" s="366"/>
      <c r="EP98" s="366"/>
      <c r="EQ98" s="366"/>
      <c r="ER98" s="366"/>
      <c r="ES98" s="366"/>
      <c r="ET98" s="366"/>
      <c r="EU98" s="366"/>
      <c r="EV98" s="366"/>
      <c r="EW98" s="366"/>
      <c r="EX98" s="366"/>
      <c r="EY98" s="366"/>
      <c r="EZ98" s="366"/>
      <c r="FA98" s="366"/>
      <c r="FB98" s="366"/>
      <c r="FC98" s="366"/>
      <c r="FD98" s="366"/>
      <c r="FE98" s="366"/>
      <c r="FF98" s="366"/>
      <c r="FG98" s="366"/>
      <c r="FH98" s="366"/>
      <c r="FI98" s="366"/>
      <c r="FJ98" s="366"/>
      <c r="FK98" s="366"/>
      <c r="FL98" s="366"/>
      <c r="FM98" s="366"/>
      <c r="FN98" s="366"/>
      <c r="FO98" s="366"/>
      <c r="FP98" s="366"/>
      <c r="FQ98" s="366"/>
      <c r="FR98" s="366"/>
      <c r="FS98" s="366"/>
      <c r="FT98" s="366"/>
      <c r="FU98" s="366"/>
      <c r="FV98" s="366"/>
      <c r="FW98" s="366"/>
      <c r="FX98" s="366"/>
      <c r="FY98" s="366"/>
      <c r="FZ98" s="366"/>
      <c r="GA98" s="366"/>
      <c r="GB98" s="366"/>
      <c r="GC98" s="366"/>
      <c r="GD98" s="366"/>
      <c r="GE98" s="366"/>
      <c r="GF98" s="366"/>
      <c r="GG98" s="366"/>
      <c r="GH98" s="366"/>
      <c r="GI98" s="366"/>
      <c r="GJ98" s="366"/>
      <c r="GK98" s="366"/>
      <c r="GL98" s="366"/>
      <c r="GM98" s="366"/>
      <c r="GN98" s="366"/>
      <c r="GO98" s="366"/>
      <c r="GP98" s="366"/>
      <c r="GQ98" s="366"/>
      <c r="GR98" s="366"/>
      <c r="GS98" s="366"/>
      <c r="GT98" s="366"/>
      <c r="GU98" s="366"/>
      <c r="GV98" s="366"/>
      <c r="GW98" s="366"/>
      <c r="GX98" s="366"/>
      <c r="GY98" s="366"/>
    </row>
    <row r="99" spans="1:207" ht="25.5">
      <c r="A99" s="260" t="s">
        <v>535</v>
      </c>
      <c r="B99" s="255" t="s">
        <v>536</v>
      </c>
      <c r="C99" s="8" t="s">
        <v>537</v>
      </c>
      <c r="D99" s="8" t="s">
        <v>538</v>
      </c>
      <c r="E99" s="266" t="s">
        <v>39</v>
      </c>
      <c r="F99" s="267">
        <v>3</v>
      </c>
      <c r="G99" s="256" t="s">
        <v>539</v>
      </c>
      <c r="H99" s="7" t="s">
        <v>38</v>
      </c>
      <c r="I99" s="8" t="s">
        <v>47</v>
      </c>
      <c r="J99" s="8">
        <f>IF(ISERROR(W99*X99),"",W99*X99)</f>
        <v>16</v>
      </c>
      <c r="K99" s="14" t="str">
        <f>IF(ISERROR(VLOOKUP(Y99,'Directive OSH09 (FR)'!$T$6:$U$10,2,FALSE)),"",VLOOKUP(Y99,'Directive OSH09 (FR)'!$T$6:$U$10,2,FALSE))</f>
        <v>2-Tolérable</v>
      </c>
      <c r="L99" s="126"/>
      <c r="M99" s="127"/>
      <c r="N99" s="27"/>
      <c r="O99" s="27"/>
      <c r="P99" s="27"/>
      <c r="Q99" s="57"/>
      <c r="R99" s="35"/>
      <c r="S99" s="7">
        <f t="shared" ref="S99:T102" si="83">U99</f>
        <v>1</v>
      </c>
      <c r="T99" s="35">
        <f t="shared" si="83"/>
        <v>1</v>
      </c>
      <c r="U99" s="3">
        <f>IF(A99="",0,IF(Q$105="",1,IF(Q$105+$U$93*365&lt;$U$1,1,0)))</f>
        <v>1</v>
      </c>
      <c r="V99" s="163">
        <f>IF(A99="",0,IF(Q$105="",1,IF(Q$105+$V$93*365&lt;$U$1,1,0)))</f>
        <v>1</v>
      </c>
      <c r="W99" s="162">
        <f>IF(ISERROR(VLOOKUP(H99,'Directive OSH09 (FR)'!$O$6:$P$10,2,FALSE)),"",VLOOKUP(H99,'Directive OSH09 (FR)'!$O$6:$P$10,2,FALSE))</f>
        <v>4</v>
      </c>
      <c r="X99" s="3">
        <f>IF(ISERROR(VLOOKUP(I99,'Directive OSH09 (FR)'!$O$13:$P$17,2,FALSE)),"",VLOOKUP(I99,'Directive OSH09 (FR)'!$O$13:$P$17,2,FALSE))</f>
        <v>4</v>
      </c>
      <c r="Y99" s="3">
        <f>IF(J99="","",IF(J99&gt;=161,5,IF(J99&gt;=65,4,IF(J99&gt;=20,3,IF(J99&gt;=9,2,1)))))</f>
        <v>2</v>
      </c>
      <c r="Z99" s="210" t="s">
        <v>540</v>
      </c>
      <c r="AA99" s="418"/>
      <c r="AB99" s="418"/>
      <c r="AC99" s="420"/>
      <c r="AD99" s="667"/>
      <c r="AE99" s="651"/>
      <c r="AF99" s="314"/>
      <c r="AG99" s="8"/>
      <c r="AH99" s="8">
        <f>IF(ISERROR(AU99*AV99),"",AU99*AV99)</f>
        <v>0</v>
      </c>
      <c r="AI99" s="647"/>
    </row>
    <row r="100" spans="1:207" ht="38.25">
      <c r="A100" s="261" t="s">
        <v>541</v>
      </c>
      <c r="B100" s="255" t="s">
        <v>542</v>
      </c>
      <c r="C100" s="8" t="s">
        <v>543</v>
      </c>
      <c r="D100" s="255" t="s">
        <v>544</v>
      </c>
      <c r="E100" s="266" t="s">
        <v>39</v>
      </c>
      <c r="F100" s="267">
        <v>3</v>
      </c>
      <c r="G100" s="256" t="s">
        <v>545</v>
      </c>
      <c r="H100" s="7" t="s">
        <v>38</v>
      </c>
      <c r="I100" s="8" t="s">
        <v>47</v>
      </c>
      <c r="J100" s="8">
        <f t="shared" ref="J100:J102" si="84">IF(ISERROR(W100*X100),"",W100*X100)</f>
        <v>16</v>
      </c>
      <c r="K100" s="14" t="str">
        <f>IF(ISERROR(VLOOKUP(Y100,'Directive OSH09 (FR)'!$T$6:$U$10,2,FALSE)),"",VLOOKUP(Y100,'Directive OSH09 (FR)'!$T$6:$U$10,2,FALSE))</f>
        <v>2-Tolérable</v>
      </c>
      <c r="L100" s="126"/>
      <c r="M100" s="127"/>
      <c r="N100" s="27"/>
      <c r="O100" s="27"/>
      <c r="P100" s="27"/>
      <c r="Q100" s="57"/>
      <c r="R100" s="35"/>
      <c r="S100" s="7">
        <f t="shared" si="83"/>
        <v>1</v>
      </c>
      <c r="T100" s="35">
        <f t="shared" si="83"/>
        <v>1</v>
      </c>
      <c r="U100" s="3">
        <f>IF(A100="",0,IF(Q$105="",1,IF(Q$105+$U$93*365&lt;$U$1,1,0)))</f>
        <v>1</v>
      </c>
      <c r="V100" s="163">
        <f>IF(A100="",0,IF(Q$105="",1,IF(Q$105+$V$93*365&lt;$U$1,1,0)))</f>
        <v>1</v>
      </c>
      <c r="W100" s="162">
        <f>IF(ISERROR(VLOOKUP(H100,'Directive OSH09 (FR)'!$O$6:$P$10,2,FALSE)),"",VLOOKUP(H100,'Directive OSH09 (FR)'!$O$6:$P$10,2,FALSE))</f>
        <v>4</v>
      </c>
      <c r="X100" s="3">
        <f>IF(ISERROR(VLOOKUP(I100,'Directive OSH09 (FR)'!$O$13:$P$17,2,FALSE)),"",VLOOKUP(I100,'Directive OSH09 (FR)'!$O$13:$P$17,2,FALSE))</f>
        <v>4</v>
      </c>
      <c r="Y100" s="3">
        <f t="shared" ref="Y100:Y102" si="85">IF(J100="","",IF(J100&gt;=161,5,IF(J100&gt;=65,4,IF(J100&gt;=20,3,IF(J100&gt;=9,2,1)))))</f>
        <v>2</v>
      </c>
      <c r="Z100" s="196"/>
      <c r="AA100" s="418"/>
      <c r="AB100" s="418"/>
      <c r="AC100" s="420"/>
      <c r="AD100" s="667"/>
      <c r="AE100" s="651"/>
      <c r="AF100" s="314"/>
      <c r="AG100" s="8"/>
      <c r="AH100" s="8">
        <f t="shared" ref="AH100:AH102" si="86">IF(ISERROR(AU100*AV100),"",AU100*AV100)</f>
        <v>0</v>
      </c>
      <c r="AI100" s="652"/>
    </row>
    <row r="101" spans="1:207" ht="38.25">
      <c r="A101" s="261" t="s">
        <v>541</v>
      </c>
      <c r="B101" s="255" t="s">
        <v>542</v>
      </c>
      <c r="C101" s="8" t="s">
        <v>546</v>
      </c>
      <c r="D101" s="8" t="s">
        <v>547</v>
      </c>
      <c r="E101" s="266" t="s">
        <v>39</v>
      </c>
      <c r="F101" s="267">
        <v>3</v>
      </c>
      <c r="G101" s="256" t="s">
        <v>545</v>
      </c>
      <c r="H101" s="7" t="s">
        <v>38</v>
      </c>
      <c r="I101" s="8" t="s">
        <v>47</v>
      </c>
      <c r="J101" s="8">
        <f t="shared" si="84"/>
        <v>16</v>
      </c>
      <c r="K101" s="14" t="str">
        <f>IF(ISERROR(VLOOKUP(Y101,'Directive OSH09 (FR)'!$T$6:$U$10,2,FALSE)),"",VLOOKUP(Y101,'Directive OSH09 (FR)'!$T$6:$U$10,2,FALSE))</f>
        <v>2-Tolérable</v>
      </c>
      <c r="L101" s="126"/>
      <c r="M101" s="127"/>
      <c r="N101" s="27"/>
      <c r="O101" s="27"/>
      <c r="P101" s="27"/>
      <c r="Q101" s="57"/>
      <c r="R101" s="35"/>
      <c r="S101" s="7">
        <f t="shared" si="83"/>
        <v>1</v>
      </c>
      <c r="T101" s="35">
        <f t="shared" si="83"/>
        <v>1</v>
      </c>
      <c r="U101" s="3">
        <f>IF(A101="",0,IF(Q$105="",1,IF(Q$105+$U$93*365&lt;$U$1,1,0)))</f>
        <v>1</v>
      </c>
      <c r="V101" s="163">
        <f>IF(A101="",0,IF(Q$105="",1,IF(Q$105+$V$93*365&lt;$U$1,1,0)))</f>
        <v>1</v>
      </c>
      <c r="W101" s="162">
        <f>IF(ISERROR(VLOOKUP(H101,'Directive OSH09 (FR)'!$O$6:$P$10,2,FALSE)),"",VLOOKUP(H101,'Directive OSH09 (FR)'!$O$6:$P$10,2,FALSE))</f>
        <v>4</v>
      </c>
      <c r="X101" s="3">
        <f>IF(ISERROR(VLOOKUP(I101,'Directive OSH09 (FR)'!$O$13:$P$17,2,FALSE)),"",VLOOKUP(I101,'Directive OSH09 (FR)'!$O$13:$P$17,2,FALSE))</f>
        <v>4</v>
      </c>
      <c r="Y101" s="3">
        <f t="shared" si="85"/>
        <v>2</v>
      </c>
      <c r="Z101" s="196"/>
      <c r="AA101" s="418"/>
      <c r="AB101" s="418"/>
      <c r="AC101" s="420"/>
      <c r="AD101" s="667"/>
      <c r="AE101" s="651"/>
      <c r="AF101" s="314"/>
      <c r="AG101" s="8"/>
      <c r="AH101" s="8">
        <f t="shared" si="86"/>
        <v>0</v>
      </c>
      <c r="AI101" s="652"/>
    </row>
    <row r="102" spans="1:207" ht="38.25">
      <c r="A102" s="261" t="s">
        <v>541</v>
      </c>
      <c r="B102" s="255" t="s">
        <v>542</v>
      </c>
      <c r="C102" s="8" t="s">
        <v>546</v>
      </c>
      <c r="D102" s="8" t="s">
        <v>548</v>
      </c>
      <c r="E102" s="266" t="s">
        <v>39</v>
      </c>
      <c r="F102" s="267">
        <v>3</v>
      </c>
      <c r="G102" s="256" t="s">
        <v>545</v>
      </c>
      <c r="H102" s="7" t="s">
        <v>38</v>
      </c>
      <c r="I102" s="8" t="s">
        <v>47</v>
      </c>
      <c r="J102" s="8">
        <f t="shared" si="84"/>
        <v>16</v>
      </c>
      <c r="K102" s="14" t="str">
        <f>IF(ISERROR(VLOOKUP(Y102,'Directive OSH09 (FR)'!$T$6:$U$10,2,FALSE)),"",VLOOKUP(Y102,'Directive OSH09 (FR)'!$T$6:$U$10,2,FALSE))</f>
        <v>2-Tolérable</v>
      </c>
      <c r="L102" s="126"/>
      <c r="M102" s="127"/>
      <c r="N102" s="27"/>
      <c r="O102" s="27"/>
      <c r="P102" s="27"/>
      <c r="Q102" s="57"/>
      <c r="R102" s="35"/>
      <c r="S102" s="7">
        <f t="shared" si="83"/>
        <v>1</v>
      </c>
      <c r="T102" s="35">
        <f t="shared" si="83"/>
        <v>1</v>
      </c>
      <c r="U102" s="3">
        <f>IF(A102="",0,IF(Q$105="",1,IF(Q$105+$U$93*365&lt;$U$1,1,0)))</f>
        <v>1</v>
      </c>
      <c r="V102" s="163">
        <f>IF(A102="",0,IF(Q$105="",1,IF(Q$105+$V$93*365&lt;$U$1,1,0)))</f>
        <v>1</v>
      </c>
      <c r="W102" s="162">
        <f>IF(ISERROR(VLOOKUP(H102,'Directive OSH09 (FR)'!$O$6:$P$10,2,FALSE)),"",VLOOKUP(H102,'Directive OSH09 (FR)'!$O$6:$P$10,2,FALSE))</f>
        <v>4</v>
      </c>
      <c r="X102" s="3">
        <f>IF(ISERROR(VLOOKUP(I102,'Directive OSH09 (FR)'!$O$13:$P$17,2,FALSE)),"",VLOOKUP(I102,'Directive OSH09 (FR)'!$O$13:$P$17,2,FALSE))</f>
        <v>4</v>
      </c>
      <c r="Y102" s="3">
        <f t="shared" si="85"/>
        <v>2</v>
      </c>
      <c r="Z102" s="196"/>
      <c r="AA102" s="418"/>
      <c r="AB102" s="418"/>
      <c r="AC102" s="420"/>
      <c r="AD102" s="667"/>
      <c r="AE102" s="651"/>
      <c r="AF102" s="314"/>
      <c r="AG102" s="8"/>
      <c r="AH102" s="8">
        <f t="shared" si="86"/>
        <v>0</v>
      </c>
      <c r="AI102" s="652"/>
    </row>
    <row r="103" spans="1:207" ht="5.25" customHeight="1">
      <c r="A103" s="405"/>
      <c r="B103" s="62"/>
      <c r="C103" s="62"/>
      <c r="D103" s="62"/>
      <c r="E103" s="293"/>
      <c r="F103" s="282"/>
      <c r="G103" s="458"/>
      <c r="H103" s="61"/>
      <c r="I103" s="62"/>
      <c r="J103" s="62" t="str">
        <f t="shared" ref="J103" si="87">IF(ISERROR(W103*X103),"",W103*X103)</f>
        <v/>
      </c>
      <c r="K103" s="63" t="str">
        <f>IF(ISERROR(VLOOKUP(Y103,'Directive OSH09 (FR)'!$T$6:$U$10,2,FALSE)),"",VLOOKUP(Y103,'Directive OSH09 (FR)'!$T$6:$U$10,2,FALSE))</f>
        <v/>
      </c>
      <c r="L103" s="61"/>
      <c r="M103" s="64"/>
      <c r="N103" s="64"/>
      <c r="O103" s="64"/>
      <c r="P103" s="64"/>
      <c r="Q103" s="65"/>
      <c r="R103" s="66"/>
      <c r="S103" s="61">
        <f t="shared" ref="S103:T103" si="88">U103</f>
        <v>0</v>
      </c>
      <c r="T103" s="66">
        <f t="shared" si="88"/>
        <v>0</v>
      </c>
      <c r="U103" s="164">
        <f>IF(A103="",0,IF(Q$98="",1,IF(Q$98+$U$85*365&lt;$U$1,1,0)))</f>
        <v>0</v>
      </c>
      <c r="V103" s="165">
        <f>IF(A103="",0,IF(Q$98="",1,IF(Q$98+$V$85*365&lt;$U$1,1,0)))</f>
        <v>0</v>
      </c>
      <c r="W103" s="162" t="str">
        <f>IF(ISERROR(VLOOKUP(H103,'Directive OSH09 (FR)'!$O$6:$P$10,2,FALSE)),"",VLOOKUP(H103,'Directive OSH09 (FR)'!$O$6:$P$10,2,FALSE))</f>
        <v/>
      </c>
      <c r="X103" s="3" t="str">
        <f>IF(ISERROR(VLOOKUP(I103,'Directive OSH09 (FR)'!$O$13:$P$17,2,FALSE)),"",VLOOKUP(I103,'Directive OSH09 (FR)'!$O$13:$P$17,2,FALSE))</f>
        <v/>
      </c>
      <c r="Y103" s="3" t="str">
        <f t="shared" ref="Y103" si="89">IF(J103="","",IF(J103&gt;=161,5,IF(J103&gt;=65,4,IF(J103&gt;=20,3,IF(J103&gt;=9,2,1)))))</f>
        <v/>
      </c>
      <c r="Z103" s="417"/>
      <c r="AA103" s="418"/>
      <c r="AB103" s="418"/>
      <c r="AC103" s="420"/>
      <c r="AD103" s="667"/>
      <c r="AE103" s="651"/>
      <c r="AF103" s="421"/>
      <c r="AG103" s="418"/>
      <c r="AH103" s="418"/>
      <c r="AI103" s="652"/>
    </row>
    <row r="104" spans="1:207" s="517" customFormat="1">
      <c r="A104" s="403" t="s">
        <v>289</v>
      </c>
      <c r="B104" s="398"/>
      <c r="C104" s="398"/>
      <c r="D104" s="398"/>
      <c r="E104" s="370"/>
      <c r="F104" s="371"/>
      <c r="G104" s="464"/>
      <c r="H104" s="412"/>
      <c r="I104" s="398"/>
      <c r="J104" s="398">
        <f>IF(SUM(J105:J109)=0,"",MAX(J105:J109))</f>
        <v>8</v>
      </c>
      <c r="K104" s="356" t="str">
        <f>IF(ISERROR(VLOOKUP(Y104,'Directive OSH09 (FR)'!$T$6:$U$10,2,FALSE)),"",VLOOKUP(Y104,'Directive OSH09 (FR)'!$T$6:$U$10,2,FALSE))</f>
        <v>1-Negligeable</v>
      </c>
      <c r="L104" s="357" t="str">
        <f>IF(ISERROR(VLOOKUP($A104,Dangers!$B$4:$G$1001,4,FALSE)),"ERR",IF(ISBLANK(VLOOKUP($A104,Dangers!$B$4:$G$1001,4,FALSE)),"","Yes"))</f>
        <v/>
      </c>
      <c r="M104" s="358" t="str">
        <f>IF(ISERROR(VLOOKUP($A104,Dangers!$B$4:$G$1001,6,FALSE)),"ERR",IF(ISBLANK((VLOOKUP($A104,Dangers!$B$4:$G$1001,6,FALSE))),"","Yes"))</f>
        <v/>
      </c>
      <c r="N104" s="358"/>
      <c r="O104" s="359"/>
      <c r="P104" s="358"/>
      <c r="Q104" s="360" t="str">
        <f>IF(OR(L104="Yes",M104="Yes"),MAX(Q105:Q109),"")</f>
        <v/>
      </c>
      <c r="R104" s="361"/>
      <c r="S104" s="357">
        <f>IF(L104="Yes",IF(SUM(S105:S109)=0,0,1),2)</f>
        <v>2</v>
      </c>
      <c r="T104" s="361">
        <f>IF(M104="Yes",IF(SUM(T105:T109)=0,0,1),2)</f>
        <v>2</v>
      </c>
      <c r="U104" s="362">
        <v>0</v>
      </c>
      <c r="V104" s="363">
        <v>0</v>
      </c>
      <c r="W104" s="364" t="str">
        <f>IF(ISERROR(VLOOKUP(H104,'Directive OSH09 (FR)'!$O$6:$P$10,2,FALSE)),"",VLOOKUP(H104,'Directive OSH09 (FR)'!$O$6:$P$10,2,FALSE))</f>
        <v/>
      </c>
      <c r="X104" s="362" t="str">
        <f>IF(ISERROR(VLOOKUP(I104,'Directive OSH09 (FR)'!$O$13:$P$17,2,FALSE)),"",VLOOKUP(I104,'Directive OSH09 (FR)'!$O$13:$P$17,2,FALSE))</f>
        <v/>
      </c>
      <c r="Y104" s="362">
        <f>IF(J104="","",IF(J104&gt;=161,5,IF(J104&gt;=65,4,IF(J104&gt;=20,3,IF(J104&gt;=9,2,1)))))</f>
        <v>1</v>
      </c>
      <c r="Z104" s="374"/>
      <c r="AA104" s="375"/>
      <c r="AB104" s="375"/>
      <c r="AC104" s="725"/>
      <c r="AD104" s="665"/>
      <c r="AE104" s="644"/>
      <c r="AF104" s="623"/>
      <c r="AG104" s="375"/>
      <c r="AH104" s="375"/>
      <c r="AI104" s="745"/>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6"/>
      <c r="BZ104" s="366"/>
      <c r="CA104" s="366"/>
      <c r="CB104" s="366"/>
      <c r="CC104" s="366"/>
      <c r="CD104" s="366"/>
      <c r="CE104" s="366"/>
      <c r="CF104" s="366"/>
      <c r="CG104" s="366"/>
      <c r="CH104" s="366"/>
      <c r="CI104" s="366"/>
      <c r="CJ104" s="366"/>
      <c r="CK104" s="366"/>
      <c r="CL104" s="366"/>
      <c r="CM104" s="366"/>
      <c r="CN104" s="366"/>
      <c r="CO104" s="366"/>
      <c r="CP104" s="366"/>
      <c r="CQ104" s="366"/>
      <c r="CR104" s="366"/>
      <c r="CS104" s="366"/>
      <c r="CT104" s="366"/>
      <c r="CU104" s="366"/>
      <c r="CV104" s="366"/>
      <c r="CW104" s="366"/>
      <c r="CX104" s="366"/>
      <c r="CY104" s="366"/>
      <c r="CZ104" s="366"/>
      <c r="DA104" s="366"/>
      <c r="DB104" s="366"/>
      <c r="DC104" s="366"/>
      <c r="DD104" s="366"/>
      <c r="DE104" s="366"/>
      <c r="DF104" s="366"/>
      <c r="DG104" s="366"/>
      <c r="DH104" s="366"/>
      <c r="DI104" s="366"/>
      <c r="DJ104" s="366"/>
      <c r="DK104" s="366"/>
      <c r="DL104" s="366"/>
      <c r="DM104" s="366"/>
      <c r="DN104" s="366"/>
      <c r="DO104" s="366"/>
      <c r="DP104" s="366"/>
      <c r="DQ104" s="366"/>
      <c r="DR104" s="366"/>
      <c r="DS104" s="366"/>
      <c r="DT104" s="366"/>
      <c r="DU104" s="366"/>
      <c r="DV104" s="366"/>
      <c r="DW104" s="366"/>
      <c r="DX104" s="366"/>
      <c r="DY104" s="366"/>
      <c r="DZ104" s="366"/>
      <c r="EA104" s="366"/>
      <c r="EB104" s="366"/>
      <c r="EC104" s="366"/>
      <c r="ED104" s="366"/>
      <c r="EE104" s="366"/>
      <c r="EF104" s="366"/>
      <c r="EG104" s="366"/>
      <c r="EH104" s="366"/>
      <c r="EI104" s="366"/>
      <c r="EJ104" s="366"/>
      <c r="EK104" s="366"/>
      <c r="EL104" s="366"/>
      <c r="EM104" s="366"/>
      <c r="EN104" s="366"/>
      <c r="EO104" s="366"/>
      <c r="EP104" s="366"/>
      <c r="EQ104" s="366"/>
      <c r="ER104" s="366"/>
      <c r="ES104" s="366"/>
      <c r="ET104" s="366"/>
      <c r="EU104" s="366"/>
      <c r="EV104" s="366"/>
      <c r="EW104" s="366"/>
      <c r="EX104" s="366"/>
      <c r="EY104" s="366"/>
      <c r="EZ104" s="366"/>
      <c r="FA104" s="366"/>
      <c r="FB104" s="366"/>
      <c r="FC104" s="366"/>
      <c r="FD104" s="366"/>
      <c r="FE104" s="366"/>
      <c r="FF104" s="366"/>
      <c r="FG104" s="366"/>
      <c r="FH104" s="366"/>
      <c r="FI104" s="366"/>
      <c r="FJ104" s="366"/>
      <c r="FK104" s="366"/>
      <c r="FL104" s="366"/>
      <c r="FM104" s="366"/>
      <c r="FN104" s="366"/>
      <c r="FO104" s="366"/>
      <c r="FP104" s="366"/>
      <c r="FQ104" s="366"/>
      <c r="FR104" s="366"/>
      <c r="FS104" s="366"/>
      <c r="FT104" s="366"/>
      <c r="FU104" s="366"/>
      <c r="FV104" s="366"/>
      <c r="FW104" s="366"/>
      <c r="FX104" s="366"/>
      <c r="FY104" s="366"/>
      <c r="FZ104" s="366"/>
      <c r="GA104" s="366"/>
      <c r="GB104" s="366"/>
      <c r="GC104" s="366"/>
      <c r="GD104" s="366"/>
      <c r="GE104" s="366"/>
      <c r="GF104" s="366"/>
      <c r="GG104" s="366"/>
      <c r="GH104" s="366"/>
      <c r="GI104" s="366"/>
      <c r="GJ104" s="366"/>
      <c r="GK104" s="366"/>
      <c r="GL104" s="366"/>
      <c r="GM104" s="366"/>
      <c r="GN104" s="366"/>
      <c r="GO104" s="366"/>
      <c r="GP104" s="366"/>
      <c r="GQ104" s="366"/>
      <c r="GR104" s="366"/>
      <c r="GS104" s="366"/>
      <c r="GT104" s="366"/>
      <c r="GU104" s="366"/>
      <c r="GV104" s="366"/>
      <c r="GW104" s="366"/>
      <c r="GX104" s="366"/>
      <c r="GY104" s="366"/>
    </row>
    <row r="105" spans="1:207" ht="165.75">
      <c r="A105" s="261" t="s">
        <v>549</v>
      </c>
      <c r="B105" s="255" t="s">
        <v>861</v>
      </c>
      <c r="C105" s="255" t="s">
        <v>551</v>
      </c>
      <c r="D105" s="255" t="s">
        <v>552</v>
      </c>
      <c r="E105" s="266" t="s">
        <v>39</v>
      </c>
      <c r="F105" s="267">
        <v>3</v>
      </c>
      <c r="G105" s="256" t="s">
        <v>553</v>
      </c>
      <c r="H105" s="7" t="s">
        <v>35</v>
      </c>
      <c r="I105" s="8" t="s">
        <v>47</v>
      </c>
      <c r="J105" s="8">
        <f>IF(ISERROR(W105*X105),"",W105*X105)</f>
        <v>8</v>
      </c>
      <c r="K105" s="14" t="str">
        <f>IF(ISERROR(VLOOKUP(Y105,'Directive OSH09 (FR)'!$T$6:$U$10,2,FALSE)),"",VLOOKUP(Y105,'Directive OSH09 (FR)'!$T$6:$U$10,2,FALSE))</f>
        <v>1-Negligeable</v>
      </c>
      <c r="L105" s="126"/>
      <c r="M105" s="127"/>
      <c r="N105" s="27"/>
      <c r="O105" s="27"/>
      <c r="P105" s="27"/>
      <c r="Q105" s="57"/>
      <c r="R105" s="35"/>
      <c r="S105" s="7">
        <f t="shared" ref="S105:T105" si="90">U105</f>
        <v>1</v>
      </c>
      <c r="T105" s="35">
        <f t="shared" si="90"/>
        <v>1</v>
      </c>
      <c r="U105" s="3">
        <f>IF(A105="",0,IF(Q$113="",1,IF(Q$113+$U$95*365&lt;$U$1,1,0)))</f>
        <v>1</v>
      </c>
      <c r="V105" s="163">
        <f>IF(A105="",0,IF(Q$113="",1,IF(Q$113+$V$95*365&lt;$U$1,1,0)))</f>
        <v>1</v>
      </c>
      <c r="W105" s="162">
        <f>IF(ISERROR(VLOOKUP(H105,'Directive OSH09 (FR)'!$O$6:$P$10,2,FALSE)),"",VLOOKUP(H105,'Directive OSH09 (FR)'!$O$6:$P$10,2,FALSE))</f>
        <v>2</v>
      </c>
      <c r="X105" s="3">
        <f>IF(ISERROR(VLOOKUP(I105,'Directive OSH09 (FR)'!$O$13:$P$17,2,FALSE)),"",VLOOKUP(I105,'Directive OSH09 (FR)'!$O$13:$P$17,2,FALSE))</f>
        <v>4</v>
      </c>
      <c r="Y105" s="3">
        <f>IF(J105="","",IF(J105&gt;=161,5,IF(J105&gt;=65,4,IF(J105&gt;=20,3,IF(J105&gt;=9,2,1)))))</f>
        <v>1</v>
      </c>
      <c r="Z105" s="210" t="s">
        <v>554</v>
      </c>
      <c r="AA105" s="425" t="s">
        <v>555</v>
      </c>
      <c r="AB105" s="418"/>
      <c r="AC105" s="420"/>
      <c r="AD105" s="667"/>
      <c r="AE105" s="651"/>
      <c r="AF105" s="314"/>
      <c r="AG105" s="8"/>
      <c r="AH105" s="8">
        <f>IF(ISERROR(AU105*AV105),"",AU105*AV105)</f>
        <v>0</v>
      </c>
      <c r="AI105" s="653"/>
    </row>
    <row r="106" spans="1:207">
      <c r="A106" s="261"/>
      <c r="B106" s="8"/>
      <c r="C106" s="8"/>
      <c r="D106" s="8"/>
      <c r="E106" s="266"/>
      <c r="F106" s="267"/>
      <c r="G106" s="321"/>
      <c r="H106" s="7"/>
      <c r="I106" s="8"/>
      <c r="J106" s="8" t="str">
        <f t="shared" ref="J106:J109" si="91">IF(ISERROR(W106*X106),"",W106*X106)</f>
        <v/>
      </c>
      <c r="K106" s="14" t="str">
        <f>IF(ISERROR(VLOOKUP(Y106,'Directive OSH09 (FR)'!$T$6:$U$10,2,FALSE)),"",VLOOKUP(Y106,'Directive OSH09 (FR)'!$T$6:$U$10,2,FALSE))</f>
        <v/>
      </c>
      <c r="L106" s="126"/>
      <c r="M106" s="127"/>
      <c r="N106" s="27"/>
      <c r="O106" s="27"/>
      <c r="P106" s="27"/>
      <c r="Q106" s="57"/>
      <c r="R106" s="35"/>
      <c r="S106" s="7">
        <f t="shared" ref="S106:T109" si="92">U106</f>
        <v>0</v>
      </c>
      <c r="T106" s="35">
        <f t="shared" si="92"/>
        <v>0</v>
      </c>
      <c r="U106" s="3">
        <f>IF(A106="",0,IF(Q$104="",1,IF(Q$104+$U$85*365&lt;$U$1,1,0)))</f>
        <v>0</v>
      </c>
      <c r="V106" s="163">
        <f>IF(A106="",0,IF(Q$104="",1,IF(Q$104+$V$85*365&lt;$U$1,1,0)))</f>
        <v>0</v>
      </c>
      <c r="W106" s="162" t="str">
        <f>IF(ISERROR(VLOOKUP(H106,'Directive OSH09 (FR)'!$O$6:$P$10,2,FALSE)),"",VLOOKUP(H106,'Directive OSH09 (FR)'!$O$6:$P$10,2,FALSE))</f>
        <v/>
      </c>
      <c r="X106" s="3" t="str">
        <f>IF(ISERROR(VLOOKUP(I106,'Directive OSH09 (FR)'!$O$13:$P$17,2,FALSE)),"",VLOOKUP(I106,'Directive OSH09 (FR)'!$O$13:$P$17,2,FALSE))</f>
        <v/>
      </c>
      <c r="Y106" s="3" t="str">
        <f t="shared" ref="Y106:Y109" si="93">IF(J106="","",IF(J106&gt;=161,5,IF(J106&gt;=65,4,IF(J106&gt;=20,3,IF(J106&gt;=9,2,1)))))</f>
        <v/>
      </c>
      <c r="Z106" s="417"/>
      <c r="AA106" s="418"/>
      <c r="AB106" s="418"/>
      <c r="AC106" s="420"/>
      <c r="AD106" s="667"/>
      <c r="AE106" s="651"/>
      <c r="AF106" s="421"/>
      <c r="AG106" s="418"/>
      <c r="AH106" s="418"/>
      <c r="AI106" s="652"/>
    </row>
    <row r="107" spans="1:207">
      <c r="A107" s="261"/>
      <c r="B107" s="8"/>
      <c r="C107" s="8"/>
      <c r="D107" s="8"/>
      <c r="E107" s="266"/>
      <c r="F107" s="267"/>
      <c r="G107" s="321"/>
      <c r="H107" s="7"/>
      <c r="I107" s="8"/>
      <c r="J107" s="8" t="str">
        <f t="shared" si="91"/>
        <v/>
      </c>
      <c r="K107" s="14" t="str">
        <f>IF(ISERROR(VLOOKUP(Y107,'Directive OSH09 (FR)'!$T$6:$U$10,2,FALSE)),"",VLOOKUP(Y107,'Directive OSH09 (FR)'!$T$6:$U$10,2,FALSE))</f>
        <v/>
      </c>
      <c r="L107" s="126"/>
      <c r="M107" s="127"/>
      <c r="N107" s="27"/>
      <c r="O107" s="27"/>
      <c r="P107" s="27"/>
      <c r="Q107" s="57"/>
      <c r="R107" s="35"/>
      <c r="S107" s="7">
        <f t="shared" si="92"/>
        <v>0</v>
      </c>
      <c r="T107" s="35">
        <f t="shared" si="92"/>
        <v>0</v>
      </c>
      <c r="U107" s="3">
        <f>IF(A107="",0,IF(Q$104="",1,IF(Q$104+$U$85*365&lt;$U$1,1,0)))</f>
        <v>0</v>
      </c>
      <c r="V107" s="163">
        <f>IF(A107="",0,IF(Q$104="",1,IF(Q$104+$V$85*365&lt;$U$1,1,0)))</f>
        <v>0</v>
      </c>
      <c r="W107" s="162" t="str">
        <f>IF(ISERROR(VLOOKUP(H107,'Directive OSH09 (FR)'!$O$6:$P$10,2,FALSE)),"",VLOOKUP(H107,'Directive OSH09 (FR)'!$O$6:$P$10,2,FALSE))</f>
        <v/>
      </c>
      <c r="X107" s="3" t="str">
        <f>IF(ISERROR(VLOOKUP(I107,'Directive OSH09 (FR)'!$O$13:$P$17,2,FALSE)),"",VLOOKUP(I107,'Directive OSH09 (FR)'!$O$13:$P$17,2,FALSE))</f>
        <v/>
      </c>
      <c r="Y107" s="3" t="str">
        <f t="shared" si="93"/>
        <v/>
      </c>
      <c r="Z107" s="417"/>
      <c r="AA107" s="418"/>
      <c r="AB107" s="418"/>
      <c r="AC107" s="420"/>
      <c r="AD107" s="667"/>
      <c r="AE107" s="651"/>
      <c r="AF107" s="421"/>
      <c r="AG107" s="418"/>
      <c r="AH107" s="418"/>
      <c r="AI107" s="652"/>
    </row>
    <row r="108" spans="1:207">
      <c r="A108" s="261"/>
      <c r="B108" s="8"/>
      <c r="C108" s="8"/>
      <c r="D108" s="8"/>
      <c r="E108" s="266"/>
      <c r="F108" s="267"/>
      <c r="G108" s="321"/>
      <c r="H108" s="7"/>
      <c r="I108" s="8"/>
      <c r="J108" s="8" t="str">
        <f t="shared" si="91"/>
        <v/>
      </c>
      <c r="K108" s="14" t="str">
        <f>IF(ISERROR(VLOOKUP(Y108,'Directive OSH09 (FR)'!$T$6:$U$10,2,FALSE)),"",VLOOKUP(Y108,'Directive OSH09 (FR)'!$T$6:$U$10,2,FALSE))</f>
        <v/>
      </c>
      <c r="L108" s="126"/>
      <c r="M108" s="127"/>
      <c r="N108" s="27"/>
      <c r="O108" s="27"/>
      <c r="P108" s="27"/>
      <c r="Q108" s="57"/>
      <c r="R108" s="35"/>
      <c r="S108" s="7">
        <f t="shared" si="92"/>
        <v>0</v>
      </c>
      <c r="T108" s="35">
        <f t="shared" si="92"/>
        <v>0</v>
      </c>
      <c r="U108" s="3">
        <f>IF(A108="",0,IF(Q$104="",1,IF(Q$104+$U$85*365&lt;$U$1,1,0)))</f>
        <v>0</v>
      </c>
      <c r="V108" s="163">
        <f>IF(A108="",0,IF(Q$104="",1,IF(Q$104+$V$85*365&lt;$U$1,1,0)))</f>
        <v>0</v>
      </c>
      <c r="W108" s="162" t="str">
        <f>IF(ISERROR(VLOOKUP(H108,'Directive OSH09 (FR)'!$O$6:$P$10,2,FALSE)),"",VLOOKUP(H108,'Directive OSH09 (FR)'!$O$6:$P$10,2,FALSE))</f>
        <v/>
      </c>
      <c r="X108" s="3" t="str">
        <f>IF(ISERROR(VLOOKUP(I108,'Directive OSH09 (FR)'!$O$13:$P$17,2,FALSE)),"",VLOOKUP(I108,'Directive OSH09 (FR)'!$O$13:$P$17,2,FALSE))</f>
        <v/>
      </c>
      <c r="Y108" s="3" t="str">
        <f t="shared" si="93"/>
        <v/>
      </c>
      <c r="Z108" s="417"/>
      <c r="AA108" s="418"/>
      <c r="AB108" s="418"/>
      <c r="AC108" s="420"/>
      <c r="AD108" s="667"/>
      <c r="AE108" s="651"/>
      <c r="AF108" s="421"/>
      <c r="AG108" s="418"/>
      <c r="AH108" s="418"/>
      <c r="AI108" s="652"/>
    </row>
    <row r="109" spans="1:207" ht="5.25" customHeight="1">
      <c r="A109" s="405"/>
      <c r="B109" s="62"/>
      <c r="C109" s="62"/>
      <c r="D109" s="62"/>
      <c r="E109" s="293"/>
      <c r="F109" s="282"/>
      <c r="G109" s="458"/>
      <c r="H109" s="61"/>
      <c r="I109" s="62"/>
      <c r="J109" s="62" t="str">
        <f t="shared" si="91"/>
        <v/>
      </c>
      <c r="K109" s="63" t="str">
        <f>IF(ISERROR(VLOOKUP(Y109,'Directive OSH09 (FR)'!$T$6:$U$10,2,FALSE)),"",VLOOKUP(Y109,'Directive OSH09 (FR)'!$T$6:$U$10,2,FALSE))</f>
        <v/>
      </c>
      <c r="L109" s="61"/>
      <c r="M109" s="64"/>
      <c r="N109" s="64"/>
      <c r="O109" s="64"/>
      <c r="P109" s="64"/>
      <c r="Q109" s="65"/>
      <c r="R109" s="66"/>
      <c r="S109" s="61">
        <f t="shared" si="92"/>
        <v>0</v>
      </c>
      <c r="T109" s="66">
        <f t="shared" si="92"/>
        <v>0</v>
      </c>
      <c r="U109" s="164">
        <f>IF(A109="",0,IF(Q$104="",1,IF(Q$104+$U$85*365&lt;$U$1,1,0)))</f>
        <v>0</v>
      </c>
      <c r="V109" s="165">
        <f>IF(A109="",0,IF(Q$104="",1,IF(Q$104+$V$85*365&lt;$U$1,1,0)))</f>
        <v>0</v>
      </c>
      <c r="W109" s="162" t="str">
        <f>IF(ISERROR(VLOOKUP(H109,'Directive OSH09 (FR)'!$O$6:$P$10,2,FALSE)),"",VLOOKUP(H109,'Directive OSH09 (FR)'!$O$6:$P$10,2,FALSE))</f>
        <v/>
      </c>
      <c r="X109" s="3" t="str">
        <f>IF(ISERROR(VLOOKUP(I109,'Directive OSH09 (FR)'!$O$13:$P$17,2,FALSE)),"",VLOOKUP(I109,'Directive OSH09 (FR)'!$O$13:$P$17,2,FALSE))</f>
        <v/>
      </c>
      <c r="Y109" s="3" t="str">
        <f t="shared" si="93"/>
        <v/>
      </c>
      <c r="Z109" s="417"/>
      <c r="AA109" s="418"/>
      <c r="AB109" s="418"/>
      <c r="AC109" s="420"/>
      <c r="AD109" s="667"/>
      <c r="AE109" s="651"/>
      <c r="AF109" s="421"/>
      <c r="AG109" s="418"/>
      <c r="AH109" s="418"/>
      <c r="AI109" s="652"/>
    </row>
    <row r="110" spans="1:207" s="517" customFormat="1">
      <c r="A110" s="403" t="s">
        <v>290</v>
      </c>
      <c r="B110" s="398"/>
      <c r="C110" s="398"/>
      <c r="D110" s="398"/>
      <c r="E110" s="370"/>
      <c r="F110" s="371"/>
      <c r="G110" s="464"/>
      <c r="H110" s="412"/>
      <c r="I110" s="398"/>
      <c r="J110" s="398">
        <f>IF(SUM(J111:J115)=0,"",MAX(J111:J115))</f>
        <v>8</v>
      </c>
      <c r="K110" s="356" t="str">
        <f>IF(ISERROR(VLOOKUP(Y110,'Directive OSH09 (FR)'!$T$6:$U$10,2,FALSE)),"",VLOOKUP(Y110,'Directive OSH09 (FR)'!$T$6:$U$10,2,FALSE))</f>
        <v>1-Negligeable</v>
      </c>
      <c r="L110" s="357" t="str">
        <f>IF(ISERROR(VLOOKUP($A110,Dangers!$B$4:$G$1001,4,FALSE)),"ERR",IF(ISBLANK(VLOOKUP($A110,Dangers!$B$4:$G$1001,4,FALSE)),"","Yes"))</f>
        <v/>
      </c>
      <c r="M110" s="358" t="str">
        <f>IF(ISERROR(VLOOKUP($A110,Dangers!$B$4:$G$1001,6,FALSE)),"ERR",IF(ISBLANK((VLOOKUP($A110,Dangers!$B$4:$G$1001,6,FALSE))),"","Yes"))</f>
        <v/>
      </c>
      <c r="N110" s="358"/>
      <c r="O110" s="359"/>
      <c r="P110" s="358"/>
      <c r="Q110" s="360" t="str">
        <f>IF(OR(L110="Yes",M110="Yes"),MAX(Q111:Q115),"")</f>
        <v/>
      </c>
      <c r="R110" s="361"/>
      <c r="S110" s="357">
        <f>IF(L110="Yes",IF(SUM(S111:S115)=0,0,1),2)</f>
        <v>2</v>
      </c>
      <c r="T110" s="361">
        <f>IF(M110="Yes",IF(SUM(T111:T115)=0,0,1),2)</f>
        <v>2</v>
      </c>
      <c r="U110" s="362">
        <v>0</v>
      </c>
      <c r="V110" s="363">
        <v>0</v>
      </c>
      <c r="W110" s="364" t="str">
        <f>IF(ISERROR(VLOOKUP(H110,'Directive OSH09 (FR)'!$O$6:$P$10,2,FALSE)),"",VLOOKUP(H110,'Directive OSH09 (FR)'!$O$6:$P$10,2,FALSE))</f>
        <v/>
      </c>
      <c r="X110" s="362" t="str">
        <f>IF(ISERROR(VLOOKUP(I110,'Directive OSH09 (FR)'!$O$13:$P$17,2,FALSE)),"",VLOOKUP(I110,'Directive OSH09 (FR)'!$O$13:$P$17,2,FALSE))</f>
        <v/>
      </c>
      <c r="Y110" s="362">
        <f>IF(J110="","",IF(J110&gt;=161,5,IF(J110&gt;=65,4,IF(J110&gt;=20,3,IF(J110&gt;=9,2,1)))))</f>
        <v>1</v>
      </c>
      <c r="Z110" s="374"/>
      <c r="AA110" s="375"/>
      <c r="AB110" s="375"/>
      <c r="AC110" s="725"/>
      <c r="AD110" s="665"/>
      <c r="AE110" s="644"/>
      <c r="AF110" s="623"/>
      <c r="AG110" s="375"/>
      <c r="AH110" s="375"/>
      <c r="AI110" s="745"/>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6"/>
      <c r="BZ110" s="366"/>
      <c r="CA110" s="366"/>
      <c r="CB110" s="366"/>
      <c r="CC110" s="366"/>
      <c r="CD110" s="366"/>
      <c r="CE110" s="366"/>
      <c r="CF110" s="366"/>
      <c r="CG110" s="366"/>
      <c r="CH110" s="366"/>
      <c r="CI110" s="366"/>
      <c r="CJ110" s="366"/>
      <c r="CK110" s="366"/>
      <c r="CL110" s="366"/>
      <c r="CM110" s="366"/>
      <c r="CN110" s="366"/>
      <c r="CO110" s="366"/>
      <c r="CP110" s="366"/>
      <c r="CQ110" s="366"/>
      <c r="CR110" s="366"/>
      <c r="CS110" s="366"/>
      <c r="CT110" s="366"/>
      <c r="CU110" s="366"/>
      <c r="CV110" s="366"/>
      <c r="CW110" s="366"/>
      <c r="CX110" s="366"/>
      <c r="CY110" s="366"/>
      <c r="CZ110" s="366"/>
      <c r="DA110" s="366"/>
      <c r="DB110" s="366"/>
      <c r="DC110" s="366"/>
      <c r="DD110" s="366"/>
      <c r="DE110" s="366"/>
      <c r="DF110" s="366"/>
      <c r="DG110" s="366"/>
      <c r="DH110" s="366"/>
      <c r="DI110" s="366"/>
      <c r="DJ110" s="366"/>
      <c r="DK110" s="366"/>
      <c r="DL110" s="366"/>
      <c r="DM110" s="366"/>
      <c r="DN110" s="366"/>
      <c r="DO110" s="366"/>
      <c r="DP110" s="366"/>
      <c r="DQ110" s="366"/>
      <c r="DR110" s="366"/>
      <c r="DS110" s="366"/>
      <c r="DT110" s="366"/>
      <c r="DU110" s="366"/>
      <c r="DV110" s="366"/>
      <c r="DW110" s="366"/>
      <c r="DX110" s="366"/>
      <c r="DY110" s="366"/>
      <c r="DZ110" s="366"/>
      <c r="EA110" s="366"/>
      <c r="EB110" s="366"/>
      <c r="EC110" s="366"/>
      <c r="ED110" s="366"/>
      <c r="EE110" s="366"/>
      <c r="EF110" s="366"/>
      <c r="EG110" s="366"/>
      <c r="EH110" s="366"/>
      <c r="EI110" s="366"/>
      <c r="EJ110" s="366"/>
      <c r="EK110" s="366"/>
      <c r="EL110" s="366"/>
      <c r="EM110" s="366"/>
      <c r="EN110" s="366"/>
      <c r="EO110" s="366"/>
      <c r="EP110" s="366"/>
      <c r="EQ110" s="366"/>
      <c r="ER110" s="366"/>
      <c r="ES110" s="366"/>
      <c r="ET110" s="366"/>
      <c r="EU110" s="366"/>
      <c r="EV110" s="366"/>
      <c r="EW110" s="366"/>
      <c r="EX110" s="366"/>
      <c r="EY110" s="366"/>
      <c r="EZ110" s="366"/>
      <c r="FA110" s="366"/>
      <c r="FB110" s="366"/>
      <c r="FC110" s="366"/>
      <c r="FD110" s="366"/>
      <c r="FE110" s="366"/>
      <c r="FF110" s="366"/>
      <c r="FG110" s="366"/>
      <c r="FH110" s="366"/>
      <c r="FI110" s="366"/>
      <c r="FJ110" s="366"/>
      <c r="FK110" s="366"/>
      <c r="FL110" s="366"/>
      <c r="FM110" s="366"/>
      <c r="FN110" s="366"/>
      <c r="FO110" s="366"/>
      <c r="FP110" s="366"/>
      <c r="FQ110" s="366"/>
      <c r="FR110" s="366"/>
      <c r="FS110" s="366"/>
      <c r="FT110" s="366"/>
      <c r="FU110" s="366"/>
      <c r="FV110" s="366"/>
      <c r="FW110" s="366"/>
      <c r="FX110" s="366"/>
      <c r="FY110" s="366"/>
      <c r="FZ110" s="366"/>
      <c r="GA110" s="366"/>
      <c r="GB110" s="366"/>
      <c r="GC110" s="366"/>
      <c r="GD110" s="366"/>
      <c r="GE110" s="366"/>
      <c r="GF110" s="366"/>
      <c r="GG110" s="366"/>
      <c r="GH110" s="366"/>
      <c r="GI110" s="366"/>
      <c r="GJ110" s="366"/>
      <c r="GK110" s="366"/>
      <c r="GL110" s="366"/>
      <c r="GM110" s="366"/>
      <c r="GN110" s="366"/>
      <c r="GO110" s="366"/>
      <c r="GP110" s="366"/>
      <c r="GQ110" s="366"/>
      <c r="GR110" s="366"/>
      <c r="GS110" s="366"/>
      <c r="GT110" s="366"/>
      <c r="GU110" s="366"/>
      <c r="GV110" s="366"/>
      <c r="GW110" s="366"/>
      <c r="GX110" s="366"/>
      <c r="GY110" s="366"/>
    </row>
    <row r="111" spans="1:207" ht="38.25">
      <c r="A111" s="260" t="s">
        <v>556</v>
      </c>
      <c r="B111" s="8" t="s">
        <v>557</v>
      </c>
      <c r="C111" s="8" t="s">
        <v>558</v>
      </c>
      <c r="D111" s="8" t="s">
        <v>559</v>
      </c>
      <c r="E111" s="266" t="s">
        <v>39</v>
      </c>
      <c r="F111" s="267">
        <v>3</v>
      </c>
      <c r="G111" s="321" t="s">
        <v>560</v>
      </c>
      <c r="H111" s="7" t="s">
        <v>35</v>
      </c>
      <c r="I111" s="8" t="s">
        <v>47</v>
      </c>
      <c r="J111" s="8">
        <f>IF(ISERROR(W111*X111),"",W111*X111)</f>
        <v>8</v>
      </c>
      <c r="K111" s="14" t="str">
        <f>IF(ISERROR(VLOOKUP(Y111,'Directive OSH09 (FR)'!$T$6:$U$10,2,FALSE)),"",VLOOKUP(Y111,'Directive OSH09 (FR)'!$T$6:$U$10,2,FALSE))</f>
        <v>1-Negligeable</v>
      </c>
      <c r="L111" s="126"/>
      <c r="M111" s="127"/>
      <c r="N111" s="27"/>
      <c r="O111" s="27"/>
      <c r="P111" s="27"/>
      <c r="Q111" s="57"/>
      <c r="R111" s="35"/>
      <c r="S111" s="7">
        <f t="shared" ref="S111:T112" si="94">U111</f>
        <v>1</v>
      </c>
      <c r="T111" s="35">
        <f t="shared" si="94"/>
        <v>1</v>
      </c>
      <c r="U111" s="3">
        <f>IF(A111="",0,IF(Q$117="",1,IF(Q$117+$U$92*365&lt;$U$1,1,0)))</f>
        <v>1</v>
      </c>
      <c r="V111" s="163">
        <f>IF(A111="",0,IF(Q$117="",1,IF(Q$117+$V$92*365&lt;$U$1,1,0)))</f>
        <v>1</v>
      </c>
      <c r="W111" s="162">
        <f>IF(ISERROR(VLOOKUP(H111,'Directive OSH09 (FR)'!$O$6:$P$10,2,FALSE)),"",VLOOKUP(H111,'Directive OSH09 (FR)'!$O$6:$P$10,2,FALSE))</f>
        <v>2</v>
      </c>
      <c r="X111" s="3">
        <f>IF(ISERROR(VLOOKUP(I111,'Directive OSH09 (FR)'!$O$13:$P$17,2,FALSE)),"",VLOOKUP(I111,'Directive OSH09 (FR)'!$O$13:$P$17,2,FALSE))</f>
        <v>4</v>
      </c>
      <c r="Y111" s="3">
        <f>IF(J111="","",IF(J111&gt;=161,5,IF(J111&gt;=65,4,IF(J111&gt;=20,3,IF(J111&gt;=9,2,1)))))</f>
        <v>1</v>
      </c>
      <c r="Z111" s="196"/>
      <c r="AA111" s="418"/>
      <c r="AB111" s="418"/>
      <c r="AC111" s="420"/>
      <c r="AD111" s="667"/>
      <c r="AE111" s="651"/>
      <c r="AF111" s="314"/>
      <c r="AG111" s="8"/>
      <c r="AH111" s="8">
        <f>IF(ISERROR(AU111*AV111),"",AU111*AV111)</f>
        <v>0</v>
      </c>
      <c r="AI111" s="652"/>
    </row>
    <row r="112" spans="1:207" ht="51">
      <c r="A112" s="261" t="s">
        <v>807</v>
      </c>
      <c r="B112" s="255" t="s">
        <v>735</v>
      </c>
      <c r="C112" s="255" t="s">
        <v>736</v>
      </c>
      <c r="D112" s="8" t="s">
        <v>737</v>
      </c>
      <c r="E112" s="266" t="s">
        <v>39</v>
      </c>
      <c r="F112" s="267">
        <v>2</v>
      </c>
      <c r="G112" s="256" t="s">
        <v>738</v>
      </c>
      <c r="H112" s="7" t="s">
        <v>35</v>
      </c>
      <c r="I112" s="8" t="s">
        <v>46</v>
      </c>
      <c r="J112" s="8">
        <f>IF(ISERROR(W112*X112),"",W112*X112)</f>
        <v>2</v>
      </c>
      <c r="K112" s="14" t="str">
        <f>IF(ISERROR(VLOOKUP(Y112,'Directive OSH09 (FR)'!$T$6:$U$10,2,FALSE)),"",VLOOKUP(Y112,'Directive OSH09 (FR)'!$T$6:$U$10,2,FALSE))</f>
        <v>1-Negligeable</v>
      </c>
      <c r="L112" s="126"/>
      <c r="M112" s="127"/>
      <c r="N112" s="27"/>
      <c r="O112" s="27"/>
      <c r="P112" s="27"/>
      <c r="Q112" s="57"/>
      <c r="R112" s="35"/>
      <c r="S112" s="7">
        <f t="shared" si="94"/>
        <v>1</v>
      </c>
      <c r="T112" s="35">
        <f t="shared" si="94"/>
        <v>1</v>
      </c>
      <c r="U112" s="3">
        <f>IF(A112="",0,IF(Q$111="",1,IF(Q$111+$U$87*365&lt;$U$1,1,0)))</f>
        <v>1</v>
      </c>
      <c r="V112" s="163">
        <f>IF(A112="",0,IF(Q$111="",1,IF(Q$111+$V$87*365&lt;$U$1,1,0)))</f>
        <v>1</v>
      </c>
      <c r="W112" s="162">
        <f>IF(ISERROR(VLOOKUP(H112,'Directive OSH09 (FR)'!$O$6:$P$10,2,FALSE)),"",VLOOKUP(H112,'Directive OSH09 (FR)'!$O$6:$P$10,2,FALSE))</f>
        <v>2</v>
      </c>
      <c r="X112" s="3">
        <f>IF(ISERROR(VLOOKUP(I112,'Directive OSH09 (FR)'!$O$13:$P$17,2,FALSE)),"",VLOOKUP(I112,'Directive OSH09 (FR)'!$O$13:$P$17,2,FALSE))</f>
        <v>1</v>
      </c>
      <c r="Y112" s="3">
        <f>IF(J112="","",IF(J112&gt;=161,5,IF(J112&gt;=65,4,IF(J112&gt;=20,3,IF(J112&gt;=9,2,1)))))</f>
        <v>1</v>
      </c>
      <c r="Z112" s="196"/>
      <c r="AA112" s="418"/>
      <c r="AB112" s="177"/>
      <c r="AC112" s="420"/>
      <c r="AD112" s="667"/>
      <c r="AE112" s="651"/>
      <c r="AF112" s="756"/>
      <c r="AG112" s="418"/>
      <c r="AH112" s="418"/>
      <c r="AI112" s="653"/>
    </row>
    <row r="113" spans="1:207">
      <c r="A113" s="261"/>
      <c r="B113" s="8"/>
      <c r="C113" s="8"/>
      <c r="D113" s="8"/>
      <c r="E113" s="266"/>
      <c r="F113" s="267"/>
      <c r="G113" s="321"/>
      <c r="H113" s="7"/>
      <c r="I113" s="8"/>
      <c r="J113" s="8" t="str">
        <f t="shared" ref="J113:J115" si="95">IF(ISERROR(W113*X113),"",W113*X113)</f>
        <v/>
      </c>
      <c r="K113" s="14" t="str">
        <f>IF(ISERROR(VLOOKUP(Y113,'Directive OSH09 (FR)'!$T$6:$U$10,2,FALSE)),"",VLOOKUP(Y113,'Directive OSH09 (FR)'!$T$6:$U$10,2,FALSE))</f>
        <v/>
      </c>
      <c r="L113" s="126"/>
      <c r="M113" s="127"/>
      <c r="N113" s="27"/>
      <c r="O113" s="27"/>
      <c r="P113" s="27"/>
      <c r="Q113" s="57"/>
      <c r="R113" s="35"/>
      <c r="S113" s="7">
        <f t="shared" ref="S113:T115" si="96">U113</f>
        <v>0</v>
      </c>
      <c r="T113" s="35">
        <f t="shared" si="96"/>
        <v>0</v>
      </c>
      <c r="U113" s="3">
        <f>IF(A113="",0,IF(Q$110="",1,IF(Q$110+$U$85*365&lt;$U$1,1,0)))</f>
        <v>0</v>
      </c>
      <c r="V113" s="163">
        <f>IF(A113="",0,IF(Q$110="",1,IF(Q$110+$V$85*365&lt;$U$1,1,0)))</f>
        <v>0</v>
      </c>
      <c r="W113" s="162" t="str">
        <f>IF(ISERROR(VLOOKUP(H113,'Directive OSH09 (FR)'!$O$6:$P$10,2,FALSE)),"",VLOOKUP(H113,'Directive OSH09 (FR)'!$O$6:$P$10,2,FALSE))</f>
        <v/>
      </c>
      <c r="X113" s="3" t="str">
        <f>IF(ISERROR(VLOOKUP(I113,'Directive OSH09 (FR)'!$O$13:$P$17,2,FALSE)),"",VLOOKUP(I113,'Directive OSH09 (FR)'!$O$13:$P$17,2,FALSE))</f>
        <v/>
      </c>
      <c r="Y113" s="3" t="str">
        <f t="shared" ref="Y113:Y115" si="97">IF(J113="","",IF(J113&gt;=161,5,IF(J113&gt;=65,4,IF(J113&gt;=20,3,IF(J113&gt;=9,2,1)))))</f>
        <v/>
      </c>
      <c r="Z113" s="417"/>
      <c r="AA113" s="418"/>
      <c r="AB113" s="418"/>
      <c r="AC113" s="420"/>
      <c r="AD113" s="667"/>
      <c r="AE113" s="651"/>
      <c r="AF113" s="421"/>
      <c r="AG113" s="418"/>
      <c r="AH113" s="418"/>
      <c r="AI113" s="652"/>
    </row>
    <row r="114" spans="1:207">
      <c r="A114" s="261"/>
      <c r="B114" s="8"/>
      <c r="C114" s="8"/>
      <c r="D114" s="8"/>
      <c r="E114" s="266"/>
      <c r="F114" s="267"/>
      <c r="G114" s="321"/>
      <c r="H114" s="7"/>
      <c r="I114" s="8"/>
      <c r="J114" s="8" t="str">
        <f t="shared" si="95"/>
        <v/>
      </c>
      <c r="K114" s="14" t="str">
        <f>IF(ISERROR(VLOOKUP(Y114,'Directive OSH09 (FR)'!$T$6:$U$10,2,FALSE)),"",VLOOKUP(Y114,'Directive OSH09 (FR)'!$T$6:$U$10,2,FALSE))</f>
        <v/>
      </c>
      <c r="L114" s="126"/>
      <c r="M114" s="127"/>
      <c r="N114" s="27"/>
      <c r="O114" s="27"/>
      <c r="P114" s="27"/>
      <c r="Q114" s="57"/>
      <c r="R114" s="35"/>
      <c r="S114" s="7">
        <f t="shared" si="96"/>
        <v>0</v>
      </c>
      <c r="T114" s="35">
        <f t="shared" si="96"/>
        <v>0</v>
      </c>
      <c r="U114" s="3">
        <f>IF(A114="",0,IF(Q$110="",1,IF(Q$110+$U$85*365&lt;$U$1,1,0)))</f>
        <v>0</v>
      </c>
      <c r="V114" s="163">
        <f>IF(A114="",0,IF(Q$110="",1,IF(Q$110+$V$85*365&lt;$U$1,1,0)))</f>
        <v>0</v>
      </c>
      <c r="W114" s="162" t="str">
        <f>IF(ISERROR(VLOOKUP(H114,'Directive OSH09 (FR)'!$O$6:$P$10,2,FALSE)),"",VLOOKUP(H114,'Directive OSH09 (FR)'!$O$6:$P$10,2,FALSE))</f>
        <v/>
      </c>
      <c r="X114" s="3" t="str">
        <f>IF(ISERROR(VLOOKUP(I114,'Directive OSH09 (FR)'!$O$13:$P$17,2,FALSE)),"",VLOOKUP(I114,'Directive OSH09 (FR)'!$O$13:$P$17,2,FALSE))</f>
        <v/>
      </c>
      <c r="Y114" s="3" t="str">
        <f t="shared" si="97"/>
        <v/>
      </c>
      <c r="Z114" s="417"/>
      <c r="AA114" s="418"/>
      <c r="AB114" s="418"/>
      <c r="AC114" s="420"/>
      <c r="AD114" s="667"/>
      <c r="AE114" s="651"/>
      <c r="AF114" s="421"/>
      <c r="AG114" s="418"/>
      <c r="AH114" s="418"/>
      <c r="AI114" s="652"/>
    </row>
    <row r="115" spans="1:207" ht="5.25" customHeight="1">
      <c r="A115" s="405"/>
      <c r="B115" s="62"/>
      <c r="C115" s="62"/>
      <c r="D115" s="62"/>
      <c r="E115" s="293"/>
      <c r="F115" s="282"/>
      <c r="G115" s="458"/>
      <c r="H115" s="61"/>
      <c r="I115" s="62"/>
      <c r="J115" s="62" t="str">
        <f t="shared" si="95"/>
        <v/>
      </c>
      <c r="K115" s="63" t="str">
        <f>IF(ISERROR(VLOOKUP(Y115,'Directive OSH09 (FR)'!$T$6:$U$10,2,FALSE)),"",VLOOKUP(Y115,'Directive OSH09 (FR)'!$T$6:$U$10,2,FALSE))</f>
        <v/>
      </c>
      <c r="L115" s="61"/>
      <c r="M115" s="64"/>
      <c r="N115" s="64"/>
      <c r="O115" s="64"/>
      <c r="P115" s="64"/>
      <c r="Q115" s="65"/>
      <c r="R115" s="66"/>
      <c r="S115" s="61">
        <f t="shared" si="96"/>
        <v>0</v>
      </c>
      <c r="T115" s="66">
        <f t="shared" si="96"/>
        <v>0</v>
      </c>
      <c r="U115" s="164">
        <f>IF(A115="",0,IF(Q$110="",1,IF(Q$110+$U$85*365&lt;$U$1,1,0)))</f>
        <v>0</v>
      </c>
      <c r="V115" s="165">
        <f>IF(A115="",0,IF(Q$110="",1,IF(Q$110+$V$85*365&lt;$U$1,1,0)))</f>
        <v>0</v>
      </c>
      <c r="W115" s="162" t="str">
        <f>IF(ISERROR(VLOOKUP(H115,'Directive OSH09 (FR)'!$O$6:$P$10,2,FALSE)),"",VLOOKUP(H115,'Directive OSH09 (FR)'!$O$6:$P$10,2,FALSE))</f>
        <v/>
      </c>
      <c r="X115" s="3" t="str">
        <f>IF(ISERROR(VLOOKUP(I115,'Directive OSH09 (FR)'!$O$13:$P$17,2,FALSE)),"",VLOOKUP(I115,'Directive OSH09 (FR)'!$O$13:$P$17,2,FALSE))</f>
        <v/>
      </c>
      <c r="Y115" s="3" t="str">
        <f t="shared" si="97"/>
        <v/>
      </c>
      <c r="Z115" s="417"/>
      <c r="AA115" s="418"/>
      <c r="AB115" s="418"/>
      <c r="AC115" s="420"/>
      <c r="AD115" s="667"/>
      <c r="AE115" s="651"/>
      <c r="AF115" s="421"/>
      <c r="AG115" s="418"/>
      <c r="AH115" s="418"/>
      <c r="AI115" s="652"/>
    </row>
    <row r="116" spans="1:207" s="517" customFormat="1">
      <c r="A116" s="403" t="s">
        <v>291</v>
      </c>
      <c r="B116" s="398"/>
      <c r="C116" s="398"/>
      <c r="D116" s="398"/>
      <c r="E116" s="370"/>
      <c r="F116" s="371"/>
      <c r="G116" s="464"/>
      <c r="H116" s="412"/>
      <c r="I116" s="398"/>
      <c r="J116" s="398" t="str">
        <f>IF(SUM(J117:J121)=0,"",MAX(J117:J121))</f>
        <v/>
      </c>
      <c r="K116" s="356" t="str">
        <f>IF(ISERROR(VLOOKUP(Y116,'Directive OSH09 (FR)'!$T$6:$U$10,2,FALSE)),"",VLOOKUP(Y116,'Directive OSH09 (FR)'!$T$6:$U$10,2,FALSE))</f>
        <v/>
      </c>
      <c r="L116" s="357" t="str">
        <f>IF(ISERROR(VLOOKUP($A116,Dangers!$B$4:$G$1001,4,FALSE)),"ERR",IF(ISBLANK(VLOOKUP($A116,Dangers!$B$4:$G$1001,4,FALSE)),"","Yes"))</f>
        <v/>
      </c>
      <c r="M116" s="358" t="str">
        <f>IF(ISERROR(VLOOKUP($A116,Dangers!$B$4:$G$1001,6,FALSE)),"ERR",IF(ISBLANK((VLOOKUP($A116,Dangers!$B$4:$G$1001,6,FALSE))),"","Yes"))</f>
        <v/>
      </c>
      <c r="N116" s="358"/>
      <c r="O116" s="359"/>
      <c r="P116" s="358"/>
      <c r="Q116" s="360" t="str">
        <f>IF(OR(L116="Yes",M116="Yes"),MAX(Q117:Q121),"")</f>
        <v/>
      </c>
      <c r="R116" s="361"/>
      <c r="S116" s="357">
        <f>IF(L116="Yes",IF(SUM(S117:S121)=0,0,1),2)</f>
        <v>2</v>
      </c>
      <c r="T116" s="361">
        <f>IF(M116="Yes",IF(SUM(T117:T121)=0,0,1),2)</f>
        <v>2</v>
      </c>
      <c r="U116" s="362">
        <v>0</v>
      </c>
      <c r="V116" s="363">
        <v>0</v>
      </c>
      <c r="W116" s="364" t="str">
        <f>IF(ISERROR(VLOOKUP(H116,'Directive OSH09 (FR)'!$O$6:$P$10,2,FALSE)),"",VLOOKUP(H116,'Directive OSH09 (FR)'!$O$6:$P$10,2,FALSE))</f>
        <v/>
      </c>
      <c r="X116" s="362" t="str">
        <f>IF(ISERROR(VLOOKUP(I116,'Directive OSH09 (FR)'!$O$13:$P$17,2,FALSE)),"",VLOOKUP(I116,'Directive OSH09 (FR)'!$O$13:$P$17,2,FALSE))</f>
        <v/>
      </c>
      <c r="Y116" s="362" t="str">
        <f>IF(J116="","",IF(J116&gt;=161,5,IF(J116&gt;=65,4,IF(J116&gt;=20,3,IF(J116&gt;=9,2,1)))))</f>
        <v/>
      </c>
      <c r="Z116" s="374"/>
      <c r="AA116" s="375"/>
      <c r="AB116" s="375"/>
      <c r="AC116" s="725"/>
      <c r="AD116" s="665"/>
      <c r="AE116" s="644"/>
      <c r="AF116" s="623"/>
      <c r="AG116" s="375"/>
      <c r="AH116" s="375"/>
      <c r="AI116" s="745"/>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6"/>
      <c r="CD116" s="366"/>
      <c r="CE116" s="366"/>
      <c r="CF116" s="366"/>
      <c r="CG116" s="366"/>
      <c r="CH116" s="366"/>
      <c r="CI116" s="366"/>
      <c r="CJ116" s="366"/>
      <c r="CK116" s="366"/>
      <c r="CL116" s="366"/>
      <c r="CM116" s="366"/>
      <c r="CN116" s="366"/>
      <c r="CO116" s="366"/>
      <c r="CP116" s="366"/>
      <c r="CQ116" s="366"/>
      <c r="CR116" s="366"/>
      <c r="CS116" s="366"/>
      <c r="CT116" s="366"/>
      <c r="CU116" s="366"/>
      <c r="CV116" s="366"/>
      <c r="CW116" s="366"/>
      <c r="CX116" s="366"/>
      <c r="CY116" s="366"/>
      <c r="CZ116" s="366"/>
      <c r="DA116" s="366"/>
      <c r="DB116" s="366"/>
      <c r="DC116" s="366"/>
      <c r="DD116" s="366"/>
      <c r="DE116" s="366"/>
      <c r="DF116" s="366"/>
      <c r="DG116" s="366"/>
      <c r="DH116" s="366"/>
      <c r="DI116" s="366"/>
      <c r="DJ116" s="366"/>
      <c r="DK116" s="366"/>
      <c r="DL116" s="366"/>
      <c r="DM116" s="366"/>
      <c r="DN116" s="366"/>
      <c r="DO116" s="366"/>
      <c r="DP116" s="366"/>
      <c r="DQ116" s="366"/>
      <c r="DR116" s="366"/>
      <c r="DS116" s="366"/>
      <c r="DT116" s="366"/>
      <c r="DU116" s="366"/>
      <c r="DV116" s="366"/>
      <c r="DW116" s="366"/>
      <c r="DX116" s="366"/>
      <c r="DY116" s="366"/>
      <c r="DZ116" s="366"/>
      <c r="EA116" s="366"/>
      <c r="EB116" s="366"/>
      <c r="EC116" s="366"/>
      <c r="ED116" s="366"/>
      <c r="EE116" s="366"/>
      <c r="EF116" s="366"/>
      <c r="EG116" s="366"/>
      <c r="EH116" s="366"/>
      <c r="EI116" s="366"/>
      <c r="EJ116" s="366"/>
      <c r="EK116" s="366"/>
      <c r="EL116" s="366"/>
      <c r="EM116" s="366"/>
      <c r="EN116" s="366"/>
      <c r="EO116" s="366"/>
      <c r="EP116" s="366"/>
      <c r="EQ116" s="366"/>
      <c r="ER116" s="366"/>
      <c r="ES116" s="366"/>
      <c r="ET116" s="366"/>
      <c r="EU116" s="366"/>
      <c r="EV116" s="366"/>
      <c r="EW116" s="366"/>
      <c r="EX116" s="366"/>
      <c r="EY116" s="366"/>
      <c r="EZ116" s="366"/>
      <c r="FA116" s="366"/>
      <c r="FB116" s="366"/>
      <c r="FC116" s="366"/>
      <c r="FD116" s="366"/>
      <c r="FE116" s="366"/>
      <c r="FF116" s="366"/>
      <c r="FG116" s="366"/>
      <c r="FH116" s="366"/>
      <c r="FI116" s="366"/>
      <c r="FJ116" s="366"/>
      <c r="FK116" s="366"/>
      <c r="FL116" s="366"/>
      <c r="FM116" s="366"/>
      <c r="FN116" s="366"/>
      <c r="FO116" s="366"/>
      <c r="FP116" s="366"/>
      <c r="FQ116" s="366"/>
      <c r="FR116" s="366"/>
      <c r="FS116" s="366"/>
      <c r="FT116" s="366"/>
      <c r="FU116" s="366"/>
      <c r="FV116" s="366"/>
      <c r="FW116" s="366"/>
      <c r="FX116" s="366"/>
      <c r="FY116" s="366"/>
      <c r="FZ116" s="366"/>
      <c r="GA116" s="366"/>
      <c r="GB116" s="366"/>
      <c r="GC116" s="366"/>
      <c r="GD116" s="366"/>
      <c r="GE116" s="366"/>
      <c r="GF116" s="366"/>
      <c r="GG116" s="366"/>
      <c r="GH116" s="366"/>
      <c r="GI116" s="366"/>
      <c r="GJ116" s="366"/>
      <c r="GK116" s="366"/>
      <c r="GL116" s="366"/>
      <c r="GM116" s="366"/>
      <c r="GN116" s="366"/>
      <c r="GO116" s="366"/>
      <c r="GP116" s="366"/>
      <c r="GQ116" s="366"/>
      <c r="GR116" s="366"/>
      <c r="GS116" s="366"/>
      <c r="GT116" s="366"/>
      <c r="GU116" s="366"/>
      <c r="GV116" s="366"/>
      <c r="GW116" s="366"/>
      <c r="GX116" s="366"/>
      <c r="GY116" s="366"/>
    </row>
    <row r="117" spans="1:207">
      <c r="A117" s="261" t="s">
        <v>463</v>
      </c>
      <c r="B117" s="8"/>
      <c r="C117" s="8"/>
      <c r="D117" s="8"/>
      <c r="E117" s="266"/>
      <c r="F117" s="267"/>
      <c r="G117" s="321"/>
      <c r="H117" s="7"/>
      <c r="I117" s="8"/>
      <c r="J117" s="8" t="str">
        <f>IF(ISERROR(W117*X117),"",W117*X117)</f>
        <v/>
      </c>
      <c r="K117" s="14" t="str">
        <f>IF(ISERROR(VLOOKUP(Y117,'Directive OSH09 (FR)'!$T$6:$U$10,2,FALSE)),"",VLOOKUP(Y117,'Directive OSH09 (FR)'!$T$6:$U$10,2,FALSE))</f>
        <v/>
      </c>
      <c r="L117" s="126"/>
      <c r="M117" s="127"/>
      <c r="N117" s="27"/>
      <c r="O117" s="27"/>
      <c r="P117" s="27"/>
      <c r="Q117" s="57"/>
      <c r="R117" s="35"/>
      <c r="S117" s="7">
        <f t="shared" ref="S117:T121" si="98">U117</f>
        <v>1</v>
      </c>
      <c r="T117" s="35">
        <f t="shared" si="98"/>
        <v>1</v>
      </c>
      <c r="U117" s="3">
        <f>IF(A117="",0,IF(Q$116="",1,IF(Q$116+$U$85*365&lt;$U$1,1,0)))</f>
        <v>1</v>
      </c>
      <c r="V117" s="163">
        <f>IF(A117="",0,IF(Q$116="",1,IF(Q$116+$V$85*365&lt;$U$1,1,0)))</f>
        <v>1</v>
      </c>
      <c r="W117" s="162" t="str">
        <f>IF(ISERROR(VLOOKUP(H117,'Directive OSH09 (FR)'!$O$6:$P$10,2,FALSE)),"",VLOOKUP(H117,'Directive OSH09 (FR)'!$O$6:$P$10,2,FALSE))</f>
        <v/>
      </c>
      <c r="X117" s="3" t="str">
        <f>IF(ISERROR(VLOOKUP(I117,'Directive OSH09 (FR)'!$O$13:$P$17,2,FALSE)),"",VLOOKUP(I117,'Directive OSH09 (FR)'!$O$13:$P$17,2,FALSE))</f>
        <v/>
      </c>
      <c r="Y117" s="3" t="str">
        <f>IF(J117="","",IF(J117&gt;=161,5,IF(J117&gt;=65,4,IF(J117&gt;=20,3,IF(J117&gt;=9,2,1)))))</f>
        <v/>
      </c>
      <c r="Z117" s="417"/>
      <c r="AA117" s="418"/>
      <c r="AB117" s="418"/>
      <c r="AC117" s="420"/>
      <c r="AD117" s="667"/>
      <c r="AE117" s="651"/>
      <c r="AF117" s="421"/>
      <c r="AG117" s="418"/>
      <c r="AH117" s="418"/>
      <c r="AI117" s="652"/>
    </row>
    <row r="118" spans="1:207">
      <c r="A118" s="261"/>
      <c r="B118" s="8"/>
      <c r="C118" s="8"/>
      <c r="D118" s="8"/>
      <c r="E118" s="266"/>
      <c r="F118" s="267"/>
      <c r="G118" s="321"/>
      <c r="H118" s="7"/>
      <c r="I118" s="8"/>
      <c r="J118" s="8" t="str">
        <f t="shared" ref="J118:J121" si="99">IF(ISERROR(W118*X118),"",W118*X118)</f>
        <v/>
      </c>
      <c r="K118" s="14" t="str">
        <f>IF(ISERROR(VLOOKUP(Y118,'Directive OSH09 (FR)'!$T$6:$U$10,2,FALSE)),"",VLOOKUP(Y118,'Directive OSH09 (FR)'!$T$6:$U$10,2,FALSE))</f>
        <v/>
      </c>
      <c r="L118" s="126"/>
      <c r="M118" s="127"/>
      <c r="N118" s="27"/>
      <c r="O118" s="27"/>
      <c r="P118" s="27"/>
      <c r="Q118" s="57"/>
      <c r="R118" s="35"/>
      <c r="S118" s="7">
        <f t="shared" si="98"/>
        <v>0</v>
      </c>
      <c r="T118" s="35">
        <f t="shared" si="98"/>
        <v>0</v>
      </c>
      <c r="U118" s="3">
        <f>IF(A118="",0,IF(Q$116="",1,IF(Q$116+$U$85*365&lt;$U$1,1,0)))</f>
        <v>0</v>
      </c>
      <c r="V118" s="163">
        <f>IF(A118="",0,IF(Q$116="",1,IF(Q$116+$V$85*365&lt;$U$1,1,0)))</f>
        <v>0</v>
      </c>
      <c r="W118" s="162" t="str">
        <f>IF(ISERROR(VLOOKUP(H118,'Directive OSH09 (FR)'!$O$6:$P$10,2,FALSE)),"",VLOOKUP(H118,'Directive OSH09 (FR)'!$O$6:$P$10,2,FALSE))</f>
        <v/>
      </c>
      <c r="X118" s="3" t="str">
        <f>IF(ISERROR(VLOOKUP(I118,'Directive OSH09 (FR)'!$O$13:$P$17,2,FALSE)),"",VLOOKUP(I118,'Directive OSH09 (FR)'!$O$13:$P$17,2,FALSE))</f>
        <v/>
      </c>
      <c r="Y118" s="3" t="str">
        <f t="shared" ref="Y118:Y121" si="100">IF(J118="","",IF(J118&gt;=161,5,IF(J118&gt;=65,4,IF(J118&gt;=20,3,IF(J118&gt;=9,2,1)))))</f>
        <v/>
      </c>
      <c r="Z118" s="417"/>
      <c r="AA118" s="418"/>
      <c r="AB118" s="418"/>
      <c r="AC118" s="420"/>
      <c r="AD118" s="667"/>
      <c r="AE118" s="651"/>
      <c r="AF118" s="421"/>
      <c r="AG118" s="418"/>
      <c r="AH118" s="418"/>
      <c r="AI118" s="652"/>
    </row>
    <row r="119" spans="1:207">
      <c r="A119" s="261"/>
      <c r="B119" s="8"/>
      <c r="C119" s="8"/>
      <c r="D119" s="8"/>
      <c r="E119" s="266"/>
      <c r="F119" s="267"/>
      <c r="G119" s="321"/>
      <c r="H119" s="7"/>
      <c r="I119" s="8"/>
      <c r="J119" s="8" t="str">
        <f t="shared" si="99"/>
        <v/>
      </c>
      <c r="K119" s="14" t="str">
        <f>IF(ISERROR(VLOOKUP(Y119,'Directive OSH09 (FR)'!$T$6:$U$10,2,FALSE)),"",VLOOKUP(Y119,'Directive OSH09 (FR)'!$T$6:$U$10,2,FALSE))</f>
        <v/>
      </c>
      <c r="L119" s="126"/>
      <c r="M119" s="127"/>
      <c r="N119" s="27"/>
      <c r="O119" s="27"/>
      <c r="P119" s="27"/>
      <c r="Q119" s="57"/>
      <c r="R119" s="35"/>
      <c r="S119" s="7">
        <f t="shared" si="98"/>
        <v>0</v>
      </c>
      <c r="T119" s="35">
        <f t="shared" si="98"/>
        <v>0</v>
      </c>
      <c r="U119" s="3">
        <f>IF(A119="",0,IF(Q$116="",1,IF(Q$116+$U$85*365&lt;$U$1,1,0)))</f>
        <v>0</v>
      </c>
      <c r="V119" s="163">
        <f>IF(A119="",0,IF(Q$116="",1,IF(Q$116+$V$85*365&lt;$U$1,1,0)))</f>
        <v>0</v>
      </c>
      <c r="W119" s="162" t="str">
        <f>IF(ISERROR(VLOOKUP(H119,'Directive OSH09 (FR)'!$O$6:$P$10,2,FALSE)),"",VLOOKUP(H119,'Directive OSH09 (FR)'!$O$6:$P$10,2,FALSE))</f>
        <v/>
      </c>
      <c r="X119" s="3" t="str">
        <f>IF(ISERROR(VLOOKUP(I119,'Directive OSH09 (FR)'!$O$13:$P$17,2,FALSE)),"",VLOOKUP(I119,'Directive OSH09 (FR)'!$O$13:$P$17,2,FALSE))</f>
        <v/>
      </c>
      <c r="Y119" s="3" t="str">
        <f t="shared" si="100"/>
        <v/>
      </c>
      <c r="Z119" s="417"/>
      <c r="AA119" s="418"/>
      <c r="AB119" s="418"/>
      <c r="AC119" s="420"/>
      <c r="AD119" s="667"/>
      <c r="AE119" s="651"/>
      <c r="AF119" s="421"/>
      <c r="AG119" s="418"/>
      <c r="AH119" s="418"/>
      <c r="AI119" s="652"/>
    </row>
    <row r="120" spans="1:207">
      <c r="A120" s="261"/>
      <c r="B120" s="8"/>
      <c r="C120" s="8"/>
      <c r="D120" s="8"/>
      <c r="E120" s="266"/>
      <c r="F120" s="267"/>
      <c r="G120" s="321"/>
      <c r="H120" s="7"/>
      <c r="I120" s="8"/>
      <c r="J120" s="8" t="str">
        <f t="shared" si="99"/>
        <v/>
      </c>
      <c r="K120" s="14" t="str">
        <f>IF(ISERROR(VLOOKUP(Y120,'Directive OSH09 (FR)'!$T$6:$U$10,2,FALSE)),"",VLOOKUP(Y120,'Directive OSH09 (FR)'!$T$6:$U$10,2,FALSE))</f>
        <v/>
      </c>
      <c r="L120" s="126"/>
      <c r="M120" s="127"/>
      <c r="N120" s="27"/>
      <c r="O120" s="27"/>
      <c r="P120" s="27"/>
      <c r="Q120" s="57"/>
      <c r="R120" s="35"/>
      <c r="S120" s="7">
        <f t="shared" si="98"/>
        <v>0</v>
      </c>
      <c r="T120" s="35">
        <f t="shared" si="98"/>
        <v>0</v>
      </c>
      <c r="U120" s="3">
        <f>IF(A120="",0,IF(Q$116="",1,IF(Q$116+$U$85*365&lt;$U$1,1,0)))</f>
        <v>0</v>
      </c>
      <c r="V120" s="163">
        <f>IF(A120="",0,IF(Q$116="",1,IF(Q$116+$V$85*365&lt;$U$1,1,0)))</f>
        <v>0</v>
      </c>
      <c r="W120" s="162" t="str">
        <f>IF(ISERROR(VLOOKUP(H120,'Directive OSH09 (FR)'!$O$6:$P$10,2,FALSE)),"",VLOOKUP(H120,'Directive OSH09 (FR)'!$O$6:$P$10,2,FALSE))</f>
        <v/>
      </c>
      <c r="X120" s="3" t="str">
        <f>IF(ISERROR(VLOOKUP(I120,'Directive OSH09 (FR)'!$O$13:$P$17,2,FALSE)),"",VLOOKUP(I120,'Directive OSH09 (FR)'!$O$13:$P$17,2,FALSE))</f>
        <v/>
      </c>
      <c r="Y120" s="3" t="str">
        <f t="shared" si="100"/>
        <v/>
      </c>
      <c r="Z120" s="417"/>
      <c r="AA120" s="418"/>
      <c r="AB120" s="418"/>
      <c r="AC120" s="420"/>
      <c r="AD120" s="667"/>
      <c r="AE120" s="651"/>
      <c r="AF120" s="421"/>
      <c r="AG120" s="418"/>
      <c r="AH120" s="418"/>
      <c r="AI120" s="652"/>
    </row>
    <row r="121" spans="1:207" ht="5.25" customHeight="1">
      <c r="A121" s="405"/>
      <c r="B121" s="62"/>
      <c r="C121" s="62"/>
      <c r="D121" s="62"/>
      <c r="E121" s="293"/>
      <c r="F121" s="282"/>
      <c r="G121" s="458"/>
      <c r="H121" s="61"/>
      <c r="I121" s="62"/>
      <c r="J121" s="62" t="str">
        <f t="shared" si="99"/>
        <v/>
      </c>
      <c r="K121" s="63" t="str">
        <f>IF(ISERROR(VLOOKUP(Y121,'Directive OSH09 (FR)'!$T$6:$U$10,2,FALSE)),"",VLOOKUP(Y121,'Directive OSH09 (FR)'!$T$6:$U$10,2,FALSE))</f>
        <v/>
      </c>
      <c r="L121" s="61"/>
      <c r="M121" s="64"/>
      <c r="N121" s="64"/>
      <c r="O121" s="64"/>
      <c r="P121" s="64"/>
      <c r="Q121" s="65"/>
      <c r="R121" s="66"/>
      <c r="S121" s="61">
        <f t="shared" si="98"/>
        <v>0</v>
      </c>
      <c r="T121" s="66">
        <f t="shared" si="98"/>
        <v>0</v>
      </c>
      <c r="U121" s="164">
        <f>IF(A121="",0,IF(Q$116="",1,IF(Q$116+$U$85*365&lt;$U$1,1,0)))</f>
        <v>0</v>
      </c>
      <c r="V121" s="165">
        <f>IF(A121="",0,IF(Q$116="",1,IF(Q$116+$V$85*365&lt;$U$1,1,0)))</f>
        <v>0</v>
      </c>
      <c r="W121" s="162" t="str">
        <f>IF(ISERROR(VLOOKUP(H121,'Directive OSH09 (FR)'!$O$6:$P$10,2,FALSE)),"",VLOOKUP(H121,'Directive OSH09 (FR)'!$O$6:$P$10,2,FALSE))</f>
        <v/>
      </c>
      <c r="X121" s="3" t="str">
        <f>IF(ISERROR(VLOOKUP(I121,'Directive OSH09 (FR)'!$O$13:$P$17,2,FALSE)),"",VLOOKUP(I121,'Directive OSH09 (FR)'!$O$13:$P$17,2,FALSE))</f>
        <v/>
      </c>
      <c r="Y121" s="3" t="str">
        <f t="shared" si="100"/>
        <v/>
      </c>
      <c r="Z121" s="417"/>
      <c r="AA121" s="418"/>
      <c r="AB121" s="418"/>
      <c r="AC121" s="420"/>
      <c r="AD121" s="667"/>
      <c r="AE121" s="651"/>
      <c r="AF121" s="421"/>
      <c r="AG121" s="418"/>
      <c r="AH121" s="418"/>
      <c r="AI121" s="652"/>
    </row>
    <row r="122" spans="1:207" s="517" customFormat="1">
      <c r="A122" s="403" t="s">
        <v>340</v>
      </c>
      <c r="B122" s="398"/>
      <c r="C122" s="398"/>
      <c r="D122" s="398"/>
      <c r="E122" s="370"/>
      <c r="F122" s="371"/>
      <c r="G122" s="464"/>
      <c r="H122" s="412"/>
      <c r="I122" s="398"/>
      <c r="J122" s="398">
        <f>IF(SUM(J123:J127)=0,"",MAX(J123:J127))</f>
        <v>16</v>
      </c>
      <c r="K122" s="356" t="str">
        <f>IF(ISERROR(VLOOKUP(Y122,'Directive OSH09 (FR)'!$T$6:$U$10,2,FALSE)),"",VLOOKUP(Y122,'Directive OSH09 (FR)'!$T$6:$U$10,2,FALSE))</f>
        <v>2-Tolérable</v>
      </c>
      <c r="L122" s="357" t="str">
        <f>IF(ISERROR(VLOOKUP($A122,Dangers!$B$4:$G$1001,4,FALSE)),"ERR",IF(ISBLANK(VLOOKUP($A122,Dangers!$B$4:$G$1001,4,FALSE)),"","Yes"))</f>
        <v>ERR</v>
      </c>
      <c r="M122" s="358" t="str">
        <f>IF(ISERROR(VLOOKUP($A122,Dangers!$B$4:$G$1001,6,FALSE)),"ERR",IF(ISBLANK((VLOOKUP($A122,Dangers!$B$4:$G$1001,6,FALSE))),"","Yes"))</f>
        <v>ERR</v>
      </c>
      <c r="N122" s="358"/>
      <c r="O122" s="359"/>
      <c r="P122" s="358"/>
      <c r="Q122" s="360" t="str">
        <f>IF(OR(L122="Yes",M122="Yes"),MAX(Q123:Q127),"")</f>
        <v/>
      </c>
      <c r="R122" s="361"/>
      <c r="S122" s="357">
        <f>IF(L122="Yes",IF(SUM(S123:S127)=0,0,1),2)</f>
        <v>2</v>
      </c>
      <c r="T122" s="361">
        <f>IF(M122="Yes",IF(SUM(T123:T127)=0,0,1),2)</f>
        <v>2</v>
      </c>
      <c r="U122" s="362">
        <v>0</v>
      </c>
      <c r="V122" s="363">
        <v>0</v>
      </c>
      <c r="W122" s="364" t="str">
        <f>IF(ISERROR(VLOOKUP(H122,'Directive OSH09 (FR)'!$O$6:$P$10,2,FALSE)),"",VLOOKUP(H122,'Directive OSH09 (FR)'!$O$6:$P$10,2,FALSE))</f>
        <v/>
      </c>
      <c r="X122" s="362" t="str">
        <f>IF(ISERROR(VLOOKUP(I122,'Directive OSH09 (FR)'!$O$13:$P$17,2,FALSE)),"",VLOOKUP(I122,'Directive OSH09 (FR)'!$O$13:$P$17,2,FALSE))</f>
        <v/>
      </c>
      <c r="Y122" s="362">
        <f>IF(J122="","",IF(J122&gt;=161,5,IF(J122&gt;=65,4,IF(J122&gt;=20,3,IF(J122&gt;=9,2,1)))))</f>
        <v>2</v>
      </c>
      <c r="Z122" s="374"/>
      <c r="AA122" s="375"/>
      <c r="AB122" s="375"/>
      <c r="AC122" s="725"/>
      <c r="AD122" s="665"/>
      <c r="AE122" s="644"/>
      <c r="AF122" s="623"/>
      <c r="AG122" s="375"/>
      <c r="AH122" s="375"/>
      <c r="AI122" s="745"/>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6"/>
      <c r="CD122" s="366"/>
      <c r="CE122" s="366"/>
      <c r="CF122" s="366"/>
      <c r="CG122" s="366"/>
      <c r="CH122" s="366"/>
      <c r="CI122" s="366"/>
      <c r="CJ122" s="366"/>
      <c r="CK122" s="366"/>
      <c r="CL122" s="366"/>
      <c r="CM122" s="366"/>
      <c r="CN122" s="366"/>
      <c r="CO122" s="366"/>
      <c r="CP122" s="366"/>
      <c r="CQ122" s="366"/>
      <c r="CR122" s="366"/>
      <c r="CS122" s="366"/>
      <c r="CT122" s="366"/>
      <c r="CU122" s="366"/>
      <c r="CV122" s="366"/>
      <c r="CW122" s="366"/>
      <c r="CX122" s="366"/>
      <c r="CY122" s="366"/>
      <c r="CZ122" s="366"/>
      <c r="DA122" s="366"/>
      <c r="DB122" s="366"/>
      <c r="DC122" s="366"/>
      <c r="DD122" s="366"/>
      <c r="DE122" s="366"/>
      <c r="DF122" s="366"/>
      <c r="DG122" s="366"/>
      <c r="DH122" s="366"/>
      <c r="DI122" s="366"/>
      <c r="DJ122" s="366"/>
      <c r="DK122" s="366"/>
      <c r="DL122" s="366"/>
      <c r="DM122" s="366"/>
      <c r="DN122" s="366"/>
      <c r="DO122" s="366"/>
      <c r="DP122" s="366"/>
      <c r="DQ122" s="366"/>
      <c r="DR122" s="366"/>
      <c r="DS122" s="366"/>
      <c r="DT122" s="366"/>
      <c r="DU122" s="366"/>
      <c r="DV122" s="366"/>
      <c r="DW122" s="366"/>
      <c r="DX122" s="366"/>
      <c r="DY122" s="366"/>
      <c r="DZ122" s="366"/>
      <c r="EA122" s="366"/>
      <c r="EB122" s="366"/>
      <c r="EC122" s="366"/>
      <c r="ED122" s="366"/>
      <c r="EE122" s="366"/>
      <c r="EF122" s="366"/>
      <c r="EG122" s="366"/>
      <c r="EH122" s="366"/>
      <c r="EI122" s="366"/>
      <c r="EJ122" s="366"/>
      <c r="EK122" s="366"/>
      <c r="EL122" s="366"/>
      <c r="EM122" s="366"/>
      <c r="EN122" s="366"/>
      <c r="EO122" s="366"/>
      <c r="EP122" s="366"/>
      <c r="EQ122" s="366"/>
      <c r="ER122" s="366"/>
      <c r="ES122" s="366"/>
      <c r="ET122" s="366"/>
      <c r="EU122" s="366"/>
      <c r="EV122" s="366"/>
      <c r="EW122" s="366"/>
      <c r="EX122" s="366"/>
      <c r="EY122" s="366"/>
      <c r="EZ122" s="366"/>
      <c r="FA122" s="366"/>
      <c r="FB122" s="366"/>
      <c r="FC122" s="366"/>
      <c r="FD122" s="366"/>
      <c r="FE122" s="366"/>
      <c r="FF122" s="366"/>
      <c r="FG122" s="366"/>
      <c r="FH122" s="366"/>
      <c r="FI122" s="366"/>
      <c r="FJ122" s="366"/>
      <c r="FK122" s="366"/>
      <c r="FL122" s="366"/>
      <c r="FM122" s="366"/>
      <c r="FN122" s="366"/>
      <c r="FO122" s="366"/>
      <c r="FP122" s="366"/>
      <c r="FQ122" s="366"/>
      <c r="FR122" s="366"/>
      <c r="FS122" s="366"/>
      <c r="FT122" s="366"/>
      <c r="FU122" s="366"/>
      <c r="FV122" s="366"/>
      <c r="FW122" s="366"/>
      <c r="FX122" s="366"/>
      <c r="FY122" s="366"/>
      <c r="FZ122" s="366"/>
      <c r="GA122" s="366"/>
      <c r="GB122" s="366"/>
      <c r="GC122" s="366"/>
      <c r="GD122" s="366"/>
      <c r="GE122" s="366"/>
      <c r="GF122" s="366"/>
      <c r="GG122" s="366"/>
      <c r="GH122" s="366"/>
      <c r="GI122" s="366"/>
      <c r="GJ122" s="366"/>
      <c r="GK122" s="366"/>
      <c r="GL122" s="366"/>
      <c r="GM122" s="366"/>
      <c r="GN122" s="366"/>
      <c r="GO122" s="366"/>
      <c r="GP122" s="366"/>
      <c r="GQ122" s="366"/>
      <c r="GR122" s="366"/>
      <c r="GS122" s="366"/>
      <c r="GT122" s="366"/>
      <c r="GU122" s="366"/>
      <c r="GV122" s="366"/>
      <c r="GW122" s="366"/>
      <c r="GX122" s="366"/>
      <c r="GY122" s="366"/>
    </row>
    <row r="123" spans="1:207" ht="63.75">
      <c r="A123" s="261" t="s">
        <v>424</v>
      </c>
      <c r="B123" s="255" t="s">
        <v>695</v>
      </c>
      <c r="C123" s="255" t="s">
        <v>740</v>
      </c>
      <c r="D123" s="255" t="s">
        <v>563</v>
      </c>
      <c r="E123" s="266" t="s">
        <v>36</v>
      </c>
      <c r="F123" s="267">
        <v>3</v>
      </c>
      <c r="G123" s="256" t="s">
        <v>564</v>
      </c>
      <c r="H123" s="7" t="s">
        <v>35</v>
      </c>
      <c r="I123" s="8" t="s">
        <v>48</v>
      </c>
      <c r="J123" s="8">
        <f>IF(ISERROR(W123*X123),"",W123*X123)</f>
        <v>16</v>
      </c>
      <c r="K123" s="14" t="str">
        <f>IF(ISERROR(VLOOKUP(Y123,'Directive OSH09 (FR)'!$T$6:$U$10,2,FALSE)),"",VLOOKUP(Y123,'Directive OSH09 (FR)'!$T$6:$U$10,2,FALSE))</f>
        <v>2-Tolérable</v>
      </c>
      <c r="L123" s="126"/>
      <c r="M123" s="127"/>
      <c r="N123" s="27"/>
      <c r="O123" s="27"/>
      <c r="P123" s="27"/>
      <c r="Q123" s="57"/>
      <c r="R123" s="35"/>
      <c r="S123" s="7" t="e">
        <f t="shared" ref="S123:T124" si="101">U123</f>
        <v>#REF!</v>
      </c>
      <c r="T123" s="35" t="e">
        <f t="shared" si="101"/>
        <v>#REF!</v>
      </c>
      <c r="U123" s="3" t="e">
        <f>IF(A123="",0,IF(#REF!="",1,IF(#REF!+$U$95*365&lt;$U$1,1,0)))</f>
        <v>#REF!</v>
      </c>
      <c r="V123" s="163" t="e">
        <f>IF(A123="",0,IF(#REF!="",1,IF(#REF!+$V$95*365&lt;$U$1,1,0)))</f>
        <v>#REF!</v>
      </c>
      <c r="W123" s="162">
        <f>IF(ISERROR(VLOOKUP(H123,'Directive OSH09 (FR)'!$O$6:$P$10,2,FALSE)),"",VLOOKUP(H123,'Directive OSH09 (FR)'!$O$6:$P$10,2,FALSE))</f>
        <v>2</v>
      </c>
      <c r="X123" s="3">
        <f>IF(ISERROR(VLOOKUP(I123,'Directive OSH09 (FR)'!$O$13:$P$17,2,FALSE)),"",VLOOKUP(I123,'Directive OSH09 (FR)'!$O$13:$P$17,2,FALSE))</f>
        <v>8</v>
      </c>
      <c r="Y123" s="3">
        <f>IF(J123="","",IF(J123&gt;=161,5,IF(J123&gt;=65,4,IF(J123&gt;=20,3,IF(J123&gt;=9,2,1)))))</f>
        <v>2</v>
      </c>
      <c r="Z123" s="210" t="s">
        <v>565</v>
      </c>
      <c r="AA123" s="418"/>
      <c r="AB123" s="418"/>
      <c r="AC123" s="420"/>
      <c r="AD123" s="667"/>
      <c r="AE123" s="651"/>
      <c r="AF123" s="314"/>
      <c r="AG123" s="8"/>
      <c r="AH123" s="8">
        <f>IF(ISERROR(AU123*AV123),"",AU123*AV123)</f>
        <v>0</v>
      </c>
      <c r="AI123" s="653"/>
    </row>
    <row r="124" spans="1:207" ht="63.75">
      <c r="A124" s="261" t="s">
        <v>424</v>
      </c>
      <c r="B124" s="8" t="s">
        <v>741</v>
      </c>
      <c r="C124" s="255" t="s">
        <v>862</v>
      </c>
      <c r="D124" s="255" t="s">
        <v>563</v>
      </c>
      <c r="E124" s="266" t="s">
        <v>36</v>
      </c>
      <c r="F124" s="267">
        <v>3</v>
      </c>
      <c r="G124" s="256" t="s">
        <v>564</v>
      </c>
      <c r="H124" s="7" t="s">
        <v>35</v>
      </c>
      <c r="I124" s="8" t="s">
        <v>48</v>
      </c>
      <c r="J124" s="8">
        <f t="shared" ref="J124" si="102">IF(ISERROR(W124*X124),"",W124*X124)</f>
        <v>16</v>
      </c>
      <c r="K124" s="14" t="str">
        <f>IF(ISERROR(VLOOKUP(Y124,'Directive OSH09 (FR)'!$T$6:$U$10,2,FALSE)),"",VLOOKUP(Y124,'Directive OSH09 (FR)'!$T$6:$U$10,2,FALSE))</f>
        <v>2-Tolérable</v>
      </c>
      <c r="L124" s="126"/>
      <c r="M124" s="127"/>
      <c r="N124" s="27"/>
      <c r="O124" s="27"/>
      <c r="P124" s="27"/>
      <c r="Q124" s="57"/>
      <c r="R124" s="35"/>
      <c r="S124" s="7" t="e">
        <f t="shared" si="101"/>
        <v>#REF!</v>
      </c>
      <c r="T124" s="35" t="e">
        <f t="shared" si="101"/>
        <v>#REF!</v>
      </c>
      <c r="U124" s="3" t="e">
        <f>IF(A124="",0,IF(#REF!="",1,IF(#REF!+$U$95*365&lt;$U$1,1,0)))</f>
        <v>#REF!</v>
      </c>
      <c r="V124" s="163" t="e">
        <f>IF(A124="",0,IF(#REF!="",1,IF(#REF!+$V$95*365&lt;$U$1,1,0)))</f>
        <v>#REF!</v>
      </c>
      <c r="W124" s="162">
        <f>IF(ISERROR(VLOOKUP(H124,'Directive OSH09 (FR)'!$O$6:$P$10,2,FALSE)),"",VLOOKUP(H124,'Directive OSH09 (FR)'!$O$6:$P$10,2,FALSE))</f>
        <v>2</v>
      </c>
      <c r="X124" s="3">
        <f>IF(ISERROR(VLOOKUP(I124,'Directive OSH09 (FR)'!$O$13:$P$17,2,FALSE)),"",VLOOKUP(I124,'Directive OSH09 (FR)'!$O$13:$P$17,2,FALSE))</f>
        <v>8</v>
      </c>
      <c r="Y124" s="3">
        <f t="shared" ref="Y124" si="103">IF(J124="","",IF(J124&gt;=161,5,IF(J124&gt;=65,4,IF(J124&gt;=20,3,IF(J124&gt;=9,2,1)))))</f>
        <v>2</v>
      </c>
      <c r="Z124" s="210" t="s">
        <v>565</v>
      </c>
      <c r="AA124" s="418"/>
      <c r="AB124" s="418"/>
      <c r="AC124" s="420"/>
      <c r="AD124" s="667"/>
      <c r="AE124" s="651"/>
      <c r="AF124" s="314"/>
      <c r="AG124" s="8"/>
      <c r="AH124" s="8">
        <f t="shared" ref="AH124" si="104">IF(ISERROR(AU124*AV124),"",AU124*AV124)</f>
        <v>0</v>
      </c>
      <c r="AI124" s="653"/>
    </row>
    <row r="125" spans="1:207" ht="102">
      <c r="A125" s="261" t="s">
        <v>424</v>
      </c>
      <c r="B125" s="255" t="s">
        <v>576</v>
      </c>
      <c r="C125" s="255" t="s">
        <v>577</v>
      </c>
      <c r="D125" s="255" t="s">
        <v>743</v>
      </c>
      <c r="E125" s="266" t="s">
        <v>36</v>
      </c>
      <c r="F125" s="267">
        <v>3</v>
      </c>
      <c r="G125" s="256" t="s">
        <v>579</v>
      </c>
      <c r="H125" s="7" t="s">
        <v>35</v>
      </c>
      <c r="I125" s="8" t="s">
        <v>48</v>
      </c>
      <c r="J125" s="8">
        <f>IF(ISERROR(W125*X125),"",W125*X125)</f>
        <v>16</v>
      </c>
      <c r="K125" s="14" t="str">
        <f>IF(ISERROR(VLOOKUP(Y125,'Directive OSH09 (FR)'!$T$6:$U$10,2,FALSE)),"",VLOOKUP(Y125,'Directive OSH09 (FR)'!$T$6:$U$10,2,FALSE))</f>
        <v>2-Tolérable</v>
      </c>
      <c r="L125" s="126"/>
      <c r="M125" s="127"/>
      <c r="N125" s="27"/>
      <c r="O125" s="27"/>
      <c r="P125" s="27"/>
      <c r="Q125" s="57"/>
      <c r="R125" s="35"/>
      <c r="S125" s="7" t="e">
        <f>U125</f>
        <v>#REF!</v>
      </c>
      <c r="T125" s="35" t="e">
        <f>V125</f>
        <v>#REF!</v>
      </c>
      <c r="U125" s="3" t="e">
        <f>IF(A125="",0,IF(#REF!="",1,IF(#REF!+$U$95*365&lt;$U$1,1,0)))</f>
        <v>#REF!</v>
      </c>
      <c r="V125" s="163" t="e">
        <f>IF(A125="",0,IF(#REF!="",1,IF(#REF!+$V$95*365&lt;$U$1,1,0)))</f>
        <v>#REF!</v>
      </c>
      <c r="W125" s="162">
        <f>IF(ISERROR(VLOOKUP(H125,'Directive OSH09 (FR)'!$O$6:$P$10,2,FALSE)),"",VLOOKUP(H125,'Directive OSH09 (FR)'!$O$6:$P$10,2,FALSE))</f>
        <v>2</v>
      </c>
      <c r="X125" s="3">
        <f>IF(ISERROR(VLOOKUP(I125,'Directive OSH09 (FR)'!$O$13:$P$17,2,FALSE)),"",VLOOKUP(I125,'Directive OSH09 (FR)'!$O$13:$P$17,2,FALSE))</f>
        <v>8</v>
      </c>
      <c r="Y125" s="3">
        <f>IF(J125="","",IF(J125&gt;=161,5,IF(J125&gt;=65,4,IF(J125&gt;=20,3,IF(J125&gt;=9,2,1)))))</f>
        <v>2</v>
      </c>
      <c r="Z125" s="196" t="s">
        <v>568</v>
      </c>
      <c r="AA125" s="418"/>
      <c r="AB125" s="418"/>
      <c r="AC125" s="420"/>
      <c r="AD125" s="667"/>
      <c r="AE125" s="651"/>
      <c r="AF125" s="314"/>
      <c r="AG125" s="8"/>
      <c r="AH125" s="8"/>
      <c r="AI125" s="653"/>
    </row>
    <row r="126" spans="1:207" ht="51">
      <c r="A126" s="261" t="s">
        <v>424</v>
      </c>
      <c r="B126" s="8" t="s">
        <v>580</v>
      </c>
      <c r="C126" s="8" t="s">
        <v>581</v>
      </c>
      <c r="D126" s="8" t="s">
        <v>582</v>
      </c>
      <c r="E126" s="266" t="s">
        <v>39</v>
      </c>
      <c r="F126" s="267">
        <v>3</v>
      </c>
      <c r="G126" s="321" t="s">
        <v>583</v>
      </c>
      <c r="H126" s="7" t="s">
        <v>38</v>
      </c>
      <c r="I126" s="8" t="s">
        <v>46</v>
      </c>
      <c r="J126" s="8">
        <f>IF(ISERROR(W126*X126),"",W126*X126)</f>
        <v>4</v>
      </c>
      <c r="K126" s="14" t="str">
        <f>IF(ISERROR(VLOOKUP(Y126,'Directive OSH09 (FR)'!$T$6:$U$10,2,FALSE)),"",VLOOKUP(Y126,'Directive OSH09 (FR)'!$T$6:$U$10,2,FALSE))</f>
        <v>1-Negligeable</v>
      </c>
      <c r="L126" s="126"/>
      <c r="M126" s="127"/>
      <c r="N126" s="27"/>
      <c r="O126" s="27"/>
      <c r="P126" s="27"/>
      <c r="Q126" s="57"/>
      <c r="R126" s="35"/>
      <c r="S126" s="7">
        <f>U126</f>
        <v>1</v>
      </c>
      <c r="T126" s="35">
        <f>V126</f>
        <v>1</v>
      </c>
      <c r="U126" s="3">
        <f>IF(A126="",0,IF(Q$131="",1,IF(Q$131+$U$90*365&lt;$U$1,1,0)))</f>
        <v>1</v>
      </c>
      <c r="V126" s="163">
        <f>IF(A126="",0,IF(Q$131="",1,IF(Q$131+$V$90*365&lt;$U$1,1,0)))</f>
        <v>1</v>
      </c>
      <c r="W126" s="162">
        <f>IF(ISERROR(VLOOKUP(H126,'Directive OSH09 (FR)'!$O$6:$P$10,2,FALSE)),"",VLOOKUP(H126,'Directive OSH09 (FR)'!$O$6:$P$10,2,FALSE))</f>
        <v>4</v>
      </c>
      <c r="X126" s="3">
        <f>IF(ISERROR(VLOOKUP(I126,'Directive OSH09 (FR)'!$O$13:$P$17,2,FALSE)),"",VLOOKUP(I126,'Directive OSH09 (FR)'!$O$13:$P$17,2,FALSE))</f>
        <v>1</v>
      </c>
      <c r="Y126" s="3">
        <f>IF(J126="","",IF(J126&gt;=161,5,IF(J126&gt;=65,4,IF(J126&gt;=20,3,IF(J126&gt;=9,2,1)))))</f>
        <v>1</v>
      </c>
      <c r="Z126" s="177" t="s">
        <v>568</v>
      </c>
      <c r="AA126" s="418"/>
      <c r="AB126" s="418"/>
      <c r="AC126" s="420"/>
      <c r="AD126" s="667"/>
      <c r="AE126" s="651"/>
      <c r="AF126" s="314"/>
      <c r="AG126" s="8"/>
      <c r="AH126" s="8"/>
      <c r="AI126" s="649"/>
    </row>
    <row r="127" spans="1:207" ht="5.25" customHeight="1">
      <c r="A127" s="405"/>
      <c r="B127" s="62"/>
      <c r="C127" s="62"/>
      <c r="D127" s="62"/>
      <c r="E127" s="293"/>
      <c r="F127" s="282"/>
      <c r="G127" s="458"/>
      <c r="H127" s="61"/>
      <c r="I127" s="62"/>
      <c r="J127" s="62" t="str">
        <f t="shared" ref="J127" si="105">IF(ISERROR(W127*X127),"",W127*X127)</f>
        <v/>
      </c>
      <c r="K127" s="63" t="str">
        <f>IF(ISERROR(VLOOKUP(Y127,'Directive OSH09 (FR)'!$T$6:$U$10,2,FALSE)),"",VLOOKUP(Y127,'Directive OSH09 (FR)'!$T$6:$U$10,2,FALSE))</f>
        <v/>
      </c>
      <c r="L127" s="61"/>
      <c r="M127" s="64"/>
      <c r="N127" s="64"/>
      <c r="O127" s="64"/>
      <c r="P127" s="64"/>
      <c r="Q127" s="65"/>
      <c r="R127" s="66"/>
      <c r="S127" s="61">
        <f t="shared" ref="S127:T127" si="106">U127</f>
        <v>0</v>
      </c>
      <c r="T127" s="66">
        <f t="shared" si="106"/>
        <v>0</v>
      </c>
      <c r="U127" s="164">
        <f>IF(A127="",0,IF(Q$122="",1,IF(Q$122+$U$85*365&lt;$U$1,1,0)))</f>
        <v>0</v>
      </c>
      <c r="V127" s="165">
        <f>IF(A127="",0,IF(Q$122="",1,IF(Q$122+$V$85*365&lt;$U$1,1,0)))</f>
        <v>0</v>
      </c>
      <c r="W127" s="162" t="str">
        <f>IF(ISERROR(VLOOKUP(H127,'Directive OSH09 (FR)'!$O$6:$P$10,2,FALSE)),"",VLOOKUP(H127,'Directive OSH09 (FR)'!$O$6:$P$10,2,FALSE))</f>
        <v/>
      </c>
      <c r="X127" s="3" t="str">
        <f>IF(ISERROR(VLOOKUP(I127,'Directive OSH09 (FR)'!$O$13:$P$17,2,FALSE)),"",VLOOKUP(I127,'Directive OSH09 (FR)'!$O$13:$P$17,2,FALSE))</f>
        <v/>
      </c>
      <c r="Y127" s="3" t="str">
        <f t="shared" ref="Y127" si="107">IF(J127="","",IF(J127&gt;=161,5,IF(J127&gt;=65,4,IF(J127&gt;=20,3,IF(J127&gt;=9,2,1)))))</f>
        <v/>
      </c>
      <c r="Z127" s="417"/>
      <c r="AA127" s="418"/>
      <c r="AB127" s="418"/>
      <c r="AC127" s="420"/>
      <c r="AD127" s="667"/>
      <c r="AE127" s="651"/>
      <c r="AF127" s="421"/>
      <c r="AG127" s="418"/>
      <c r="AH127" s="418"/>
      <c r="AI127" s="652"/>
    </row>
    <row r="128" spans="1:207" s="517" customFormat="1">
      <c r="A128" s="403" t="s">
        <v>295</v>
      </c>
      <c r="B128" s="398"/>
      <c r="C128" s="398"/>
      <c r="D128" s="398"/>
      <c r="E128" s="370"/>
      <c r="F128" s="371"/>
      <c r="G128" s="464"/>
      <c r="H128" s="412"/>
      <c r="I128" s="398"/>
      <c r="J128" s="398" t="str">
        <f>IF(SUM(J129:J133)=0,"",MAX(J129:J133))</f>
        <v/>
      </c>
      <c r="K128" s="356" t="str">
        <f>IF(ISERROR(VLOOKUP(Y128,'Directive OSH09 (FR)'!$T$6:$U$10,2,FALSE)),"",VLOOKUP(Y128,'Directive OSH09 (FR)'!$T$6:$U$10,2,FALSE))</f>
        <v/>
      </c>
      <c r="L128" s="357" t="str">
        <f>IF(ISERROR(VLOOKUP($A128,Dangers!$B$4:$G$1001,4,FALSE)),"ERR",IF(ISBLANK(VLOOKUP($A128,Dangers!$B$4:$G$1001,4,FALSE)),"","Yes"))</f>
        <v/>
      </c>
      <c r="M128" s="358" t="str">
        <f>IF(ISERROR(VLOOKUP($A128,Dangers!$B$4:$G$1001,6,FALSE)),"ERR",IF(ISBLANK((VLOOKUP($A128,Dangers!$B$4:$G$1001,6,FALSE))),"","Yes"))</f>
        <v/>
      </c>
      <c r="N128" s="358"/>
      <c r="O128" s="359"/>
      <c r="P128" s="358"/>
      <c r="Q128" s="360" t="str">
        <f>IF(OR(L128="Yes",M128="Yes"),MAX(Q129:Q133),"")</f>
        <v/>
      </c>
      <c r="R128" s="361"/>
      <c r="S128" s="357">
        <f>IF(L128="Yes",IF(SUM(S129:S133)=0,0,1),2)</f>
        <v>2</v>
      </c>
      <c r="T128" s="361">
        <f>IF(M128="Yes",IF(SUM(T129:T133)=0,0,1),2)</f>
        <v>2</v>
      </c>
      <c r="U128" s="362">
        <v>0</v>
      </c>
      <c r="V128" s="363">
        <v>0</v>
      </c>
      <c r="W128" s="364" t="str">
        <f>IF(ISERROR(VLOOKUP(H128,'Directive OSH09 (FR)'!$O$6:$P$10,2,FALSE)),"",VLOOKUP(H128,'Directive OSH09 (FR)'!$O$6:$P$10,2,FALSE))</f>
        <v/>
      </c>
      <c r="X128" s="362" t="str">
        <f>IF(ISERROR(VLOOKUP(I128,'Directive OSH09 (FR)'!$O$13:$P$17,2,FALSE)),"",VLOOKUP(I128,'Directive OSH09 (FR)'!$O$13:$P$17,2,FALSE))</f>
        <v/>
      </c>
      <c r="Y128" s="362" t="str">
        <f>IF(J128="","",IF(J128&gt;=161,5,IF(J128&gt;=65,4,IF(J128&gt;=20,3,IF(J128&gt;=9,2,1)))))</f>
        <v/>
      </c>
      <c r="Z128" s="374"/>
      <c r="AA128" s="375"/>
      <c r="AB128" s="375"/>
      <c r="AC128" s="725"/>
      <c r="AD128" s="665"/>
      <c r="AE128" s="644"/>
      <c r="AF128" s="623"/>
      <c r="AG128" s="375"/>
      <c r="AH128" s="375"/>
      <c r="AI128" s="745"/>
      <c r="AJ128" s="366"/>
      <c r="AK128" s="366"/>
      <c r="AL128" s="366"/>
      <c r="AM128" s="366"/>
      <c r="AN128" s="366"/>
      <c r="AO128" s="366"/>
      <c r="AP128" s="366"/>
      <c r="AQ128" s="366"/>
      <c r="AR128" s="366"/>
      <c r="AS128" s="366"/>
      <c r="AT128" s="366"/>
      <c r="AU128" s="366"/>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6"/>
      <c r="BZ128" s="366"/>
      <c r="CA128" s="366"/>
      <c r="CB128" s="366"/>
      <c r="CC128" s="366"/>
      <c r="CD128" s="366"/>
      <c r="CE128" s="366"/>
      <c r="CF128" s="366"/>
      <c r="CG128" s="366"/>
      <c r="CH128" s="366"/>
      <c r="CI128" s="366"/>
      <c r="CJ128" s="366"/>
      <c r="CK128" s="366"/>
      <c r="CL128" s="366"/>
      <c r="CM128" s="366"/>
      <c r="CN128" s="366"/>
      <c r="CO128" s="366"/>
      <c r="CP128" s="366"/>
      <c r="CQ128" s="366"/>
      <c r="CR128" s="366"/>
      <c r="CS128" s="366"/>
      <c r="CT128" s="366"/>
      <c r="CU128" s="366"/>
      <c r="CV128" s="366"/>
      <c r="CW128" s="366"/>
      <c r="CX128" s="366"/>
      <c r="CY128" s="366"/>
      <c r="CZ128" s="366"/>
      <c r="DA128" s="366"/>
      <c r="DB128" s="366"/>
      <c r="DC128" s="366"/>
      <c r="DD128" s="366"/>
      <c r="DE128" s="366"/>
      <c r="DF128" s="366"/>
      <c r="DG128" s="366"/>
      <c r="DH128" s="366"/>
      <c r="DI128" s="366"/>
      <c r="DJ128" s="366"/>
      <c r="DK128" s="366"/>
      <c r="DL128" s="366"/>
      <c r="DM128" s="366"/>
      <c r="DN128" s="366"/>
      <c r="DO128" s="366"/>
      <c r="DP128" s="366"/>
      <c r="DQ128" s="366"/>
      <c r="DR128" s="366"/>
      <c r="DS128" s="366"/>
      <c r="DT128" s="366"/>
      <c r="DU128" s="366"/>
      <c r="DV128" s="366"/>
      <c r="DW128" s="366"/>
      <c r="DX128" s="366"/>
      <c r="DY128" s="366"/>
      <c r="DZ128" s="366"/>
      <c r="EA128" s="366"/>
      <c r="EB128" s="366"/>
      <c r="EC128" s="366"/>
      <c r="ED128" s="366"/>
      <c r="EE128" s="366"/>
      <c r="EF128" s="366"/>
      <c r="EG128" s="366"/>
      <c r="EH128" s="366"/>
      <c r="EI128" s="366"/>
      <c r="EJ128" s="366"/>
      <c r="EK128" s="366"/>
      <c r="EL128" s="366"/>
      <c r="EM128" s="366"/>
      <c r="EN128" s="366"/>
      <c r="EO128" s="366"/>
      <c r="EP128" s="366"/>
      <c r="EQ128" s="366"/>
      <c r="ER128" s="366"/>
      <c r="ES128" s="366"/>
      <c r="ET128" s="366"/>
      <c r="EU128" s="366"/>
      <c r="EV128" s="366"/>
      <c r="EW128" s="366"/>
      <c r="EX128" s="366"/>
      <c r="EY128" s="366"/>
      <c r="EZ128" s="366"/>
      <c r="FA128" s="366"/>
      <c r="FB128" s="366"/>
      <c r="FC128" s="366"/>
      <c r="FD128" s="366"/>
      <c r="FE128" s="366"/>
      <c r="FF128" s="366"/>
      <c r="FG128" s="366"/>
      <c r="FH128" s="366"/>
      <c r="FI128" s="366"/>
      <c r="FJ128" s="366"/>
      <c r="FK128" s="366"/>
      <c r="FL128" s="366"/>
      <c r="FM128" s="366"/>
      <c r="FN128" s="366"/>
      <c r="FO128" s="366"/>
      <c r="FP128" s="366"/>
      <c r="FQ128" s="366"/>
      <c r="FR128" s="366"/>
      <c r="FS128" s="366"/>
      <c r="FT128" s="366"/>
      <c r="FU128" s="366"/>
      <c r="FV128" s="366"/>
      <c r="FW128" s="366"/>
      <c r="FX128" s="366"/>
      <c r="FY128" s="366"/>
      <c r="FZ128" s="366"/>
      <c r="GA128" s="366"/>
      <c r="GB128" s="366"/>
      <c r="GC128" s="366"/>
      <c r="GD128" s="366"/>
      <c r="GE128" s="366"/>
      <c r="GF128" s="366"/>
      <c r="GG128" s="366"/>
      <c r="GH128" s="366"/>
      <c r="GI128" s="366"/>
      <c r="GJ128" s="366"/>
      <c r="GK128" s="366"/>
      <c r="GL128" s="366"/>
      <c r="GM128" s="366"/>
      <c r="GN128" s="366"/>
      <c r="GO128" s="366"/>
      <c r="GP128" s="366"/>
      <c r="GQ128" s="366"/>
      <c r="GR128" s="366"/>
      <c r="GS128" s="366"/>
      <c r="GT128" s="366"/>
      <c r="GU128" s="366"/>
      <c r="GV128" s="366"/>
      <c r="GW128" s="366"/>
      <c r="GX128" s="366"/>
      <c r="GY128" s="366"/>
    </row>
    <row r="129" spans="1:207">
      <c r="A129" s="261" t="s">
        <v>463</v>
      </c>
      <c r="B129" s="8"/>
      <c r="C129" s="8"/>
      <c r="D129" s="8"/>
      <c r="E129" s="266"/>
      <c r="F129" s="267"/>
      <c r="G129" s="321"/>
      <c r="H129" s="7"/>
      <c r="I129" s="8"/>
      <c r="J129" s="8" t="str">
        <f>IF(ISERROR(W129*X129),"",W129*X129)</f>
        <v/>
      </c>
      <c r="K129" s="14" t="str">
        <f>IF(ISERROR(VLOOKUP(Y129,'Directive OSH09 (FR)'!$T$6:$U$10,2,FALSE)),"",VLOOKUP(Y129,'Directive OSH09 (FR)'!$T$6:$U$10,2,FALSE))</f>
        <v/>
      </c>
      <c r="L129" s="126"/>
      <c r="M129" s="127"/>
      <c r="N129" s="27"/>
      <c r="O129" s="27"/>
      <c r="P129" s="27"/>
      <c r="Q129" s="57"/>
      <c r="R129" s="35"/>
      <c r="S129" s="7">
        <f t="shared" ref="S129:T133" si="108">U129</f>
        <v>1</v>
      </c>
      <c r="T129" s="35">
        <f t="shared" si="108"/>
        <v>1</v>
      </c>
      <c r="U129" s="3">
        <f>IF(A129="",0,IF(Q$128="",1,IF(Q$128+$U$85*365&lt;$U$1,1,0)))</f>
        <v>1</v>
      </c>
      <c r="V129" s="163">
        <f>IF(A129="",0,IF(Q$128="",1,IF(Q$128+$V$85*365&lt;$U$1,1,0)))</f>
        <v>1</v>
      </c>
      <c r="W129" s="162" t="str">
        <f>IF(ISERROR(VLOOKUP(H129,'Directive OSH09 (FR)'!$O$6:$P$10,2,FALSE)),"",VLOOKUP(H129,'Directive OSH09 (FR)'!$O$6:$P$10,2,FALSE))</f>
        <v/>
      </c>
      <c r="X129" s="3" t="str">
        <f>IF(ISERROR(VLOOKUP(I129,'Directive OSH09 (FR)'!$O$13:$P$17,2,FALSE)),"",VLOOKUP(I129,'Directive OSH09 (FR)'!$O$13:$P$17,2,FALSE))</f>
        <v/>
      </c>
      <c r="Y129" s="3" t="str">
        <f>IF(J129="","",IF(J129&gt;=161,5,IF(J129&gt;=65,4,IF(J129&gt;=20,3,IF(J129&gt;=9,2,1)))))</f>
        <v/>
      </c>
      <c r="Z129" s="417"/>
      <c r="AA129" s="418"/>
      <c r="AB129" s="418"/>
      <c r="AC129" s="420"/>
      <c r="AD129" s="667"/>
      <c r="AE129" s="651"/>
      <c r="AF129" s="421"/>
      <c r="AG129" s="418"/>
      <c r="AH129" s="418"/>
      <c r="AI129" s="652"/>
    </row>
    <row r="130" spans="1:207">
      <c r="A130" s="261"/>
      <c r="B130" s="8"/>
      <c r="C130" s="8"/>
      <c r="D130" s="8"/>
      <c r="E130" s="266"/>
      <c r="F130" s="267"/>
      <c r="G130" s="321"/>
      <c r="H130" s="7"/>
      <c r="I130" s="8"/>
      <c r="J130" s="8" t="str">
        <f t="shared" ref="J130:J133" si="109">IF(ISERROR(W130*X130),"",W130*X130)</f>
        <v/>
      </c>
      <c r="K130" s="14" t="str">
        <f>IF(ISERROR(VLOOKUP(Y130,'Directive OSH09 (FR)'!$T$6:$U$10,2,FALSE)),"",VLOOKUP(Y130,'Directive OSH09 (FR)'!$T$6:$U$10,2,FALSE))</f>
        <v/>
      </c>
      <c r="L130" s="126"/>
      <c r="M130" s="127"/>
      <c r="N130" s="27"/>
      <c r="O130" s="27"/>
      <c r="P130" s="27"/>
      <c r="Q130" s="57"/>
      <c r="R130" s="35"/>
      <c r="S130" s="7">
        <f t="shared" si="108"/>
        <v>0</v>
      </c>
      <c r="T130" s="35">
        <f t="shared" si="108"/>
        <v>0</v>
      </c>
      <c r="U130" s="3">
        <f>IF(A130="",0,IF(Q$128="",1,IF(Q$128+$U$85*365&lt;$U$1,1,0)))</f>
        <v>0</v>
      </c>
      <c r="V130" s="163">
        <f>IF(A130="",0,IF(Q$128="",1,IF(Q$128+$V$85*365&lt;$U$1,1,0)))</f>
        <v>0</v>
      </c>
      <c r="W130" s="162" t="str">
        <f>IF(ISERROR(VLOOKUP(H130,'Directive OSH09 (FR)'!$O$6:$P$10,2,FALSE)),"",VLOOKUP(H130,'Directive OSH09 (FR)'!$O$6:$P$10,2,FALSE))</f>
        <v/>
      </c>
      <c r="X130" s="3" t="str">
        <f>IF(ISERROR(VLOOKUP(I130,'Directive OSH09 (FR)'!$O$13:$P$17,2,FALSE)),"",VLOOKUP(I130,'Directive OSH09 (FR)'!$O$13:$P$17,2,FALSE))</f>
        <v/>
      </c>
      <c r="Y130" s="3" t="str">
        <f t="shared" ref="Y130:Y133" si="110">IF(J130="","",IF(J130&gt;=161,5,IF(J130&gt;=65,4,IF(J130&gt;=20,3,IF(J130&gt;=9,2,1)))))</f>
        <v/>
      </c>
      <c r="Z130" s="417"/>
      <c r="AA130" s="418"/>
      <c r="AB130" s="418"/>
      <c r="AC130" s="420"/>
      <c r="AD130" s="667"/>
      <c r="AE130" s="651"/>
      <c r="AF130" s="421"/>
      <c r="AG130" s="418"/>
      <c r="AH130" s="418"/>
      <c r="AI130" s="652"/>
    </row>
    <row r="131" spans="1:207">
      <c r="A131" s="261"/>
      <c r="B131" s="8"/>
      <c r="C131" s="8"/>
      <c r="D131" s="8"/>
      <c r="E131" s="266"/>
      <c r="F131" s="267"/>
      <c r="G131" s="321"/>
      <c r="H131" s="7"/>
      <c r="I131" s="8"/>
      <c r="J131" s="8" t="str">
        <f t="shared" si="109"/>
        <v/>
      </c>
      <c r="K131" s="14" t="str">
        <f>IF(ISERROR(VLOOKUP(Y131,'Directive OSH09 (FR)'!$T$6:$U$10,2,FALSE)),"",VLOOKUP(Y131,'Directive OSH09 (FR)'!$T$6:$U$10,2,FALSE))</f>
        <v/>
      </c>
      <c r="L131" s="126"/>
      <c r="M131" s="127"/>
      <c r="N131" s="27"/>
      <c r="O131" s="27"/>
      <c r="P131" s="27"/>
      <c r="Q131" s="57"/>
      <c r="R131" s="35"/>
      <c r="S131" s="7">
        <f t="shared" si="108"/>
        <v>0</v>
      </c>
      <c r="T131" s="35">
        <f t="shared" si="108"/>
        <v>0</v>
      </c>
      <c r="U131" s="3">
        <f>IF(A131="",0,IF(Q$128="",1,IF(Q$128+$U$85*365&lt;$U$1,1,0)))</f>
        <v>0</v>
      </c>
      <c r="V131" s="163">
        <f>IF(A131="",0,IF(Q$128="",1,IF(Q$128+$V$85*365&lt;$U$1,1,0)))</f>
        <v>0</v>
      </c>
      <c r="W131" s="162" t="str">
        <f>IF(ISERROR(VLOOKUP(H131,'Directive OSH09 (FR)'!$O$6:$P$10,2,FALSE)),"",VLOOKUP(H131,'Directive OSH09 (FR)'!$O$6:$P$10,2,FALSE))</f>
        <v/>
      </c>
      <c r="X131" s="3" t="str">
        <f>IF(ISERROR(VLOOKUP(I131,'Directive OSH09 (FR)'!$O$13:$P$17,2,FALSE)),"",VLOOKUP(I131,'Directive OSH09 (FR)'!$O$13:$P$17,2,FALSE))</f>
        <v/>
      </c>
      <c r="Y131" s="3" t="str">
        <f t="shared" si="110"/>
        <v/>
      </c>
      <c r="Z131" s="417"/>
      <c r="AA131" s="418"/>
      <c r="AB131" s="418"/>
      <c r="AC131" s="420"/>
      <c r="AD131" s="667"/>
      <c r="AE131" s="651"/>
      <c r="AF131" s="421"/>
      <c r="AG131" s="418"/>
      <c r="AH131" s="418"/>
      <c r="AI131" s="652"/>
    </row>
    <row r="132" spans="1:207">
      <c r="A132" s="261"/>
      <c r="B132" s="8"/>
      <c r="C132" s="8"/>
      <c r="D132" s="8"/>
      <c r="E132" s="266"/>
      <c r="F132" s="267"/>
      <c r="G132" s="321"/>
      <c r="H132" s="7"/>
      <c r="I132" s="8"/>
      <c r="J132" s="8" t="str">
        <f t="shared" si="109"/>
        <v/>
      </c>
      <c r="K132" s="14" t="str">
        <f>IF(ISERROR(VLOOKUP(Y132,'Directive OSH09 (FR)'!$T$6:$U$10,2,FALSE)),"",VLOOKUP(Y132,'Directive OSH09 (FR)'!$T$6:$U$10,2,FALSE))</f>
        <v/>
      </c>
      <c r="L132" s="126"/>
      <c r="M132" s="127"/>
      <c r="N132" s="27"/>
      <c r="O132" s="27"/>
      <c r="P132" s="27"/>
      <c r="Q132" s="57"/>
      <c r="R132" s="35"/>
      <c r="S132" s="7">
        <f t="shared" si="108"/>
        <v>0</v>
      </c>
      <c r="T132" s="35">
        <f t="shared" si="108"/>
        <v>0</v>
      </c>
      <c r="U132" s="3">
        <f>IF(A132="",0,IF(Q$128="",1,IF(Q$128+$U$85*365&lt;$U$1,1,0)))</f>
        <v>0</v>
      </c>
      <c r="V132" s="163">
        <f>IF(A132="",0,IF(Q$128="",1,IF(Q$128+$V$85*365&lt;$U$1,1,0)))</f>
        <v>0</v>
      </c>
      <c r="W132" s="162" t="str">
        <f>IF(ISERROR(VLOOKUP(H132,'Directive OSH09 (FR)'!$O$6:$P$10,2,FALSE)),"",VLOOKUP(H132,'Directive OSH09 (FR)'!$O$6:$P$10,2,FALSE))</f>
        <v/>
      </c>
      <c r="X132" s="3" t="str">
        <f>IF(ISERROR(VLOOKUP(I132,'Directive OSH09 (FR)'!$O$13:$P$17,2,FALSE)),"",VLOOKUP(I132,'Directive OSH09 (FR)'!$O$13:$P$17,2,FALSE))</f>
        <v/>
      </c>
      <c r="Y132" s="3" t="str">
        <f t="shared" si="110"/>
        <v/>
      </c>
      <c r="Z132" s="417"/>
      <c r="AA132" s="418"/>
      <c r="AB132" s="418"/>
      <c r="AC132" s="420"/>
      <c r="AD132" s="667"/>
      <c r="AE132" s="651"/>
      <c r="AF132" s="421"/>
      <c r="AG132" s="418"/>
      <c r="AH132" s="418"/>
      <c r="AI132" s="652"/>
    </row>
    <row r="133" spans="1:207" ht="5.25" customHeight="1">
      <c r="A133" s="405"/>
      <c r="B133" s="62"/>
      <c r="C133" s="62"/>
      <c r="D133" s="62"/>
      <c r="E133" s="293"/>
      <c r="F133" s="282"/>
      <c r="G133" s="458"/>
      <c r="H133" s="61"/>
      <c r="I133" s="62"/>
      <c r="J133" s="62" t="str">
        <f t="shared" si="109"/>
        <v/>
      </c>
      <c r="K133" s="63" t="str">
        <f>IF(ISERROR(VLOOKUP(Y133,'Directive OSH09 (FR)'!$T$6:$U$10,2,FALSE)),"",VLOOKUP(Y133,'Directive OSH09 (FR)'!$T$6:$U$10,2,FALSE))</f>
        <v/>
      </c>
      <c r="L133" s="61"/>
      <c r="M133" s="64"/>
      <c r="N133" s="64"/>
      <c r="O133" s="64"/>
      <c r="P133" s="64"/>
      <c r="Q133" s="65"/>
      <c r="R133" s="66"/>
      <c r="S133" s="61">
        <f t="shared" si="108"/>
        <v>0</v>
      </c>
      <c r="T133" s="66">
        <f t="shared" si="108"/>
        <v>0</v>
      </c>
      <c r="U133" s="164">
        <f>IF(A133="",0,IF(Q$128="",1,IF(Q$128+$U$85*365&lt;$U$1,1,0)))</f>
        <v>0</v>
      </c>
      <c r="V133" s="165">
        <f>IF(A133="",0,IF(Q$128="",1,IF(Q$128+$V$85*365&lt;$U$1,1,0)))</f>
        <v>0</v>
      </c>
      <c r="W133" s="162" t="str">
        <f>IF(ISERROR(VLOOKUP(H133,'Directive OSH09 (FR)'!$O$6:$P$10,2,FALSE)),"",VLOOKUP(H133,'Directive OSH09 (FR)'!$O$6:$P$10,2,FALSE))</f>
        <v/>
      </c>
      <c r="X133" s="3" t="str">
        <f>IF(ISERROR(VLOOKUP(I133,'Directive OSH09 (FR)'!$O$13:$P$17,2,FALSE)),"",VLOOKUP(I133,'Directive OSH09 (FR)'!$O$13:$P$17,2,FALSE))</f>
        <v/>
      </c>
      <c r="Y133" s="3" t="str">
        <f t="shared" si="110"/>
        <v/>
      </c>
      <c r="Z133" s="417"/>
      <c r="AA133" s="418"/>
      <c r="AB133" s="418"/>
      <c r="AC133" s="420"/>
      <c r="AD133" s="667"/>
      <c r="AE133" s="651"/>
      <c r="AF133" s="421"/>
      <c r="AG133" s="418"/>
      <c r="AH133" s="418"/>
      <c r="AI133" s="652"/>
    </row>
    <row r="134" spans="1:207" s="517" customFormat="1">
      <c r="A134" s="403" t="s">
        <v>296</v>
      </c>
      <c r="B134" s="398"/>
      <c r="C134" s="398"/>
      <c r="D134" s="398"/>
      <c r="E134" s="370"/>
      <c r="F134" s="371"/>
      <c r="G134" s="464"/>
      <c r="H134" s="412"/>
      <c r="I134" s="398"/>
      <c r="J134" s="398">
        <f>IF(SUM(J135:J139)=0,"",MAX(J135:J139))</f>
        <v>36</v>
      </c>
      <c r="K134" s="356" t="str">
        <f>IF(ISERROR(VLOOKUP(Y134,'Directive OSH09 (FR)'!$T$6:$U$10,2,FALSE)),"",VLOOKUP(Y134,'Directive OSH09 (FR)'!$T$6:$U$10,2,FALSE))</f>
        <v>3-Moderé</v>
      </c>
      <c r="L134" s="357" t="str">
        <f>IF(ISERROR(VLOOKUP($A134,Dangers!$B$4:$G$1001,4,FALSE)),"ERR",IF(ISBLANK(VLOOKUP($A134,Dangers!$B$4:$G$1001,4,FALSE)),"","Yes"))</f>
        <v/>
      </c>
      <c r="M134" s="358" t="str">
        <f>IF(ISERROR(VLOOKUP($A134,Dangers!$B$4:$G$1001,6,FALSE)),"ERR",IF(ISBLANK((VLOOKUP($A134,Dangers!$B$4:$G$1001,6,FALSE))),"","Yes"))</f>
        <v/>
      </c>
      <c r="N134" s="358"/>
      <c r="O134" s="359"/>
      <c r="P134" s="358"/>
      <c r="Q134" s="360" t="str">
        <f>IF(OR(L134="Yes",M134="Yes"),MAX(Q135:Q139),"")</f>
        <v/>
      </c>
      <c r="R134" s="361"/>
      <c r="S134" s="357">
        <f>IF(L134="Yes",IF(SUM(S135:S139)=0,0,1),2)</f>
        <v>2</v>
      </c>
      <c r="T134" s="361">
        <f>IF(M134="Yes",IF(SUM(T135:T139)=0,0,1),2)</f>
        <v>2</v>
      </c>
      <c r="U134" s="362">
        <v>3</v>
      </c>
      <c r="V134" s="363">
        <v>0</v>
      </c>
      <c r="W134" s="364" t="str">
        <f>IF(ISERROR(VLOOKUP(H134,'Directive OSH09 (FR)'!$O$6:$P$10,2,FALSE)),"",VLOOKUP(H134,'Directive OSH09 (FR)'!$O$6:$P$10,2,FALSE))</f>
        <v/>
      </c>
      <c r="X134" s="362" t="str">
        <f>IF(ISERROR(VLOOKUP(I134,'Directive OSH09 (FR)'!$O$13:$P$17,2,FALSE)),"",VLOOKUP(I134,'Directive OSH09 (FR)'!$O$13:$P$17,2,FALSE))</f>
        <v/>
      </c>
      <c r="Y134" s="362">
        <f>IF(J134="","",IF(J134&gt;=161,5,IF(J134&gt;=65,4,IF(J134&gt;=20,3,IF(J134&gt;=9,2,1)))))</f>
        <v>3</v>
      </c>
      <c r="Z134" s="374"/>
      <c r="AA134" s="375"/>
      <c r="AB134" s="375"/>
      <c r="AC134" s="725"/>
      <c r="AD134" s="665"/>
      <c r="AE134" s="644"/>
      <c r="AF134" s="623"/>
      <c r="AG134" s="375"/>
      <c r="AH134" s="375"/>
      <c r="AI134" s="745"/>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6"/>
      <c r="BZ134" s="366"/>
      <c r="CA134" s="366"/>
      <c r="CB134" s="366"/>
      <c r="CC134" s="366"/>
      <c r="CD134" s="366"/>
      <c r="CE134" s="366"/>
      <c r="CF134" s="366"/>
      <c r="CG134" s="366"/>
      <c r="CH134" s="366"/>
      <c r="CI134" s="366"/>
      <c r="CJ134" s="366"/>
      <c r="CK134" s="366"/>
      <c r="CL134" s="366"/>
      <c r="CM134" s="366"/>
      <c r="CN134" s="366"/>
      <c r="CO134" s="366"/>
      <c r="CP134" s="366"/>
      <c r="CQ134" s="366"/>
      <c r="CR134" s="366"/>
      <c r="CS134" s="366"/>
      <c r="CT134" s="366"/>
      <c r="CU134" s="366"/>
      <c r="CV134" s="366"/>
      <c r="CW134" s="366"/>
      <c r="CX134" s="366"/>
      <c r="CY134" s="366"/>
      <c r="CZ134" s="366"/>
      <c r="DA134" s="366"/>
      <c r="DB134" s="366"/>
      <c r="DC134" s="366"/>
      <c r="DD134" s="366"/>
      <c r="DE134" s="366"/>
      <c r="DF134" s="366"/>
      <c r="DG134" s="366"/>
      <c r="DH134" s="366"/>
      <c r="DI134" s="366"/>
      <c r="DJ134" s="366"/>
      <c r="DK134" s="366"/>
      <c r="DL134" s="366"/>
      <c r="DM134" s="366"/>
      <c r="DN134" s="366"/>
      <c r="DO134" s="366"/>
      <c r="DP134" s="366"/>
      <c r="DQ134" s="366"/>
      <c r="DR134" s="366"/>
      <c r="DS134" s="366"/>
      <c r="DT134" s="366"/>
      <c r="DU134" s="366"/>
      <c r="DV134" s="366"/>
      <c r="DW134" s="366"/>
      <c r="DX134" s="366"/>
      <c r="DY134" s="366"/>
      <c r="DZ134" s="366"/>
      <c r="EA134" s="366"/>
      <c r="EB134" s="366"/>
      <c r="EC134" s="366"/>
      <c r="ED134" s="366"/>
      <c r="EE134" s="366"/>
      <c r="EF134" s="366"/>
      <c r="EG134" s="366"/>
      <c r="EH134" s="366"/>
      <c r="EI134" s="366"/>
      <c r="EJ134" s="366"/>
      <c r="EK134" s="366"/>
      <c r="EL134" s="366"/>
      <c r="EM134" s="366"/>
      <c r="EN134" s="366"/>
      <c r="EO134" s="366"/>
      <c r="EP134" s="366"/>
      <c r="EQ134" s="366"/>
      <c r="ER134" s="366"/>
      <c r="ES134" s="366"/>
      <c r="ET134" s="366"/>
      <c r="EU134" s="366"/>
      <c r="EV134" s="366"/>
      <c r="EW134" s="366"/>
      <c r="EX134" s="366"/>
      <c r="EY134" s="366"/>
      <c r="EZ134" s="366"/>
      <c r="FA134" s="366"/>
      <c r="FB134" s="366"/>
      <c r="FC134" s="366"/>
      <c r="FD134" s="366"/>
      <c r="FE134" s="366"/>
      <c r="FF134" s="366"/>
      <c r="FG134" s="366"/>
      <c r="FH134" s="366"/>
      <c r="FI134" s="366"/>
      <c r="FJ134" s="366"/>
      <c r="FK134" s="366"/>
      <c r="FL134" s="366"/>
      <c r="FM134" s="366"/>
      <c r="FN134" s="366"/>
      <c r="FO134" s="366"/>
      <c r="FP134" s="366"/>
      <c r="FQ134" s="366"/>
      <c r="FR134" s="366"/>
      <c r="FS134" s="366"/>
      <c r="FT134" s="366"/>
      <c r="FU134" s="366"/>
      <c r="FV134" s="366"/>
      <c r="FW134" s="366"/>
      <c r="FX134" s="366"/>
      <c r="FY134" s="366"/>
      <c r="FZ134" s="366"/>
      <c r="GA134" s="366"/>
      <c r="GB134" s="366"/>
      <c r="GC134" s="366"/>
      <c r="GD134" s="366"/>
      <c r="GE134" s="366"/>
      <c r="GF134" s="366"/>
      <c r="GG134" s="366"/>
      <c r="GH134" s="366"/>
      <c r="GI134" s="366"/>
      <c r="GJ134" s="366"/>
      <c r="GK134" s="366"/>
      <c r="GL134" s="366"/>
      <c r="GM134" s="366"/>
      <c r="GN134" s="366"/>
      <c r="GO134" s="366"/>
      <c r="GP134" s="366"/>
      <c r="GQ134" s="366"/>
      <c r="GR134" s="366"/>
      <c r="GS134" s="366"/>
      <c r="GT134" s="366"/>
      <c r="GU134" s="366"/>
      <c r="GV134" s="366"/>
      <c r="GW134" s="366"/>
      <c r="GX134" s="366"/>
      <c r="GY134" s="366"/>
    </row>
    <row r="135" spans="1:207" ht="38.25">
      <c r="A135" s="261" t="s">
        <v>807</v>
      </c>
      <c r="B135" s="255" t="s">
        <v>505</v>
      </c>
      <c r="C135" s="8" t="s">
        <v>588</v>
      </c>
      <c r="D135" s="255" t="s">
        <v>507</v>
      </c>
      <c r="E135" s="266" t="s">
        <v>36</v>
      </c>
      <c r="F135" s="267">
        <v>3</v>
      </c>
      <c r="G135" s="321" t="s">
        <v>508</v>
      </c>
      <c r="H135" s="7" t="s">
        <v>35</v>
      </c>
      <c r="I135" s="8" t="s">
        <v>48</v>
      </c>
      <c r="J135" s="8">
        <f>IF(ISERROR(W135*X135),"",W135*X135)</f>
        <v>16</v>
      </c>
      <c r="K135" s="14" t="str">
        <f>IF(ISERROR(VLOOKUP(Y135,'Directive OSH09 (FR)'!$T$6:$U$10,2,FALSE)),"",VLOOKUP(Y135,'Directive OSH09 (FR)'!$T$6:$U$10,2,FALSE))</f>
        <v>2-Tolérable</v>
      </c>
      <c r="L135" s="126"/>
      <c r="M135" s="127"/>
      <c r="N135" s="27"/>
      <c r="O135" s="27"/>
      <c r="P135" s="27"/>
      <c r="Q135" s="57"/>
      <c r="R135" s="35"/>
      <c r="S135" s="7">
        <f t="shared" ref="S135:T135" si="111">U135</f>
        <v>1</v>
      </c>
      <c r="T135" s="35">
        <f t="shared" si="111"/>
        <v>1</v>
      </c>
      <c r="U135" s="3">
        <f>IF(A135="",0,IF(Q$141="",1,IF(Q$141+$U$93*365&lt;$U$1,1,0)))</f>
        <v>1</v>
      </c>
      <c r="V135" s="163">
        <f>IF(A135="",0,IF(Q$141="",1,IF(Q$141+$V$93*365&lt;$U$1,1,0)))</f>
        <v>1</v>
      </c>
      <c r="W135" s="162">
        <f>IF(ISERROR(VLOOKUP(H135,'Directive OSH09 (FR)'!$O$6:$P$10,2,FALSE)),"",VLOOKUP(H135,'Directive OSH09 (FR)'!$O$6:$P$10,2,FALSE))</f>
        <v>2</v>
      </c>
      <c r="X135" s="3">
        <f>IF(ISERROR(VLOOKUP(I135,'Directive OSH09 (FR)'!$O$13:$P$17,2,FALSE)),"",VLOOKUP(I135,'Directive OSH09 (FR)'!$O$13:$P$17,2,FALSE))</f>
        <v>8</v>
      </c>
      <c r="Y135" s="3">
        <f t="shared" ref="Y135" si="112">IF(J135="","",IF(J135&gt;=161,5,IF(J135&gt;=65,4,IF(J135&gt;=20,3,IF(J135&gt;=9,2,1)))))</f>
        <v>2</v>
      </c>
      <c r="Z135" s="210"/>
      <c r="AA135" s="418"/>
      <c r="AB135" s="418"/>
      <c r="AC135" s="420"/>
      <c r="AD135" s="667"/>
      <c r="AE135" s="651"/>
      <c r="AF135" s="314"/>
      <c r="AG135" s="255"/>
      <c r="AH135" s="8">
        <f t="shared" ref="AH135" si="113">IF(ISERROR(AU135*AV135),"",AU135*AV135)</f>
        <v>0</v>
      </c>
      <c r="AI135" s="653"/>
    </row>
    <row r="136" spans="1:207" ht="38.25">
      <c r="A136" s="261"/>
      <c r="B136" s="8" t="s">
        <v>597</v>
      </c>
      <c r="C136" s="8" t="s">
        <v>598</v>
      </c>
      <c r="D136" s="255" t="s">
        <v>599</v>
      </c>
      <c r="E136" s="266" t="s">
        <v>36</v>
      </c>
      <c r="F136" s="267">
        <v>3</v>
      </c>
      <c r="G136" s="321" t="s">
        <v>587</v>
      </c>
      <c r="H136" s="7" t="s">
        <v>35</v>
      </c>
      <c r="I136" s="8" t="s">
        <v>48</v>
      </c>
      <c r="J136" s="8">
        <f>IF(ISERROR(W136*X136),"",W136*X136)</f>
        <v>16</v>
      </c>
      <c r="K136" s="14" t="str">
        <f>IF(ISERROR(VLOOKUP(Y136,'Directive OSH09 (FR)'!$T$6:$U$10,2,FALSE)),"",VLOOKUP(Y136,'Directive OSH09 (FR)'!$T$6:$U$10,2,FALSE))</f>
        <v>2-Tolérable</v>
      </c>
      <c r="L136" s="126"/>
      <c r="M136" s="127"/>
      <c r="N136" s="27"/>
      <c r="O136" s="27"/>
      <c r="P136" s="27"/>
      <c r="Q136" s="57"/>
      <c r="R136" s="35"/>
      <c r="S136" s="7">
        <f>U136</f>
        <v>0</v>
      </c>
      <c r="T136" s="35">
        <f>V136</f>
        <v>0</v>
      </c>
      <c r="U136" s="3">
        <f>IF(A136="",0,IF(Q$140="",1,IF(Q$140+$U$95*365&lt;$U$1,1,0)))</f>
        <v>0</v>
      </c>
      <c r="V136" s="163">
        <f>IF(A136="",0,IF(Q$140="",1,IF(Q$140+$V$95*365&lt;$U$1,1,0)))</f>
        <v>0</v>
      </c>
      <c r="W136" s="162">
        <f>IF(ISERROR(VLOOKUP(H136,'Directive OSH09 (FR)'!$O$6:$P$10,2,FALSE)),"",VLOOKUP(H136,'Directive OSH09 (FR)'!$O$6:$P$10,2,FALSE))</f>
        <v>2</v>
      </c>
      <c r="X136" s="3">
        <f>IF(ISERROR(VLOOKUP(I136,'Directive OSH09 (FR)'!$O$13:$P$17,2,FALSE)),"",VLOOKUP(I136,'Directive OSH09 (FR)'!$O$13:$P$17,2,FALSE))</f>
        <v>8</v>
      </c>
      <c r="Y136" s="3">
        <f>IF(J136="","",IF(J136&gt;=161,5,IF(J136&gt;=65,4,IF(J136&gt;=20,3,IF(J136&gt;=9,2,1)))))</f>
        <v>2</v>
      </c>
      <c r="Z136" s="196" t="s">
        <v>600</v>
      </c>
      <c r="AA136" s="418"/>
      <c r="AB136" s="418"/>
      <c r="AC136" s="420"/>
      <c r="AD136" s="667"/>
      <c r="AE136" s="651"/>
      <c r="AF136" s="314"/>
      <c r="AG136" s="8"/>
      <c r="AH136" s="8">
        <f>IF(ISERROR(AU136*AV136),"",AU136*AV136)</f>
        <v>0</v>
      </c>
      <c r="AI136" s="653"/>
    </row>
    <row r="137" spans="1:207" ht="148.5" customHeight="1">
      <c r="A137" s="261"/>
      <c r="B137" s="8" t="s">
        <v>601</v>
      </c>
      <c r="C137" s="8" t="s">
        <v>602</v>
      </c>
      <c r="D137" s="255" t="s">
        <v>603</v>
      </c>
      <c r="E137" s="266" t="s">
        <v>36</v>
      </c>
      <c r="F137" s="267">
        <v>3</v>
      </c>
      <c r="G137" s="321" t="s">
        <v>587</v>
      </c>
      <c r="H137" s="7" t="s">
        <v>35</v>
      </c>
      <c r="I137" s="8" t="s">
        <v>48</v>
      </c>
      <c r="J137" s="8">
        <f>IF(ISERROR(W137*X137),"",W137*X137)</f>
        <v>16</v>
      </c>
      <c r="K137" s="14" t="str">
        <f>IF(ISERROR(VLOOKUP(Y137,'Directive OSH09 (FR)'!$T$6:$U$10,2,FALSE)),"",VLOOKUP(Y137,'Directive OSH09 (FR)'!$T$6:$U$10,2,FALSE))</f>
        <v>2-Tolérable</v>
      </c>
      <c r="L137" s="126"/>
      <c r="M137" s="127"/>
      <c r="N137" s="27"/>
      <c r="O137" s="27"/>
      <c r="P137" s="27"/>
      <c r="Q137" s="57"/>
      <c r="R137" s="35"/>
      <c r="S137" s="7">
        <f>U137</f>
        <v>0</v>
      </c>
      <c r="T137" s="35">
        <f>V137</f>
        <v>0</v>
      </c>
      <c r="U137" s="3">
        <f>IF(A137="",0,IF(Q$140="",1,IF(Q$140+$U$95*365&lt;$U$1,1,0)))</f>
        <v>0</v>
      </c>
      <c r="V137" s="163">
        <f>IF(A137="",0,IF(Q$140="",1,IF(Q$140+$V$95*365&lt;$U$1,1,0)))</f>
        <v>0</v>
      </c>
      <c r="W137" s="162">
        <f>IF(ISERROR(VLOOKUP(H137,'Directive OSH09 (FR)'!$O$6:$P$10,2,FALSE)),"",VLOOKUP(H137,'Directive OSH09 (FR)'!$O$6:$P$10,2,FALSE))</f>
        <v>2</v>
      </c>
      <c r="X137" s="3">
        <f>IF(ISERROR(VLOOKUP(I137,'Directive OSH09 (FR)'!$O$13:$P$17,2,FALSE)),"",VLOOKUP(I137,'Directive OSH09 (FR)'!$O$13:$P$17,2,FALSE))</f>
        <v>8</v>
      </c>
      <c r="Y137" s="3">
        <f>IF(J137="","",IF(J137&gt;=161,5,IF(J137&gt;=65,4,IF(J137&gt;=20,3,IF(J137&gt;=9,2,1)))))</f>
        <v>2</v>
      </c>
      <c r="Z137" s="196" t="s">
        <v>568</v>
      </c>
      <c r="AA137" s="418"/>
      <c r="AB137" s="418"/>
      <c r="AC137" s="420"/>
      <c r="AD137" s="667"/>
      <c r="AE137" s="651"/>
      <c r="AF137" s="314"/>
      <c r="AG137" s="8"/>
      <c r="AH137" s="8"/>
      <c r="AI137" s="652"/>
    </row>
    <row r="138" spans="1:207" ht="90.75" customHeight="1">
      <c r="A138" s="261"/>
      <c r="B138" s="8" t="s">
        <v>604</v>
      </c>
      <c r="C138" s="255" t="s">
        <v>605</v>
      </c>
      <c r="D138" s="255" t="s">
        <v>606</v>
      </c>
      <c r="E138" s="266" t="s">
        <v>33</v>
      </c>
      <c r="F138" s="283">
        <v>3</v>
      </c>
      <c r="G138" s="321" t="s">
        <v>508</v>
      </c>
      <c r="H138" s="7" t="s">
        <v>35</v>
      </c>
      <c r="I138" s="8" t="s">
        <v>49</v>
      </c>
      <c r="J138" s="8">
        <f>IF(ISERROR(W138*X138),"",W138*X138)</f>
        <v>36</v>
      </c>
      <c r="K138" s="14" t="str">
        <f>IF(ISERROR(VLOOKUP(Y138,'Directive OSH09 (FR)'!$T$6:$U$10,2,FALSE)),"",VLOOKUP(Y138,'Directive OSH09 (FR)'!$T$6:$U$10,2,FALSE))</f>
        <v>3-Moderé</v>
      </c>
      <c r="L138" s="126"/>
      <c r="M138" s="127"/>
      <c r="N138" s="27"/>
      <c r="O138" s="27"/>
      <c r="P138" s="27"/>
      <c r="Q138" s="57"/>
      <c r="R138" s="35"/>
      <c r="S138" s="7">
        <f t="shared" ref="S138:T138" si="114">U138</f>
        <v>0</v>
      </c>
      <c r="T138" s="35">
        <f t="shared" si="114"/>
        <v>0</v>
      </c>
      <c r="U138" s="3">
        <f>IF(A138="",0,IF(Q$137="",1,IF(Q$137+$U$89*365&lt;$U$1,1,0)))</f>
        <v>0</v>
      </c>
      <c r="V138" s="163">
        <f>IF(A138="",0,IF(Q$137="",1,IF(Q$137+$V$89*365&lt;$U$1,1,0)))</f>
        <v>0</v>
      </c>
      <c r="W138" s="162">
        <f>IF(ISERROR(VLOOKUP(H138,'Directive OSH09 (FR)'!$O$6:$P$10,2,FALSE)),"",VLOOKUP(H138,'Directive OSH09 (FR)'!$O$6:$P$10,2,FALSE))</f>
        <v>2</v>
      </c>
      <c r="X138" s="3">
        <f>IF(ISERROR(VLOOKUP(I138,'Directive OSH09 (FR)'!$O$13:$P$17,2,FALSE)),"",VLOOKUP(I138,'Directive OSH09 (FR)'!$O$13:$P$17,2,FALSE))</f>
        <v>18</v>
      </c>
      <c r="Y138" s="3">
        <f>IF(J138="","",IF(J138&gt;=161,5,IF(J138&gt;=65,4,IF(J138&gt;=20,3,IF(J138&gt;=9,2,1)))))</f>
        <v>3</v>
      </c>
      <c r="Z138" s="417"/>
      <c r="AA138" s="418"/>
      <c r="AB138" s="418"/>
      <c r="AC138" s="420"/>
      <c r="AD138" s="667"/>
      <c r="AE138" s="651"/>
      <c r="AF138" s="421"/>
      <c r="AG138" s="418"/>
      <c r="AH138" s="418"/>
      <c r="AI138" s="652"/>
    </row>
    <row r="139" spans="1:207" ht="5.25" customHeight="1">
      <c r="A139" s="405"/>
      <c r="B139" s="62"/>
      <c r="C139" s="62"/>
      <c r="D139" s="62"/>
      <c r="E139" s="293"/>
      <c r="F139" s="282"/>
      <c r="G139" s="458"/>
      <c r="H139" s="61"/>
      <c r="I139" s="62"/>
      <c r="J139" s="62" t="str">
        <f t="shared" ref="J139" si="115">IF(ISERROR(W139*X139),"",W139*X139)</f>
        <v/>
      </c>
      <c r="K139" s="63" t="str">
        <f>IF(ISERROR(VLOOKUP(Y139,'Directive OSH09 (FR)'!$T$6:$U$10,2,FALSE)),"",VLOOKUP(Y139,'Directive OSH09 (FR)'!$T$6:$U$10,2,FALSE))</f>
        <v/>
      </c>
      <c r="L139" s="61"/>
      <c r="M139" s="64"/>
      <c r="N139" s="64"/>
      <c r="O139" s="64"/>
      <c r="P139" s="64"/>
      <c r="Q139" s="65"/>
      <c r="R139" s="66"/>
      <c r="S139" s="61">
        <f t="shared" ref="S139:T139" si="116">U139</f>
        <v>0</v>
      </c>
      <c r="T139" s="66">
        <f t="shared" si="116"/>
        <v>0</v>
      </c>
      <c r="U139" s="164">
        <f>IF(A139="",0,IF(Q$134="",1,IF(Q$134+$U$85*365&lt;$U$1,1,0)))</f>
        <v>0</v>
      </c>
      <c r="V139" s="165">
        <f>IF(A139="",0,IF(Q$134="",1,IF(Q$134+$V$85*365&lt;$U$1,1,0)))</f>
        <v>0</v>
      </c>
      <c r="W139" s="162" t="str">
        <f>IF(ISERROR(VLOOKUP(H139,'Directive OSH09 (FR)'!$O$6:$P$10,2,FALSE)),"",VLOOKUP(H139,'Directive OSH09 (FR)'!$O$6:$P$10,2,FALSE))</f>
        <v/>
      </c>
      <c r="X139" s="3" t="str">
        <f>IF(ISERROR(VLOOKUP(I139,'Directive OSH09 (FR)'!$O$13:$P$17,2,FALSE)),"",VLOOKUP(I139,'Directive OSH09 (FR)'!$O$13:$P$17,2,FALSE))</f>
        <v/>
      </c>
      <c r="Y139" s="3" t="str">
        <f t="shared" ref="Y139" si="117">IF(J139="","",IF(J139&gt;=161,5,IF(J139&gt;=65,4,IF(J139&gt;=20,3,IF(J139&gt;=9,2,1)))))</f>
        <v/>
      </c>
      <c r="Z139" s="417"/>
      <c r="AA139" s="418"/>
      <c r="AB139" s="418"/>
      <c r="AC139" s="420"/>
      <c r="AD139" s="667"/>
      <c r="AE139" s="651"/>
      <c r="AF139" s="421"/>
      <c r="AG139" s="418"/>
      <c r="AH139" s="418"/>
      <c r="AI139" s="652"/>
    </row>
    <row r="140" spans="1:207" s="517" customFormat="1">
      <c r="A140" s="403" t="s">
        <v>297</v>
      </c>
      <c r="B140" s="398"/>
      <c r="C140" s="398"/>
      <c r="D140" s="398"/>
      <c r="E140" s="370"/>
      <c r="F140" s="371"/>
      <c r="G140" s="464"/>
      <c r="H140" s="412"/>
      <c r="I140" s="398"/>
      <c r="J140" s="398">
        <f>IF(SUM(J141:J157)=0,"",MAX(J141:J157))</f>
        <v>36</v>
      </c>
      <c r="K140" s="356" t="str">
        <f>IF(ISERROR(VLOOKUP(Y140,'Directive OSH09 (FR)'!$T$6:$U$10,2,FALSE)),"",VLOOKUP(Y140,'Directive OSH09 (FR)'!$T$6:$U$10,2,FALSE))</f>
        <v>3-Moderé</v>
      </c>
      <c r="L140" s="357" t="str">
        <f>IF(ISERROR(VLOOKUP($A140,Dangers!$B$4:$G$1001,4,FALSE)),"ERR",IF(ISBLANK(VLOOKUP($A140,Dangers!$B$4:$G$1001,4,FALSE)),"","Yes"))</f>
        <v/>
      </c>
      <c r="M140" s="358" t="str">
        <f>IF(ISERROR(VLOOKUP($A140,Dangers!$B$4:$G$1001,6,FALSE)),"ERR",IF(ISBLANK((VLOOKUP($A140,Dangers!$B$4:$G$1001,6,FALSE))),"","Yes"))</f>
        <v>Yes</v>
      </c>
      <c r="N140" s="358"/>
      <c r="O140" s="359"/>
      <c r="P140" s="358"/>
      <c r="Q140" s="360">
        <f>IF(OR(L140="Yes",M140="Yes"),MAX(Q141:Q145),"")</f>
        <v>0</v>
      </c>
      <c r="R140" s="361"/>
      <c r="S140" s="357">
        <f>IF(L140="Yes",IF(SUM(S141:S145)=0,0,1),2)</f>
        <v>2</v>
      </c>
      <c r="T140" s="361">
        <f>IF(M140="Yes",IF(SUM(T141:T145)=0,0,1),2)</f>
        <v>0</v>
      </c>
      <c r="U140" s="362">
        <v>1</v>
      </c>
      <c r="V140" s="363">
        <v>3</v>
      </c>
      <c r="W140" s="364" t="str">
        <f>IF(ISERROR(VLOOKUP(H140,'Directive OSH09 (FR)'!$O$6:$P$10,2,FALSE)),"",VLOOKUP(H140,'Directive OSH09 (FR)'!$O$6:$P$10,2,FALSE))</f>
        <v/>
      </c>
      <c r="X140" s="362" t="str">
        <f>IF(ISERROR(VLOOKUP(I140,'Directive OSH09 (FR)'!$O$13:$P$17,2,FALSE)),"",VLOOKUP(I140,'Directive OSH09 (FR)'!$O$13:$P$17,2,FALSE))</f>
        <v/>
      </c>
      <c r="Y140" s="362">
        <f>IF(J140="","",IF(J140&gt;=161,5,IF(J140&gt;=65,4,IF(J140&gt;=20,3,IF(J140&gt;=9,2,1)))))</f>
        <v>3</v>
      </c>
      <c r="Z140" s="374"/>
      <c r="AA140" s="375"/>
      <c r="AB140" s="375"/>
      <c r="AC140" s="725"/>
      <c r="AD140" s="665"/>
      <c r="AE140" s="644"/>
      <c r="AF140" s="623"/>
      <c r="AG140" s="375"/>
      <c r="AH140" s="375"/>
      <c r="AI140" s="745"/>
      <c r="AJ140" s="366"/>
      <c r="AK140" s="366"/>
      <c r="AL140" s="366"/>
      <c r="AM140" s="366"/>
      <c r="AN140" s="366"/>
      <c r="AO140" s="366"/>
      <c r="AP140" s="366"/>
      <c r="AQ140" s="366"/>
      <c r="AR140" s="366"/>
      <c r="AS140" s="366"/>
      <c r="AT140" s="366"/>
      <c r="AU140" s="366"/>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6"/>
      <c r="BZ140" s="366"/>
      <c r="CA140" s="366"/>
      <c r="CB140" s="366"/>
      <c r="CC140" s="366"/>
      <c r="CD140" s="366"/>
      <c r="CE140" s="366"/>
      <c r="CF140" s="366"/>
      <c r="CG140" s="366"/>
      <c r="CH140" s="366"/>
      <c r="CI140" s="366"/>
      <c r="CJ140" s="366"/>
      <c r="CK140" s="366"/>
      <c r="CL140" s="366"/>
      <c r="CM140" s="366"/>
      <c r="CN140" s="366"/>
      <c r="CO140" s="366"/>
      <c r="CP140" s="366"/>
      <c r="CQ140" s="366"/>
      <c r="CR140" s="366"/>
      <c r="CS140" s="366"/>
      <c r="CT140" s="366"/>
      <c r="CU140" s="366"/>
      <c r="CV140" s="366"/>
      <c r="CW140" s="366"/>
      <c r="CX140" s="366"/>
      <c r="CY140" s="366"/>
      <c r="CZ140" s="366"/>
      <c r="DA140" s="366"/>
      <c r="DB140" s="366"/>
      <c r="DC140" s="366"/>
      <c r="DD140" s="366"/>
      <c r="DE140" s="366"/>
      <c r="DF140" s="366"/>
      <c r="DG140" s="366"/>
      <c r="DH140" s="366"/>
      <c r="DI140" s="366"/>
      <c r="DJ140" s="366"/>
      <c r="DK140" s="366"/>
      <c r="DL140" s="366"/>
      <c r="DM140" s="366"/>
      <c r="DN140" s="366"/>
      <c r="DO140" s="366"/>
      <c r="DP140" s="366"/>
      <c r="DQ140" s="366"/>
      <c r="DR140" s="366"/>
      <c r="DS140" s="366"/>
      <c r="DT140" s="366"/>
      <c r="DU140" s="366"/>
      <c r="DV140" s="366"/>
      <c r="DW140" s="366"/>
      <c r="DX140" s="366"/>
      <c r="DY140" s="366"/>
      <c r="DZ140" s="366"/>
      <c r="EA140" s="366"/>
      <c r="EB140" s="366"/>
      <c r="EC140" s="366"/>
      <c r="ED140" s="366"/>
      <c r="EE140" s="366"/>
      <c r="EF140" s="366"/>
      <c r="EG140" s="366"/>
      <c r="EH140" s="366"/>
      <c r="EI140" s="366"/>
      <c r="EJ140" s="366"/>
      <c r="EK140" s="366"/>
      <c r="EL140" s="366"/>
      <c r="EM140" s="366"/>
      <c r="EN140" s="366"/>
      <c r="EO140" s="366"/>
      <c r="EP140" s="366"/>
      <c r="EQ140" s="366"/>
      <c r="ER140" s="366"/>
      <c r="ES140" s="366"/>
      <c r="ET140" s="366"/>
      <c r="EU140" s="366"/>
      <c r="EV140" s="366"/>
      <c r="EW140" s="366"/>
      <c r="EX140" s="366"/>
      <c r="EY140" s="366"/>
      <c r="EZ140" s="366"/>
      <c r="FA140" s="366"/>
      <c r="FB140" s="366"/>
      <c r="FC140" s="366"/>
      <c r="FD140" s="366"/>
      <c r="FE140" s="366"/>
      <c r="FF140" s="366"/>
      <c r="FG140" s="366"/>
      <c r="FH140" s="366"/>
      <c r="FI140" s="366"/>
      <c r="FJ140" s="366"/>
      <c r="FK140" s="366"/>
      <c r="FL140" s="366"/>
      <c r="FM140" s="366"/>
      <c r="FN140" s="366"/>
      <c r="FO140" s="366"/>
      <c r="FP140" s="366"/>
      <c r="FQ140" s="366"/>
      <c r="FR140" s="366"/>
      <c r="FS140" s="366"/>
      <c r="FT140" s="366"/>
      <c r="FU140" s="366"/>
      <c r="FV140" s="366"/>
      <c r="FW140" s="366"/>
      <c r="FX140" s="366"/>
      <c r="FY140" s="366"/>
      <c r="FZ140" s="366"/>
      <c r="GA140" s="366"/>
      <c r="GB140" s="366"/>
      <c r="GC140" s="366"/>
      <c r="GD140" s="366"/>
      <c r="GE140" s="366"/>
      <c r="GF140" s="366"/>
      <c r="GG140" s="366"/>
      <c r="GH140" s="366"/>
      <c r="GI140" s="366"/>
      <c r="GJ140" s="366"/>
      <c r="GK140" s="366"/>
      <c r="GL140" s="366"/>
      <c r="GM140" s="366"/>
      <c r="GN140" s="366"/>
      <c r="GO140" s="366"/>
      <c r="GP140" s="366"/>
      <c r="GQ140" s="366"/>
      <c r="GR140" s="366"/>
      <c r="GS140" s="366"/>
      <c r="GT140" s="366"/>
      <c r="GU140" s="366"/>
      <c r="GV140" s="366"/>
      <c r="GW140" s="366"/>
      <c r="GX140" s="366"/>
      <c r="GY140" s="366"/>
    </row>
    <row r="141" spans="1:207" ht="38.25">
      <c r="A141" s="261"/>
      <c r="B141" s="255" t="s">
        <v>863</v>
      </c>
      <c r="C141" s="255" t="s">
        <v>864</v>
      </c>
      <c r="D141" s="322" t="s">
        <v>865</v>
      </c>
      <c r="E141" s="266" t="s">
        <v>39</v>
      </c>
      <c r="F141" s="267">
        <v>3</v>
      </c>
      <c r="G141" s="256" t="s">
        <v>866</v>
      </c>
      <c r="H141" s="7" t="s">
        <v>38</v>
      </c>
      <c r="I141" s="8" t="s">
        <v>47</v>
      </c>
      <c r="J141" s="8">
        <f>IF(ISERROR(W141*X141),"",W141*X141)</f>
        <v>16</v>
      </c>
      <c r="K141" s="14" t="str">
        <f>IF(ISERROR(VLOOKUP(Y141,'Directive OSH09 (FR)'!$T$6:$U$10,2,FALSE)),"",VLOOKUP(Y141,'Directive OSH09 (FR)'!$T$6:$U$10,2,FALSE))</f>
        <v>2-Tolérable</v>
      </c>
      <c r="L141" s="126"/>
      <c r="M141" s="127"/>
      <c r="N141" s="27"/>
      <c r="O141" s="27"/>
      <c r="P141" s="27"/>
      <c r="Q141" s="57"/>
      <c r="R141" s="35"/>
      <c r="S141" s="7">
        <f t="shared" ref="S141:T149" si="118">U141</f>
        <v>0</v>
      </c>
      <c r="T141" s="35">
        <f t="shared" si="118"/>
        <v>0</v>
      </c>
      <c r="U141" s="3">
        <f>IF(A141="",0,IF(Q$140="",1,IF(Q$140+$U$85*365&lt;$U$1,1,0)))</f>
        <v>0</v>
      </c>
      <c r="V141" s="163">
        <f>IF(A141="",0,IF(Q$140="",1,IF(Q$140+$V$85*365&lt;$U$1,1,0)))</f>
        <v>0</v>
      </c>
      <c r="W141" s="162">
        <f>IF(ISERROR(VLOOKUP(H141,'Directive OSH09 (FR)'!$O$6:$P$10,2,FALSE)),"",VLOOKUP(H141,'Directive OSH09 (FR)'!$O$6:$P$10,2,FALSE))</f>
        <v>4</v>
      </c>
      <c r="X141" s="3">
        <f>IF(ISERROR(VLOOKUP(I141,'Directive OSH09 (FR)'!$O$13:$P$17,2,FALSE)),"",VLOOKUP(I141,'Directive OSH09 (FR)'!$O$13:$P$17,2,FALSE))</f>
        <v>4</v>
      </c>
      <c r="Y141" s="3">
        <f>IF(J141="","",IF(J141&gt;=161,5,IF(J141&gt;=65,4,IF(J141&gt;=20,3,IF(J141&gt;=9,2,1)))))</f>
        <v>2</v>
      </c>
      <c r="Z141" s="210"/>
      <c r="AA141" s="418"/>
      <c r="AB141" s="418"/>
      <c r="AC141" s="420"/>
      <c r="AD141" s="667"/>
      <c r="AE141" s="651"/>
      <c r="AF141" s="756"/>
      <c r="AG141" s="176"/>
      <c r="AH141" s="418"/>
      <c r="AI141" s="652"/>
    </row>
    <row r="142" spans="1:207" ht="38.25">
      <c r="A142" s="261"/>
      <c r="B142" s="255" t="s">
        <v>607</v>
      </c>
      <c r="C142" s="255" t="s">
        <v>608</v>
      </c>
      <c r="D142" s="255" t="s">
        <v>609</v>
      </c>
      <c r="E142" s="266" t="s">
        <v>39</v>
      </c>
      <c r="F142" s="267">
        <v>3</v>
      </c>
      <c r="G142" s="256" t="s">
        <v>610</v>
      </c>
      <c r="H142" s="7" t="s">
        <v>38</v>
      </c>
      <c r="I142" s="8" t="s">
        <v>46</v>
      </c>
      <c r="J142" s="8">
        <f>IF(ISERROR(W142*X142),"",W142*X142)</f>
        <v>4</v>
      </c>
      <c r="K142" s="14" t="str">
        <f>IF(ISERROR(VLOOKUP(Y142,'Directive OSH09 (FR)'!$T$6:$U$10,2,FALSE)),"",VLOOKUP(Y142,'Directive OSH09 (FR)'!$T$6:$U$10,2,FALSE))</f>
        <v>1-Negligeable</v>
      </c>
      <c r="L142" s="126"/>
      <c r="M142" s="127"/>
      <c r="N142" s="27"/>
      <c r="O142" s="27"/>
      <c r="P142" s="27"/>
      <c r="Q142" s="57"/>
      <c r="R142" s="35"/>
      <c r="S142" s="7">
        <f t="shared" si="118"/>
        <v>0</v>
      </c>
      <c r="T142" s="35">
        <f t="shared" si="118"/>
        <v>0</v>
      </c>
      <c r="U142" s="3">
        <f t="shared" ref="U142:U149" si="119">IF(A142="",0,IF(Q$149="",1,IF(Q$149+$U$93*365&lt;$U$1,1,0)))</f>
        <v>0</v>
      </c>
      <c r="V142" s="163">
        <f t="shared" ref="V142:V149" si="120">IF(A142="",0,IF(Q$149="",1,IF(Q$149+$V$93*365&lt;$U$1,1,0)))</f>
        <v>0</v>
      </c>
      <c r="W142" s="162">
        <f>IF(ISERROR(VLOOKUP(H142,'Directive OSH09 (FR)'!$O$6:$P$10,2,FALSE)),"",VLOOKUP(H142,'Directive OSH09 (FR)'!$O$6:$P$10,2,FALSE))</f>
        <v>4</v>
      </c>
      <c r="X142" s="3">
        <f>IF(ISERROR(VLOOKUP(I142,'Directive OSH09 (FR)'!$O$13:$P$17,2,FALSE)),"",VLOOKUP(I142,'Directive OSH09 (FR)'!$O$13:$P$17,2,FALSE))</f>
        <v>1</v>
      </c>
      <c r="Y142" s="3">
        <f>IF(J142="","",IF(J142&gt;=161,5,IF(J142&gt;=65,4,IF(J142&gt;=20,3,IF(J142&gt;=9,2,1)))))</f>
        <v>1</v>
      </c>
      <c r="Z142" s="196"/>
      <c r="AA142" s="418"/>
      <c r="AB142" s="418"/>
      <c r="AC142" s="420"/>
      <c r="AD142" s="667"/>
      <c r="AE142" s="651"/>
      <c r="AF142" s="314"/>
      <c r="AG142" s="255"/>
      <c r="AH142" s="8">
        <f>IF(ISERROR(AU142*AV142),"",AU142*AV142)</f>
        <v>0</v>
      </c>
      <c r="AI142" s="652"/>
    </row>
    <row r="143" spans="1:207" ht="38.25">
      <c r="A143" s="261"/>
      <c r="B143" s="255" t="s">
        <v>607</v>
      </c>
      <c r="C143" s="255" t="s">
        <v>611</v>
      </c>
      <c r="D143" s="255" t="s">
        <v>1317</v>
      </c>
      <c r="E143" s="266" t="s">
        <v>39</v>
      </c>
      <c r="F143" s="267">
        <v>3</v>
      </c>
      <c r="G143" s="256" t="s">
        <v>610</v>
      </c>
      <c r="H143" s="7" t="s">
        <v>41</v>
      </c>
      <c r="I143" s="8" t="s">
        <v>47</v>
      </c>
      <c r="J143" s="8">
        <f t="shared" ref="J143:J145" si="121">IF(ISERROR(W143*X143),"",W143*X143)</f>
        <v>36</v>
      </c>
      <c r="K143" s="14" t="str">
        <f>IF(ISERROR(VLOOKUP(Y143,'Directive OSH09 (FR)'!$T$6:$U$10,2,FALSE)),"",VLOOKUP(Y143,'Directive OSH09 (FR)'!$T$6:$U$10,2,FALSE))</f>
        <v>3-Moderé</v>
      </c>
      <c r="L143" s="126"/>
      <c r="M143" s="127"/>
      <c r="N143" s="27"/>
      <c r="O143" s="27"/>
      <c r="P143" s="27"/>
      <c r="Q143" s="57"/>
      <c r="R143" s="35"/>
      <c r="S143" s="7">
        <f t="shared" si="118"/>
        <v>0</v>
      </c>
      <c r="T143" s="35">
        <f t="shared" si="118"/>
        <v>0</v>
      </c>
      <c r="U143" s="3">
        <f t="shared" si="119"/>
        <v>0</v>
      </c>
      <c r="V143" s="163">
        <f t="shared" si="120"/>
        <v>0</v>
      </c>
      <c r="W143" s="162">
        <f>IF(ISERROR(VLOOKUP(H143,'Directive OSH09 (FR)'!$O$6:$P$10,2,FALSE)),"",VLOOKUP(H143,'Directive OSH09 (FR)'!$O$6:$P$10,2,FALSE))</f>
        <v>9</v>
      </c>
      <c r="X143" s="3">
        <f>IF(ISERROR(VLOOKUP(I143,'Directive OSH09 (FR)'!$O$13:$P$17,2,FALSE)),"",VLOOKUP(I143,'Directive OSH09 (FR)'!$O$13:$P$17,2,FALSE))</f>
        <v>4</v>
      </c>
      <c r="Y143" s="3">
        <f t="shared" ref="Y143:Y145" si="122">IF(J143="","",IF(J143&gt;=161,5,IF(J143&gt;=65,4,IF(J143&gt;=20,3,IF(J143&gt;=9,2,1)))))</f>
        <v>3</v>
      </c>
      <c r="Z143" s="196"/>
      <c r="AA143" s="418"/>
      <c r="AB143" s="418"/>
      <c r="AC143" s="420"/>
      <c r="AD143" s="667"/>
      <c r="AE143" s="651"/>
      <c r="AF143" s="314"/>
      <c r="AG143" s="8"/>
      <c r="AH143" s="8">
        <f t="shared" ref="AH143:AH145" si="123">IF(ISERROR(AU143*AV143),"",AU143*AV143)</f>
        <v>0</v>
      </c>
      <c r="AI143" s="652"/>
    </row>
    <row r="144" spans="1:207" ht="38.25">
      <c r="A144" s="261"/>
      <c r="B144" s="255" t="s">
        <v>607</v>
      </c>
      <c r="C144" s="255" t="s">
        <v>608</v>
      </c>
      <c r="D144" s="255" t="s">
        <v>612</v>
      </c>
      <c r="E144" s="266" t="s">
        <v>39</v>
      </c>
      <c r="F144" s="267">
        <v>3</v>
      </c>
      <c r="G144" s="256" t="s">
        <v>610</v>
      </c>
      <c r="H144" s="7" t="s">
        <v>38</v>
      </c>
      <c r="I144" s="8" t="s">
        <v>47</v>
      </c>
      <c r="J144" s="8">
        <f t="shared" si="121"/>
        <v>16</v>
      </c>
      <c r="K144" s="14" t="str">
        <f>IF(ISERROR(VLOOKUP(Y144,'Directive OSH09 (FR)'!$T$6:$U$10,2,FALSE)),"",VLOOKUP(Y144,'Directive OSH09 (FR)'!$T$6:$U$10,2,FALSE))</f>
        <v>2-Tolérable</v>
      </c>
      <c r="L144" s="126"/>
      <c r="M144" s="127"/>
      <c r="N144" s="27"/>
      <c r="O144" s="27"/>
      <c r="P144" s="27"/>
      <c r="Q144" s="57"/>
      <c r="R144" s="35"/>
      <c r="S144" s="7">
        <f t="shared" si="118"/>
        <v>0</v>
      </c>
      <c r="T144" s="35">
        <f t="shared" si="118"/>
        <v>0</v>
      </c>
      <c r="U144" s="3">
        <f t="shared" si="119"/>
        <v>0</v>
      </c>
      <c r="V144" s="163">
        <f t="shared" si="120"/>
        <v>0</v>
      </c>
      <c r="W144" s="162">
        <f>IF(ISERROR(VLOOKUP(H144,'Directive OSH09 (FR)'!$O$6:$P$10,2,FALSE)),"",VLOOKUP(H144,'Directive OSH09 (FR)'!$O$6:$P$10,2,FALSE))</f>
        <v>4</v>
      </c>
      <c r="X144" s="3">
        <f>IF(ISERROR(VLOOKUP(I144,'Directive OSH09 (FR)'!$O$13:$P$17,2,FALSE)),"",VLOOKUP(I144,'Directive OSH09 (FR)'!$O$13:$P$17,2,FALSE))</f>
        <v>4</v>
      </c>
      <c r="Y144" s="3">
        <f t="shared" si="122"/>
        <v>2</v>
      </c>
      <c r="Z144" s="196"/>
      <c r="AA144" s="418"/>
      <c r="AB144" s="418"/>
      <c r="AC144" s="420"/>
      <c r="AD144" s="667"/>
      <c r="AE144" s="651"/>
      <c r="AF144" s="314"/>
      <c r="AG144" s="8"/>
      <c r="AH144" s="8">
        <f t="shared" si="123"/>
        <v>0</v>
      </c>
      <c r="AI144" s="652"/>
    </row>
    <row r="145" spans="1:207" ht="38.25">
      <c r="A145" s="261"/>
      <c r="B145" s="255" t="s">
        <v>613</v>
      </c>
      <c r="C145" s="255" t="s">
        <v>614</v>
      </c>
      <c r="D145" s="255" t="s">
        <v>615</v>
      </c>
      <c r="E145" s="266" t="s">
        <v>39</v>
      </c>
      <c r="F145" s="267">
        <v>3</v>
      </c>
      <c r="G145" s="256" t="s">
        <v>610</v>
      </c>
      <c r="H145" s="7" t="s">
        <v>38</v>
      </c>
      <c r="I145" s="8" t="s">
        <v>47</v>
      </c>
      <c r="J145" s="8">
        <f t="shared" si="121"/>
        <v>16</v>
      </c>
      <c r="K145" s="14" t="str">
        <f>IF(ISERROR(VLOOKUP(Y145,'Directive OSH09 (FR)'!$T$6:$U$10,2,FALSE)),"",VLOOKUP(Y145,'Directive OSH09 (FR)'!$T$6:$U$10,2,FALSE))</f>
        <v>2-Tolérable</v>
      </c>
      <c r="L145" s="126"/>
      <c r="M145" s="127"/>
      <c r="N145" s="27"/>
      <c r="O145" s="27"/>
      <c r="P145" s="27"/>
      <c r="Q145" s="57"/>
      <c r="R145" s="35"/>
      <c r="S145" s="7">
        <f t="shared" si="118"/>
        <v>0</v>
      </c>
      <c r="T145" s="35">
        <f t="shared" si="118"/>
        <v>0</v>
      </c>
      <c r="U145" s="3">
        <f t="shared" si="119"/>
        <v>0</v>
      </c>
      <c r="V145" s="163">
        <f t="shared" si="120"/>
        <v>0</v>
      </c>
      <c r="W145" s="162">
        <f>IF(ISERROR(VLOOKUP(H145,'Directive OSH09 (FR)'!$O$6:$P$10,2,FALSE)),"",VLOOKUP(H145,'Directive OSH09 (FR)'!$O$6:$P$10,2,FALSE))</f>
        <v>4</v>
      </c>
      <c r="X145" s="3">
        <f>IF(ISERROR(VLOOKUP(I145,'Directive OSH09 (FR)'!$O$13:$P$17,2,FALSE)),"",VLOOKUP(I145,'Directive OSH09 (FR)'!$O$13:$P$17,2,FALSE))</f>
        <v>4</v>
      </c>
      <c r="Y145" s="3">
        <f t="shared" si="122"/>
        <v>2</v>
      </c>
      <c r="Z145" s="210" t="s">
        <v>661</v>
      </c>
      <c r="AA145" s="418"/>
      <c r="AB145" s="418"/>
      <c r="AC145" s="420"/>
      <c r="AD145" s="667"/>
      <c r="AE145" s="651"/>
      <c r="AF145" s="314"/>
      <c r="AG145" s="8"/>
      <c r="AH145" s="8">
        <f t="shared" si="123"/>
        <v>0</v>
      </c>
      <c r="AI145" s="653"/>
    </row>
    <row r="146" spans="1:207" s="517" customFormat="1" ht="38.25">
      <c r="A146" s="261"/>
      <c r="B146" s="255" t="s">
        <v>613</v>
      </c>
      <c r="C146" s="409" t="s">
        <v>617</v>
      </c>
      <c r="D146" s="255" t="s">
        <v>618</v>
      </c>
      <c r="E146" s="266" t="s">
        <v>39</v>
      </c>
      <c r="F146" s="267">
        <v>3</v>
      </c>
      <c r="G146" s="256" t="s">
        <v>610</v>
      </c>
      <c r="H146" s="7" t="s">
        <v>38</v>
      </c>
      <c r="I146" s="8" t="s">
        <v>48</v>
      </c>
      <c r="J146" s="8">
        <f>IF(ISERROR(W146*X146),"",W146*X146)</f>
        <v>32</v>
      </c>
      <c r="K146" s="14" t="str">
        <f>IF(ISERROR(VLOOKUP(Y146,'Directive OSH09 (FR)'!$T$6:$U$10,2,FALSE)),"",VLOOKUP(Y146,'Directive OSH09 (FR)'!$T$6:$U$10,2,FALSE))</f>
        <v>3-Moderé</v>
      </c>
      <c r="L146" s="126"/>
      <c r="M146" s="127"/>
      <c r="N146" s="27"/>
      <c r="O146" s="27"/>
      <c r="P146" s="27"/>
      <c r="Q146" s="57"/>
      <c r="R146" s="35"/>
      <c r="S146" s="7">
        <f t="shared" si="118"/>
        <v>0</v>
      </c>
      <c r="T146" s="35">
        <f t="shared" si="118"/>
        <v>0</v>
      </c>
      <c r="U146" s="3">
        <f t="shared" si="119"/>
        <v>0</v>
      </c>
      <c r="V146" s="163">
        <f t="shared" si="120"/>
        <v>0</v>
      </c>
      <c r="W146" s="162">
        <f>IF(ISERROR(VLOOKUP(H146,'Directive OSH09 (FR)'!$O$6:$P$10,2,FALSE)),"",VLOOKUP(H146,'Directive OSH09 (FR)'!$O$6:$P$10,2,FALSE))</f>
        <v>4</v>
      </c>
      <c r="X146" s="3">
        <f>IF(ISERROR(VLOOKUP(I146,'Directive OSH09 (FR)'!$O$13:$P$17,2,FALSE)),"",VLOOKUP(I146,'Directive OSH09 (FR)'!$O$13:$P$17,2,FALSE))</f>
        <v>8</v>
      </c>
      <c r="Y146" s="3">
        <f>IF(J146="","",IF(J146&gt;=161,5,IF(J146&gt;=65,4,IF(J146&gt;=20,3,IF(J146&gt;=9,2,1)))))</f>
        <v>3</v>
      </c>
      <c r="Z146" s="210" t="s">
        <v>661</v>
      </c>
      <c r="AA146" s="418"/>
      <c r="AB146" s="418"/>
      <c r="AC146" s="420"/>
      <c r="AD146" s="667"/>
      <c r="AE146" s="651"/>
      <c r="AF146" s="314"/>
      <c r="AG146" s="8"/>
      <c r="AH146" s="8"/>
      <c r="AI146" s="653"/>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c r="DB146" s="290"/>
      <c r="DC146" s="290"/>
      <c r="DD146" s="290"/>
      <c r="DE146" s="290"/>
      <c r="DF146" s="290"/>
      <c r="DG146" s="290"/>
      <c r="DH146" s="290"/>
      <c r="DI146" s="290"/>
      <c r="DJ146" s="290"/>
      <c r="DK146" s="290"/>
      <c r="DL146" s="290"/>
      <c r="DM146" s="290"/>
      <c r="DN146" s="290"/>
      <c r="DO146" s="290"/>
      <c r="DP146" s="290"/>
      <c r="DQ146" s="290"/>
      <c r="DR146" s="290"/>
      <c r="DS146" s="290"/>
      <c r="DT146" s="290"/>
      <c r="DU146" s="290"/>
      <c r="DV146" s="290"/>
      <c r="DW146" s="290"/>
      <c r="DX146" s="290"/>
      <c r="DY146" s="290"/>
      <c r="DZ146" s="290"/>
      <c r="EA146" s="290"/>
      <c r="EB146" s="290"/>
      <c r="EC146" s="290"/>
      <c r="ED146" s="290"/>
      <c r="EE146" s="290"/>
      <c r="EF146" s="290"/>
      <c r="EG146" s="290"/>
      <c r="EH146" s="290"/>
      <c r="EI146" s="290"/>
      <c r="EJ146" s="290"/>
      <c r="EK146" s="290"/>
      <c r="EL146" s="290"/>
      <c r="EM146" s="290"/>
      <c r="EN146" s="290"/>
      <c r="EO146" s="290"/>
      <c r="EP146" s="290"/>
      <c r="EQ146" s="290"/>
      <c r="ER146" s="290"/>
      <c r="ES146" s="290"/>
      <c r="ET146" s="290"/>
      <c r="EU146" s="290"/>
      <c r="EV146" s="290"/>
      <c r="EW146" s="290"/>
      <c r="EX146" s="290"/>
      <c r="EY146" s="290"/>
      <c r="EZ146" s="290"/>
      <c r="FA146" s="290"/>
      <c r="FB146" s="290"/>
      <c r="FC146" s="290"/>
      <c r="FD146" s="290"/>
      <c r="FE146" s="290"/>
      <c r="FF146" s="290"/>
      <c r="FG146" s="290"/>
      <c r="FH146" s="290"/>
      <c r="FI146" s="290"/>
      <c r="FJ146" s="290"/>
      <c r="FK146" s="290"/>
      <c r="FL146" s="290"/>
      <c r="FM146" s="290"/>
      <c r="FN146" s="290"/>
      <c r="FO146" s="290"/>
      <c r="FP146" s="290"/>
      <c r="FQ146" s="290"/>
      <c r="FR146" s="290"/>
      <c r="FS146" s="290"/>
      <c r="FT146" s="290"/>
      <c r="FU146" s="290"/>
      <c r="FV146" s="290"/>
      <c r="FW146" s="290"/>
      <c r="FX146" s="290"/>
      <c r="FY146" s="290"/>
      <c r="FZ146" s="290"/>
      <c r="GA146" s="290"/>
      <c r="GB146" s="290"/>
      <c r="GC146" s="290"/>
      <c r="GD146" s="290"/>
      <c r="GE146" s="290"/>
      <c r="GF146" s="290"/>
      <c r="GG146" s="290"/>
      <c r="GH146" s="290"/>
      <c r="GI146" s="290"/>
      <c r="GJ146" s="290"/>
      <c r="GK146" s="290"/>
      <c r="GL146" s="290"/>
      <c r="GM146" s="290"/>
      <c r="GN146" s="290"/>
      <c r="GO146" s="290"/>
      <c r="GP146" s="290"/>
      <c r="GQ146" s="290"/>
      <c r="GR146" s="290"/>
      <c r="GS146" s="290"/>
      <c r="GT146" s="290"/>
      <c r="GU146" s="290"/>
      <c r="GV146" s="290"/>
      <c r="GW146" s="290"/>
      <c r="GX146" s="290"/>
      <c r="GY146" s="290"/>
    </row>
    <row r="147" spans="1:207" ht="38.25">
      <c r="A147" s="261"/>
      <c r="B147" s="255" t="s">
        <v>613</v>
      </c>
      <c r="C147" s="255" t="s">
        <v>619</v>
      </c>
      <c r="D147" s="255" t="s">
        <v>615</v>
      </c>
      <c r="E147" s="266" t="s">
        <v>39</v>
      </c>
      <c r="F147" s="267">
        <v>3</v>
      </c>
      <c r="G147" s="256" t="s">
        <v>610</v>
      </c>
      <c r="H147" s="7" t="s">
        <v>38</v>
      </c>
      <c r="I147" s="8" t="s">
        <v>48</v>
      </c>
      <c r="J147" s="8">
        <f t="shared" ref="J147" si="124">IF(ISERROR(W147*X147),"",W147*X147)</f>
        <v>32</v>
      </c>
      <c r="K147" s="14" t="str">
        <f>IF(ISERROR(VLOOKUP(Y147,'Directive OSH09 (FR)'!$T$6:$U$10,2,FALSE)),"",VLOOKUP(Y147,'Directive OSH09 (FR)'!$T$6:$U$10,2,FALSE))</f>
        <v>3-Moderé</v>
      </c>
      <c r="L147" s="126"/>
      <c r="M147" s="127"/>
      <c r="N147" s="27"/>
      <c r="O147" s="27"/>
      <c r="P147" s="27"/>
      <c r="Q147" s="57"/>
      <c r="R147" s="35"/>
      <c r="S147" s="7">
        <f t="shared" si="118"/>
        <v>0</v>
      </c>
      <c r="T147" s="35">
        <f t="shared" si="118"/>
        <v>0</v>
      </c>
      <c r="U147" s="3">
        <f t="shared" si="119"/>
        <v>0</v>
      </c>
      <c r="V147" s="163">
        <f t="shared" si="120"/>
        <v>0</v>
      </c>
      <c r="W147" s="162">
        <f>IF(ISERROR(VLOOKUP(H147,'Directive OSH09 (FR)'!$O$6:$P$10,2,FALSE)),"",VLOOKUP(H147,'Directive OSH09 (FR)'!$O$6:$P$10,2,FALSE))</f>
        <v>4</v>
      </c>
      <c r="X147" s="3">
        <f>IF(ISERROR(VLOOKUP(I147,'Directive OSH09 (FR)'!$O$13:$P$17,2,FALSE)),"",VLOOKUP(I147,'Directive OSH09 (FR)'!$O$13:$P$17,2,FALSE))</f>
        <v>8</v>
      </c>
      <c r="Y147" s="3">
        <f>IF(J147="","",IF(J147&gt;=161,5,IF(J147&gt;=65,4,IF(J147&gt;=20,3,IF(J147&gt;=9,2,1)))))</f>
        <v>3</v>
      </c>
      <c r="Z147" s="210" t="s">
        <v>661</v>
      </c>
      <c r="AA147" s="418"/>
      <c r="AB147" s="418"/>
      <c r="AC147" s="420"/>
      <c r="AD147" s="667"/>
      <c r="AE147" s="651"/>
      <c r="AF147" s="314"/>
      <c r="AG147" s="8"/>
      <c r="AH147" s="8">
        <f t="shared" ref="AH147" si="125">IF(ISERROR(AU147*AV147),"",AU147*AV147)</f>
        <v>0</v>
      </c>
      <c r="AI147" s="652"/>
    </row>
    <row r="148" spans="1:207" ht="38.25">
      <c r="A148" s="261"/>
      <c r="B148" s="255" t="s">
        <v>613</v>
      </c>
      <c r="C148" s="255" t="s">
        <v>620</v>
      </c>
      <c r="D148" s="8" t="s">
        <v>621</v>
      </c>
      <c r="E148" s="266" t="s">
        <v>39</v>
      </c>
      <c r="F148" s="267">
        <v>3</v>
      </c>
      <c r="G148" s="256" t="s">
        <v>610</v>
      </c>
      <c r="H148" s="7" t="s">
        <v>38</v>
      </c>
      <c r="I148" s="8" t="s">
        <v>48</v>
      </c>
      <c r="J148" s="8">
        <f>IF(ISERROR(W148*X148),"",W148*X148)</f>
        <v>32</v>
      </c>
      <c r="K148" s="14" t="str">
        <f>IF(ISERROR(VLOOKUP(Y148,'Directive OSH09 (FR)'!$T$6:$U$10,2,FALSE)),"",VLOOKUP(Y148,'Directive OSH09 (FR)'!$T$6:$U$10,2,FALSE))</f>
        <v>3-Moderé</v>
      </c>
      <c r="L148" s="126"/>
      <c r="M148" s="127"/>
      <c r="N148" s="27"/>
      <c r="O148" s="27"/>
      <c r="P148" s="27"/>
      <c r="Q148" s="57"/>
      <c r="R148" s="35"/>
      <c r="S148" s="7">
        <f t="shared" si="118"/>
        <v>0</v>
      </c>
      <c r="T148" s="35">
        <f t="shared" si="118"/>
        <v>0</v>
      </c>
      <c r="U148" s="3">
        <f t="shared" si="119"/>
        <v>0</v>
      </c>
      <c r="V148" s="163">
        <f t="shared" si="120"/>
        <v>0</v>
      </c>
      <c r="W148" s="162">
        <f>IF(ISERROR(VLOOKUP(H148,'Directive OSH09 (FR)'!$O$6:$P$10,2,FALSE)),"",VLOOKUP(H148,'Directive OSH09 (FR)'!$O$6:$P$10,2,FALSE))</f>
        <v>4</v>
      </c>
      <c r="X148" s="3">
        <f>IF(ISERROR(VLOOKUP(I148,'Directive OSH09 (FR)'!$O$13:$P$17,2,FALSE)),"",VLOOKUP(I148,'Directive OSH09 (FR)'!$O$13:$P$17,2,FALSE))</f>
        <v>8</v>
      </c>
      <c r="Y148" s="3">
        <f>IF(J148="","",IF(J148&gt;=161,5,IF(J148&gt;=65,4,IF(J148&gt;=20,3,IF(J148&gt;=9,2,1)))))</f>
        <v>3</v>
      </c>
      <c r="Z148" s="210"/>
      <c r="AA148" s="418"/>
      <c r="AB148" s="418"/>
      <c r="AC148" s="420"/>
      <c r="AD148" s="667"/>
      <c r="AE148" s="651"/>
      <c r="AF148" s="314"/>
      <c r="AG148" s="8"/>
      <c r="AH148" s="8"/>
      <c r="AI148" s="652"/>
    </row>
    <row r="149" spans="1:207" ht="38.25">
      <c r="A149" s="261" t="s">
        <v>622</v>
      </c>
      <c r="B149" s="255" t="s">
        <v>623</v>
      </c>
      <c r="C149" s="255" t="s">
        <v>624</v>
      </c>
      <c r="D149" s="255" t="s">
        <v>625</v>
      </c>
      <c r="E149" s="266" t="s">
        <v>39</v>
      </c>
      <c r="F149" s="267">
        <v>3</v>
      </c>
      <c r="G149" s="256" t="s">
        <v>610</v>
      </c>
      <c r="H149" s="7" t="s">
        <v>38</v>
      </c>
      <c r="I149" s="8" t="s">
        <v>48</v>
      </c>
      <c r="J149" s="8">
        <f t="shared" ref="J149" si="126">IF(ISERROR(W149*X149),"",W149*X149)</f>
        <v>32</v>
      </c>
      <c r="K149" s="14" t="str">
        <f>IF(ISERROR(VLOOKUP(Y149,'Directive OSH09 (FR)'!$T$6:$U$10,2,FALSE)),"",VLOOKUP(Y149,'Directive OSH09 (FR)'!$T$6:$U$10,2,FALSE))</f>
        <v>3-Moderé</v>
      </c>
      <c r="L149" s="126"/>
      <c r="M149" s="127"/>
      <c r="N149" s="27"/>
      <c r="O149" s="27"/>
      <c r="P149" s="27"/>
      <c r="Q149" s="57"/>
      <c r="R149" s="35"/>
      <c r="S149" s="7">
        <f t="shared" si="118"/>
        <v>1</v>
      </c>
      <c r="T149" s="35">
        <f t="shared" si="118"/>
        <v>1</v>
      </c>
      <c r="U149" s="3">
        <f t="shared" si="119"/>
        <v>1</v>
      </c>
      <c r="V149" s="163">
        <f t="shared" si="120"/>
        <v>1</v>
      </c>
      <c r="W149" s="162">
        <f>IF(ISERROR(VLOOKUP(H149,'Directive OSH09 (FR)'!$O$6:$P$10,2,FALSE)),"",VLOOKUP(H149,'Directive OSH09 (FR)'!$O$6:$P$10,2,FALSE))</f>
        <v>4</v>
      </c>
      <c r="X149" s="3">
        <f>IF(ISERROR(VLOOKUP(I149,'Directive OSH09 (FR)'!$O$13:$P$17,2,FALSE)),"",VLOOKUP(I149,'Directive OSH09 (FR)'!$O$13:$P$17,2,FALSE))</f>
        <v>8</v>
      </c>
      <c r="Y149" s="3">
        <f t="shared" ref="Y149" si="127">IF(J149="","",IF(J149&gt;=161,5,IF(J149&gt;=65,4,IF(J149&gt;=20,3,IF(J149&gt;=9,2,1)))))</f>
        <v>3</v>
      </c>
      <c r="Z149" s="210"/>
      <c r="AA149" s="418"/>
      <c r="AB149" s="418"/>
      <c r="AC149" s="420"/>
      <c r="AD149" s="667"/>
      <c r="AE149" s="651"/>
      <c r="AF149" s="314"/>
      <c r="AG149" s="8"/>
      <c r="AH149" s="8">
        <f t="shared" ref="AH149" si="128">IF(ISERROR(AU149*AV149),"",AU149*AV149)</f>
        <v>0</v>
      </c>
      <c r="AI149" s="653"/>
    </row>
    <row r="150" spans="1:207">
      <c r="A150" s="261"/>
      <c r="B150" s="255"/>
      <c r="C150" s="255"/>
      <c r="D150" s="255"/>
      <c r="E150" s="266"/>
      <c r="F150" s="267"/>
      <c r="G150" s="256"/>
      <c r="H150" s="7"/>
      <c r="I150" s="8"/>
      <c r="J150" s="8"/>
      <c r="K150" s="14"/>
      <c r="L150" s="126"/>
      <c r="M150" s="127"/>
      <c r="N150" s="27"/>
      <c r="O150" s="27"/>
      <c r="P150" s="27"/>
      <c r="Q150" s="57"/>
      <c r="R150" s="35"/>
      <c r="S150" s="7"/>
      <c r="T150" s="35"/>
      <c r="U150" s="3"/>
      <c r="V150" s="163"/>
      <c r="W150" s="162"/>
      <c r="X150" s="3"/>
      <c r="Y150" s="3"/>
      <c r="Z150" s="210"/>
      <c r="AA150" s="418"/>
      <c r="AB150" s="418"/>
      <c r="AC150" s="420"/>
      <c r="AD150" s="667"/>
      <c r="AE150" s="651"/>
      <c r="AF150" s="314"/>
      <c r="AG150" s="8"/>
      <c r="AH150" s="8"/>
      <c r="AI150" s="653"/>
    </row>
    <row r="151" spans="1:207" ht="5.25" customHeight="1">
      <c r="A151" s="405"/>
      <c r="B151" s="62"/>
      <c r="C151" s="62"/>
      <c r="D151" s="62"/>
      <c r="E151" s="293"/>
      <c r="F151" s="293"/>
      <c r="G151" s="458"/>
      <c r="H151" s="61"/>
      <c r="I151" s="62"/>
      <c r="J151" s="62" t="str">
        <f t="shared" ref="J151" si="129">IF(ISERROR(W151*X151),"",W151*X151)</f>
        <v/>
      </c>
      <c r="K151" s="63" t="str">
        <f>IF(ISERROR(VLOOKUP(Y151,'Directive OSH09 (FR)'!$T$6:$U$10,2,FALSE)),"",VLOOKUP(Y151,'Directive OSH09 (FR)'!$T$6:$U$10,2,FALSE))</f>
        <v/>
      </c>
      <c r="L151" s="61"/>
      <c r="M151" s="64"/>
      <c r="N151" s="64"/>
      <c r="O151" s="64"/>
      <c r="P151" s="64"/>
      <c r="Q151" s="65"/>
      <c r="R151" s="66"/>
      <c r="S151" s="61">
        <f t="shared" ref="S151:T151" si="130">U151</f>
        <v>0</v>
      </c>
      <c r="T151" s="66">
        <f t="shared" si="130"/>
        <v>0</v>
      </c>
      <c r="U151" s="164">
        <f>IF(A151="",0,IF(Q$141="",1,IF(Q$141+$U$84*365&lt;$U$1,1,0)))</f>
        <v>0</v>
      </c>
      <c r="V151" s="165">
        <f>IF(A151="",0,IF(Q$141="",1,IF(Q$141+$V$84*365&lt;$U$1,1,0)))</f>
        <v>0</v>
      </c>
      <c r="W151" s="162" t="str">
        <f>IF(ISERROR(VLOOKUP(H151,'Directive OSH09 (FR)'!$O$6:$P$10,2,FALSE)),"",VLOOKUP(H151,'Directive OSH09 (FR)'!$O$6:$P$10,2,FALSE))</f>
        <v/>
      </c>
      <c r="X151" s="3" t="str">
        <f>IF(ISERROR(VLOOKUP(I151,'Directive OSH09 (FR)'!$O$13:$P$17,2,FALSE)),"",VLOOKUP(I151,'Directive OSH09 (FR)'!$O$13:$P$17,2,FALSE))</f>
        <v/>
      </c>
      <c r="Y151" s="3" t="str">
        <f t="shared" ref="Y151" si="131">IF(J151="","",IF(J151&gt;=161,5,IF(J151&gt;=65,4,IF(J151&gt;=20,3,IF(J151&gt;=9,2,1)))))</f>
        <v/>
      </c>
      <c r="Z151" s="417"/>
      <c r="AA151" s="418"/>
      <c r="AB151" s="418"/>
      <c r="AC151" s="420"/>
      <c r="AD151" s="667"/>
      <c r="AE151" s="651"/>
      <c r="AF151" s="421"/>
      <c r="AG151" s="418"/>
      <c r="AH151" s="418"/>
      <c r="AI151" s="652"/>
    </row>
    <row r="152" spans="1:207" s="517" customFormat="1">
      <c r="A152" s="403" t="s">
        <v>300</v>
      </c>
      <c r="B152" s="398"/>
      <c r="C152" s="398"/>
      <c r="D152" s="398"/>
      <c r="E152" s="370"/>
      <c r="F152" s="370"/>
      <c r="G152" s="464"/>
      <c r="H152" s="412"/>
      <c r="I152" s="398"/>
      <c r="J152" s="398">
        <f>IF(SUM(J153:J157)=0,"",MAX(J153:J157))</f>
        <v>32</v>
      </c>
      <c r="K152" s="356" t="str">
        <f>IF(ISERROR(VLOOKUP(Y152,'Directive OSH09 (FR)'!$T$6:$U$10,2,FALSE)),"",VLOOKUP(Y152,'Directive OSH09 (FR)'!$T$6:$U$10,2,FALSE))</f>
        <v>3-Moderé</v>
      </c>
      <c r="L152" s="357" t="str">
        <f>IF(ISERROR(VLOOKUP($A152,Dangers!$B$4:$G$1001,4,FALSE)),"ERR",IF(ISBLANK(VLOOKUP($A152,Dangers!$B$4:$G$1001,4,FALSE)),"","Yes"))</f>
        <v/>
      </c>
      <c r="M152" s="358" t="str">
        <f>IF(ISERROR(VLOOKUP($A152,Dangers!$B$4:$G$1001,6,FALSE)),"ERR",IF(ISBLANK((VLOOKUP($A152,Dangers!$B$4:$G$1001,6,FALSE))),"","Yes"))</f>
        <v/>
      </c>
      <c r="N152" s="358"/>
      <c r="O152" s="359"/>
      <c r="P152" s="358"/>
      <c r="Q152" s="360" t="str">
        <f>IF(OR(L152="Yes",M152="Yes"),MAX(Q153:Q157),"")</f>
        <v/>
      </c>
      <c r="R152" s="361"/>
      <c r="S152" s="357">
        <f>IF(L152="Yes",IF(SUM(S153:S157)=0,0,1),2)</f>
        <v>2</v>
      </c>
      <c r="T152" s="361">
        <f>IF(M152="Yes",IF(SUM(T153:T157)=0,0,1),2)</f>
        <v>2</v>
      </c>
      <c r="U152" s="362">
        <v>0</v>
      </c>
      <c r="V152" s="363">
        <v>0</v>
      </c>
      <c r="W152" s="364" t="str">
        <f>IF(ISERROR(VLOOKUP(H152,'Directive OSH09 (FR)'!$O$6:$P$10,2,FALSE)),"",VLOOKUP(H152,'Directive OSH09 (FR)'!$O$6:$P$10,2,FALSE))</f>
        <v/>
      </c>
      <c r="X152" s="362" t="str">
        <f>IF(ISERROR(VLOOKUP(I152,'Directive OSH09 (FR)'!$O$13:$P$17,2,FALSE)),"",VLOOKUP(I152,'Directive OSH09 (FR)'!$O$13:$P$17,2,FALSE))</f>
        <v/>
      </c>
      <c r="Y152" s="362">
        <f>IF(J152="","",IF(J152&gt;=161,5,IF(J152&gt;=65,4,IF(J152&gt;=20,3,IF(J152&gt;=9,2,1)))))</f>
        <v>3</v>
      </c>
      <c r="Z152" s="367"/>
      <c r="AA152" s="365"/>
      <c r="AB152" s="365"/>
      <c r="AC152" s="368"/>
      <c r="AD152" s="665"/>
      <c r="AE152" s="644"/>
      <c r="AF152" s="624"/>
      <c r="AG152" s="365"/>
      <c r="AH152" s="365"/>
      <c r="AI152" s="656"/>
      <c r="AJ152" s="366"/>
      <c r="AK152" s="366"/>
      <c r="AL152" s="366"/>
      <c r="AM152" s="366"/>
      <c r="AN152" s="366"/>
      <c r="AO152" s="366"/>
      <c r="AP152" s="366"/>
      <c r="AQ152" s="366"/>
      <c r="AR152" s="366"/>
      <c r="AS152" s="366"/>
      <c r="AT152" s="366"/>
      <c r="AU152" s="36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6"/>
      <c r="BZ152" s="366"/>
      <c r="CA152" s="366"/>
      <c r="CB152" s="366"/>
      <c r="CC152" s="366"/>
      <c r="CD152" s="366"/>
      <c r="CE152" s="366"/>
      <c r="CF152" s="366"/>
      <c r="CG152" s="366"/>
      <c r="CH152" s="366"/>
      <c r="CI152" s="366"/>
      <c r="CJ152" s="366"/>
      <c r="CK152" s="366"/>
      <c r="CL152" s="366"/>
      <c r="CM152" s="366"/>
      <c r="CN152" s="366"/>
      <c r="CO152" s="366"/>
      <c r="CP152" s="366"/>
      <c r="CQ152" s="366"/>
      <c r="CR152" s="366"/>
      <c r="CS152" s="366"/>
      <c r="CT152" s="366"/>
      <c r="CU152" s="366"/>
      <c r="CV152" s="366"/>
      <c r="CW152" s="366"/>
      <c r="CX152" s="366"/>
      <c r="CY152" s="366"/>
      <c r="CZ152" s="366"/>
      <c r="DA152" s="366"/>
      <c r="DB152" s="366"/>
      <c r="DC152" s="366"/>
      <c r="DD152" s="366"/>
      <c r="DE152" s="366"/>
      <c r="DF152" s="366"/>
      <c r="DG152" s="366"/>
      <c r="DH152" s="366"/>
      <c r="DI152" s="366"/>
      <c r="DJ152" s="366"/>
      <c r="DK152" s="366"/>
      <c r="DL152" s="366"/>
      <c r="DM152" s="366"/>
      <c r="DN152" s="366"/>
      <c r="DO152" s="366"/>
      <c r="DP152" s="366"/>
      <c r="DQ152" s="366"/>
      <c r="DR152" s="366"/>
      <c r="DS152" s="366"/>
      <c r="DT152" s="366"/>
      <c r="DU152" s="366"/>
      <c r="DV152" s="366"/>
      <c r="DW152" s="366"/>
      <c r="DX152" s="366"/>
      <c r="DY152" s="366"/>
      <c r="DZ152" s="366"/>
      <c r="EA152" s="366"/>
      <c r="EB152" s="366"/>
      <c r="EC152" s="366"/>
      <c r="ED152" s="366"/>
      <c r="EE152" s="366"/>
      <c r="EF152" s="366"/>
      <c r="EG152" s="366"/>
      <c r="EH152" s="366"/>
      <c r="EI152" s="366"/>
      <c r="EJ152" s="366"/>
      <c r="EK152" s="366"/>
      <c r="EL152" s="366"/>
      <c r="EM152" s="366"/>
      <c r="EN152" s="366"/>
      <c r="EO152" s="366"/>
      <c r="EP152" s="366"/>
      <c r="EQ152" s="366"/>
      <c r="ER152" s="366"/>
      <c r="ES152" s="366"/>
      <c r="ET152" s="366"/>
      <c r="EU152" s="366"/>
      <c r="EV152" s="366"/>
      <c r="EW152" s="366"/>
      <c r="EX152" s="366"/>
      <c r="EY152" s="366"/>
      <c r="EZ152" s="366"/>
      <c r="FA152" s="366"/>
      <c r="FB152" s="366"/>
      <c r="FC152" s="366"/>
      <c r="FD152" s="366"/>
      <c r="FE152" s="366"/>
      <c r="FF152" s="366"/>
      <c r="FG152" s="366"/>
      <c r="FH152" s="366"/>
      <c r="FI152" s="366"/>
      <c r="FJ152" s="366"/>
      <c r="FK152" s="366"/>
      <c r="FL152" s="366"/>
      <c r="FM152" s="366"/>
      <c r="FN152" s="366"/>
      <c r="FO152" s="366"/>
      <c r="FP152" s="366"/>
      <c r="FQ152" s="366"/>
      <c r="FR152" s="366"/>
      <c r="FS152" s="366"/>
      <c r="FT152" s="366"/>
      <c r="FU152" s="366"/>
      <c r="FV152" s="366"/>
      <c r="FW152" s="366"/>
      <c r="FX152" s="366"/>
      <c r="FY152" s="366"/>
      <c r="FZ152" s="366"/>
      <c r="GA152" s="366"/>
      <c r="GB152" s="366"/>
      <c r="GC152" s="366"/>
      <c r="GD152" s="366"/>
      <c r="GE152" s="366"/>
      <c r="GF152" s="366"/>
      <c r="GG152" s="366"/>
      <c r="GH152" s="366"/>
      <c r="GI152" s="366"/>
      <c r="GJ152" s="366"/>
      <c r="GK152" s="366"/>
      <c r="GL152" s="366"/>
      <c r="GM152" s="366"/>
      <c r="GN152" s="366"/>
      <c r="GO152" s="366"/>
      <c r="GP152" s="366"/>
      <c r="GQ152" s="366"/>
      <c r="GR152" s="366"/>
      <c r="GS152" s="366"/>
      <c r="GT152" s="366"/>
      <c r="GU152" s="366"/>
      <c r="GV152" s="366"/>
      <c r="GW152" s="366"/>
      <c r="GX152" s="366"/>
      <c r="GY152" s="366"/>
    </row>
    <row r="153" spans="1:207" ht="51">
      <c r="A153" s="261" t="s">
        <v>486</v>
      </c>
      <c r="B153" s="255" t="s">
        <v>867</v>
      </c>
      <c r="C153" s="8" t="s">
        <v>868</v>
      </c>
      <c r="D153" s="8" t="s">
        <v>869</v>
      </c>
      <c r="E153" s="266" t="s">
        <v>39</v>
      </c>
      <c r="F153" s="267">
        <v>3</v>
      </c>
      <c r="G153" s="256" t="s">
        <v>610</v>
      </c>
      <c r="H153" s="7" t="s">
        <v>38</v>
      </c>
      <c r="I153" s="8" t="s">
        <v>47</v>
      </c>
      <c r="J153" s="8">
        <f>IF(ISERROR(W153*X153),"",W153*X153)</f>
        <v>16</v>
      </c>
      <c r="K153" s="14" t="str">
        <f>IF(ISERROR(VLOOKUP(Y153,'Directive OSH09 (FR)'!$T$6:$U$10,2,FALSE)),"",VLOOKUP(Y153,'Directive OSH09 (FR)'!$T$6:$U$10,2,FALSE))</f>
        <v>2-Tolérable</v>
      </c>
      <c r="L153" s="126"/>
      <c r="M153" s="127"/>
      <c r="N153" s="27"/>
      <c r="O153" s="27"/>
      <c r="P153" s="27"/>
      <c r="Q153" s="57"/>
      <c r="R153" s="35"/>
      <c r="S153" s="7">
        <f t="shared" ref="S153:T156" si="132">U153</f>
        <v>1</v>
      </c>
      <c r="T153" s="35">
        <f t="shared" si="132"/>
        <v>1</v>
      </c>
      <c r="U153" s="3">
        <f>IF(A153="",0,IF(Q$156="",1,IF(Q$156+$U$90*365&lt;$U$1,1,0)))</f>
        <v>1</v>
      </c>
      <c r="V153" s="163">
        <f>IF(A153="",0,IF(Q$156="",1,IF(Q$156+$V$90*365&lt;$U$1,1,0)))</f>
        <v>1</v>
      </c>
      <c r="W153" s="162">
        <f>IF(ISERROR(VLOOKUP(H153,'Directive OSH09 (FR)'!$O$6:$P$10,2,FALSE)),"",VLOOKUP(H153,'Directive OSH09 (FR)'!$O$6:$P$10,2,FALSE))</f>
        <v>4</v>
      </c>
      <c r="X153" s="3">
        <f>IF(ISERROR(VLOOKUP(I153,'Directive OSH09 (FR)'!$O$13:$P$17,2,FALSE)),"",VLOOKUP(I153,'Directive OSH09 (FR)'!$O$13:$P$17,2,FALSE))</f>
        <v>4</v>
      </c>
      <c r="Y153" s="3">
        <f>IF(J153="","",IF(J153&gt;=161,5,IF(J153&gt;=65,4,IF(J153&gt;=20,3,IF(J153&gt;=9,2,1)))))</f>
        <v>2</v>
      </c>
      <c r="Z153" s="196"/>
      <c r="AA153" s="178" t="s">
        <v>628</v>
      </c>
      <c r="AB153" s="418"/>
      <c r="AC153" s="420"/>
      <c r="AD153" s="667"/>
      <c r="AE153" s="651"/>
      <c r="AF153" s="314"/>
      <c r="AG153" s="8"/>
      <c r="AH153" s="8">
        <f>IF(ISERROR(AU153*AV153),"",AU153*AV153)</f>
        <v>0</v>
      </c>
      <c r="AI153" s="653"/>
    </row>
    <row r="154" spans="1:207" ht="38.25">
      <c r="A154" s="261" t="s">
        <v>486</v>
      </c>
      <c r="B154" s="8" t="s">
        <v>629</v>
      </c>
      <c r="C154" s="8" t="s">
        <v>870</v>
      </c>
      <c r="D154" s="8" t="s">
        <v>871</v>
      </c>
      <c r="E154" s="266" t="s">
        <v>39</v>
      </c>
      <c r="F154" s="267">
        <v>3</v>
      </c>
      <c r="G154" s="256" t="s">
        <v>610</v>
      </c>
      <c r="H154" s="7" t="s">
        <v>38</v>
      </c>
      <c r="I154" s="8" t="s">
        <v>48</v>
      </c>
      <c r="J154" s="8">
        <f t="shared" ref="J154:J156" si="133">IF(ISERROR(W154*X154),"",W154*X154)</f>
        <v>32</v>
      </c>
      <c r="K154" s="14" t="str">
        <f>IF(ISERROR(VLOOKUP(Y154,'Directive OSH09 (FR)'!$T$6:$U$10,2,FALSE)),"",VLOOKUP(Y154,'Directive OSH09 (FR)'!$T$6:$U$10,2,FALSE))</f>
        <v>3-Moderé</v>
      </c>
      <c r="L154" s="126"/>
      <c r="M154" s="127"/>
      <c r="N154" s="27"/>
      <c r="O154" s="27"/>
      <c r="P154" s="27"/>
      <c r="Q154" s="57"/>
      <c r="R154" s="35"/>
      <c r="S154" s="7">
        <f t="shared" si="132"/>
        <v>1</v>
      </c>
      <c r="T154" s="35">
        <f t="shared" si="132"/>
        <v>1</v>
      </c>
      <c r="U154" s="3">
        <f>IF(A154="",0,IF(Q$156="",1,IF(Q$156+$U$90*365&lt;$U$1,1,0)))</f>
        <v>1</v>
      </c>
      <c r="V154" s="163">
        <f>IF(A154="",0,IF(Q$156="",1,IF(Q$156+$V$90*365&lt;$U$1,1,0)))</f>
        <v>1</v>
      </c>
      <c r="W154" s="162">
        <f>IF(ISERROR(VLOOKUP(H154,'Directive OSH09 (FR)'!$O$6:$P$10,2,FALSE)),"",VLOOKUP(H154,'Directive OSH09 (FR)'!$O$6:$P$10,2,FALSE))</f>
        <v>4</v>
      </c>
      <c r="X154" s="3">
        <f>IF(ISERROR(VLOOKUP(I154,'Directive OSH09 (FR)'!$O$13:$P$17,2,FALSE)),"",VLOOKUP(I154,'Directive OSH09 (FR)'!$O$13:$P$17,2,FALSE))</f>
        <v>8</v>
      </c>
      <c r="Y154" s="3">
        <f t="shared" ref="Y154:Y156" si="134">IF(J154="","",IF(J154&gt;=161,5,IF(J154&gt;=65,4,IF(J154&gt;=20,3,IF(J154&gt;=9,2,1)))))</f>
        <v>3</v>
      </c>
      <c r="Z154" s="196"/>
      <c r="AA154" s="418"/>
      <c r="AB154" s="418"/>
      <c r="AC154" s="420"/>
      <c r="AD154" s="667"/>
      <c r="AE154" s="651"/>
      <c r="AF154" s="314"/>
      <c r="AG154" s="8"/>
      <c r="AH154" s="8">
        <f t="shared" ref="AH154" si="135">IF(ISERROR(AU154*AV154),"",AU154*AV154)</f>
        <v>0</v>
      </c>
      <c r="AI154" s="652"/>
    </row>
    <row r="155" spans="1:207">
      <c r="A155" s="261"/>
      <c r="B155" s="8"/>
      <c r="C155" s="8"/>
      <c r="D155" s="8"/>
      <c r="E155" s="266"/>
      <c r="F155" s="283"/>
      <c r="G155" s="459"/>
      <c r="H155" s="7"/>
      <c r="I155" s="8"/>
      <c r="J155" s="8" t="str">
        <f t="shared" si="133"/>
        <v/>
      </c>
      <c r="K155" s="14" t="str">
        <f>IF(ISERROR(VLOOKUP(Y155,'Directive OSH09 (FR)'!$T$6:$U$10,2,FALSE)),"",VLOOKUP(Y155,'Directive OSH09 (FR)'!$T$6:$U$10,2,FALSE))</f>
        <v/>
      </c>
      <c r="L155" s="126"/>
      <c r="M155" s="127"/>
      <c r="N155" s="27"/>
      <c r="O155" s="27"/>
      <c r="P155" s="27"/>
      <c r="Q155" s="57"/>
      <c r="R155" s="35"/>
      <c r="S155" s="7">
        <f t="shared" si="132"/>
        <v>0</v>
      </c>
      <c r="T155" s="35">
        <f t="shared" si="132"/>
        <v>0</v>
      </c>
      <c r="U155" s="3">
        <f>IF(A155="",0,IF(Q$153="",1,IF(Q$153+$U$84*365&lt;$U$1,1,0)))</f>
        <v>0</v>
      </c>
      <c r="V155" s="163">
        <f>IF(A155="",0,IF(Q$153="",1,IF(Q$153+$V$84*365&lt;$U$1,1,0)))</f>
        <v>0</v>
      </c>
      <c r="W155" s="162" t="str">
        <f>IF(ISERROR(VLOOKUP(H155,'Directive OSH09 (FR)'!$O$6:$P$10,2,FALSE)),"",VLOOKUP(H155,'Directive OSH09 (FR)'!$O$6:$P$10,2,FALSE))</f>
        <v/>
      </c>
      <c r="X155" s="3" t="str">
        <f>IF(ISERROR(VLOOKUP(I155,'Directive OSH09 (FR)'!$O$13:$P$17,2,FALSE)),"",VLOOKUP(I155,'Directive OSH09 (FR)'!$O$13:$P$17,2,FALSE))</f>
        <v/>
      </c>
      <c r="Y155" s="3" t="str">
        <f t="shared" si="134"/>
        <v/>
      </c>
      <c r="Z155" s="417"/>
      <c r="AA155" s="418"/>
      <c r="AB155" s="418"/>
      <c r="AC155" s="420"/>
      <c r="AD155" s="667"/>
      <c r="AE155" s="651"/>
      <c r="AF155" s="421"/>
      <c r="AG155" s="418"/>
      <c r="AH155" s="418"/>
      <c r="AI155" s="652"/>
    </row>
    <row r="156" spans="1:207">
      <c r="A156" s="261"/>
      <c r="B156" s="8"/>
      <c r="C156" s="8"/>
      <c r="D156" s="8"/>
      <c r="E156" s="266"/>
      <c r="F156" s="283"/>
      <c r="G156" s="459"/>
      <c r="H156" s="7"/>
      <c r="I156" s="8"/>
      <c r="J156" s="8" t="str">
        <f t="shared" si="133"/>
        <v/>
      </c>
      <c r="K156" s="14" t="str">
        <f>IF(ISERROR(VLOOKUP(Y156,'Directive OSH09 (FR)'!$T$6:$U$10,2,FALSE)),"",VLOOKUP(Y156,'Directive OSH09 (FR)'!$T$6:$U$10,2,FALSE))</f>
        <v/>
      </c>
      <c r="L156" s="126"/>
      <c r="M156" s="127"/>
      <c r="N156" s="27"/>
      <c r="O156" s="27"/>
      <c r="P156" s="27"/>
      <c r="Q156" s="57"/>
      <c r="R156" s="35"/>
      <c r="S156" s="7">
        <f t="shared" si="132"/>
        <v>0</v>
      </c>
      <c r="T156" s="35">
        <f t="shared" si="132"/>
        <v>0</v>
      </c>
      <c r="U156" s="3">
        <f>IF(A156="",0,IF(Q$153="",1,IF(Q$153+$U$84*365&lt;$U$1,1,0)))</f>
        <v>0</v>
      </c>
      <c r="V156" s="163">
        <f>IF(A156="",0,IF(Q$153="",1,IF(Q$153+$V$84*365&lt;$U$1,1,0)))</f>
        <v>0</v>
      </c>
      <c r="W156" s="162" t="str">
        <f>IF(ISERROR(VLOOKUP(H156,'Directive OSH09 (FR)'!$O$6:$P$10,2,FALSE)),"",VLOOKUP(H156,'Directive OSH09 (FR)'!$O$6:$P$10,2,FALSE))</f>
        <v/>
      </c>
      <c r="X156" s="3" t="str">
        <f>IF(ISERROR(VLOOKUP(I156,'Directive OSH09 (FR)'!$O$13:$P$17,2,FALSE)),"",VLOOKUP(I156,'Directive OSH09 (FR)'!$O$13:$P$17,2,FALSE))</f>
        <v/>
      </c>
      <c r="Y156" s="3" t="str">
        <f t="shared" si="134"/>
        <v/>
      </c>
      <c r="Z156" s="417"/>
      <c r="AA156" s="418"/>
      <c r="AB156" s="418"/>
      <c r="AC156" s="420"/>
      <c r="AD156" s="667"/>
      <c r="AE156" s="651"/>
      <c r="AF156" s="421"/>
      <c r="AG156" s="418"/>
      <c r="AH156" s="418"/>
      <c r="AI156" s="652"/>
    </row>
    <row r="157" spans="1:207" ht="5.25" customHeight="1">
      <c r="A157" s="405"/>
      <c r="B157" s="62"/>
      <c r="C157" s="62"/>
      <c r="D157" s="62"/>
      <c r="E157" s="293"/>
      <c r="F157" s="293"/>
      <c r="G157" s="460"/>
      <c r="H157" s="61"/>
      <c r="I157" s="62"/>
      <c r="J157" s="62" t="str">
        <f t="shared" ref="J157" si="136">IF(ISERROR(W157*X157),"",W157*X157)</f>
        <v/>
      </c>
      <c r="K157" s="63" t="str">
        <f>IF(ISERROR(VLOOKUP(Y157,'Directive OSH09 (FR)'!$T$6:$U$10,2,FALSE)),"",VLOOKUP(Y157,'Directive OSH09 (FR)'!$T$6:$U$10,2,FALSE))</f>
        <v/>
      </c>
      <c r="L157" s="61"/>
      <c r="M157" s="64"/>
      <c r="N157" s="64"/>
      <c r="O157" s="64"/>
      <c r="P157" s="64"/>
      <c r="Q157" s="65"/>
      <c r="R157" s="66"/>
      <c r="S157" s="61">
        <f t="shared" ref="S157:T157" si="137">U157</f>
        <v>0</v>
      </c>
      <c r="T157" s="66">
        <f t="shared" si="137"/>
        <v>0</v>
      </c>
      <c r="U157" s="164">
        <f>IF(A157="",0,IF(Q$146="",1,IF(Q$146+$U$85*365&lt;$U$1,1,0)))</f>
        <v>0</v>
      </c>
      <c r="V157" s="165">
        <f>IF(A157="",0,IF(Q$146="",1,IF(Q$146+$V$85*365&lt;$U$1,1,0)))</f>
        <v>0</v>
      </c>
      <c r="W157" s="162" t="str">
        <f>IF(ISERROR(VLOOKUP(H157,'Directive OSH09 (FR)'!$O$6:$P$10,2,FALSE)),"",VLOOKUP(H157,'Directive OSH09 (FR)'!$O$6:$P$10,2,FALSE))</f>
        <v/>
      </c>
      <c r="X157" s="3" t="str">
        <f>IF(ISERROR(VLOOKUP(I157,'Directive OSH09 (FR)'!$O$13:$P$17,2,FALSE)),"",VLOOKUP(I157,'Directive OSH09 (FR)'!$O$13:$P$17,2,FALSE))</f>
        <v/>
      </c>
      <c r="Y157" s="3" t="str">
        <f t="shared" ref="Y157" si="138">IF(J157="","",IF(J157&gt;=161,5,IF(J157&gt;=65,4,IF(J157&gt;=20,3,IF(J157&gt;=9,2,1)))))</f>
        <v/>
      </c>
      <c r="Z157" s="417"/>
      <c r="AA157" s="418"/>
      <c r="AB157" s="418"/>
      <c r="AC157" s="420"/>
      <c r="AD157" s="667"/>
      <c r="AE157" s="651"/>
      <c r="AF157" s="421"/>
      <c r="AG157" s="418"/>
      <c r="AH157" s="418"/>
      <c r="AI157" s="652"/>
    </row>
    <row r="158" spans="1:207" s="517" customFormat="1">
      <c r="A158" s="403" t="s">
        <v>301</v>
      </c>
      <c r="B158" s="398"/>
      <c r="C158" s="398"/>
      <c r="D158" s="398"/>
      <c r="E158" s="370"/>
      <c r="F158" s="370"/>
      <c r="G158" s="464"/>
      <c r="H158" s="412"/>
      <c r="I158" s="398"/>
      <c r="J158" s="398">
        <f>IF(SUM(J159:J163)=0,"",MAX(J159:J163))</f>
        <v>8</v>
      </c>
      <c r="K158" s="356" t="str">
        <f>IF(ISERROR(VLOOKUP(Y158,'Directive OSH09 (FR)'!$T$6:$U$10,2,FALSE)),"",VLOOKUP(Y158,'Directive OSH09 (FR)'!$T$6:$U$10,2,FALSE))</f>
        <v>1-Negligeable</v>
      </c>
      <c r="L158" s="357" t="str">
        <f>IF(ISERROR(VLOOKUP($A158,Dangers!$B$4:$G$1001,4,FALSE)),"ERR",IF(ISBLANK(VLOOKUP($A158,Dangers!$B$4:$G$1001,4,FALSE)),"","Yes"))</f>
        <v/>
      </c>
      <c r="M158" s="358" t="str">
        <f>IF(ISERROR(VLOOKUP($A158,Dangers!$B$4:$G$1001,6,FALSE)),"ERR",IF(ISBLANK((VLOOKUP($A158,Dangers!$B$4:$G$1001,6,FALSE))),"","Yes"))</f>
        <v/>
      </c>
      <c r="N158" s="358"/>
      <c r="O158" s="359"/>
      <c r="P158" s="358"/>
      <c r="Q158" s="360" t="str">
        <f>IF(OR(L158="Yes",M158="Yes"),MAX(Q159:Q163),"")</f>
        <v/>
      </c>
      <c r="R158" s="361"/>
      <c r="S158" s="357">
        <f>IF(L158="Yes",IF(SUM(S159:S163)=0,0,1),2)</f>
        <v>2</v>
      </c>
      <c r="T158" s="361">
        <f>IF(M158="Yes",IF(SUM(T159:T163)=0,0,1),2)</f>
        <v>2</v>
      </c>
      <c r="U158" s="362">
        <v>0</v>
      </c>
      <c r="V158" s="363">
        <v>0</v>
      </c>
      <c r="W158" s="364" t="str">
        <f>IF(ISERROR(VLOOKUP(H158,'Directive OSH09 (FR)'!$O$6:$P$10,2,FALSE)),"",VLOOKUP(H158,'Directive OSH09 (FR)'!$O$6:$P$10,2,FALSE))</f>
        <v/>
      </c>
      <c r="X158" s="362" t="str">
        <f>IF(ISERROR(VLOOKUP(I158,'Directive OSH09 (FR)'!$O$13:$P$17,2,FALSE)),"",VLOOKUP(I158,'Directive OSH09 (FR)'!$O$13:$P$17,2,FALSE))</f>
        <v/>
      </c>
      <c r="Y158" s="362">
        <f>IF(J158="","",IF(J158&gt;=161,5,IF(J158&gt;=65,4,IF(J158&gt;=20,3,IF(J158&gt;=9,2,1)))))</f>
        <v>1</v>
      </c>
      <c r="Z158" s="374"/>
      <c r="AA158" s="375"/>
      <c r="AB158" s="375"/>
      <c r="AC158" s="725"/>
      <c r="AD158" s="665"/>
      <c r="AE158" s="644"/>
      <c r="AF158" s="623"/>
      <c r="AG158" s="375"/>
      <c r="AH158" s="375"/>
      <c r="AI158" s="745"/>
      <c r="AJ158" s="366"/>
      <c r="AK158" s="366"/>
      <c r="AL158" s="366"/>
      <c r="AM158" s="366"/>
      <c r="AN158" s="366"/>
      <c r="AO158" s="366"/>
      <c r="AP158" s="366"/>
      <c r="AQ158" s="366"/>
      <c r="AR158" s="366"/>
      <c r="AS158" s="366"/>
      <c r="AT158" s="366"/>
      <c r="AU158" s="36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6"/>
      <c r="BZ158" s="366"/>
      <c r="CA158" s="366"/>
      <c r="CB158" s="366"/>
      <c r="CC158" s="366"/>
      <c r="CD158" s="366"/>
      <c r="CE158" s="366"/>
      <c r="CF158" s="366"/>
      <c r="CG158" s="366"/>
      <c r="CH158" s="366"/>
      <c r="CI158" s="366"/>
      <c r="CJ158" s="366"/>
      <c r="CK158" s="366"/>
      <c r="CL158" s="366"/>
      <c r="CM158" s="366"/>
      <c r="CN158" s="366"/>
      <c r="CO158" s="366"/>
      <c r="CP158" s="366"/>
      <c r="CQ158" s="366"/>
      <c r="CR158" s="366"/>
      <c r="CS158" s="366"/>
      <c r="CT158" s="366"/>
      <c r="CU158" s="366"/>
      <c r="CV158" s="366"/>
      <c r="CW158" s="366"/>
      <c r="CX158" s="366"/>
      <c r="CY158" s="366"/>
      <c r="CZ158" s="366"/>
      <c r="DA158" s="366"/>
      <c r="DB158" s="366"/>
      <c r="DC158" s="366"/>
      <c r="DD158" s="366"/>
      <c r="DE158" s="366"/>
      <c r="DF158" s="366"/>
      <c r="DG158" s="366"/>
      <c r="DH158" s="366"/>
      <c r="DI158" s="366"/>
      <c r="DJ158" s="366"/>
      <c r="DK158" s="366"/>
      <c r="DL158" s="366"/>
      <c r="DM158" s="366"/>
      <c r="DN158" s="366"/>
      <c r="DO158" s="366"/>
      <c r="DP158" s="366"/>
      <c r="DQ158" s="366"/>
      <c r="DR158" s="366"/>
      <c r="DS158" s="366"/>
      <c r="DT158" s="366"/>
      <c r="DU158" s="366"/>
      <c r="DV158" s="366"/>
      <c r="DW158" s="366"/>
      <c r="DX158" s="366"/>
      <c r="DY158" s="366"/>
      <c r="DZ158" s="366"/>
      <c r="EA158" s="366"/>
      <c r="EB158" s="366"/>
      <c r="EC158" s="366"/>
      <c r="ED158" s="366"/>
      <c r="EE158" s="366"/>
      <c r="EF158" s="366"/>
      <c r="EG158" s="366"/>
      <c r="EH158" s="366"/>
      <c r="EI158" s="366"/>
      <c r="EJ158" s="366"/>
      <c r="EK158" s="366"/>
      <c r="EL158" s="366"/>
      <c r="EM158" s="366"/>
      <c r="EN158" s="366"/>
      <c r="EO158" s="366"/>
      <c r="EP158" s="366"/>
      <c r="EQ158" s="366"/>
      <c r="ER158" s="366"/>
      <c r="ES158" s="366"/>
      <c r="ET158" s="366"/>
      <c r="EU158" s="366"/>
      <c r="EV158" s="366"/>
      <c r="EW158" s="366"/>
      <c r="EX158" s="366"/>
      <c r="EY158" s="366"/>
      <c r="EZ158" s="366"/>
      <c r="FA158" s="366"/>
      <c r="FB158" s="366"/>
      <c r="FC158" s="366"/>
      <c r="FD158" s="366"/>
      <c r="FE158" s="366"/>
      <c r="FF158" s="366"/>
      <c r="FG158" s="366"/>
      <c r="FH158" s="366"/>
      <c r="FI158" s="366"/>
      <c r="FJ158" s="366"/>
      <c r="FK158" s="366"/>
      <c r="FL158" s="366"/>
      <c r="FM158" s="366"/>
      <c r="FN158" s="366"/>
      <c r="FO158" s="366"/>
      <c r="FP158" s="366"/>
      <c r="FQ158" s="366"/>
      <c r="FR158" s="366"/>
      <c r="FS158" s="366"/>
      <c r="FT158" s="366"/>
      <c r="FU158" s="366"/>
      <c r="FV158" s="366"/>
      <c r="FW158" s="366"/>
      <c r="FX158" s="366"/>
      <c r="FY158" s="366"/>
      <c r="FZ158" s="366"/>
      <c r="GA158" s="366"/>
      <c r="GB158" s="366"/>
      <c r="GC158" s="366"/>
      <c r="GD158" s="366"/>
      <c r="GE158" s="366"/>
      <c r="GF158" s="366"/>
      <c r="GG158" s="366"/>
      <c r="GH158" s="366"/>
      <c r="GI158" s="366"/>
      <c r="GJ158" s="366"/>
      <c r="GK158" s="366"/>
      <c r="GL158" s="366"/>
      <c r="GM158" s="366"/>
      <c r="GN158" s="366"/>
      <c r="GO158" s="366"/>
      <c r="GP158" s="366"/>
      <c r="GQ158" s="366"/>
      <c r="GR158" s="366"/>
      <c r="GS158" s="366"/>
      <c r="GT158" s="366"/>
      <c r="GU158" s="366"/>
      <c r="GV158" s="366"/>
      <c r="GW158" s="366"/>
      <c r="GX158" s="366"/>
      <c r="GY158" s="366"/>
    </row>
    <row r="159" spans="1:207" ht="51">
      <c r="A159" s="261" t="s">
        <v>632</v>
      </c>
      <c r="B159" s="8" t="s">
        <v>695</v>
      </c>
      <c r="C159" s="8" t="s">
        <v>747</v>
      </c>
      <c r="D159" s="8" t="s">
        <v>635</v>
      </c>
      <c r="E159" s="266" t="s">
        <v>36</v>
      </c>
      <c r="F159" s="283">
        <v>3</v>
      </c>
      <c r="G159" s="321" t="s">
        <v>418</v>
      </c>
      <c r="H159" s="7" t="s">
        <v>35</v>
      </c>
      <c r="I159" s="8" t="s">
        <v>47</v>
      </c>
      <c r="J159" s="8">
        <f>IF(ISERROR(W159*X159),"",W159*X159)</f>
        <v>8</v>
      </c>
      <c r="K159" s="14" t="str">
        <f>IF(ISERROR(VLOOKUP(Y159,'Directive OSH09 (FR)'!$T$6:$U$10,2,FALSE)),"",VLOOKUP(Y159,'Directive OSH09 (FR)'!$T$6:$U$10,2,FALSE))</f>
        <v>1-Negligeable</v>
      </c>
      <c r="L159" s="126"/>
      <c r="M159" s="127"/>
      <c r="N159" s="27"/>
      <c r="O159" s="27"/>
      <c r="P159" s="27"/>
      <c r="Q159" s="57"/>
      <c r="R159" s="35"/>
      <c r="S159" s="7">
        <f>U159</f>
        <v>1</v>
      </c>
      <c r="T159" s="35">
        <f>V159</f>
        <v>1</v>
      </c>
      <c r="U159" s="3">
        <f>IF(A159="",0,IF(Q$170="",1,IF(Q$170+$U$95*365&lt;$U$1,1,0)))</f>
        <v>1</v>
      </c>
      <c r="V159" s="163">
        <f>IF(A159="",0,IF(Q$170="",1,IF(Q$170+$V$95*365&lt;$U$1,1,0)))</f>
        <v>1</v>
      </c>
      <c r="W159" s="162">
        <f>IF(ISERROR(VLOOKUP(H159,'Directive OSH09 (FR)'!$O$6:$P$10,2,FALSE)),"",VLOOKUP(H159,'Directive OSH09 (FR)'!$O$6:$P$10,2,FALSE))</f>
        <v>2</v>
      </c>
      <c r="X159" s="3">
        <f>IF(ISERROR(VLOOKUP(I159,'Directive OSH09 (FR)'!$O$13:$P$17,2,FALSE)),"",VLOOKUP(I159,'Directive OSH09 (FR)'!$O$13:$P$17,2,FALSE))</f>
        <v>4</v>
      </c>
      <c r="Y159" s="3">
        <f>IF(J159="","",IF(J159&gt;=161,5,IF(J159&gt;=65,4,IF(J159&gt;=20,3,IF(J159&gt;=9,2,1)))))</f>
        <v>1</v>
      </c>
      <c r="Z159" s="196" t="s">
        <v>429</v>
      </c>
      <c r="AA159" s="418"/>
      <c r="AB159" s="418"/>
      <c r="AC159" s="420"/>
      <c r="AD159" s="667"/>
      <c r="AE159" s="651"/>
      <c r="AF159" s="314"/>
      <c r="AG159" s="8"/>
      <c r="AH159" s="8">
        <f>IF(ISERROR(AU159*AV159),"",AU159*AV159)</f>
        <v>0</v>
      </c>
      <c r="AI159" s="652"/>
    </row>
    <row r="160" spans="1:207">
      <c r="A160" s="261"/>
      <c r="B160" s="8"/>
      <c r="C160" s="8"/>
      <c r="D160" s="8"/>
      <c r="E160" s="266"/>
      <c r="F160" s="283"/>
      <c r="G160" s="459"/>
      <c r="H160" s="7"/>
      <c r="I160" s="8"/>
      <c r="J160" s="8" t="str">
        <f t="shared" ref="J160:J163" si="139">IF(ISERROR(W160*X160),"",W160*X160)</f>
        <v/>
      </c>
      <c r="K160" s="14" t="str">
        <f>IF(ISERROR(VLOOKUP(Y160,'Directive OSH09 (FR)'!$T$6:$U$10,2,FALSE)),"",VLOOKUP(Y160,'Directive OSH09 (FR)'!$T$6:$U$10,2,FALSE))</f>
        <v/>
      </c>
      <c r="L160" s="126"/>
      <c r="M160" s="127"/>
      <c r="N160" s="27"/>
      <c r="O160" s="27"/>
      <c r="P160" s="27"/>
      <c r="Q160" s="57"/>
      <c r="R160" s="35"/>
      <c r="S160" s="7">
        <f t="shared" ref="S160:T163" si="140">U160</f>
        <v>0</v>
      </c>
      <c r="T160" s="35">
        <f t="shared" si="140"/>
        <v>0</v>
      </c>
      <c r="U160" s="3">
        <f>IF(A160="",0,IF(Q$158="",1,IF(Q$158+$U$85*365&lt;$U$1,1,0)))</f>
        <v>0</v>
      </c>
      <c r="V160" s="163">
        <f>IF(A160="",0,IF(Q$158="",1,IF(Q$158+$V$85*365&lt;$U$1,1,0)))</f>
        <v>0</v>
      </c>
      <c r="W160" s="162" t="str">
        <f>IF(ISERROR(VLOOKUP(H160,'Directive OSH09 (FR)'!$O$6:$P$10,2,FALSE)),"",VLOOKUP(H160,'Directive OSH09 (FR)'!$O$6:$P$10,2,FALSE))</f>
        <v/>
      </c>
      <c r="X160" s="3" t="str">
        <f>IF(ISERROR(VLOOKUP(I160,'Directive OSH09 (FR)'!$O$13:$P$17,2,FALSE)),"",VLOOKUP(I160,'Directive OSH09 (FR)'!$O$13:$P$17,2,FALSE))</f>
        <v/>
      </c>
      <c r="Y160" s="3" t="str">
        <f t="shared" ref="Y160:Y163" si="141">IF(J160="","",IF(J160&gt;=161,5,IF(J160&gt;=65,4,IF(J160&gt;=20,3,IF(J160&gt;=9,2,1)))))</f>
        <v/>
      </c>
      <c r="Z160" s="417"/>
      <c r="AA160" s="418"/>
      <c r="AB160" s="418"/>
      <c r="AC160" s="420"/>
      <c r="AD160" s="667"/>
      <c r="AE160" s="651"/>
      <c r="AF160" s="421"/>
      <c r="AG160" s="418"/>
      <c r="AH160" s="418"/>
      <c r="AI160" s="652"/>
    </row>
    <row r="161" spans="1:207">
      <c r="A161" s="261"/>
      <c r="B161" s="8"/>
      <c r="C161" s="8"/>
      <c r="D161" s="8"/>
      <c r="E161" s="266"/>
      <c r="F161" s="283"/>
      <c r="G161" s="459"/>
      <c r="H161" s="7"/>
      <c r="I161" s="8"/>
      <c r="J161" s="8" t="str">
        <f t="shared" si="139"/>
        <v/>
      </c>
      <c r="K161" s="14" t="str">
        <f>IF(ISERROR(VLOOKUP(Y161,'Directive OSH09 (FR)'!$T$6:$U$10,2,FALSE)),"",VLOOKUP(Y161,'Directive OSH09 (FR)'!$T$6:$U$10,2,FALSE))</f>
        <v/>
      </c>
      <c r="L161" s="126"/>
      <c r="M161" s="127"/>
      <c r="N161" s="27"/>
      <c r="O161" s="27"/>
      <c r="P161" s="27"/>
      <c r="Q161" s="57"/>
      <c r="R161" s="35"/>
      <c r="S161" s="7">
        <f t="shared" si="140"/>
        <v>0</v>
      </c>
      <c r="T161" s="35">
        <f t="shared" si="140"/>
        <v>0</v>
      </c>
      <c r="U161" s="3">
        <f>IF(A161="",0,IF(Q$158="",1,IF(Q$158+$U$85*365&lt;$U$1,1,0)))</f>
        <v>0</v>
      </c>
      <c r="V161" s="163">
        <f>IF(A161="",0,IF(Q$158="",1,IF(Q$158+$V$85*365&lt;$U$1,1,0)))</f>
        <v>0</v>
      </c>
      <c r="W161" s="162" t="str">
        <f>IF(ISERROR(VLOOKUP(H161,'Directive OSH09 (FR)'!$O$6:$P$10,2,FALSE)),"",VLOOKUP(H161,'Directive OSH09 (FR)'!$O$6:$P$10,2,FALSE))</f>
        <v/>
      </c>
      <c r="X161" s="3" t="str">
        <f>IF(ISERROR(VLOOKUP(I161,'Directive OSH09 (FR)'!$O$13:$P$17,2,FALSE)),"",VLOOKUP(I161,'Directive OSH09 (FR)'!$O$13:$P$17,2,FALSE))</f>
        <v/>
      </c>
      <c r="Y161" s="3" t="str">
        <f t="shared" si="141"/>
        <v/>
      </c>
      <c r="Z161" s="417"/>
      <c r="AA161" s="418"/>
      <c r="AB161" s="418"/>
      <c r="AC161" s="420"/>
      <c r="AD161" s="667"/>
      <c r="AE161" s="651"/>
      <c r="AF161" s="421"/>
      <c r="AG161" s="418"/>
      <c r="AH161" s="418"/>
      <c r="AI161" s="652"/>
    </row>
    <row r="162" spans="1:207">
      <c r="A162" s="261"/>
      <c r="B162" s="8"/>
      <c r="C162" s="8"/>
      <c r="D162" s="8"/>
      <c r="E162" s="266"/>
      <c r="F162" s="283"/>
      <c r="G162" s="459"/>
      <c r="H162" s="7"/>
      <c r="I162" s="8"/>
      <c r="J162" s="8" t="str">
        <f t="shared" si="139"/>
        <v/>
      </c>
      <c r="K162" s="14" t="str">
        <f>IF(ISERROR(VLOOKUP(Y162,'Directive OSH09 (FR)'!$T$6:$U$10,2,FALSE)),"",VLOOKUP(Y162,'Directive OSH09 (FR)'!$T$6:$U$10,2,FALSE))</f>
        <v/>
      </c>
      <c r="L162" s="126"/>
      <c r="M162" s="127"/>
      <c r="N162" s="27"/>
      <c r="O162" s="27"/>
      <c r="P162" s="27"/>
      <c r="Q162" s="57"/>
      <c r="R162" s="35"/>
      <c r="S162" s="7">
        <f t="shared" si="140"/>
        <v>0</v>
      </c>
      <c r="T162" s="35">
        <f t="shared" si="140"/>
        <v>0</v>
      </c>
      <c r="U162" s="3">
        <f>IF(A162="",0,IF(Q$158="",1,IF(Q$158+$U$85*365&lt;$U$1,1,0)))</f>
        <v>0</v>
      </c>
      <c r="V162" s="163">
        <f>IF(A162="",0,IF(Q$158="",1,IF(Q$158+$V$85*365&lt;$U$1,1,0)))</f>
        <v>0</v>
      </c>
      <c r="W162" s="162" t="str">
        <f>IF(ISERROR(VLOOKUP(H162,'Directive OSH09 (FR)'!$O$6:$P$10,2,FALSE)),"",VLOOKUP(H162,'Directive OSH09 (FR)'!$O$6:$P$10,2,FALSE))</f>
        <v/>
      </c>
      <c r="X162" s="3" t="str">
        <f>IF(ISERROR(VLOOKUP(I162,'Directive OSH09 (FR)'!$O$13:$P$17,2,FALSE)),"",VLOOKUP(I162,'Directive OSH09 (FR)'!$O$13:$P$17,2,FALSE))</f>
        <v/>
      </c>
      <c r="Y162" s="3" t="str">
        <f t="shared" si="141"/>
        <v/>
      </c>
      <c r="Z162" s="417"/>
      <c r="AA162" s="418"/>
      <c r="AB162" s="418"/>
      <c r="AC162" s="420"/>
      <c r="AD162" s="667"/>
      <c r="AE162" s="651"/>
      <c r="AF162" s="421"/>
      <c r="AG162" s="418"/>
      <c r="AH162" s="418"/>
      <c r="AI162" s="652"/>
    </row>
    <row r="163" spans="1:207" ht="5.25" customHeight="1">
      <c r="A163" s="405"/>
      <c r="B163" s="62"/>
      <c r="C163" s="62"/>
      <c r="D163" s="62"/>
      <c r="E163" s="293"/>
      <c r="F163" s="293"/>
      <c r="G163" s="460"/>
      <c r="H163" s="61"/>
      <c r="I163" s="62"/>
      <c r="J163" s="62" t="str">
        <f t="shared" si="139"/>
        <v/>
      </c>
      <c r="K163" s="63" t="str">
        <f>IF(ISERROR(VLOOKUP(Y163,'Directive OSH09 (FR)'!$T$6:$U$10,2,FALSE)),"",VLOOKUP(Y163,'Directive OSH09 (FR)'!$T$6:$U$10,2,FALSE))</f>
        <v/>
      </c>
      <c r="L163" s="61"/>
      <c r="M163" s="64"/>
      <c r="N163" s="64"/>
      <c r="O163" s="64"/>
      <c r="P163" s="64"/>
      <c r="Q163" s="65"/>
      <c r="R163" s="66"/>
      <c r="S163" s="61">
        <f t="shared" si="140"/>
        <v>0</v>
      </c>
      <c r="T163" s="66">
        <f t="shared" si="140"/>
        <v>0</v>
      </c>
      <c r="U163" s="164">
        <f>IF(A163="",0,IF(Q$158="",1,IF(Q$158+$U$85*365&lt;$U$1,1,0)))</f>
        <v>0</v>
      </c>
      <c r="V163" s="165">
        <f>IF(A163="",0,IF(Q$158="",1,IF(Q$158+$V$85*365&lt;$U$1,1,0)))</f>
        <v>0</v>
      </c>
      <c r="W163" s="162" t="str">
        <f>IF(ISERROR(VLOOKUP(H163,'Directive OSH09 (FR)'!$O$6:$P$10,2,FALSE)),"",VLOOKUP(H163,'Directive OSH09 (FR)'!$O$6:$P$10,2,FALSE))</f>
        <v/>
      </c>
      <c r="X163" s="3" t="str">
        <f>IF(ISERROR(VLOOKUP(I163,'Directive OSH09 (FR)'!$O$13:$P$17,2,FALSE)),"",VLOOKUP(I163,'Directive OSH09 (FR)'!$O$13:$P$17,2,FALSE))</f>
        <v/>
      </c>
      <c r="Y163" s="3" t="str">
        <f t="shared" si="141"/>
        <v/>
      </c>
      <c r="Z163" s="417"/>
      <c r="AA163" s="418"/>
      <c r="AB163" s="418"/>
      <c r="AC163" s="420"/>
      <c r="AD163" s="667"/>
      <c r="AE163" s="651"/>
      <c r="AF163" s="421"/>
      <c r="AG163" s="418"/>
      <c r="AH163" s="418"/>
      <c r="AI163" s="652"/>
    </row>
    <row r="164" spans="1:207" s="517" customFormat="1">
      <c r="A164" s="403" t="s">
        <v>302</v>
      </c>
      <c r="B164" s="398"/>
      <c r="C164" s="398"/>
      <c r="D164" s="398"/>
      <c r="E164" s="370"/>
      <c r="F164" s="370"/>
      <c r="G164" s="464"/>
      <c r="H164" s="412"/>
      <c r="I164" s="398"/>
      <c r="J164" s="398">
        <f>IF(SUM(J165:J169)=0,"",MAX(J165:J169))</f>
        <v>4</v>
      </c>
      <c r="K164" s="356" t="str">
        <f>IF(ISERROR(VLOOKUP(Y164,'Directive OSH09 (FR)'!$T$6:$U$10,2,FALSE)),"",VLOOKUP(Y164,'Directive OSH09 (FR)'!$T$6:$U$10,2,FALSE))</f>
        <v>1-Negligeable</v>
      </c>
      <c r="L164" s="357" t="str">
        <f>IF(ISERROR(VLOOKUP($A164,Dangers!$B$4:$G$1001,4,FALSE)),"ERR",IF(ISBLANK(VLOOKUP($A164,Dangers!$B$4:$G$1001,4,FALSE)),"","Yes"))</f>
        <v/>
      </c>
      <c r="M164" s="358" t="str">
        <f>IF(ISERROR(VLOOKUP($A164,Dangers!$B$4:$G$1001,6,FALSE)),"ERR",IF(ISBLANK((VLOOKUP($A164,Dangers!$B$4:$G$1001,6,FALSE))),"","Yes"))</f>
        <v/>
      </c>
      <c r="N164" s="358"/>
      <c r="O164" s="359"/>
      <c r="P164" s="358"/>
      <c r="Q164" s="360" t="str">
        <f>IF(OR(L164="Yes",M164="Yes"),MAX(Q165:Q169),"")</f>
        <v/>
      </c>
      <c r="R164" s="361"/>
      <c r="S164" s="357">
        <f>IF(L164="Yes",IF(SUM(S165:S169)=0,0,1),2)</f>
        <v>2</v>
      </c>
      <c r="T164" s="361">
        <f>IF(M164="Yes",IF(SUM(T165:T169)=0,0,1),2)</f>
        <v>2</v>
      </c>
      <c r="U164" s="362">
        <v>0</v>
      </c>
      <c r="V164" s="363">
        <v>0</v>
      </c>
      <c r="W164" s="364" t="str">
        <f>IF(ISERROR(VLOOKUP(H164,'Directive OSH09 (FR)'!$O$6:$P$10,2,FALSE)),"",VLOOKUP(H164,'Directive OSH09 (FR)'!$O$6:$P$10,2,FALSE))</f>
        <v/>
      </c>
      <c r="X164" s="362" t="str">
        <f>IF(ISERROR(VLOOKUP(I164,'Directive OSH09 (FR)'!$O$13:$P$17,2,FALSE)),"",VLOOKUP(I164,'Directive OSH09 (FR)'!$O$13:$P$17,2,FALSE))</f>
        <v/>
      </c>
      <c r="Y164" s="362">
        <f>IF(J164="","",IF(J164&gt;=161,5,IF(J164&gt;=65,4,IF(J164&gt;=20,3,IF(J164&gt;=9,2,1)))))</f>
        <v>1</v>
      </c>
      <c r="Z164" s="374"/>
      <c r="AA164" s="375"/>
      <c r="AB164" s="375"/>
      <c r="AC164" s="725"/>
      <c r="AD164" s="665"/>
      <c r="AE164" s="644"/>
      <c r="AF164" s="623"/>
      <c r="AG164" s="375"/>
      <c r="AH164" s="375"/>
      <c r="AI164" s="745"/>
      <c r="AJ164" s="366"/>
      <c r="AK164" s="366"/>
      <c r="AL164" s="366"/>
      <c r="AM164" s="366"/>
      <c r="AN164" s="366"/>
      <c r="AO164" s="366"/>
      <c r="AP164" s="366"/>
      <c r="AQ164" s="366"/>
      <c r="AR164" s="366"/>
      <c r="AS164" s="366"/>
      <c r="AT164" s="366"/>
      <c r="AU164" s="36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6"/>
      <c r="BZ164" s="366"/>
      <c r="CA164" s="366"/>
      <c r="CB164" s="366"/>
      <c r="CC164" s="366"/>
      <c r="CD164" s="366"/>
      <c r="CE164" s="366"/>
      <c r="CF164" s="366"/>
      <c r="CG164" s="366"/>
      <c r="CH164" s="366"/>
      <c r="CI164" s="366"/>
      <c r="CJ164" s="366"/>
      <c r="CK164" s="366"/>
      <c r="CL164" s="366"/>
      <c r="CM164" s="366"/>
      <c r="CN164" s="366"/>
      <c r="CO164" s="366"/>
      <c r="CP164" s="366"/>
      <c r="CQ164" s="366"/>
      <c r="CR164" s="366"/>
      <c r="CS164" s="366"/>
      <c r="CT164" s="366"/>
      <c r="CU164" s="366"/>
      <c r="CV164" s="366"/>
      <c r="CW164" s="366"/>
      <c r="CX164" s="366"/>
      <c r="CY164" s="366"/>
      <c r="CZ164" s="366"/>
      <c r="DA164" s="366"/>
      <c r="DB164" s="366"/>
      <c r="DC164" s="366"/>
      <c r="DD164" s="366"/>
      <c r="DE164" s="366"/>
      <c r="DF164" s="366"/>
      <c r="DG164" s="366"/>
      <c r="DH164" s="366"/>
      <c r="DI164" s="366"/>
      <c r="DJ164" s="366"/>
      <c r="DK164" s="366"/>
      <c r="DL164" s="366"/>
      <c r="DM164" s="366"/>
      <c r="DN164" s="366"/>
      <c r="DO164" s="366"/>
      <c r="DP164" s="366"/>
      <c r="DQ164" s="366"/>
      <c r="DR164" s="366"/>
      <c r="DS164" s="366"/>
      <c r="DT164" s="366"/>
      <c r="DU164" s="366"/>
      <c r="DV164" s="366"/>
      <c r="DW164" s="366"/>
      <c r="DX164" s="366"/>
      <c r="DY164" s="366"/>
      <c r="DZ164" s="366"/>
      <c r="EA164" s="366"/>
      <c r="EB164" s="366"/>
      <c r="EC164" s="366"/>
      <c r="ED164" s="366"/>
      <c r="EE164" s="366"/>
      <c r="EF164" s="366"/>
      <c r="EG164" s="366"/>
      <c r="EH164" s="366"/>
      <c r="EI164" s="366"/>
      <c r="EJ164" s="366"/>
      <c r="EK164" s="366"/>
      <c r="EL164" s="366"/>
      <c r="EM164" s="366"/>
      <c r="EN164" s="366"/>
      <c r="EO164" s="366"/>
      <c r="EP164" s="366"/>
      <c r="EQ164" s="366"/>
      <c r="ER164" s="366"/>
      <c r="ES164" s="366"/>
      <c r="ET164" s="366"/>
      <c r="EU164" s="366"/>
      <c r="EV164" s="366"/>
      <c r="EW164" s="366"/>
      <c r="EX164" s="366"/>
      <c r="EY164" s="366"/>
      <c r="EZ164" s="366"/>
      <c r="FA164" s="366"/>
      <c r="FB164" s="366"/>
      <c r="FC164" s="366"/>
      <c r="FD164" s="366"/>
      <c r="FE164" s="366"/>
      <c r="FF164" s="366"/>
      <c r="FG164" s="366"/>
      <c r="FH164" s="366"/>
      <c r="FI164" s="366"/>
      <c r="FJ164" s="366"/>
      <c r="FK164" s="366"/>
      <c r="FL164" s="366"/>
      <c r="FM164" s="366"/>
      <c r="FN164" s="366"/>
      <c r="FO164" s="366"/>
      <c r="FP164" s="366"/>
      <c r="FQ164" s="366"/>
      <c r="FR164" s="366"/>
      <c r="FS164" s="366"/>
      <c r="FT164" s="366"/>
      <c r="FU164" s="366"/>
      <c r="FV164" s="366"/>
      <c r="FW164" s="366"/>
      <c r="FX164" s="366"/>
      <c r="FY164" s="366"/>
      <c r="FZ164" s="366"/>
      <c r="GA164" s="366"/>
      <c r="GB164" s="366"/>
      <c r="GC164" s="366"/>
      <c r="GD164" s="366"/>
      <c r="GE164" s="366"/>
      <c r="GF164" s="366"/>
      <c r="GG164" s="366"/>
      <c r="GH164" s="366"/>
      <c r="GI164" s="366"/>
      <c r="GJ164" s="366"/>
      <c r="GK164" s="366"/>
      <c r="GL164" s="366"/>
      <c r="GM164" s="366"/>
      <c r="GN164" s="366"/>
      <c r="GO164" s="366"/>
      <c r="GP164" s="366"/>
      <c r="GQ164" s="366"/>
      <c r="GR164" s="366"/>
      <c r="GS164" s="366"/>
      <c r="GT164" s="366"/>
      <c r="GU164" s="366"/>
      <c r="GV164" s="366"/>
      <c r="GW164" s="366"/>
      <c r="GX164" s="366"/>
      <c r="GY164" s="366"/>
    </row>
    <row r="165" spans="1:207" ht="51">
      <c r="A165" s="261"/>
      <c r="B165" s="8" t="s">
        <v>644</v>
      </c>
      <c r="C165" s="255" t="s">
        <v>641</v>
      </c>
      <c r="D165" s="255" t="s">
        <v>642</v>
      </c>
      <c r="E165" s="266" t="s">
        <v>33</v>
      </c>
      <c r="F165" s="300">
        <v>3</v>
      </c>
      <c r="G165" s="321" t="s">
        <v>643</v>
      </c>
      <c r="H165" s="7" t="s">
        <v>35</v>
      </c>
      <c r="I165" s="8" t="s">
        <v>46</v>
      </c>
      <c r="J165" s="8">
        <f t="shared" ref="J165" si="142">IF(ISERROR(W165*X165),"",W165*X165)</f>
        <v>2</v>
      </c>
      <c r="K165" s="14" t="str">
        <f>IF(ISERROR(VLOOKUP(Y165,'Directive OSH09 (FR)'!$T$6:$U$10,2,FALSE)),"",VLOOKUP(Y165,'Directive OSH09 (FR)'!$T$6:$U$10,2,FALSE))</f>
        <v>1-Negligeable</v>
      </c>
      <c r="L165" s="126"/>
      <c r="M165" s="127"/>
      <c r="N165" s="27"/>
      <c r="O165" s="27"/>
      <c r="P165" s="27"/>
      <c r="Q165" s="57"/>
      <c r="R165" s="35"/>
      <c r="S165" s="7">
        <f t="shared" ref="S165:T166" si="143">U165</f>
        <v>0</v>
      </c>
      <c r="T165" s="35">
        <f t="shared" si="143"/>
        <v>0</v>
      </c>
      <c r="U165" s="3">
        <f>IF(A165="",0,IF(Q$176="",1,IF(Q$176+$U$95*365&lt;$U$1,1,0)))</f>
        <v>0</v>
      </c>
      <c r="V165" s="163">
        <f>IF(A165="",0,IF(Q$176="",1,IF(Q$176+$V$95*365&lt;$U$1,1,0)))</f>
        <v>0</v>
      </c>
      <c r="W165" s="162">
        <f>IF(ISERROR(VLOOKUP(H165,'Directive OSH09 (FR)'!$O$6:$P$10,2,FALSE)),"",VLOOKUP(H165,'Directive OSH09 (FR)'!$O$6:$P$10,2,FALSE))</f>
        <v>2</v>
      </c>
      <c r="X165" s="3">
        <f>IF(ISERROR(VLOOKUP(I165,'Directive OSH09 (FR)'!$O$13:$P$17,2,FALSE)),"",VLOOKUP(I165,'Directive OSH09 (FR)'!$O$13:$P$17,2,FALSE))</f>
        <v>1</v>
      </c>
      <c r="Y165" s="3">
        <f t="shared" ref="Y165" si="144">IF(J165="","",IF(J165&gt;=161,5,IF(J165&gt;=65,4,IF(J165&gt;=20,3,IF(J165&gt;=9,2,1)))))</f>
        <v>1</v>
      </c>
      <c r="Z165" s="196"/>
      <c r="AA165" s="418"/>
      <c r="AB165" s="418"/>
      <c r="AC165" s="420"/>
      <c r="AD165" s="667"/>
      <c r="AE165" s="651"/>
      <c r="AF165" s="314"/>
      <c r="AG165" s="8"/>
      <c r="AH165" s="8">
        <f t="shared" ref="AH165" si="145">IF(ISERROR(AU165*AV165),"",AU165*AV165)</f>
        <v>0</v>
      </c>
      <c r="AI165" s="658"/>
    </row>
    <row r="166" spans="1:207" ht="51">
      <c r="A166" s="261"/>
      <c r="B166" s="255" t="s">
        <v>640</v>
      </c>
      <c r="C166" s="255" t="s">
        <v>641</v>
      </c>
      <c r="D166" s="255" t="s">
        <v>642</v>
      </c>
      <c r="E166" s="266" t="s">
        <v>33</v>
      </c>
      <c r="F166" s="267">
        <v>3</v>
      </c>
      <c r="G166" s="321" t="s">
        <v>643</v>
      </c>
      <c r="H166" s="7" t="s">
        <v>38</v>
      </c>
      <c r="I166" s="8" t="s">
        <v>46</v>
      </c>
      <c r="J166" s="8">
        <f>IF(ISERROR(W166*X166),"",W166*X166)</f>
        <v>4</v>
      </c>
      <c r="K166" s="14" t="str">
        <f>IF(ISERROR(VLOOKUP(Y166,'Directive OSH09 (FR)'!$T$6:$U$10,2,FALSE)),"",VLOOKUP(Y166,'Directive OSH09 (FR)'!$T$6:$U$10,2,FALSE))</f>
        <v>1-Negligeable</v>
      </c>
      <c r="L166" s="126"/>
      <c r="M166" s="127"/>
      <c r="N166" s="27"/>
      <c r="O166" s="27"/>
      <c r="P166" s="27"/>
      <c r="Q166" s="57"/>
      <c r="R166" s="35"/>
      <c r="S166" s="7">
        <f t="shared" si="143"/>
        <v>0</v>
      </c>
      <c r="T166" s="35">
        <f t="shared" si="143"/>
        <v>0</v>
      </c>
      <c r="U166" s="3">
        <f>IF(A166="",0,IF(Q$175="",1,IF(Q$175+$U$92*365&lt;$U$1,1,0)))</f>
        <v>0</v>
      </c>
      <c r="V166" s="163">
        <f>IF(A166="",0,IF(Q$175="",1,IF(Q$175+$V$92*365&lt;$U$1,1,0)))</f>
        <v>0</v>
      </c>
      <c r="W166" s="162">
        <f>IF(ISERROR(VLOOKUP(H166,'Directive OSH09 (FR)'!$O$6:$P$10,2,FALSE)),"",VLOOKUP(H166,'Directive OSH09 (FR)'!$O$6:$P$10,2,FALSE))</f>
        <v>4</v>
      </c>
      <c r="X166" s="3">
        <f>IF(ISERROR(VLOOKUP(I166,'Directive OSH09 (FR)'!$O$13:$P$17,2,FALSE)),"",VLOOKUP(I166,'Directive OSH09 (FR)'!$O$13:$P$17,2,FALSE))</f>
        <v>1</v>
      </c>
      <c r="Y166" s="3">
        <f>IF(J166="","",IF(J166&gt;=161,5,IF(J166&gt;=65,4,IF(J166&gt;=20,3,IF(J166&gt;=9,2,1)))))</f>
        <v>1</v>
      </c>
      <c r="Z166" s="196"/>
      <c r="AA166" s="418"/>
      <c r="AB166" s="418"/>
      <c r="AC166" s="420"/>
      <c r="AD166" s="667"/>
      <c r="AE166" s="651"/>
      <c r="AF166" s="314"/>
      <c r="AG166" s="8"/>
      <c r="AH166" s="8">
        <f>IF(ISERROR(AU166*AV166),"",AU166*AV166)</f>
        <v>0</v>
      </c>
      <c r="AI166" s="657"/>
    </row>
    <row r="167" spans="1:207">
      <c r="A167" s="261"/>
      <c r="B167" s="8"/>
      <c r="C167" s="8"/>
      <c r="D167" s="8"/>
      <c r="E167" s="266"/>
      <c r="F167" s="283"/>
      <c r="G167" s="459"/>
      <c r="H167" s="7"/>
      <c r="I167" s="8"/>
      <c r="J167" s="8" t="str">
        <f t="shared" ref="J167:J169" si="146">IF(ISERROR(W167*X167),"",W167*X167)</f>
        <v/>
      </c>
      <c r="K167" s="14" t="str">
        <f>IF(ISERROR(VLOOKUP(Y167,'Directive OSH09 (FR)'!$T$6:$U$10,2,FALSE)),"",VLOOKUP(Y167,'Directive OSH09 (FR)'!$T$6:$U$10,2,FALSE))</f>
        <v/>
      </c>
      <c r="L167" s="126"/>
      <c r="M167" s="127"/>
      <c r="N167" s="27"/>
      <c r="O167" s="27"/>
      <c r="P167" s="27"/>
      <c r="Q167" s="57"/>
      <c r="R167" s="35"/>
      <c r="S167" s="7">
        <f t="shared" ref="S167:T169" si="147">U167</f>
        <v>0</v>
      </c>
      <c r="T167" s="35">
        <f t="shared" si="147"/>
        <v>0</v>
      </c>
      <c r="U167" s="3">
        <f>IF(A167="",0,IF(Q$164="",1,IF(Q$164+$U$85*365&lt;$U$1,1,0)))</f>
        <v>0</v>
      </c>
      <c r="V167" s="163">
        <f>IF(A167="",0,IF(Q$164="",1,IF(Q$164+$V$85*365&lt;$U$1,1,0)))</f>
        <v>0</v>
      </c>
      <c r="W167" s="162" t="str">
        <f>IF(ISERROR(VLOOKUP(H167,'Directive OSH09 (FR)'!$O$6:$P$10,2,FALSE)),"",VLOOKUP(H167,'Directive OSH09 (FR)'!$O$6:$P$10,2,FALSE))</f>
        <v/>
      </c>
      <c r="X167" s="3" t="str">
        <f>IF(ISERROR(VLOOKUP(I167,'Directive OSH09 (FR)'!$O$13:$P$17,2,FALSE)),"",VLOOKUP(I167,'Directive OSH09 (FR)'!$O$13:$P$17,2,FALSE))</f>
        <v/>
      </c>
      <c r="Y167" s="3" t="str">
        <f t="shared" ref="Y167:Y169" si="148">IF(J167="","",IF(J167&gt;=161,5,IF(J167&gt;=65,4,IF(J167&gt;=20,3,IF(J167&gt;=9,2,1)))))</f>
        <v/>
      </c>
      <c r="Z167" s="417"/>
      <c r="AA167" s="418"/>
      <c r="AB167" s="418"/>
      <c r="AC167" s="420"/>
      <c r="AD167" s="667"/>
      <c r="AE167" s="651"/>
      <c r="AF167" s="421"/>
      <c r="AG167" s="418"/>
      <c r="AH167" s="418"/>
      <c r="AI167" s="652"/>
    </row>
    <row r="168" spans="1:207">
      <c r="A168" s="261"/>
      <c r="B168" s="8"/>
      <c r="C168" s="8"/>
      <c r="D168" s="8"/>
      <c r="E168" s="266"/>
      <c r="F168" s="283"/>
      <c r="G168" s="459"/>
      <c r="H168" s="7"/>
      <c r="I168" s="8"/>
      <c r="J168" s="8" t="str">
        <f t="shared" si="146"/>
        <v/>
      </c>
      <c r="K168" s="14" t="str">
        <f>IF(ISERROR(VLOOKUP(Y168,'Directive OSH09 (FR)'!$T$6:$U$10,2,FALSE)),"",VLOOKUP(Y168,'Directive OSH09 (FR)'!$T$6:$U$10,2,FALSE))</f>
        <v/>
      </c>
      <c r="L168" s="126"/>
      <c r="M168" s="127"/>
      <c r="N168" s="27"/>
      <c r="O168" s="27"/>
      <c r="P168" s="27"/>
      <c r="Q168" s="57"/>
      <c r="R168" s="35"/>
      <c r="S168" s="7">
        <f t="shared" si="147"/>
        <v>0</v>
      </c>
      <c r="T168" s="35">
        <f t="shared" si="147"/>
        <v>0</v>
      </c>
      <c r="U168" s="3">
        <f>IF(A168="",0,IF(Q$164="",1,IF(Q$164+$U$85*365&lt;$U$1,1,0)))</f>
        <v>0</v>
      </c>
      <c r="V168" s="163">
        <f>IF(A168="",0,IF(Q$164="",1,IF(Q$164+$V$85*365&lt;$U$1,1,0)))</f>
        <v>0</v>
      </c>
      <c r="W168" s="162" t="str">
        <f>IF(ISERROR(VLOOKUP(H168,'Directive OSH09 (FR)'!$O$6:$P$10,2,FALSE)),"",VLOOKUP(H168,'Directive OSH09 (FR)'!$O$6:$P$10,2,FALSE))</f>
        <v/>
      </c>
      <c r="X168" s="3" t="str">
        <f>IF(ISERROR(VLOOKUP(I168,'Directive OSH09 (FR)'!$O$13:$P$17,2,FALSE)),"",VLOOKUP(I168,'Directive OSH09 (FR)'!$O$13:$P$17,2,FALSE))</f>
        <v/>
      </c>
      <c r="Y168" s="3" t="str">
        <f t="shared" si="148"/>
        <v/>
      </c>
      <c r="Z168" s="417"/>
      <c r="AA168" s="418"/>
      <c r="AB168" s="418"/>
      <c r="AC168" s="420"/>
      <c r="AD168" s="667"/>
      <c r="AE168" s="651"/>
      <c r="AF168" s="421"/>
      <c r="AG168" s="418"/>
      <c r="AH168" s="418"/>
      <c r="AI168" s="652"/>
    </row>
    <row r="169" spans="1:207" ht="5.25" customHeight="1">
      <c r="A169" s="405"/>
      <c r="B169" s="62"/>
      <c r="C169" s="62"/>
      <c r="D169" s="62"/>
      <c r="E169" s="293"/>
      <c r="F169" s="293"/>
      <c r="G169" s="460"/>
      <c r="H169" s="61"/>
      <c r="I169" s="62"/>
      <c r="J169" s="62" t="str">
        <f t="shared" si="146"/>
        <v/>
      </c>
      <c r="K169" s="63" t="str">
        <f>IF(ISERROR(VLOOKUP(Y169,'Directive OSH09 (FR)'!$T$6:$U$10,2,FALSE)),"",VLOOKUP(Y169,'Directive OSH09 (FR)'!$T$6:$U$10,2,FALSE))</f>
        <v/>
      </c>
      <c r="L169" s="61"/>
      <c r="M169" s="64"/>
      <c r="N169" s="64"/>
      <c r="O169" s="64"/>
      <c r="P169" s="64"/>
      <c r="Q169" s="65"/>
      <c r="R169" s="66"/>
      <c r="S169" s="61">
        <f t="shared" si="147"/>
        <v>0</v>
      </c>
      <c r="T169" s="66">
        <f t="shared" si="147"/>
        <v>0</v>
      </c>
      <c r="U169" s="164">
        <f>IF(A169="",0,IF(Q$164="",1,IF(Q$164+$U$85*365&lt;$U$1,1,0)))</f>
        <v>0</v>
      </c>
      <c r="V169" s="165">
        <f>IF(A169="",0,IF(Q$164="",1,IF(Q$164+$V$85*365&lt;$U$1,1,0)))</f>
        <v>0</v>
      </c>
      <c r="W169" s="162" t="str">
        <f>IF(ISERROR(VLOOKUP(H169,'Directive OSH09 (FR)'!$O$6:$P$10,2,FALSE)),"",VLOOKUP(H169,'Directive OSH09 (FR)'!$O$6:$P$10,2,FALSE))</f>
        <v/>
      </c>
      <c r="X169" s="3" t="str">
        <f>IF(ISERROR(VLOOKUP(I169,'Directive OSH09 (FR)'!$O$13:$P$17,2,FALSE)),"",VLOOKUP(I169,'Directive OSH09 (FR)'!$O$13:$P$17,2,FALSE))</f>
        <v/>
      </c>
      <c r="Y169" s="3" t="str">
        <f t="shared" si="148"/>
        <v/>
      </c>
      <c r="Z169" s="417"/>
      <c r="AA169" s="418"/>
      <c r="AB169" s="418"/>
      <c r="AC169" s="420"/>
      <c r="AD169" s="667"/>
      <c r="AE169" s="651"/>
      <c r="AF169" s="421"/>
      <c r="AG169" s="418"/>
      <c r="AH169" s="418"/>
      <c r="AI169" s="652"/>
    </row>
    <row r="170" spans="1:207" s="517" customFormat="1">
      <c r="A170" s="403" t="s">
        <v>341</v>
      </c>
      <c r="B170" s="398"/>
      <c r="C170" s="398"/>
      <c r="D170" s="398"/>
      <c r="E170" s="370"/>
      <c r="F170" s="370"/>
      <c r="G170" s="464"/>
      <c r="H170" s="412"/>
      <c r="I170" s="398"/>
      <c r="J170" s="398" t="str">
        <f>IF(SUM(J171:J175)=0,"",MAX(J171:J175))</f>
        <v/>
      </c>
      <c r="K170" s="356" t="str">
        <f>IF(ISERROR(VLOOKUP(Y170,'Directive OSH09 (FR)'!$T$6:$U$10,2,FALSE)),"",VLOOKUP(Y170,'Directive OSH09 (FR)'!$T$6:$U$10,2,FALSE))</f>
        <v/>
      </c>
      <c r="L170" s="357" t="str">
        <f>IF(ISERROR(VLOOKUP($A170,Dangers!$B$4:$G$1001,4,FALSE)),"ERR",IF(ISBLANK(VLOOKUP($A170,Dangers!$B$4:$G$1001,4,FALSE)),"","Yes"))</f>
        <v>ERR</v>
      </c>
      <c r="M170" s="358" t="str">
        <f>IF(ISERROR(VLOOKUP($A170,Dangers!$B$4:$G$1001,6,FALSE)),"ERR",IF(ISBLANK((VLOOKUP($A170,Dangers!$B$4:$G$1001,6,FALSE))),"","Yes"))</f>
        <v>ERR</v>
      </c>
      <c r="N170" s="358"/>
      <c r="O170" s="359"/>
      <c r="P170" s="358"/>
      <c r="Q170" s="360" t="str">
        <f>IF(OR(L170="Yes",M170="Yes"),MAX(Q171:Q175),"")</f>
        <v/>
      </c>
      <c r="R170" s="361"/>
      <c r="S170" s="357">
        <f>IF(L170="Yes",IF(SUM(S171:S175)=0,0,1),2)</f>
        <v>2</v>
      </c>
      <c r="T170" s="361">
        <f>IF(M170="Yes",IF(SUM(T171:T175)=0,0,1),2)</f>
        <v>2</v>
      </c>
      <c r="U170" s="362">
        <v>0</v>
      </c>
      <c r="V170" s="363">
        <v>0</v>
      </c>
      <c r="W170" s="364" t="str">
        <f>IF(ISERROR(VLOOKUP(H170,'Directive OSH09 (FR)'!$O$6:$P$10,2,FALSE)),"",VLOOKUP(H170,'Directive OSH09 (FR)'!$O$6:$P$10,2,FALSE))</f>
        <v/>
      </c>
      <c r="X170" s="362" t="str">
        <f>IF(ISERROR(VLOOKUP(I170,'Directive OSH09 (FR)'!$O$13:$P$17,2,FALSE)),"",VLOOKUP(I170,'Directive OSH09 (FR)'!$O$13:$P$17,2,FALSE))</f>
        <v/>
      </c>
      <c r="Y170" s="362" t="str">
        <f>IF(J170="","",IF(J170&gt;=161,5,IF(J170&gt;=65,4,IF(J170&gt;=20,3,IF(J170&gt;=9,2,1)))))</f>
        <v/>
      </c>
      <c r="Z170" s="374"/>
      <c r="AA170" s="375"/>
      <c r="AB170" s="375"/>
      <c r="AC170" s="725"/>
      <c r="AD170" s="665"/>
      <c r="AE170" s="644"/>
      <c r="AF170" s="623"/>
      <c r="AG170" s="375"/>
      <c r="AH170" s="375"/>
      <c r="AI170" s="745"/>
      <c r="AJ170" s="366"/>
      <c r="AK170" s="366"/>
      <c r="AL170" s="366"/>
      <c r="AM170" s="366"/>
      <c r="AN170" s="366"/>
      <c r="AO170" s="366"/>
      <c r="AP170" s="366"/>
      <c r="AQ170" s="366"/>
      <c r="AR170" s="366"/>
      <c r="AS170" s="366"/>
      <c r="AT170" s="366"/>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6"/>
      <c r="BZ170" s="366"/>
      <c r="CA170" s="366"/>
      <c r="CB170" s="366"/>
      <c r="CC170" s="366"/>
      <c r="CD170" s="366"/>
      <c r="CE170" s="366"/>
      <c r="CF170" s="366"/>
      <c r="CG170" s="366"/>
      <c r="CH170" s="366"/>
      <c r="CI170" s="366"/>
      <c r="CJ170" s="366"/>
      <c r="CK170" s="366"/>
      <c r="CL170" s="366"/>
      <c r="CM170" s="366"/>
      <c r="CN170" s="366"/>
      <c r="CO170" s="366"/>
      <c r="CP170" s="366"/>
      <c r="CQ170" s="366"/>
      <c r="CR170" s="366"/>
      <c r="CS170" s="366"/>
      <c r="CT170" s="366"/>
      <c r="CU170" s="366"/>
      <c r="CV170" s="366"/>
      <c r="CW170" s="366"/>
      <c r="CX170" s="366"/>
      <c r="CY170" s="366"/>
      <c r="CZ170" s="366"/>
      <c r="DA170" s="366"/>
      <c r="DB170" s="366"/>
      <c r="DC170" s="366"/>
      <c r="DD170" s="366"/>
      <c r="DE170" s="366"/>
      <c r="DF170" s="366"/>
      <c r="DG170" s="366"/>
      <c r="DH170" s="366"/>
      <c r="DI170" s="366"/>
      <c r="DJ170" s="366"/>
      <c r="DK170" s="366"/>
      <c r="DL170" s="366"/>
      <c r="DM170" s="366"/>
      <c r="DN170" s="366"/>
      <c r="DO170" s="366"/>
      <c r="DP170" s="366"/>
      <c r="DQ170" s="366"/>
      <c r="DR170" s="366"/>
      <c r="DS170" s="366"/>
      <c r="DT170" s="366"/>
      <c r="DU170" s="366"/>
      <c r="DV170" s="366"/>
      <c r="DW170" s="366"/>
      <c r="DX170" s="366"/>
      <c r="DY170" s="366"/>
      <c r="DZ170" s="366"/>
      <c r="EA170" s="366"/>
      <c r="EB170" s="366"/>
      <c r="EC170" s="366"/>
      <c r="ED170" s="366"/>
      <c r="EE170" s="366"/>
      <c r="EF170" s="366"/>
      <c r="EG170" s="366"/>
      <c r="EH170" s="366"/>
      <c r="EI170" s="366"/>
      <c r="EJ170" s="366"/>
      <c r="EK170" s="366"/>
      <c r="EL170" s="366"/>
      <c r="EM170" s="366"/>
      <c r="EN170" s="366"/>
      <c r="EO170" s="366"/>
      <c r="EP170" s="366"/>
      <c r="EQ170" s="366"/>
      <c r="ER170" s="366"/>
      <c r="ES170" s="366"/>
      <c r="ET170" s="366"/>
      <c r="EU170" s="366"/>
      <c r="EV170" s="366"/>
      <c r="EW170" s="366"/>
      <c r="EX170" s="366"/>
      <c r="EY170" s="366"/>
      <c r="EZ170" s="366"/>
      <c r="FA170" s="366"/>
      <c r="FB170" s="366"/>
      <c r="FC170" s="366"/>
      <c r="FD170" s="366"/>
      <c r="FE170" s="366"/>
      <c r="FF170" s="366"/>
      <c r="FG170" s="366"/>
      <c r="FH170" s="366"/>
      <c r="FI170" s="366"/>
      <c r="FJ170" s="366"/>
      <c r="FK170" s="366"/>
      <c r="FL170" s="366"/>
      <c r="FM170" s="366"/>
      <c r="FN170" s="366"/>
      <c r="FO170" s="366"/>
      <c r="FP170" s="366"/>
      <c r="FQ170" s="366"/>
      <c r="FR170" s="366"/>
      <c r="FS170" s="366"/>
      <c r="FT170" s="366"/>
      <c r="FU170" s="366"/>
      <c r="FV170" s="366"/>
      <c r="FW170" s="366"/>
      <c r="FX170" s="366"/>
      <c r="FY170" s="366"/>
      <c r="FZ170" s="366"/>
      <c r="GA170" s="366"/>
      <c r="GB170" s="366"/>
      <c r="GC170" s="366"/>
      <c r="GD170" s="366"/>
      <c r="GE170" s="366"/>
      <c r="GF170" s="366"/>
      <c r="GG170" s="366"/>
      <c r="GH170" s="366"/>
      <c r="GI170" s="366"/>
      <c r="GJ170" s="366"/>
      <c r="GK170" s="366"/>
      <c r="GL170" s="366"/>
      <c r="GM170" s="366"/>
      <c r="GN170" s="366"/>
      <c r="GO170" s="366"/>
      <c r="GP170" s="366"/>
      <c r="GQ170" s="366"/>
      <c r="GR170" s="366"/>
      <c r="GS170" s="366"/>
      <c r="GT170" s="366"/>
      <c r="GU170" s="366"/>
      <c r="GV170" s="366"/>
      <c r="GW170" s="366"/>
      <c r="GX170" s="366"/>
      <c r="GY170" s="366"/>
    </row>
    <row r="171" spans="1:207" s="319" customFormat="1">
      <c r="A171" s="261" t="s">
        <v>463</v>
      </c>
      <c r="B171" s="8"/>
      <c r="C171" s="8"/>
      <c r="D171" s="8"/>
      <c r="E171" s="266"/>
      <c r="F171" s="283"/>
      <c r="G171" s="321"/>
      <c r="H171" s="7"/>
      <c r="I171" s="8"/>
      <c r="J171" s="8" t="str">
        <f>IF(ISERROR(W171*X171),"",W171*X171)</f>
        <v/>
      </c>
      <c r="K171" s="14" t="str">
        <f>IF(ISERROR(VLOOKUP(Y171,'Directive OSH09 (FR)'!$T$6:$U$10,2,FALSE)),"",VLOOKUP(Y171,'Directive OSH09 (FR)'!$T$6:$U$10,2,FALSE))</f>
        <v/>
      </c>
      <c r="L171" s="126"/>
      <c r="M171" s="127"/>
      <c r="N171" s="27"/>
      <c r="O171" s="27"/>
      <c r="P171" s="27"/>
      <c r="Q171" s="57"/>
      <c r="R171" s="35"/>
      <c r="S171" s="7">
        <f t="shared" ref="S171:T175" si="149">U171</f>
        <v>1</v>
      </c>
      <c r="T171" s="35">
        <f t="shared" si="149"/>
        <v>1</v>
      </c>
      <c r="U171" s="3">
        <f>IF(A171="",0,IF(Q$170="",1,IF(Q$170+$U$85*365&lt;$U$1,1,0)))</f>
        <v>1</v>
      </c>
      <c r="V171" s="163">
        <f>IF(A171="",0,IF(Q$170="",1,IF(Q$170+$V$85*365&lt;$U$1,1,0)))</f>
        <v>1</v>
      </c>
      <c r="W171" s="162" t="str">
        <f>IF(ISERROR(VLOOKUP(H171,'Directive OSH09 (FR)'!$O$6:$P$10,2,FALSE)),"",VLOOKUP(H171,'Directive OSH09 (FR)'!$O$6:$P$10,2,FALSE))</f>
        <v/>
      </c>
      <c r="X171" s="3" t="str">
        <f>IF(ISERROR(VLOOKUP(I171,'Directive OSH09 (FR)'!$O$13:$P$17,2,FALSE)),"",VLOOKUP(I171,'Directive OSH09 (FR)'!$O$13:$P$17,2,FALSE))</f>
        <v/>
      </c>
      <c r="Y171" s="3" t="str">
        <f>IF(J171="","",IF(J171&gt;=161,5,IF(J171&gt;=65,4,IF(J171&gt;=20,3,IF(J171&gt;=9,2,1)))))</f>
        <v/>
      </c>
      <c r="Z171" s="428"/>
      <c r="AA171" s="307"/>
      <c r="AB171" s="307"/>
      <c r="AC171" s="438"/>
      <c r="AD171" s="668"/>
      <c r="AE171" s="659"/>
      <c r="AF171" s="583"/>
      <c r="AG171" s="307"/>
      <c r="AH171" s="307"/>
      <c r="AI171" s="658"/>
    </row>
    <row r="172" spans="1:207" s="319" customFormat="1">
      <c r="A172" s="261"/>
      <c r="B172" s="8"/>
      <c r="C172" s="8"/>
      <c r="D172" s="8"/>
      <c r="E172" s="266"/>
      <c r="F172" s="283"/>
      <c r="G172" s="321"/>
      <c r="H172" s="7"/>
      <c r="I172" s="8"/>
      <c r="J172" s="8" t="str">
        <f t="shared" ref="J172:J175" si="150">IF(ISERROR(W172*X172),"",W172*X172)</f>
        <v/>
      </c>
      <c r="K172" s="14" t="str">
        <f>IF(ISERROR(VLOOKUP(Y172,'Directive OSH09 (FR)'!$T$6:$U$10,2,FALSE)),"",VLOOKUP(Y172,'Directive OSH09 (FR)'!$T$6:$U$10,2,FALSE))</f>
        <v/>
      </c>
      <c r="L172" s="126"/>
      <c r="M172" s="127"/>
      <c r="N172" s="27"/>
      <c r="O172" s="27"/>
      <c r="P172" s="27"/>
      <c r="Q172" s="57"/>
      <c r="R172" s="35"/>
      <c r="S172" s="7">
        <f t="shared" si="149"/>
        <v>0</v>
      </c>
      <c r="T172" s="35">
        <f t="shared" si="149"/>
        <v>0</v>
      </c>
      <c r="U172" s="3">
        <f>IF(A172="",0,IF(Q$170="",1,IF(Q$170+$U$85*365&lt;$U$1,1,0)))</f>
        <v>0</v>
      </c>
      <c r="V172" s="163">
        <f>IF(A172="",0,IF(Q$170="",1,IF(Q$170+$V$85*365&lt;$U$1,1,0)))</f>
        <v>0</v>
      </c>
      <c r="W172" s="162" t="str">
        <f>IF(ISERROR(VLOOKUP(H172,'Directive OSH09 (FR)'!$O$6:$P$10,2,FALSE)),"",VLOOKUP(H172,'Directive OSH09 (FR)'!$O$6:$P$10,2,FALSE))</f>
        <v/>
      </c>
      <c r="X172" s="3" t="str">
        <f>IF(ISERROR(VLOOKUP(I172,'Directive OSH09 (FR)'!$O$13:$P$17,2,FALSE)),"",VLOOKUP(I172,'Directive OSH09 (FR)'!$O$13:$P$17,2,FALSE))</f>
        <v/>
      </c>
      <c r="Y172" s="3" t="str">
        <f t="shared" ref="Y172:Y175" si="151">IF(J172="","",IF(J172&gt;=161,5,IF(J172&gt;=65,4,IF(J172&gt;=20,3,IF(J172&gt;=9,2,1)))))</f>
        <v/>
      </c>
      <c r="Z172" s="428"/>
      <c r="AA172" s="307"/>
      <c r="AB172" s="307"/>
      <c r="AC172" s="438"/>
      <c r="AD172" s="668"/>
      <c r="AE172" s="659"/>
      <c r="AF172" s="583"/>
      <c r="AG172" s="307"/>
      <c r="AH172" s="307"/>
      <c r="AI172" s="658"/>
    </row>
    <row r="173" spans="1:207" s="319" customFormat="1">
      <c r="A173" s="261"/>
      <c r="B173" s="8"/>
      <c r="C173" s="8"/>
      <c r="D173" s="8"/>
      <c r="E173" s="266"/>
      <c r="F173" s="283"/>
      <c r="G173" s="321"/>
      <c r="H173" s="7"/>
      <c r="I173" s="8"/>
      <c r="J173" s="8" t="str">
        <f t="shared" si="150"/>
        <v/>
      </c>
      <c r="K173" s="14" t="str">
        <f>IF(ISERROR(VLOOKUP(Y173,'Directive OSH09 (FR)'!$T$6:$U$10,2,FALSE)),"",VLOOKUP(Y173,'Directive OSH09 (FR)'!$T$6:$U$10,2,FALSE))</f>
        <v/>
      </c>
      <c r="L173" s="126"/>
      <c r="M173" s="127"/>
      <c r="N173" s="27"/>
      <c r="O173" s="27"/>
      <c r="P173" s="27"/>
      <c r="Q173" s="57"/>
      <c r="R173" s="35"/>
      <c r="S173" s="7">
        <f t="shared" si="149"/>
        <v>0</v>
      </c>
      <c r="T173" s="35">
        <f t="shared" si="149"/>
        <v>0</v>
      </c>
      <c r="U173" s="3">
        <f>IF(A173="",0,IF(Q$170="",1,IF(Q$170+$U$85*365&lt;$U$1,1,0)))</f>
        <v>0</v>
      </c>
      <c r="V173" s="163">
        <f>IF(A173="",0,IF(Q$170="",1,IF(Q$170+$V$85*365&lt;$U$1,1,0)))</f>
        <v>0</v>
      </c>
      <c r="W173" s="162" t="str">
        <f>IF(ISERROR(VLOOKUP(H173,'Directive OSH09 (FR)'!$O$6:$P$10,2,FALSE)),"",VLOOKUP(H173,'Directive OSH09 (FR)'!$O$6:$P$10,2,FALSE))</f>
        <v/>
      </c>
      <c r="X173" s="3" t="str">
        <f>IF(ISERROR(VLOOKUP(I173,'Directive OSH09 (FR)'!$O$13:$P$17,2,FALSE)),"",VLOOKUP(I173,'Directive OSH09 (FR)'!$O$13:$P$17,2,FALSE))</f>
        <v/>
      </c>
      <c r="Y173" s="3" t="str">
        <f t="shared" si="151"/>
        <v/>
      </c>
      <c r="Z173" s="428"/>
      <c r="AA173" s="307"/>
      <c r="AB173" s="307"/>
      <c r="AC173" s="438"/>
      <c r="AD173" s="668"/>
      <c r="AE173" s="659"/>
      <c r="AF173" s="583"/>
      <c r="AG173" s="307"/>
      <c r="AH173" s="307"/>
      <c r="AI173" s="658"/>
    </row>
    <row r="174" spans="1:207" s="319" customFormat="1">
      <c r="A174" s="261"/>
      <c r="B174" s="8"/>
      <c r="C174" s="8"/>
      <c r="D174" s="8"/>
      <c r="E174" s="266"/>
      <c r="F174" s="283"/>
      <c r="G174" s="321"/>
      <c r="H174" s="7"/>
      <c r="I174" s="8"/>
      <c r="J174" s="8" t="str">
        <f t="shared" si="150"/>
        <v/>
      </c>
      <c r="K174" s="14" t="str">
        <f>IF(ISERROR(VLOOKUP(Y174,'Directive OSH09 (FR)'!$T$6:$U$10,2,FALSE)),"",VLOOKUP(Y174,'Directive OSH09 (FR)'!$T$6:$U$10,2,FALSE))</f>
        <v/>
      </c>
      <c r="L174" s="126"/>
      <c r="M174" s="127"/>
      <c r="N174" s="27"/>
      <c r="O174" s="27"/>
      <c r="P174" s="27"/>
      <c r="Q174" s="57"/>
      <c r="R174" s="35"/>
      <c r="S174" s="7">
        <f t="shared" si="149"/>
        <v>0</v>
      </c>
      <c r="T174" s="35">
        <f t="shared" si="149"/>
        <v>0</v>
      </c>
      <c r="U174" s="3">
        <f>IF(A174="",0,IF(Q$170="",1,IF(Q$170+$U$85*365&lt;$U$1,1,0)))</f>
        <v>0</v>
      </c>
      <c r="V174" s="163">
        <f>IF(A174="",0,IF(Q$170="",1,IF(Q$170+$V$85*365&lt;$U$1,1,0)))</f>
        <v>0</v>
      </c>
      <c r="W174" s="162" t="str">
        <f>IF(ISERROR(VLOOKUP(H174,'Directive OSH09 (FR)'!$O$6:$P$10,2,FALSE)),"",VLOOKUP(H174,'Directive OSH09 (FR)'!$O$6:$P$10,2,FALSE))</f>
        <v/>
      </c>
      <c r="X174" s="3" t="str">
        <f>IF(ISERROR(VLOOKUP(I174,'Directive OSH09 (FR)'!$O$13:$P$17,2,FALSE)),"",VLOOKUP(I174,'Directive OSH09 (FR)'!$O$13:$P$17,2,FALSE))</f>
        <v/>
      </c>
      <c r="Y174" s="3" t="str">
        <f t="shared" si="151"/>
        <v/>
      </c>
      <c r="Z174" s="428"/>
      <c r="AA174" s="307"/>
      <c r="AB174" s="307"/>
      <c r="AC174" s="438"/>
      <c r="AD174" s="668"/>
      <c r="AE174" s="659"/>
      <c r="AF174" s="583"/>
      <c r="AG174" s="307"/>
      <c r="AH174" s="307"/>
      <c r="AI174" s="658"/>
    </row>
    <row r="175" spans="1:207" s="319" customFormat="1" ht="5.25" customHeight="1">
      <c r="A175" s="405"/>
      <c r="B175" s="62"/>
      <c r="C175" s="62"/>
      <c r="D175" s="62"/>
      <c r="E175" s="293"/>
      <c r="F175" s="293"/>
      <c r="G175" s="461"/>
      <c r="H175" s="61"/>
      <c r="I175" s="62"/>
      <c r="J175" s="62" t="str">
        <f t="shared" si="150"/>
        <v/>
      </c>
      <c r="K175" s="63" t="str">
        <f>IF(ISERROR(VLOOKUP(Y175,'Directive OSH09 (FR)'!$T$6:$U$10,2,FALSE)),"",VLOOKUP(Y175,'Directive OSH09 (FR)'!$T$6:$U$10,2,FALSE))</f>
        <v/>
      </c>
      <c r="L175" s="73"/>
      <c r="M175" s="74"/>
      <c r="N175" s="74"/>
      <c r="O175" s="74"/>
      <c r="P175" s="74"/>
      <c r="Q175" s="75"/>
      <c r="R175" s="76"/>
      <c r="S175" s="61">
        <f t="shared" si="149"/>
        <v>0</v>
      </c>
      <c r="T175" s="66">
        <f t="shared" si="149"/>
        <v>0</v>
      </c>
      <c r="U175" s="61">
        <f>IF(A175="",0,IF(Q$170="",1,IF(Q$170+$U$85*365&lt;$U$1,1,0)))</f>
        <v>0</v>
      </c>
      <c r="V175" s="66">
        <f>IF(A175="",0,IF(Q$170="",1,IF(Q$170+$V$85*365&lt;$U$1,1,0)))</f>
        <v>0</v>
      </c>
      <c r="W175" s="166" t="str">
        <f>IF(ISERROR(VLOOKUP(H175,'Directive OSH09 (FR)'!$O$6:$P$10,2,FALSE)),"",VLOOKUP(H175,'Directive OSH09 (FR)'!$O$6:$P$10,2,FALSE))</f>
        <v/>
      </c>
      <c r="X175" s="167" t="str">
        <f>IF(ISERROR(VLOOKUP(I175,'Directive OSH09 (FR)'!$O$13:$P$17,2,FALSE)),"",VLOOKUP(I175,'Directive OSH09 (FR)'!$O$13:$P$17,2,FALSE))</f>
        <v/>
      </c>
      <c r="Y175" s="167" t="str">
        <f t="shared" si="151"/>
        <v/>
      </c>
      <c r="Z175" s="429"/>
      <c r="AA175" s="430"/>
      <c r="AB175" s="430"/>
      <c r="AC175" s="439"/>
      <c r="AD175" s="722"/>
      <c r="AE175" s="660"/>
      <c r="AF175" s="758"/>
      <c r="AG175" s="759"/>
      <c r="AH175" s="759"/>
      <c r="AI175" s="760"/>
    </row>
    <row r="176" spans="1:207" s="319" customFormat="1">
      <c r="A176" s="406"/>
      <c r="K176" s="3"/>
      <c r="L176" s="3"/>
      <c r="M176" s="3"/>
      <c r="N176" s="3"/>
      <c r="O176" s="3"/>
      <c r="P176" s="3"/>
      <c r="Q176" s="3"/>
      <c r="R176" s="3"/>
      <c r="S176" s="3"/>
      <c r="T176" s="3"/>
    </row>
  </sheetData>
  <mergeCells count="6">
    <mergeCell ref="AE10:AI10"/>
    <mergeCell ref="D8:G8"/>
    <mergeCell ref="G10:K10"/>
    <mergeCell ref="L10:R10"/>
    <mergeCell ref="S10:Y10"/>
    <mergeCell ref="Z10:AD10"/>
  </mergeCells>
  <conditionalFormatting sqref="K176:T65544 K11:Y11 V1:Y1">
    <cfRule type="cellIs" dxfId="3958" priority="602" stopIfTrue="1" operator="equal">
      <formula>"5-Risque Intolérable"</formula>
    </cfRule>
    <cfRule type="cellIs" dxfId="3957" priority="603" stopIfTrue="1" operator="equal">
      <formula>"4-Risque Substantiel"</formula>
    </cfRule>
    <cfRule type="cellIs" dxfId="3956" priority="604" stopIfTrue="1" operator="between">
      <formula>"2-Risque Tolérable"</formula>
      <formula>"3-Risque Modéré"</formula>
    </cfRule>
  </conditionalFormatting>
  <conditionalFormatting sqref="N12:P12 R12 N18:P18 R18 N24:P24 R24 N30:P30 R30 N37:P37 R37 N43:P43 R43 N49:P49 R49 N55:P55 R55 N67:P67 R67 N73:P73 R73 N79:P79 R79 N85:P85 R85 N91:P91 R91 N98:P98 R98 N104:P104 R104 N110:P110 R110 N116:P116 R116 N122:P122 R122 N128:P128 R128 N134:P134 R134 N140:P140 R140 N158:P158 R158 N164:P164 R164 N170:P170 R170 K12:K20 K113:K122 K127:K134 K139:K141 K160:K164 K167:K175 K106:K110 K103:K104 K39:K43 K22:K33 K88:K98 K157:K158 K66:K67 K47:K60 K69:K85 K35:K37">
    <cfRule type="expression" dxfId="3955" priority="599" stopIfTrue="1">
      <formula>LEFT(K12,1)="5"</formula>
    </cfRule>
    <cfRule type="expression" dxfId="3954" priority="600" stopIfTrue="1">
      <formula>LEFT(K12,1)="4"</formula>
    </cfRule>
    <cfRule type="expression" dxfId="3953" priority="601" stopIfTrue="1">
      <formula>OR(LEFT(K12,1)="3",LEFT(K12,1)="2")</formula>
    </cfRule>
  </conditionalFormatting>
  <conditionalFormatting sqref="D8:G8">
    <cfRule type="expression" dxfId="3952" priority="598" stopIfTrue="1">
      <formula>($F$9&lt;=0.85*$C$7)</formula>
    </cfRule>
  </conditionalFormatting>
  <conditionalFormatting sqref="L12 L18 L24 L30 L37 L43 L49 L55 L67 L73 L79 L85 L91 L98 L104 L110 L116 L122 L128 L134 L140 L158 L164 L170">
    <cfRule type="expression" dxfId="3951" priority="596" stopIfTrue="1">
      <formula>$S12=1</formula>
    </cfRule>
    <cfRule type="expression" dxfId="3950" priority="597" stopIfTrue="1">
      <formula>$S12=0</formula>
    </cfRule>
  </conditionalFormatting>
  <conditionalFormatting sqref="M12 M18 M24 M30 M37 M43 M49 M55 M67 M73 M79 M85 M91 M98 M104 M110 M116 M122 M128 M134 M140 M158 M164 M170">
    <cfRule type="expression" dxfId="3949" priority="594" stopIfTrue="1">
      <formula>$T12=1</formula>
    </cfRule>
    <cfRule type="expression" dxfId="3948" priority="595" stopIfTrue="1">
      <formula>$T12=0</formula>
    </cfRule>
  </conditionalFormatting>
  <conditionalFormatting sqref="L12 L18 L24 L30 L37 L43 L49 L55 L67 L73 L79 L85 L91 L98 L104 L110 L116 L122 L128 L134 L140 L158 L164 L170">
    <cfRule type="expression" dxfId="3947" priority="579" stopIfTrue="1">
      <formula>$S12=1</formula>
    </cfRule>
    <cfRule type="expression" dxfId="3946" priority="580" stopIfTrue="1">
      <formula>$S12=0</formula>
    </cfRule>
  </conditionalFormatting>
  <conditionalFormatting sqref="M12 M18 M24 M30 M37 M43 M49 M55 M67 M73 M79 M85 M91 M98 M104 M110 M116 M122 M128 M134 M140 M158 M164 M170">
    <cfRule type="expression" dxfId="3945" priority="577" stopIfTrue="1">
      <formula>$T12=1</formula>
    </cfRule>
    <cfRule type="expression" dxfId="3944" priority="578" stopIfTrue="1">
      <formula>$T12=0</formula>
    </cfRule>
  </conditionalFormatting>
  <conditionalFormatting sqref="L12 L18 L24 L30 L37 L43 L49 L55 L67 L73 L79 L85 L91 L98 L104 L110 L116 L122 L128 L134 L140 L158 L164 L170">
    <cfRule type="expression" dxfId="3943" priority="562" stopIfTrue="1">
      <formula>$S12=1</formula>
    </cfRule>
    <cfRule type="expression" dxfId="3942" priority="563" stopIfTrue="1">
      <formula>$S12=0</formula>
    </cfRule>
  </conditionalFormatting>
  <conditionalFormatting sqref="M12 M18 M24 M30 M37 M43 M49 M55 M67 M73 M79 M85 M91 M98 M104 M110 M116 M122 M128 M134 M140 M158 M164 M170">
    <cfRule type="expression" dxfId="3941" priority="560" stopIfTrue="1">
      <formula>$T12=1</formula>
    </cfRule>
    <cfRule type="expression" dxfId="3940" priority="561" stopIfTrue="1">
      <formula>$T12=0</formula>
    </cfRule>
  </conditionalFormatting>
  <conditionalFormatting sqref="L12 L18 L24 L30 L37 L43 L49 L55 L67 L73 L79 L85 L91 L98 L104 L110 L116 L122 L128 L134 L140 L158 L164 L170">
    <cfRule type="expression" dxfId="3939" priority="545" stopIfTrue="1">
      <formula>$S12=1</formula>
    </cfRule>
    <cfRule type="expression" dxfId="3938" priority="546" stopIfTrue="1">
      <formula>$S12=0</formula>
    </cfRule>
  </conditionalFormatting>
  <conditionalFormatting sqref="M12 M18 M24 M30 M37 M43 M49 M55 M67 M73 M79 M85 M91 M98 M104 M110 M116 M122 M128 M134 M140 M158 M164 M170">
    <cfRule type="expression" dxfId="3937" priority="543" stopIfTrue="1">
      <formula>$T12=1</formula>
    </cfRule>
    <cfRule type="expression" dxfId="3936" priority="544" stopIfTrue="1">
      <formula>$T12=0</formula>
    </cfRule>
  </conditionalFormatting>
  <conditionalFormatting sqref="L12 L18 L24 L30 L37 L43 L49 L55 L67 L73 L79 L85 L91 L98 L104 L110 L116 L122 L128 L134 L140 L158 L164 L170">
    <cfRule type="expression" dxfId="3935" priority="528" stopIfTrue="1">
      <formula>$S12=1</formula>
    </cfRule>
    <cfRule type="expression" dxfId="3934" priority="529" stopIfTrue="1">
      <formula>$S12=0</formula>
    </cfRule>
  </conditionalFormatting>
  <conditionalFormatting sqref="M12 M18 M24 M30 M37 M43 M49 M55 M67 M73 M79 M85 M91 M98 M104 M110 M116 M122 M128 M134 M140 M158 M164 M170">
    <cfRule type="expression" dxfId="3933" priority="526" stopIfTrue="1">
      <formula>$T12=1</formula>
    </cfRule>
    <cfRule type="expression" dxfId="3932" priority="527" stopIfTrue="1">
      <formula>$T12=0</formula>
    </cfRule>
  </conditionalFormatting>
  <conditionalFormatting sqref="L12 L18 L24 L30 L37 L43 L49 L55 L67 L73 L79 L85 L91 L98 L104 L110 L116 L122 L128 L134 L140 L158 L164 L170">
    <cfRule type="expression" dxfId="3931" priority="511" stopIfTrue="1">
      <formula>$S12=1</formula>
    </cfRule>
    <cfRule type="expression" dxfId="3930" priority="512" stopIfTrue="1">
      <formula>$S12=0</formula>
    </cfRule>
  </conditionalFormatting>
  <conditionalFormatting sqref="M12 M18 M24 M30 M37 M43 M49 M55 M67 M73 M79 M85 M91 M98 M104 M110 M116 M122 M128 M134 M140 M158 M164 M170">
    <cfRule type="expression" dxfId="3929" priority="509" stopIfTrue="1">
      <formula>$T12=1</formula>
    </cfRule>
    <cfRule type="expression" dxfId="3928" priority="510" stopIfTrue="1">
      <formula>$T12=0</formula>
    </cfRule>
  </conditionalFormatting>
  <conditionalFormatting sqref="L12 L18 L24 L30 L37 L43 L49 L55 L67 L73 L79 L85 L91 L98 L104 L110 L116 L122 L128 L134 L140 L158 L164 L170">
    <cfRule type="expression" dxfId="3927" priority="495" stopIfTrue="1">
      <formula>$S12=1</formula>
    </cfRule>
    <cfRule type="expression" dxfId="3926" priority="496" stopIfTrue="1">
      <formula>$S12=0</formula>
    </cfRule>
  </conditionalFormatting>
  <conditionalFormatting sqref="M12 M18 M24 M30 M37 M43 M49 M55 M67 M73 M79 M85 M91 M98 M104 M110 M116 M122 M128 M134 M140 M158 M164 M170">
    <cfRule type="expression" dxfId="3925" priority="493" stopIfTrue="1">
      <formula>$T12=1</formula>
    </cfRule>
    <cfRule type="expression" dxfId="3924" priority="494" stopIfTrue="1">
      <formula>$T12=0</formula>
    </cfRule>
  </conditionalFormatting>
  <conditionalFormatting sqref="L12 L18 L24 L30 L37 L43 L49 L55 L67 L73 L79 L85 L91 L98 L104 L110 L116 L122 L128 L134 L140 L158 L164 L170">
    <cfRule type="expression" dxfId="3923" priority="478" stopIfTrue="1">
      <formula>$S12=1</formula>
    </cfRule>
    <cfRule type="expression" dxfId="3922" priority="479" stopIfTrue="1">
      <formula>$S12=0</formula>
    </cfRule>
  </conditionalFormatting>
  <conditionalFormatting sqref="M12 M18 M24 M30 M37 M43 M49 M55 M67 M73 M79 M85 M91 M98 M104 M110 M116 M122 M128 M134 M140 M158 M164 M170">
    <cfRule type="expression" dxfId="3921" priority="476" stopIfTrue="1">
      <formula>$T12=1</formula>
    </cfRule>
    <cfRule type="expression" dxfId="3920" priority="477" stopIfTrue="1">
      <formula>$T12=0</formula>
    </cfRule>
  </conditionalFormatting>
  <conditionalFormatting sqref="AI11">
    <cfRule type="cellIs" dxfId="3919" priority="421" stopIfTrue="1" operator="equal">
      <formula>"5-Risque Intolérable"</formula>
    </cfRule>
    <cfRule type="cellIs" dxfId="3918" priority="422" stopIfTrue="1" operator="equal">
      <formula>"4-Risque Substantiel"</formula>
    </cfRule>
    <cfRule type="cellIs" dxfId="3917" priority="423" stopIfTrue="1" operator="between">
      <formula>"2-Risque Tolérable"</formula>
      <formula>"3-Risque Modéré"</formula>
    </cfRule>
  </conditionalFormatting>
  <conditionalFormatting sqref="K44">
    <cfRule type="expression" dxfId="3916" priority="403" stopIfTrue="1">
      <formula>LEFT(K44,1)="5"</formula>
    </cfRule>
    <cfRule type="expression" dxfId="3915" priority="404" stopIfTrue="1">
      <formula>LEFT(K44,1)="4"</formula>
    </cfRule>
    <cfRule type="expression" dxfId="3914" priority="405" stopIfTrue="1">
      <formula>OR(LEFT(K44,1)="3",LEFT(K44,1)="2")</formula>
    </cfRule>
  </conditionalFormatting>
  <conditionalFormatting sqref="K44">
    <cfRule type="expression" dxfId="3913" priority="400" stopIfTrue="1">
      <formula>LEFT(K44,1)="5"</formula>
    </cfRule>
    <cfRule type="expression" dxfId="3912" priority="401" stopIfTrue="1">
      <formula>LEFT(K44,1)="4"</formula>
    </cfRule>
    <cfRule type="expression" dxfId="3911" priority="402" stopIfTrue="1">
      <formula>OR(LEFT(K44,1)="3",LEFT(K44,1)="2")</formula>
    </cfRule>
  </conditionalFormatting>
  <conditionalFormatting sqref="K44">
    <cfRule type="expression" dxfId="3910" priority="397" stopIfTrue="1">
      <formula>LEFT(K44,1)="5"</formula>
    </cfRule>
    <cfRule type="expression" dxfId="3909" priority="398" stopIfTrue="1">
      <formula>LEFT(K44,1)="4"</formula>
    </cfRule>
    <cfRule type="expression" dxfId="3908" priority="399" stopIfTrue="1">
      <formula>OR(LEFT(K44,1)="3",LEFT(K44,1)="2")</formula>
    </cfRule>
  </conditionalFormatting>
  <conditionalFormatting sqref="K86">
    <cfRule type="expression" dxfId="3907" priority="394" stopIfTrue="1">
      <formula>LEFT(K86,1)="5"</formula>
    </cfRule>
    <cfRule type="expression" dxfId="3906" priority="395" stopIfTrue="1">
      <formula>LEFT(K86,1)="4"</formula>
    </cfRule>
    <cfRule type="expression" dxfId="3905" priority="396" stopIfTrue="1">
      <formula>OR(LEFT(K86,1)="3",LEFT(K86,1)="2")</formula>
    </cfRule>
  </conditionalFormatting>
  <conditionalFormatting sqref="K86">
    <cfRule type="expression" dxfId="3904" priority="391" stopIfTrue="1">
      <formula>LEFT(K86,1)="5"</formula>
    </cfRule>
    <cfRule type="expression" dxfId="3903" priority="392" stopIfTrue="1">
      <formula>LEFT(K86,1)="4"</formula>
    </cfRule>
    <cfRule type="expression" dxfId="3902" priority="393" stopIfTrue="1">
      <formula>OR(LEFT(K86,1)="3",LEFT(K86,1)="2")</formula>
    </cfRule>
  </conditionalFormatting>
  <conditionalFormatting sqref="K86">
    <cfRule type="expression" dxfId="3901" priority="388" stopIfTrue="1">
      <formula>LEFT(K86,1)="5"</formula>
    </cfRule>
    <cfRule type="expression" dxfId="3900" priority="389" stopIfTrue="1">
      <formula>LEFT(K86,1)="4"</formula>
    </cfRule>
    <cfRule type="expression" dxfId="3899" priority="390" stopIfTrue="1">
      <formula>OR(LEFT(K86,1)="3",LEFT(K86,1)="2")</formula>
    </cfRule>
  </conditionalFormatting>
  <conditionalFormatting sqref="K86">
    <cfRule type="expression" dxfId="3898" priority="385" stopIfTrue="1">
      <formula>LEFT(K86,1)="5"</formula>
    </cfRule>
    <cfRule type="expression" dxfId="3897" priority="386" stopIfTrue="1">
      <formula>LEFT(K86,1)="4"</formula>
    </cfRule>
    <cfRule type="expression" dxfId="3896" priority="387" stopIfTrue="1">
      <formula>OR(LEFT(K86,1)="3",LEFT(K86,1)="2")</formula>
    </cfRule>
  </conditionalFormatting>
  <conditionalFormatting sqref="K86">
    <cfRule type="expression" dxfId="3895" priority="382" stopIfTrue="1">
      <formula>LEFT(K86,1)="5"</formula>
    </cfRule>
    <cfRule type="expression" dxfId="3894" priority="383" stopIfTrue="1">
      <formula>LEFT(K86,1)="4"</formula>
    </cfRule>
    <cfRule type="expression" dxfId="3893" priority="384" stopIfTrue="1">
      <formula>OR(LEFT(K86,1)="3",LEFT(K86,1)="2")</formula>
    </cfRule>
  </conditionalFormatting>
  <conditionalFormatting sqref="K86">
    <cfRule type="expression" dxfId="3892" priority="379" stopIfTrue="1">
      <formula>LEFT(K86,1)="5"</formula>
    </cfRule>
    <cfRule type="expression" dxfId="3891" priority="380" stopIfTrue="1">
      <formula>LEFT(K86,1)="4"</formula>
    </cfRule>
    <cfRule type="expression" dxfId="3890" priority="381" stopIfTrue="1">
      <formula>OR(LEFT(K86,1)="3",LEFT(K86,1)="2")</formula>
    </cfRule>
  </conditionalFormatting>
  <conditionalFormatting sqref="K86">
    <cfRule type="expression" dxfId="3889" priority="376" stopIfTrue="1">
      <formula>LEFT(K86,1)="5"</formula>
    </cfRule>
    <cfRule type="expression" dxfId="3888" priority="377" stopIfTrue="1">
      <formula>LEFT(K86,1)="4"</formula>
    </cfRule>
    <cfRule type="expression" dxfId="3887" priority="378" stopIfTrue="1">
      <formula>OR(LEFT(K86,1)="3",LEFT(K86,1)="2")</formula>
    </cfRule>
  </conditionalFormatting>
  <conditionalFormatting sqref="K86">
    <cfRule type="expression" dxfId="3886" priority="373" stopIfTrue="1">
      <formula>LEFT(K86,1)="5"</formula>
    </cfRule>
    <cfRule type="expression" dxfId="3885" priority="374" stopIfTrue="1">
      <formula>LEFT(K86,1)="4"</formula>
    </cfRule>
    <cfRule type="expression" dxfId="3884" priority="375" stopIfTrue="1">
      <formula>OR(LEFT(K86,1)="3",LEFT(K86,1)="2")</formula>
    </cfRule>
  </conditionalFormatting>
  <conditionalFormatting sqref="K111">
    <cfRule type="expression" dxfId="3883" priority="370" stopIfTrue="1">
      <formula>LEFT(K111,1)="5"</formula>
    </cfRule>
    <cfRule type="expression" dxfId="3882" priority="371" stopIfTrue="1">
      <formula>LEFT(K111,1)="4"</formula>
    </cfRule>
    <cfRule type="expression" dxfId="3881" priority="372" stopIfTrue="1">
      <formula>OR(LEFT(K111,1)="3",LEFT(K111,1)="2")</formula>
    </cfRule>
  </conditionalFormatting>
  <conditionalFormatting sqref="K111">
    <cfRule type="expression" dxfId="3880" priority="367" stopIfTrue="1">
      <formula>LEFT(K111,1)="5"</formula>
    </cfRule>
    <cfRule type="expression" dxfId="3879" priority="368" stopIfTrue="1">
      <formula>LEFT(K111,1)="4"</formula>
    </cfRule>
    <cfRule type="expression" dxfId="3878" priority="369" stopIfTrue="1">
      <formula>OR(LEFT(K111,1)="3",LEFT(K111,1)="2")</formula>
    </cfRule>
  </conditionalFormatting>
  <conditionalFormatting sqref="K111">
    <cfRule type="expression" dxfId="3877" priority="364" stopIfTrue="1">
      <formula>LEFT(K111,1)="5"</formula>
    </cfRule>
    <cfRule type="expression" dxfId="3876" priority="365" stopIfTrue="1">
      <formula>LEFT(K111,1)="4"</formula>
    </cfRule>
    <cfRule type="expression" dxfId="3875" priority="366" stopIfTrue="1">
      <formula>OR(LEFT(K111,1)="3",LEFT(K111,1)="2")</formula>
    </cfRule>
  </conditionalFormatting>
  <conditionalFormatting sqref="K124:K125">
    <cfRule type="expression" dxfId="3874" priority="361" stopIfTrue="1">
      <formula>LEFT(K124,1)="5"</formula>
    </cfRule>
    <cfRule type="expression" dxfId="3873" priority="362" stopIfTrue="1">
      <formula>LEFT(K124,1)="4"</formula>
    </cfRule>
    <cfRule type="expression" dxfId="3872" priority="363" stopIfTrue="1">
      <formula>OR(LEFT(K124,1)="3",LEFT(K124,1)="2")</formula>
    </cfRule>
  </conditionalFormatting>
  <conditionalFormatting sqref="K123">
    <cfRule type="expression" dxfId="3871" priority="358" stopIfTrue="1">
      <formula>LEFT(K123,1)="5"</formula>
    </cfRule>
    <cfRule type="expression" dxfId="3870" priority="359" stopIfTrue="1">
      <formula>LEFT(K123,1)="4"</formula>
    </cfRule>
    <cfRule type="expression" dxfId="3869" priority="360" stopIfTrue="1">
      <formula>OR(LEFT(K123,1)="3",LEFT(K123,1)="2")</formula>
    </cfRule>
  </conditionalFormatting>
  <conditionalFormatting sqref="K123">
    <cfRule type="expression" dxfId="3868" priority="355" stopIfTrue="1">
      <formula>LEFT(K123,1)="5"</formula>
    </cfRule>
    <cfRule type="expression" dxfId="3867" priority="356" stopIfTrue="1">
      <formula>LEFT(K123,1)="4"</formula>
    </cfRule>
    <cfRule type="expression" dxfId="3866" priority="357" stopIfTrue="1">
      <formula>OR(LEFT(K123,1)="3",LEFT(K123,1)="2")</formula>
    </cfRule>
  </conditionalFormatting>
  <conditionalFormatting sqref="K123">
    <cfRule type="expression" dxfId="3865" priority="352" stopIfTrue="1">
      <formula>LEFT(K123,1)="5"</formula>
    </cfRule>
    <cfRule type="expression" dxfId="3864" priority="353" stopIfTrue="1">
      <formula>LEFT(K123,1)="4"</formula>
    </cfRule>
    <cfRule type="expression" dxfId="3863" priority="354" stopIfTrue="1">
      <formula>OR(LEFT(K123,1)="3",LEFT(K123,1)="2")</formula>
    </cfRule>
  </conditionalFormatting>
  <conditionalFormatting sqref="K136:K137">
    <cfRule type="expression" dxfId="3862" priority="349" stopIfTrue="1">
      <formula>LEFT(K136,1)="5"</formula>
    </cfRule>
    <cfRule type="expression" dxfId="3861" priority="350" stopIfTrue="1">
      <formula>LEFT(K136,1)="4"</formula>
    </cfRule>
    <cfRule type="expression" dxfId="3860" priority="351" stopIfTrue="1">
      <formula>OR(LEFT(K136,1)="3",LEFT(K136,1)="2")</formula>
    </cfRule>
  </conditionalFormatting>
  <conditionalFormatting sqref="K136:K137">
    <cfRule type="expression" dxfId="3859" priority="348" stopIfTrue="1">
      <formula>LEFT(K136,1)="5"</formula>
    </cfRule>
  </conditionalFormatting>
  <conditionalFormatting sqref="K159">
    <cfRule type="expression" dxfId="3858" priority="345" stopIfTrue="1">
      <formula>LEFT(K159,1)="5"</formula>
    </cfRule>
    <cfRule type="expression" dxfId="3857" priority="346" stopIfTrue="1">
      <formula>LEFT(K159,1)="4"</formula>
    </cfRule>
    <cfRule type="expression" dxfId="3856" priority="347" stopIfTrue="1">
      <formula>OR(LEFT(K159,1)="3",LEFT(K159,1)="2")</formula>
    </cfRule>
  </conditionalFormatting>
  <conditionalFormatting sqref="K159">
    <cfRule type="expression" dxfId="3855" priority="342" stopIfTrue="1">
      <formula>LEFT(K159,1)="5"</formula>
    </cfRule>
    <cfRule type="expression" dxfId="3854" priority="343" stopIfTrue="1">
      <formula>LEFT(K159,1)="4"</formula>
    </cfRule>
    <cfRule type="expression" dxfId="3853" priority="344" stopIfTrue="1">
      <formula>OR(LEFT(K159,1)="3",LEFT(K159,1)="2")</formula>
    </cfRule>
  </conditionalFormatting>
  <conditionalFormatting sqref="K159">
    <cfRule type="expression" dxfId="3852" priority="339" stopIfTrue="1">
      <formula>LEFT(K159,1)="5"</formula>
    </cfRule>
    <cfRule type="expression" dxfId="3851" priority="340" stopIfTrue="1">
      <formula>LEFT(K159,1)="4"</formula>
    </cfRule>
    <cfRule type="expression" dxfId="3850" priority="341" stopIfTrue="1">
      <formula>OR(LEFT(K159,1)="3",LEFT(K159,1)="2")</formula>
    </cfRule>
  </conditionalFormatting>
  <conditionalFormatting sqref="K165">
    <cfRule type="expression" dxfId="3849" priority="336" stopIfTrue="1">
      <formula>LEFT(K165,1)="5"</formula>
    </cfRule>
    <cfRule type="expression" dxfId="3848" priority="337" stopIfTrue="1">
      <formula>LEFT(K165,1)="4"</formula>
    </cfRule>
    <cfRule type="expression" dxfId="3847" priority="338" stopIfTrue="1">
      <formula>OR(LEFT(K165,1)="3",LEFT(K165,1)="2")</formula>
    </cfRule>
  </conditionalFormatting>
  <conditionalFormatting sqref="K165">
    <cfRule type="expression" dxfId="3846" priority="333" stopIfTrue="1">
      <formula>LEFT(K165,1)="5"</formula>
    </cfRule>
    <cfRule type="expression" dxfId="3845" priority="334" stopIfTrue="1">
      <formula>LEFT(K165,1)="4"</formula>
    </cfRule>
    <cfRule type="expression" dxfId="3844" priority="335" stopIfTrue="1">
      <formula>OR(LEFT(K165,1)="3",LEFT(K165,1)="2")</formula>
    </cfRule>
  </conditionalFormatting>
  <conditionalFormatting sqref="K165">
    <cfRule type="expression" dxfId="3843" priority="330" stopIfTrue="1">
      <formula>LEFT(K165,1)="5"</formula>
    </cfRule>
    <cfRule type="expression" dxfId="3842" priority="331" stopIfTrue="1">
      <formula>LEFT(K165,1)="4"</formula>
    </cfRule>
    <cfRule type="expression" dxfId="3841" priority="332" stopIfTrue="1">
      <formula>OR(LEFT(K165,1)="3",LEFT(K165,1)="2")</formula>
    </cfRule>
  </conditionalFormatting>
  <conditionalFormatting sqref="K105">
    <cfRule type="expression" dxfId="3840" priority="327" stopIfTrue="1">
      <formula>LEFT(K105,1)="5"</formula>
    </cfRule>
    <cfRule type="expression" dxfId="3839" priority="328" stopIfTrue="1">
      <formula>LEFT(K105,1)="4"</formula>
    </cfRule>
    <cfRule type="expression" dxfId="3838" priority="329" stopIfTrue="1">
      <formula>OR(LEFT(K105,1)="3",LEFT(K105,1)="2")</formula>
    </cfRule>
  </conditionalFormatting>
  <conditionalFormatting sqref="K105">
    <cfRule type="expression" dxfId="3837" priority="324" stopIfTrue="1">
      <formula>LEFT(K105,1)="5"</formula>
    </cfRule>
    <cfRule type="expression" dxfId="3836" priority="325" stopIfTrue="1">
      <formula>LEFT(K105,1)="4"</formula>
    </cfRule>
    <cfRule type="expression" dxfId="3835" priority="326" stopIfTrue="1">
      <formula>OR(LEFT(K105,1)="3",LEFT(K105,1)="2")</formula>
    </cfRule>
  </conditionalFormatting>
  <conditionalFormatting sqref="K105">
    <cfRule type="expression" dxfId="3834" priority="321" stopIfTrue="1">
      <formula>LEFT(K105,1)="5"</formula>
    </cfRule>
    <cfRule type="expression" dxfId="3833" priority="322" stopIfTrue="1">
      <formula>LEFT(K105,1)="4"</formula>
    </cfRule>
    <cfRule type="expression" dxfId="3832" priority="323" stopIfTrue="1">
      <formula>OR(LEFT(K105,1)="3",LEFT(K105,1)="2")</formula>
    </cfRule>
  </conditionalFormatting>
  <conditionalFormatting sqref="K38">
    <cfRule type="expression" dxfId="3831" priority="300" stopIfTrue="1">
      <formula>LEFT(K38,1)="5"</formula>
    </cfRule>
    <cfRule type="expression" dxfId="3830" priority="301" stopIfTrue="1">
      <formula>LEFT(K38,1)="4"</formula>
    </cfRule>
    <cfRule type="expression" dxfId="3829" priority="302" stopIfTrue="1">
      <formula>OR(LEFT(K38,1)="3",LEFT(K38,1)="2")</formula>
    </cfRule>
  </conditionalFormatting>
  <conditionalFormatting sqref="K38">
    <cfRule type="expression" dxfId="3828" priority="297" stopIfTrue="1">
      <formula>LEFT(K38,1)="5"</formula>
    </cfRule>
    <cfRule type="expression" dxfId="3827" priority="298" stopIfTrue="1">
      <formula>LEFT(K38,1)="4"</formula>
    </cfRule>
    <cfRule type="expression" dxfId="3826" priority="299" stopIfTrue="1">
      <formula>OR(LEFT(K38,1)="3",LEFT(K38,1)="2")</formula>
    </cfRule>
  </conditionalFormatting>
  <conditionalFormatting sqref="K38">
    <cfRule type="expression" dxfId="3825" priority="294" stopIfTrue="1">
      <formula>LEFT(K38,1)="5"</formula>
    </cfRule>
    <cfRule type="expression" dxfId="3824" priority="295" stopIfTrue="1">
      <formula>LEFT(K38,1)="4"</formula>
    </cfRule>
    <cfRule type="expression" dxfId="3823" priority="296" stopIfTrue="1">
      <formula>OR(LEFT(K38,1)="3",LEFT(K38,1)="2")</formula>
    </cfRule>
  </conditionalFormatting>
  <conditionalFormatting sqref="K166">
    <cfRule type="expression" dxfId="3822" priority="291" stopIfTrue="1">
      <formula>LEFT(K166,1)="5"</formula>
    </cfRule>
    <cfRule type="expression" dxfId="3821" priority="292" stopIfTrue="1">
      <formula>LEFT(K166,1)="4"</formula>
    </cfRule>
    <cfRule type="expression" dxfId="3820" priority="293" stopIfTrue="1">
      <formula>OR(LEFT(K166,1)="3",LEFT(K166,1)="2")</formula>
    </cfRule>
  </conditionalFormatting>
  <conditionalFormatting sqref="K166">
    <cfRule type="expression" dxfId="3819" priority="288" stopIfTrue="1">
      <formula>LEFT(K166,1)="5"</formula>
    </cfRule>
    <cfRule type="expression" dxfId="3818" priority="289" stopIfTrue="1">
      <formula>LEFT(K166,1)="4"</formula>
    </cfRule>
    <cfRule type="expression" dxfId="3817" priority="290" stopIfTrue="1">
      <formula>OR(LEFT(K166,1)="3",LEFT(K166,1)="2")</formula>
    </cfRule>
  </conditionalFormatting>
  <conditionalFormatting sqref="K166">
    <cfRule type="expression" dxfId="3816" priority="285" stopIfTrue="1">
      <formula>LEFT(K166,1)="5"</formula>
    </cfRule>
    <cfRule type="expression" dxfId="3815" priority="286" stopIfTrue="1">
      <formula>LEFT(K166,1)="4"</formula>
    </cfRule>
    <cfRule type="expression" dxfId="3814" priority="287" stopIfTrue="1">
      <formula>OR(LEFT(K166,1)="3",LEFT(K166,1)="2")</formula>
    </cfRule>
  </conditionalFormatting>
  <conditionalFormatting sqref="AI21 K21">
    <cfRule type="expression" dxfId="3813" priority="246" stopIfTrue="1">
      <formula>LEFT(K21,1)="5"</formula>
    </cfRule>
    <cfRule type="expression" dxfId="3812" priority="247" stopIfTrue="1">
      <formula>LEFT(K21,1)="4"</formula>
    </cfRule>
    <cfRule type="expression" dxfId="3811" priority="248" stopIfTrue="1">
      <formula>OR(LEFT(K21,1)="3",LEFT(K21,1)="2")</formula>
    </cfRule>
  </conditionalFormatting>
  <conditionalFormatting sqref="AI45:AI46 K45:K46">
    <cfRule type="expression" dxfId="3810" priority="243" stopIfTrue="1">
      <formula>LEFT(K45,1)="5"</formula>
    </cfRule>
    <cfRule type="expression" dxfId="3809" priority="244" stopIfTrue="1">
      <formula>LEFT(K45,1)="4"</formula>
    </cfRule>
    <cfRule type="expression" dxfId="3808" priority="245" stopIfTrue="1">
      <formula>OR(LEFT(K45,1)="3",LEFT(K45,1)="2")</formula>
    </cfRule>
  </conditionalFormatting>
  <conditionalFormatting sqref="K126">
    <cfRule type="expression" dxfId="3807" priority="240" stopIfTrue="1">
      <formula>LEFT(K126,1)="5"</formula>
    </cfRule>
    <cfRule type="expression" dxfId="3806" priority="241" stopIfTrue="1">
      <formula>LEFT(K126,1)="4"</formula>
    </cfRule>
    <cfRule type="expression" dxfId="3805" priority="242" stopIfTrue="1">
      <formula>OR(LEFT(K126,1)="3",LEFT(K126,1)="2")</formula>
    </cfRule>
  </conditionalFormatting>
  <conditionalFormatting sqref="K126">
    <cfRule type="expression" dxfId="3804" priority="237" stopIfTrue="1">
      <formula>LEFT(K126,1)="5"</formula>
    </cfRule>
    <cfRule type="expression" dxfId="3803" priority="238" stopIfTrue="1">
      <formula>LEFT(K126,1)="4"</formula>
    </cfRule>
    <cfRule type="expression" dxfId="3802" priority="239" stopIfTrue="1">
      <formula>OR(LEFT(K126,1)="3",LEFT(K126,1)="2")</formula>
    </cfRule>
  </conditionalFormatting>
  <conditionalFormatting sqref="K126">
    <cfRule type="expression" dxfId="3801" priority="234" stopIfTrue="1">
      <formula>LEFT(K126,1)="5"</formula>
    </cfRule>
    <cfRule type="expression" dxfId="3800" priority="235" stopIfTrue="1">
      <formula>LEFT(K126,1)="4"</formula>
    </cfRule>
    <cfRule type="expression" dxfId="3799" priority="236" stopIfTrue="1">
      <formula>OR(LEFT(K126,1)="3",LEFT(K126,1)="2")</formula>
    </cfRule>
  </conditionalFormatting>
  <conditionalFormatting sqref="K126">
    <cfRule type="expression" dxfId="3798" priority="231" stopIfTrue="1">
      <formula>LEFT(K126,1)="5"</formula>
    </cfRule>
    <cfRule type="expression" dxfId="3797" priority="232" stopIfTrue="1">
      <formula>LEFT(K126,1)="4"</formula>
    </cfRule>
    <cfRule type="expression" dxfId="3796" priority="233" stopIfTrue="1">
      <formula>OR(LEFT(K126,1)="3",LEFT(K126,1)="2")</formula>
    </cfRule>
  </conditionalFormatting>
  <conditionalFormatting sqref="K126">
    <cfRule type="expression" dxfId="3795" priority="228" stopIfTrue="1">
      <formula>LEFT(K126,1)="5"</formula>
    </cfRule>
    <cfRule type="expression" dxfId="3794" priority="229" stopIfTrue="1">
      <formula>LEFT(K126,1)="4"</formula>
    </cfRule>
    <cfRule type="expression" dxfId="3793" priority="230" stopIfTrue="1">
      <formula>OR(LEFT(K126,1)="3",LEFT(K126,1)="2")</formula>
    </cfRule>
  </conditionalFormatting>
  <conditionalFormatting sqref="K126">
    <cfRule type="expression" dxfId="3792" priority="225" stopIfTrue="1">
      <formula>LEFT(K126,1)="5"</formula>
    </cfRule>
    <cfRule type="expression" dxfId="3791" priority="226" stopIfTrue="1">
      <formula>LEFT(K126,1)="4"</formula>
    </cfRule>
    <cfRule type="expression" dxfId="3790" priority="227" stopIfTrue="1">
      <formula>OR(LEFT(K126,1)="3",LEFT(K126,1)="2")</formula>
    </cfRule>
  </conditionalFormatting>
  <conditionalFormatting sqref="K126">
    <cfRule type="expression" dxfId="3789" priority="222" stopIfTrue="1">
      <formula>LEFT(K126,1)="5"</formula>
    </cfRule>
    <cfRule type="expression" dxfId="3788" priority="223" stopIfTrue="1">
      <formula>LEFT(K126,1)="4"</formula>
    </cfRule>
    <cfRule type="expression" dxfId="3787" priority="224" stopIfTrue="1">
      <formula>OR(LEFT(K126,1)="3",LEFT(K126,1)="2")</formula>
    </cfRule>
  </conditionalFormatting>
  <conditionalFormatting sqref="K126">
    <cfRule type="expression" dxfId="3786" priority="219" stopIfTrue="1">
      <formula>LEFT(K126,1)="5"</formula>
    </cfRule>
    <cfRule type="expression" dxfId="3785" priority="220" stopIfTrue="1">
      <formula>LEFT(K126,1)="4"</formula>
    </cfRule>
    <cfRule type="expression" dxfId="3784" priority="221" stopIfTrue="1">
      <formula>OR(LEFT(K126,1)="3",LEFT(K126,1)="2")</formula>
    </cfRule>
  </conditionalFormatting>
  <conditionalFormatting sqref="K126 AI126">
    <cfRule type="expression" dxfId="3783" priority="216" stopIfTrue="1">
      <formula>LEFT(K126,1)="5"</formula>
    </cfRule>
    <cfRule type="expression" dxfId="3782" priority="217" stopIfTrue="1">
      <formula>LEFT(K126,1)="4"</formula>
    </cfRule>
    <cfRule type="expression" dxfId="3781" priority="218" stopIfTrue="1">
      <formula>OR(LEFT(K126,1)="3",LEFT(K126,1)="2")</formula>
    </cfRule>
  </conditionalFormatting>
  <conditionalFormatting sqref="K87">
    <cfRule type="expression" dxfId="3780" priority="204" stopIfTrue="1">
      <formula>LEFT(K87,1)="5"</formula>
    </cfRule>
    <cfRule type="expression" dxfId="3779" priority="205" stopIfTrue="1">
      <formula>LEFT(K87,1)="4"</formula>
    </cfRule>
    <cfRule type="expression" dxfId="3778" priority="206" stopIfTrue="1">
      <formula>OR(LEFT(K87,1)="3",LEFT(K87,1)="2")</formula>
    </cfRule>
  </conditionalFormatting>
  <conditionalFormatting sqref="K87">
    <cfRule type="expression" dxfId="3777" priority="201" stopIfTrue="1">
      <formula>LEFT(K87,1)="5"</formula>
    </cfRule>
    <cfRule type="expression" dxfId="3776" priority="202" stopIfTrue="1">
      <formula>LEFT(K87,1)="4"</formula>
    </cfRule>
    <cfRule type="expression" dxfId="3775" priority="203" stopIfTrue="1">
      <formula>OR(LEFT(K87,1)="3",LEFT(K87,1)="2")</formula>
    </cfRule>
  </conditionalFormatting>
  <conditionalFormatting sqref="K87">
    <cfRule type="expression" dxfId="3774" priority="198" stopIfTrue="1">
      <formula>LEFT(K87,1)="5"</formula>
    </cfRule>
    <cfRule type="expression" dxfId="3773" priority="199" stopIfTrue="1">
      <formula>LEFT(K87,1)="4"</formula>
    </cfRule>
    <cfRule type="expression" dxfId="3772" priority="200" stopIfTrue="1">
      <formula>OR(LEFT(K87,1)="3",LEFT(K87,1)="2")</formula>
    </cfRule>
  </conditionalFormatting>
  <conditionalFormatting sqref="K150">
    <cfRule type="expression" dxfId="3771" priority="195" stopIfTrue="1">
      <formula>LEFT(K150,1)="5"</formula>
    </cfRule>
    <cfRule type="expression" dxfId="3770" priority="196" stopIfTrue="1">
      <formula>LEFT(K150,1)="4"</formula>
    </cfRule>
    <cfRule type="expression" dxfId="3769" priority="197" stopIfTrue="1">
      <formula>OR(LEFT(K150,1)="3",LEFT(K150,1)="2")</formula>
    </cfRule>
  </conditionalFormatting>
  <conditionalFormatting sqref="K147:K148">
    <cfRule type="expression" dxfId="3768" priority="192" stopIfTrue="1">
      <formula>LEFT(K147,1)="5"</formula>
    </cfRule>
    <cfRule type="expression" dxfId="3767" priority="193" stopIfTrue="1">
      <formula>LEFT(K147,1)="4"</formula>
    </cfRule>
    <cfRule type="expression" dxfId="3766" priority="194" stopIfTrue="1">
      <formula>OR(LEFT(K147,1)="3",LEFT(K147,1)="2")</formula>
    </cfRule>
  </conditionalFormatting>
  <conditionalFormatting sqref="K147:K148">
    <cfRule type="expression" dxfId="3765" priority="189" stopIfTrue="1">
      <formula>LEFT(K147,1)="5"</formula>
    </cfRule>
    <cfRule type="expression" dxfId="3764" priority="190" stopIfTrue="1">
      <formula>LEFT(K147,1)="4"</formula>
    </cfRule>
    <cfRule type="expression" dxfId="3763" priority="191" stopIfTrue="1">
      <formula>OR(LEFT(K147,1)="3",LEFT(K147,1)="2")</formula>
    </cfRule>
  </conditionalFormatting>
  <conditionalFormatting sqref="K147:K148">
    <cfRule type="expression" dxfId="3762" priority="186" stopIfTrue="1">
      <formula>LEFT(K147,1)="5"</formula>
    </cfRule>
    <cfRule type="expression" dxfId="3761" priority="187" stopIfTrue="1">
      <formula>LEFT(K147,1)="4"</formula>
    </cfRule>
    <cfRule type="expression" dxfId="3760" priority="188" stopIfTrue="1">
      <formula>OR(LEFT(K147,1)="3",LEFT(K147,1)="2")</formula>
    </cfRule>
  </conditionalFormatting>
  <conditionalFormatting sqref="R142 N142:P142 K142:K146">
    <cfRule type="expression" dxfId="3759" priority="179" stopIfTrue="1">
      <formula>LEFT(K142,1)="5"</formula>
    </cfRule>
    <cfRule type="expression" dxfId="3758" priority="180" stopIfTrue="1">
      <formula>LEFT(K142,1)="4"</formula>
    </cfRule>
    <cfRule type="expression" dxfId="3757" priority="181" stopIfTrue="1">
      <formula>OR(LEFT(K142,1)="3",LEFT(K142,1)="2")</formula>
    </cfRule>
  </conditionalFormatting>
  <conditionalFormatting sqref="L142">
    <cfRule type="expression" dxfId="3756" priority="182" stopIfTrue="1">
      <formula>$S142=1</formula>
    </cfRule>
    <cfRule type="expression" dxfId="3755" priority="183" stopIfTrue="1">
      <formula>$S142=0</formula>
    </cfRule>
  </conditionalFormatting>
  <conditionalFormatting sqref="M142">
    <cfRule type="expression" dxfId="3754" priority="184" stopIfTrue="1">
      <formula>$T142=1</formula>
    </cfRule>
    <cfRule type="expression" dxfId="3753" priority="185" stopIfTrue="1">
      <formula>$T142=0</formula>
    </cfRule>
  </conditionalFormatting>
  <conditionalFormatting sqref="R142">
    <cfRule type="expression" dxfId="3752" priority="176" stopIfTrue="1">
      <formula>LEFT(R142,1)="5"</formula>
    </cfRule>
    <cfRule type="expression" dxfId="3751" priority="177" stopIfTrue="1">
      <formula>LEFT(R142,1)="4"</formula>
    </cfRule>
    <cfRule type="expression" dxfId="3750" priority="178" stopIfTrue="1">
      <formula>OR(LEFT(R142,1)="3",LEFT(R142,1)="2")</formula>
    </cfRule>
  </conditionalFormatting>
  <conditionalFormatting sqref="R142">
    <cfRule type="expression" dxfId="3749" priority="173" stopIfTrue="1">
      <formula>LEFT(R142,1)="5"</formula>
    </cfRule>
    <cfRule type="expression" dxfId="3748" priority="174" stopIfTrue="1">
      <formula>LEFT(R142,1)="4"</formula>
    </cfRule>
    <cfRule type="expression" dxfId="3747" priority="175" stopIfTrue="1">
      <formula>OR(LEFT(R142,1)="3",LEFT(R142,1)="2")</formula>
    </cfRule>
  </conditionalFormatting>
  <conditionalFormatting sqref="R142 N142:P142 K142:K146">
    <cfRule type="expression" dxfId="3746" priority="170" stopIfTrue="1">
      <formula>LEFT(K142,1)="5"</formula>
    </cfRule>
    <cfRule type="expression" dxfId="3745" priority="171" stopIfTrue="1">
      <formula>LEFT(K142,1)="4"</formula>
    </cfRule>
    <cfRule type="expression" dxfId="3744" priority="172" stopIfTrue="1">
      <formula>OR(LEFT(K142,1)="3",LEFT(K142,1)="2")</formula>
    </cfRule>
  </conditionalFormatting>
  <conditionalFormatting sqref="L142">
    <cfRule type="expression" dxfId="3743" priority="168" stopIfTrue="1">
      <formula>$S142=1</formula>
    </cfRule>
    <cfRule type="expression" dxfId="3742" priority="169" stopIfTrue="1">
      <formula>$S142=0</formula>
    </cfRule>
  </conditionalFormatting>
  <conditionalFormatting sqref="M142">
    <cfRule type="expression" dxfId="3741" priority="166" stopIfTrue="1">
      <formula>$T142=1</formula>
    </cfRule>
    <cfRule type="expression" dxfId="3740" priority="167" stopIfTrue="1">
      <formula>$T142=0</formula>
    </cfRule>
  </conditionalFormatting>
  <conditionalFormatting sqref="R142">
    <cfRule type="expression" dxfId="3739" priority="163" stopIfTrue="1">
      <formula>LEFT(R142,1)="5"</formula>
    </cfRule>
    <cfRule type="expression" dxfId="3738" priority="164" stopIfTrue="1">
      <formula>LEFT(R142,1)="4"</formula>
    </cfRule>
    <cfRule type="expression" dxfId="3737" priority="165" stopIfTrue="1">
      <formula>OR(LEFT(R142,1)="3",LEFT(R142,1)="2")</formula>
    </cfRule>
  </conditionalFormatting>
  <conditionalFormatting sqref="R142">
    <cfRule type="expression" dxfId="3736" priority="160" stopIfTrue="1">
      <formula>LEFT(R142,1)="5"</formula>
    </cfRule>
    <cfRule type="expression" dxfId="3735" priority="161" stopIfTrue="1">
      <formula>LEFT(R142,1)="4"</formula>
    </cfRule>
    <cfRule type="expression" dxfId="3734" priority="162" stopIfTrue="1">
      <formula>OR(LEFT(R142,1)="3",LEFT(R142,1)="2")</formula>
    </cfRule>
  </conditionalFormatting>
  <conditionalFormatting sqref="K142:K146">
    <cfRule type="expression" dxfId="3733" priority="157" stopIfTrue="1">
      <formula>LEFT(K142,1)="5"</formula>
    </cfRule>
    <cfRule type="expression" dxfId="3732" priority="158" stopIfTrue="1">
      <formula>LEFT(K142,1)="4"</formula>
    </cfRule>
    <cfRule type="expression" dxfId="3731" priority="159" stopIfTrue="1">
      <formula>OR(LEFT(K142,1)="3",LEFT(K142,1)="2")</formula>
    </cfRule>
  </conditionalFormatting>
  <conditionalFormatting sqref="K149">
    <cfRule type="expression" dxfId="3730" priority="154" stopIfTrue="1">
      <formula>LEFT(K149,1)="5"</formula>
    </cfRule>
    <cfRule type="expression" dxfId="3729" priority="155" stopIfTrue="1">
      <formula>LEFT(K149,1)="4"</formula>
    </cfRule>
    <cfRule type="expression" dxfId="3728" priority="156" stopIfTrue="1">
      <formula>OR(LEFT(K149,1)="3",LEFT(K149,1)="2")</formula>
    </cfRule>
  </conditionalFormatting>
  <conditionalFormatting sqref="K149">
    <cfRule type="expression" dxfId="3727" priority="151" stopIfTrue="1">
      <formula>LEFT(K149,1)="5"</formula>
    </cfRule>
    <cfRule type="expression" dxfId="3726" priority="152" stopIfTrue="1">
      <formula>LEFT(K149,1)="4"</formula>
    </cfRule>
    <cfRule type="expression" dxfId="3725" priority="153" stopIfTrue="1">
      <formula>OR(LEFT(K149,1)="3",LEFT(K149,1)="2")</formula>
    </cfRule>
  </conditionalFormatting>
  <conditionalFormatting sqref="K149">
    <cfRule type="expression" dxfId="3724" priority="148" stopIfTrue="1">
      <formula>LEFT(K149,1)="5"</formula>
    </cfRule>
    <cfRule type="expression" dxfId="3723" priority="149" stopIfTrue="1">
      <formula>LEFT(K149,1)="4"</formula>
    </cfRule>
    <cfRule type="expression" dxfId="3722" priority="150" stopIfTrue="1">
      <formula>OR(LEFT(K149,1)="3",LEFT(K149,1)="2")</formula>
    </cfRule>
  </conditionalFormatting>
  <conditionalFormatting sqref="K135">
    <cfRule type="expression" dxfId="3721" priority="145" stopIfTrue="1">
      <formula>LEFT(K135,1)="5"</formula>
    </cfRule>
    <cfRule type="expression" dxfId="3720" priority="146" stopIfTrue="1">
      <formula>LEFT(K135,1)="4"</formula>
    </cfRule>
    <cfRule type="expression" dxfId="3719" priority="147" stopIfTrue="1">
      <formula>OR(LEFT(K135,1)="3",LEFT(K135,1)="2")</formula>
    </cfRule>
  </conditionalFormatting>
  <conditionalFormatting sqref="K135">
    <cfRule type="expression" dxfId="3718" priority="144" stopIfTrue="1">
      <formula>LEFT(K135,1)="5"</formula>
    </cfRule>
  </conditionalFormatting>
  <conditionalFormatting sqref="K99:K102">
    <cfRule type="expression" dxfId="3717" priority="141" stopIfTrue="1">
      <formula>LEFT(K99,1)="5"</formula>
    </cfRule>
    <cfRule type="expression" dxfId="3716" priority="142" stopIfTrue="1">
      <formula>LEFT(K99,1)="4"</formula>
    </cfRule>
    <cfRule type="expression" dxfId="3715" priority="143" stopIfTrue="1">
      <formula>OR(LEFT(K99,1)="3",LEFT(K99,1)="2")</formula>
    </cfRule>
  </conditionalFormatting>
  <conditionalFormatting sqref="K99:K102">
    <cfRule type="expression" dxfId="3714" priority="138" stopIfTrue="1">
      <formula>LEFT(K99,1)="5"</formula>
    </cfRule>
    <cfRule type="expression" dxfId="3713" priority="139" stopIfTrue="1">
      <formula>LEFT(K99,1)="4"</formula>
    </cfRule>
    <cfRule type="expression" dxfId="3712" priority="140" stopIfTrue="1">
      <formula>OR(LEFT(K99,1)="3",LEFT(K99,1)="2")</formula>
    </cfRule>
  </conditionalFormatting>
  <conditionalFormatting sqref="K99:K102">
    <cfRule type="expression" dxfId="3711" priority="135" stopIfTrue="1">
      <formula>LEFT(K99,1)="5"</formula>
    </cfRule>
    <cfRule type="expression" dxfId="3710" priority="136" stopIfTrue="1">
      <formula>LEFT(K99,1)="4"</formula>
    </cfRule>
    <cfRule type="expression" dxfId="3709" priority="137" stopIfTrue="1">
      <formula>OR(LEFT(K99,1)="3",LEFT(K99,1)="2")</formula>
    </cfRule>
  </conditionalFormatting>
  <conditionalFormatting sqref="N61:P62 R61:R62 K65 K61:K62">
    <cfRule type="expression" dxfId="3708" priority="128" stopIfTrue="1">
      <formula>LEFT(K61,1)="5"</formula>
    </cfRule>
    <cfRule type="expression" dxfId="3707" priority="129" stopIfTrue="1">
      <formula>LEFT(K61,1)="4"</formula>
    </cfRule>
    <cfRule type="expression" dxfId="3706" priority="130" stopIfTrue="1">
      <formula>OR(LEFT(K61,1)="3",LEFT(K61,1)="2")</formula>
    </cfRule>
  </conditionalFormatting>
  <conditionalFormatting sqref="L61">
    <cfRule type="expression" dxfId="3705" priority="131" stopIfTrue="1">
      <formula>$S61=1</formula>
    </cfRule>
    <cfRule type="expression" dxfId="3704" priority="132" stopIfTrue="1">
      <formula>$S61=0</formula>
    </cfRule>
  </conditionalFormatting>
  <conditionalFormatting sqref="M61">
    <cfRule type="expression" dxfId="3703" priority="133" stopIfTrue="1">
      <formula>$T61=1</formula>
    </cfRule>
    <cfRule type="expression" dxfId="3702" priority="134" stopIfTrue="1">
      <formula>$T61=0</formula>
    </cfRule>
  </conditionalFormatting>
  <conditionalFormatting sqref="L61">
    <cfRule type="expression" dxfId="3701" priority="126" stopIfTrue="1">
      <formula>$S61=1</formula>
    </cfRule>
    <cfRule type="expression" dxfId="3700" priority="127" stopIfTrue="1">
      <formula>$S61=0</formula>
    </cfRule>
  </conditionalFormatting>
  <conditionalFormatting sqref="M61">
    <cfRule type="expression" dxfId="3699" priority="124" stopIfTrue="1">
      <formula>$T61=1</formula>
    </cfRule>
    <cfRule type="expression" dxfId="3698" priority="125" stopIfTrue="1">
      <formula>$T61=0</formula>
    </cfRule>
  </conditionalFormatting>
  <conditionalFormatting sqref="L61">
    <cfRule type="expression" dxfId="3697" priority="122" stopIfTrue="1">
      <formula>$S61=1</formula>
    </cfRule>
    <cfRule type="expression" dxfId="3696" priority="123" stopIfTrue="1">
      <formula>$S61=0</formula>
    </cfRule>
  </conditionalFormatting>
  <conditionalFormatting sqref="M61">
    <cfRule type="expression" dxfId="3695" priority="120" stopIfTrue="1">
      <formula>$T61=1</formula>
    </cfRule>
    <cfRule type="expression" dxfId="3694" priority="121" stopIfTrue="1">
      <formula>$T61=0</formula>
    </cfRule>
  </conditionalFormatting>
  <conditionalFormatting sqref="L61">
    <cfRule type="expression" dxfId="3693" priority="118" stopIfTrue="1">
      <formula>$S61=1</formula>
    </cfRule>
    <cfRule type="expression" dxfId="3692" priority="119" stopIfTrue="1">
      <formula>$S61=0</formula>
    </cfRule>
  </conditionalFormatting>
  <conditionalFormatting sqref="M61">
    <cfRule type="expression" dxfId="3691" priority="116" stopIfTrue="1">
      <formula>$T61=1</formula>
    </cfRule>
    <cfRule type="expression" dxfId="3690" priority="117" stopIfTrue="1">
      <formula>$T61=0</formula>
    </cfRule>
  </conditionalFormatting>
  <conditionalFormatting sqref="L61">
    <cfRule type="expression" dxfId="3689" priority="114" stopIfTrue="1">
      <formula>$S61=1</formula>
    </cfRule>
    <cfRule type="expression" dxfId="3688" priority="115" stopIfTrue="1">
      <formula>$S61=0</formula>
    </cfRule>
  </conditionalFormatting>
  <conditionalFormatting sqref="M61">
    <cfRule type="expression" dxfId="3687" priority="112" stopIfTrue="1">
      <formula>$T61=1</formula>
    </cfRule>
    <cfRule type="expression" dxfId="3686" priority="113" stopIfTrue="1">
      <formula>$T61=0</formula>
    </cfRule>
  </conditionalFormatting>
  <conditionalFormatting sqref="M62">
    <cfRule type="expression" dxfId="3685" priority="110" stopIfTrue="1">
      <formula>$T62=1</formula>
    </cfRule>
    <cfRule type="expression" dxfId="3684" priority="111" stopIfTrue="1">
      <formula>$T62=0</formula>
    </cfRule>
  </conditionalFormatting>
  <conditionalFormatting sqref="L62">
    <cfRule type="expression" dxfId="3683" priority="108" stopIfTrue="1">
      <formula>$S62=1</formula>
    </cfRule>
    <cfRule type="expression" dxfId="3682" priority="109" stopIfTrue="1">
      <formula>$S62=0</formula>
    </cfRule>
  </conditionalFormatting>
  <conditionalFormatting sqref="L62">
    <cfRule type="expression" dxfId="3681" priority="106" stopIfTrue="1">
      <formula>$S62=1</formula>
    </cfRule>
    <cfRule type="expression" dxfId="3680" priority="107" stopIfTrue="1">
      <formula>$S62=0</formula>
    </cfRule>
  </conditionalFormatting>
  <conditionalFormatting sqref="K64">
    <cfRule type="expression" dxfId="3679" priority="94" stopIfTrue="1">
      <formula>LEFT(K64,1)="5"</formula>
    </cfRule>
    <cfRule type="expression" dxfId="3678" priority="95" stopIfTrue="1">
      <formula>LEFT(K64,1)="4"</formula>
    </cfRule>
    <cfRule type="expression" dxfId="3677" priority="96" stopIfTrue="1">
      <formula>OR(LEFT(K64,1)="3",LEFT(K64,1)="2")</formula>
    </cfRule>
  </conditionalFormatting>
  <conditionalFormatting sqref="K64">
    <cfRule type="expression" dxfId="3676" priority="93" stopIfTrue="1">
      <formula>LEFT(K64,1)="5"</formula>
    </cfRule>
  </conditionalFormatting>
  <conditionalFormatting sqref="K63">
    <cfRule type="expression" dxfId="3675" priority="90" stopIfTrue="1">
      <formula>LEFT(K63,1)="5"</formula>
    </cfRule>
    <cfRule type="expression" dxfId="3674" priority="91" stopIfTrue="1">
      <formula>LEFT(K63,1)="4"</formula>
    </cfRule>
    <cfRule type="expression" dxfId="3673" priority="92" stopIfTrue="1">
      <formula>OR(LEFT(K63,1)="3",LEFT(K63,1)="2")</formula>
    </cfRule>
  </conditionalFormatting>
  <conditionalFormatting sqref="K63">
    <cfRule type="expression" dxfId="3672" priority="89" stopIfTrue="1">
      <formula>LEFT(K63,1)="5"</formula>
    </cfRule>
  </conditionalFormatting>
  <conditionalFormatting sqref="K112">
    <cfRule type="expression" dxfId="3671" priority="86" stopIfTrue="1">
      <formula>LEFT(K112,1)="5"</formula>
    </cfRule>
    <cfRule type="expression" dxfId="3670" priority="87" stopIfTrue="1">
      <formula>LEFT(K112,1)="4"</formula>
    </cfRule>
    <cfRule type="expression" dxfId="3669" priority="88" stopIfTrue="1">
      <formula>OR(LEFT(K112,1)="3",LEFT(K112,1)="2")</formula>
    </cfRule>
  </conditionalFormatting>
  <conditionalFormatting sqref="K112">
    <cfRule type="expression" dxfId="3668" priority="83" stopIfTrue="1">
      <formula>LEFT(K112,1)="5"</formula>
    </cfRule>
    <cfRule type="expression" dxfId="3667" priority="84" stopIfTrue="1">
      <formula>LEFT(K112,1)="4"</formula>
    </cfRule>
    <cfRule type="expression" dxfId="3666" priority="85" stopIfTrue="1">
      <formula>OR(LEFT(K112,1)="3",LEFT(K112,1)="2")</formula>
    </cfRule>
  </conditionalFormatting>
  <conditionalFormatting sqref="K112">
    <cfRule type="expression" dxfId="3665" priority="80" stopIfTrue="1">
      <formula>LEFT(K112,1)="5"</formula>
    </cfRule>
    <cfRule type="expression" dxfId="3664" priority="81" stopIfTrue="1">
      <formula>LEFT(K112,1)="4"</formula>
    </cfRule>
    <cfRule type="expression" dxfId="3663" priority="82" stopIfTrue="1">
      <formula>OR(LEFT(K112,1)="3",LEFT(K112,1)="2")</formula>
    </cfRule>
  </conditionalFormatting>
  <conditionalFormatting sqref="K112">
    <cfRule type="expression" dxfId="3662" priority="77" stopIfTrue="1">
      <formula>LEFT(K112,1)="5"</formula>
    </cfRule>
    <cfRule type="expression" dxfId="3661" priority="78" stopIfTrue="1">
      <formula>LEFT(K112,1)="4"</formula>
    </cfRule>
    <cfRule type="expression" dxfId="3660" priority="79" stopIfTrue="1">
      <formula>OR(LEFT(K112,1)="3",LEFT(K112,1)="2")</formula>
    </cfRule>
  </conditionalFormatting>
  <conditionalFormatting sqref="K112">
    <cfRule type="expression" dxfId="3659" priority="74" stopIfTrue="1">
      <formula>LEFT(K112,1)="5"</formula>
    </cfRule>
    <cfRule type="expression" dxfId="3658" priority="75" stopIfTrue="1">
      <formula>LEFT(K112,1)="4"</formula>
    </cfRule>
    <cfRule type="expression" dxfId="3657" priority="76" stopIfTrue="1">
      <formula>OR(LEFT(K112,1)="3",LEFT(K112,1)="2")</formula>
    </cfRule>
  </conditionalFormatting>
  <conditionalFormatting sqref="K112">
    <cfRule type="expression" dxfId="3656" priority="71" stopIfTrue="1">
      <formula>LEFT(K112,1)="5"</formula>
    </cfRule>
    <cfRule type="expression" dxfId="3655" priority="72" stopIfTrue="1">
      <formula>LEFT(K112,1)="4"</formula>
    </cfRule>
    <cfRule type="expression" dxfId="3654" priority="73" stopIfTrue="1">
      <formula>OR(LEFT(K112,1)="3",LEFT(K112,1)="2")</formula>
    </cfRule>
  </conditionalFormatting>
  <conditionalFormatting sqref="K112">
    <cfRule type="expression" dxfId="3653" priority="68" stopIfTrue="1">
      <formula>LEFT(K112,1)="5"</formula>
    </cfRule>
    <cfRule type="expression" dxfId="3652" priority="69" stopIfTrue="1">
      <formula>LEFT(K112,1)="4"</formula>
    </cfRule>
    <cfRule type="expression" dxfId="3651" priority="70" stopIfTrue="1">
      <formula>OR(LEFT(K112,1)="3",LEFT(K112,1)="2")</formula>
    </cfRule>
  </conditionalFormatting>
  <conditionalFormatting sqref="N152:P152 R152 K151:K152 K155:K156">
    <cfRule type="expression" dxfId="3650" priority="65" stopIfTrue="1">
      <formula>LEFT(K151,1)="5"</formula>
    </cfRule>
    <cfRule type="expression" dxfId="3649" priority="66" stopIfTrue="1">
      <formula>LEFT(K151,1)="4"</formula>
    </cfRule>
    <cfRule type="expression" dxfId="3648" priority="67" stopIfTrue="1">
      <formula>OR(LEFT(K151,1)="3",LEFT(K151,1)="2")</formula>
    </cfRule>
  </conditionalFormatting>
  <conditionalFormatting sqref="L152">
    <cfRule type="expression" dxfId="3647" priority="63" stopIfTrue="1">
      <formula>$S152=1</formula>
    </cfRule>
    <cfRule type="expression" dxfId="3646" priority="64" stopIfTrue="1">
      <formula>$S152=0</formula>
    </cfRule>
  </conditionalFormatting>
  <conditionalFormatting sqref="M152">
    <cfRule type="expression" dxfId="3645" priority="61" stopIfTrue="1">
      <formula>$T152=1</formula>
    </cfRule>
    <cfRule type="expression" dxfId="3644" priority="62" stopIfTrue="1">
      <formula>$T152=0</formula>
    </cfRule>
  </conditionalFormatting>
  <conditionalFormatting sqref="L152">
    <cfRule type="expression" dxfId="3643" priority="59" stopIfTrue="1">
      <formula>$S152=1</formula>
    </cfRule>
    <cfRule type="expression" dxfId="3642" priority="60" stopIfTrue="1">
      <formula>$S152=0</formula>
    </cfRule>
  </conditionalFormatting>
  <conditionalFormatting sqref="M152">
    <cfRule type="expression" dxfId="3641" priority="57" stopIfTrue="1">
      <formula>$T152=1</formula>
    </cfRule>
    <cfRule type="expression" dxfId="3640" priority="58" stopIfTrue="1">
      <formula>$T152=0</formula>
    </cfRule>
  </conditionalFormatting>
  <conditionalFormatting sqref="L152">
    <cfRule type="expression" dxfId="3639" priority="55" stopIfTrue="1">
      <formula>$S152=1</formula>
    </cfRule>
    <cfRule type="expression" dxfId="3638" priority="56" stopIfTrue="1">
      <formula>$S152=0</formula>
    </cfRule>
  </conditionalFormatting>
  <conditionalFormatting sqref="M152">
    <cfRule type="expression" dxfId="3637" priority="53" stopIfTrue="1">
      <formula>$T152=1</formula>
    </cfRule>
    <cfRule type="expression" dxfId="3636" priority="54" stopIfTrue="1">
      <formula>$T152=0</formula>
    </cfRule>
  </conditionalFormatting>
  <conditionalFormatting sqref="L152">
    <cfRule type="expression" dxfId="3635" priority="51" stopIfTrue="1">
      <formula>$S152=1</formula>
    </cfRule>
    <cfRule type="expression" dxfId="3634" priority="52" stopIfTrue="1">
      <formula>$S152=0</formula>
    </cfRule>
  </conditionalFormatting>
  <conditionalFormatting sqref="M152">
    <cfRule type="expression" dxfId="3633" priority="49" stopIfTrue="1">
      <formula>$T152=1</formula>
    </cfRule>
    <cfRule type="expression" dxfId="3632" priority="50" stopIfTrue="1">
      <formula>$T152=0</formula>
    </cfRule>
  </conditionalFormatting>
  <conditionalFormatting sqref="L152">
    <cfRule type="expression" dxfId="3631" priority="47" stopIfTrue="1">
      <formula>$S152=1</formula>
    </cfRule>
    <cfRule type="expression" dxfId="3630" priority="48" stopIfTrue="1">
      <formula>$S152=0</formula>
    </cfRule>
  </conditionalFormatting>
  <conditionalFormatting sqref="M152">
    <cfRule type="expression" dxfId="3629" priority="45" stopIfTrue="1">
      <formula>$T152=1</formula>
    </cfRule>
    <cfRule type="expression" dxfId="3628" priority="46" stopIfTrue="1">
      <formula>$T152=0</formula>
    </cfRule>
  </conditionalFormatting>
  <conditionalFormatting sqref="L152">
    <cfRule type="expression" dxfId="3627" priority="43" stopIfTrue="1">
      <formula>$S152=1</formula>
    </cfRule>
    <cfRule type="expression" dxfId="3626" priority="44" stopIfTrue="1">
      <formula>$S152=0</formula>
    </cfRule>
  </conditionalFormatting>
  <conditionalFormatting sqref="M152">
    <cfRule type="expression" dxfId="3625" priority="41" stopIfTrue="1">
      <formula>$T152=1</formula>
    </cfRule>
    <cfRule type="expression" dxfId="3624" priority="42" stopIfTrue="1">
      <formula>$T152=0</formula>
    </cfRule>
  </conditionalFormatting>
  <conditionalFormatting sqref="L152">
    <cfRule type="expression" dxfId="3623" priority="39" stopIfTrue="1">
      <formula>$S152=1</formula>
    </cfRule>
    <cfRule type="expression" dxfId="3622" priority="40" stopIfTrue="1">
      <formula>$S152=0</formula>
    </cfRule>
  </conditionalFormatting>
  <conditionalFormatting sqref="M152">
    <cfRule type="expression" dxfId="3621" priority="37" stopIfTrue="1">
      <formula>$T152=1</formula>
    </cfRule>
    <cfRule type="expression" dxfId="3620" priority="38" stopIfTrue="1">
      <formula>$T152=0</formula>
    </cfRule>
  </conditionalFormatting>
  <conditionalFormatting sqref="L152">
    <cfRule type="expression" dxfId="3619" priority="35" stopIfTrue="1">
      <formula>$S152=1</formula>
    </cfRule>
    <cfRule type="expression" dxfId="3618" priority="36" stopIfTrue="1">
      <formula>$S152=0</formula>
    </cfRule>
  </conditionalFormatting>
  <conditionalFormatting sqref="M152">
    <cfRule type="expression" dxfId="3617" priority="33" stopIfTrue="1">
      <formula>$T152=1</formula>
    </cfRule>
    <cfRule type="expression" dxfId="3616" priority="34" stopIfTrue="1">
      <formula>$T152=0</formula>
    </cfRule>
  </conditionalFormatting>
  <conditionalFormatting sqref="L152">
    <cfRule type="expression" dxfId="3615" priority="31" stopIfTrue="1">
      <formula>$S152=1</formula>
    </cfRule>
    <cfRule type="expression" dxfId="3614" priority="32" stopIfTrue="1">
      <formula>$S152=0</formula>
    </cfRule>
  </conditionalFormatting>
  <conditionalFormatting sqref="M152">
    <cfRule type="expression" dxfId="3613" priority="29" stopIfTrue="1">
      <formula>$T152=1</formula>
    </cfRule>
    <cfRule type="expression" dxfId="3612" priority="30" stopIfTrue="1">
      <formula>$T152=0</formula>
    </cfRule>
  </conditionalFormatting>
  <conditionalFormatting sqref="L152">
    <cfRule type="expression" dxfId="3611" priority="27" stopIfTrue="1">
      <formula>$S152=1</formula>
    </cfRule>
    <cfRule type="expression" dxfId="3610" priority="28" stopIfTrue="1">
      <formula>$S152=0</formula>
    </cfRule>
  </conditionalFormatting>
  <conditionalFormatting sqref="M152">
    <cfRule type="expression" dxfId="3609" priority="25" stopIfTrue="1">
      <formula>$T152=1</formula>
    </cfRule>
    <cfRule type="expression" dxfId="3608" priority="26" stopIfTrue="1">
      <formula>$T152=0</formula>
    </cfRule>
  </conditionalFormatting>
  <conditionalFormatting sqref="K153:K154">
    <cfRule type="expression" dxfId="3607" priority="22" stopIfTrue="1">
      <formula>LEFT(K153,1)="5"</formula>
    </cfRule>
    <cfRule type="expression" dxfId="3606" priority="23" stopIfTrue="1">
      <formula>LEFT(K153,1)="4"</formula>
    </cfRule>
    <cfRule type="expression" dxfId="3605" priority="24" stopIfTrue="1">
      <formula>OR(LEFT(K153,1)="3",LEFT(K153,1)="2")</formula>
    </cfRule>
  </conditionalFormatting>
  <conditionalFormatting sqref="K153:K154">
    <cfRule type="expression" dxfId="3604" priority="19" stopIfTrue="1">
      <formula>LEFT(K153,1)="5"</formula>
    </cfRule>
    <cfRule type="expression" dxfId="3603" priority="20" stopIfTrue="1">
      <formula>LEFT(K153,1)="4"</formula>
    </cfRule>
    <cfRule type="expression" dxfId="3602" priority="21" stopIfTrue="1">
      <formula>OR(LEFT(K153,1)="3",LEFT(K153,1)="2")</formula>
    </cfRule>
  </conditionalFormatting>
  <conditionalFormatting sqref="K153:K154">
    <cfRule type="expression" dxfId="3601" priority="16" stopIfTrue="1">
      <formula>LEFT(K153,1)="5"</formula>
    </cfRule>
    <cfRule type="expression" dxfId="3600" priority="17" stopIfTrue="1">
      <formula>LEFT(K153,1)="4"</formula>
    </cfRule>
    <cfRule type="expression" dxfId="3599" priority="18" stopIfTrue="1">
      <formula>OR(LEFT(K153,1)="3",LEFT(K153,1)="2")</formula>
    </cfRule>
  </conditionalFormatting>
  <conditionalFormatting sqref="K138">
    <cfRule type="expression" dxfId="3598" priority="13" stopIfTrue="1">
      <formula>LEFT(K138,1)="5"</formula>
    </cfRule>
    <cfRule type="expression" dxfId="3597" priority="14" stopIfTrue="1">
      <formula>LEFT(K138,1)="4"</formula>
    </cfRule>
    <cfRule type="expression" dxfId="3596" priority="15" stopIfTrue="1">
      <formula>OR(LEFT(K138,1)="3",LEFT(K138,1)="2")</formula>
    </cfRule>
  </conditionalFormatting>
  <conditionalFormatting sqref="K68">
    <cfRule type="expression" dxfId="3595" priority="4" stopIfTrue="1">
      <formula>LEFT(K68,1)="5"</formula>
    </cfRule>
    <cfRule type="expression" dxfId="3594" priority="5" stopIfTrue="1">
      <formula>LEFT(K68,1)="4"</formula>
    </cfRule>
    <cfRule type="expression" dxfId="3593" priority="6" stopIfTrue="1">
      <formula>OR(LEFT(K68,1)="3",LEFT(K68,1)="2")</formula>
    </cfRule>
  </conditionalFormatting>
  <conditionalFormatting sqref="K34">
    <cfRule type="expression" dxfId="3592" priority="1" stopIfTrue="1">
      <formula>LEFT(K34,1)="5"</formula>
    </cfRule>
    <cfRule type="expression" dxfId="3591" priority="2" stopIfTrue="1">
      <formula>LEFT(K34,1)="4"</formula>
    </cfRule>
    <cfRule type="expression" dxfId="3590" priority="3" stopIfTrue="1">
      <formula>OR(LEFT(K34,1)="3",LEFT(K34,1)="2")</formula>
    </cfRule>
  </conditionalFormatting>
  <dataValidations count="3">
    <dataValidation type="list" allowBlank="1" showInputMessage="1" showErrorMessage="1" sqref="H13:H17 H171:H175 AF159 AF135:AF137 AF87 AF123:AF126 H129:H133 AF111 H117:H121 AF99:AF102 AF165:AF166 AF105 AF44:AF46 H80:H84 H74:H78 H135:H139 H44:H48 H50:H54 H123:H127 H99:H103 H68:H72 H25:H29 H165:H169 AF21 H56:H61 H92:H97 H153:H157 H159:H163 AF38 H105:H109 AF153:AF154 H38:H42 H19:H23 H86:H90 H111:H115 H63:H66 AF61 AF63:AF65 AF56:AF59 H141:H151 AF142:AF150 H31:H36 AF34" xr:uid="{00000000-0002-0000-0C00-000000000000}">
      <formula1>Exposition</formula1>
    </dataValidation>
    <dataValidation type="list" allowBlank="1" showInputMessage="1" showErrorMessage="1" sqref="I44:I48 I171:I175 AG159 AG135:AG137 AG87 AG123:AG126 I129:I133 AG111 I117:I121 AG44:AG46 AG165:AG166 AG105 AG99:AG102 I80:I84 I74:I78 I135:I139 I13:I17 I50:I54 I123:I127 I99:I103 I68:I72 I25:I29 I165:I169 AG21 I56:I61 I92:I97 I153:I157 I159:I163 AG38 I105:I109 AG153:AG154 I38:I42 I19:I23 I86:I90 I111:I115 I63:I66 AG61 AG63:AG65 AG56:AG59 I141:I151 AG142:AG150 I31:I36 AG34" xr:uid="{00000000-0002-0000-0C00-000001000000}">
      <formula1>Seriousness</formula1>
    </dataValidation>
    <dataValidation type="list" allowBlank="1" showInputMessage="1" showErrorMessage="1" sqref="E13:E17 E171:E175 E159:E163 E111:E115 E86:E90 E92:E97 E129:E133 E56:E61 E117:E121 E99:E103 E38:E42 E105:E109 E44:E48 E19:E23 E80:E84 E74:E78 E135:E139 E123:E127 E50:E54 E165:E169 E153:E157 E68:E72 E25:E29 E63:E66 E141:E151 E31:E36" xr:uid="{00000000-0002-0000-0C00-000002000000}">
      <formula1>PPE</formula1>
    </dataValidation>
  </dataValidations>
  <hyperlinks>
    <hyperlink ref="AA105" r:id="rId1" xr:uid="{987C25F4-3C3A-4E03-96A6-E3460094F75B}"/>
    <hyperlink ref="AA87" r:id="rId2" location=":~:text=Le%20bruit%20g%C3%A9n%C3%A9r%C3%A9%20peut%20atteindre,de%20mastic...)." xr:uid="{5EBA8F14-4F7E-40AB-8602-6A577DFD2334}"/>
    <hyperlink ref="AA153" r:id="rId3" xr:uid="{BBA8A789-1B36-4157-A723-986246C1A030}"/>
  </hyperlinks>
  <pageMargins left="0.19685039370078741" right="0.19685039370078741" top="0.59055118110236227" bottom="0.59055118110236227" header="0.51181102362204722" footer="0.51181102362204722"/>
  <pageSetup paperSize="8" scale="50" orientation="landscape" r:id="rId4"/>
  <headerFooter alignWithMargins="0"/>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rgb="FFFF0000"/>
  </sheetPr>
  <dimension ref="A1:GY178"/>
  <sheetViews>
    <sheetView topLeftCell="A114" zoomScale="30" zoomScaleNormal="30" workbookViewId="0">
      <selection activeCell="N52" sqref="N52"/>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6.710937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91" t="s">
        <v>343</v>
      </c>
      <c r="C2" s="484" t="s">
        <v>872</v>
      </c>
      <c r="D2" s="505"/>
      <c r="E2" s="288"/>
      <c r="K2" s="290"/>
      <c r="L2" s="290"/>
      <c r="M2" s="290"/>
      <c r="N2" s="290"/>
      <c r="O2" s="290"/>
      <c r="P2" s="290"/>
      <c r="Q2" s="290"/>
      <c r="R2" s="290"/>
      <c r="S2" s="319"/>
      <c r="T2" s="319"/>
      <c r="V2" s="416"/>
    </row>
    <row r="3" spans="1:207">
      <c r="B3" s="492" t="s">
        <v>345</v>
      </c>
      <c r="C3" s="485" t="s">
        <v>646</v>
      </c>
      <c r="D3" s="288"/>
      <c r="E3" s="288"/>
      <c r="K3" s="290"/>
      <c r="L3" s="290"/>
      <c r="M3" s="290"/>
      <c r="N3" s="290"/>
      <c r="O3" s="290"/>
      <c r="P3" s="290"/>
      <c r="Q3" s="290"/>
      <c r="R3" s="290"/>
      <c r="S3" s="319"/>
      <c r="T3" s="319"/>
    </row>
    <row r="4" spans="1:207">
      <c r="B4" s="493" t="s">
        <v>347</v>
      </c>
      <c r="C4" s="486" t="s">
        <v>348</v>
      </c>
      <c r="D4" s="289"/>
      <c r="E4" s="289"/>
      <c r="K4" s="290"/>
      <c r="L4" s="290"/>
      <c r="M4" s="290"/>
      <c r="N4" s="290"/>
      <c r="O4" s="290"/>
      <c r="P4" s="290"/>
      <c r="Q4" s="290"/>
      <c r="R4" s="290"/>
      <c r="S4" s="319"/>
      <c r="T4" s="319"/>
    </row>
    <row r="5" spans="1:207">
      <c r="B5" s="494" t="s">
        <v>314</v>
      </c>
      <c r="C5" s="487">
        <v>44694</v>
      </c>
      <c r="K5" s="290"/>
      <c r="L5" s="290"/>
      <c r="M5" s="290"/>
      <c r="N5" s="290"/>
      <c r="O5" s="290"/>
      <c r="P5" s="290"/>
      <c r="Q5" s="290"/>
      <c r="R5" s="290"/>
      <c r="S5" s="319"/>
      <c r="T5" s="319"/>
    </row>
    <row r="6" spans="1:207">
      <c r="B6" s="494" t="s">
        <v>315</v>
      </c>
      <c r="C6" s="487">
        <v>45378</v>
      </c>
      <c r="K6" s="290"/>
      <c r="L6" s="290"/>
      <c r="M6" s="290"/>
      <c r="N6" s="290"/>
      <c r="O6" s="290"/>
      <c r="P6" s="290"/>
      <c r="Q6" s="290"/>
      <c r="R6" s="290"/>
      <c r="S6" s="319"/>
      <c r="T6" s="319"/>
    </row>
    <row r="7" spans="1:207">
      <c r="B7" s="492" t="s">
        <v>350</v>
      </c>
      <c r="C7" s="489">
        <f>IF(ISERROR(AVERAGE(F12:F183)),C7,AVERAGE(F12:F183))</f>
        <v>4</v>
      </c>
      <c r="K7" s="290"/>
      <c r="L7" s="290"/>
      <c r="M7" s="290"/>
      <c r="N7" s="290"/>
      <c r="O7" s="290"/>
      <c r="P7" s="290"/>
      <c r="Q7" s="290"/>
      <c r="R7" s="290"/>
      <c r="S7" s="319"/>
      <c r="T7" s="319"/>
    </row>
    <row r="8" spans="1:207" ht="25.5">
      <c r="B8" s="495" t="s">
        <v>351</v>
      </c>
      <c r="C8" s="497" t="s">
        <v>873</v>
      </c>
      <c r="D8" s="396" t="str">
        <f>IF((F9&lt;=0.85*C7),"Alert: please reconsider your HWAG definition","")</f>
        <v/>
      </c>
      <c r="E8" s="396"/>
      <c r="F8" s="396"/>
      <c r="G8" s="396"/>
    </row>
    <row r="9" spans="1:207">
      <c r="F9" s="320">
        <f>IF(ISERROR(AVERAGE(F12:F172)),C7,AVERAGE(F12:F172))</f>
        <v>4</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905"/>
      <c r="AE10" s="902" t="s">
        <v>359</v>
      </c>
      <c r="AF10" s="903"/>
      <c r="AG10" s="903"/>
      <c r="AH10" s="903"/>
      <c r="AI10" s="904"/>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9" t="s">
        <v>384</v>
      </c>
      <c r="AA11" s="181" t="s">
        <v>385</v>
      </c>
      <c r="AB11" s="182" t="s">
        <v>386</v>
      </c>
      <c r="AC11" s="183" t="s">
        <v>387</v>
      </c>
      <c r="AD11" s="809" t="s">
        <v>388</v>
      </c>
      <c r="AE11" s="811" t="s">
        <v>389</v>
      </c>
      <c r="AF11" s="188" t="s">
        <v>367</v>
      </c>
      <c r="AG11" s="189" t="s">
        <v>368</v>
      </c>
      <c r="AH11" s="190" t="s">
        <v>369</v>
      </c>
      <c r="AI11" s="678" t="s">
        <v>370</v>
      </c>
    </row>
    <row r="12" spans="1:207" s="517" customFormat="1" ht="14.25">
      <c r="A12" s="403" t="s">
        <v>253</v>
      </c>
      <c r="B12" s="398"/>
      <c r="C12" s="398"/>
      <c r="D12" s="398"/>
      <c r="E12" s="370"/>
      <c r="F12" s="370"/>
      <c r="G12" s="464"/>
      <c r="H12" s="412"/>
      <c r="I12" s="398"/>
      <c r="J12" s="398">
        <f>IF(SUM(J13:J17)=0,"",MAX(J13:J17))</f>
        <v>16</v>
      </c>
      <c r="K12" s="356" t="str">
        <f>IF(ISERROR(VLOOKUP(Y12,'Directive OSH09 (FR)'!$T$6:$U$10,2,FALSE)),"",VLOOKUP(Y12,'Directive OSH09 (FR)'!$T$6:$U$10,2,FALSE))</f>
        <v>2-Tolérable</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IF(J12="","",IF(J12&gt;=161,5,IF(J12&gt;=65,4,IF(J12&gt;=20,3,IF(J12&gt;=9,2,1)))))</f>
        <v>2</v>
      </c>
      <c r="Z12" s="367"/>
      <c r="AA12" s="365"/>
      <c r="AB12" s="365"/>
      <c r="AC12" s="368"/>
      <c r="AD12" s="665"/>
      <c r="AE12" s="644"/>
      <c r="AF12" s="624"/>
      <c r="AG12" s="365"/>
      <c r="AH12" s="365"/>
      <c r="AI12" s="65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25.5">
      <c r="A13" s="404" t="s">
        <v>1308</v>
      </c>
      <c r="B13" s="8" t="s">
        <v>874</v>
      </c>
      <c r="C13" s="8" t="s">
        <v>875</v>
      </c>
      <c r="D13" s="8" t="s">
        <v>876</v>
      </c>
      <c r="E13" s="266" t="s">
        <v>33</v>
      </c>
      <c r="F13" s="267">
        <v>4</v>
      </c>
      <c r="G13" s="321" t="s">
        <v>418</v>
      </c>
      <c r="H13" s="7" t="s">
        <v>38</v>
      </c>
      <c r="I13" s="8" t="s">
        <v>47</v>
      </c>
      <c r="J13" s="8">
        <f>IF(ISERROR(W13*X13),"",W13*X13)</f>
        <v>16</v>
      </c>
      <c r="K13" s="14" t="str">
        <f>IF(ISERROR(VLOOKUP(Y13,'Directive OSH09 (FR)'!$T$6:$U$10,2,FALSE)),"",VLOOKUP(Y13,'Directive OSH09 (FR)'!$T$6:$U$10,2,FALSE))</f>
        <v>2-Tolérable</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4</v>
      </c>
      <c r="X13" s="3">
        <f>IF(ISERROR(VLOOKUP(I13,'Directive OSH09 (FR)'!$O$13:$P$17,2,FALSE)),"",VLOOKUP(I13,'Directive OSH09 (FR)'!$O$13:$P$17,2,FALSE))</f>
        <v>4</v>
      </c>
      <c r="Y13" s="3">
        <f>IF(J13="","",IF(J13&gt;=161,5,IF(J13&gt;=65,4,IF(J13&gt;=20,3,IF(J13&gt;=9,2,1)))))</f>
        <v>2</v>
      </c>
      <c r="Z13" s="196"/>
      <c r="AA13" s="177"/>
      <c r="AB13" s="177"/>
      <c r="AC13" s="195"/>
      <c r="AD13" s="666"/>
      <c r="AE13" s="646"/>
      <c r="AF13" s="807"/>
      <c r="AG13" s="274"/>
      <c r="AH13" s="274"/>
      <c r="AI13" s="812"/>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t="s">
        <v>1308</v>
      </c>
      <c r="B14" s="8" t="s">
        <v>877</v>
      </c>
      <c r="C14" s="8" t="s">
        <v>878</v>
      </c>
      <c r="D14" s="8" t="s">
        <v>879</v>
      </c>
      <c r="E14" s="266" t="s">
        <v>36</v>
      </c>
      <c r="F14" s="267">
        <v>4</v>
      </c>
      <c r="G14" s="321" t="s">
        <v>698</v>
      </c>
      <c r="H14" s="7" t="s">
        <v>35</v>
      </c>
      <c r="I14" s="8" t="s">
        <v>48</v>
      </c>
      <c r="J14" s="8">
        <f t="shared" ref="J14:J17" si="1">IF(ISERROR(W14*X14),"",W14*X14)</f>
        <v>16</v>
      </c>
      <c r="K14" s="14" t="str">
        <f>IF(ISERROR(VLOOKUP(Y14,'Directive OSH09 (FR)'!$T$6:$U$10,2,FALSE)),"",VLOOKUP(Y14,'Directive OSH09 (FR)'!$T$6:$U$10,2,FALSE))</f>
        <v>2-Tolérable</v>
      </c>
      <c r="L14" s="126"/>
      <c r="M14" s="127"/>
      <c r="N14" s="27"/>
      <c r="O14" s="27"/>
      <c r="P14" s="27"/>
      <c r="Q14" s="57"/>
      <c r="R14" s="35"/>
      <c r="S14" s="7">
        <f t="shared" ca="1" si="0"/>
        <v>1</v>
      </c>
      <c r="T14" s="35">
        <f t="shared" ca="1" si="0"/>
        <v>1</v>
      </c>
      <c r="U14" s="3">
        <f t="shared" ref="U14:U17" ca="1" si="2">IF(A14="",0,IF(Q$12="",1,IF(Q$12+$U$12*365&lt;$U$1,1,0)))</f>
        <v>1</v>
      </c>
      <c r="V14" s="163">
        <f t="shared" ref="V14:V17" ca="1" si="3">IF(A14="",0,IF(Q$12="",1,IF(Q$12+$V$12*365&lt;$U$1,1,0)))</f>
        <v>1</v>
      </c>
      <c r="W14" s="162">
        <f>IF(ISERROR(VLOOKUP(H14,'Directive OSH09 (FR)'!$O$6:$P$10,2,FALSE)),"",VLOOKUP(H14,'Directive OSH09 (FR)'!$O$6:$P$10,2,FALSE))</f>
        <v>2</v>
      </c>
      <c r="X14" s="3">
        <f>IF(ISERROR(VLOOKUP(I14,'Directive OSH09 (FR)'!$O$13:$P$17,2,FALSE)),"",VLOOKUP(I14,'Directive OSH09 (FR)'!$O$13:$P$17,2,FALSE))</f>
        <v>8</v>
      </c>
      <c r="Y14" s="3">
        <f t="shared" ref="Y14:Y17" si="4">IF(J14="","",IF(J14&gt;=161,5,IF(J14&gt;=65,4,IF(J14&gt;=20,3,IF(J14&gt;=9,2,1)))))</f>
        <v>2</v>
      </c>
      <c r="Z14" s="196"/>
      <c r="AA14" s="177"/>
      <c r="AB14" s="177"/>
      <c r="AC14" s="195"/>
      <c r="AD14" s="666"/>
      <c r="AE14" s="646"/>
      <c r="AF14" s="807"/>
      <c r="AG14" s="274"/>
      <c r="AH14" s="274"/>
      <c r="AI14" s="812"/>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25.5">
      <c r="A15" s="404" t="s">
        <v>1308</v>
      </c>
      <c r="B15" s="8" t="s">
        <v>391</v>
      </c>
      <c r="C15" s="8" t="s">
        <v>880</v>
      </c>
      <c r="D15" s="8" t="s">
        <v>812</v>
      </c>
      <c r="E15" s="266" t="s">
        <v>36</v>
      </c>
      <c r="F15" s="267">
        <v>4</v>
      </c>
      <c r="G15" s="321" t="s">
        <v>418</v>
      </c>
      <c r="H15" s="7" t="s">
        <v>38</v>
      </c>
      <c r="I15" s="8" t="s">
        <v>47</v>
      </c>
      <c r="J15" s="8">
        <f t="shared" si="1"/>
        <v>16</v>
      </c>
      <c r="K15" s="14" t="str">
        <f>IF(ISERROR(VLOOKUP(Y15,'Directive OSH09 (FR)'!$T$6:$U$10,2,FALSE)),"",VLOOKUP(Y15,'Directive OSH09 (FR)'!$T$6:$U$10,2,FALSE))</f>
        <v>2-Tolérable</v>
      </c>
      <c r="L15" s="126"/>
      <c r="M15" s="127"/>
      <c r="N15" s="27"/>
      <c r="O15" s="27"/>
      <c r="P15" s="27"/>
      <c r="Q15" s="57"/>
      <c r="R15" s="35"/>
      <c r="S15" s="7">
        <f t="shared" ca="1" si="0"/>
        <v>1</v>
      </c>
      <c r="T15" s="35">
        <f t="shared" ca="1" si="0"/>
        <v>1</v>
      </c>
      <c r="U15" s="3">
        <f t="shared" ca="1" si="2"/>
        <v>1</v>
      </c>
      <c r="V15" s="163">
        <f t="shared" ca="1" si="3"/>
        <v>1</v>
      </c>
      <c r="W15" s="162">
        <f>IF(ISERROR(VLOOKUP(H15,'Directive OSH09 (FR)'!$O$6:$P$10,2,FALSE)),"",VLOOKUP(H15,'Directive OSH09 (FR)'!$O$6:$P$10,2,FALSE))</f>
        <v>4</v>
      </c>
      <c r="X15" s="3">
        <f>IF(ISERROR(VLOOKUP(I15,'Directive OSH09 (FR)'!$O$13:$P$17,2,FALSE)),"",VLOOKUP(I15,'Directive OSH09 (FR)'!$O$13:$P$17,2,FALSE))</f>
        <v>4</v>
      </c>
      <c r="Y15" s="3">
        <f t="shared" si="4"/>
        <v>2</v>
      </c>
      <c r="Z15" s="196" t="s">
        <v>813</v>
      </c>
      <c r="AA15" s="177"/>
      <c r="AB15" s="177"/>
      <c r="AC15" s="195"/>
      <c r="AD15" s="666"/>
      <c r="AE15" s="646"/>
      <c r="AF15" s="807"/>
      <c r="AG15" s="274"/>
      <c r="AH15" s="274"/>
      <c r="AI15" s="812"/>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95"/>
      <c r="AD16" s="666"/>
      <c r="AE16" s="646"/>
      <c r="AF16" s="213"/>
      <c r="AG16" s="177"/>
      <c r="AH16" s="177"/>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95"/>
      <c r="AD17" s="666"/>
      <c r="AE17" s="646"/>
      <c r="AF17" s="213"/>
      <c r="AG17" s="177"/>
      <c r="AH17" s="177"/>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03" t="s">
        <v>257</v>
      </c>
      <c r="B18" s="398"/>
      <c r="C18" s="398"/>
      <c r="D18" s="398"/>
      <c r="E18" s="370"/>
      <c r="F18" s="371"/>
      <c r="G18" s="464"/>
      <c r="H18" s="412"/>
      <c r="I18" s="398"/>
      <c r="J18" s="398">
        <f>IF(SUM(J19:J23)=0,"",MAX(J19:J23))</f>
        <v>16</v>
      </c>
      <c r="K18" s="356" t="str">
        <f>IF(ISERROR(VLOOKUP(Y18,'Directive OSH09 (FR)'!$T$6:$U$10,2,FALSE)),"",VLOOKUP(Y18,'Directive OSH09 (FR)'!$T$6:$U$10,2,FALSE))</f>
        <v>2-Tolérable</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 ca="1">IF(M18="Yes",IF(SUM(T19:T23)=0,0,1),2)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2</v>
      </c>
      <c r="Z18" s="367"/>
      <c r="AA18" s="365"/>
      <c r="AB18" s="365"/>
      <c r="AC18" s="368"/>
      <c r="AD18" s="665"/>
      <c r="AE18" s="644"/>
      <c r="AF18" s="624"/>
      <c r="AG18" s="365"/>
      <c r="AH18" s="365"/>
      <c r="AI18" s="65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38.25">
      <c r="A19" s="261" t="s">
        <v>329</v>
      </c>
      <c r="B19" s="8" t="s">
        <v>881</v>
      </c>
      <c r="C19" s="432" t="s">
        <v>882</v>
      </c>
      <c r="D19" s="8" t="s">
        <v>883</v>
      </c>
      <c r="E19" s="266" t="s">
        <v>36</v>
      </c>
      <c r="F19" s="267">
        <v>4</v>
      </c>
      <c r="G19" s="321" t="s">
        <v>698</v>
      </c>
      <c r="H19" s="7" t="s">
        <v>38</v>
      </c>
      <c r="I19" s="8" t="s">
        <v>47</v>
      </c>
      <c r="J19" s="8">
        <f>IF(ISERROR(W19*X19),"",W19*X19)</f>
        <v>16</v>
      </c>
      <c r="K19" s="14" t="str">
        <f>IF(ISERROR(VLOOKUP(Y19,'Directive OSH09 (FR)'!$T$6:$U$10,2,FALSE)),"",VLOOKUP(Y19,'Directive OSH09 (FR)'!$T$6:$U$10,2,FALSE))</f>
        <v>2-Tolérable</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f>IF(ISERROR(VLOOKUP(H19,'Directive OSH09 (FR)'!$O$6:$P$10,2,FALSE)),"",VLOOKUP(H19,'Directive OSH09 (FR)'!$O$6:$P$10,2,FALSE))</f>
        <v>4</v>
      </c>
      <c r="X19" s="3">
        <f>IF(ISERROR(VLOOKUP(I19,'Directive OSH09 (FR)'!$O$13:$P$17,2,FALSE)),"",VLOOKUP(I19,'Directive OSH09 (FR)'!$O$13:$P$17,2,FALSE))</f>
        <v>4</v>
      </c>
      <c r="Y19" s="3">
        <f>IF(J19="","",IF(J19&gt;=161,5,IF(J19&gt;=65,4,IF(J19&gt;=20,3,IF(J19&gt;=9,2,1)))))</f>
        <v>2</v>
      </c>
      <c r="Z19" s="210"/>
      <c r="AA19" s="424"/>
      <c r="AB19" s="176"/>
      <c r="AC19" s="195"/>
      <c r="AD19" s="666"/>
      <c r="AE19" s="646"/>
      <c r="AF19" s="756"/>
      <c r="AG19" s="177"/>
      <c r="AH19" s="177"/>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51">
      <c r="A20" s="261" t="s">
        <v>884</v>
      </c>
      <c r="B20" s="255" t="s">
        <v>391</v>
      </c>
      <c r="C20" s="255" t="s">
        <v>451</v>
      </c>
      <c r="D20" s="255" t="s">
        <v>845</v>
      </c>
      <c r="E20" s="266" t="s">
        <v>36</v>
      </c>
      <c r="F20" s="283">
        <v>4</v>
      </c>
      <c r="G20" s="256" t="s">
        <v>453</v>
      </c>
      <c r="H20" s="7" t="s">
        <v>38</v>
      </c>
      <c r="I20" s="8" t="s">
        <v>47</v>
      </c>
      <c r="J20" s="8">
        <f t="shared" ref="J20" si="6">IF(ISERROR(W20*X20),"",W20*X20)</f>
        <v>16</v>
      </c>
      <c r="K20" s="14" t="str">
        <f>IF(ISERROR(VLOOKUP(Y20,'Directive OSH09 (FR)'!$T$6:$U$10,2,FALSE)),"",VLOOKUP(Y20,'Directive OSH09 (FR)'!$T$6:$U$10,2,FALSE))</f>
        <v>2-Tolérable</v>
      </c>
      <c r="L20" s="126"/>
      <c r="M20" s="127"/>
      <c r="N20" s="27"/>
      <c r="O20" s="27"/>
      <c r="P20" s="27"/>
      <c r="Q20" s="57"/>
      <c r="R20" s="35"/>
      <c r="S20" s="7">
        <f t="shared" ca="1" si="5"/>
        <v>1</v>
      </c>
      <c r="T20" s="35">
        <f t="shared" ca="1" si="5"/>
        <v>1</v>
      </c>
      <c r="U20" s="3">
        <f t="shared" ref="U20" ca="1" si="7">IF(A20="",0,IF(Q$18="",1,IF(Q$18+$U$18*365&lt;$U$1,1,0)))</f>
        <v>1</v>
      </c>
      <c r="V20" s="163">
        <f t="shared" ref="V20" ca="1" si="8">IF(A20="",0,IF(Q$18="",1,IF(Q$18+$V$18*365&lt;$U$1,1,0)))</f>
        <v>1</v>
      </c>
      <c r="W20" s="162">
        <f>IF(ISERROR(VLOOKUP(H20,'Directive OSH09 (FR)'!$O$6:$P$10,2,FALSE)),"",VLOOKUP(H20,'Directive OSH09 (FR)'!$O$6:$P$10,2,FALSE))</f>
        <v>4</v>
      </c>
      <c r="X20" s="3">
        <f>IF(ISERROR(VLOOKUP(I20,'Directive OSH09 (FR)'!$O$13:$P$17,2,FALSE)),"",VLOOKUP(I20,'Directive OSH09 (FR)'!$O$13:$P$17,2,FALSE))</f>
        <v>4</v>
      </c>
      <c r="Y20" s="3">
        <f t="shared" ref="Y20" si="9">IF(J20="","",IF(J20&gt;=161,5,IF(J20&gt;=65,4,IF(J20&gt;=20,3,IF(J20&gt;=9,2,1)))))</f>
        <v>2</v>
      </c>
      <c r="Z20" s="213" t="s">
        <v>454</v>
      </c>
      <c r="AA20" s="418"/>
      <c r="AB20" s="418"/>
      <c r="AC20" s="420"/>
      <c r="AD20" s="667"/>
      <c r="AE20" s="651"/>
      <c r="AF20" s="314"/>
      <c r="AG20" s="8"/>
      <c r="AH20" s="8"/>
      <c r="AI20" s="649"/>
    </row>
    <row r="21" spans="1:207">
      <c r="A21" s="261"/>
      <c r="B21" s="8"/>
      <c r="C21" s="8"/>
      <c r="D21" s="8"/>
      <c r="E21" s="266"/>
      <c r="F21" s="267"/>
      <c r="G21" s="321"/>
      <c r="H21" s="7"/>
      <c r="I21" s="8"/>
      <c r="J21" s="8" t="str">
        <f t="shared" ref="J21:J23" si="10">IF(ISERROR(W21*X21),"",W21*X21)</f>
        <v/>
      </c>
      <c r="K21" s="14" t="str">
        <f>IF(ISERROR(VLOOKUP(Y21,'Directive OSH09 (FR)'!$T$6:$U$10,2,FALSE)),"",VLOOKUP(Y21,'Directive OSH09 (FR)'!$T$6:$U$10,2,FALSE))</f>
        <v/>
      </c>
      <c r="L21" s="126"/>
      <c r="M21" s="127"/>
      <c r="N21" s="27"/>
      <c r="O21" s="27"/>
      <c r="P21" s="27"/>
      <c r="Q21" s="57"/>
      <c r="R21" s="35"/>
      <c r="S21" s="7">
        <f t="shared" si="5"/>
        <v>0</v>
      </c>
      <c r="T21" s="35">
        <f t="shared" si="5"/>
        <v>0</v>
      </c>
      <c r="U21" s="3">
        <f t="shared" ref="U21:U23" si="11">IF(A21="",0,IF(Q$18="",1,IF(Q$18+$U$18*365&lt;$U$1,1,0)))</f>
        <v>0</v>
      </c>
      <c r="V21" s="163">
        <f t="shared" ref="V21:V23" si="12">IF(A21="",0,IF(Q$18="",1,IF(Q$18+$V$18*365&lt;$U$1,1,0)))</f>
        <v>0</v>
      </c>
      <c r="W21" s="162" t="str">
        <f>IF(ISERROR(VLOOKUP(H21,'Directive OSH09 (FR)'!$O$6:$P$10,2,FALSE)),"",VLOOKUP(H21,'Directive OSH09 (FR)'!$O$6:$P$10,2,FALSE))</f>
        <v/>
      </c>
      <c r="X21" s="3" t="str">
        <f>IF(ISERROR(VLOOKUP(I21,'Directive OSH09 (FR)'!$O$13:$P$17,2,FALSE)),"",VLOOKUP(I21,'Directive OSH09 (FR)'!$O$13:$P$17,2,FALSE))</f>
        <v/>
      </c>
      <c r="Y21" s="3" t="str">
        <f t="shared" ref="Y21:Y23" si="13">IF(J21="","",IF(J21&gt;=161,5,IF(J21&gt;=65,4,IF(J21&gt;=20,3,IF(J21&gt;=9,2,1)))))</f>
        <v/>
      </c>
      <c r="Z21" s="417"/>
      <c r="AA21" s="418"/>
      <c r="AB21" s="418"/>
      <c r="AC21" s="420"/>
      <c r="AD21" s="667"/>
      <c r="AE21" s="651"/>
      <c r="AF21" s="421"/>
      <c r="AG21" s="418"/>
      <c r="AH21" s="418"/>
      <c r="AI21" s="652"/>
    </row>
    <row r="22" spans="1:207">
      <c r="A22" s="261"/>
      <c r="B22" s="8"/>
      <c r="C22" s="8"/>
      <c r="D22" s="8"/>
      <c r="E22" s="266"/>
      <c r="F22" s="267"/>
      <c r="G22" s="321"/>
      <c r="H22" s="7"/>
      <c r="I22" s="8"/>
      <c r="J22" s="8" t="str">
        <f t="shared" si="10"/>
        <v/>
      </c>
      <c r="K22" s="14" t="str">
        <f>IF(ISERROR(VLOOKUP(Y22,'Directive OSH09 (FR)'!$T$6:$U$10,2,FALSE)),"",VLOOKUP(Y22,'Directive OSH09 (FR)'!$T$6:$U$10,2,FALSE))</f>
        <v/>
      </c>
      <c r="L22" s="126"/>
      <c r="M22" s="127"/>
      <c r="N22" s="27"/>
      <c r="O22" s="27"/>
      <c r="P22" s="27"/>
      <c r="Q22" s="57"/>
      <c r="R22" s="35"/>
      <c r="S22" s="7">
        <f t="shared" si="5"/>
        <v>0</v>
      </c>
      <c r="T22" s="35">
        <f t="shared" si="5"/>
        <v>0</v>
      </c>
      <c r="U22" s="3">
        <f t="shared" si="11"/>
        <v>0</v>
      </c>
      <c r="V22" s="163">
        <f t="shared" si="12"/>
        <v>0</v>
      </c>
      <c r="W22" s="162" t="str">
        <f>IF(ISERROR(VLOOKUP(H22,'Directive OSH09 (FR)'!$O$6:$P$10,2,FALSE)),"",VLOOKUP(H22,'Directive OSH09 (FR)'!$O$6:$P$10,2,FALSE))</f>
        <v/>
      </c>
      <c r="X22" s="3" t="str">
        <f>IF(ISERROR(VLOOKUP(I22,'Directive OSH09 (FR)'!$O$13:$P$17,2,FALSE)),"",VLOOKUP(I22,'Directive OSH09 (FR)'!$O$13:$P$17,2,FALSE))</f>
        <v/>
      </c>
      <c r="Y22" s="3" t="str">
        <f t="shared" si="13"/>
        <v/>
      </c>
      <c r="Z22" s="417"/>
      <c r="AA22" s="418"/>
      <c r="AB22" s="418"/>
      <c r="AC22" s="420"/>
      <c r="AD22" s="667"/>
      <c r="AE22" s="651"/>
      <c r="AF22" s="421"/>
      <c r="AG22" s="418"/>
      <c r="AH22" s="418"/>
      <c r="AI22" s="652"/>
    </row>
    <row r="23" spans="1:207" ht="5.25" customHeight="1">
      <c r="A23" s="405"/>
      <c r="B23" s="62"/>
      <c r="C23" s="62"/>
      <c r="D23" s="62"/>
      <c r="E23" s="293"/>
      <c r="F23" s="282"/>
      <c r="G23" s="458"/>
      <c r="H23" s="61"/>
      <c r="I23" s="62"/>
      <c r="J23" s="62" t="str">
        <f t="shared" si="10"/>
        <v/>
      </c>
      <c r="K23" s="63" t="str">
        <f>IF(ISERROR(VLOOKUP(Y23,'Directive OSH09 (FR)'!$T$6:$U$10,2,FALSE)),"",VLOOKUP(Y23,'Directive OSH09 (FR)'!$T$6:$U$10,2,FALSE))</f>
        <v/>
      </c>
      <c r="L23" s="61"/>
      <c r="M23" s="64"/>
      <c r="N23" s="64"/>
      <c r="O23" s="64"/>
      <c r="P23" s="64"/>
      <c r="Q23" s="65"/>
      <c r="R23" s="66"/>
      <c r="S23" s="61">
        <f t="shared" si="5"/>
        <v>0</v>
      </c>
      <c r="T23" s="66">
        <f t="shared" si="5"/>
        <v>0</v>
      </c>
      <c r="U23" s="164">
        <f t="shared" si="11"/>
        <v>0</v>
      </c>
      <c r="V23" s="165">
        <f t="shared" si="12"/>
        <v>0</v>
      </c>
      <c r="W23" s="162" t="str">
        <f>IF(ISERROR(VLOOKUP(H23,'Directive OSH09 (FR)'!$O$6:$P$10,2,FALSE)),"",VLOOKUP(H23,'Directive OSH09 (FR)'!$O$6:$P$10,2,FALSE))</f>
        <v/>
      </c>
      <c r="X23" s="3" t="str">
        <f>IF(ISERROR(VLOOKUP(I23,'Directive OSH09 (FR)'!$O$13:$P$17,2,FALSE)),"",VLOOKUP(I23,'Directive OSH09 (FR)'!$O$13:$P$17,2,FALSE))</f>
        <v/>
      </c>
      <c r="Y23" s="3" t="str">
        <f t="shared" si="13"/>
        <v/>
      </c>
      <c r="Z23" s="417"/>
      <c r="AA23" s="418"/>
      <c r="AB23" s="418"/>
      <c r="AC23" s="420"/>
      <c r="AD23" s="667"/>
      <c r="AE23" s="651"/>
      <c r="AF23" s="421"/>
      <c r="AG23" s="418"/>
      <c r="AH23" s="418"/>
      <c r="AI23" s="652"/>
    </row>
    <row r="24" spans="1:207" s="517" customFormat="1">
      <c r="A24" s="403" t="s">
        <v>263</v>
      </c>
      <c r="B24" s="398"/>
      <c r="C24" s="398"/>
      <c r="D24" s="398"/>
      <c r="E24" s="370"/>
      <c r="F24" s="371"/>
      <c r="G24" s="464"/>
      <c r="H24" s="412"/>
      <c r="I24" s="398"/>
      <c r="J24" s="398">
        <f>IF(SUM(J25:J29)=0,"",MAX(J25:J29))</f>
        <v>16</v>
      </c>
      <c r="K24" s="356" t="str">
        <f>IF(ISERROR(VLOOKUP(Y24,'Directive OSH09 (FR)'!$T$6:$U$10,2,FALSE)),"",VLOOKUP(Y24,'Directive OSH09 (FR)'!$T$6:$U$10,2,FALSE))</f>
        <v>2-Tolérable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IF(OR(L24="Yes",M24="Yes"),MAX(Q25:Q29),"")</f>
        <v/>
      </c>
      <c r="R24" s="361"/>
      <c r="S24" s="357">
        <f>IF(L24="Yes",IF(SUM(S25:S29)=0,0,1),2)</f>
        <v>2</v>
      </c>
      <c r="T24" s="361">
        <f>IF(M24="Yes",IF(SUM(T25:T29)=0,0,1),2)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2</v>
      </c>
      <c r="Z24" s="367"/>
      <c r="AA24" s="365"/>
      <c r="AB24" s="365"/>
      <c r="AC24" s="368"/>
      <c r="AD24" s="665"/>
      <c r="AE24" s="644"/>
      <c r="AF24" s="624"/>
      <c r="AG24" s="365"/>
      <c r="AH24" s="365"/>
      <c r="AI24" s="65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row>
    <row r="25" spans="1:207" ht="63.75">
      <c r="A25" s="261" t="s">
        <v>775</v>
      </c>
      <c r="B25" s="255" t="s">
        <v>695</v>
      </c>
      <c r="C25" s="255" t="s">
        <v>696</v>
      </c>
      <c r="D25" s="255" t="s">
        <v>701</v>
      </c>
      <c r="E25" s="266" t="s">
        <v>36</v>
      </c>
      <c r="F25" s="267">
        <v>4</v>
      </c>
      <c r="G25" s="321" t="s">
        <v>698</v>
      </c>
      <c r="H25" s="7" t="s">
        <v>38</v>
      </c>
      <c r="I25" s="8" t="s">
        <v>47</v>
      </c>
      <c r="J25" s="8">
        <f>IF(ISERROR(W25*X25),"",W25*X25)</f>
        <v>16</v>
      </c>
      <c r="K25" s="14" t="str">
        <f>IF(ISERROR(VLOOKUP(Y25,'Directive OSH09 (FR)'!$T$6:$U$10,2,FALSE)),"",VLOOKUP(Y25,'Directive OSH09 (FR)'!$T$6:$U$10,2,FALSE))</f>
        <v>2-Tolérable</v>
      </c>
      <c r="L25" s="126"/>
      <c r="M25" s="127"/>
      <c r="N25" s="27"/>
      <c r="O25" s="27"/>
      <c r="P25" s="27"/>
      <c r="Q25" s="57"/>
      <c r="R25" s="35"/>
      <c r="S25" s="7">
        <f t="shared" ref="S25:T26" si="14">U25</f>
        <v>1</v>
      </c>
      <c r="T25" s="35">
        <f t="shared" si="14"/>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4</v>
      </c>
      <c r="Y25" s="3">
        <f>IF(J25="","",IF(J25&gt;=161,5,IF(J25&gt;=65,4,IF(J25&gt;=20,3,IF(J25&gt;=9,2,1)))))</f>
        <v>2</v>
      </c>
      <c r="Z25" s="210" t="s">
        <v>429</v>
      </c>
      <c r="AA25" s="418"/>
      <c r="AB25" s="418"/>
      <c r="AC25" s="420"/>
      <c r="AD25" s="667"/>
      <c r="AE25" s="651"/>
      <c r="AF25" s="756"/>
      <c r="AG25" s="422"/>
      <c r="AH25" s="418"/>
      <c r="AI25" s="653"/>
    </row>
    <row r="26" spans="1:207" ht="51">
      <c r="A26" s="261" t="s">
        <v>775</v>
      </c>
      <c r="B26" s="8" t="s">
        <v>885</v>
      </c>
      <c r="C26" s="8" t="s">
        <v>700</v>
      </c>
      <c r="D26" s="8" t="s">
        <v>701</v>
      </c>
      <c r="E26" s="266" t="s">
        <v>36</v>
      </c>
      <c r="F26" s="267">
        <v>4</v>
      </c>
      <c r="G26" s="321" t="s">
        <v>698</v>
      </c>
      <c r="H26" s="7" t="s">
        <v>38</v>
      </c>
      <c r="I26" s="8" t="s">
        <v>47</v>
      </c>
      <c r="J26" s="8">
        <f t="shared" ref="J26" si="15">IF(ISERROR(W26*X26),"",W26*X26)</f>
        <v>16</v>
      </c>
      <c r="K26" s="14" t="str">
        <f>IF(ISERROR(VLOOKUP(Y26,'Directive OSH09 (FR)'!$T$6:$U$10,2,FALSE)),"",VLOOKUP(Y26,'Directive OSH09 (FR)'!$T$6:$U$10,2,FALSE))</f>
        <v>2-Tolérable</v>
      </c>
      <c r="L26" s="126"/>
      <c r="M26" s="127"/>
      <c r="N26" s="27"/>
      <c r="O26" s="27"/>
      <c r="P26" s="27"/>
      <c r="Q26" s="57"/>
      <c r="R26" s="35"/>
      <c r="S26" s="7">
        <f t="shared" si="14"/>
        <v>1</v>
      </c>
      <c r="T26" s="35">
        <f t="shared" si="14"/>
        <v>1</v>
      </c>
      <c r="U26" s="3">
        <f t="shared" ref="U26" si="16">IF(A26="",0,IF(Q$24="",1,IF(Q$24+$U$24*365&lt;$U$1,1,0)))</f>
        <v>1</v>
      </c>
      <c r="V26" s="163">
        <f t="shared" ref="V26" si="17">IF(A26="",0,IF(Q$24="",1,IF(Q$24+$V$24*365&lt;$U$1,1,0)))</f>
        <v>1</v>
      </c>
      <c r="W26" s="162">
        <f>IF(ISERROR(VLOOKUP(H26,'Directive OSH09 (FR)'!$O$6:$P$10,2,FALSE)),"",VLOOKUP(H26,'Directive OSH09 (FR)'!$O$6:$P$10,2,FALSE))</f>
        <v>4</v>
      </c>
      <c r="X26" s="3">
        <f>IF(ISERROR(VLOOKUP(I26,'Directive OSH09 (FR)'!$O$13:$P$17,2,FALSE)),"",VLOOKUP(I26,'Directive OSH09 (FR)'!$O$13:$P$17,2,FALSE))</f>
        <v>4</v>
      </c>
      <c r="Y26" s="3">
        <f t="shared" ref="Y26" si="18">IF(J26="","",IF(J26&gt;=161,5,IF(J26&gt;=65,4,IF(J26&gt;=20,3,IF(J26&gt;=9,2,1)))))</f>
        <v>2</v>
      </c>
      <c r="Z26" s="210" t="s">
        <v>429</v>
      </c>
      <c r="AA26" s="418"/>
      <c r="AB26" s="418"/>
      <c r="AC26" s="420"/>
      <c r="AD26" s="667"/>
      <c r="AE26" s="651"/>
      <c r="AF26" s="421"/>
      <c r="AG26" s="418"/>
      <c r="AH26" s="418"/>
      <c r="AI26" s="652"/>
    </row>
    <row r="27" spans="1:207">
      <c r="A27" s="261"/>
      <c r="B27" s="8"/>
      <c r="C27" s="8"/>
      <c r="D27" s="8"/>
      <c r="E27" s="266"/>
      <c r="F27" s="267"/>
      <c r="G27" s="321"/>
      <c r="H27" s="7"/>
      <c r="I27" s="8"/>
      <c r="J27" s="8" t="str">
        <f t="shared" ref="J27:J29" si="19">IF(ISERROR(W27*X27),"",W27*X27)</f>
        <v/>
      </c>
      <c r="K27" s="14" t="str">
        <f>IF(ISERROR(VLOOKUP(Y27,'Directive OSH09 (FR)'!$T$6:$U$10,2,FALSE)),"",VLOOKUP(Y27,'Directive OSH09 (FR)'!$T$6:$U$10,2,FALSE))</f>
        <v/>
      </c>
      <c r="L27" s="126"/>
      <c r="M27" s="127"/>
      <c r="N27" s="27"/>
      <c r="O27" s="27"/>
      <c r="P27" s="27"/>
      <c r="Q27" s="57"/>
      <c r="R27" s="35"/>
      <c r="S27" s="7">
        <f t="shared" ref="S27:T29" si="20">U27</f>
        <v>0</v>
      </c>
      <c r="T27" s="35">
        <f t="shared" si="20"/>
        <v>0</v>
      </c>
      <c r="U27" s="3">
        <f t="shared" ref="U27:U29" si="21">IF(A27="",0,IF(Q$24="",1,IF(Q$24+$U$24*365&lt;$U$1,1,0)))</f>
        <v>0</v>
      </c>
      <c r="V27" s="163">
        <f t="shared" ref="V27:V29" si="22">IF(A27="",0,IF(Q$24="",1,IF(Q$24+$V$24*365&lt;$U$1,1,0)))</f>
        <v>0</v>
      </c>
      <c r="W27" s="162" t="str">
        <f>IF(ISERROR(VLOOKUP(H27,'Directive OSH09 (FR)'!$O$6:$P$10,2,FALSE)),"",VLOOKUP(H27,'Directive OSH09 (FR)'!$O$6:$P$10,2,FALSE))</f>
        <v/>
      </c>
      <c r="X27" s="3" t="str">
        <f>IF(ISERROR(VLOOKUP(I27,'Directive OSH09 (FR)'!$O$13:$P$17,2,FALSE)),"",VLOOKUP(I27,'Directive OSH09 (FR)'!$O$13:$P$17,2,FALSE))</f>
        <v/>
      </c>
      <c r="Y27" s="3" t="str">
        <f t="shared" ref="Y27:Y29" si="23">IF(J27="","",IF(J27&gt;=161,5,IF(J27&gt;=65,4,IF(J27&gt;=20,3,IF(J27&gt;=9,2,1)))))</f>
        <v/>
      </c>
      <c r="Z27" s="210"/>
      <c r="AA27" s="418"/>
      <c r="AB27" s="418"/>
      <c r="AC27" s="420"/>
      <c r="AD27" s="667"/>
      <c r="AE27" s="651"/>
      <c r="AF27" s="421"/>
      <c r="AG27" s="418"/>
      <c r="AH27" s="418"/>
      <c r="AI27" s="652"/>
    </row>
    <row r="28" spans="1:207">
      <c r="A28" s="261"/>
      <c r="B28" s="8"/>
      <c r="C28" s="8"/>
      <c r="D28" s="8"/>
      <c r="E28" s="266"/>
      <c r="F28" s="267"/>
      <c r="G28" s="321"/>
      <c r="H28" s="7"/>
      <c r="I28" s="8"/>
      <c r="J28" s="8" t="str">
        <f t="shared" si="19"/>
        <v/>
      </c>
      <c r="K28" s="14" t="str">
        <f>IF(ISERROR(VLOOKUP(Y28,'Directive OSH09 (FR)'!$T$6:$U$10,2,FALSE)),"",VLOOKUP(Y28,'Directive OSH09 (FR)'!$T$6:$U$10,2,FALSE))</f>
        <v/>
      </c>
      <c r="L28" s="126"/>
      <c r="M28" s="127"/>
      <c r="N28" s="27"/>
      <c r="O28" s="27"/>
      <c r="P28" s="27"/>
      <c r="Q28" s="57"/>
      <c r="R28" s="35"/>
      <c r="S28" s="7">
        <f t="shared" si="20"/>
        <v>0</v>
      </c>
      <c r="T28" s="35">
        <f t="shared" si="20"/>
        <v>0</v>
      </c>
      <c r="U28" s="3">
        <f t="shared" si="21"/>
        <v>0</v>
      </c>
      <c r="V28" s="163">
        <f t="shared" si="22"/>
        <v>0</v>
      </c>
      <c r="W28" s="162" t="str">
        <f>IF(ISERROR(VLOOKUP(H28,'Directive OSH09 (FR)'!$O$6:$P$10,2,FALSE)),"",VLOOKUP(H28,'Directive OSH09 (FR)'!$O$6:$P$10,2,FALSE))</f>
        <v/>
      </c>
      <c r="X28" s="3" t="str">
        <f>IF(ISERROR(VLOOKUP(I28,'Directive OSH09 (FR)'!$O$13:$P$17,2,FALSE)),"",VLOOKUP(I28,'Directive OSH09 (FR)'!$O$13:$P$17,2,FALSE))</f>
        <v/>
      </c>
      <c r="Y28" s="3" t="str">
        <f t="shared" si="23"/>
        <v/>
      </c>
      <c r="Z28" s="417"/>
      <c r="AA28" s="418"/>
      <c r="AB28" s="418"/>
      <c r="AC28" s="420"/>
      <c r="AD28" s="667"/>
      <c r="AE28" s="651"/>
      <c r="AF28" s="421"/>
      <c r="AG28" s="418"/>
      <c r="AH28" s="418"/>
      <c r="AI28" s="652"/>
    </row>
    <row r="29" spans="1:207" ht="5.25" customHeight="1">
      <c r="A29" s="405"/>
      <c r="B29" s="62"/>
      <c r="C29" s="62"/>
      <c r="D29" s="62"/>
      <c r="E29" s="293"/>
      <c r="F29" s="282"/>
      <c r="G29" s="458"/>
      <c r="H29" s="61"/>
      <c r="I29" s="62"/>
      <c r="J29" s="62" t="str">
        <f t="shared" si="19"/>
        <v/>
      </c>
      <c r="K29" s="63" t="str">
        <f>IF(ISERROR(VLOOKUP(Y29,'Directive OSH09 (FR)'!$T$6:$U$10,2,FALSE)),"",VLOOKUP(Y29,'Directive OSH09 (FR)'!$T$6:$U$10,2,FALSE))</f>
        <v/>
      </c>
      <c r="L29" s="61"/>
      <c r="M29" s="64"/>
      <c r="N29" s="64"/>
      <c r="O29" s="64"/>
      <c r="P29" s="64"/>
      <c r="Q29" s="65"/>
      <c r="R29" s="66"/>
      <c r="S29" s="61">
        <f t="shared" si="20"/>
        <v>0</v>
      </c>
      <c r="T29" s="66">
        <f t="shared" si="20"/>
        <v>0</v>
      </c>
      <c r="U29" s="164">
        <f t="shared" si="21"/>
        <v>0</v>
      </c>
      <c r="V29" s="165">
        <f t="shared" si="22"/>
        <v>0</v>
      </c>
      <c r="W29" s="162" t="str">
        <f>IF(ISERROR(VLOOKUP(H29,'Directive OSH09 (FR)'!$O$6:$P$10,2,FALSE)),"",VLOOKUP(H29,'Directive OSH09 (FR)'!$O$6:$P$10,2,FALSE))</f>
        <v/>
      </c>
      <c r="X29" s="3" t="str">
        <f>IF(ISERROR(VLOOKUP(I29,'Directive OSH09 (FR)'!$O$13:$P$17,2,FALSE)),"",VLOOKUP(I29,'Directive OSH09 (FR)'!$O$13:$P$17,2,FALSE))</f>
        <v/>
      </c>
      <c r="Y29" s="3" t="str">
        <f t="shared" si="23"/>
        <v/>
      </c>
      <c r="Z29" s="417"/>
      <c r="AA29" s="418"/>
      <c r="AB29" s="418"/>
      <c r="AC29" s="420"/>
      <c r="AD29" s="667"/>
      <c r="AE29" s="651"/>
      <c r="AF29" s="421"/>
      <c r="AG29" s="418"/>
      <c r="AH29" s="418"/>
      <c r="AI29" s="652"/>
    </row>
    <row r="30" spans="1:207" s="517" customFormat="1">
      <c r="A30" s="403" t="s">
        <v>267</v>
      </c>
      <c r="B30" s="398"/>
      <c r="C30" s="398"/>
      <c r="D30" s="398"/>
      <c r="E30" s="370"/>
      <c r="F30" s="371"/>
      <c r="G30" s="464"/>
      <c r="H30" s="412"/>
      <c r="I30" s="398"/>
      <c r="J30" s="398">
        <f>IF(SUM(J31:J37)=0,"",MAX(J31:J37))</f>
        <v>36</v>
      </c>
      <c r="K30" s="356" t="str">
        <f>IF(ISERROR(VLOOKUP(Y30,'Directive OSH09 (FR)'!$T$6:$U$10,2,FALSE)),"",VLOOKUP(Y30,'Directive OSH09 (FR)'!$T$6:$U$10,2,FALSE))</f>
        <v>3-Moderé</v>
      </c>
      <c r="L30" s="357" t="str">
        <f>IF(ISERROR(VLOOKUP($A30,Dangers!$B$4:$G$1001,4,FALSE)),"ERR",IF(ISBLANK(VLOOKUP($A30,Dangers!$B$4:$G$1001,4,FALSE)),"","Yes"))</f>
        <v/>
      </c>
      <c r="M30" s="358" t="str">
        <f>IF(ISERROR(VLOOKUP($A30,Dangers!$B$4:$G$1001,6,FALSE)),"ERR",IF(ISBLANK((VLOOKUP($A30,Dangers!$B$4:$G$1001,6,FALSE))),"","Yes"))</f>
        <v/>
      </c>
      <c r="N30" s="358"/>
      <c r="O30" s="359"/>
      <c r="P30" s="358"/>
      <c r="Q30" s="360" t="str">
        <f>IF(OR(L30="Yes",M30="Yes"),MAX(Q31:Q37),"")</f>
        <v/>
      </c>
      <c r="R30" s="361"/>
      <c r="S30" s="357">
        <f>IF(L30="Yes",IF(SUM(S31:S37)=0,0,1),2)</f>
        <v>2</v>
      </c>
      <c r="T30" s="361">
        <f>IF(M30="Yes",IF(SUM(T31:T37)=0,0,1),2)</f>
        <v>2</v>
      </c>
      <c r="U30" s="362">
        <v>0</v>
      </c>
      <c r="V30" s="363">
        <v>0</v>
      </c>
      <c r="W30" s="364" t="str">
        <f>IF(ISERROR(VLOOKUP(H30,'Directive OSH09 (FR)'!$O$6:$P$10,2,FALSE)),"",VLOOKUP(H30,'Directive OSH09 (FR)'!$O$6:$P$10,2,FALSE))</f>
        <v/>
      </c>
      <c r="X30" s="362" t="str">
        <f>IF(ISERROR(VLOOKUP(I30,'Directive OSH09 (FR)'!$O$13:$P$17,2,FALSE)),"",VLOOKUP(I30,'Directive OSH09 (FR)'!$O$13:$P$17,2,FALSE))</f>
        <v/>
      </c>
      <c r="Y30" s="362">
        <f>IF(J30="","",IF(J30&gt;=161,5,IF(J30&gt;=65,4,IF(J30&gt;=20,3,IF(J30&gt;=9,2,1)))))</f>
        <v>3</v>
      </c>
      <c r="Z30" s="367"/>
      <c r="AA30" s="365"/>
      <c r="AB30" s="365"/>
      <c r="AC30" s="368"/>
      <c r="AD30" s="665"/>
      <c r="AE30" s="644"/>
      <c r="AF30" s="624"/>
      <c r="AG30" s="365"/>
      <c r="AH30" s="365"/>
      <c r="AI30" s="65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c r="CY30" s="366"/>
      <c r="CZ30" s="366"/>
      <c r="DA30" s="366"/>
      <c r="DB30" s="366"/>
      <c r="DC30" s="366"/>
      <c r="DD30" s="366"/>
      <c r="DE30" s="366"/>
      <c r="DF30" s="366"/>
      <c r="DG30" s="366"/>
      <c r="DH30" s="366"/>
      <c r="DI30" s="366"/>
      <c r="DJ30" s="366"/>
      <c r="DK30" s="366"/>
      <c r="DL30" s="366"/>
      <c r="DM30" s="366"/>
      <c r="DN30" s="366"/>
      <c r="DO30" s="366"/>
      <c r="DP30" s="366"/>
      <c r="DQ30" s="366"/>
      <c r="DR30" s="366"/>
      <c r="DS30" s="366"/>
      <c r="DT30" s="366"/>
      <c r="DU30" s="366"/>
      <c r="DV30" s="366"/>
      <c r="DW30" s="366"/>
      <c r="DX30" s="366"/>
      <c r="DY30" s="366"/>
      <c r="DZ30" s="366"/>
      <c r="EA30" s="366"/>
      <c r="EB30" s="366"/>
      <c r="EC30" s="366"/>
      <c r="ED30" s="366"/>
      <c r="EE30" s="366"/>
      <c r="EF30" s="366"/>
      <c r="EG30" s="366"/>
      <c r="EH30" s="366"/>
      <c r="EI30" s="366"/>
      <c r="EJ30" s="366"/>
      <c r="EK30" s="366"/>
      <c r="EL30" s="366"/>
      <c r="EM30" s="366"/>
      <c r="EN30" s="366"/>
      <c r="EO30" s="366"/>
      <c r="EP30" s="366"/>
      <c r="EQ30" s="366"/>
      <c r="ER30" s="366"/>
      <c r="ES30" s="366"/>
      <c r="ET30" s="366"/>
      <c r="EU30" s="366"/>
      <c r="EV30" s="366"/>
      <c r="EW30" s="366"/>
      <c r="EX30" s="366"/>
      <c r="EY30" s="366"/>
      <c r="EZ30" s="366"/>
      <c r="FA30" s="366"/>
      <c r="FB30" s="366"/>
      <c r="FC30" s="366"/>
      <c r="FD30" s="366"/>
      <c r="FE30" s="366"/>
      <c r="FF30" s="366"/>
      <c r="FG30" s="366"/>
      <c r="FH30" s="366"/>
      <c r="FI30" s="366"/>
      <c r="FJ30" s="366"/>
      <c r="FK30" s="366"/>
      <c r="FL30" s="366"/>
      <c r="FM30" s="366"/>
      <c r="FN30" s="366"/>
      <c r="FO30" s="366"/>
      <c r="FP30" s="366"/>
      <c r="FQ30" s="366"/>
      <c r="FR30" s="366"/>
      <c r="FS30" s="366"/>
      <c r="FT30" s="366"/>
      <c r="FU30" s="366"/>
      <c r="FV30" s="366"/>
      <c r="FW30" s="366"/>
      <c r="FX30" s="366"/>
      <c r="FY30" s="366"/>
      <c r="FZ30" s="366"/>
      <c r="GA30" s="366"/>
      <c r="GB30" s="366"/>
      <c r="GC30" s="366"/>
      <c r="GD30" s="366"/>
      <c r="GE30" s="366"/>
      <c r="GF30" s="366"/>
      <c r="GG30" s="366"/>
      <c r="GH30" s="366"/>
      <c r="GI30" s="366"/>
      <c r="GJ30" s="366"/>
      <c r="GK30" s="366"/>
      <c r="GL30" s="366"/>
      <c r="GM30" s="366"/>
      <c r="GN30" s="366"/>
      <c r="GO30" s="366"/>
      <c r="GP30" s="366"/>
      <c r="GQ30" s="366"/>
      <c r="GR30" s="366"/>
      <c r="GS30" s="366"/>
      <c r="GT30" s="366"/>
      <c r="GU30" s="366"/>
      <c r="GV30" s="366"/>
      <c r="GW30" s="366"/>
      <c r="GX30" s="366"/>
      <c r="GY30" s="366"/>
    </row>
    <row r="31" spans="1:207" ht="51">
      <c r="A31" s="261" t="s">
        <v>442</v>
      </c>
      <c r="B31" s="255" t="s">
        <v>443</v>
      </c>
      <c r="C31" s="255" t="s">
        <v>777</v>
      </c>
      <c r="D31" s="255" t="s">
        <v>886</v>
      </c>
      <c r="E31" s="266" t="s">
        <v>36</v>
      </c>
      <c r="F31" s="267">
        <v>4</v>
      </c>
      <c r="G31" s="256" t="s">
        <v>779</v>
      </c>
      <c r="H31" s="7" t="s">
        <v>38</v>
      </c>
      <c r="I31" s="8" t="s">
        <v>47</v>
      </c>
      <c r="J31" s="8">
        <f>IF(ISERROR(W31*X31),"",W31*X31)</f>
        <v>16</v>
      </c>
      <c r="K31" s="14" t="str">
        <f>IF(ISERROR(VLOOKUP(Y31,'Directive OSH09 (FR)'!$T$6:$U$10,2,FALSE)),"",VLOOKUP(Y31,'Directive OSH09 (FR)'!$T$6:$U$10,2,FALSE))</f>
        <v>2-Tolérable</v>
      </c>
      <c r="L31" s="126"/>
      <c r="M31" s="127"/>
      <c r="N31" s="27"/>
      <c r="O31" s="27"/>
      <c r="P31" s="27"/>
      <c r="Q31" s="57"/>
      <c r="R31" s="35"/>
      <c r="S31" s="7">
        <f t="shared" ref="S31:T31" si="24">U31</f>
        <v>1</v>
      </c>
      <c r="T31" s="35">
        <f t="shared" si="24"/>
        <v>1</v>
      </c>
      <c r="U31" s="3">
        <f>IF(A31="",0,IF(Q$32="",1,IF(Q$32+$U$32*365&lt;$U$1,1,0)))</f>
        <v>1</v>
      </c>
      <c r="V31" s="163">
        <f>IF(A31="",0,IF(Q$32="",1,IF(Q$32+$V$32*365&lt;$U$1,1,0)))</f>
        <v>1</v>
      </c>
      <c r="W31" s="162">
        <f>IF(ISERROR(VLOOKUP(H31,'Directive OSH09 (FR)'!$O$6:$P$10,2,FALSE)),"",VLOOKUP(H31,'Directive OSH09 (FR)'!$O$6:$P$10,2,FALSE))</f>
        <v>4</v>
      </c>
      <c r="X31" s="3">
        <f>IF(ISERROR(VLOOKUP(I31,'Directive OSH09 (FR)'!$O$13:$P$17,2,FALSE)),"",VLOOKUP(I31,'Directive OSH09 (FR)'!$O$13:$P$17,2,FALSE))</f>
        <v>4</v>
      </c>
      <c r="Y31" s="3">
        <f>IF(J31="","",IF(J31&gt;=161,5,IF(J31&gt;=65,4,IF(J31&gt;=20,3,IF(J31&gt;=9,2,1)))))</f>
        <v>2</v>
      </c>
      <c r="Z31" s="196"/>
      <c r="AA31" s="434"/>
      <c r="AB31" s="176"/>
      <c r="AC31" s="420"/>
      <c r="AD31" s="667"/>
      <c r="AE31" s="651"/>
      <c r="AF31" s="314"/>
      <c r="AG31" s="8"/>
      <c r="AH31" s="8"/>
      <c r="AI31" s="654"/>
    </row>
    <row r="32" spans="1:207" ht="102">
      <c r="A32" s="261" t="s">
        <v>442</v>
      </c>
      <c r="B32" s="255" t="s">
        <v>447</v>
      </c>
      <c r="C32" s="255" t="s">
        <v>780</v>
      </c>
      <c r="D32" s="255" t="s">
        <v>887</v>
      </c>
      <c r="E32" s="266" t="s">
        <v>36</v>
      </c>
      <c r="F32" s="267">
        <v>4</v>
      </c>
      <c r="G32" s="256" t="s">
        <v>781</v>
      </c>
      <c r="H32" s="7" t="s">
        <v>38</v>
      </c>
      <c r="I32" s="8" t="s">
        <v>48</v>
      </c>
      <c r="J32" s="8">
        <f>IF(ISERROR(W32*X32),"",W32*X32)</f>
        <v>32</v>
      </c>
      <c r="K32" s="14" t="str">
        <f>IF(ISERROR(VLOOKUP(Y32,'Directive OSH09 (FR)'!$T$6:$U$10,2,FALSE)),"",VLOOKUP(Y32,'Directive OSH09 (FR)'!$T$6:$U$10,2,FALSE))</f>
        <v>3-Moderé</v>
      </c>
      <c r="L32" s="126"/>
      <c r="M32" s="127"/>
      <c r="N32" s="27"/>
      <c r="O32" s="27"/>
      <c r="P32" s="27"/>
      <c r="Q32" s="57"/>
      <c r="R32" s="35"/>
      <c r="S32" s="7">
        <f>U32</f>
        <v>1</v>
      </c>
      <c r="T32" s="35">
        <f>V32</f>
        <v>1</v>
      </c>
      <c r="U32" s="3">
        <f>IF(A32="",0,IF(Q$32="",1,IF(Q$32+$U$32*365&lt;$U$1,1,0)))</f>
        <v>1</v>
      </c>
      <c r="V32" s="163">
        <f>IF(A32="",0,IF(Q$32="",1,IF(Q$32+$V$32*365&lt;$U$1,1,0)))</f>
        <v>1</v>
      </c>
      <c r="W32" s="162">
        <f>IF(ISERROR(VLOOKUP(H32,'Directive OSH09 (FR)'!$O$6:$P$10,2,FALSE)),"",VLOOKUP(H32,'Directive OSH09 (FR)'!$O$6:$P$10,2,FALSE))</f>
        <v>4</v>
      </c>
      <c r="X32" s="3">
        <f>IF(ISERROR(VLOOKUP(I32,'Directive OSH09 (FR)'!$O$13:$P$17,2,FALSE)),"",VLOOKUP(I32,'Directive OSH09 (FR)'!$O$13:$P$17,2,FALSE))</f>
        <v>8</v>
      </c>
      <c r="Y32" s="3">
        <f>IF(J32="","",IF(J32&gt;=161,5,IF(J32&gt;=65,4,IF(J32&gt;=20,3,IF(J32&gt;=9,2,1)))))</f>
        <v>3</v>
      </c>
      <c r="Z32" s="196" t="s">
        <v>450</v>
      </c>
      <c r="AA32" s="434"/>
      <c r="AB32" s="176"/>
      <c r="AC32" s="420"/>
      <c r="AD32" s="667"/>
      <c r="AE32" s="651"/>
      <c r="AF32" s="314"/>
      <c r="AG32" s="8"/>
      <c r="AH32" s="8"/>
      <c r="AI32" s="654"/>
    </row>
    <row r="33" spans="1:207" ht="63.75">
      <c r="A33" s="261" t="s">
        <v>455</v>
      </c>
      <c r="B33" s="255" t="s">
        <v>447</v>
      </c>
      <c r="C33" s="255" t="s">
        <v>461</v>
      </c>
      <c r="D33" s="255" t="s">
        <v>462</v>
      </c>
      <c r="E33" s="266" t="s">
        <v>36</v>
      </c>
      <c r="F33" s="267">
        <v>4</v>
      </c>
      <c r="G33" s="256" t="s">
        <v>782</v>
      </c>
      <c r="H33" s="7" t="s">
        <v>35</v>
      </c>
      <c r="I33" s="8" t="s">
        <v>48</v>
      </c>
      <c r="J33" s="8">
        <f>IF(ISERROR(W33*X33),"",W33*X33)</f>
        <v>16</v>
      </c>
      <c r="K33" s="14" t="str">
        <f>IF(ISERROR(VLOOKUP(Y33,'Directive OSH09 (FR)'!$T$6:$U$10,2,FALSE)),"",VLOOKUP(Y33,'Directive OSH09 (FR)'!$T$6:$U$10,2,FALSE))</f>
        <v>2-Tolérable</v>
      </c>
      <c r="L33" s="126"/>
      <c r="M33" s="127"/>
      <c r="N33" s="27"/>
      <c r="O33" s="27"/>
      <c r="P33" s="27"/>
      <c r="Q33" s="57"/>
      <c r="R33" s="35"/>
      <c r="S33" s="7">
        <f>U33</f>
        <v>1</v>
      </c>
      <c r="T33" s="35">
        <f>V33</f>
        <v>1</v>
      </c>
      <c r="U33" s="3">
        <f>IF(A33="",0,IF(Q$32="",1,IF(Q$32+$U$32*365&lt;$U$1,1,0)))</f>
        <v>1</v>
      </c>
      <c r="V33" s="163">
        <f>IF(A33="",0,IF(Q$32="",1,IF(Q$32+$V$32*365&lt;$U$1,1,0)))</f>
        <v>1</v>
      </c>
      <c r="W33" s="162">
        <f>IF(ISERROR(VLOOKUP(H33,'Directive OSH09 (FR)'!$O$6:$P$10,2,FALSE)),"",VLOOKUP(H33,'Directive OSH09 (FR)'!$O$6:$P$10,2,FALSE))</f>
        <v>2</v>
      </c>
      <c r="X33" s="3">
        <f>IF(ISERROR(VLOOKUP(I33,'Directive OSH09 (FR)'!$O$13:$P$17,2,FALSE)),"",VLOOKUP(I33,'Directive OSH09 (FR)'!$O$13:$P$17,2,FALSE))</f>
        <v>8</v>
      </c>
      <c r="Y33" s="3">
        <f>IF(J33="","",IF(J33&gt;=161,5,IF(J33&gt;=65,4,IF(J33&gt;=20,3,IF(J33&gt;=9,2,1)))))</f>
        <v>2</v>
      </c>
      <c r="Z33" s="210" t="s">
        <v>450</v>
      </c>
      <c r="AA33" s="418"/>
      <c r="AB33" s="418"/>
      <c r="AC33" s="420"/>
      <c r="AD33" s="667"/>
      <c r="AE33" s="651"/>
      <c r="AF33" s="553"/>
      <c r="AG33" s="8"/>
      <c r="AH33" s="8">
        <f t="shared" ref="AH33" si="25">IF(ISERROR(AU33*AV33),"",AU33*AV33)</f>
        <v>0</v>
      </c>
      <c r="AI33" s="653"/>
    </row>
    <row r="34" spans="1:207" ht="51">
      <c r="A34" s="261" t="s">
        <v>442</v>
      </c>
      <c r="B34" s="255" t="s">
        <v>391</v>
      </c>
      <c r="C34" s="255" t="s">
        <v>451</v>
      </c>
      <c r="D34" s="255" t="s">
        <v>845</v>
      </c>
      <c r="E34" s="266" t="s">
        <v>36</v>
      </c>
      <c r="F34" s="283">
        <v>4</v>
      </c>
      <c r="G34" s="256" t="s">
        <v>453</v>
      </c>
      <c r="H34" s="7" t="s">
        <v>38</v>
      </c>
      <c r="I34" s="8" t="s">
        <v>47</v>
      </c>
      <c r="J34" s="8">
        <f t="shared" ref="J34" si="26">IF(ISERROR(W34*X34),"",W34*X34)</f>
        <v>16</v>
      </c>
      <c r="K34" s="14" t="str">
        <f>IF(ISERROR(VLOOKUP(Y34,'Directive OSH09 (FR)'!$T$6:$U$10,2,FALSE)),"",VLOOKUP(Y34,'Directive OSH09 (FR)'!$T$6:$U$10,2,FALSE))</f>
        <v>2-Tolérable</v>
      </c>
      <c r="L34" s="126"/>
      <c r="M34" s="127"/>
      <c r="N34" s="27"/>
      <c r="O34" s="27"/>
      <c r="P34" s="27"/>
      <c r="Q34" s="57"/>
      <c r="R34" s="35"/>
      <c r="S34" s="7">
        <f t="shared" ref="S34" ca="1" si="27">U34</f>
        <v>1</v>
      </c>
      <c r="T34" s="35">
        <f t="shared" ref="T34" ca="1" si="28">V34</f>
        <v>1</v>
      </c>
      <c r="U34" s="3">
        <f t="shared" ref="U34" ca="1" si="29">IF(A34="",0,IF(Q$18="",1,IF(Q$18+$U$18*365&lt;$U$1,1,0)))</f>
        <v>1</v>
      </c>
      <c r="V34" s="163">
        <f t="shared" ref="V34" ca="1" si="30">IF(A34="",0,IF(Q$18="",1,IF(Q$18+$V$18*365&lt;$U$1,1,0)))</f>
        <v>1</v>
      </c>
      <c r="W34" s="162">
        <f>IF(ISERROR(VLOOKUP(H34,'Directive OSH09 (FR)'!$O$6:$P$10,2,FALSE)),"",VLOOKUP(H34,'Directive OSH09 (FR)'!$O$6:$P$10,2,FALSE))</f>
        <v>4</v>
      </c>
      <c r="X34" s="3">
        <f>IF(ISERROR(VLOOKUP(I34,'Directive OSH09 (FR)'!$O$13:$P$17,2,FALSE)),"",VLOOKUP(I34,'Directive OSH09 (FR)'!$O$13:$P$17,2,FALSE))</f>
        <v>4</v>
      </c>
      <c r="Y34" s="3">
        <f t="shared" ref="Y34" si="31">IF(J34="","",IF(J34&gt;=161,5,IF(J34&gt;=65,4,IF(J34&gt;=20,3,IF(J34&gt;=9,2,1)))))</f>
        <v>2</v>
      </c>
      <c r="Z34" s="213" t="s">
        <v>454</v>
      </c>
      <c r="AA34" s="418"/>
      <c r="AB34" s="418"/>
      <c r="AC34" s="420"/>
      <c r="AD34" s="667"/>
      <c r="AE34" s="651"/>
      <c r="AF34" s="314"/>
      <c r="AG34" s="8"/>
      <c r="AH34" s="8"/>
      <c r="AI34" s="649"/>
    </row>
    <row r="35" spans="1:207" ht="201.75" customHeight="1">
      <c r="A35" s="261" t="s">
        <v>455</v>
      </c>
      <c r="B35" s="255" t="s">
        <v>456</v>
      </c>
      <c r="C35" s="255" t="s">
        <v>457</v>
      </c>
      <c r="D35" s="255" t="s">
        <v>888</v>
      </c>
      <c r="E35" s="266" t="s">
        <v>36</v>
      </c>
      <c r="F35" s="267">
        <v>4</v>
      </c>
      <c r="G35" s="256" t="s">
        <v>459</v>
      </c>
      <c r="H35" s="7" t="s">
        <v>38</v>
      </c>
      <c r="I35" s="8" t="s">
        <v>46</v>
      </c>
      <c r="J35" s="8">
        <f t="shared" ref="J35" si="32">IF(ISERROR(W35*X35),"",W35*X35)</f>
        <v>4</v>
      </c>
      <c r="K35" s="14" t="str">
        <f>IF(ISERROR(VLOOKUP(Y35,'Directive OSH09 (FR)'!$T$6:$U$10,2,FALSE)),"",VLOOKUP(Y35,'Directive OSH09 (FR)'!$T$6:$U$10,2,FALSE))</f>
        <v>1-Negligeable</v>
      </c>
      <c r="L35" s="126"/>
      <c r="M35" s="127"/>
      <c r="N35" s="27"/>
      <c r="O35" s="27"/>
      <c r="P35" s="27"/>
      <c r="Q35" s="57"/>
      <c r="R35" s="35"/>
      <c r="S35" s="7">
        <f t="shared" ref="S35:T36" si="33">U35</f>
        <v>1</v>
      </c>
      <c r="T35" s="35">
        <f t="shared" si="33"/>
        <v>1</v>
      </c>
      <c r="U35" s="3">
        <f>IF(A35="",0,IF(Q$32="",1,IF(Q$32+$U$32*365&lt;$U$1,1,0)))</f>
        <v>1</v>
      </c>
      <c r="V35" s="163">
        <f>IF(A35="",0,IF(Q$32="",1,IF(Q$32+$V$32*365&lt;$U$1,1,0)))</f>
        <v>1</v>
      </c>
      <c r="W35" s="162">
        <f>IF(ISERROR(VLOOKUP(H35,'Directive OSH09 (FR)'!$O$6:$P$10,2,FALSE)),"",VLOOKUP(H35,'Directive OSH09 (FR)'!$O$6:$P$10,2,FALSE))</f>
        <v>4</v>
      </c>
      <c r="X35" s="3">
        <f>IF(ISERROR(VLOOKUP(I35,'Directive OSH09 (FR)'!$O$13:$P$17,2,FALSE)),"",VLOOKUP(I35,'Directive OSH09 (FR)'!$O$13:$P$17,2,FALSE))</f>
        <v>1</v>
      </c>
      <c r="Y35" s="3">
        <f t="shared" ref="Y35:Y36" si="34">IF(J35="","",IF(J35&gt;=161,5,IF(J35&gt;=65,4,IF(J35&gt;=20,3,IF(J35&gt;=9,2,1)))))</f>
        <v>1</v>
      </c>
      <c r="Z35" s="196" t="s">
        <v>1313</v>
      </c>
      <c r="AA35" s="178" t="s">
        <v>460</v>
      </c>
      <c r="AB35" s="418"/>
      <c r="AC35" s="420"/>
      <c r="AD35" s="667"/>
      <c r="AE35" s="651"/>
      <c r="AF35" s="314"/>
      <c r="AG35" s="8"/>
      <c r="AH35" s="8"/>
      <c r="AI35" s="654"/>
    </row>
    <row r="36" spans="1:207" ht="141" customHeight="1">
      <c r="A36" s="261"/>
      <c r="B36" s="8" t="s">
        <v>889</v>
      </c>
      <c r="C36" s="8" t="s">
        <v>890</v>
      </c>
      <c r="D36" s="8" t="s">
        <v>891</v>
      </c>
      <c r="E36" s="266" t="s">
        <v>36</v>
      </c>
      <c r="F36" s="283">
        <v>4</v>
      </c>
      <c r="G36" s="321" t="s">
        <v>892</v>
      </c>
      <c r="H36" s="7" t="s">
        <v>41</v>
      </c>
      <c r="I36" s="8" t="s">
        <v>47</v>
      </c>
      <c r="J36" s="8">
        <f>IF(ISERROR(W36*X36),"",W36*X36)</f>
        <v>36</v>
      </c>
      <c r="K36" s="14" t="str">
        <f>IF(ISERROR(VLOOKUP(Y36,'Directive OSH09 (FR)'!$T$6:$U$10,2,FALSE)),"",VLOOKUP(Y36,'Directive OSH09 (FR)'!$T$6:$U$10,2,FALSE))</f>
        <v>3-Moderé</v>
      </c>
      <c r="L36" s="126"/>
      <c r="M36" s="127"/>
      <c r="N36" s="27"/>
      <c r="O36" s="27"/>
      <c r="P36" s="27"/>
      <c r="Q36" s="57"/>
      <c r="R36" s="35"/>
      <c r="S36" s="7">
        <f t="shared" si="33"/>
        <v>0</v>
      </c>
      <c r="T36" s="35">
        <f t="shared" si="33"/>
        <v>0</v>
      </c>
      <c r="U36" s="3">
        <f>IF(A36="",0,IF(Q$30="",1,IF(Q$30+$U$30*365&lt;$U$1,1,0)))</f>
        <v>0</v>
      </c>
      <c r="V36" s="163">
        <f>IF(A36="",0,IF(Q$30="",1,IF(Q$30+$V$30*365&lt;$U$1,1,0)))</f>
        <v>0</v>
      </c>
      <c r="W36" s="162">
        <f>IF(ISERROR(VLOOKUP(H36,'Directive OSH09 (FR)'!$O$6:$P$10,2,FALSE)),"",VLOOKUP(H36,'Directive OSH09 (FR)'!$O$6:$P$10,2,FALSE))</f>
        <v>9</v>
      </c>
      <c r="X36" s="3">
        <f>IF(ISERROR(VLOOKUP(I36,'Directive OSH09 (FR)'!$O$13:$P$17,2,FALSE)),"",VLOOKUP(I36,'Directive OSH09 (FR)'!$O$13:$P$17,2,FALSE))</f>
        <v>4</v>
      </c>
      <c r="Y36" s="3">
        <f t="shared" si="34"/>
        <v>3</v>
      </c>
      <c r="Z36" s="417"/>
      <c r="AA36" s="418"/>
      <c r="AB36" s="418"/>
      <c r="AC36" s="420"/>
      <c r="AD36" s="667"/>
      <c r="AE36" s="651"/>
      <c r="AF36" s="421"/>
      <c r="AG36" s="418"/>
      <c r="AH36" s="418"/>
      <c r="AI36" s="652"/>
    </row>
    <row r="37" spans="1:207" ht="5.25" customHeight="1">
      <c r="A37" s="405"/>
      <c r="B37" s="62"/>
      <c r="C37" s="62"/>
      <c r="D37" s="62"/>
      <c r="E37" s="293"/>
      <c r="F37" s="282"/>
      <c r="G37" s="458"/>
      <c r="H37" s="61"/>
      <c r="I37" s="62"/>
      <c r="J37" s="62" t="str">
        <f t="shared" ref="J37" si="35">IF(ISERROR(W37*X37),"",W37*X37)</f>
        <v/>
      </c>
      <c r="K37" s="63" t="str">
        <f>IF(ISERROR(VLOOKUP(Y37,'Directive OSH09 (FR)'!$T$6:$U$10,2,FALSE)),"",VLOOKUP(Y37,'Directive OSH09 (FR)'!$T$6:$U$10,2,FALSE))</f>
        <v/>
      </c>
      <c r="L37" s="61"/>
      <c r="M37" s="64"/>
      <c r="N37" s="64"/>
      <c r="O37" s="64"/>
      <c r="P37" s="64"/>
      <c r="Q37" s="65"/>
      <c r="R37" s="66"/>
      <c r="S37" s="61">
        <f t="shared" ref="S37:T37" si="36">U37</f>
        <v>0</v>
      </c>
      <c r="T37" s="66">
        <f t="shared" si="36"/>
        <v>0</v>
      </c>
      <c r="U37" s="164">
        <f t="shared" ref="U37" si="37">IF(A37="",0,IF(Q$30="",1,IF(Q$30+$U$30*365&lt;$U$1,1,0)))</f>
        <v>0</v>
      </c>
      <c r="V37" s="165">
        <f t="shared" ref="V37" si="38">IF(A37="",0,IF(Q$30="",1,IF(Q$30+$V$30*365&lt;$U$1,1,0)))</f>
        <v>0</v>
      </c>
      <c r="W37" s="162" t="str">
        <f>IF(ISERROR(VLOOKUP(H37,'Directive OSH09 (FR)'!$O$6:$P$10,2,FALSE)),"",VLOOKUP(H37,'Directive OSH09 (FR)'!$O$6:$P$10,2,FALSE))</f>
        <v/>
      </c>
      <c r="X37" s="3" t="str">
        <f>IF(ISERROR(VLOOKUP(I37,'Directive OSH09 (FR)'!$O$13:$P$17,2,FALSE)),"",VLOOKUP(I37,'Directive OSH09 (FR)'!$O$13:$P$17,2,FALSE))</f>
        <v/>
      </c>
      <c r="Y37" s="3" t="str">
        <f t="shared" ref="Y37" si="39">IF(J37="","",IF(J37&gt;=161,5,IF(J37&gt;=65,4,IF(J37&gt;=20,3,IF(J37&gt;=9,2,1)))))</f>
        <v/>
      </c>
      <c r="Z37" s="417"/>
      <c r="AA37" s="418"/>
      <c r="AB37" s="418"/>
      <c r="AC37" s="420"/>
      <c r="AD37" s="667"/>
      <c r="AE37" s="651"/>
      <c r="AF37" s="421"/>
      <c r="AG37" s="418"/>
      <c r="AH37" s="418"/>
      <c r="AI37" s="652"/>
    </row>
    <row r="38" spans="1:207" s="517" customFormat="1" ht="14.25">
      <c r="A38" s="403" t="s">
        <v>272</v>
      </c>
      <c r="B38" s="398"/>
      <c r="C38" s="398"/>
      <c r="D38" s="398"/>
      <c r="E38" s="370"/>
      <c r="F38" s="371"/>
      <c r="G38" s="464"/>
      <c r="H38" s="412"/>
      <c r="I38" s="398"/>
      <c r="J38" s="398">
        <f>IF(SUM(J39:J43)=0,"",MAX(J39:J43))</f>
        <v>16</v>
      </c>
      <c r="K38" s="356" t="str">
        <f>IF(ISERROR(VLOOKUP(Y38,'Directive OSH09 (FR)'!$T$6:$U$10,2,FALSE)),"",VLOOKUP(Y38,'Directive OSH09 (FR)'!$T$6:$U$10,2,FALSE))</f>
        <v>2-Tolérable</v>
      </c>
      <c r="L38" s="357" t="str">
        <f>IF(ISERROR(VLOOKUP($A38,Dangers!$B$4:$G$1001,4,FALSE)),"ERR",IF(ISBLANK(VLOOKUP($A38,Dangers!$B$4:$G$1001,4,FALSE)),"","Yes"))</f>
        <v>Yes</v>
      </c>
      <c r="M38" s="358" t="str">
        <f>IF(ISERROR(VLOOKUP($A38,Dangers!$B$4:$G$1001,6,FALSE)),"ERR",IF(ISBLANK((VLOOKUP($A38,Dangers!$B$4:$G$1001,6,FALSE))),"","Yes"))</f>
        <v>Yes</v>
      </c>
      <c r="N38" s="358"/>
      <c r="O38" s="359"/>
      <c r="P38" s="358"/>
      <c r="Q38" s="360">
        <f>IF(OR(L38="Yes",M38="Yes"),MAX(Q39:Q43),"")</f>
        <v>0</v>
      </c>
      <c r="R38" s="361"/>
      <c r="S38" s="357">
        <f ca="1">IF(L38="Yes",IF(SUM(S39:S43)=0,0,1),2)</f>
        <v>1</v>
      </c>
      <c r="T38" s="361">
        <f ca="1">IF(M38="Yes",IF(SUM(T39:T43)=0,0,1),2)</f>
        <v>1</v>
      </c>
      <c r="U38" s="362">
        <v>3</v>
      </c>
      <c r="V38" s="363">
        <v>5</v>
      </c>
      <c r="W38" s="364" t="str">
        <f>IF(ISERROR(VLOOKUP(H38,'Directive OSH09 (FR)'!$O$6:$P$10,2,FALSE)),"",VLOOKUP(H38,'Directive OSH09 (FR)'!$O$6:$P$10,2,FALSE))</f>
        <v/>
      </c>
      <c r="X38" s="362" t="str">
        <f>IF(ISERROR(VLOOKUP(I38,'Directive OSH09 (FR)'!$O$13:$P$17,2,FALSE)),"",VLOOKUP(I38,'Directive OSH09 (FR)'!$O$13:$P$17,2,FALSE))</f>
        <v/>
      </c>
      <c r="Y38" s="362">
        <f>IF(J38="","",IF(J38&gt;=161,5,IF(J38&gt;=65,4,IF(J38&gt;=20,3,IF(J38&gt;=9,2,1)))))</f>
        <v>2</v>
      </c>
      <c r="Z38" s="367"/>
      <c r="AA38" s="365"/>
      <c r="AB38" s="365"/>
      <c r="AC38" s="368"/>
      <c r="AD38" s="665"/>
      <c r="AE38" s="644"/>
      <c r="AF38" s="624"/>
      <c r="AG38" s="365"/>
      <c r="AH38" s="365"/>
      <c r="AI38" s="65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6"/>
      <c r="BZ38" s="366"/>
      <c r="CA38" s="366"/>
      <c r="CB38" s="366"/>
      <c r="CC38" s="366"/>
      <c r="CD38" s="366"/>
      <c r="CE38" s="366"/>
      <c r="CF38" s="366"/>
      <c r="CG38" s="366"/>
      <c r="CH38" s="366"/>
      <c r="CI38" s="366"/>
      <c r="CJ38" s="366"/>
      <c r="CK38" s="366"/>
      <c r="CL38" s="366"/>
      <c r="CM38" s="366"/>
      <c r="CN38" s="366"/>
      <c r="CO38" s="366"/>
      <c r="CP38" s="366"/>
      <c r="CQ38" s="366"/>
      <c r="CR38" s="366"/>
      <c r="CS38" s="366"/>
      <c r="CT38" s="366"/>
      <c r="CU38" s="366"/>
      <c r="CV38" s="366"/>
      <c r="CW38" s="366"/>
      <c r="CX38" s="366"/>
      <c r="CY38" s="366"/>
      <c r="CZ38" s="366"/>
      <c r="DA38" s="366"/>
      <c r="DB38" s="366"/>
      <c r="DC38" s="366"/>
      <c r="DD38" s="366"/>
      <c r="DE38" s="366"/>
      <c r="DF38" s="366"/>
      <c r="DG38" s="366"/>
      <c r="DH38" s="366"/>
      <c r="DI38" s="366"/>
      <c r="DJ38" s="366"/>
      <c r="DK38" s="366"/>
      <c r="DL38" s="366"/>
      <c r="DM38" s="366"/>
      <c r="DN38" s="366"/>
      <c r="DO38" s="366"/>
      <c r="DP38" s="366"/>
      <c r="DQ38" s="366"/>
      <c r="DR38" s="366"/>
      <c r="DS38" s="366"/>
      <c r="DT38" s="366"/>
      <c r="DU38" s="366"/>
      <c r="DV38" s="366"/>
      <c r="DW38" s="366"/>
      <c r="DX38" s="366"/>
      <c r="DY38" s="366"/>
      <c r="DZ38" s="366"/>
      <c r="EA38" s="366"/>
      <c r="EB38" s="366"/>
      <c r="EC38" s="366"/>
      <c r="ED38" s="366"/>
      <c r="EE38" s="366"/>
      <c r="EF38" s="366"/>
      <c r="EG38" s="366"/>
      <c r="EH38" s="366"/>
      <c r="EI38" s="366"/>
      <c r="EJ38" s="366"/>
      <c r="EK38" s="366"/>
      <c r="EL38" s="366"/>
      <c r="EM38" s="366"/>
      <c r="EN38" s="366"/>
      <c r="EO38" s="366"/>
      <c r="EP38" s="366"/>
      <c r="EQ38" s="366"/>
      <c r="ER38" s="366"/>
      <c r="ES38" s="366"/>
      <c r="ET38" s="366"/>
      <c r="EU38" s="366"/>
      <c r="EV38" s="366"/>
      <c r="EW38" s="366"/>
      <c r="EX38" s="366"/>
      <c r="EY38" s="366"/>
      <c r="EZ38" s="366"/>
      <c r="FA38" s="366"/>
      <c r="FB38" s="366"/>
      <c r="FC38" s="366"/>
      <c r="FD38" s="366"/>
      <c r="FE38" s="366"/>
      <c r="FF38" s="366"/>
      <c r="FG38" s="366"/>
      <c r="FH38" s="366"/>
      <c r="FI38" s="366"/>
      <c r="FJ38" s="366"/>
      <c r="FK38" s="366"/>
      <c r="FL38" s="366"/>
      <c r="FM38" s="366"/>
      <c r="FN38" s="366"/>
      <c r="FO38" s="366"/>
      <c r="FP38" s="366"/>
      <c r="FQ38" s="366"/>
      <c r="FR38" s="366"/>
      <c r="FS38" s="366"/>
      <c r="FT38" s="366"/>
      <c r="FU38" s="366"/>
      <c r="FV38" s="366"/>
      <c r="FW38" s="366"/>
      <c r="FX38" s="366"/>
      <c r="FY38" s="366"/>
      <c r="FZ38" s="366"/>
      <c r="GA38" s="366"/>
      <c r="GB38" s="366"/>
      <c r="GC38" s="366"/>
      <c r="GD38" s="366"/>
      <c r="GE38" s="366"/>
      <c r="GF38" s="366"/>
      <c r="GG38" s="366"/>
      <c r="GH38" s="366"/>
      <c r="GI38" s="366"/>
      <c r="GJ38" s="366"/>
      <c r="GK38" s="366"/>
      <c r="GL38" s="366"/>
      <c r="GM38" s="366"/>
      <c r="GN38" s="366"/>
      <c r="GO38" s="366"/>
      <c r="GP38" s="366"/>
      <c r="GQ38" s="366"/>
      <c r="GR38" s="366"/>
      <c r="GS38" s="366"/>
      <c r="GT38" s="366"/>
      <c r="GU38" s="366"/>
      <c r="GV38" s="366"/>
      <c r="GW38" s="366"/>
      <c r="GX38" s="366"/>
      <c r="GY38" s="366"/>
    </row>
    <row r="39" spans="1:207" ht="57" customHeight="1">
      <c r="A39" s="261" t="s">
        <v>455</v>
      </c>
      <c r="B39" s="8" t="s">
        <v>787</v>
      </c>
      <c r="C39" s="255" t="s">
        <v>893</v>
      </c>
      <c r="D39" s="8" t="s">
        <v>894</v>
      </c>
      <c r="E39" s="266" t="s">
        <v>36</v>
      </c>
      <c r="F39" s="267">
        <v>4</v>
      </c>
      <c r="G39" s="321" t="s">
        <v>418</v>
      </c>
      <c r="H39" s="7" t="s">
        <v>38</v>
      </c>
      <c r="I39" s="8" t="s">
        <v>47</v>
      </c>
      <c r="J39" s="8">
        <f>IF(ISERROR(W39*X39),"",W39*X39)</f>
        <v>16</v>
      </c>
      <c r="K39" s="14" t="str">
        <f>IF(ISERROR(VLOOKUP(Y39,'Directive OSH09 (FR)'!$T$6:$U$10,2,FALSE)),"",VLOOKUP(Y39,'Directive OSH09 (FR)'!$T$6:$U$10,2,FALSE))</f>
        <v>2-Tolérable</v>
      </c>
      <c r="L39" s="126"/>
      <c r="M39" s="127"/>
      <c r="N39" s="27"/>
      <c r="O39" s="27"/>
      <c r="P39" s="27"/>
      <c r="Q39" s="57"/>
      <c r="R39" s="35"/>
      <c r="S39" s="7">
        <f t="shared" ref="S39:T43" ca="1" si="40">U39</f>
        <v>1</v>
      </c>
      <c r="T39" s="35">
        <f t="shared" ca="1" si="40"/>
        <v>1</v>
      </c>
      <c r="U39" s="3">
        <f ca="1">IF(A39="",0,IF(Q$38="",1,IF(Q$38+$U$38*365&lt;$U$1,1,0)))</f>
        <v>1</v>
      </c>
      <c r="V39" s="163">
        <f ca="1">IF(A39="",0,IF(Q$38="",1,IF(Q$38+$V$38*365&lt;$U$1,1,0)))</f>
        <v>1</v>
      </c>
      <c r="W39" s="162">
        <f>IF(ISERROR(VLOOKUP(H39,'Directive OSH09 (FR)'!$O$6:$P$10,2,FALSE)),"",VLOOKUP(H39,'Directive OSH09 (FR)'!$O$6:$P$10,2,FALSE))</f>
        <v>4</v>
      </c>
      <c r="X39" s="3">
        <f>IF(ISERROR(VLOOKUP(I39,'Directive OSH09 (FR)'!$O$13:$P$17,2,FALSE)),"",VLOOKUP(I39,'Directive OSH09 (FR)'!$O$13:$P$17,2,FALSE))</f>
        <v>4</v>
      </c>
      <c r="Y39" s="3">
        <f>IF(J39="","",IF(J39&gt;=161,5,IF(J39&gt;=65,4,IF(J39&gt;=20,3,IF(J39&gt;=9,2,1)))))</f>
        <v>2</v>
      </c>
      <c r="Z39" s="417"/>
      <c r="AA39" s="418"/>
      <c r="AB39" s="418"/>
      <c r="AC39" s="420"/>
      <c r="AD39" s="667"/>
      <c r="AE39" s="651"/>
      <c r="AF39" s="421"/>
      <c r="AG39" s="418"/>
      <c r="AH39" s="418"/>
      <c r="AI39" s="652"/>
    </row>
    <row r="40" spans="1:207">
      <c r="A40" s="261"/>
      <c r="B40" s="8"/>
      <c r="C40" s="255"/>
      <c r="D40" s="8"/>
      <c r="E40" s="266"/>
      <c r="F40" s="267"/>
      <c r="G40" s="321"/>
      <c r="H40" s="7"/>
      <c r="I40" s="8"/>
      <c r="J40" s="8" t="str">
        <f t="shared" ref="J40:J43" si="41">IF(ISERROR(W40*X40),"",W40*X40)</f>
        <v/>
      </c>
      <c r="K40" s="14" t="str">
        <f>IF(ISERROR(VLOOKUP(Y40,'Directive OSH09 (FR)'!$T$6:$U$10,2,FALSE)),"",VLOOKUP(Y40,'Directive OSH09 (FR)'!$T$6:$U$10,2,FALSE))</f>
        <v/>
      </c>
      <c r="L40" s="126"/>
      <c r="M40" s="127"/>
      <c r="N40" s="27"/>
      <c r="O40" s="27"/>
      <c r="P40" s="27"/>
      <c r="Q40" s="57"/>
      <c r="R40" s="35"/>
      <c r="S40" s="7">
        <f t="shared" si="40"/>
        <v>0</v>
      </c>
      <c r="T40" s="35">
        <f t="shared" si="40"/>
        <v>0</v>
      </c>
      <c r="U40" s="3">
        <f t="shared" ref="U40:U43" si="42">IF(A40="",0,IF(Q$38="",1,IF(Q$38+$U$38*365&lt;$U$1,1,0)))</f>
        <v>0</v>
      </c>
      <c r="V40" s="163">
        <f t="shared" ref="V40:V43" si="43">IF(A40="",0,IF(Q$38="",1,IF(Q$38+$V$38*365&lt;$U$1,1,0)))</f>
        <v>0</v>
      </c>
      <c r="W40" s="162" t="str">
        <f>IF(ISERROR(VLOOKUP(H40,'Directive OSH09 (FR)'!$O$6:$P$10,2,FALSE)),"",VLOOKUP(H40,'Directive OSH09 (FR)'!$O$6:$P$10,2,FALSE))</f>
        <v/>
      </c>
      <c r="X40" s="3" t="str">
        <f>IF(ISERROR(VLOOKUP(I40,'Directive OSH09 (FR)'!$O$13:$P$17,2,FALSE)),"",VLOOKUP(I40,'Directive OSH09 (FR)'!$O$13:$P$17,2,FALSE))</f>
        <v/>
      </c>
      <c r="Y40" s="3" t="str">
        <f t="shared" ref="Y40:Y43" si="44">IF(J40="","",IF(J40&gt;=161,5,IF(J40&gt;=65,4,IF(J40&gt;=20,3,IF(J40&gt;=9,2,1)))))</f>
        <v/>
      </c>
      <c r="Z40" s="417"/>
      <c r="AA40" s="418"/>
      <c r="AB40" s="418"/>
      <c r="AC40" s="420"/>
      <c r="AD40" s="667"/>
      <c r="AE40" s="651"/>
      <c r="AF40" s="421"/>
      <c r="AG40" s="418"/>
      <c r="AH40" s="418"/>
      <c r="AI40" s="652"/>
    </row>
    <row r="41" spans="1:207">
      <c r="A41" s="261"/>
      <c r="B41" s="8"/>
      <c r="C41" s="255"/>
      <c r="D41" s="8"/>
      <c r="E41" s="266"/>
      <c r="F41" s="267"/>
      <c r="G41" s="321"/>
      <c r="H41" s="7"/>
      <c r="I41" s="8"/>
      <c r="J41" s="8" t="str">
        <f t="shared" si="41"/>
        <v/>
      </c>
      <c r="K41" s="14" t="str">
        <f>IF(ISERROR(VLOOKUP(Y41,'Directive OSH09 (FR)'!$T$6:$U$10,2,FALSE)),"",VLOOKUP(Y41,'Directive OSH09 (FR)'!$T$6:$U$10,2,FALSE))</f>
        <v/>
      </c>
      <c r="L41" s="126"/>
      <c r="M41" s="127"/>
      <c r="N41" s="27"/>
      <c r="O41" s="27"/>
      <c r="P41" s="27"/>
      <c r="Q41" s="57"/>
      <c r="R41" s="35"/>
      <c r="S41" s="7">
        <f t="shared" si="40"/>
        <v>0</v>
      </c>
      <c r="T41" s="35">
        <f t="shared" si="40"/>
        <v>0</v>
      </c>
      <c r="U41" s="3">
        <f t="shared" si="42"/>
        <v>0</v>
      </c>
      <c r="V41" s="163">
        <f t="shared" si="43"/>
        <v>0</v>
      </c>
      <c r="W41" s="162" t="str">
        <f>IF(ISERROR(VLOOKUP(H41,'Directive OSH09 (FR)'!$O$6:$P$10,2,FALSE)),"",VLOOKUP(H41,'Directive OSH09 (FR)'!$O$6:$P$10,2,FALSE))</f>
        <v/>
      </c>
      <c r="X41" s="3" t="str">
        <f>IF(ISERROR(VLOOKUP(I41,'Directive OSH09 (FR)'!$O$13:$P$17,2,FALSE)),"",VLOOKUP(I41,'Directive OSH09 (FR)'!$O$13:$P$17,2,FALSE))</f>
        <v/>
      </c>
      <c r="Y41" s="3" t="str">
        <f t="shared" si="44"/>
        <v/>
      </c>
      <c r="Z41" s="417"/>
      <c r="AA41" s="418"/>
      <c r="AB41" s="418"/>
      <c r="AC41" s="420"/>
      <c r="AD41" s="667"/>
      <c r="AE41" s="651"/>
      <c r="AF41" s="421"/>
      <c r="AG41" s="418"/>
      <c r="AH41" s="418"/>
      <c r="AI41" s="652"/>
    </row>
    <row r="42" spans="1:207">
      <c r="A42" s="261"/>
      <c r="B42" s="8"/>
      <c r="C42" s="255"/>
      <c r="D42" s="8"/>
      <c r="E42" s="266"/>
      <c r="F42" s="267"/>
      <c r="G42" s="321"/>
      <c r="H42" s="7"/>
      <c r="I42" s="8"/>
      <c r="J42" s="8" t="str">
        <f t="shared" si="41"/>
        <v/>
      </c>
      <c r="K42" s="14" t="str">
        <f>IF(ISERROR(VLOOKUP(Y42,'Directive OSH09 (FR)'!$T$6:$U$10,2,FALSE)),"",VLOOKUP(Y42,'Directive OSH09 (FR)'!$T$6:$U$10,2,FALSE))</f>
        <v/>
      </c>
      <c r="L42" s="126"/>
      <c r="M42" s="127"/>
      <c r="N42" s="27"/>
      <c r="O42" s="27"/>
      <c r="P42" s="27"/>
      <c r="Q42" s="57"/>
      <c r="R42" s="35"/>
      <c r="S42" s="7">
        <f t="shared" si="40"/>
        <v>0</v>
      </c>
      <c r="T42" s="35">
        <f t="shared" si="40"/>
        <v>0</v>
      </c>
      <c r="U42" s="3">
        <f t="shared" si="42"/>
        <v>0</v>
      </c>
      <c r="V42" s="163">
        <f t="shared" si="43"/>
        <v>0</v>
      </c>
      <c r="W42" s="162" t="str">
        <f>IF(ISERROR(VLOOKUP(H42,'Directive OSH09 (FR)'!$O$6:$P$10,2,FALSE)),"",VLOOKUP(H42,'Directive OSH09 (FR)'!$O$6:$P$10,2,FALSE))</f>
        <v/>
      </c>
      <c r="X42" s="3" t="str">
        <f>IF(ISERROR(VLOOKUP(I42,'Directive OSH09 (FR)'!$O$13:$P$17,2,FALSE)),"",VLOOKUP(I42,'Directive OSH09 (FR)'!$O$13:$P$17,2,FALSE))</f>
        <v/>
      </c>
      <c r="Y42" s="3" t="str">
        <f t="shared" si="44"/>
        <v/>
      </c>
      <c r="Z42" s="417"/>
      <c r="AA42" s="418"/>
      <c r="AB42" s="418"/>
      <c r="AC42" s="420"/>
      <c r="AD42" s="667"/>
      <c r="AE42" s="651"/>
      <c r="AF42" s="421"/>
      <c r="AG42" s="418"/>
      <c r="AH42" s="418"/>
      <c r="AI42" s="652"/>
    </row>
    <row r="43" spans="1:207" ht="5.25" customHeight="1">
      <c r="A43" s="405"/>
      <c r="B43" s="62"/>
      <c r="C43" s="306"/>
      <c r="D43" s="62"/>
      <c r="E43" s="293"/>
      <c r="F43" s="282"/>
      <c r="G43" s="458"/>
      <c r="H43" s="61"/>
      <c r="I43" s="62"/>
      <c r="J43" s="62" t="str">
        <f t="shared" si="41"/>
        <v/>
      </c>
      <c r="K43" s="63" t="str">
        <f>IF(ISERROR(VLOOKUP(Y43,'Directive OSH09 (FR)'!$T$6:$U$10,2,FALSE)),"",VLOOKUP(Y43,'Directive OSH09 (FR)'!$T$6:$U$10,2,FALSE))</f>
        <v/>
      </c>
      <c r="L43" s="61"/>
      <c r="M43" s="64"/>
      <c r="N43" s="64"/>
      <c r="O43" s="64"/>
      <c r="P43" s="64"/>
      <c r="Q43" s="65"/>
      <c r="R43" s="66"/>
      <c r="S43" s="61">
        <f t="shared" si="40"/>
        <v>0</v>
      </c>
      <c r="T43" s="66">
        <f t="shared" si="40"/>
        <v>0</v>
      </c>
      <c r="U43" s="164">
        <f t="shared" si="42"/>
        <v>0</v>
      </c>
      <c r="V43" s="165">
        <f t="shared" si="43"/>
        <v>0</v>
      </c>
      <c r="W43" s="162" t="str">
        <f>IF(ISERROR(VLOOKUP(H43,'Directive OSH09 (FR)'!$O$6:$P$10,2,FALSE)),"",VLOOKUP(H43,'Directive OSH09 (FR)'!$O$6:$P$10,2,FALSE))</f>
        <v/>
      </c>
      <c r="X43" s="3" t="str">
        <f>IF(ISERROR(VLOOKUP(I43,'Directive OSH09 (FR)'!$O$13:$P$17,2,FALSE)),"",VLOOKUP(I43,'Directive OSH09 (FR)'!$O$13:$P$17,2,FALSE))</f>
        <v/>
      </c>
      <c r="Y43" s="3" t="str">
        <f t="shared" si="44"/>
        <v/>
      </c>
      <c r="Z43" s="417"/>
      <c r="AA43" s="418"/>
      <c r="AB43" s="418"/>
      <c r="AC43" s="420"/>
      <c r="AD43" s="667"/>
      <c r="AE43" s="651"/>
      <c r="AF43" s="421"/>
      <c r="AG43" s="418"/>
      <c r="AH43" s="418"/>
      <c r="AI43" s="652"/>
    </row>
    <row r="44" spans="1:207" s="517" customFormat="1">
      <c r="A44" s="403" t="s">
        <v>274</v>
      </c>
      <c r="B44" s="398"/>
      <c r="C44" s="398"/>
      <c r="D44" s="398"/>
      <c r="E44" s="370"/>
      <c r="F44" s="371"/>
      <c r="G44" s="464"/>
      <c r="H44" s="412"/>
      <c r="I44" s="398"/>
      <c r="J44" s="398">
        <f>IF(SUM(J45:J49)=0,"",MAX(J45:J49))</f>
        <v>16</v>
      </c>
      <c r="K44" s="356" t="str">
        <f>IF(ISERROR(VLOOKUP(Y44,'Directive OSH09 (FR)'!$T$6:$U$10,2,FALSE)),"",VLOOKUP(Y44,'Directive OSH09 (FR)'!$T$6:$U$10,2,FALSE))</f>
        <v>2-Tolérable</v>
      </c>
      <c r="L44" s="357" t="str">
        <f>IF(ISERROR(VLOOKUP($A44,Dangers!$B$4:$G$1001,4,FALSE)),"ERR",IF(ISBLANK(VLOOKUP($A44,Dangers!$B$4:$G$1001,4,FALSE)),"","Yes"))</f>
        <v/>
      </c>
      <c r="M44" s="358" t="str">
        <f>IF(ISERROR(VLOOKUP($A44,Dangers!$B$4:$G$1001,6,FALSE)),"ERR",IF(ISBLANK((VLOOKUP($A44,Dangers!$B$4:$G$1001,6,FALSE))),"","Yes"))</f>
        <v/>
      </c>
      <c r="N44" s="358"/>
      <c r="O44" s="359"/>
      <c r="P44" s="358"/>
      <c r="Q44" s="360" t="str">
        <f>IF(OR(L44="Yes",M44="Yes"),MAX(Q45:Q49),"")</f>
        <v/>
      </c>
      <c r="R44" s="361"/>
      <c r="S44" s="357">
        <f>IF(L44="Yes",IF(SUM(S45:S49)=0,0,1),2)</f>
        <v>2</v>
      </c>
      <c r="T44" s="361">
        <f>IF(M44="Yes",IF(SUM(T45:T49)=0,0,1),2)</f>
        <v>2</v>
      </c>
      <c r="U44" s="362">
        <v>0</v>
      </c>
      <c r="V44" s="363">
        <v>0</v>
      </c>
      <c r="W44" s="364" t="str">
        <f>IF(ISERROR(VLOOKUP(H44,'Directive OSH09 (FR)'!$O$6:$P$10,2,FALSE)),"",VLOOKUP(H44,'Directive OSH09 (FR)'!$O$6:$P$10,2,FALSE))</f>
        <v/>
      </c>
      <c r="X44" s="362" t="str">
        <f>IF(ISERROR(VLOOKUP(I44,'Directive OSH09 (FR)'!$O$13:$P$17,2,FALSE)),"",VLOOKUP(I44,'Directive OSH09 (FR)'!$O$13:$P$17,2,FALSE))</f>
        <v/>
      </c>
      <c r="Y44" s="362">
        <f>IF(J44="","",IF(J44&gt;=161,5,IF(J44&gt;=65,4,IF(J44&gt;=20,3,IF(J44&gt;=9,2,1)))))</f>
        <v>2</v>
      </c>
      <c r="Z44" s="367"/>
      <c r="AA44" s="365"/>
      <c r="AB44" s="365"/>
      <c r="AC44" s="368"/>
      <c r="AD44" s="665"/>
      <c r="AE44" s="644"/>
      <c r="AF44" s="624"/>
      <c r="AG44" s="365"/>
      <c r="AH44" s="365"/>
      <c r="AI44" s="65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row>
    <row r="45" spans="1:207" ht="88.5" customHeight="1">
      <c r="A45" s="261" t="s">
        <v>442</v>
      </c>
      <c r="B45" s="8" t="s">
        <v>465</v>
      </c>
      <c r="C45" s="8" t="s">
        <v>469</v>
      </c>
      <c r="D45" s="8" t="s">
        <v>843</v>
      </c>
      <c r="E45" s="266" t="s">
        <v>39</v>
      </c>
      <c r="F45" s="300">
        <v>4</v>
      </c>
      <c r="G45" s="321" t="s">
        <v>471</v>
      </c>
      <c r="H45" s="7" t="s">
        <v>35</v>
      </c>
      <c r="I45" s="8" t="s">
        <v>48</v>
      </c>
      <c r="J45" s="8">
        <f t="shared" ref="J45" si="45">IF(ISERROR(W45*X45),"",W45*X45)</f>
        <v>16</v>
      </c>
      <c r="K45" s="14" t="str">
        <f>IF(ISERROR(VLOOKUP(Y45,'Directive OSH09 (FR)'!$T$6:$U$10,2,FALSE)),"",VLOOKUP(Y45,'Directive OSH09 (FR)'!$T$6:$U$10,2,FALSE))</f>
        <v>2-Tolérable</v>
      </c>
      <c r="L45" s="126"/>
      <c r="M45" s="127"/>
      <c r="N45" s="27"/>
      <c r="O45" s="27"/>
      <c r="P45" s="27"/>
      <c r="Q45" s="57"/>
      <c r="R45" s="35"/>
      <c r="S45" s="7">
        <f t="shared" ref="S45:T45" si="46">U45</f>
        <v>1</v>
      </c>
      <c r="T45" s="35">
        <f t="shared" si="46"/>
        <v>1</v>
      </c>
      <c r="U45" s="3">
        <f>IF(A45="",0,IF(Q$47="",1,IF(Q$47+$U$47*365&lt;$U$1,1,0)))</f>
        <v>1</v>
      </c>
      <c r="V45" s="163">
        <f>IF(A45="",0,IF(Q$47="",1,IF(Q$47+$V$47*365&lt;$U$1,1,0)))</f>
        <v>1</v>
      </c>
      <c r="W45" s="162">
        <f>IF(ISERROR(VLOOKUP(H45,'Directive OSH09 (FR)'!$O$6:$P$10,2,FALSE)),"",VLOOKUP(H45,'Directive OSH09 (FR)'!$O$6:$P$10,2,FALSE))</f>
        <v>2</v>
      </c>
      <c r="X45" s="3">
        <f>IF(ISERROR(VLOOKUP(I45,'Directive OSH09 (FR)'!$O$13:$P$17,2,FALSE)),"",VLOOKUP(I45,'Directive OSH09 (FR)'!$O$13:$P$17,2,FALSE))</f>
        <v>8</v>
      </c>
      <c r="Y45" s="3">
        <f t="shared" ref="Y45" si="47">IF(J45="","",IF(J45&gt;=161,5,IF(J45&gt;=65,4,IF(J45&gt;=20,3,IF(J45&gt;=9,2,1)))))</f>
        <v>2</v>
      </c>
      <c r="Z45" s="196" t="s">
        <v>450</v>
      </c>
      <c r="AA45" s="418"/>
      <c r="AB45" s="418"/>
      <c r="AC45" s="420"/>
      <c r="AD45" s="667"/>
      <c r="AE45" s="651"/>
      <c r="AF45" s="314"/>
      <c r="AG45" s="8"/>
      <c r="AH45" s="8">
        <f t="shared" ref="AH45" si="48">IF(ISERROR(AU45*AV45),"",AU45*AV45)</f>
        <v>0</v>
      </c>
      <c r="AI45" s="652"/>
    </row>
    <row r="46" spans="1:207" ht="51">
      <c r="A46" s="261" t="s">
        <v>807</v>
      </c>
      <c r="B46" s="8" t="s">
        <v>465</v>
      </c>
      <c r="C46" s="255" t="s">
        <v>844</v>
      </c>
      <c r="D46" s="255" t="s">
        <v>845</v>
      </c>
      <c r="E46" s="266" t="s">
        <v>36</v>
      </c>
      <c r="F46" s="283">
        <v>4</v>
      </c>
      <c r="G46" s="256" t="s">
        <v>453</v>
      </c>
      <c r="H46" s="7" t="s">
        <v>38</v>
      </c>
      <c r="I46" s="8" t="s">
        <v>47</v>
      </c>
      <c r="J46" s="8">
        <f t="shared" ref="J46" si="49">IF(ISERROR(W46*X46),"",W46*X46)</f>
        <v>16</v>
      </c>
      <c r="K46" s="14" t="str">
        <f>IF(ISERROR(VLOOKUP(Y46,'Directive OSH09 (FR)'!$T$6:$U$10,2,FALSE)),"",VLOOKUP(Y46,'Directive OSH09 (FR)'!$T$6:$U$10,2,FALSE))</f>
        <v>2-Tolérable</v>
      </c>
      <c r="L46" s="126"/>
      <c r="M46" s="127"/>
      <c r="N46" s="27"/>
      <c r="O46" s="27"/>
      <c r="P46" s="27"/>
      <c r="Q46" s="57"/>
      <c r="R46" s="35"/>
      <c r="S46" s="7">
        <f t="shared" ref="S46" ca="1" si="50">U46</f>
        <v>1</v>
      </c>
      <c r="T46" s="35">
        <f t="shared" ref="T46" ca="1" si="51">V46</f>
        <v>1</v>
      </c>
      <c r="U46" s="3">
        <f t="shared" ref="U46" ca="1" si="52">IF(A46="",0,IF(Q$18="",1,IF(Q$18+$U$18*365&lt;$U$1,1,0)))</f>
        <v>1</v>
      </c>
      <c r="V46" s="163">
        <f t="shared" ref="V46" ca="1" si="53">IF(A46="",0,IF(Q$18="",1,IF(Q$18+$V$18*365&lt;$U$1,1,0)))</f>
        <v>1</v>
      </c>
      <c r="W46" s="162">
        <f>IF(ISERROR(VLOOKUP(H46,'Directive OSH09 (FR)'!$O$6:$P$10,2,FALSE)),"",VLOOKUP(H46,'Directive OSH09 (FR)'!$O$6:$P$10,2,FALSE))</f>
        <v>4</v>
      </c>
      <c r="X46" s="3">
        <f>IF(ISERROR(VLOOKUP(I46,'Directive OSH09 (FR)'!$O$13:$P$17,2,FALSE)),"",VLOOKUP(I46,'Directive OSH09 (FR)'!$O$13:$P$17,2,FALSE))</f>
        <v>4</v>
      </c>
      <c r="Y46" s="3">
        <f t="shared" ref="Y46" si="54">IF(J46="","",IF(J46&gt;=161,5,IF(J46&gt;=65,4,IF(J46&gt;=20,3,IF(J46&gt;=9,2,1)))))</f>
        <v>2</v>
      </c>
      <c r="Z46" s="213" t="s">
        <v>454</v>
      </c>
      <c r="AA46" s="418"/>
      <c r="AB46" s="418"/>
      <c r="AC46" s="420"/>
      <c r="AD46" s="667"/>
      <c r="AE46" s="651"/>
      <c r="AF46" s="314"/>
      <c r="AG46" s="8"/>
      <c r="AH46" s="8"/>
      <c r="AI46" s="649"/>
    </row>
    <row r="47" spans="1:207" ht="12.75" customHeight="1">
      <c r="A47" s="261"/>
      <c r="B47" s="8"/>
      <c r="C47" s="8"/>
      <c r="D47" s="8"/>
      <c r="E47" s="266"/>
      <c r="F47" s="267"/>
      <c r="G47" s="321"/>
      <c r="H47" s="7"/>
      <c r="I47" s="8"/>
      <c r="J47" s="8"/>
      <c r="K47" s="14"/>
      <c r="L47" s="126"/>
      <c r="M47" s="127"/>
      <c r="N47" s="27"/>
      <c r="O47" s="27"/>
      <c r="P47" s="27"/>
      <c r="Q47" s="57"/>
      <c r="R47" s="35"/>
      <c r="S47" s="7"/>
      <c r="T47" s="35"/>
      <c r="U47" s="3"/>
      <c r="V47" s="163"/>
      <c r="W47" s="162"/>
      <c r="X47" s="3"/>
      <c r="Y47" s="3"/>
      <c r="Z47" s="417"/>
      <c r="AA47" s="418"/>
      <c r="AB47" s="418"/>
      <c r="AC47" s="420"/>
      <c r="AD47" s="667"/>
      <c r="AE47" s="651"/>
      <c r="AF47" s="421"/>
      <c r="AG47" s="418"/>
      <c r="AH47" s="418"/>
      <c r="AI47" s="652"/>
    </row>
    <row r="48" spans="1:207">
      <c r="A48" s="261"/>
      <c r="B48" s="8"/>
      <c r="C48" s="8"/>
      <c r="D48" s="8"/>
      <c r="E48" s="266"/>
      <c r="F48" s="267"/>
      <c r="G48" s="321"/>
      <c r="H48" s="7"/>
      <c r="I48" s="8"/>
      <c r="J48" s="8" t="str">
        <f t="shared" ref="J48:J49" si="55">IF(ISERROR(W48*X48),"",W48*X48)</f>
        <v/>
      </c>
      <c r="K48" s="14" t="str">
        <f>IF(ISERROR(VLOOKUP(Y48,'Directive OSH09 (FR)'!$T$6:$U$10,2,FALSE)),"",VLOOKUP(Y48,'Directive OSH09 (FR)'!$T$6:$U$10,2,FALSE))</f>
        <v/>
      </c>
      <c r="L48" s="126"/>
      <c r="M48" s="127"/>
      <c r="N48" s="27"/>
      <c r="O48" s="27"/>
      <c r="P48" s="27"/>
      <c r="Q48" s="57"/>
      <c r="R48" s="35"/>
      <c r="S48" s="7">
        <f t="shared" ref="S48:T49" si="56">U48</f>
        <v>0</v>
      </c>
      <c r="T48" s="35">
        <f t="shared" si="56"/>
        <v>0</v>
      </c>
      <c r="U48" s="3">
        <f t="shared" ref="U48:U49" si="57">IF(A48="",0,IF(Q$44="",1,IF(Q$44+$U$44*365&lt;$U$1,1,0)))</f>
        <v>0</v>
      </c>
      <c r="V48" s="163">
        <f t="shared" ref="V48:V49" si="58">IF(A48="",0,IF(Q$44="",1,IF(Q$44+$V$44*365&lt;$U$1,1,0)))</f>
        <v>0</v>
      </c>
      <c r="W48" s="162" t="str">
        <f>IF(ISERROR(VLOOKUP(H48,'Directive OSH09 (FR)'!$O$6:$P$10,2,FALSE)),"",VLOOKUP(H48,'Directive OSH09 (FR)'!$O$6:$P$10,2,FALSE))</f>
        <v/>
      </c>
      <c r="X48" s="3" t="str">
        <f>IF(ISERROR(VLOOKUP(I48,'Directive OSH09 (FR)'!$O$13:$P$17,2,FALSE)),"",VLOOKUP(I48,'Directive OSH09 (FR)'!$O$13:$P$17,2,FALSE))</f>
        <v/>
      </c>
      <c r="Y48" s="3" t="str">
        <f t="shared" ref="Y48:Y49" si="59">IF(J48="","",IF(J48&gt;=161,5,IF(J48&gt;=65,4,IF(J48&gt;=20,3,IF(J48&gt;=9,2,1)))))</f>
        <v/>
      </c>
      <c r="Z48" s="417"/>
      <c r="AA48" s="418"/>
      <c r="AB48" s="418"/>
      <c r="AC48" s="420"/>
      <c r="AD48" s="667"/>
      <c r="AE48" s="651"/>
      <c r="AF48" s="421"/>
      <c r="AG48" s="418"/>
      <c r="AH48" s="418"/>
      <c r="AI48" s="652"/>
    </row>
    <row r="49" spans="1:207" ht="5.25" customHeight="1">
      <c r="A49" s="405"/>
      <c r="B49" s="62"/>
      <c r="C49" s="62"/>
      <c r="D49" s="62"/>
      <c r="E49" s="293"/>
      <c r="F49" s="282"/>
      <c r="G49" s="458"/>
      <c r="H49" s="61"/>
      <c r="I49" s="62"/>
      <c r="J49" s="62" t="str">
        <f t="shared" si="55"/>
        <v/>
      </c>
      <c r="K49" s="63" t="str">
        <f>IF(ISERROR(VLOOKUP(Y49,'Directive OSH09 (FR)'!$T$6:$U$10,2,FALSE)),"",VLOOKUP(Y49,'Directive OSH09 (FR)'!$T$6:$U$10,2,FALSE))</f>
        <v/>
      </c>
      <c r="L49" s="61"/>
      <c r="M49" s="64"/>
      <c r="N49" s="64"/>
      <c r="O49" s="64"/>
      <c r="P49" s="64"/>
      <c r="Q49" s="65"/>
      <c r="R49" s="66"/>
      <c r="S49" s="61">
        <f t="shared" si="56"/>
        <v>0</v>
      </c>
      <c r="T49" s="66">
        <f t="shared" si="56"/>
        <v>0</v>
      </c>
      <c r="U49" s="164">
        <f t="shared" si="57"/>
        <v>0</v>
      </c>
      <c r="V49" s="165">
        <f t="shared" si="58"/>
        <v>0</v>
      </c>
      <c r="W49" s="162" t="str">
        <f>IF(ISERROR(VLOOKUP(H49,'Directive OSH09 (FR)'!$O$6:$P$10,2,FALSE)),"",VLOOKUP(H49,'Directive OSH09 (FR)'!$O$6:$P$10,2,FALSE))</f>
        <v/>
      </c>
      <c r="X49" s="3" t="str">
        <f>IF(ISERROR(VLOOKUP(I49,'Directive OSH09 (FR)'!$O$13:$P$17,2,FALSE)),"",VLOOKUP(I49,'Directive OSH09 (FR)'!$O$13:$P$17,2,FALSE))</f>
        <v/>
      </c>
      <c r="Y49" s="3" t="str">
        <f t="shared" si="59"/>
        <v/>
      </c>
      <c r="Z49" s="417"/>
      <c r="AA49" s="418"/>
      <c r="AB49" s="418"/>
      <c r="AC49" s="420"/>
      <c r="AD49" s="667"/>
      <c r="AE49" s="651"/>
      <c r="AF49" s="421"/>
      <c r="AG49" s="418"/>
      <c r="AH49" s="418"/>
      <c r="AI49" s="652"/>
    </row>
    <row r="50" spans="1:207" s="517" customFormat="1" ht="14.25">
      <c r="A50" s="403" t="s">
        <v>275</v>
      </c>
      <c r="B50" s="398"/>
      <c r="C50" s="398"/>
      <c r="D50" s="398"/>
      <c r="E50" s="370"/>
      <c r="F50" s="371"/>
      <c r="G50" s="464"/>
      <c r="H50" s="412"/>
      <c r="I50" s="398"/>
      <c r="J50" s="398">
        <f>IF(SUM(J51:J55)=0,"",MAX(J51:J55))</f>
        <v>16</v>
      </c>
      <c r="K50" s="356" t="str">
        <f>IF(ISERROR(VLOOKUP(Y50,'Directive OSH09 (FR)'!$T$6:$U$10,2,FALSE)),"",VLOOKUP(Y50,'Directive OSH09 (FR)'!$T$6:$U$10,2,FALSE))</f>
        <v>2-Tolérable</v>
      </c>
      <c r="L50" s="357" t="str">
        <f>IF(ISERROR(VLOOKUP($A50,Dangers!$B$4:$G$1001,4,FALSE)),"ERR",IF(ISBLANK(VLOOKUP($A50,Dangers!$B$4:$G$1001,4,FALSE)),"","Yes"))</f>
        <v>Yes</v>
      </c>
      <c r="M50" s="358" t="str">
        <f>IF(ISERROR(VLOOKUP($A50,Dangers!$B$4:$G$1001,6,FALSE)),"ERR",IF(ISBLANK((VLOOKUP($A50,Dangers!$B$4:$G$1001,6,FALSE))),"","Yes"))</f>
        <v>Yes</v>
      </c>
      <c r="N50" s="358"/>
      <c r="O50" s="359"/>
      <c r="P50" s="358"/>
      <c r="Q50" s="360">
        <f>IF(OR(L50="Yes",M50="Yes"),MAX(Q51:Q55),"")</f>
        <v>0</v>
      </c>
      <c r="R50" s="361"/>
      <c r="S50" s="357">
        <f>IF(L50="Yes",IF(SUM(S51:S55)=0,0,1),2)</f>
        <v>1</v>
      </c>
      <c r="T50" s="361">
        <f>IF(M50="Yes",IF(SUM(T51:T55)=0,0,1),2)</f>
        <v>1</v>
      </c>
      <c r="U50" s="362">
        <v>2</v>
      </c>
      <c r="V50" s="363">
        <v>2</v>
      </c>
      <c r="W50" s="364" t="str">
        <f>IF(ISERROR(VLOOKUP(H50,'Directive OSH09 (FR)'!$O$6:$P$10,2,FALSE)),"",VLOOKUP(H50,'Directive OSH09 (FR)'!$O$6:$P$10,2,FALSE))</f>
        <v/>
      </c>
      <c r="X50" s="362" t="str">
        <f>IF(ISERROR(VLOOKUP(I50,'Directive OSH09 (FR)'!$O$13:$P$17,2,FALSE)),"",VLOOKUP(I50,'Directive OSH09 (FR)'!$O$13:$P$17,2,FALSE))</f>
        <v/>
      </c>
      <c r="Y50" s="362">
        <f>IF(J50="","",IF(J50&gt;=161,5,IF(J50&gt;=65,4,IF(J50&gt;=20,3,IF(J50&gt;=9,2,1)))))</f>
        <v>2</v>
      </c>
      <c r="Z50" s="367"/>
      <c r="AA50" s="365"/>
      <c r="AB50" s="365"/>
      <c r="AC50" s="368"/>
      <c r="AD50" s="665"/>
      <c r="AE50" s="644"/>
      <c r="AF50" s="624"/>
      <c r="AG50" s="365"/>
      <c r="AH50" s="365"/>
      <c r="AI50" s="65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row>
    <row r="51" spans="1:207" ht="102">
      <c r="A51" s="261"/>
      <c r="B51" s="8" t="s">
        <v>895</v>
      </c>
      <c r="C51" s="432" t="s">
        <v>473</v>
      </c>
      <c r="D51" s="255" t="s">
        <v>1331</v>
      </c>
      <c r="E51" s="266" t="s">
        <v>36</v>
      </c>
      <c r="F51" s="267">
        <v>4</v>
      </c>
      <c r="G51" s="321" t="s">
        <v>896</v>
      </c>
      <c r="H51" s="7" t="s">
        <v>35</v>
      </c>
      <c r="I51" s="8" t="s">
        <v>48</v>
      </c>
      <c r="J51" s="8">
        <f>IF(ISERROR(W51*X51),"",W51*X51)</f>
        <v>16</v>
      </c>
      <c r="K51" s="14" t="str">
        <f>IF(ISERROR(VLOOKUP(Y51,'Directive OSH09 (FR)'!$T$6:$U$10,2,FALSE)),"",VLOOKUP(Y51,'Directive OSH09 (FR)'!$T$6:$U$10,2,FALSE))</f>
        <v>2-Tolérable</v>
      </c>
      <c r="L51" s="126"/>
      <c r="M51" s="127"/>
      <c r="N51" s="27"/>
      <c r="O51" s="27"/>
      <c r="P51" s="27"/>
      <c r="Q51" s="57"/>
      <c r="R51" s="35"/>
      <c r="S51" s="7">
        <f t="shared" ref="S51:T55" si="60">U51</f>
        <v>0</v>
      </c>
      <c r="T51" s="35">
        <f t="shared" si="60"/>
        <v>0</v>
      </c>
      <c r="U51" s="3">
        <f>IF(A51="",0,IF(Q$50="",1,IF(Q$50+$U$50*365&lt;$U$1,1,0)))</f>
        <v>0</v>
      </c>
      <c r="V51" s="163">
        <f>IF(A51="",0,IF(Q$50="",1,IF(Q$50+$V$50*365&lt;$U$1,1,0)))</f>
        <v>0</v>
      </c>
      <c r="W51" s="162">
        <f>IF(ISERROR(VLOOKUP(H51,'Directive OSH09 (FR)'!$O$6:$P$10,2,FALSE)),"",VLOOKUP(H51,'Directive OSH09 (FR)'!$O$6:$P$10,2,FALSE))</f>
        <v>2</v>
      </c>
      <c r="X51" s="3">
        <f>IF(ISERROR(VLOOKUP(I51,'Directive OSH09 (FR)'!$O$13:$P$17,2,FALSE)),"",VLOOKUP(I51,'Directive OSH09 (FR)'!$O$13:$P$17,2,FALSE))</f>
        <v>8</v>
      </c>
      <c r="Y51" s="3">
        <f>IF(J51="","",IF(J51&gt;=161,5,IF(J51&gt;=65,4,IF(J51&gt;=20,3,IF(J51&gt;=9,2,1)))))</f>
        <v>2</v>
      </c>
      <c r="Z51" s="196" t="s">
        <v>897</v>
      </c>
      <c r="AA51" s="418"/>
      <c r="AB51" s="418"/>
      <c r="AC51" s="420"/>
      <c r="AD51" s="667"/>
      <c r="AE51" s="651"/>
      <c r="AF51" s="807"/>
      <c r="AG51" s="435"/>
      <c r="AH51" s="435"/>
      <c r="AI51" s="813"/>
    </row>
    <row r="52" spans="1:207" ht="114.75">
      <c r="A52" s="261" t="s">
        <v>473</v>
      </c>
      <c r="B52" s="255" t="s">
        <v>479</v>
      </c>
      <c r="C52" s="255" t="s">
        <v>898</v>
      </c>
      <c r="D52" s="255" t="s">
        <v>1332</v>
      </c>
      <c r="E52" s="266" t="s">
        <v>36</v>
      </c>
      <c r="F52" s="267">
        <v>4</v>
      </c>
      <c r="G52" s="256" t="s">
        <v>476</v>
      </c>
      <c r="H52" s="7" t="s">
        <v>35</v>
      </c>
      <c r="I52" s="8" t="s">
        <v>48</v>
      </c>
      <c r="J52" s="8">
        <f t="shared" ref="J52" si="61">IF(ISERROR(W52*X52),"",W52*X52)</f>
        <v>16</v>
      </c>
      <c r="K52" s="14" t="str">
        <f>IF(ISERROR(VLOOKUP(Y52,'Directive OSH09 (FR)'!$T$6:$U$10,2,FALSE)),"",VLOOKUP(Y52,'Directive OSH09 (FR)'!$T$6:$U$10,2,FALSE))</f>
        <v>2-Tolérable</v>
      </c>
      <c r="L52" s="126"/>
      <c r="M52" s="127"/>
      <c r="N52" s="175"/>
      <c r="O52" s="27"/>
      <c r="P52" s="27"/>
      <c r="Q52" s="57"/>
      <c r="R52" s="35"/>
      <c r="S52" s="7">
        <f t="shared" si="60"/>
        <v>1</v>
      </c>
      <c r="T52" s="35">
        <f t="shared" si="60"/>
        <v>1</v>
      </c>
      <c r="U52" s="3">
        <f>IF(A52="",0,IF(Q$53="",1,IF(Q$53+$U$53*365&lt;$U$1,1,0)))</f>
        <v>1</v>
      </c>
      <c r="V52" s="163">
        <f>IF(A52="",0,IF(Q$53="",1,IF(Q$53+$V$53*365&lt;$U$1,1,0)))</f>
        <v>1</v>
      </c>
      <c r="W52" s="162">
        <f>IF(ISERROR(VLOOKUP(H52,'Directive OSH09 (FR)'!$O$6:$P$10,2,FALSE)),"",VLOOKUP(H52,'Directive OSH09 (FR)'!$O$6:$P$10,2,FALSE))</f>
        <v>2</v>
      </c>
      <c r="X52" s="3">
        <f>IF(ISERROR(VLOOKUP(I52,'Directive OSH09 (FR)'!$O$13:$P$17,2,FALSE)),"",VLOOKUP(I52,'Directive OSH09 (FR)'!$O$13:$P$17,2,FALSE))</f>
        <v>8</v>
      </c>
      <c r="Y52" s="3">
        <f t="shared" ref="Y52" si="62">IF(J52="","",IF(J52&gt;=161,5,IF(J52&gt;=65,4,IF(J52&gt;=20,3,IF(J52&gt;=9,2,1)))))</f>
        <v>2</v>
      </c>
      <c r="Z52" s="210" t="s">
        <v>481</v>
      </c>
      <c r="AA52" s="425" t="s">
        <v>478</v>
      </c>
      <c r="AB52" s="418"/>
      <c r="AC52" s="420"/>
      <c r="AD52" s="667"/>
      <c r="AE52" s="651"/>
      <c r="AF52" s="314"/>
      <c r="AG52" s="8"/>
      <c r="AH52" s="8">
        <f t="shared" ref="AH52" si="63">IF(ISERROR(AU52*AV52),"",AU52*AV52)</f>
        <v>0</v>
      </c>
      <c r="AI52" s="647"/>
    </row>
    <row r="53" spans="1:207">
      <c r="A53" s="261"/>
      <c r="B53" s="8"/>
      <c r="C53" s="8"/>
      <c r="D53" s="8"/>
      <c r="E53" s="266"/>
      <c r="F53" s="267"/>
      <c r="G53" s="321"/>
      <c r="H53" s="7"/>
      <c r="I53" s="8"/>
      <c r="J53" s="8" t="str">
        <f t="shared" ref="J53:J55" si="64">IF(ISERROR(W53*X53),"",W53*X53)</f>
        <v/>
      </c>
      <c r="K53" s="14" t="str">
        <f>IF(ISERROR(VLOOKUP(Y53,'Directive OSH09 (FR)'!$T$6:$U$10,2,FALSE)),"",VLOOKUP(Y53,'Directive OSH09 (FR)'!$T$6:$U$10,2,FALSE))</f>
        <v/>
      </c>
      <c r="L53" s="126"/>
      <c r="M53" s="127"/>
      <c r="N53" s="27"/>
      <c r="O53" s="27"/>
      <c r="P53" s="27"/>
      <c r="Q53" s="57"/>
      <c r="R53" s="35"/>
      <c r="S53" s="7">
        <f t="shared" si="60"/>
        <v>0</v>
      </c>
      <c r="T53" s="35">
        <f t="shared" si="60"/>
        <v>0</v>
      </c>
      <c r="U53" s="3">
        <f t="shared" ref="U53:U55" si="65">IF(A53="",0,IF(Q$50="",1,IF(Q$50+$U$50*365&lt;$U$1,1,0)))</f>
        <v>0</v>
      </c>
      <c r="V53" s="163">
        <f t="shared" ref="V53:V55" si="66">IF(A53="",0,IF(Q$50="",1,IF(Q$50+$V$50*365&lt;$U$1,1,0)))</f>
        <v>0</v>
      </c>
      <c r="W53" s="162" t="str">
        <f>IF(ISERROR(VLOOKUP(H53,'Directive OSH09 (FR)'!$O$6:$P$10,2,FALSE)),"",VLOOKUP(H53,'Directive OSH09 (FR)'!$O$6:$P$10,2,FALSE))</f>
        <v/>
      </c>
      <c r="X53" s="3" t="str">
        <f>IF(ISERROR(VLOOKUP(I53,'Directive OSH09 (FR)'!$O$13:$P$17,2,FALSE)),"",VLOOKUP(I53,'Directive OSH09 (FR)'!$O$13:$P$17,2,FALSE))</f>
        <v/>
      </c>
      <c r="Y53" s="3" t="str">
        <f t="shared" ref="Y53:Y55" si="67">IF(J53="","",IF(J53&gt;=161,5,IF(J53&gt;=65,4,IF(J53&gt;=20,3,IF(J53&gt;=9,2,1)))))</f>
        <v/>
      </c>
      <c r="Z53" s="417"/>
      <c r="AA53" s="418"/>
      <c r="AB53" s="418"/>
      <c r="AC53" s="420"/>
      <c r="AD53" s="667"/>
      <c r="AE53" s="651"/>
      <c r="AF53" s="421"/>
      <c r="AG53" s="418"/>
      <c r="AH53" s="418"/>
      <c r="AI53" s="652"/>
    </row>
    <row r="54" spans="1:207">
      <c r="A54" s="261"/>
      <c r="B54" s="8"/>
      <c r="C54" s="8"/>
      <c r="D54" s="8"/>
      <c r="E54" s="266"/>
      <c r="F54" s="267"/>
      <c r="G54" s="321"/>
      <c r="H54" s="7"/>
      <c r="I54" s="8"/>
      <c r="J54" s="8" t="str">
        <f t="shared" si="64"/>
        <v/>
      </c>
      <c r="K54" s="14" t="str">
        <f>IF(ISERROR(VLOOKUP(Y54,'Directive OSH09 (FR)'!$T$6:$U$10,2,FALSE)),"",VLOOKUP(Y54,'Directive OSH09 (FR)'!$T$6:$U$10,2,FALSE))</f>
        <v/>
      </c>
      <c r="L54" s="126"/>
      <c r="M54" s="127"/>
      <c r="N54" s="27"/>
      <c r="O54" s="27"/>
      <c r="P54" s="27"/>
      <c r="Q54" s="57"/>
      <c r="R54" s="35"/>
      <c r="S54" s="7">
        <f t="shared" si="60"/>
        <v>0</v>
      </c>
      <c r="T54" s="35">
        <f t="shared" si="60"/>
        <v>0</v>
      </c>
      <c r="U54" s="3">
        <f t="shared" si="65"/>
        <v>0</v>
      </c>
      <c r="V54" s="163">
        <f t="shared" si="66"/>
        <v>0</v>
      </c>
      <c r="W54" s="162" t="str">
        <f>IF(ISERROR(VLOOKUP(H54,'Directive OSH09 (FR)'!$O$6:$P$10,2,FALSE)),"",VLOOKUP(H54,'Directive OSH09 (FR)'!$O$6:$P$10,2,FALSE))</f>
        <v/>
      </c>
      <c r="X54" s="3" t="str">
        <f>IF(ISERROR(VLOOKUP(I54,'Directive OSH09 (FR)'!$O$13:$P$17,2,FALSE)),"",VLOOKUP(I54,'Directive OSH09 (FR)'!$O$13:$P$17,2,FALSE))</f>
        <v/>
      </c>
      <c r="Y54" s="3" t="str">
        <f t="shared" si="67"/>
        <v/>
      </c>
      <c r="Z54" s="417"/>
      <c r="AA54" s="418"/>
      <c r="AB54" s="418"/>
      <c r="AC54" s="420"/>
      <c r="AD54" s="667"/>
      <c r="AE54" s="651"/>
      <c r="AF54" s="421"/>
      <c r="AG54" s="418"/>
      <c r="AH54" s="418"/>
      <c r="AI54" s="652"/>
    </row>
    <row r="55" spans="1:207" ht="5.25" customHeight="1">
      <c r="A55" s="405"/>
      <c r="B55" s="62"/>
      <c r="C55" s="62"/>
      <c r="D55" s="62"/>
      <c r="E55" s="293"/>
      <c r="F55" s="282"/>
      <c r="G55" s="458"/>
      <c r="H55" s="61"/>
      <c r="I55" s="62"/>
      <c r="J55" s="62" t="str">
        <f t="shared" si="64"/>
        <v/>
      </c>
      <c r="K55" s="63" t="str">
        <f>IF(ISERROR(VLOOKUP(Y55,'Directive OSH09 (FR)'!$T$6:$U$10,2,FALSE)),"",VLOOKUP(Y55,'Directive OSH09 (FR)'!$T$6:$U$10,2,FALSE))</f>
        <v/>
      </c>
      <c r="L55" s="61"/>
      <c r="M55" s="64"/>
      <c r="N55" s="64"/>
      <c r="O55" s="64"/>
      <c r="P55" s="64"/>
      <c r="Q55" s="65"/>
      <c r="R55" s="66"/>
      <c r="S55" s="61">
        <f t="shared" si="60"/>
        <v>0</v>
      </c>
      <c r="T55" s="66">
        <f t="shared" si="60"/>
        <v>0</v>
      </c>
      <c r="U55" s="164">
        <f t="shared" si="65"/>
        <v>0</v>
      </c>
      <c r="V55" s="165">
        <f t="shared" si="66"/>
        <v>0</v>
      </c>
      <c r="W55" s="162" t="str">
        <f>IF(ISERROR(VLOOKUP(H55,'Directive OSH09 (FR)'!$O$6:$P$10,2,FALSE)),"",VLOOKUP(H55,'Directive OSH09 (FR)'!$O$6:$P$10,2,FALSE))</f>
        <v/>
      </c>
      <c r="X55" s="3" t="str">
        <f>IF(ISERROR(VLOOKUP(I55,'Directive OSH09 (FR)'!$O$13:$P$17,2,FALSE)),"",VLOOKUP(I55,'Directive OSH09 (FR)'!$O$13:$P$17,2,FALSE))</f>
        <v/>
      </c>
      <c r="Y55" s="3" t="str">
        <f t="shared" si="67"/>
        <v/>
      </c>
      <c r="Z55" s="417"/>
      <c r="AA55" s="418"/>
      <c r="AB55" s="418"/>
      <c r="AC55" s="420"/>
      <c r="AD55" s="667"/>
      <c r="AE55" s="651"/>
      <c r="AF55" s="421"/>
      <c r="AG55" s="418"/>
      <c r="AH55" s="418"/>
      <c r="AI55" s="652"/>
    </row>
    <row r="56" spans="1:207" s="517" customFormat="1">
      <c r="A56" s="403" t="s">
        <v>278</v>
      </c>
      <c r="B56" s="398"/>
      <c r="C56" s="398"/>
      <c r="D56" s="398"/>
      <c r="E56" s="370"/>
      <c r="F56" s="371"/>
      <c r="G56" s="464"/>
      <c r="H56" s="412"/>
      <c r="I56" s="398"/>
      <c r="J56" s="398">
        <f>IF(SUM(J57:J64)=0,"",MAX(J57:J64))</f>
        <v>32</v>
      </c>
      <c r="K56" s="356" t="str">
        <f>IF(ISERROR(VLOOKUP(Y56,'Directive OSH09 (FR)'!$T$6:$U$10,2,FALSE)),"",VLOOKUP(Y56,'Directive OSH09 (FR)'!$T$6:$U$10,2,FALSE))</f>
        <v>3-Moderé</v>
      </c>
      <c r="L56" s="357" t="str">
        <f>IF(ISERROR(VLOOKUP($A56,Dangers!$B$4:$G$1001,4,FALSE)),"ERR",IF(ISBLANK(VLOOKUP($A56,Dangers!$B$4:$G$1001,4,FALSE)),"","Yes"))</f>
        <v/>
      </c>
      <c r="M56" s="358" t="str">
        <f>IF(ISERROR(VLOOKUP($A56,Dangers!$B$4:$G$1001,6,FALSE)),"ERR",IF(ISBLANK((VLOOKUP($A56,Dangers!$B$4:$G$1001,6,FALSE))),"","Yes"))</f>
        <v/>
      </c>
      <c r="N56" s="358"/>
      <c r="O56" s="359"/>
      <c r="P56" s="358"/>
      <c r="Q56" s="360" t="str">
        <f>IF(OR(L56="Yes",M56="Yes"),MAX(Q57:Q61),"")</f>
        <v/>
      </c>
      <c r="R56" s="361"/>
      <c r="S56" s="357">
        <f>IF(L56="Yes",IF(SUM(S57:S61)=0,0,1),2)</f>
        <v>2</v>
      </c>
      <c r="T56" s="361">
        <f>IF(M56="Yes",IF(SUM(T57:T61)=0,0,1),2)</f>
        <v>2</v>
      </c>
      <c r="U56" s="362">
        <v>0</v>
      </c>
      <c r="V56" s="363">
        <v>0</v>
      </c>
      <c r="W56" s="364" t="str">
        <f>IF(ISERROR(VLOOKUP(H56,'Directive OSH09 (FR)'!$O$6:$P$10,2,FALSE)),"",VLOOKUP(H56,'Directive OSH09 (FR)'!$O$6:$P$10,2,FALSE))</f>
        <v/>
      </c>
      <c r="X56" s="362" t="str">
        <f>IF(ISERROR(VLOOKUP(I56,'Directive OSH09 (FR)'!$O$13:$P$17,2,FALSE)),"",VLOOKUP(I56,'Directive OSH09 (FR)'!$O$13:$P$17,2,FALSE))</f>
        <v/>
      </c>
      <c r="Y56" s="362">
        <f>IF(J56="","",IF(J56&gt;=161,5,IF(J56&gt;=65,4,IF(J56&gt;=20,3,IF(J56&gt;=9,2,1)))))</f>
        <v>3</v>
      </c>
      <c r="Z56" s="367"/>
      <c r="AA56" s="365"/>
      <c r="AB56" s="365"/>
      <c r="AC56" s="368"/>
      <c r="AD56" s="665"/>
      <c r="AE56" s="644"/>
      <c r="AF56" s="624"/>
      <c r="AG56" s="365"/>
      <c r="AH56" s="365"/>
      <c r="AI56" s="65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row>
    <row r="57" spans="1:207" ht="25.5">
      <c r="A57" s="261" t="s">
        <v>485</v>
      </c>
      <c r="B57" s="8" t="s">
        <v>486</v>
      </c>
      <c r="C57" s="255" t="s">
        <v>899</v>
      </c>
      <c r="D57" s="530" t="s">
        <v>488</v>
      </c>
      <c r="E57" s="266" t="s">
        <v>36</v>
      </c>
      <c r="F57" s="267">
        <v>4</v>
      </c>
      <c r="G57" s="256" t="s">
        <v>489</v>
      </c>
      <c r="H57" s="7" t="s">
        <v>38</v>
      </c>
      <c r="I57" s="8" t="s">
        <v>48</v>
      </c>
      <c r="J57" s="8">
        <f>IF(ISERROR(W57*X57),"",W57*X57)</f>
        <v>32</v>
      </c>
      <c r="K57" s="14" t="str">
        <f>IF(ISERROR(VLOOKUP(Y57,'Directive OSH09 (FR)'!$T$6:$U$10,2,FALSE)),"",VLOOKUP(Y57,'Directive OSH09 (FR)'!$T$6:$U$10,2,FALSE))</f>
        <v>3-Moderé</v>
      </c>
      <c r="L57" s="126"/>
      <c r="M57" s="127"/>
      <c r="N57" s="27"/>
      <c r="O57" s="27"/>
      <c r="P57" s="27"/>
      <c r="Q57" s="57"/>
      <c r="R57" s="35"/>
      <c r="S57" s="7">
        <f t="shared" ref="S57:T58" si="68">U57</f>
        <v>1</v>
      </c>
      <c r="T57" s="35">
        <f t="shared" si="68"/>
        <v>1</v>
      </c>
      <c r="U57" s="3">
        <f>IF(A57="",0,IF(Q$57="",1,IF(Q$57+$U$57*365&lt;$U$1,1,0)))</f>
        <v>1</v>
      </c>
      <c r="V57" s="163">
        <f>IF(A57="",0,IF(Q$57="",1,IF(Q$57+$V$57*365&lt;$U$1,1,0)))</f>
        <v>1</v>
      </c>
      <c r="W57" s="162">
        <f>IF(ISERROR(VLOOKUP(H57,'Directive OSH09 (FR)'!$O$6:$P$10,2,FALSE)),"",VLOOKUP(H57,'Directive OSH09 (FR)'!$O$6:$P$10,2,FALSE))</f>
        <v>4</v>
      </c>
      <c r="X57" s="3">
        <f>IF(ISERROR(VLOOKUP(I57,'Directive OSH09 (FR)'!$O$13:$P$17,2,FALSE)),"",VLOOKUP(I57,'Directive OSH09 (FR)'!$O$13:$P$17,2,FALSE))</f>
        <v>8</v>
      </c>
      <c r="Y57" s="3">
        <f>IF(J57="","",IF(J57&gt;=161,5,IF(J57&gt;=65,4,IF(J57&gt;=20,3,IF(J57&gt;=9,2,1)))))</f>
        <v>3</v>
      </c>
      <c r="Z57" s="196"/>
      <c r="AA57" s="418"/>
      <c r="AB57" s="418"/>
      <c r="AC57" s="420"/>
      <c r="AD57" s="667"/>
      <c r="AE57" s="651"/>
      <c r="AF57" s="314"/>
      <c r="AG57" s="8"/>
      <c r="AH57" s="8">
        <f>IF(ISERROR(AU57*AV57),"",AU57*AV57)</f>
        <v>0</v>
      </c>
      <c r="AI57" s="653"/>
    </row>
    <row r="58" spans="1:207" ht="25.5">
      <c r="A58" s="261" t="s">
        <v>485</v>
      </c>
      <c r="B58" s="8" t="s">
        <v>486</v>
      </c>
      <c r="C58" s="8" t="s">
        <v>718</v>
      </c>
      <c r="D58" s="442" t="s">
        <v>719</v>
      </c>
      <c r="E58" s="266" t="s">
        <v>36</v>
      </c>
      <c r="F58" s="267">
        <v>4</v>
      </c>
      <c r="G58" s="256" t="s">
        <v>489</v>
      </c>
      <c r="H58" s="7" t="s">
        <v>38</v>
      </c>
      <c r="I58" s="8" t="s">
        <v>48</v>
      </c>
      <c r="J58" s="8">
        <f t="shared" ref="J58:J60" si="69">IF(ISERROR(W58*X58),"",W58*X58)</f>
        <v>32</v>
      </c>
      <c r="K58" s="14" t="str">
        <f>IF(ISERROR(VLOOKUP(Y58,'Directive OSH09 (FR)'!$T$6:$U$10,2,FALSE)),"",VLOOKUP(Y58,'Directive OSH09 (FR)'!$T$6:$U$10,2,FALSE))</f>
        <v>3-Moderé</v>
      </c>
      <c r="L58" s="126"/>
      <c r="M58" s="127"/>
      <c r="N58" s="27"/>
      <c r="O58" s="27"/>
      <c r="P58" s="27"/>
      <c r="Q58" s="57"/>
      <c r="R58" s="35"/>
      <c r="S58" s="7">
        <f t="shared" si="68"/>
        <v>1</v>
      </c>
      <c r="T58" s="35">
        <f t="shared" si="68"/>
        <v>1</v>
      </c>
      <c r="U58" s="3">
        <f t="shared" ref="U58" si="70">IF(A58="",0,IF(Q$57="",1,IF(Q$57+$U$57*365&lt;$U$1,1,0)))</f>
        <v>1</v>
      </c>
      <c r="V58" s="163">
        <f t="shared" ref="V58" si="71">IF(A58="",0,IF(Q$57="",1,IF(Q$57+$V$57*365&lt;$U$1,1,0)))</f>
        <v>1</v>
      </c>
      <c r="W58" s="162">
        <f>IF(ISERROR(VLOOKUP(H58,'Directive OSH09 (FR)'!$O$6:$P$10,2,FALSE)),"",VLOOKUP(H58,'Directive OSH09 (FR)'!$O$6:$P$10,2,FALSE))</f>
        <v>4</v>
      </c>
      <c r="X58" s="3">
        <f>IF(ISERROR(VLOOKUP(I58,'Directive OSH09 (FR)'!$O$13:$P$17,2,FALSE)),"",VLOOKUP(I58,'Directive OSH09 (FR)'!$O$13:$P$17,2,FALSE))</f>
        <v>8</v>
      </c>
      <c r="Y58" s="3">
        <f t="shared" ref="Y58" si="72">IF(J58="","",IF(J58&gt;=161,5,IF(J58&gt;=65,4,IF(J58&gt;=20,3,IF(J58&gt;=9,2,1)))))</f>
        <v>3</v>
      </c>
      <c r="Z58" s="196"/>
      <c r="AA58" s="418"/>
      <c r="AB58" s="418"/>
      <c r="AC58" s="420"/>
      <c r="AD58" s="667"/>
      <c r="AE58" s="651"/>
      <c r="AF58" s="314"/>
      <c r="AG58" s="8"/>
      <c r="AH58" s="8">
        <f t="shared" ref="AH58:AH60" si="73">IF(ISERROR(AU58*AV58),"",AU58*AV58)</f>
        <v>0</v>
      </c>
      <c r="AI58" s="652"/>
    </row>
    <row r="59" spans="1:207" ht="25.5">
      <c r="A59" s="261" t="s">
        <v>485</v>
      </c>
      <c r="B59" s="8" t="s">
        <v>493</v>
      </c>
      <c r="C59" s="8" t="s">
        <v>494</v>
      </c>
      <c r="D59" s="255" t="s">
        <v>495</v>
      </c>
      <c r="E59" s="266" t="s">
        <v>39</v>
      </c>
      <c r="F59" s="267">
        <v>4</v>
      </c>
      <c r="G59" s="256" t="s">
        <v>489</v>
      </c>
      <c r="H59" s="7" t="s">
        <v>38</v>
      </c>
      <c r="I59" s="8" t="s">
        <v>48</v>
      </c>
      <c r="J59" s="8">
        <f t="shared" si="69"/>
        <v>32</v>
      </c>
      <c r="K59" s="14" t="str">
        <f>IF(ISERROR(VLOOKUP(Y59,'Directive OSH09 (FR)'!$T$6:$U$10,2,FALSE)),"",VLOOKUP(Y59,'Directive OSH09 (FR)'!$T$6:$U$10,2,FALSE))</f>
        <v>3-Moderé</v>
      </c>
      <c r="L59" s="126"/>
      <c r="M59" s="127"/>
      <c r="N59" s="27"/>
      <c r="O59" s="27"/>
      <c r="P59" s="27"/>
      <c r="Q59" s="57"/>
      <c r="R59" s="35"/>
      <c r="S59" s="7">
        <f t="shared" ref="S59:T61" si="74">U59</f>
        <v>1</v>
      </c>
      <c r="T59" s="35">
        <f t="shared" si="74"/>
        <v>1</v>
      </c>
      <c r="U59" s="3">
        <f>IF(A59="",0,IF(Q$60="",1,IF(Q$60+$U$60*365&lt;$U$1,1,0)))</f>
        <v>1</v>
      </c>
      <c r="V59" s="163">
        <f>IF(A59="",0,IF(Q$60="",1,IF(Q$60+$V$60*365&lt;$U$1,1,0)))</f>
        <v>1</v>
      </c>
      <c r="W59" s="162">
        <f>IF(ISERROR(VLOOKUP(H59,'Directive OSH09 (FR)'!$O$6:$P$10,2,FALSE)),"",VLOOKUP(H59,'Directive OSH09 (FR)'!$O$6:$P$10,2,FALSE))</f>
        <v>4</v>
      </c>
      <c r="X59" s="3">
        <f>IF(ISERROR(VLOOKUP(I59,'Directive OSH09 (FR)'!$O$13:$P$17,2,FALSE)),"",VLOOKUP(I59,'Directive OSH09 (FR)'!$O$13:$P$17,2,FALSE))</f>
        <v>8</v>
      </c>
      <c r="Y59" s="3">
        <f>IF(J59="","",IF(J59&gt;=161,5,IF(J59&gt;=65,4,IF(J59&gt;=20,3,IF(J59&gt;=9,2,1)))))</f>
        <v>3</v>
      </c>
      <c r="Z59" s="196"/>
      <c r="AA59" s="418"/>
      <c r="AB59" s="418"/>
      <c r="AC59" s="420"/>
      <c r="AD59" s="667"/>
      <c r="AE59" s="651"/>
      <c r="AF59" s="314"/>
      <c r="AG59" s="8"/>
      <c r="AH59" s="8">
        <f t="shared" si="73"/>
        <v>0</v>
      </c>
      <c r="AI59" s="652"/>
    </row>
    <row r="60" spans="1:207" ht="25.5">
      <c r="A60" s="261" t="s">
        <v>485</v>
      </c>
      <c r="B60" s="8" t="s">
        <v>496</v>
      </c>
      <c r="C60" s="8" t="s">
        <v>494</v>
      </c>
      <c r="D60" s="255" t="s">
        <v>497</v>
      </c>
      <c r="E60" s="266" t="s">
        <v>36</v>
      </c>
      <c r="F60" s="267">
        <v>4</v>
      </c>
      <c r="G60" s="256" t="s">
        <v>489</v>
      </c>
      <c r="H60" s="7" t="s">
        <v>38</v>
      </c>
      <c r="I60" s="8" t="s">
        <v>48</v>
      </c>
      <c r="J60" s="8">
        <f t="shared" si="69"/>
        <v>32</v>
      </c>
      <c r="K60" s="14" t="str">
        <f>IF(ISERROR(VLOOKUP(Y60,'Directive OSH09 (FR)'!$T$6:$U$10,2,FALSE)),"",VLOOKUP(Y60,'Directive OSH09 (FR)'!$T$6:$U$10,2,FALSE))</f>
        <v>3-Moderé</v>
      </c>
      <c r="L60" s="126"/>
      <c r="M60" s="127"/>
      <c r="N60" s="27"/>
      <c r="O60" s="27"/>
      <c r="P60" s="27"/>
      <c r="Q60" s="57"/>
      <c r="R60" s="35"/>
      <c r="S60" s="7">
        <f t="shared" si="74"/>
        <v>1</v>
      </c>
      <c r="T60" s="35">
        <f t="shared" si="74"/>
        <v>1</v>
      </c>
      <c r="U60" s="3">
        <f>IF(A60="",0,IF(Q$60="",1,IF(Q$60+$U$60*365&lt;$U$1,1,0)))</f>
        <v>1</v>
      </c>
      <c r="V60" s="163">
        <f>IF(A60="",0,IF(Q$60="",1,IF(Q$60+$V$60*365&lt;$U$1,1,0)))</f>
        <v>1</v>
      </c>
      <c r="W60" s="162">
        <f>IF(ISERROR(VLOOKUP(H60,'Directive OSH09 (FR)'!$O$6:$P$10,2,FALSE)),"",VLOOKUP(H60,'Directive OSH09 (FR)'!$O$6:$P$10,2,FALSE))</f>
        <v>4</v>
      </c>
      <c r="X60" s="3">
        <f>IF(ISERROR(VLOOKUP(I60,'Directive OSH09 (FR)'!$O$13:$P$17,2,FALSE)),"",VLOOKUP(I60,'Directive OSH09 (FR)'!$O$13:$P$17,2,FALSE))</f>
        <v>8</v>
      </c>
      <c r="Y60" s="3">
        <f>IF(J60="","",IF(J60&gt;=161,5,IF(J60&gt;=65,4,IF(J60&gt;=20,3,IF(J60&gt;=9,2,1)))))</f>
        <v>3</v>
      </c>
      <c r="Z60" s="196"/>
      <c r="AA60" s="418"/>
      <c r="AB60" s="418"/>
      <c r="AC60" s="420"/>
      <c r="AD60" s="667"/>
      <c r="AE60" s="651"/>
      <c r="AF60" s="314"/>
      <c r="AG60" s="8"/>
      <c r="AH60" s="8">
        <f t="shared" si="73"/>
        <v>0</v>
      </c>
      <c r="AI60" s="652"/>
    </row>
    <row r="61" spans="1:207" ht="25.5">
      <c r="A61" s="261" t="s">
        <v>485</v>
      </c>
      <c r="B61" s="8" t="s">
        <v>486</v>
      </c>
      <c r="C61" s="8" t="s">
        <v>900</v>
      </c>
      <c r="D61" s="255" t="s">
        <v>721</v>
      </c>
      <c r="E61" s="266" t="s">
        <v>36</v>
      </c>
      <c r="F61" s="267">
        <v>4</v>
      </c>
      <c r="G61" s="256" t="s">
        <v>489</v>
      </c>
      <c r="H61" s="7" t="s">
        <v>38</v>
      </c>
      <c r="I61" s="8" t="s">
        <v>48</v>
      </c>
      <c r="J61" s="8">
        <f>IF(ISERROR(W61*X61),"",W61*X61)</f>
        <v>32</v>
      </c>
      <c r="K61" s="14" t="str">
        <f>IF(ISERROR(VLOOKUP(Y61,'Directive OSH09 (FR)'!$T$6:$U$10,2,FALSE)),"",VLOOKUP(Y61,'Directive OSH09 (FR)'!$T$6:$U$10,2,FALSE))</f>
        <v>3-Moderé</v>
      </c>
      <c r="L61" s="126"/>
      <c r="M61" s="127"/>
      <c r="N61" s="27"/>
      <c r="O61" s="27"/>
      <c r="P61" s="27"/>
      <c r="Q61" s="57"/>
      <c r="R61" s="35"/>
      <c r="S61" s="7">
        <f t="shared" si="74"/>
        <v>1</v>
      </c>
      <c r="T61" s="35">
        <f t="shared" si="74"/>
        <v>1</v>
      </c>
      <c r="U61" s="3">
        <f>IF(A61="",0,IF(Q$60="",1,IF(Q$60+$U$60*365&lt;$U$1,1,0)))</f>
        <v>1</v>
      </c>
      <c r="V61" s="163">
        <f>IF(A61="",0,IF(Q$60="",1,IF(Q$60+$V$60*365&lt;$U$1,1,0)))</f>
        <v>1</v>
      </c>
      <c r="W61" s="162">
        <f>IF(ISERROR(VLOOKUP(H61,'Directive OSH09 (FR)'!$O$6:$P$10,2,FALSE)),"",VLOOKUP(H61,'Directive OSH09 (FR)'!$O$6:$P$10,2,FALSE))</f>
        <v>4</v>
      </c>
      <c r="X61" s="3">
        <f>IF(ISERROR(VLOOKUP(I61,'Directive OSH09 (FR)'!$O$13:$P$17,2,FALSE)),"",VLOOKUP(I61,'Directive OSH09 (FR)'!$O$13:$P$17,2,FALSE))</f>
        <v>8</v>
      </c>
      <c r="Y61" s="3">
        <f>IF(J61="","",IF(J61&gt;=161,5,IF(J61&gt;=65,4,IF(J61&gt;=20,3,IF(J61&gt;=9,2,1)))))</f>
        <v>3</v>
      </c>
      <c r="Z61" s="196"/>
      <c r="AA61" s="418"/>
      <c r="AB61" s="418"/>
      <c r="AC61" s="420"/>
      <c r="AD61" s="667"/>
      <c r="AE61" s="651"/>
      <c r="AF61" s="314"/>
      <c r="AG61" s="8"/>
      <c r="AH61" s="8"/>
      <c r="AI61" s="652"/>
    </row>
    <row r="62" spans="1:207" ht="25.5">
      <c r="A62" s="261" t="s">
        <v>485</v>
      </c>
      <c r="B62" s="8" t="s">
        <v>496</v>
      </c>
      <c r="C62" s="8" t="s">
        <v>494</v>
      </c>
      <c r="D62" s="433" t="s">
        <v>722</v>
      </c>
      <c r="E62" s="266" t="s">
        <v>39</v>
      </c>
      <c r="F62" s="267">
        <v>4</v>
      </c>
      <c r="G62" s="256" t="s">
        <v>489</v>
      </c>
      <c r="H62" s="7" t="s">
        <v>38</v>
      </c>
      <c r="I62" s="8" t="s">
        <v>48</v>
      </c>
      <c r="J62" s="8">
        <f t="shared" ref="J62" si="75">IF(ISERROR(W62*X62),"",W62*X62)</f>
        <v>32</v>
      </c>
      <c r="K62" s="14" t="str">
        <f>IF(ISERROR(VLOOKUP(Y62,'Directive OSH09 (FR)'!$T$6:$U$10,2,FALSE)),"",VLOOKUP(Y62,'Directive OSH09 (FR)'!$T$6:$U$10,2,FALSE))</f>
        <v>3-Moderé</v>
      </c>
      <c r="L62" s="126"/>
      <c r="M62" s="127"/>
      <c r="N62" s="27"/>
      <c r="O62" s="27"/>
      <c r="P62" s="27"/>
      <c r="Q62" s="57"/>
      <c r="R62" s="35"/>
      <c r="S62" s="7">
        <f t="shared" ref="S62:T62" si="76">U62</f>
        <v>1</v>
      </c>
      <c r="T62" s="35">
        <f t="shared" si="76"/>
        <v>1</v>
      </c>
      <c r="U62" s="3">
        <f>IF(A62="",0,IF(Q$60="",1,IF(Q$60+$U$60*365&lt;$U$1,1,0)))</f>
        <v>1</v>
      </c>
      <c r="V62" s="163">
        <f>IF(A62="",0,IF(Q$60="",1,IF(Q$60+$V$60*365&lt;$U$1,1,0)))</f>
        <v>1</v>
      </c>
      <c r="W62" s="162">
        <f>IF(ISERROR(VLOOKUP(H62,'Directive OSH09 (FR)'!$O$6:$P$10,2,FALSE)),"",VLOOKUP(H62,'Directive OSH09 (FR)'!$O$6:$P$10,2,FALSE))</f>
        <v>4</v>
      </c>
      <c r="X62" s="3">
        <f>IF(ISERROR(VLOOKUP(I62,'Directive OSH09 (FR)'!$O$13:$P$17,2,FALSE)),"",VLOOKUP(I62,'Directive OSH09 (FR)'!$O$13:$P$17,2,FALSE))</f>
        <v>8</v>
      </c>
      <c r="Y62" s="3">
        <f t="shared" ref="Y62" si="77">IF(J62="","",IF(J62&gt;=161,5,IF(J62&gt;=65,4,IF(J62&gt;=20,3,IF(J62&gt;=9,2,1)))))</f>
        <v>3</v>
      </c>
      <c r="Z62" s="196"/>
      <c r="AA62" s="418"/>
      <c r="AB62" s="418"/>
      <c r="AC62" s="420"/>
      <c r="AD62" s="667"/>
      <c r="AE62" s="651"/>
      <c r="AF62" s="314"/>
      <c r="AG62" s="8"/>
      <c r="AH62" s="8">
        <f t="shared" ref="AH62" si="78">IF(ISERROR(AU62*AV62),"",AU62*AV62)</f>
        <v>0</v>
      </c>
      <c r="AI62" s="652"/>
    </row>
    <row r="63" spans="1:207">
      <c r="A63" s="261"/>
      <c r="B63" s="8"/>
      <c r="C63" s="8"/>
      <c r="D63" s="530"/>
      <c r="E63" s="266"/>
      <c r="F63" s="267"/>
      <c r="G63" s="321"/>
      <c r="H63" s="7"/>
      <c r="I63" s="8"/>
      <c r="J63" s="8"/>
      <c r="K63" s="14"/>
      <c r="L63" s="126"/>
      <c r="M63" s="127"/>
      <c r="N63" s="27"/>
      <c r="O63" s="27"/>
      <c r="P63" s="27"/>
      <c r="Q63" s="57"/>
      <c r="R63" s="35"/>
      <c r="S63" s="7"/>
      <c r="T63" s="35"/>
      <c r="U63" s="3"/>
      <c r="V63" s="163"/>
      <c r="W63" s="162"/>
      <c r="X63" s="3"/>
      <c r="Y63" s="3"/>
      <c r="Z63" s="196"/>
      <c r="AA63" s="418"/>
      <c r="AB63" s="418"/>
      <c r="AC63" s="420"/>
      <c r="AD63" s="667"/>
      <c r="AE63" s="651"/>
      <c r="AF63" s="314"/>
      <c r="AG63" s="8"/>
      <c r="AH63" s="8"/>
      <c r="AI63" s="652"/>
    </row>
    <row r="64" spans="1:207">
      <c r="A64" s="405"/>
      <c r="B64" s="62"/>
      <c r="C64" s="62"/>
      <c r="D64" s="62"/>
      <c r="E64" s="293"/>
      <c r="F64" s="282"/>
      <c r="G64" s="458"/>
      <c r="H64" s="61"/>
      <c r="I64" s="62"/>
      <c r="J64" s="62" t="str">
        <f t="shared" ref="J64" si="79">IF(ISERROR(W64*X64),"",W64*X64)</f>
        <v/>
      </c>
      <c r="K64" s="63" t="str">
        <f>IF(ISERROR(VLOOKUP(Y64,'Directive OSH09 (FR)'!$T$6:$U$10,2,FALSE)),"",VLOOKUP(Y64,'Directive OSH09 (FR)'!$T$6:$U$10,2,FALSE))</f>
        <v/>
      </c>
      <c r="L64" s="61"/>
      <c r="M64" s="64"/>
      <c r="N64" s="64"/>
      <c r="O64" s="64"/>
      <c r="P64" s="64"/>
      <c r="Q64" s="65"/>
      <c r="R64" s="66"/>
      <c r="S64" s="61">
        <f t="shared" ref="S64" si="80">U64</f>
        <v>0</v>
      </c>
      <c r="T64" s="66">
        <f t="shared" ref="T64" si="81">V64</f>
        <v>0</v>
      </c>
      <c r="U64" s="164">
        <f t="shared" ref="U64" si="82">IF(A64="",0,IF(Q$65="",1,IF(Q$65+$U$65*365&lt;$U$1,1,0)))</f>
        <v>0</v>
      </c>
      <c r="V64" s="165">
        <f t="shared" ref="V64" si="83">IF(A64="",0,IF(Q$65="",1,IF(Q$65+$V$65*365&lt;$U$1,1,0)))</f>
        <v>0</v>
      </c>
      <c r="W64" s="162" t="str">
        <f>IF(ISERROR(VLOOKUP(H64,'Directive OSH09 (FR)'!$O$6:$P$10,2,FALSE)),"",VLOOKUP(H64,'Directive OSH09 (FR)'!$O$6:$P$10,2,FALSE))</f>
        <v/>
      </c>
      <c r="X64" s="3" t="str">
        <f>IF(ISERROR(VLOOKUP(I64,'Directive OSH09 (FR)'!$O$13:$P$17,2,FALSE)),"",VLOOKUP(I64,'Directive OSH09 (FR)'!$O$13:$P$17,2,FALSE))</f>
        <v/>
      </c>
      <c r="Y64" s="3" t="str">
        <f t="shared" ref="Y64" si="84">IF(J64="","",IF(J64&gt;=161,5,IF(J64&gt;=65,4,IF(J64&gt;=20,3,IF(J64&gt;=9,2,1)))))</f>
        <v/>
      </c>
      <c r="Z64" s="417"/>
      <c r="AA64" s="418"/>
      <c r="AB64" s="418"/>
      <c r="AC64" s="420"/>
      <c r="AD64" s="667"/>
      <c r="AE64" s="651"/>
      <c r="AF64" s="421"/>
      <c r="AG64" s="418"/>
      <c r="AH64" s="418"/>
      <c r="AI64" s="652"/>
    </row>
    <row r="65" spans="1:207" s="517" customFormat="1">
      <c r="A65" s="403" t="s">
        <v>279</v>
      </c>
      <c r="B65" s="398"/>
      <c r="C65" s="398"/>
      <c r="D65" s="398"/>
      <c r="E65" s="370"/>
      <c r="F65" s="371"/>
      <c r="G65" s="464"/>
      <c r="H65" s="412"/>
      <c r="I65" s="398"/>
      <c r="J65" s="398">
        <f>IF(SUM(J66:J70)=0,"",MAX(J66:J70))</f>
        <v>120</v>
      </c>
      <c r="K65" s="356" t="str">
        <f>IF(ISERROR(VLOOKUP(Y65,'Directive OSH09 (FR)'!$T$6:$U$10,2,FALSE)),"",VLOOKUP(Y65,'Directive OSH09 (FR)'!$T$6:$U$10,2,FALSE))</f>
        <v>4-Substantiel</v>
      </c>
      <c r="L65" s="357" t="str">
        <f>IF(ISERROR(VLOOKUP($A65,Dangers!$B$4:$G$1001,4,FALSE)),"ERR",IF(ISBLANK(VLOOKUP($A65,Dangers!$B$4:$G$1001,4,FALSE)),"","Yes"))</f>
        <v/>
      </c>
      <c r="M65" s="358" t="str">
        <f>IF(ISERROR(VLOOKUP($A65,Dangers!$B$4:$G$1001,6,FALSE)),"ERR",IF(ISBLANK((VLOOKUP($A65,Dangers!$B$4:$G$1001,6,FALSE))),"","Yes"))</f>
        <v/>
      </c>
      <c r="N65" s="358"/>
      <c r="O65" s="359"/>
      <c r="P65" s="358"/>
      <c r="Q65" s="360" t="str">
        <f>IF(OR(L65="Yes",M65="Yes"),MAX(Q66:Q70),"")</f>
        <v/>
      </c>
      <c r="R65" s="361"/>
      <c r="S65" s="357">
        <f>IF(L65="Yes",IF(SUM(S66:S70)=0,0,1),2)</f>
        <v>2</v>
      </c>
      <c r="T65" s="361">
        <f>IF(M65="Yes",IF(SUM(T66:T70)=0,0,1),2)</f>
        <v>2</v>
      </c>
      <c r="U65" s="362">
        <v>0</v>
      </c>
      <c r="V65" s="363">
        <v>0</v>
      </c>
      <c r="W65" s="364" t="str">
        <f>IF(ISERROR(VLOOKUP(H65,'Directive OSH09 (FR)'!$O$6:$P$10,2,FALSE)),"",VLOOKUP(H65,'Directive OSH09 (FR)'!$O$6:$P$10,2,FALSE))</f>
        <v/>
      </c>
      <c r="X65" s="362" t="str">
        <f>IF(ISERROR(VLOOKUP(I65,'Directive OSH09 (FR)'!$O$13:$P$17,2,FALSE)),"",VLOOKUP(I65,'Directive OSH09 (FR)'!$O$13:$P$17,2,FALSE))</f>
        <v/>
      </c>
      <c r="Y65" s="362">
        <f>IF(J65="","",IF(J65&gt;=161,5,IF(J65&gt;=65,4,IF(J65&gt;=20,3,IF(J65&gt;=9,2,1)))))</f>
        <v>4</v>
      </c>
      <c r="Z65" s="367"/>
      <c r="AA65" s="365"/>
      <c r="AB65" s="365"/>
      <c r="AC65" s="368"/>
      <c r="AD65" s="665"/>
      <c r="AE65" s="644"/>
      <c r="AF65" s="624"/>
      <c r="AG65" s="365"/>
      <c r="AH65" s="365"/>
      <c r="AI65" s="65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row>
    <row r="66" spans="1:207" ht="57.75" customHeight="1">
      <c r="A66" s="261"/>
      <c r="B66" s="255" t="s">
        <v>901</v>
      </c>
      <c r="C66" s="255" t="s">
        <v>902</v>
      </c>
      <c r="D66" s="255" t="s">
        <v>903</v>
      </c>
      <c r="E66" s="266" t="s">
        <v>33</v>
      </c>
      <c r="F66" s="267">
        <v>4</v>
      </c>
      <c r="G66" s="321" t="s">
        <v>904</v>
      </c>
      <c r="H66" s="7" t="s">
        <v>35</v>
      </c>
      <c r="I66" s="8" t="s">
        <v>51</v>
      </c>
      <c r="J66" s="8">
        <f>IF(ISERROR(W66*X66),"",W66*X66)</f>
        <v>120</v>
      </c>
      <c r="K66" s="14" t="str">
        <f>IF(ISERROR(VLOOKUP(Y66,'Directive OSH09 (FR)'!$T$6:$U$10,2,FALSE)),"",VLOOKUP(Y66,'Directive OSH09 (FR)'!$T$6:$U$10,2,FALSE))</f>
        <v>4-Substantiel</v>
      </c>
      <c r="L66" s="126"/>
      <c r="M66" s="127"/>
      <c r="N66" s="27"/>
      <c r="O66" s="27"/>
      <c r="P66" s="27"/>
      <c r="Q66" s="57"/>
      <c r="R66" s="35"/>
      <c r="S66" s="7">
        <f t="shared" ref="S66:T70" si="85">U66</f>
        <v>0</v>
      </c>
      <c r="T66" s="35">
        <f t="shared" si="85"/>
        <v>0</v>
      </c>
      <c r="U66" s="3">
        <f>IF(A66="",0,IF(Q$65="",1,IF(Q$65+$U$65*365&lt;$U$1,1,0)))</f>
        <v>0</v>
      </c>
      <c r="V66" s="163">
        <f>IF(A66="",0,IF(Q$65="",1,IF(Q$65+$V$65*365&lt;$U$1,1,0)))</f>
        <v>0</v>
      </c>
      <c r="W66" s="162">
        <f>IF(ISERROR(VLOOKUP(H66,'Directive OSH09 (FR)'!$O$6:$P$10,2,FALSE)),"",VLOOKUP(H66,'Directive OSH09 (FR)'!$O$6:$P$10,2,FALSE))</f>
        <v>2</v>
      </c>
      <c r="X66" s="3">
        <f>IF(ISERROR(VLOOKUP(I66,'Directive OSH09 (FR)'!$O$13:$P$17,2,FALSE)),"",VLOOKUP(I66,'Directive OSH09 (FR)'!$O$13:$P$17,2,FALSE))</f>
        <v>60</v>
      </c>
      <c r="Y66" s="3">
        <f>IF(J66="","",IF(J66&gt;=161,5,IF(J66&gt;=65,4,IF(J66&gt;=20,3,IF(J66&gt;=9,2,1)))))</f>
        <v>4</v>
      </c>
      <c r="Z66" s="417"/>
      <c r="AA66" s="418"/>
      <c r="AB66" s="418"/>
      <c r="AC66" s="420"/>
      <c r="AD66" s="667"/>
      <c r="AE66" s="651"/>
      <c r="AF66" s="807"/>
      <c r="AG66" s="274"/>
      <c r="AH66" s="435"/>
      <c r="AI66" s="813"/>
    </row>
    <row r="67" spans="1:207" ht="73.5" customHeight="1">
      <c r="A67" s="261"/>
      <c r="B67" s="255" t="s">
        <v>505</v>
      </c>
      <c r="C67" s="8" t="s">
        <v>506</v>
      </c>
      <c r="D67" s="255" t="s">
        <v>507</v>
      </c>
      <c r="E67" s="266" t="s">
        <v>36</v>
      </c>
      <c r="F67" s="267">
        <v>4</v>
      </c>
      <c r="G67" s="321" t="s">
        <v>508</v>
      </c>
      <c r="H67" s="7" t="s">
        <v>35</v>
      </c>
      <c r="I67" s="8" t="s">
        <v>48</v>
      </c>
      <c r="J67" s="8">
        <f>IF(ISERROR(W67*X67),"",W67*X67)</f>
        <v>16</v>
      </c>
      <c r="K67" s="14" t="str">
        <f>IF(ISERROR(VLOOKUP(Y67,'Directive OSH09 (FR)'!$T$6:$U$10,2,FALSE)),"",VLOOKUP(Y67,'Directive OSH09 (FR)'!$T$6:$U$10,2,FALSE))</f>
        <v>2-Tolérable</v>
      </c>
      <c r="L67" s="126"/>
      <c r="M67" s="127"/>
      <c r="N67" s="27"/>
      <c r="O67" s="27"/>
      <c r="P67" s="27"/>
      <c r="Q67" s="57"/>
      <c r="R67" s="35"/>
      <c r="S67" s="7">
        <f t="shared" si="85"/>
        <v>0</v>
      </c>
      <c r="T67" s="35">
        <f t="shared" si="85"/>
        <v>0</v>
      </c>
      <c r="U67" s="3">
        <f t="shared" ref="U67" si="86">IF(A67="",0,IF(Q$139="",1,IF(Q$139+$U$91*365&lt;$U$1,1,0)))</f>
        <v>0</v>
      </c>
      <c r="V67" s="163">
        <f t="shared" ref="V67" si="87">IF(A67="",0,IF(Q$139="",1,IF(Q$139+$V$91*365&lt;$U$1,1,0)))</f>
        <v>0</v>
      </c>
      <c r="W67" s="162">
        <f>IF(ISERROR(VLOOKUP(H67,'Directive OSH09 (FR)'!$O$6:$P$10,2,FALSE)),"",VLOOKUP(H67,'Directive OSH09 (FR)'!$O$6:$P$10,2,FALSE))</f>
        <v>2</v>
      </c>
      <c r="X67" s="3">
        <f>IF(ISERROR(VLOOKUP(I67,'Directive OSH09 (FR)'!$O$13:$P$17,2,FALSE)),"",VLOOKUP(I67,'Directive OSH09 (FR)'!$O$13:$P$17,2,FALSE))</f>
        <v>8</v>
      </c>
      <c r="Y67" s="3">
        <f t="shared" ref="Y67" si="88">IF(J67="","",IF(J67&gt;=161,5,IF(J67&gt;=65,4,IF(J67&gt;=20,3,IF(J67&gt;=9,2,1)))))</f>
        <v>2</v>
      </c>
      <c r="Z67" s="210"/>
      <c r="AA67" s="418"/>
      <c r="AB67" s="418"/>
      <c r="AC67" s="420"/>
      <c r="AD67" s="667"/>
      <c r="AE67" s="651"/>
      <c r="AF67" s="314"/>
      <c r="AG67" s="255"/>
      <c r="AH67" s="8">
        <f t="shared" ref="AH67" si="89">IF(ISERROR(AU67*AV67),"",AU67*AV67)</f>
        <v>0</v>
      </c>
      <c r="AI67" s="653"/>
    </row>
    <row r="68" spans="1:207">
      <c r="A68" s="261"/>
      <c r="B68" s="8"/>
      <c r="C68" s="8"/>
      <c r="D68" s="8"/>
      <c r="E68" s="266"/>
      <c r="F68" s="267"/>
      <c r="G68" s="552"/>
      <c r="H68" s="7"/>
      <c r="I68" s="8"/>
      <c r="J68" s="8" t="str">
        <f t="shared" ref="J68:J70" si="90">IF(ISERROR(W68*X68),"",W68*X68)</f>
        <v/>
      </c>
      <c r="K68" s="14" t="str">
        <f>IF(ISERROR(VLOOKUP(Y68,'Directive OSH09 (FR)'!$T$6:$U$10,2,FALSE)),"",VLOOKUP(Y68,'Directive OSH09 (FR)'!$T$6:$U$10,2,FALSE))</f>
        <v/>
      </c>
      <c r="L68" s="126"/>
      <c r="M68" s="127"/>
      <c r="N68" s="27"/>
      <c r="O68" s="27"/>
      <c r="P68" s="27"/>
      <c r="Q68" s="57"/>
      <c r="R68" s="35"/>
      <c r="S68" s="7">
        <f t="shared" si="85"/>
        <v>0</v>
      </c>
      <c r="T68" s="35">
        <f t="shared" si="85"/>
        <v>0</v>
      </c>
      <c r="U68" s="3">
        <f t="shared" ref="U68:U70" si="91">IF(A68="",0,IF(Q$65="",1,IF(Q$65+$U$65*365&lt;$U$1,1,0)))</f>
        <v>0</v>
      </c>
      <c r="V68" s="163">
        <f t="shared" ref="V68:V70" si="92">IF(A68="",0,IF(Q$65="",1,IF(Q$65+$V$65*365&lt;$U$1,1,0)))</f>
        <v>0</v>
      </c>
      <c r="W68" s="162" t="str">
        <f>IF(ISERROR(VLOOKUP(H68,'Directive OSH09 (FR)'!$O$6:$P$10,2,FALSE)),"",VLOOKUP(H68,'Directive OSH09 (FR)'!$O$6:$P$10,2,FALSE))</f>
        <v/>
      </c>
      <c r="X68" s="3" t="str">
        <f>IF(ISERROR(VLOOKUP(I68,'Directive OSH09 (FR)'!$O$13:$P$17,2,FALSE)),"",VLOOKUP(I68,'Directive OSH09 (FR)'!$O$13:$P$17,2,FALSE))</f>
        <v/>
      </c>
      <c r="Y68" s="3" t="str">
        <f t="shared" ref="Y68:Y70" si="93">IF(J68="","",IF(J68&gt;=161,5,IF(J68&gt;=65,4,IF(J68&gt;=20,3,IF(J68&gt;=9,2,1)))))</f>
        <v/>
      </c>
      <c r="Z68" s="417"/>
      <c r="AA68" s="418"/>
      <c r="AB68" s="418"/>
      <c r="AC68" s="420"/>
      <c r="AD68" s="667"/>
      <c r="AE68" s="651"/>
      <c r="AF68" s="421"/>
      <c r="AG68" s="418"/>
      <c r="AH68" s="418"/>
      <c r="AI68" s="652"/>
    </row>
    <row r="69" spans="1:207">
      <c r="A69" s="261"/>
      <c r="B69" s="8"/>
      <c r="C69" s="8"/>
      <c r="D69" s="8"/>
      <c r="E69" s="266"/>
      <c r="F69" s="267"/>
      <c r="G69" s="321"/>
      <c r="H69" s="7"/>
      <c r="I69" s="8"/>
      <c r="J69" s="8" t="str">
        <f t="shared" si="90"/>
        <v/>
      </c>
      <c r="K69" s="14" t="str">
        <f>IF(ISERROR(VLOOKUP(Y69,'Directive OSH09 (FR)'!$T$6:$U$10,2,FALSE)),"",VLOOKUP(Y69,'Directive OSH09 (FR)'!$T$6:$U$10,2,FALSE))</f>
        <v/>
      </c>
      <c r="L69" s="126"/>
      <c r="M69" s="127"/>
      <c r="N69" s="27"/>
      <c r="O69" s="27"/>
      <c r="P69" s="27"/>
      <c r="Q69" s="57"/>
      <c r="R69" s="35"/>
      <c r="S69" s="7">
        <f t="shared" si="85"/>
        <v>0</v>
      </c>
      <c r="T69" s="35">
        <f t="shared" si="85"/>
        <v>0</v>
      </c>
      <c r="U69" s="3">
        <f t="shared" si="91"/>
        <v>0</v>
      </c>
      <c r="V69" s="163">
        <f t="shared" si="92"/>
        <v>0</v>
      </c>
      <c r="W69" s="162" t="str">
        <f>IF(ISERROR(VLOOKUP(H69,'Directive OSH09 (FR)'!$O$6:$P$10,2,FALSE)),"",VLOOKUP(H69,'Directive OSH09 (FR)'!$O$6:$P$10,2,FALSE))</f>
        <v/>
      </c>
      <c r="X69" s="3" t="str">
        <f>IF(ISERROR(VLOOKUP(I69,'Directive OSH09 (FR)'!$O$13:$P$17,2,FALSE)),"",VLOOKUP(I69,'Directive OSH09 (FR)'!$O$13:$P$17,2,FALSE))</f>
        <v/>
      </c>
      <c r="Y69" s="3" t="str">
        <f t="shared" si="93"/>
        <v/>
      </c>
      <c r="Z69" s="417"/>
      <c r="AA69" s="418"/>
      <c r="AB69" s="418"/>
      <c r="AC69" s="420"/>
      <c r="AD69" s="667"/>
      <c r="AE69" s="651"/>
      <c r="AF69" s="421"/>
      <c r="AG69" s="418"/>
      <c r="AH69" s="418"/>
      <c r="AI69" s="652"/>
    </row>
    <row r="70" spans="1:207" ht="5.25" customHeight="1">
      <c r="A70" s="405"/>
      <c r="B70" s="62"/>
      <c r="C70" s="62"/>
      <c r="D70" s="62"/>
      <c r="E70" s="293"/>
      <c r="F70" s="282"/>
      <c r="G70" s="458"/>
      <c r="H70" s="61"/>
      <c r="I70" s="62"/>
      <c r="J70" s="62" t="str">
        <f t="shared" si="90"/>
        <v/>
      </c>
      <c r="K70" s="63" t="str">
        <f>IF(ISERROR(VLOOKUP(Y70,'Directive OSH09 (FR)'!$T$6:$U$10,2,FALSE)),"",VLOOKUP(Y70,'Directive OSH09 (FR)'!$T$6:$U$10,2,FALSE))</f>
        <v/>
      </c>
      <c r="L70" s="61"/>
      <c r="M70" s="64"/>
      <c r="N70" s="64"/>
      <c r="O70" s="64"/>
      <c r="P70" s="64"/>
      <c r="Q70" s="65"/>
      <c r="R70" s="66"/>
      <c r="S70" s="61">
        <f t="shared" si="85"/>
        <v>0</v>
      </c>
      <c r="T70" s="66">
        <f t="shared" si="85"/>
        <v>0</v>
      </c>
      <c r="U70" s="164">
        <f t="shared" si="91"/>
        <v>0</v>
      </c>
      <c r="V70" s="165">
        <f t="shared" si="92"/>
        <v>0</v>
      </c>
      <c r="W70" s="162" t="str">
        <f>IF(ISERROR(VLOOKUP(H70,'Directive OSH09 (FR)'!$O$6:$P$10,2,FALSE)),"",VLOOKUP(H70,'Directive OSH09 (FR)'!$O$6:$P$10,2,FALSE))</f>
        <v/>
      </c>
      <c r="X70" s="3" t="str">
        <f>IF(ISERROR(VLOOKUP(I70,'Directive OSH09 (FR)'!$O$13:$P$17,2,FALSE)),"",VLOOKUP(I70,'Directive OSH09 (FR)'!$O$13:$P$17,2,FALSE))</f>
        <v/>
      </c>
      <c r="Y70" s="3" t="str">
        <f t="shared" si="93"/>
        <v/>
      </c>
      <c r="Z70" s="417"/>
      <c r="AA70" s="418"/>
      <c r="AB70" s="418"/>
      <c r="AC70" s="420"/>
      <c r="AD70" s="667"/>
      <c r="AE70" s="651"/>
      <c r="AF70" s="421"/>
      <c r="AG70" s="418"/>
      <c r="AH70" s="418"/>
      <c r="AI70" s="652"/>
    </row>
    <row r="71" spans="1:207" s="517" customFormat="1">
      <c r="A71" s="403" t="s">
        <v>280</v>
      </c>
      <c r="B71" s="398"/>
      <c r="C71" s="398"/>
      <c r="D71" s="398"/>
      <c r="E71" s="370"/>
      <c r="F71" s="371"/>
      <c r="G71" s="464"/>
      <c r="H71" s="412"/>
      <c r="I71" s="398"/>
      <c r="J71" s="398">
        <f>IF(SUM(J72:J76)=0,"",MAX(J72:J76))</f>
        <v>16</v>
      </c>
      <c r="K71" s="356" t="str">
        <f>IF(ISERROR(VLOOKUP(Y71,'Directive OSH09 (FR)'!$T$6:$U$10,2,FALSE)),"",VLOOKUP(Y71,'Directive OSH09 (FR)'!$T$6:$U$10,2,FALSE))</f>
        <v>2-Tolérable</v>
      </c>
      <c r="L71" s="357" t="str">
        <f>IF(ISERROR(VLOOKUP($A71,Dangers!$B$4:$G$1001,4,FALSE)),"ERR",IF(ISBLANK(VLOOKUP($A71,Dangers!$B$4:$G$1001,4,FALSE)),"","Yes"))</f>
        <v>Yes</v>
      </c>
      <c r="M71" s="358" t="str">
        <f>IF(ISERROR(VLOOKUP($A71,Dangers!$B$4:$G$1001,6,FALSE)),"ERR",IF(ISBLANK((VLOOKUP($A71,Dangers!$B$4:$G$1001,6,FALSE))),"","Yes"))</f>
        <v>Yes</v>
      </c>
      <c r="N71" s="358"/>
      <c r="O71" s="359"/>
      <c r="P71" s="358"/>
      <c r="Q71" s="360">
        <f>IF(OR(L71="Yes",M71="Yes"),MAX(Q72:Q76),"")</f>
        <v>0</v>
      </c>
      <c r="R71" s="361"/>
      <c r="S71" s="357">
        <f>IF(L71="Yes",IF(SUM(S72:S76)=0,0,1),2)</f>
        <v>0</v>
      </c>
      <c r="T71" s="361">
        <f>IF(M71="Yes",IF(SUM(T72:T76)=0,0,1),2)</f>
        <v>0</v>
      </c>
      <c r="U71" s="362">
        <v>5</v>
      </c>
      <c r="V71" s="363">
        <v>5</v>
      </c>
      <c r="W71" s="364" t="str">
        <f>IF(ISERROR(VLOOKUP(H71,'Directive OSH09 (FR)'!$O$6:$P$10,2,FALSE)),"",VLOOKUP(H71,'Directive OSH09 (FR)'!$O$6:$P$10,2,FALSE))</f>
        <v/>
      </c>
      <c r="X71" s="362" t="str">
        <f>IF(ISERROR(VLOOKUP(I71,'Directive OSH09 (FR)'!$O$13:$P$17,2,FALSE)),"",VLOOKUP(I71,'Directive OSH09 (FR)'!$O$13:$P$17,2,FALSE))</f>
        <v/>
      </c>
      <c r="Y71" s="362">
        <f>IF(J71="","",IF(J71&gt;=161,5,IF(J71&gt;=65,4,IF(J71&gt;=20,3,IF(J71&gt;=9,2,1)))))</f>
        <v>2</v>
      </c>
      <c r="Z71" s="367"/>
      <c r="AA71" s="365"/>
      <c r="AB71" s="365"/>
      <c r="AC71" s="368"/>
      <c r="AD71" s="665"/>
      <c r="AE71" s="644"/>
      <c r="AF71" s="624"/>
      <c r="AG71" s="365"/>
      <c r="AH71" s="365"/>
      <c r="AI71" s="65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6"/>
      <c r="BZ71" s="366"/>
      <c r="CA71" s="366"/>
      <c r="CB71" s="366"/>
      <c r="CC71" s="366"/>
      <c r="CD71" s="366"/>
      <c r="CE71" s="366"/>
      <c r="CF71" s="366"/>
      <c r="CG71" s="366"/>
      <c r="CH71" s="366"/>
      <c r="CI71" s="366"/>
      <c r="CJ71" s="366"/>
      <c r="CK71" s="366"/>
      <c r="CL71" s="366"/>
      <c r="CM71" s="366"/>
      <c r="CN71" s="366"/>
      <c r="CO71" s="366"/>
      <c r="CP71" s="366"/>
      <c r="CQ71" s="366"/>
      <c r="CR71" s="366"/>
      <c r="CS71" s="366"/>
      <c r="CT71" s="366"/>
      <c r="CU71" s="366"/>
      <c r="CV71" s="366"/>
      <c r="CW71" s="366"/>
      <c r="CX71" s="366"/>
      <c r="CY71" s="366"/>
      <c r="CZ71" s="366"/>
      <c r="DA71" s="366"/>
      <c r="DB71" s="366"/>
      <c r="DC71" s="366"/>
      <c r="DD71" s="366"/>
      <c r="DE71" s="366"/>
      <c r="DF71" s="366"/>
      <c r="DG71" s="366"/>
      <c r="DH71" s="366"/>
      <c r="DI71" s="366"/>
      <c r="DJ71" s="366"/>
      <c r="DK71" s="366"/>
      <c r="DL71" s="366"/>
      <c r="DM71" s="366"/>
      <c r="DN71" s="366"/>
      <c r="DO71" s="366"/>
      <c r="DP71" s="366"/>
      <c r="DQ71" s="366"/>
      <c r="DR71" s="366"/>
      <c r="DS71" s="366"/>
      <c r="DT71" s="366"/>
      <c r="DU71" s="366"/>
      <c r="DV71" s="366"/>
      <c r="DW71" s="366"/>
      <c r="DX71" s="366"/>
      <c r="DY71" s="366"/>
      <c r="DZ71" s="366"/>
      <c r="EA71" s="366"/>
      <c r="EB71" s="366"/>
      <c r="EC71" s="366"/>
      <c r="ED71" s="366"/>
      <c r="EE71" s="366"/>
      <c r="EF71" s="366"/>
      <c r="EG71" s="366"/>
      <c r="EH71" s="366"/>
      <c r="EI71" s="366"/>
      <c r="EJ71" s="366"/>
      <c r="EK71" s="366"/>
      <c r="EL71" s="366"/>
      <c r="EM71" s="366"/>
      <c r="EN71" s="366"/>
      <c r="EO71" s="366"/>
      <c r="EP71" s="366"/>
      <c r="EQ71" s="366"/>
      <c r="ER71" s="366"/>
      <c r="ES71" s="366"/>
      <c r="ET71" s="366"/>
      <c r="EU71" s="366"/>
      <c r="EV71" s="366"/>
      <c r="EW71" s="366"/>
      <c r="EX71" s="366"/>
      <c r="EY71" s="366"/>
      <c r="EZ71" s="366"/>
      <c r="FA71" s="366"/>
      <c r="FB71" s="366"/>
      <c r="FC71" s="366"/>
      <c r="FD71" s="366"/>
      <c r="FE71" s="366"/>
      <c r="FF71" s="366"/>
      <c r="FG71" s="366"/>
      <c r="FH71" s="366"/>
      <c r="FI71" s="366"/>
      <c r="FJ71" s="366"/>
      <c r="FK71" s="366"/>
      <c r="FL71" s="366"/>
      <c r="FM71" s="366"/>
      <c r="FN71" s="366"/>
      <c r="FO71" s="366"/>
      <c r="FP71" s="366"/>
      <c r="FQ71" s="366"/>
      <c r="FR71" s="366"/>
      <c r="FS71" s="366"/>
      <c r="FT71" s="366"/>
      <c r="FU71" s="366"/>
      <c r="FV71" s="366"/>
      <c r="FW71" s="366"/>
      <c r="FX71" s="366"/>
      <c r="FY71" s="366"/>
      <c r="FZ71" s="366"/>
      <c r="GA71" s="366"/>
      <c r="GB71" s="366"/>
      <c r="GC71" s="366"/>
      <c r="GD71" s="366"/>
      <c r="GE71" s="366"/>
      <c r="GF71" s="366"/>
      <c r="GG71" s="366"/>
      <c r="GH71" s="366"/>
      <c r="GI71" s="366"/>
      <c r="GJ71" s="366"/>
      <c r="GK71" s="366"/>
      <c r="GL71" s="366"/>
      <c r="GM71" s="366"/>
      <c r="GN71" s="366"/>
      <c r="GO71" s="366"/>
      <c r="GP71" s="366"/>
      <c r="GQ71" s="366"/>
      <c r="GR71" s="366"/>
      <c r="GS71" s="366"/>
      <c r="GT71" s="366"/>
      <c r="GU71" s="366"/>
      <c r="GV71" s="366"/>
      <c r="GW71" s="366"/>
      <c r="GX71" s="366"/>
      <c r="GY71" s="366"/>
    </row>
    <row r="72" spans="1:207" ht="38.25">
      <c r="A72" s="261"/>
      <c r="B72" s="8" t="s">
        <v>509</v>
      </c>
      <c r="C72" s="8" t="s">
        <v>1315</v>
      </c>
      <c r="D72" s="8" t="s">
        <v>510</v>
      </c>
      <c r="E72" s="266" t="s">
        <v>39</v>
      </c>
      <c r="F72" s="283">
        <v>4</v>
      </c>
      <c r="G72" s="321" t="s">
        <v>511</v>
      </c>
      <c r="H72" s="7" t="s">
        <v>35</v>
      </c>
      <c r="I72" s="8" t="s">
        <v>48</v>
      </c>
      <c r="J72" s="8">
        <f>IF(ISERROR(W72*X72),"",W72*X72)</f>
        <v>16</v>
      </c>
      <c r="K72" s="14" t="str">
        <f>IF(ISERROR(VLOOKUP(Y72,'Directive OSH09 (FR)'!$T$6:$U$10,2,FALSE)),"",VLOOKUP(Y72,'Directive OSH09 (FR)'!$T$6:$U$10,2,FALSE))</f>
        <v>2-Tolérable</v>
      </c>
      <c r="L72" s="126"/>
      <c r="M72" s="127"/>
      <c r="N72" s="27"/>
      <c r="O72" s="27"/>
      <c r="P72" s="27"/>
      <c r="Q72" s="57"/>
      <c r="R72" s="35"/>
      <c r="S72" s="7">
        <f>U72</f>
        <v>0</v>
      </c>
      <c r="T72" s="35">
        <f>V72</f>
        <v>0</v>
      </c>
      <c r="U72" s="3">
        <f>IF(A72="",0,IF(Q$24="",1,IF(Q$24+$U$24*365&lt;$U$1,1,0)))</f>
        <v>0</v>
      </c>
      <c r="V72" s="163">
        <f>IF(A72="",0,IF(Q$24="",1,IF(Q$24+$V$24*365&lt;$U$1,1,0)))</f>
        <v>0</v>
      </c>
      <c r="W72" s="162">
        <f>IF(ISERROR(VLOOKUP(H72,'Directive OSH09 (FR)'!$O$6:$P$10,2,FALSE)),"",VLOOKUP(H72,'Directive OSH09 (FR)'!$O$6:$P$10,2,FALSE))</f>
        <v>2</v>
      </c>
      <c r="X72" s="3">
        <f>IF(ISERROR(VLOOKUP(I72,'Directive OSH09 (FR)'!$O$13:$P$17,2,FALSE)),"",VLOOKUP(I72,'Directive OSH09 (FR)'!$O$13:$P$17,2,FALSE))</f>
        <v>8</v>
      </c>
      <c r="Y72" s="3">
        <f>IF(J72="","",IF(J72&gt;=161,5,IF(J72&gt;=65,4,IF(J72&gt;=20,3,IF(J72&gt;=9,2,1)))))</f>
        <v>2</v>
      </c>
      <c r="Z72" s="417"/>
      <c r="AA72" s="418"/>
      <c r="AB72" s="418"/>
      <c r="AC72" s="420"/>
      <c r="AD72" s="667"/>
      <c r="AE72" s="651"/>
      <c r="AF72" s="421"/>
      <c r="AG72" s="418"/>
      <c r="AH72" s="418"/>
      <c r="AI72" s="652"/>
    </row>
    <row r="73" spans="1:207">
      <c r="A73" s="261"/>
      <c r="B73" s="8"/>
      <c r="C73" s="8"/>
      <c r="D73" s="8"/>
      <c r="E73" s="266"/>
      <c r="F73" s="267"/>
      <c r="G73" s="321"/>
      <c r="H73" s="7"/>
      <c r="I73" s="8"/>
      <c r="J73" s="8" t="str">
        <f t="shared" ref="J73:J76" si="94">IF(ISERROR(W73*X73),"",W73*X73)</f>
        <v/>
      </c>
      <c r="K73" s="14" t="str">
        <f>IF(ISERROR(VLOOKUP(Y73,'Directive OSH09 (FR)'!$T$6:$U$10,2,FALSE)),"",VLOOKUP(Y73,'Directive OSH09 (FR)'!$T$6:$U$10,2,FALSE))</f>
        <v/>
      </c>
      <c r="L73" s="126"/>
      <c r="M73" s="127"/>
      <c r="N73" s="27"/>
      <c r="O73" s="27"/>
      <c r="P73" s="27"/>
      <c r="Q73" s="57"/>
      <c r="R73" s="35"/>
      <c r="S73" s="7">
        <f t="shared" ref="S73:T76" si="95">U73</f>
        <v>0</v>
      </c>
      <c r="T73" s="35">
        <f t="shared" si="95"/>
        <v>0</v>
      </c>
      <c r="U73" s="3">
        <f t="shared" ref="U73:U76" si="96">IF(A73="",0,IF(Q$71="",1,IF(Q$71+$U$71*365&lt;$U$1,1,0)))</f>
        <v>0</v>
      </c>
      <c r="V73" s="163">
        <f t="shared" ref="V73:V76" si="97">IF(A73="",0,IF(Q$71="",1,IF(Q$71+$V$71*365&lt;$U$1,1,0)))</f>
        <v>0</v>
      </c>
      <c r="W73" s="162" t="str">
        <f>IF(ISERROR(VLOOKUP(H73,'Directive OSH09 (FR)'!$O$6:$P$10,2,FALSE)),"",VLOOKUP(H73,'Directive OSH09 (FR)'!$O$6:$P$10,2,FALSE))</f>
        <v/>
      </c>
      <c r="X73" s="3" t="str">
        <f>IF(ISERROR(VLOOKUP(I73,'Directive OSH09 (FR)'!$O$13:$P$17,2,FALSE)),"",VLOOKUP(I73,'Directive OSH09 (FR)'!$O$13:$P$17,2,FALSE))</f>
        <v/>
      </c>
      <c r="Y73" s="3" t="str">
        <f t="shared" ref="Y73:Y76" si="98">IF(J73="","",IF(J73&gt;=161,5,IF(J73&gt;=65,4,IF(J73&gt;=20,3,IF(J73&gt;=9,2,1)))))</f>
        <v/>
      </c>
      <c r="Z73" s="417"/>
      <c r="AA73" s="418"/>
      <c r="AB73" s="418"/>
      <c r="AC73" s="420"/>
      <c r="AD73" s="667"/>
      <c r="AE73" s="651"/>
      <c r="AF73" s="421"/>
      <c r="AG73" s="418"/>
      <c r="AH73" s="418"/>
      <c r="AI73" s="652"/>
    </row>
    <row r="74" spans="1:207">
      <c r="A74" s="261"/>
      <c r="B74" s="8"/>
      <c r="C74" s="8"/>
      <c r="D74" s="8"/>
      <c r="E74" s="266"/>
      <c r="F74" s="267"/>
      <c r="G74" s="321"/>
      <c r="H74" s="7"/>
      <c r="I74" s="8"/>
      <c r="J74" s="8" t="str">
        <f t="shared" si="94"/>
        <v/>
      </c>
      <c r="K74" s="14" t="str">
        <f>IF(ISERROR(VLOOKUP(Y74,'Directive OSH09 (FR)'!$T$6:$U$10,2,FALSE)),"",VLOOKUP(Y74,'Directive OSH09 (FR)'!$T$6:$U$10,2,FALSE))</f>
        <v/>
      </c>
      <c r="L74" s="126"/>
      <c r="M74" s="127"/>
      <c r="N74" s="27"/>
      <c r="O74" s="27"/>
      <c r="P74" s="27"/>
      <c r="Q74" s="57"/>
      <c r="R74" s="35"/>
      <c r="S74" s="7">
        <f t="shared" si="95"/>
        <v>0</v>
      </c>
      <c r="T74" s="35">
        <f t="shared" si="95"/>
        <v>0</v>
      </c>
      <c r="U74" s="3">
        <f t="shared" si="96"/>
        <v>0</v>
      </c>
      <c r="V74" s="163">
        <f t="shared" si="97"/>
        <v>0</v>
      </c>
      <c r="W74" s="162" t="str">
        <f>IF(ISERROR(VLOOKUP(H74,'Directive OSH09 (FR)'!$O$6:$P$10,2,FALSE)),"",VLOOKUP(H74,'Directive OSH09 (FR)'!$O$6:$P$10,2,FALSE))</f>
        <v/>
      </c>
      <c r="X74" s="3" t="str">
        <f>IF(ISERROR(VLOOKUP(I74,'Directive OSH09 (FR)'!$O$13:$P$17,2,FALSE)),"",VLOOKUP(I74,'Directive OSH09 (FR)'!$O$13:$P$17,2,FALSE))</f>
        <v/>
      </c>
      <c r="Y74" s="3" t="str">
        <f t="shared" si="98"/>
        <v/>
      </c>
      <c r="Z74" s="417"/>
      <c r="AA74" s="418"/>
      <c r="AB74" s="418"/>
      <c r="AC74" s="420"/>
      <c r="AD74" s="667"/>
      <c r="AE74" s="651"/>
      <c r="AF74" s="421"/>
      <c r="AG74" s="418"/>
      <c r="AH74" s="418"/>
      <c r="AI74" s="652"/>
    </row>
    <row r="75" spans="1:207">
      <c r="A75" s="261"/>
      <c r="B75" s="8"/>
      <c r="C75" s="8"/>
      <c r="D75" s="8"/>
      <c r="E75" s="266"/>
      <c r="F75" s="267"/>
      <c r="G75" s="321"/>
      <c r="H75" s="7"/>
      <c r="I75" s="8"/>
      <c r="J75" s="8" t="str">
        <f t="shared" si="94"/>
        <v/>
      </c>
      <c r="K75" s="14" t="str">
        <f>IF(ISERROR(VLOOKUP(Y75,'Directive OSH09 (FR)'!$T$6:$U$10,2,FALSE)),"",VLOOKUP(Y75,'Directive OSH09 (FR)'!$T$6:$U$10,2,FALSE))</f>
        <v/>
      </c>
      <c r="L75" s="126"/>
      <c r="M75" s="127"/>
      <c r="N75" s="27"/>
      <c r="O75" s="27"/>
      <c r="P75" s="27"/>
      <c r="Q75" s="57"/>
      <c r="R75" s="35"/>
      <c r="S75" s="7">
        <f t="shared" si="95"/>
        <v>0</v>
      </c>
      <c r="T75" s="35">
        <f t="shared" si="95"/>
        <v>0</v>
      </c>
      <c r="U75" s="3">
        <f t="shared" si="96"/>
        <v>0</v>
      </c>
      <c r="V75" s="163">
        <f t="shared" si="97"/>
        <v>0</v>
      </c>
      <c r="W75" s="162" t="str">
        <f>IF(ISERROR(VLOOKUP(H75,'Directive OSH09 (FR)'!$O$6:$P$10,2,FALSE)),"",VLOOKUP(H75,'Directive OSH09 (FR)'!$O$6:$P$10,2,FALSE))</f>
        <v/>
      </c>
      <c r="X75" s="3" t="str">
        <f>IF(ISERROR(VLOOKUP(I75,'Directive OSH09 (FR)'!$O$13:$P$17,2,FALSE)),"",VLOOKUP(I75,'Directive OSH09 (FR)'!$O$13:$P$17,2,FALSE))</f>
        <v/>
      </c>
      <c r="Y75" s="3" t="str">
        <f t="shared" si="98"/>
        <v/>
      </c>
      <c r="Z75" s="417"/>
      <c r="AA75" s="418"/>
      <c r="AB75" s="418"/>
      <c r="AC75" s="420"/>
      <c r="AD75" s="667"/>
      <c r="AE75" s="651"/>
      <c r="AF75" s="421"/>
      <c r="AG75" s="418"/>
      <c r="AH75" s="418"/>
      <c r="AI75" s="652"/>
    </row>
    <row r="76" spans="1:207" ht="5.25" customHeight="1">
      <c r="A76" s="405"/>
      <c r="B76" s="62"/>
      <c r="C76" s="62"/>
      <c r="D76" s="62"/>
      <c r="E76" s="293"/>
      <c r="F76" s="282"/>
      <c r="G76" s="458"/>
      <c r="H76" s="61"/>
      <c r="I76" s="62"/>
      <c r="J76" s="62" t="str">
        <f t="shared" si="94"/>
        <v/>
      </c>
      <c r="K76" s="63" t="str">
        <f>IF(ISERROR(VLOOKUP(Y76,'Directive OSH09 (FR)'!$T$6:$U$10,2,FALSE)),"",VLOOKUP(Y76,'Directive OSH09 (FR)'!$T$6:$U$10,2,FALSE))</f>
        <v/>
      </c>
      <c r="L76" s="61"/>
      <c r="M76" s="64"/>
      <c r="N76" s="64"/>
      <c r="O76" s="64"/>
      <c r="P76" s="64"/>
      <c r="Q76" s="65"/>
      <c r="R76" s="66"/>
      <c r="S76" s="61">
        <f t="shared" si="95"/>
        <v>0</v>
      </c>
      <c r="T76" s="66">
        <f t="shared" si="95"/>
        <v>0</v>
      </c>
      <c r="U76" s="164">
        <f t="shared" si="96"/>
        <v>0</v>
      </c>
      <c r="V76" s="165">
        <f t="shared" si="97"/>
        <v>0</v>
      </c>
      <c r="W76" s="162" t="str">
        <f>IF(ISERROR(VLOOKUP(H76,'Directive OSH09 (FR)'!$O$6:$P$10,2,FALSE)),"",VLOOKUP(H76,'Directive OSH09 (FR)'!$O$6:$P$10,2,FALSE))</f>
        <v/>
      </c>
      <c r="X76" s="3" t="str">
        <f>IF(ISERROR(VLOOKUP(I76,'Directive OSH09 (FR)'!$O$13:$P$17,2,FALSE)),"",VLOOKUP(I76,'Directive OSH09 (FR)'!$O$13:$P$17,2,FALSE))</f>
        <v/>
      </c>
      <c r="Y76" s="3" t="str">
        <f t="shared" si="98"/>
        <v/>
      </c>
      <c r="Z76" s="417"/>
      <c r="AA76" s="418"/>
      <c r="AB76" s="418"/>
      <c r="AC76" s="420"/>
      <c r="AD76" s="667"/>
      <c r="AE76" s="651"/>
      <c r="AF76" s="421"/>
      <c r="AG76" s="418"/>
      <c r="AH76" s="418"/>
      <c r="AI76" s="652"/>
    </row>
    <row r="77" spans="1:207" s="517" customFormat="1">
      <c r="A77" s="403" t="s">
        <v>282</v>
      </c>
      <c r="B77" s="398"/>
      <c r="C77" s="398"/>
      <c r="D77" s="398"/>
      <c r="E77" s="370"/>
      <c r="F77" s="371"/>
      <c r="G77" s="464"/>
      <c r="H77" s="412"/>
      <c r="I77" s="398"/>
      <c r="J77" s="398" t="str">
        <f>IF(SUM(J78:J82)=0,"",MAX(J78:J82))</f>
        <v/>
      </c>
      <c r="K77" s="356" t="str">
        <f>IF(ISERROR(VLOOKUP(Y77,'Directive OSH09 (FR)'!$T$6:$U$10,2,FALSE)),"",VLOOKUP(Y77,'Directive OSH09 (FR)'!$T$6:$U$10,2,FALSE))</f>
        <v/>
      </c>
      <c r="L77" s="357" t="str">
        <f>IF(ISERROR(VLOOKUP($A77,Dangers!$B$4:$G$1001,4,FALSE)),"ERR",IF(ISBLANK(VLOOKUP($A77,Dangers!$B$4:$G$1001,4,FALSE)),"","Yes"))</f>
        <v>Yes</v>
      </c>
      <c r="M77" s="358" t="str">
        <f>IF(ISERROR(VLOOKUP($A77,Dangers!$B$4:$G$1001,6,FALSE)),"ERR",IF(ISBLANK((VLOOKUP($A77,Dangers!$B$4:$G$1001,6,FALSE))),"","Yes"))</f>
        <v/>
      </c>
      <c r="N77" s="358"/>
      <c r="O77" s="359"/>
      <c r="P77" s="358"/>
      <c r="Q77" s="360">
        <f>IF(OR(L77="Yes",M77="Yes"),MAX(Q78:Q82),"")</f>
        <v>0</v>
      </c>
      <c r="R77" s="361"/>
      <c r="S77" s="357">
        <f ca="1">IF(L77="Yes",IF(SUM(S78:S82)=0,0,1),2)</f>
        <v>1</v>
      </c>
      <c r="T77" s="361">
        <f>IF(M77="Yes",IF(SUM(T78:T82)=0,0,1),2)</f>
        <v>2</v>
      </c>
      <c r="U77" s="362">
        <v>5</v>
      </c>
      <c r="V77" s="363">
        <v>0</v>
      </c>
      <c r="W77" s="364" t="str">
        <f>IF(ISERROR(VLOOKUP(H77,'Directive OSH09 (FR)'!$O$6:$P$10,2,FALSE)),"",VLOOKUP(H77,'Directive OSH09 (FR)'!$O$6:$P$10,2,FALSE))</f>
        <v/>
      </c>
      <c r="X77" s="362" t="str">
        <f>IF(ISERROR(VLOOKUP(I77,'Directive OSH09 (FR)'!$O$13:$P$17,2,FALSE)),"",VLOOKUP(I77,'Directive OSH09 (FR)'!$O$13:$P$17,2,FALSE))</f>
        <v/>
      </c>
      <c r="Y77" s="362" t="str">
        <f>IF(J77="","",IF(J77&gt;=161,5,IF(J77&gt;=65,4,IF(J77&gt;=20,3,IF(J77&gt;=9,2,1)))))</f>
        <v/>
      </c>
      <c r="Z77" s="367"/>
      <c r="AA77" s="365"/>
      <c r="AB77" s="365"/>
      <c r="AC77" s="368"/>
      <c r="AD77" s="665"/>
      <c r="AE77" s="644"/>
      <c r="AF77" s="624"/>
      <c r="AG77" s="365"/>
      <c r="AH77" s="365"/>
      <c r="AI77" s="65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6"/>
      <c r="BZ77" s="366"/>
      <c r="CA77" s="366"/>
      <c r="CB77" s="366"/>
      <c r="CC77" s="366"/>
      <c r="CD77" s="366"/>
      <c r="CE77" s="366"/>
      <c r="CF77" s="366"/>
      <c r="CG77" s="366"/>
      <c r="CH77" s="366"/>
      <c r="CI77" s="366"/>
      <c r="CJ77" s="366"/>
      <c r="CK77" s="366"/>
      <c r="CL77" s="366"/>
      <c r="CM77" s="366"/>
      <c r="CN77" s="366"/>
      <c r="CO77" s="366"/>
      <c r="CP77" s="366"/>
      <c r="CQ77" s="366"/>
      <c r="CR77" s="366"/>
      <c r="CS77" s="366"/>
      <c r="CT77" s="366"/>
      <c r="CU77" s="366"/>
      <c r="CV77" s="366"/>
      <c r="CW77" s="366"/>
      <c r="CX77" s="366"/>
      <c r="CY77" s="366"/>
      <c r="CZ77" s="366"/>
      <c r="DA77" s="366"/>
      <c r="DB77" s="366"/>
      <c r="DC77" s="366"/>
      <c r="DD77" s="366"/>
      <c r="DE77" s="366"/>
      <c r="DF77" s="366"/>
      <c r="DG77" s="366"/>
      <c r="DH77" s="366"/>
      <c r="DI77" s="366"/>
      <c r="DJ77" s="366"/>
      <c r="DK77" s="366"/>
      <c r="DL77" s="366"/>
      <c r="DM77" s="366"/>
      <c r="DN77" s="366"/>
      <c r="DO77" s="366"/>
      <c r="DP77" s="366"/>
      <c r="DQ77" s="366"/>
      <c r="DR77" s="366"/>
      <c r="DS77" s="366"/>
      <c r="DT77" s="366"/>
      <c r="DU77" s="366"/>
      <c r="DV77" s="366"/>
      <c r="DW77" s="366"/>
      <c r="DX77" s="366"/>
      <c r="DY77" s="366"/>
      <c r="DZ77" s="366"/>
      <c r="EA77" s="366"/>
      <c r="EB77" s="366"/>
      <c r="EC77" s="366"/>
      <c r="ED77" s="366"/>
      <c r="EE77" s="366"/>
      <c r="EF77" s="366"/>
      <c r="EG77" s="366"/>
      <c r="EH77" s="366"/>
      <c r="EI77" s="366"/>
      <c r="EJ77" s="366"/>
      <c r="EK77" s="366"/>
      <c r="EL77" s="366"/>
      <c r="EM77" s="366"/>
      <c r="EN77" s="366"/>
      <c r="EO77" s="366"/>
      <c r="EP77" s="366"/>
      <c r="EQ77" s="366"/>
      <c r="ER77" s="366"/>
      <c r="ES77" s="366"/>
      <c r="ET77" s="366"/>
      <c r="EU77" s="366"/>
      <c r="EV77" s="366"/>
      <c r="EW77" s="366"/>
      <c r="EX77" s="366"/>
      <c r="EY77" s="366"/>
      <c r="EZ77" s="366"/>
      <c r="FA77" s="366"/>
      <c r="FB77" s="366"/>
      <c r="FC77" s="366"/>
      <c r="FD77" s="366"/>
      <c r="FE77" s="366"/>
      <c r="FF77" s="366"/>
      <c r="FG77" s="366"/>
      <c r="FH77" s="366"/>
      <c r="FI77" s="366"/>
      <c r="FJ77" s="366"/>
      <c r="FK77" s="366"/>
      <c r="FL77" s="366"/>
      <c r="FM77" s="366"/>
      <c r="FN77" s="366"/>
      <c r="FO77" s="366"/>
      <c r="FP77" s="366"/>
      <c r="FQ77" s="366"/>
      <c r="FR77" s="366"/>
      <c r="FS77" s="366"/>
      <c r="FT77" s="366"/>
      <c r="FU77" s="366"/>
      <c r="FV77" s="366"/>
      <c r="FW77" s="366"/>
      <c r="FX77" s="366"/>
      <c r="FY77" s="366"/>
      <c r="FZ77" s="366"/>
      <c r="GA77" s="366"/>
      <c r="GB77" s="366"/>
      <c r="GC77" s="366"/>
      <c r="GD77" s="366"/>
      <c r="GE77" s="366"/>
      <c r="GF77" s="366"/>
      <c r="GG77" s="366"/>
      <c r="GH77" s="366"/>
      <c r="GI77" s="366"/>
      <c r="GJ77" s="366"/>
      <c r="GK77" s="366"/>
      <c r="GL77" s="366"/>
      <c r="GM77" s="366"/>
      <c r="GN77" s="366"/>
      <c r="GO77" s="366"/>
      <c r="GP77" s="366"/>
      <c r="GQ77" s="366"/>
      <c r="GR77" s="366"/>
      <c r="GS77" s="366"/>
      <c r="GT77" s="366"/>
      <c r="GU77" s="366"/>
      <c r="GV77" s="366"/>
      <c r="GW77" s="366"/>
      <c r="GX77" s="366"/>
      <c r="GY77" s="366"/>
    </row>
    <row r="78" spans="1:207">
      <c r="A78" s="261" t="s">
        <v>463</v>
      </c>
      <c r="B78" s="8"/>
      <c r="C78" s="8"/>
      <c r="D78" s="8"/>
      <c r="E78" s="266"/>
      <c r="F78" s="267"/>
      <c r="G78" s="321"/>
      <c r="H78" s="7"/>
      <c r="I78" s="8"/>
      <c r="J78" s="8" t="str">
        <f>IF(ISERROR(W78*X78),"",W78*X78)</f>
        <v/>
      </c>
      <c r="K78" s="14" t="str">
        <f>IF(ISERROR(VLOOKUP(Y78,'Directive OSH09 (FR)'!$T$6:$U$10,2,FALSE)),"",VLOOKUP(Y78,'Directive OSH09 (FR)'!$T$6:$U$10,2,FALSE))</f>
        <v/>
      </c>
      <c r="L78" s="126"/>
      <c r="M78" s="127"/>
      <c r="N78" s="27"/>
      <c r="O78" s="27"/>
      <c r="P78" s="27"/>
      <c r="Q78" s="57"/>
      <c r="R78" s="35"/>
      <c r="S78" s="7">
        <f t="shared" ref="S78:T82" ca="1" si="99">U78</f>
        <v>1</v>
      </c>
      <c r="T78" s="35">
        <f t="shared" ca="1" si="99"/>
        <v>1</v>
      </c>
      <c r="U78" s="3">
        <f ca="1">IF(A78="",0,IF(Q$77="",1,IF(Q$77+$U$77*365&lt;$U$1,1,0)))</f>
        <v>1</v>
      </c>
      <c r="V78" s="163">
        <f ca="1">IF(A78="",0,IF(Q$77="",1,IF(Q$77+$V$77*365&lt;$U$1,1,0)))</f>
        <v>1</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417"/>
      <c r="AA78" s="418"/>
      <c r="AB78" s="418"/>
      <c r="AC78" s="420"/>
      <c r="AD78" s="667"/>
      <c r="AE78" s="651"/>
      <c r="AF78" s="421"/>
      <c r="AG78" s="418"/>
      <c r="AH78" s="418"/>
      <c r="AI78" s="652"/>
    </row>
    <row r="79" spans="1:207">
      <c r="A79" s="261"/>
      <c r="B79" s="8"/>
      <c r="C79" s="8"/>
      <c r="D79" s="8"/>
      <c r="E79" s="266"/>
      <c r="F79" s="267"/>
      <c r="G79" s="321"/>
      <c r="H79" s="7"/>
      <c r="I79" s="8"/>
      <c r="J79" s="8" t="str">
        <f t="shared" ref="J79:J82" si="100">IF(ISERROR(W79*X79),"",W79*X79)</f>
        <v/>
      </c>
      <c r="K79" s="14" t="str">
        <f>IF(ISERROR(VLOOKUP(Y79,'Directive OSH09 (FR)'!$T$6:$U$10,2,FALSE)),"",VLOOKUP(Y79,'Directive OSH09 (FR)'!$T$6:$U$10,2,FALSE))</f>
        <v/>
      </c>
      <c r="L79" s="126"/>
      <c r="M79" s="127"/>
      <c r="N79" s="27"/>
      <c r="O79" s="27"/>
      <c r="P79" s="27"/>
      <c r="Q79" s="57"/>
      <c r="R79" s="35"/>
      <c r="S79" s="7">
        <f t="shared" si="99"/>
        <v>0</v>
      </c>
      <c r="T79" s="35">
        <f t="shared" si="99"/>
        <v>0</v>
      </c>
      <c r="U79" s="3">
        <f t="shared" ref="U79:U82" si="101">IF(A79="",0,IF(Q$77="",1,IF(Q$77+$U$77*365&lt;$U$1,1,0)))</f>
        <v>0</v>
      </c>
      <c r="V79" s="163">
        <f t="shared" ref="V79:V82" si="102">IF(A79="",0,IF(Q$77="",1,IF(Q$77+$V$77*365&lt;$U$1,1,0)))</f>
        <v>0</v>
      </c>
      <c r="W79" s="162" t="str">
        <f>IF(ISERROR(VLOOKUP(H79,'Directive OSH09 (FR)'!$O$6:$P$10,2,FALSE)),"",VLOOKUP(H79,'Directive OSH09 (FR)'!$O$6:$P$10,2,FALSE))</f>
        <v/>
      </c>
      <c r="X79" s="3" t="str">
        <f>IF(ISERROR(VLOOKUP(I79,'Directive OSH09 (FR)'!$O$13:$P$17,2,FALSE)),"",VLOOKUP(I79,'Directive OSH09 (FR)'!$O$13:$P$17,2,FALSE))</f>
        <v/>
      </c>
      <c r="Y79" s="3" t="str">
        <f t="shared" ref="Y79:Y82" si="103">IF(J79="","",IF(J79&gt;=161,5,IF(J79&gt;=65,4,IF(J79&gt;=20,3,IF(J79&gt;=9,2,1)))))</f>
        <v/>
      </c>
      <c r="Z79" s="417"/>
      <c r="AA79" s="418"/>
      <c r="AB79" s="418"/>
      <c r="AC79" s="420"/>
      <c r="AD79" s="667"/>
      <c r="AE79" s="651"/>
      <c r="AF79" s="421"/>
      <c r="AG79" s="418"/>
      <c r="AH79" s="418"/>
      <c r="AI79" s="652"/>
    </row>
    <row r="80" spans="1:207">
      <c r="A80" s="261"/>
      <c r="B80" s="8"/>
      <c r="C80" s="8"/>
      <c r="D80" s="8"/>
      <c r="E80" s="266"/>
      <c r="F80" s="267"/>
      <c r="G80" s="321"/>
      <c r="H80" s="7"/>
      <c r="I80" s="8"/>
      <c r="J80" s="8" t="str">
        <f t="shared" si="100"/>
        <v/>
      </c>
      <c r="K80" s="14" t="str">
        <f>IF(ISERROR(VLOOKUP(Y80,'Directive OSH09 (FR)'!$T$6:$U$10,2,FALSE)),"",VLOOKUP(Y80,'Directive OSH09 (FR)'!$T$6:$U$10,2,FALSE))</f>
        <v/>
      </c>
      <c r="L80" s="126"/>
      <c r="M80" s="127"/>
      <c r="N80" s="27"/>
      <c r="O80" s="27"/>
      <c r="P80" s="27"/>
      <c r="Q80" s="57"/>
      <c r="R80" s="35"/>
      <c r="S80" s="7">
        <f t="shared" si="99"/>
        <v>0</v>
      </c>
      <c r="T80" s="35">
        <f t="shared" si="99"/>
        <v>0</v>
      </c>
      <c r="U80" s="3">
        <f t="shared" si="101"/>
        <v>0</v>
      </c>
      <c r="V80" s="163">
        <f t="shared" si="102"/>
        <v>0</v>
      </c>
      <c r="W80" s="162" t="str">
        <f>IF(ISERROR(VLOOKUP(H80,'Directive OSH09 (FR)'!$O$6:$P$10,2,FALSE)),"",VLOOKUP(H80,'Directive OSH09 (FR)'!$O$6:$P$10,2,FALSE))</f>
        <v/>
      </c>
      <c r="X80" s="3" t="str">
        <f>IF(ISERROR(VLOOKUP(I80,'Directive OSH09 (FR)'!$O$13:$P$17,2,FALSE)),"",VLOOKUP(I80,'Directive OSH09 (FR)'!$O$13:$P$17,2,FALSE))</f>
        <v/>
      </c>
      <c r="Y80" s="3" t="str">
        <f t="shared" si="103"/>
        <v/>
      </c>
      <c r="Z80" s="417"/>
      <c r="AA80" s="418"/>
      <c r="AB80" s="418"/>
      <c r="AC80" s="420"/>
      <c r="AD80" s="667"/>
      <c r="AE80" s="651"/>
      <c r="AF80" s="421"/>
      <c r="AG80" s="418"/>
      <c r="AH80" s="418"/>
      <c r="AI80" s="652"/>
    </row>
    <row r="81" spans="1:207">
      <c r="A81" s="261"/>
      <c r="B81" s="8"/>
      <c r="C81" s="8"/>
      <c r="D81" s="8"/>
      <c r="E81" s="266"/>
      <c r="F81" s="267"/>
      <c r="G81" s="321"/>
      <c r="H81" s="7"/>
      <c r="I81" s="8"/>
      <c r="J81" s="8" t="str">
        <f t="shared" si="100"/>
        <v/>
      </c>
      <c r="K81" s="14" t="str">
        <f>IF(ISERROR(VLOOKUP(Y81,'Directive OSH09 (FR)'!$T$6:$U$10,2,FALSE)),"",VLOOKUP(Y81,'Directive OSH09 (FR)'!$T$6:$U$10,2,FALSE))</f>
        <v/>
      </c>
      <c r="L81" s="126"/>
      <c r="M81" s="127"/>
      <c r="N81" s="27"/>
      <c r="O81" s="27"/>
      <c r="P81" s="27"/>
      <c r="Q81" s="57"/>
      <c r="R81" s="35"/>
      <c r="S81" s="7">
        <f t="shared" si="99"/>
        <v>0</v>
      </c>
      <c r="T81" s="35">
        <f t="shared" si="99"/>
        <v>0</v>
      </c>
      <c r="U81" s="3">
        <f t="shared" si="101"/>
        <v>0</v>
      </c>
      <c r="V81" s="163">
        <f t="shared" si="102"/>
        <v>0</v>
      </c>
      <c r="W81" s="162" t="str">
        <f>IF(ISERROR(VLOOKUP(H81,'Directive OSH09 (FR)'!$O$6:$P$10,2,FALSE)),"",VLOOKUP(H81,'Directive OSH09 (FR)'!$O$6:$P$10,2,FALSE))</f>
        <v/>
      </c>
      <c r="X81" s="3" t="str">
        <f>IF(ISERROR(VLOOKUP(I81,'Directive OSH09 (FR)'!$O$13:$P$17,2,FALSE)),"",VLOOKUP(I81,'Directive OSH09 (FR)'!$O$13:$P$17,2,FALSE))</f>
        <v/>
      </c>
      <c r="Y81" s="3" t="str">
        <f t="shared" si="103"/>
        <v/>
      </c>
      <c r="Z81" s="417"/>
      <c r="AA81" s="418"/>
      <c r="AB81" s="418"/>
      <c r="AC81" s="420"/>
      <c r="AD81" s="667"/>
      <c r="AE81" s="651"/>
      <c r="AF81" s="421"/>
      <c r="AG81" s="418"/>
      <c r="AH81" s="418"/>
      <c r="AI81" s="652"/>
    </row>
    <row r="82" spans="1:207" ht="5.25" customHeight="1">
      <c r="A82" s="405"/>
      <c r="B82" s="62"/>
      <c r="C82" s="62"/>
      <c r="D82" s="62"/>
      <c r="E82" s="293"/>
      <c r="F82" s="282"/>
      <c r="G82" s="458"/>
      <c r="H82" s="61"/>
      <c r="I82" s="62"/>
      <c r="J82" s="62" t="str">
        <f t="shared" si="100"/>
        <v/>
      </c>
      <c r="K82" s="63" t="str">
        <f>IF(ISERROR(VLOOKUP(Y82,'Directive OSH09 (FR)'!$T$6:$U$10,2,FALSE)),"",VLOOKUP(Y82,'Directive OSH09 (FR)'!$T$6:$U$10,2,FALSE))</f>
        <v/>
      </c>
      <c r="L82" s="61"/>
      <c r="M82" s="64"/>
      <c r="N82" s="64"/>
      <c r="O82" s="64"/>
      <c r="P82" s="64"/>
      <c r="Q82" s="65"/>
      <c r="R82" s="66"/>
      <c r="S82" s="61">
        <f t="shared" si="99"/>
        <v>0</v>
      </c>
      <c r="T82" s="66">
        <f t="shared" si="99"/>
        <v>0</v>
      </c>
      <c r="U82" s="164">
        <f t="shared" si="101"/>
        <v>0</v>
      </c>
      <c r="V82" s="165">
        <f t="shared" si="102"/>
        <v>0</v>
      </c>
      <c r="W82" s="162" t="str">
        <f>IF(ISERROR(VLOOKUP(H82,'Directive OSH09 (FR)'!$O$6:$P$10,2,FALSE)),"",VLOOKUP(H82,'Directive OSH09 (FR)'!$O$6:$P$10,2,FALSE))</f>
        <v/>
      </c>
      <c r="X82" s="3" t="str">
        <f>IF(ISERROR(VLOOKUP(I82,'Directive OSH09 (FR)'!$O$13:$P$17,2,FALSE)),"",VLOOKUP(I82,'Directive OSH09 (FR)'!$O$13:$P$17,2,FALSE))</f>
        <v/>
      </c>
      <c r="Y82" s="3" t="str">
        <f t="shared" si="103"/>
        <v/>
      </c>
      <c r="Z82" s="417"/>
      <c r="AA82" s="418"/>
      <c r="AB82" s="418"/>
      <c r="AC82" s="420"/>
      <c r="AD82" s="667"/>
      <c r="AE82" s="651"/>
      <c r="AF82" s="421"/>
      <c r="AG82" s="418"/>
      <c r="AH82" s="418"/>
      <c r="AI82" s="652"/>
    </row>
    <row r="83" spans="1:207" s="517" customFormat="1">
      <c r="A83" s="403" t="s">
        <v>283</v>
      </c>
      <c r="B83" s="398"/>
      <c r="C83" s="398"/>
      <c r="D83" s="398"/>
      <c r="E83" s="370"/>
      <c r="F83" s="371"/>
      <c r="G83" s="464"/>
      <c r="H83" s="412"/>
      <c r="I83" s="398"/>
      <c r="J83" s="398" t="str">
        <f>IF(SUM(J84:J88)=0,"",MAX(J84:J88))</f>
        <v/>
      </c>
      <c r="K83" s="356" t="str">
        <f>IF(ISERROR(VLOOKUP(Y83,'Directive OSH09 (FR)'!$T$6:$U$10,2,FALSE)),"",VLOOKUP(Y83,'Directive OSH09 (FR)'!$T$6:$U$10,2,FALSE))</f>
        <v/>
      </c>
      <c r="L83" s="357" t="str">
        <f>IF(ISERROR(VLOOKUP($A83,Dangers!$B$4:$G$1001,4,FALSE)),"ERR",IF(ISBLANK(VLOOKUP($A83,Dangers!$B$4:$G$1001,4,FALSE)),"","Yes"))</f>
        <v/>
      </c>
      <c r="M83" s="358" t="str">
        <f>IF(ISERROR(VLOOKUP($A83,Dangers!$B$4:$G$1001,6,FALSE)),"ERR",IF(ISBLANK((VLOOKUP($A83,Dangers!$B$4:$G$1001,6,FALSE))),"","Yes"))</f>
        <v/>
      </c>
      <c r="N83" s="358"/>
      <c r="O83" s="359"/>
      <c r="P83" s="358"/>
      <c r="Q83" s="360" t="str">
        <f>IF(OR(L83="Yes",M83="Yes"),MAX(Q84:Q88),"")</f>
        <v/>
      </c>
      <c r="R83" s="361"/>
      <c r="S83" s="357">
        <f>IF(L83="Yes",IF(SUM(S84:S88)=0,0,1),2)</f>
        <v>2</v>
      </c>
      <c r="T83" s="361">
        <f>IF(M83="Yes",IF(SUM(T84:T88)=0,0,1),2)</f>
        <v>2</v>
      </c>
      <c r="U83" s="362">
        <v>0</v>
      </c>
      <c r="V83" s="363">
        <v>0</v>
      </c>
      <c r="W83" s="364" t="str">
        <f>IF(ISERROR(VLOOKUP(H83,'Directive OSH09 (FR)'!$O$6:$P$10,2,FALSE)),"",VLOOKUP(H83,'Directive OSH09 (FR)'!$O$6:$P$10,2,FALSE))</f>
        <v/>
      </c>
      <c r="X83" s="362" t="str">
        <f>IF(ISERROR(VLOOKUP(I83,'Directive OSH09 (FR)'!$O$13:$P$17,2,FALSE)),"",VLOOKUP(I83,'Directive OSH09 (FR)'!$O$13:$P$17,2,FALSE))</f>
        <v/>
      </c>
      <c r="Y83" s="362" t="str">
        <f>IF(J83="","",IF(J83&gt;=161,5,IF(J83&gt;=65,4,IF(J83&gt;=20,3,IF(J83&gt;=9,2,1)))))</f>
        <v/>
      </c>
      <c r="Z83" s="367"/>
      <c r="AA83" s="365"/>
      <c r="AB83" s="365"/>
      <c r="AC83" s="368"/>
      <c r="AD83" s="665"/>
      <c r="AE83" s="644"/>
      <c r="AF83" s="624"/>
      <c r="AG83" s="365"/>
      <c r="AH83" s="365"/>
      <c r="AI83" s="65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6"/>
      <c r="BZ83" s="366"/>
      <c r="CA83" s="366"/>
      <c r="CB83" s="366"/>
      <c r="CC83" s="366"/>
      <c r="CD83" s="366"/>
      <c r="CE83" s="366"/>
      <c r="CF83" s="366"/>
      <c r="CG83" s="366"/>
      <c r="CH83" s="366"/>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6"/>
      <c r="DE83" s="366"/>
      <c r="DF83" s="366"/>
      <c r="DG83" s="366"/>
      <c r="DH83" s="366"/>
      <c r="DI83" s="366"/>
      <c r="DJ83" s="366"/>
      <c r="DK83" s="366"/>
      <c r="DL83" s="366"/>
      <c r="DM83" s="366"/>
      <c r="DN83" s="366"/>
      <c r="DO83" s="366"/>
      <c r="DP83" s="366"/>
      <c r="DQ83" s="366"/>
      <c r="DR83" s="366"/>
      <c r="DS83" s="366"/>
      <c r="DT83" s="366"/>
      <c r="DU83" s="366"/>
      <c r="DV83" s="366"/>
      <c r="DW83" s="366"/>
      <c r="DX83" s="366"/>
      <c r="DY83" s="366"/>
      <c r="DZ83" s="366"/>
      <c r="EA83" s="366"/>
      <c r="EB83" s="366"/>
      <c r="EC83" s="366"/>
      <c r="ED83" s="366"/>
      <c r="EE83" s="366"/>
      <c r="EF83" s="366"/>
      <c r="EG83" s="366"/>
      <c r="EH83" s="366"/>
      <c r="EI83" s="366"/>
      <c r="EJ83" s="366"/>
      <c r="EK83" s="366"/>
      <c r="EL83" s="366"/>
      <c r="EM83" s="366"/>
      <c r="EN83" s="366"/>
      <c r="EO83" s="366"/>
      <c r="EP83" s="366"/>
      <c r="EQ83" s="366"/>
      <c r="ER83" s="366"/>
      <c r="ES83" s="366"/>
      <c r="ET83" s="366"/>
      <c r="EU83" s="366"/>
      <c r="EV83" s="366"/>
      <c r="EW83" s="366"/>
      <c r="EX83" s="366"/>
      <c r="EY83" s="366"/>
      <c r="EZ83" s="366"/>
      <c r="FA83" s="366"/>
      <c r="FB83" s="366"/>
      <c r="FC83" s="366"/>
      <c r="FD83" s="366"/>
      <c r="FE83" s="366"/>
      <c r="FF83" s="366"/>
      <c r="FG83" s="366"/>
      <c r="FH83" s="366"/>
      <c r="FI83" s="366"/>
      <c r="FJ83" s="366"/>
      <c r="FK83" s="366"/>
      <c r="FL83" s="366"/>
      <c r="FM83" s="366"/>
      <c r="FN83" s="366"/>
      <c r="FO83" s="366"/>
      <c r="FP83" s="366"/>
      <c r="FQ83" s="366"/>
      <c r="FR83" s="366"/>
      <c r="FS83" s="366"/>
      <c r="FT83" s="366"/>
      <c r="FU83" s="366"/>
      <c r="FV83" s="366"/>
      <c r="FW83" s="366"/>
      <c r="FX83" s="366"/>
      <c r="FY83" s="366"/>
      <c r="FZ83" s="366"/>
      <c r="GA83" s="366"/>
      <c r="GB83" s="366"/>
      <c r="GC83" s="366"/>
      <c r="GD83" s="366"/>
      <c r="GE83" s="366"/>
      <c r="GF83" s="366"/>
      <c r="GG83" s="366"/>
      <c r="GH83" s="366"/>
      <c r="GI83" s="366"/>
      <c r="GJ83" s="366"/>
      <c r="GK83" s="366"/>
      <c r="GL83" s="366"/>
      <c r="GM83" s="366"/>
      <c r="GN83" s="366"/>
      <c r="GO83" s="366"/>
      <c r="GP83" s="366"/>
      <c r="GQ83" s="366"/>
      <c r="GR83" s="366"/>
      <c r="GS83" s="366"/>
      <c r="GT83" s="366"/>
      <c r="GU83" s="366"/>
      <c r="GV83" s="366"/>
      <c r="GW83" s="366"/>
      <c r="GX83" s="366"/>
      <c r="GY83" s="366"/>
    </row>
    <row r="84" spans="1:207">
      <c r="A84" s="261" t="s">
        <v>463</v>
      </c>
      <c r="B84" s="8"/>
      <c r="C84" s="8"/>
      <c r="D84" s="8"/>
      <c r="E84" s="266"/>
      <c r="F84" s="267"/>
      <c r="G84" s="321"/>
      <c r="H84" s="7"/>
      <c r="I84" s="8"/>
      <c r="J84" s="8" t="str">
        <f>IF(ISERROR(W84*X84),"",W84*X84)</f>
        <v/>
      </c>
      <c r="K84" s="14" t="str">
        <f>IF(ISERROR(VLOOKUP(Y84,'Directive OSH09 (FR)'!$T$6:$U$10,2,FALSE)),"",VLOOKUP(Y84,'Directive OSH09 (FR)'!$T$6:$U$10,2,FALSE))</f>
        <v/>
      </c>
      <c r="L84" s="126"/>
      <c r="M84" s="127"/>
      <c r="N84" s="27"/>
      <c r="O84" s="27"/>
      <c r="P84" s="27"/>
      <c r="Q84" s="57"/>
      <c r="R84" s="35"/>
      <c r="S84" s="7">
        <f t="shared" ref="S84:T88" si="104">U84</f>
        <v>1</v>
      </c>
      <c r="T84" s="35">
        <f t="shared" si="104"/>
        <v>1</v>
      </c>
      <c r="U84" s="3">
        <f>IF(A84="",0,IF(Q$83="",1,IF(Q$83+$U$83*365&lt;$U$1,1,0)))</f>
        <v>1</v>
      </c>
      <c r="V84" s="163">
        <f>IF(A84="",0,IF(Q$83="",1,IF(Q$83+$V$83*365&lt;$U$1,1,0)))</f>
        <v>1</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417"/>
      <c r="AA84" s="418"/>
      <c r="AB84" s="418"/>
      <c r="AC84" s="420"/>
      <c r="AD84" s="667"/>
      <c r="AE84" s="651"/>
      <c r="AF84" s="421"/>
      <c r="AG84" s="418"/>
      <c r="AH84" s="418"/>
      <c r="AI84" s="652"/>
    </row>
    <row r="85" spans="1:207">
      <c r="A85" s="261"/>
      <c r="B85" s="8"/>
      <c r="C85" s="8"/>
      <c r="D85" s="8"/>
      <c r="E85" s="266"/>
      <c r="F85" s="267"/>
      <c r="G85" s="321"/>
      <c r="H85" s="7"/>
      <c r="I85" s="8"/>
      <c r="J85" s="8" t="str">
        <f t="shared" ref="J85:J88" si="105">IF(ISERROR(W85*X85),"",W85*X85)</f>
        <v/>
      </c>
      <c r="K85" s="14" t="str">
        <f>IF(ISERROR(VLOOKUP(Y85,'Directive OSH09 (FR)'!$T$6:$U$10,2,FALSE)),"",VLOOKUP(Y85,'Directive OSH09 (FR)'!$T$6:$U$10,2,FALSE))</f>
        <v/>
      </c>
      <c r="L85" s="126"/>
      <c r="M85" s="127"/>
      <c r="N85" s="27"/>
      <c r="O85" s="27"/>
      <c r="P85" s="27"/>
      <c r="Q85" s="57"/>
      <c r="R85" s="35"/>
      <c r="S85" s="7">
        <f t="shared" si="104"/>
        <v>0</v>
      </c>
      <c r="T85" s="35">
        <f t="shared" si="104"/>
        <v>0</v>
      </c>
      <c r="U85" s="3">
        <f t="shared" ref="U85:U88" si="106">IF(A85="",0,IF(Q$83="",1,IF(Q$83+$U$83*365&lt;$U$1,1,0)))</f>
        <v>0</v>
      </c>
      <c r="V85" s="163">
        <f t="shared" ref="V85:V88" si="107">IF(A85="",0,IF(Q$83="",1,IF(Q$83+$V$83*365&lt;$U$1,1,0)))</f>
        <v>0</v>
      </c>
      <c r="W85" s="162" t="str">
        <f>IF(ISERROR(VLOOKUP(H85,'Directive OSH09 (FR)'!$O$6:$P$10,2,FALSE)),"",VLOOKUP(H85,'Directive OSH09 (FR)'!$O$6:$P$10,2,FALSE))</f>
        <v/>
      </c>
      <c r="X85" s="3" t="str">
        <f>IF(ISERROR(VLOOKUP(I85,'Directive OSH09 (FR)'!$O$13:$P$17,2,FALSE)),"",VLOOKUP(I85,'Directive OSH09 (FR)'!$O$13:$P$17,2,FALSE))</f>
        <v/>
      </c>
      <c r="Y85" s="3" t="str">
        <f t="shared" ref="Y85:Y88" si="108">IF(J85="","",IF(J85&gt;=161,5,IF(J85&gt;=65,4,IF(J85&gt;=20,3,IF(J85&gt;=9,2,1)))))</f>
        <v/>
      </c>
      <c r="Z85" s="417"/>
      <c r="AA85" s="418"/>
      <c r="AB85" s="418"/>
      <c r="AC85" s="420"/>
      <c r="AD85" s="667"/>
      <c r="AE85" s="651"/>
      <c r="AF85" s="421"/>
      <c r="AG85" s="418"/>
      <c r="AH85" s="418"/>
      <c r="AI85" s="652"/>
    </row>
    <row r="86" spans="1:207">
      <c r="A86" s="261"/>
      <c r="B86" s="8"/>
      <c r="C86" s="8"/>
      <c r="D86" s="8"/>
      <c r="E86" s="266"/>
      <c r="F86" s="267"/>
      <c r="G86" s="321"/>
      <c r="H86" s="7"/>
      <c r="I86" s="8"/>
      <c r="J86" s="8" t="str">
        <f t="shared" si="105"/>
        <v/>
      </c>
      <c r="K86" s="14" t="str">
        <f>IF(ISERROR(VLOOKUP(Y86,'Directive OSH09 (FR)'!$T$6:$U$10,2,FALSE)),"",VLOOKUP(Y86,'Directive OSH09 (FR)'!$T$6:$U$10,2,FALSE))</f>
        <v/>
      </c>
      <c r="L86" s="126"/>
      <c r="M86" s="127"/>
      <c r="N86" s="27"/>
      <c r="O86" s="27"/>
      <c r="P86" s="27"/>
      <c r="Q86" s="57"/>
      <c r="R86" s="35"/>
      <c r="S86" s="7">
        <f t="shared" si="104"/>
        <v>0</v>
      </c>
      <c r="T86" s="35">
        <f t="shared" si="104"/>
        <v>0</v>
      </c>
      <c r="U86" s="3">
        <f t="shared" si="106"/>
        <v>0</v>
      </c>
      <c r="V86" s="163">
        <f t="shared" si="107"/>
        <v>0</v>
      </c>
      <c r="W86" s="162" t="str">
        <f>IF(ISERROR(VLOOKUP(H86,'Directive OSH09 (FR)'!$O$6:$P$10,2,FALSE)),"",VLOOKUP(H86,'Directive OSH09 (FR)'!$O$6:$P$10,2,FALSE))</f>
        <v/>
      </c>
      <c r="X86" s="3" t="str">
        <f>IF(ISERROR(VLOOKUP(I86,'Directive OSH09 (FR)'!$O$13:$P$17,2,FALSE)),"",VLOOKUP(I86,'Directive OSH09 (FR)'!$O$13:$P$17,2,FALSE))</f>
        <v/>
      </c>
      <c r="Y86" s="3" t="str">
        <f t="shared" si="108"/>
        <v/>
      </c>
      <c r="Z86" s="417"/>
      <c r="AA86" s="418"/>
      <c r="AB86" s="418"/>
      <c r="AC86" s="420"/>
      <c r="AD86" s="667"/>
      <c r="AE86" s="651"/>
      <c r="AF86" s="421"/>
      <c r="AG86" s="418"/>
      <c r="AH86" s="418"/>
      <c r="AI86" s="652"/>
    </row>
    <row r="87" spans="1:207">
      <c r="A87" s="261"/>
      <c r="B87" s="8"/>
      <c r="C87" s="8"/>
      <c r="D87" s="8"/>
      <c r="E87" s="266"/>
      <c r="F87" s="267"/>
      <c r="G87" s="321"/>
      <c r="H87" s="7"/>
      <c r="I87" s="8"/>
      <c r="J87" s="8" t="str">
        <f t="shared" si="105"/>
        <v/>
      </c>
      <c r="K87" s="14" t="str">
        <f>IF(ISERROR(VLOOKUP(Y87,'Directive OSH09 (FR)'!$T$6:$U$10,2,FALSE)),"",VLOOKUP(Y87,'Directive OSH09 (FR)'!$T$6:$U$10,2,FALSE))</f>
        <v/>
      </c>
      <c r="L87" s="126"/>
      <c r="M87" s="127"/>
      <c r="N87" s="27"/>
      <c r="O87" s="27"/>
      <c r="P87" s="27"/>
      <c r="Q87" s="57"/>
      <c r="R87" s="35"/>
      <c r="S87" s="7">
        <f t="shared" si="104"/>
        <v>0</v>
      </c>
      <c r="T87" s="35">
        <f t="shared" si="104"/>
        <v>0</v>
      </c>
      <c r="U87" s="3">
        <f t="shared" si="106"/>
        <v>0</v>
      </c>
      <c r="V87" s="163">
        <f t="shared" si="107"/>
        <v>0</v>
      </c>
      <c r="W87" s="162" t="str">
        <f>IF(ISERROR(VLOOKUP(H87,'Directive OSH09 (FR)'!$O$6:$P$10,2,FALSE)),"",VLOOKUP(H87,'Directive OSH09 (FR)'!$O$6:$P$10,2,FALSE))</f>
        <v/>
      </c>
      <c r="X87" s="3" t="str">
        <f>IF(ISERROR(VLOOKUP(I87,'Directive OSH09 (FR)'!$O$13:$P$17,2,FALSE)),"",VLOOKUP(I87,'Directive OSH09 (FR)'!$O$13:$P$17,2,FALSE))</f>
        <v/>
      </c>
      <c r="Y87" s="3" t="str">
        <f t="shared" si="108"/>
        <v/>
      </c>
      <c r="Z87" s="417"/>
      <c r="AA87" s="418"/>
      <c r="AB87" s="418"/>
      <c r="AC87" s="420"/>
      <c r="AD87" s="667"/>
      <c r="AE87" s="651"/>
      <c r="AF87" s="421"/>
      <c r="AG87" s="418"/>
      <c r="AH87" s="418"/>
      <c r="AI87" s="652"/>
    </row>
    <row r="88" spans="1:207" ht="5.25" customHeight="1">
      <c r="A88" s="405"/>
      <c r="B88" s="62"/>
      <c r="C88" s="62"/>
      <c r="D88" s="62"/>
      <c r="E88" s="293"/>
      <c r="F88" s="282"/>
      <c r="G88" s="458"/>
      <c r="H88" s="61"/>
      <c r="I88" s="62"/>
      <c r="J88" s="62" t="str">
        <f t="shared" si="105"/>
        <v/>
      </c>
      <c r="K88" s="63" t="str">
        <f>IF(ISERROR(VLOOKUP(Y88,'Directive OSH09 (FR)'!$T$6:$U$10,2,FALSE)),"",VLOOKUP(Y88,'Directive OSH09 (FR)'!$T$6:$U$10,2,FALSE))</f>
        <v/>
      </c>
      <c r="L88" s="61"/>
      <c r="M88" s="64"/>
      <c r="N88" s="64"/>
      <c r="O88" s="64"/>
      <c r="P88" s="64"/>
      <c r="Q88" s="65"/>
      <c r="R88" s="66"/>
      <c r="S88" s="61">
        <f t="shared" si="104"/>
        <v>0</v>
      </c>
      <c r="T88" s="66">
        <f t="shared" si="104"/>
        <v>0</v>
      </c>
      <c r="U88" s="164">
        <f t="shared" si="106"/>
        <v>0</v>
      </c>
      <c r="V88" s="165">
        <f t="shared" si="107"/>
        <v>0</v>
      </c>
      <c r="W88" s="162" t="str">
        <f>IF(ISERROR(VLOOKUP(H88,'Directive OSH09 (FR)'!$O$6:$P$10,2,FALSE)),"",VLOOKUP(H88,'Directive OSH09 (FR)'!$O$6:$P$10,2,FALSE))</f>
        <v/>
      </c>
      <c r="X88" s="3" t="str">
        <f>IF(ISERROR(VLOOKUP(I88,'Directive OSH09 (FR)'!$O$13:$P$17,2,FALSE)),"",VLOOKUP(I88,'Directive OSH09 (FR)'!$O$13:$P$17,2,FALSE))</f>
        <v/>
      </c>
      <c r="Y88" s="3" t="str">
        <f t="shared" si="108"/>
        <v/>
      </c>
      <c r="Z88" s="417"/>
      <c r="AA88" s="418"/>
      <c r="AB88" s="418"/>
      <c r="AC88" s="420"/>
      <c r="AD88" s="667"/>
      <c r="AE88" s="651"/>
      <c r="AF88" s="421"/>
      <c r="AG88" s="418"/>
      <c r="AH88" s="418"/>
      <c r="AI88" s="652"/>
    </row>
    <row r="89" spans="1:207" s="517" customFormat="1" ht="14.25">
      <c r="A89" s="403" t="s">
        <v>284</v>
      </c>
      <c r="B89" s="398"/>
      <c r="C89" s="398"/>
      <c r="D89" s="398"/>
      <c r="E89" s="370"/>
      <c r="F89" s="371"/>
      <c r="G89" s="464"/>
      <c r="H89" s="412"/>
      <c r="I89" s="398"/>
      <c r="J89" s="398">
        <f>IF(SUM(J90:J94)=0,"",MAX(J90:J94))</f>
        <v>32</v>
      </c>
      <c r="K89" s="356" t="str">
        <f>IF(ISERROR(VLOOKUP(Y89,'Directive OSH09 (FR)'!$T$6:$U$10,2,FALSE)),"",VLOOKUP(Y89,'Directive OSH09 (FR)'!$T$6:$U$10,2,FALSE))</f>
        <v>3-Moderé</v>
      </c>
      <c r="L89" s="357" t="str">
        <f>IF(ISERROR(VLOOKUP($A89,Dangers!$B$4:$G$1001,4,FALSE)),"ERR",IF(ISBLANK(VLOOKUP($A89,Dangers!$B$4:$G$1001,4,FALSE)),"","Yes"))</f>
        <v>Yes</v>
      </c>
      <c r="M89" s="358" t="str">
        <f>IF(ISERROR(VLOOKUP($A89,Dangers!$B$4:$G$1001,6,FALSE)),"ERR",IF(ISBLANK((VLOOKUP($A89,Dangers!$B$4:$G$1001,6,FALSE))),"","Yes"))</f>
        <v>Yes</v>
      </c>
      <c r="N89" s="358"/>
      <c r="O89" s="359"/>
      <c r="P89" s="358"/>
      <c r="Q89" s="360">
        <f>IF(OR(L89="Yes",M89="Yes"),MAX(Q90:Q94),"")</f>
        <v>0</v>
      </c>
      <c r="R89" s="361"/>
      <c r="S89" s="357">
        <f>IF(L89="Yes",IF(SUM(S90:S94)=0,0,1),2)</f>
        <v>0</v>
      </c>
      <c r="T89" s="361">
        <f>IF(M89="Yes",IF(SUM(T90:T94)=0,0,1),2)</f>
        <v>0</v>
      </c>
      <c r="U89" s="362">
        <v>3</v>
      </c>
      <c r="V89" s="363">
        <v>3</v>
      </c>
      <c r="W89" s="364" t="str">
        <f>IF(ISERROR(VLOOKUP(H89,'Directive OSH09 (FR)'!$O$6:$P$10,2,FALSE)),"",VLOOKUP(H89,'Directive OSH09 (FR)'!$O$6:$P$10,2,FALSE))</f>
        <v/>
      </c>
      <c r="X89" s="362" t="str">
        <f>IF(ISERROR(VLOOKUP(I89,'Directive OSH09 (FR)'!$O$13:$P$17,2,FALSE)),"",VLOOKUP(I89,'Directive OSH09 (FR)'!$O$13:$P$17,2,FALSE))</f>
        <v/>
      </c>
      <c r="Y89" s="362">
        <f>IF(J89="","",IF(J89&gt;=161,5,IF(J89&gt;=65,4,IF(J89&gt;=20,3,IF(J89&gt;=9,2,1)))))</f>
        <v>3</v>
      </c>
      <c r="Z89" s="367"/>
      <c r="AA89" s="365"/>
      <c r="AB89" s="365"/>
      <c r="AC89" s="368"/>
      <c r="AD89" s="665"/>
      <c r="AE89" s="644"/>
      <c r="AF89" s="624"/>
      <c r="AG89" s="365"/>
      <c r="AH89" s="365"/>
      <c r="AI89" s="65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6"/>
      <c r="BZ89" s="366"/>
      <c r="CA89" s="366"/>
      <c r="CB89" s="366"/>
      <c r="CC89" s="366"/>
      <c r="CD89" s="366"/>
      <c r="CE89" s="366"/>
      <c r="CF89" s="366"/>
      <c r="CG89" s="366"/>
      <c r="CH89" s="366"/>
      <c r="CI89" s="366"/>
      <c r="CJ89" s="366"/>
      <c r="CK89" s="366"/>
      <c r="CL89" s="366"/>
      <c r="CM89" s="366"/>
      <c r="CN89" s="366"/>
      <c r="CO89" s="366"/>
      <c r="CP89" s="366"/>
      <c r="CQ89" s="366"/>
      <c r="CR89" s="366"/>
      <c r="CS89" s="366"/>
      <c r="CT89" s="366"/>
      <c r="CU89" s="366"/>
      <c r="CV89" s="366"/>
      <c r="CW89" s="366"/>
      <c r="CX89" s="366"/>
      <c r="CY89" s="366"/>
      <c r="CZ89" s="366"/>
      <c r="DA89" s="366"/>
      <c r="DB89" s="366"/>
      <c r="DC89" s="366"/>
      <c r="DD89" s="366"/>
      <c r="DE89" s="366"/>
      <c r="DF89" s="366"/>
      <c r="DG89" s="366"/>
      <c r="DH89" s="366"/>
      <c r="DI89" s="366"/>
      <c r="DJ89" s="366"/>
      <c r="DK89" s="366"/>
      <c r="DL89" s="366"/>
      <c r="DM89" s="366"/>
      <c r="DN89" s="366"/>
      <c r="DO89" s="366"/>
      <c r="DP89" s="366"/>
      <c r="DQ89" s="366"/>
      <c r="DR89" s="366"/>
      <c r="DS89" s="366"/>
      <c r="DT89" s="366"/>
      <c r="DU89" s="366"/>
      <c r="DV89" s="366"/>
      <c r="DW89" s="366"/>
      <c r="DX89" s="366"/>
      <c r="DY89" s="366"/>
      <c r="DZ89" s="366"/>
      <c r="EA89" s="366"/>
      <c r="EB89" s="366"/>
      <c r="EC89" s="366"/>
      <c r="ED89" s="366"/>
      <c r="EE89" s="366"/>
      <c r="EF89" s="366"/>
      <c r="EG89" s="366"/>
      <c r="EH89" s="366"/>
      <c r="EI89" s="366"/>
      <c r="EJ89" s="366"/>
      <c r="EK89" s="366"/>
      <c r="EL89" s="366"/>
      <c r="EM89" s="366"/>
      <c r="EN89" s="366"/>
      <c r="EO89" s="366"/>
      <c r="EP89" s="366"/>
      <c r="EQ89" s="366"/>
      <c r="ER89" s="366"/>
      <c r="ES89" s="366"/>
      <c r="ET89" s="366"/>
      <c r="EU89" s="366"/>
      <c r="EV89" s="366"/>
      <c r="EW89" s="366"/>
      <c r="EX89" s="366"/>
      <c r="EY89" s="366"/>
      <c r="EZ89" s="366"/>
      <c r="FA89" s="366"/>
      <c r="FB89" s="366"/>
      <c r="FC89" s="366"/>
      <c r="FD89" s="366"/>
      <c r="FE89" s="366"/>
      <c r="FF89" s="366"/>
      <c r="FG89" s="366"/>
      <c r="FH89" s="366"/>
      <c r="FI89" s="366"/>
      <c r="FJ89" s="366"/>
      <c r="FK89" s="366"/>
      <c r="FL89" s="366"/>
      <c r="FM89" s="366"/>
      <c r="FN89" s="366"/>
      <c r="FO89" s="366"/>
      <c r="FP89" s="366"/>
      <c r="FQ89" s="366"/>
      <c r="FR89" s="366"/>
      <c r="FS89" s="366"/>
      <c r="FT89" s="366"/>
      <c r="FU89" s="366"/>
      <c r="FV89" s="366"/>
      <c r="FW89" s="366"/>
      <c r="FX89" s="366"/>
      <c r="FY89" s="366"/>
      <c r="FZ89" s="366"/>
      <c r="GA89" s="366"/>
      <c r="GB89" s="366"/>
      <c r="GC89" s="366"/>
      <c r="GD89" s="366"/>
      <c r="GE89" s="366"/>
      <c r="GF89" s="366"/>
      <c r="GG89" s="366"/>
      <c r="GH89" s="366"/>
      <c r="GI89" s="366"/>
      <c r="GJ89" s="366"/>
      <c r="GK89" s="366"/>
      <c r="GL89" s="366"/>
      <c r="GM89" s="366"/>
      <c r="GN89" s="366"/>
      <c r="GO89" s="366"/>
      <c r="GP89" s="366"/>
      <c r="GQ89" s="366"/>
      <c r="GR89" s="366"/>
      <c r="GS89" s="366"/>
      <c r="GT89" s="366"/>
      <c r="GU89" s="366"/>
      <c r="GV89" s="366"/>
      <c r="GW89" s="366"/>
      <c r="GX89" s="366"/>
      <c r="GY89" s="366"/>
    </row>
    <row r="90" spans="1:207" ht="122.25" customHeight="1">
      <c r="A90" s="261"/>
      <c r="B90" s="255" t="s">
        <v>905</v>
      </c>
      <c r="C90" s="8" t="s">
        <v>906</v>
      </c>
      <c r="D90" s="318" t="s">
        <v>907</v>
      </c>
      <c r="E90" s="266" t="s">
        <v>36</v>
      </c>
      <c r="F90" s="267">
        <v>4</v>
      </c>
      <c r="G90" s="256" t="s">
        <v>515</v>
      </c>
      <c r="H90" s="7" t="s">
        <v>38</v>
      </c>
      <c r="I90" s="8" t="s">
        <v>48</v>
      </c>
      <c r="J90" s="8">
        <f>IF(ISERROR(W90*X90),"",W90*X90)</f>
        <v>32</v>
      </c>
      <c r="K90" s="14" t="str">
        <f>IF(ISERROR(VLOOKUP(Y90,'Directive OSH09 (FR)'!$T$6:$U$10,2,FALSE)),"",VLOOKUP(Y90,'Directive OSH09 (FR)'!$T$6:$U$10,2,FALSE))</f>
        <v>3-Moderé</v>
      </c>
      <c r="L90" s="126"/>
      <c r="M90" s="127"/>
      <c r="N90" s="27"/>
      <c r="O90" s="27"/>
      <c r="P90" s="27"/>
      <c r="Q90" s="57"/>
      <c r="R90" s="35"/>
      <c r="S90" s="7">
        <f t="shared" ref="S90:T94" si="109">U90</f>
        <v>0</v>
      </c>
      <c r="T90" s="35">
        <f t="shared" si="109"/>
        <v>0</v>
      </c>
      <c r="U90" s="3">
        <f>IF(A90="",0,IF(Q$89="",1,IF(Q$89+$U$89*365&lt;$U$1,1,0)))</f>
        <v>0</v>
      </c>
      <c r="V90" s="163">
        <f>IF(A90="",0,IF(Q$89="",1,IF(Q$89+$V$89*365&lt;$U$1,1,0)))</f>
        <v>0</v>
      </c>
      <c r="W90" s="162">
        <f>IF(ISERROR(VLOOKUP(H90,'Directive OSH09 (FR)'!$O$6:$P$10,2,FALSE)),"",VLOOKUP(H90,'Directive OSH09 (FR)'!$O$6:$P$10,2,FALSE))</f>
        <v>4</v>
      </c>
      <c r="X90" s="3">
        <f>IF(ISERROR(VLOOKUP(I90,'Directive OSH09 (FR)'!$O$13:$P$17,2,FALSE)),"",VLOOKUP(I90,'Directive OSH09 (FR)'!$O$13:$P$17,2,FALSE))</f>
        <v>8</v>
      </c>
      <c r="Y90" s="3">
        <f>IF(J90="","",IF(J90&gt;=161,5,IF(J90&gt;=65,4,IF(J90&gt;=20,3,IF(J90&gt;=9,2,1)))))</f>
        <v>3</v>
      </c>
      <c r="Z90" s="417"/>
      <c r="AA90" s="418"/>
      <c r="AB90" s="418"/>
      <c r="AC90" s="420"/>
      <c r="AD90" s="667"/>
      <c r="AE90" s="651"/>
      <c r="AF90" s="808"/>
      <c r="AG90" s="435"/>
      <c r="AH90" s="435"/>
      <c r="AI90" s="814"/>
    </row>
    <row r="91" spans="1:207" ht="132" customHeight="1">
      <c r="A91" s="261"/>
      <c r="B91" s="8" t="s">
        <v>787</v>
      </c>
      <c r="C91" s="8" t="s">
        <v>788</v>
      </c>
      <c r="D91" s="8" t="s">
        <v>908</v>
      </c>
      <c r="E91" s="266" t="s">
        <v>36</v>
      </c>
      <c r="F91" s="267">
        <v>4</v>
      </c>
      <c r="G91" s="256" t="s">
        <v>515</v>
      </c>
      <c r="H91" s="7" t="s">
        <v>38</v>
      </c>
      <c r="I91" s="8" t="s">
        <v>47</v>
      </c>
      <c r="J91" s="8">
        <f t="shared" ref="J91" si="110">IF(ISERROR(W91*X91),"",W91*X91)</f>
        <v>16</v>
      </c>
      <c r="K91" s="14" t="str">
        <f>IF(ISERROR(VLOOKUP(Y91,'Directive OSH09 (FR)'!$T$6:$U$10,2,FALSE)),"",VLOOKUP(Y91,'Directive OSH09 (FR)'!$T$6:$U$10,2,FALSE))</f>
        <v>2-Tolérable</v>
      </c>
      <c r="L91" s="126"/>
      <c r="M91" s="127"/>
      <c r="N91" s="27"/>
      <c r="O91" s="27"/>
      <c r="P91" s="27"/>
      <c r="Q91" s="57"/>
      <c r="R91" s="35"/>
      <c r="S91" s="7">
        <f t="shared" si="109"/>
        <v>0</v>
      </c>
      <c r="T91" s="35">
        <f t="shared" si="109"/>
        <v>0</v>
      </c>
      <c r="U91" s="3">
        <f t="shared" ref="U91" si="111">IF(A91="",0,IF(Q$90="",1,IF(Q$90+$U$90*365&lt;$U$1,1,0)))</f>
        <v>0</v>
      </c>
      <c r="V91" s="163">
        <f t="shared" ref="V91" si="112">IF(A91="",0,IF(Q$90="",1,IF(Q$90+$V$90*365&lt;$U$1,1,0)))</f>
        <v>0</v>
      </c>
      <c r="W91" s="162">
        <f>IF(ISERROR(VLOOKUP(H91,'Directive OSH09 (FR)'!$O$6:$P$10,2,FALSE)),"",VLOOKUP(H91,'Directive OSH09 (FR)'!$O$6:$P$10,2,FALSE))</f>
        <v>4</v>
      </c>
      <c r="X91" s="3">
        <f>IF(ISERROR(VLOOKUP(I91,'Directive OSH09 (FR)'!$O$13:$P$17,2,FALSE)),"",VLOOKUP(I91,'Directive OSH09 (FR)'!$O$13:$P$17,2,FALSE))</f>
        <v>4</v>
      </c>
      <c r="Y91" s="3">
        <f t="shared" ref="Y91" si="113">IF(J91="","",IF(J91&gt;=161,5,IF(J91&gt;=65,4,IF(J91&gt;=20,3,IF(J91&gt;=9,2,1)))))</f>
        <v>2</v>
      </c>
      <c r="Z91" s="418"/>
      <c r="AA91" s="418"/>
      <c r="AB91" s="418"/>
      <c r="AC91" s="420"/>
      <c r="AD91" s="667"/>
      <c r="AE91" s="651"/>
      <c r="AF91" s="421"/>
      <c r="AG91" s="418"/>
      <c r="AH91" s="418"/>
      <c r="AI91" s="652"/>
    </row>
    <row r="92" spans="1:207">
      <c r="A92" s="261"/>
      <c r="B92" s="8"/>
      <c r="C92" s="8"/>
      <c r="D92" s="8"/>
      <c r="E92" s="266"/>
      <c r="F92" s="267"/>
      <c r="G92" s="321"/>
      <c r="H92" s="7"/>
      <c r="I92" s="8"/>
      <c r="J92" s="8" t="str">
        <f t="shared" ref="J92:J94" si="114">IF(ISERROR(W92*X92),"",W92*X92)</f>
        <v/>
      </c>
      <c r="K92" s="14" t="str">
        <f>IF(ISERROR(VLOOKUP(Y92,'Directive OSH09 (FR)'!$T$6:$U$10,2,FALSE)),"",VLOOKUP(Y92,'Directive OSH09 (FR)'!$T$6:$U$10,2,FALSE))</f>
        <v/>
      </c>
      <c r="L92" s="126"/>
      <c r="M92" s="127"/>
      <c r="N92" s="27"/>
      <c r="O92" s="27"/>
      <c r="P92" s="27"/>
      <c r="Q92" s="57"/>
      <c r="R92" s="35"/>
      <c r="S92" s="7">
        <f t="shared" si="109"/>
        <v>0</v>
      </c>
      <c r="T92" s="35">
        <f t="shared" si="109"/>
        <v>0</v>
      </c>
      <c r="U92" s="3">
        <f t="shared" ref="U92:U94" si="115">IF(A92="",0,IF(Q$89="",1,IF(Q$89+$U$89*365&lt;$U$1,1,0)))</f>
        <v>0</v>
      </c>
      <c r="V92" s="163">
        <f t="shared" ref="V92:V94" si="116">IF(A92="",0,IF(Q$89="",1,IF(Q$89+$V$89*365&lt;$U$1,1,0)))</f>
        <v>0</v>
      </c>
      <c r="W92" s="162" t="str">
        <f>IF(ISERROR(VLOOKUP(H92,'Directive OSH09 (FR)'!$O$6:$P$10,2,FALSE)),"",VLOOKUP(H92,'Directive OSH09 (FR)'!$O$6:$P$10,2,FALSE))</f>
        <v/>
      </c>
      <c r="X92" s="3" t="str">
        <f>IF(ISERROR(VLOOKUP(I92,'Directive OSH09 (FR)'!$O$13:$P$17,2,FALSE)),"",VLOOKUP(I92,'Directive OSH09 (FR)'!$O$13:$P$17,2,FALSE))</f>
        <v/>
      </c>
      <c r="Y92" s="3" t="str">
        <f t="shared" ref="Y92:Y94" si="117">IF(J92="","",IF(J92&gt;=161,5,IF(J92&gt;=65,4,IF(J92&gt;=20,3,IF(J92&gt;=9,2,1)))))</f>
        <v/>
      </c>
      <c r="Z92" s="417"/>
      <c r="AA92" s="418"/>
      <c r="AB92" s="418"/>
      <c r="AC92" s="420"/>
      <c r="AD92" s="667"/>
      <c r="AE92" s="651"/>
      <c r="AF92" s="421"/>
      <c r="AG92" s="418"/>
      <c r="AH92" s="418"/>
      <c r="AI92" s="652"/>
    </row>
    <row r="93" spans="1:207">
      <c r="A93" s="261"/>
      <c r="B93" s="8"/>
      <c r="C93" s="8"/>
      <c r="D93" s="8"/>
      <c r="E93" s="266"/>
      <c r="F93" s="267"/>
      <c r="G93" s="321"/>
      <c r="H93" s="7"/>
      <c r="I93" s="8"/>
      <c r="J93" s="8" t="str">
        <f t="shared" si="114"/>
        <v/>
      </c>
      <c r="K93" s="14" t="str">
        <f>IF(ISERROR(VLOOKUP(Y93,'Directive OSH09 (FR)'!$T$6:$U$10,2,FALSE)),"",VLOOKUP(Y93,'Directive OSH09 (FR)'!$T$6:$U$10,2,FALSE))</f>
        <v/>
      </c>
      <c r="L93" s="126"/>
      <c r="M93" s="127"/>
      <c r="N93" s="27"/>
      <c r="O93" s="27"/>
      <c r="P93" s="27"/>
      <c r="Q93" s="57"/>
      <c r="R93" s="35"/>
      <c r="S93" s="7">
        <f t="shared" si="109"/>
        <v>0</v>
      </c>
      <c r="T93" s="35">
        <f t="shared" si="109"/>
        <v>0</v>
      </c>
      <c r="U93" s="3">
        <f t="shared" si="115"/>
        <v>0</v>
      </c>
      <c r="V93" s="163">
        <f t="shared" si="116"/>
        <v>0</v>
      </c>
      <c r="W93" s="162" t="str">
        <f>IF(ISERROR(VLOOKUP(H93,'Directive OSH09 (FR)'!$O$6:$P$10,2,FALSE)),"",VLOOKUP(H93,'Directive OSH09 (FR)'!$O$6:$P$10,2,FALSE))</f>
        <v/>
      </c>
      <c r="X93" s="3" t="str">
        <f>IF(ISERROR(VLOOKUP(I93,'Directive OSH09 (FR)'!$O$13:$P$17,2,FALSE)),"",VLOOKUP(I93,'Directive OSH09 (FR)'!$O$13:$P$17,2,FALSE))</f>
        <v/>
      </c>
      <c r="Y93" s="3" t="str">
        <f t="shared" si="117"/>
        <v/>
      </c>
      <c r="Z93" s="417"/>
      <c r="AA93" s="418"/>
      <c r="AB93" s="418"/>
      <c r="AC93" s="420"/>
      <c r="AD93" s="667"/>
      <c r="AE93" s="651"/>
      <c r="AF93" s="421"/>
      <c r="AG93" s="418"/>
      <c r="AH93" s="418"/>
      <c r="AI93" s="652"/>
    </row>
    <row r="94" spans="1:207" ht="5.25" customHeight="1">
      <c r="A94" s="405"/>
      <c r="B94" s="62"/>
      <c r="C94" s="62"/>
      <c r="D94" s="62"/>
      <c r="E94" s="293"/>
      <c r="F94" s="282"/>
      <c r="G94" s="458"/>
      <c r="H94" s="61"/>
      <c r="I94" s="62"/>
      <c r="J94" s="62" t="str">
        <f t="shared" si="114"/>
        <v/>
      </c>
      <c r="K94" s="63" t="str">
        <f>IF(ISERROR(VLOOKUP(Y94,'Directive OSH09 (FR)'!$T$6:$U$10,2,FALSE)),"",VLOOKUP(Y94,'Directive OSH09 (FR)'!$T$6:$U$10,2,FALSE))</f>
        <v/>
      </c>
      <c r="L94" s="61"/>
      <c r="M94" s="64"/>
      <c r="N94" s="64"/>
      <c r="O94" s="64"/>
      <c r="P94" s="64"/>
      <c r="Q94" s="65"/>
      <c r="R94" s="66"/>
      <c r="S94" s="61">
        <f t="shared" si="109"/>
        <v>0</v>
      </c>
      <c r="T94" s="66">
        <f t="shared" si="109"/>
        <v>0</v>
      </c>
      <c r="U94" s="164">
        <f t="shared" si="115"/>
        <v>0</v>
      </c>
      <c r="V94" s="165">
        <f t="shared" si="116"/>
        <v>0</v>
      </c>
      <c r="W94" s="162" t="str">
        <f>IF(ISERROR(VLOOKUP(H94,'Directive OSH09 (FR)'!$O$6:$P$10,2,FALSE)),"",VLOOKUP(H94,'Directive OSH09 (FR)'!$O$6:$P$10,2,FALSE))</f>
        <v/>
      </c>
      <c r="X94" s="3" t="str">
        <f>IF(ISERROR(VLOOKUP(I94,'Directive OSH09 (FR)'!$O$13:$P$17,2,FALSE)),"",VLOOKUP(I94,'Directive OSH09 (FR)'!$O$13:$P$17,2,FALSE))</f>
        <v/>
      </c>
      <c r="Y94" s="3" t="str">
        <f t="shared" si="117"/>
        <v/>
      </c>
      <c r="Z94" s="417"/>
      <c r="AA94" s="418"/>
      <c r="AB94" s="418"/>
      <c r="AC94" s="420"/>
      <c r="AD94" s="667"/>
      <c r="AE94" s="651"/>
      <c r="AF94" s="421"/>
      <c r="AG94" s="418"/>
      <c r="AH94" s="418"/>
      <c r="AI94" s="652"/>
    </row>
    <row r="95" spans="1:207" s="517" customFormat="1" ht="14.25">
      <c r="A95" s="403" t="s">
        <v>339</v>
      </c>
      <c r="B95" s="398"/>
      <c r="C95" s="398"/>
      <c r="D95" s="398"/>
      <c r="E95" s="370"/>
      <c r="F95" s="371"/>
      <c r="G95" s="464"/>
      <c r="H95" s="412"/>
      <c r="I95" s="398"/>
      <c r="J95" s="398">
        <f>IF(SUM(J96:J100)=0,"",MAX(J96:J100))</f>
        <v>32</v>
      </c>
      <c r="K95" s="356" t="str">
        <f>IF(ISERROR(VLOOKUP(Y95,'Directive OSH09 (FR)'!$T$6:$U$10,2,FALSE)),"",VLOOKUP(Y95,'Directive OSH09 (FR)'!$T$6:$U$10,2,FALSE))</f>
        <v>3-Moderé</v>
      </c>
      <c r="L95" s="357" t="str">
        <f>IF(ISERROR(VLOOKUP($A95,Dangers!$B$4:$G$1001,4,FALSE)),"ERR",IF(ISBLANK(VLOOKUP($A95,Dangers!$B$4:$G$1001,4,FALSE)),"","Yes"))</f>
        <v/>
      </c>
      <c r="M95" s="358" t="str">
        <f>IF(ISERROR(VLOOKUP($A95,Dangers!$B$4:$G$1001,6,FALSE)),"ERR",IF(ISBLANK((VLOOKUP($A95,Dangers!$B$4:$G$1001,6,FALSE))),"","Yes"))</f>
        <v>Yes</v>
      </c>
      <c r="N95" s="358"/>
      <c r="O95" s="359"/>
      <c r="P95" s="358"/>
      <c r="Q95" s="360">
        <f>IF(OR(L95="Yes",M95="Yes"),MAX(Q96:Q100),"")</f>
        <v>0</v>
      </c>
      <c r="R95" s="361"/>
      <c r="S95" s="357">
        <f>IF(L95="Yes",IF(SUM(S96:S100)=0,0,1),2)</f>
        <v>2</v>
      </c>
      <c r="T95" s="361">
        <f>IF(M95="Yes",IF(SUM(T96:T100)=0,0,1),2)</f>
        <v>0</v>
      </c>
      <c r="U95" s="362">
        <v>0</v>
      </c>
      <c r="V95" s="363">
        <v>2</v>
      </c>
      <c r="W95" s="364" t="str">
        <f>IF(ISERROR(VLOOKUP(H95,'Directive OSH09 (FR)'!$O$6:$P$10,2,FALSE)),"",VLOOKUP(H95,'Directive OSH09 (FR)'!$O$6:$P$10,2,FALSE))</f>
        <v/>
      </c>
      <c r="X95" s="362" t="str">
        <f>IF(ISERROR(VLOOKUP(I95,'Directive OSH09 (FR)'!$O$13:$P$17,2,FALSE)),"",VLOOKUP(I95,'Directive OSH09 (FR)'!$O$13:$P$17,2,FALSE))</f>
        <v/>
      </c>
      <c r="Y95" s="362">
        <f>IF(J95="","",IF(J95&gt;=161,5,IF(J95&gt;=65,4,IF(J95&gt;=20,3,IF(J95&gt;=9,2,1)))))</f>
        <v>3</v>
      </c>
      <c r="Z95" s="367"/>
      <c r="AA95" s="365"/>
      <c r="AB95" s="365"/>
      <c r="AC95" s="368"/>
      <c r="AD95" s="665"/>
      <c r="AE95" s="644"/>
      <c r="AF95" s="624"/>
      <c r="AG95" s="365"/>
      <c r="AH95" s="365"/>
      <c r="AI95" s="65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6"/>
      <c r="BZ95" s="366"/>
      <c r="CA95" s="366"/>
      <c r="CB95" s="366"/>
      <c r="CC95" s="366"/>
      <c r="CD95" s="366"/>
      <c r="CE95" s="366"/>
      <c r="CF95" s="366"/>
      <c r="CG95" s="366"/>
      <c r="CH95" s="366"/>
      <c r="CI95" s="366"/>
      <c r="CJ95" s="366"/>
      <c r="CK95" s="366"/>
      <c r="CL95" s="366"/>
      <c r="CM95" s="366"/>
      <c r="CN95" s="366"/>
      <c r="CO95" s="366"/>
      <c r="CP95" s="366"/>
      <c r="CQ95" s="366"/>
      <c r="CR95" s="366"/>
      <c r="CS95" s="366"/>
      <c r="CT95" s="366"/>
      <c r="CU95" s="366"/>
      <c r="CV95" s="366"/>
      <c r="CW95" s="366"/>
      <c r="CX95" s="366"/>
      <c r="CY95" s="366"/>
      <c r="CZ95" s="366"/>
      <c r="DA95" s="366"/>
      <c r="DB95" s="366"/>
      <c r="DC95" s="366"/>
      <c r="DD95" s="366"/>
      <c r="DE95" s="366"/>
      <c r="DF95" s="366"/>
      <c r="DG95" s="366"/>
      <c r="DH95" s="366"/>
      <c r="DI95" s="366"/>
      <c r="DJ95" s="366"/>
      <c r="DK95" s="366"/>
      <c r="DL95" s="366"/>
      <c r="DM95" s="366"/>
      <c r="DN95" s="366"/>
      <c r="DO95" s="366"/>
      <c r="DP95" s="366"/>
      <c r="DQ95" s="366"/>
      <c r="DR95" s="366"/>
      <c r="DS95" s="366"/>
      <c r="DT95" s="366"/>
      <c r="DU95" s="366"/>
      <c r="DV95" s="366"/>
      <c r="DW95" s="366"/>
      <c r="DX95" s="366"/>
      <c r="DY95" s="366"/>
      <c r="DZ95" s="366"/>
      <c r="EA95" s="366"/>
      <c r="EB95" s="366"/>
      <c r="EC95" s="366"/>
      <c r="ED95" s="366"/>
      <c r="EE95" s="366"/>
      <c r="EF95" s="366"/>
      <c r="EG95" s="366"/>
      <c r="EH95" s="366"/>
      <c r="EI95" s="366"/>
      <c r="EJ95" s="366"/>
      <c r="EK95" s="366"/>
      <c r="EL95" s="366"/>
      <c r="EM95" s="366"/>
      <c r="EN95" s="366"/>
      <c r="EO95" s="366"/>
      <c r="EP95" s="366"/>
      <c r="EQ95" s="366"/>
      <c r="ER95" s="366"/>
      <c r="ES95" s="366"/>
      <c r="ET95" s="366"/>
      <c r="EU95" s="366"/>
      <c r="EV95" s="366"/>
      <c r="EW95" s="366"/>
      <c r="EX95" s="366"/>
      <c r="EY95" s="366"/>
      <c r="EZ95" s="366"/>
      <c r="FA95" s="366"/>
      <c r="FB95" s="366"/>
      <c r="FC95" s="366"/>
      <c r="FD95" s="366"/>
      <c r="FE95" s="366"/>
      <c r="FF95" s="366"/>
      <c r="FG95" s="366"/>
      <c r="FH95" s="366"/>
      <c r="FI95" s="366"/>
      <c r="FJ95" s="366"/>
      <c r="FK95" s="366"/>
      <c r="FL95" s="366"/>
      <c r="FM95" s="366"/>
      <c r="FN95" s="366"/>
      <c r="FO95" s="366"/>
      <c r="FP95" s="366"/>
      <c r="FQ95" s="366"/>
      <c r="FR95" s="366"/>
      <c r="FS95" s="366"/>
      <c r="FT95" s="366"/>
      <c r="FU95" s="366"/>
      <c r="FV95" s="366"/>
      <c r="FW95" s="366"/>
      <c r="FX95" s="366"/>
      <c r="FY95" s="366"/>
      <c r="FZ95" s="366"/>
      <c r="GA95" s="366"/>
      <c r="GB95" s="366"/>
      <c r="GC95" s="366"/>
      <c r="GD95" s="366"/>
      <c r="GE95" s="366"/>
      <c r="GF95" s="366"/>
      <c r="GG95" s="366"/>
      <c r="GH95" s="366"/>
      <c r="GI95" s="366"/>
      <c r="GJ95" s="366"/>
      <c r="GK95" s="366"/>
      <c r="GL95" s="366"/>
      <c r="GM95" s="366"/>
      <c r="GN95" s="366"/>
      <c r="GO95" s="366"/>
      <c r="GP95" s="366"/>
      <c r="GQ95" s="366"/>
      <c r="GR95" s="366"/>
      <c r="GS95" s="366"/>
      <c r="GT95" s="366"/>
      <c r="GU95" s="366"/>
      <c r="GV95" s="366"/>
      <c r="GW95" s="366"/>
      <c r="GX95" s="366"/>
      <c r="GY95" s="366"/>
    </row>
    <row r="96" spans="1:207" ht="38.25">
      <c r="A96" s="261"/>
      <c r="B96" s="255" t="s">
        <v>787</v>
      </c>
      <c r="C96" s="255" t="s">
        <v>909</v>
      </c>
      <c r="D96" s="255" t="s">
        <v>857</v>
      </c>
      <c r="E96" s="266" t="s">
        <v>36</v>
      </c>
      <c r="F96" s="267">
        <v>4</v>
      </c>
      <c r="G96" s="321" t="s">
        <v>528</v>
      </c>
      <c r="H96" s="7" t="s">
        <v>38</v>
      </c>
      <c r="I96" s="8" t="s">
        <v>48</v>
      </c>
      <c r="J96" s="8">
        <f>IF(ISERROR(W96*X96),"",W96*X96)</f>
        <v>32</v>
      </c>
      <c r="K96" s="14" t="str">
        <f>IF(ISERROR(VLOOKUP(Y96,'Directive OSH09 (FR)'!$T$6:$U$10,2,FALSE)),"",VLOOKUP(Y96,'Directive OSH09 (FR)'!$T$6:$U$10,2,FALSE))</f>
        <v>3-Moderé</v>
      </c>
      <c r="L96" s="126"/>
      <c r="M96" s="127"/>
      <c r="N96" s="27"/>
      <c r="O96" s="27"/>
      <c r="P96" s="27"/>
      <c r="Q96" s="57"/>
      <c r="R96" s="35"/>
      <c r="S96" s="7">
        <f t="shared" ref="S96:T96" si="118">U96</f>
        <v>0</v>
      </c>
      <c r="T96" s="35">
        <f t="shared" si="118"/>
        <v>0</v>
      </c>
      <c r="U96" s="3">
        <f>IF(A96="",0,IF(Q$96="",1,IF(Q$96+$U$90*365&lt;$U$1,1,0)))</f>
        <v>0</v>
      </c>
      <c r="V96" s="163">
        <f>IF(A96="",0,IF(Q$96="",1,IF(Q$96+$V$90*365&lt;$U$1,1,0)))</f>
        <v>0</v>
      </c>
      <c r="W96" s="162">
        <f>IF(ISERROR(VLOOKUP(H96,'Directive OSH09 (FR)'!$O$6:$P$10,2,FALSE)),"",VLOOKUP(H96,'Directive OSH09 (FR)'!$O$6:$P$10,2,FALSE))</f>
        <v>4</v>
      </c>
      <c r="X96" s="3">
        <f>IF(ISERROR(VLOOKUP(I96,'Directive OSH09 (FR)'!$O$13:$P$17,2,FALSE)),"",VLOOKUP(I96,'Directive OSH09 (FR)'!$O$13:$P$17,2,FALSE))</f>
        <v>8</v>
      </c>
      <c r="Y96" s="3">
        <f>IF(J96="","",IF(J96&gt;=161,5,IF(J96&gt;=65,4,IF(J96&gt;=20,3,IF(J96&gt;=9,2,1)))))</f>
        <v>3</v>
      </c>
      <c r="Z96" s="418"/>
      <c r="AA96" s="418"/>
      <c r="AB96" s="176"/>
      <c r="AC96" s="420"/>
      <c r="AD96" s="667"/>
      <c r="AE96" s="651"/>
      <c r="AF96" s="756"/>
      <c r="AG96" s="422"/>
      <c r="AH96" s="418"/>
      <c r="AI96" s="653"/>
    </row>
    <row r="97" spans="1:207" ht="38.25">
      <c r="A97" s="261"/>
      <c r="B97" s="8" t="s">
        <v>910</v>
      </c>
      <c r="C97" s="255" t="s">
        <v>909</v>
      </c>
      <c r="D97" s="255" t="s">
        <v>857</v>
      </c>
      <c r="E97" s="266" t="s">
        <v>36</v>
      </c>
      <c r="F97" s="267">
        <v>4</v>
      </c>
      <c r="G97" s="321" t="s">
        <v>911</v>
      </c>
      <c r="H97" s="7" t="s">
        <v>38</v>
      </c>
      <c r="I97" s="8" t="s">
        <v>48</v>
      </c>
      <c r="J97" s="8">
        <f t="shared" ref="J97:J100" si="119">IF(ISERROR(W97*X97),"",W97*X97)</f>
        <v>32</v>
      </c>
      <c r="K97" s="14" t="str">
        <f>IF(ISERROR(VLOOKUP(Y97,'Directive OSH09 (FR)'!$T$6:$U$10,2,FALSE)),"",VLOOKUP(Y97,'Directive OSH09 (FR)'!$T$6:$U$10,2,FALSE))</f>
        <v>3-Moderé</v>
      </c>
      <c r="L97" s="126"/>
      <c r="M97" s="127"/>
      <c r="N97" s="27"/>
      <c r="O97" s="27"/>
      <c r="P97" s="27"/>
      <c r="Q97" s="57"/>
      <c r="R97" s="35"/>
      <c r="S97" s="7">
        <f t="shared" ref="S97:T100" si="120">U97</f>
        <v>0</v>
      </c>
      <c r="T97" s="35">
        <f t="shared" si="120"/>
        <v>0</v>
      </c>
      <c r="U97" s="3">
        <f t="shared" ref="U97:U99" si="121">IF(A97="",0,IF(Q$95="",1,IF(Q$95+$U$89*365&lt;$U$1,1,0)))</f>
        <v>0</v>
      </c>
      <c r="V97" s="163">
        <f t="shared" ref="V97:V99" si="122">IF(A97="",0,IF(Q$95="",1,IF(Q$95+$V$89*365&lt;$U$1,1,0)))</f>
        <v>0</v>
      </c>
      <c r="W97" s="162">
        <f>IF(ISERROR(VLOOKUP(H97,'Directive OSH09 (FR)'!$O$6:$P$10,2,FALSE)),"",VLOOKUP(H97,'Directive OSH09 (FR)'!$O$6:$P$10,2,FALSE))</f>
        <v>4</v>
      </c>
      <c r="X97" s="3">
        <f>IF(ISERROR(VLOOKUP(I97,'Directive OSH09 (FR)'!$O$13:$P$17,2,FALSE)),"",VLOOKUP(I97,'Directive OSH09 (FR)'!$O$13:$P$17,2,FALSE))</f>
        <v>8</v>
      </c>
      <c r="Y97" s="3">
        <f t="shared" ref="Y97:Y100" si="123">IF(J97="","",IF(J97&gt;=161,5,IF(J97&gt;=65,4,IF(J97&gt;=20,3,IF(J97&gt;=9,2,1)))))</f>
        <v>3</v>
      </c>
      <c r="Z97" s="417"/>
      <c r="AA97" s="418"/>
      <c r="AB97" s="418"/>
      <c r="AC97" s="420"/>
      <c r="AD97" s="667"/>
      <c r="AE97" s="651"/>
      <c r="AF97" s="807"/>
      <c r="AG97" s="435"/>
      <c r="AH97" s="435"/>
      <c r="AI97" s="813"/>
    </row>
    <row r="98" spans="1:207" ht="38.25">
      <c r="A98" s="261"/>
      <c r="B98" s="8" t="s">
        <v>912</v>
      </c>
      <c r="C98" s="255" t="s">
        <v>909</v>
      </c>
      <c r="D98" s="255" t="s">
        <v>857</v>
      </c>
      <c r="E98" s="266" t="s">
        <v>36</v>
      </c>
      <c r="F98" s="267">
        <v>4</v>
      </c>
      <c r="G98" s="321" t="s">
        <v>911</v>
      </c>
      <c r="H98" s="7" t="s">
        <v>38</v>
      </c>
      <c r="I98" s="8" t="s">
        <v>48</v>
      </c>
      <c r="J98" s="8">
        <f t="shared" si="119"/>
        <v>32</v>
      </c>
      <c r="K98" s="14" t="str">
        <f>IF(ISERROR(VLOOKUP(Y98,'Directive OSH09 (FR)'!$T$6:$U$10,2,FALSE)),"",VLOOKUP(Y98,'Directive OSH09 (FR)'!$T$6:$U$10,2,FALSE))</f>
        <v>3-Moderé</v>
      </c>
      <c r="L98" s="126"/>
      <c r="M98" s="127"/>
      <c r="N98" s="27"/>
      <c r="O98" s="27"/>
      <c r="P98" s="27"/>
      <c r="Q98" s="57"/>
      <c r="R98" s="35"/>
      <c r="S98" s="7">
        <f t="shared" si="120"/>
        <v>0</v>
      </c>
      <c r="T98" s="35">
        <f t="shared" si="120"/>
        <v>0</v>
      </c>
      <c r="U98" s="3">
        <f t="shared" si="121"/>
        <v>0</v>
      </c>
      <c r="V98" s="163">
        <f t="shared" si="122"/>
        <v>0</v>
      </c>
      <c r="W98" s="162">
        <f>IF(ISERROR(VLOOKUP(H98,'Directive OSH09 (FR)'!$O$6:$P$10,2,FALSE)),"",VLOOKUP(H98,'Directive OSH09 (FR)'!$O$6:$P$10,2,FALSE))</f>
        <v>4</v>
      </c>
      <c r="X98" s="3">
        <f>IF(ISERROR(VLOOKUP(I98,'Directive OSH09 (FR)'!$O$13:$P$17,2,FALSE)),"",VLOOKUP(I98,'Directive OSH09 (FR)'!$O$13:$P$17,2,FALSE))</f>
        <v>8</v>
      </c>
      <c r="Y98" s="3">
        <f t="shared" si="123"/>
        <v>3</v>
      </c>
      <c r="Z98" s="417"/>
      <c r="AA98" s="418"/>
      <c r="AB98" s="418"/>
      <c r="AC98" s="420"/>
      <c r="AD98" s="667"/>
      <c r="AE98" s="651"/>
      <c r="AF98" s="807"/>
      <c r="AG98" s="435"/>
      <c r="AH98" s="435"/>
      <c r="AI98" s="813"/>
    </row>
    <row r="99" spans="1:207">
      <c r="A99" s="261"/>
      <c r="B99" s="8"/>
      <c r="C99" s="8"/>
      <c r="D99" s="8"/>
      <c r="E99" s="266"/>
      <c r="F99" s="267"/>
      <c r="G99" s="321"/>
      <c r="H99" s="7"/>
      <c r="I99" s="8"/>
      <c r="J99" s="8" t="str">
        <f t="shared" si="119"/>
        <v/>
      </c>
      <c r="K99" s="14" t="str">
        <f>IF(ISERROR(VLOOKUP(Y99,'Directive OSH09 (FR)'!$T$6:$U$10,2,FALSE)),"",VLOOKUP(Y99,'Directive OSH09 (FR)'!$T$6:$U$10,2,FALSE))</f>
        <v/>
      </c>
      <c r="L99" s="126"/>
      <c r="M99" s="127"/>
      <c r="N99" s="27"/>
      <c r="O99" s="27"/>
      <c r="P99" s="27"/>
      <c r="Q99" s="57"/>
      <c r="R99" s="35"/>
      <c r="S99" s="7">
        <f t="shared" si="120"/>
        <v>0</v>
      </c>
      <c r="T99" s="35">
        <f t="shared" si="120"/>
        <v>0</v>
      </c>
      <c r="U99" s="3">
        <f t="shared" si="121"/>
        <v>0</v>
      </c>
      <c r="V99" s="163">
        <f t="shared" si="122"/>
        <v>0</v>
      </c>
      <c r="W99" s="162" t="str">
        <f>IF(ISERROR(VLOOKUP(H99,'Directive OSH09 (FR)'!$O$6:$P$10,2,FALSE)),"",VLOOKUP(H99,'Directive OSH09 (FR)'!$O$6:$P$10,2,FALSE))</f>
        <v/>
      </c>
      <c r="X99" s="3" t="str">
        <f>IF(ISERROR(VLOOKUP(I99,'Directive OSH09 (FR)'!$O$13:$P$17,2,FALSE)),"",VLOOKUP(I99,'Directive OSH09 (FR)'!$O$13:$P$17,2,FALSE))</f>
        <v/>
      </c>
      <c r="Y99" s="3" t="str">
        <f t="shared" si="123"/>
        <v/>
      </c>
      <c r="Z99" s="417"/>
      <c r="AA99" s="418"/>
      <c r="AB99" s="418"/>
      <c r="AC99" s="420"/>
      <c r="AD99" s="667"/>
      <c r="AE99" s="651"/>
      <c r="AF99" s="421"/>
      <c r="AG99" s="418"/>
      <c r="AH99" s="418"/>
      <c r="AI99" s="652"/>
    </row>
    <row r="100" spans="1:207" ht="5.25" customHeight="1">
      <c r="A100" s="405"/>
      <c r="B100" s="62"/>
      <c r="C100" s="62"/>
      <c r="D100" s="62"/>
      <c r="E100" s="293"/>
      <c r="F100" s="282"/>
      <c r="G100" s="458"/>
      <c r="H100" s="61"/>
      <c r="I100" s="62"/>
      <c r="J100" s="62" t="str">
        <f t="shared" si="119"/>
        <v/>
      </c>
      <c r="K100" s="63" t="str">
        <f>IF(ISERROR(VLOOKUP(Y100,'Directive OSH09 (FR)'!$T$6:$U$10,2,FALSE)),"",VLOOKUP(Y100,'Directive OSH09 (FR)'!$T$6:$U$10,2,FALSE))</f>
        <v/>
      </c>
      <c r="L100" s="61"/>
      <c r="M100" s="64"/>
      <c r="N100" s="64"/>
      <c r="O100" s="64"/>
      <c r="P100" s="64"/>
      <c r="Q100" s="65"/>
      <c r="R100" s="66"/>
      <c r="S100" s="61">
        <f t="shared" si="120"/>
        <v>0</v>
      </c>
      <c r="T100" s="66">
        <f t="shared" si="120"/>
        <v>0</v>
      </c>
      <c r="U100" s="164">
        <f>IF(A100="",0,IF(Q$95="",1,IF(Q$95+$U$89*365&lt;$U$1,1,0)))</f>
        <v>0</v>
      </c>
      <c r="V100" s="165">
        <f>IF(A100="",0,IF(Q$95="",1,IF(Q$95+$V$89*365&lt;$U$1,1,0)))</f>
        <v>0</v>
      </c>
      <c r="W100" s="162" t="str">
        <f>IF(ISERROR(VLOOKUP(H100,'Directive OSH09 (FR)'!$O$6:$P$10,2,FALSE)),"",VLOOKUP(H100,'Directive OSH09 (FR)'!$O$6:$P$10,2,FALSE))</f>
        <v/>
      </c>
      <c r="X100" s="3" t="str">
        <f>IF(ISERROR(VLOOKUP(I100,'Directive OSH09 (FR)'!$O$13:$P$17,2,FALSE)),"",VLOOKUP(I100,'Directive OSH09 (FR)'!$O$13:$P$17,2,FALSE))</f>
        <v/>
      </c>
      <c r="Y100" s="3" t="str">
        <f t="shared" si="123"/>
        <v/>
      </c>
      <c r="Z100" s="417"/>
      <c r="AA100" s="418"/>
      <c r="AB100" s="418"/>
      <c r="AC100" s="420"/>
      <c r="AD100" s="667"/>
      <c r="AE100" s="651"/>
      <c r="AF100" s="421"/>
      <c r="AG100" s="418"/>
      <c r="AH100" s="418"/>
      <c r="AI100" s="652"/>
    </row>
    <row r="101" spans="1:207" s="517" customFormat="1" ht="14.25">
      <c r="A101" s="403" t="s">
        <v>287</v>
      </c>
      <c r="B101" s="398"/>
      <c r="C101" s="398"/>
      <c r="D101" s="398"/>
      <c r="E101" s="370"/>
      <c r="F101" s="371"/>
      <c r="G101" s="464"/>
      <c r="H101" s="412"/>
      <c r="I101" s="398"/>
      <c r="J101" s="398">
        <f>IF(SUM(J102:J106)=0,"",MAX(J102:J106))</f>
        <v>16</v>
      </c>
      <c r="K101" s="356" t="str">
        <f>IF(ISERROR(VLOOKUP(Y101,'Directive OSH09 (FR)'!$T$6:$U$10,2,FALSE)),"",VLOOKUP(Y101,'Directive OSH09 (FR)'!$T$6:$U$10,2,FALSE))</f>
        <v>2-Tolérable</v>
      </c>
      <c r="L101" s="357" t="str">
        <f>IF(ISERROR(VLOOKUP($A101,Dangers!$B$4:$G$1001,4,FALSE)),"ERR",IF(ISBLANK(VLOOKUP($A101,Dangers!$B$4:$G$1001,4,FALSE)),"","Yes"))</f>
        <v/>
      </c>
      <c r="M101" s="358" t="str">
        <f>IF(ISERROR(VLOOKUP($A101,Dangers!$B$4:$G$1001,6,FALSE)),"ERR",IF(ISBLANK((VLOOKUP($A101,Dangers!$B$4:$G$1001,6,FALSE))),"","Yes"))</f>
        <v/>
      </c>
      <c r="N101" s="358"/>
      <c r="O101" s="359"/>
      <c r="P101" s="358"/>
      <c r="Q101" s="360" t="str">
        <f>IF(OR(L101="Yes",M101="Yes"),MAX(Q102:Q106),"")</f>
        <v/>
      </c>
      <c r="R101" s="361"/>
      <c r="S101" s="357">
        <f>IF(L101="Yes",IF(SUM(S102:S106)=0,0,1),2)</f>
        <v>2</v>
      </c>
      <c r="T101" s="361">
        <f>IF(M101="Yes",IF(SUM(T102:T106)=0,0,1),2)</f>
        <v>2</v>
      </c>
      <c r="U101" s="362">
        <v>0</v>
      </c>
      <c r="V101" s="363">
        <v>0</v>
      </c>
      <c r="W101" s="364" t="str">
        <f>IF(ISERROR(VLOOKUP(H101,'Directive OSH09 (FR)'!$O$6:$P$10,2,FALSE)),"",VLOOKUP(H101,'Directive OSH09 (FR)'!$O$6:$P$10,2,FALSE))</f>
        <v/>
      </c>
      <c r="X101" s="362" t="str">
        <f>IF(ISERROR(VLOOKUP(I101,'Directive OSH09 (FR)'!$O$13:$P$17,2,FALSE)),"",VLOOKUP(I101,'Directive OSH09 (FR)'!$O$13:$P$17,2,FALSE))</f>
        <v/>
      </c>
      <c r="Y101" s="362">
        <f>IF(J101="","",IF(J101&gt;=161,5,IF(J101&gt;=65,4,IF(J101&gt;=20,3,IF(J101&gt;=9,2,1)))))</f>
        <v>2</v>
      </c>
      <c r="Z101" s="367"/>
      <c r="AA101" s="365"/>
      <c r="AB101" s="365"/>
      <c r="AC101" s="368"/>
      <c r="AD101" s="665"/>
      <c r="AE101" s="644"/>
      <c r="AF101" s="624"/>
      <c r="AG101" s="365"/>
      <c r="AH101" s="365"/>
      <c r="AI101" s="65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6"/>
      <c r="BZ101" s="366"/>
      <c r="CA101" s="366"/>
      <c r="CB101" s="366"/>
      <c r="CC101" s="366"/>
      <c r="CD101" s="366"/>
      <c r="CE101" s="366"/>
      <c r="CF101" s="366"/>
      <c r="CG101" s="366"/>
      <c r="CH101" s="366"/>
      <c r="CI101" s="366"/>
      <c r="CJ101" s="366"/>
      <c r="CK101" s="366"/>
      <c r="CL101" s="366"/>
      <c r="CM101" s="366"/>
      <c r="CN101" s="366"/>
      <c r="CO101" s="366"/>
      <c r="CP101" s="366"/>
      <c r="CQ101" s="366"/>
      <c r="CR101" s="366"/>
      <c r="CS101" s="366"/>
      <c r="CT101" s="366"/>
      <c r="CU101" s="366"/>
      <c r="CV101" s="366"/>
      <c r="CW101" s="366"/>
      <c r="CX101" s="366"/>
      <c r="CY101" s="366"/>
      <c r="CZ101" s="366"/>
      <c r="DA101" s="366"/>
      <c r="DB101" s="366"/>
      <c r="DC101" s="366"/>
      <c r="DD101" s="366"/>
      <c r="DE101" s="366"/>
      <c r="DF101" s="366"/>
      <c r="DG101" s="366"/>
      <c r="DH101" s="366"/>
      <c r="DI101" s="366"/>
      <c r="DJ101" s="366"/>
      <c r="DK101" s="366"/>
      <c r="DL101" s="366"/>
      <c r="DM101" s="366"/>
      <c r="DN101" s="366"/>
      <c r="DO101" s="366"/>
      <c r="DP101" s="366"/>
      <c r="DQ101" s="366"/>
      <c r="DR101" s="366"/>
      <c r="DS101" s="366"/>
      <c r="DT101" s="366"/>
      <c r="DU101" s="366"/>
      <c r="DV101" s="366"/>
      <c r="DW101" s="366"/>
      <c r="DX101" s="366"/>
      <c r="DY101" s="366"/>
      <c r="DZ101" s="366"/>
      <c r="EA101" s="366"/>
      <c r="EB101" s="366"/>
      <c r="EC101" s="366"/>
      <c r="ED101" s="366"/>
      <c r="EE101" s="366"/>
      <c r="EF101" s="366"/>
      <c r="EG101" s="366"/>
      <c r="EH101" s="366"/>
      <c r="EI101" s="366"/>
      <c r="EJ101" s="366"/>
      <c r="EK101" s="366"/>
      <c r="EL101" s="366"/>
      <c r="EM101" s="366"/>
      <c r="EN101" s="366"/>
      <c r="EO101" s="366"/>
      <c r="EP101" s="366"/>
      <c r="EQ101" s="366"/>
      <c r="ER101" s="366"/>
      <c r="ES101" s="366"/>
      <c r="ET101" s="366"/>
      <c r="EU101" s="366"/>
      <c r="EV101" s="366"/>
      <c r="EW101" s="366"/>
      <c r="EX101" s="366"/>
      <c r="EY101" s="366"/>
      <c r="EZ101" s="366"/>
      <c r="FA101" s="366"/>
      <c r="FB101" s="366"/>
      <c r="FC101" s="366"/>
      <c r="FD101" s="366"/>
      <c r="FE101" s="366"/>
      <c r="FF101" s="366"/>
      <c r="FG101" s="366"/>
      <c r="FH101" s="366"/>
      <c r="FI101" s="366"/>
      <c r="FJ101" s="366"/>
      <c r="FK101" s="366"/>
      <c r="FL101" s="366"/>
      <c r="FM101" s="366"/>
      <c r="FN101" s="366"/>
      <c r="FO101" s="366"/>
      <c r="FP101" s="366"/>
      <c r="FQ101" s="366"/>
      <c r="FR101" s="366"/>
      <c r="FS101" s="366"/>
      <c r="FT101" s="366"/>
      <c r="FU101" s="366"/>
      <c r="FV101" s="366"/>
      <c r="FW101" s="366"/>
      <c r="FX101" s="366"/>
      <c r="FY101" s="366"/>
      <c r="FZ101" s="366"/>
      <c r="GA101" s="366"/>
      <c r="GB101" s="366"/>
      <c r="GC101" s="366"/>
      <c r="GD101" s="366"/>
      <c r="GE101" s="366"/>
      <c r="GF101" s="366"/>
      <c r="GG101" s="366"/>
      <c r="GH101" s="366"/>
      <c r="GI101" s="366"/>
      <c r="GJ101" s="366"/>
      <c r="GK101" s="366"/>
      <c r="GL101" s="366"/>
      <c r="GM101" s="366"/>
      <c r="GN101" s="366"/>
      <c r="GO101" s="366"/>
      <c r="GP101" s="366"/>
      <c r="GQ101" s="366"/>
      <c r="GR101" s="366"/>
      <c r="GS101" s="366"/>
      <c r="GT101" s="366"/>
      <c r="GU101" s="366"/>
      <c r="GV101" s="366"/>
      <c r="GW101" s="366"/>
      <c r="GX101" s="366"/>
      <c r="GY101" s="366"/>
    </row>
    <row r="102" spans="1:207" ht="25.5">
      <c r="A102" s="260" t="s">
        <v>535</v>
      </c>
      <c r="B102" s="255" t="s">
        <v>536</v>
      </c>
      <c r="C102" s="8" t="s">
        <v>537</v>
      </c>
      <c r="D102" s="8" t="s">
        <v>538</v>
      </c>
      <c r="E102" s="266" t="s">
        <v>39</v>
      </c>
      <c r="F102" s="267">
        <v>4</v>
      </c>
      <c r="G102" s="256" t="s">
        <v>539</v>
      </c>
      <c r="H102" s="7" t="s">
        <v>38</v>
      </c>
      <c r="I102" s="8" t="s">
        <v>47</v>
      </c>
      <c r="J102" s="8">
        <f>IF(ISERROR(W102*X102),"",W102*X102)</f>
        <v>16</v>
      </c>
      <c r="K102" s="14" t="str">
        <f>IF(ISERROR(VLOOKUP(Y102,'Directive OSH09 (FR)'!$T$6:$U$10,2,FALSE)),"",VLOOKUP(Y102,'Directive OSH09 (FR)'!$T$6:$U$10,2,FALSE))</f>
        <v>2-Tolérable</v>
      </c>
      <c r="L102" s="126"/>
      <c r="M102" s="127"/>
      <c r="N102" s="27"/>
      <c r="O102" s="27"/>
      <c r="P102" s="27"/>
      <c r="Q102" s="57"/>
      <c r="R102" s="35"/>
      <c r="S102" s="7">
        <f t="shared" ref="S102:T105" si="124">U102</f>
        <v>1</v>
      </c>
      <c r="T102" s="35">
        <f t="shared" si="124"/>
        <v>1</v>
      </c>
      <c r="U102" s="3">
        <f>IF(A102="",0,IF(Q$103="",1,IF(Q$103+$U$91*365&lt;$U$1,1,0)))</f>
        <v>1</v>
      </c>
      <c r="V102" s="163">
        <f>IF(A102="",0,IF(Q$103="",1,IF(Q$103+$V$91*365&lt;$U$1,1,0)))</f>
        <v>1</v>
      </c>
      <c r="W102" s="162">
        <f>IF(ISERROR(VLOOKUP(H102,'Directive OSH09 (FR)'!$O$6:$P$10,2,FALSE)),"",VLOOKUP(H102,'Directive OSH09 (FR)'!$O$6:$P$10,2,FALSE))</f>
        <v>4</v>
      </c>
      <c r="X102" s="3">
        <f>IF(ISERROR(VLOOKUP(I102,'Directive OSH09 (FR)'!$O$13:$P$17,2,FALSE)),"",VLOOKUP(I102,'Directive OSH09 (FR)'!$O$13:$P$17,2,FALSE))</f>
        <v>4</v>
      </c>
      <c r="Y102" s="3">
        <f>IF(J102="","",IF(J102&gt;=161,5,IF(J102&gt;=65,4,IF(J102&gt;=20,3,IF(J102&gt;=9,2,1)))))</f>
        <v>2</v>
      </c>
      <c r="Z102" s="210" t="s">
        <v>540</v>
      </c>
      <c r="AA102" s="418"/>
      <c r="AB102" s="418"/>
      <c r="AC102" s="420"/>
      <c r="AD102" s="667"/>
      <c r="AE102" s="651"/>
      <c r="AF102" s="314"/>
      <c r="AG102" s="8"/>
      <c r="AH102" s="8">
        <f>IF(ISERROR(AU102*AV102),"",AU102*AV102)</f>
        <v>0</v>
      </c>
      <c r="AI102" s="647"/>
    </row>
    <row r="103" spans="1:207" ht="38.25">
      <c r="A103" s="261" t="s">
        <v>541</v>
      </c>
      <c r="B103" s="255" t="s">
        <v>542</v>
      </c>
      <c r="C103" s="8" t="s">
        <v>543</v>
      </c>
      <c r="D103" s="255" t="s">
        <v>544</v>
      </c>
      <c r="E103" s="266" t="s">
        <v>39</v>
      </c>
      <c r="F103" s="267">
        <v>4</v>
      </c>
      <c r="G103" s="256" t="s">
        <v>545</v>
      </c>
      <c r="H103" s="7" t="s">
        <v>38</v>
      </c>
      <c r="I103" s="8" t="s">
        <v>47</v>
      </c>
      <c r="J103" s="8">
        <f t="shared" ref="J103:J105" si="125">IF(ISERROR(W103*X103),"",W103*X103)</f>
        <v>16</v>
      </c>
      <c r="K103" s="14" t="str">
        <f>IF(ISERROR(VLOOKUP(Y103,'Directive OSH09 (FR)'!$T$6:$U$10,2,FALSE)),"",VLOOKUP(Y103,'Directive OSH09 (FR)'!$T$6:$U$10,2,FALSE))</f>
        <v>2-Tolérable</v>
      </c>
      <c r="L103" s="126"/>
      <c r="M103" s="127"/>
      <c r="N103" s="27"/>
      <c r="O103" s="27"/>
      <c r="P103" s="27"/>
      <c r="Q103" s="57"/>
      <c r="R103" s="35"/>
      <c r="S103" s="7">
        <f t="shared" si="124"/>
        <v>1</v>
      </c>
      <c r="T103" s="35">
        <f t="shared" si="124"/>
        <v>1</v>
      </c>
      <c r="U103" s="3">
        <f>IF(A103="",0,IF(Q$103="",1,IF(Q$103+$U$91*365&lt;$U$1,1,0)))</f>
        <v>1</v>
      </c>
      <c r="V103" s="163">
        <f>IF(A103="",0,IF(Q$103="",1,IF(Q$103+$V$91*365&lt;$U$1,1,0)))</f>
        <v>1</v>
      </c>
      <c r="W103" s="162">
        <f>IF(ISERROR(VLOOKUP(H103,'Directive OSH09 (FR)'!$O$6:$P$10,2,FALSE)),"",VLOOKUP(H103,'Directive OSH09 (FR)'!$O$6:$P$10,2,FALSE))</f>
        <v>4</v>
      </c>
      <c r="X103" s="3">
        <f>IF(ISERROR(VLOOKUP(I103,'Directive OSH09 (FR)'!$O$13:$P$17,2,FALSE)),"",VLOOKUP(I103,'Directive OSH09 (FR)'!$O$13:$P$17,2,FALSE))</f>
        <v>4</v>
      </c>
      <c r="Y103" s="3">
        <f t="shared" ref="Y103:Y105" si="126">IF(J103="","",IF(J103&gt;=161,5,IF(J103&gt;=65,4,IF(J103&gt;=20,3,IF(J103&gt;=9,2,1)))))</f>
        <v>2</v>
      </c>
      <c r="Z103" s="196"/>
      <c r="AA103" s="418"/>
      <c r="AB103" s="418"/>
      <c r="AC103" s="420"/>
      <c r="AD103" s="667"/>
      <c r="AE103" s="651"/>
      <c r="AF103" s="314"/>
      <c r="AG103" s="8"/>
      <c r="AH103" s="8">
        <f t="shared" ref="AH103:AH105" si="127">IF(ISERROR(AU103*AV103),"",AU103*AV103)</f>
        <v>0</v>
      </c>
      <c r="AI103" s="652"/>
    </row>
    <row r="104" spans="1:207" ht="38.25">
      <c r="A104" s="261" t="s">
        <v>541</v>
      </c>
      <c r="B104" s="255" t="s">
        <v>542</v>
      </c>
      <c r="C104" s="8" t="s">
        <v>546</v>
      </c>
      <c r="D104" s="8" t="s">
        <v>547</v>
      </c>
      <c r="E104" s="266" t="s">
        <v>39</v>
      </c>
      <c r="F104" s="267">
        <v>4</v>
      </c>
      <c r="G104" s="256" t="s">
        <v>545</v>
      </c>
      <c r="H104" s="7" t="s">
        <v>38</v>
      </c>
      <c r="I104" s="8" t="s">
        <v>47</v>
      </c>
      <c r="J104" s="8">
        <f t="shared" si="125"/>
        <v>16</v>
      </c>
      <c r="K104" s="14" t="str">
        <f>IF(ISERROR(VLOOKUP(Y104,'Directive OSH09 (FR)'!$T$6:$U$10,2,FALSE)),"",VLOOKUP(Y104,'Directive OSH09 (FR)'!$T$6:$U$10,2,FALSE))</f>
        <v>2-Tolérable</v>
      </c>
      <c r="L104" s="126"/>
      <c r="M104" s="127"/>
      <c r="N104" s="27"/>
      <c r="O104" s="27"/>
      <c r="P104" s="27"/>
      <c r="Q104" s="57"/>
      <c r="R104" s="35"/>
      <c r="S104" s="7">
        <f t="shared" si="124"/>
        <v>1</v>
      </c>
      <c r="T104" s="35">
        <f t="shared" si="124"/>
        <v>1</v>
      </c>
      <c r="U104" s="3">
        <f>IF(A104="",0,IF(Q$103="",1,IF(Q$103+$U$91*365&lt;$U$1,1,0)))</f>
        <v>1</v>
      </c>
      <c r="V104" s="163">
        <f>IF(A104="",0,IF(Q$103="",1,IF(Q$103+$V$91*365&lt;$U$1,1,0)))</f>
        <v>1</v>
      </c>
      <c r="W104" s="162">
        <f>IF(ISERROR(VLOOKUP(H104,'Directive OSH09 (FR)'!$O$6:$P$10,2,FALSE)),"",VLOOKUP(H104,'Directive OSH09 (FR)'!$O$6:$P$10,2,FALSE))</f>
        <v>4</v>
      </c>
      <c r="X104" s="3">
        <f>IF(ISERROR(VLOOKUP(I104,'Directive OSH09 (FR)'!$O$13:$P$17,2,FALSE)),"",VLOOKUP(I104,'Directive OSH09 (FR)'!$O$13:$P$17,2,FALSE))</f>
        <v>4</v>
      </c>
      <c r="Y104" s="3">
        <f t="shared" si="126"/>
        <v>2</v>
      </c>
      <c r="Z104" s="196"/>
      <c r="AA104" s="418"/>
      <c r="AB104" s="418"/>
      <c r="AC104" s="420"/>
      <c r="AD104" s="667"/>
      <c r="AE104" s="651"/>
      <c r="AF104" s="314"/>
      <c r="AG104" s="8"/>
      <c r="AH104" s="8">
        <f t="shared" si="127"/>
        <v>0</v>
      </c>
      <c r="AI104" s="652"/>
    </row>
    <row r="105" spans="1:207" ht="38.25">
      <c r="A105" s="261" t="s">
        <v>541</v>
      </c>
      <c r="B105" s="255" t="s">
        <v>542</v>
      </c>
      <c r="C105" s="8" t="s">
        <v>546</v>
      </c>
      <c r="D105" s="8" t="s">
        <v>548</v>
      </c>
      <c r="E105" s="266" t="s">
        <v>39</v>
      </c>
      <c r="F105" s="267">
        <v>4</v>
      </c>
      <c r="G105" s="256" t="s">
        <v>545</v>
      </c>
      <c r="H105" s="7" t="s">
        <v>38</v>
      </c>
      <c r="I105" s="8" t="s">
        <v>47</v>
      </c>
      <c r="J105" s="8">
        <f t="shared" si="125"/>
        <v>16</v>
      </c>
      <c r="K105" s="14" t="str">
        <f>IF(ISERROR(VLOOKUP(Y105,'Directive OSH09 (FR)'!$T$6:$U$10,2,FALSE)),"",VLOOKUP(Y105,'Directive OSH09 (FR)'!$T$6:$U$10,2,FALSE))</f>
        <v>2-Tolérable</v>
      </c>
      <c r="L105" s="126"/>
      <c r="M105" s="127"/>
      <c r="N105" s="27"/>
      <c r="O105" s="27"/>
      <c r="P105" s="27"/>
      <c r="Q105" s="57"/>
      <c r="R105" s="35"/>
      <c r="S105" s="7">
        <f t="shared" si="124"/>
        <v>1</v>
      </c>
      <c r="T105" s="35">
        <f t="shared" si="124"/>
        <v>1</v>
      </c>
      <c r="U105" s="3">
        <f>IF(A105="",0,IF(Q$103="",1,IF(Q$103+$U$91*365&lt;$U$1,1,0)))</f>
        <v>1</v>
      </c>
      <c r="V105" s="163">
        <f>IF(A105="",0,IF(Q$103="",1,IF(Q$103+$V$91*365&lt;$U$1,1,0)))</f>
        <v>1</v>
      </c>
      <c r="W105" s="162">
        <f>IF(ISERROR(VLOOKUP(H105,'Directive OSH09 (FR)'!$O$6:$P$10,2,FALSE)),"",VLOOKUP(H105,'Directive OSH09 (FR)'!$O$6:$P$10,2,FALSE))</f>
        <v>4</v>
      </c>
      <c r="X105" s="3">
        <f>IF(ISERROR(VLOOKUP(I105,'Directive OSH09 (FR)'!$O$13:$P$17,2,FALSE)),"",VLOOKUP(I105,'Directive OSH09 (FR)'!$O$13:$P$17,2,FALSE))</f>
        <v>4</v>
      </c>
      <c r="Y105" s="3">
        <f t="shared" si="126"/>
        <v>2</v>
      </c>
      <c r="Z105" s="196"/>
      <c r="AA105" s="418"/>
      <c r="AB105" s="418"/>
      <c r="AC105" s="420"/>
      <c r="AD105" s="667"/>
      <c r="AE105" s="651"/>
      <c r="AF105" s="314"/>
      <c r="AG105" s="8"/>
      <c r="AH105" s="8">
        <f t="shared" si="127"/>
        <v>0</v>
      </c>
      <c r="AI105" s="652"/>
    </row>
    <row r="106" spans="1:207" ht="5.25" customHeight="1">
      <c r="A106" s="405"/>
      <c r="B106" s="62"/>
      <c r="C106" s="62"/>
      <c r="D106" s="62"/>
      <c r="E106" s="293"/>
      <c r="F106" s="282"/>
      <c r="G106" s="458"/>
      <c r="H106" s="61"/>
      <c r="I106" s="62"/>
      <c r="J106" s="62" t="str">
        <f t="shared" ref="J106" si="128">IF(ISERROR(W106*X106),"",W106*X106)</f>
        <v/>
      </c>
      <c r="K106" s="63" t="str">
        <f>IF(ISERROR(VLOOKUP(Y106,'Directive OSH09 (FR)'!$T$6:$U$10,2,FALSE)),"",VLOOKUP(Y106,'Directive OSH09 (FR)'!$T$6:$U$10,2,FALSE))</f>
        <v/>
      </c>
      <c r="L106" s="61"/>
      <c r="M106" s="64"/>
      <c r="N106" s="64"/>
      <c r="O106" s="64"/>
      <c r="P106" s="64"/>
      <c r="Q106" s="65"/>
      <c r="R106" s="66"/>
      <c r="S106" s="61">
        <f t="shared" ref="S106:T106" si="129">U106</f>
        <v>0</v>
      </c>
      <c r="T106" s="66">
        <f t="shared" si="129"/>
        <v>0</v>
      </c>
      <c r="U106" s="164">
        <f>IF(A106="",0,IF(Q$101="",1,IF(Q$101+$U$89*365&lt;$U$1,1,0)))</f>
        <v>0</v>
      </c>
      <c r="V106" s="165">
        <f>IF(A106="",0,IF(Q$101="",1,IF(Q$101+$V$89*365&lt;$U$1,1,0)))</f>
        <v>0</v>
      </c>
      <c r="W106" s="162" t="str">
        <f>IF(ISERROR(VLOOKUP(H106,'Directive OSH09 (FR)'!$O$6:$P$10,2,FALSE)),"",VLOOKUP(H106,'Directive OSH09 (FR)'!$O$6:$P$10,2,FALSE))</f>
        <v/>
      </c>
      <c r="X106" s="3" t="str">
        <f>IF(ISERROR(VLOOKUP(I106,'Directive OSH09 (FR)'!$O$13:$P$17,2,FALSE)),"",VLOOKUP(I106,'Directive OSH09 (FR)'!$O$13:$P$17,2,FALSE))</f>
        <v/>
      </c>
      <c r="Y106" s="3" t="str">
        <f t="shared" ref="Y106" si="130">IF(J106="","",IF(J106&gt;=161,5,IF(J106&gt;=65,4,IF(J106&gt;=20,3,IF(J106&gt;=9,2,1)))))</f>
        <v/>
      </c>
      <c r="Z106" s="417"/>
      <c r="AA106" s="418"/>
      <c r="AB106" s="418"/>
      <c r="AC106" s="420"/>
      <c r="AD106" s="667"/>
      <c r="AE106" s="651"/>
      <c r="AF106" s="421"/>
      <c r="AG106" s="418"/>
      <c r="AH106" s="418"/>
      <c r="AI106" s="652"/>
    </row>
    <row r="107" spans="1:207" s="517" customFormat="1">
      <c r="A107" s="403" t="s">
        <v>289</v>
      </c>
      <c r="B107" s="398"/>
      <c r="C107" s="398"/>
      <c r="D107" s="398"/>
      <c r="E107" s="370"/>
      <c r="F107" s="371"/>
      <c r="G107" s="464"/>
      <c r="H107" s="412"/>
      <c r="I107" s="398"/>
      <c r="J107" s="398">
        <f>IF(SUM(J108:J112)=0,"",MAX(J108:J112))</f>
        <v>8</v>
      </c>
      <c r="K107" s="356" t="str">
        <f>IF(ISERROR(VLOOKUP(Y107,'Directive OSH09 (FR)'!$T$6:$U$10,2,FALSE)),"",VLOOKUP(Y107,'Directive OSH09 (FR)'!$T$6:$U$10,2,FALSE))</f>
        <v>1-Negligeable</v>
      </c>
      <c r="L107" s="357" t="str">
        <f>IF(ISERROR(VLOOKUP($A107,Dangers!$B$4:$G$1001,4,FALSE)),"ERR",IF(ISBLANK(VLOOKUP($A107,Dangers!$B$4:$G$1001,4,FALSE)),"","Yes"))</f>
        <v/>
      </c>
      <c r="M107" s="358" t="str">
        <f>IF(ISERROR(VLOOKUP($A107,Dangers!$B$4:$G$1001,6,FALSE)),"ERR",IF(ISBLANK((VLOOKUP($A107,Dangers!$B$4:$G$1001,6,FALSE))),"","Yes"))</f>
        <v/>
      </c>
      <c r="N107" s="358"/>
      <c r="O107" s="359"/>
      <c r="P107" s="358"/>
      <c r="Q107" s="360" t="str">
        <f>IF(OR(L107="Yes",M107="Yes"),MAX(Q108:Q112),"")</f>
        <v/>
      </c>
      <c r="R107" s="361"/>
      <c r="S107" s="357">
        <f>IF(L107="Yes",IF(SUM(S108:S112)=0,0,1),2)</f>
        <v>2</v>
      </c>
      <c r="T107" s="361">
        <f>IF(M107="Yes",IF(SUM(T108:T112)=0,0,1),2)</f>
        <v>2</v>
      </c>
      <c r="U107" s="362">
        <v>0</v>
      </c>
      <c r="V107" s="363">
        <v>0</v>
      </c>
      <c r="W107" s="364" t="str">
        <f>IF(ISERROR(VLOOKUP(H107,'Directive OSH09 (FR)'!$O$6:$P$10,2,FALSE)),"",VLOOKUP(H107,'Directive OSH09 (FR)'!$O$6:$P$10,2,FALSE))</f>
        <v/>
      </c>
      <c r="X107" s="362" t="str">
        <f>IF(ISERROR(VLOOKUP(I107,'Directive OSH09 (FR)'!$O$13:$P$17,2,FALSE)),"",VLOOKUP(I107,'Directive OSH09 (FR)'!$O$13:$P$17,2,FALSE))</f>
        <v/>
      </c>
      <c r="Y107" s="362">
        <f>IF(J107="","",IF(J107&gt;=161,5,IF(J107&gt;=65,4,IF(J107&gt;=20,3,IF(J107&gt;=9,2,1)))))</f>
        <v>1</v>
      </c>
      <c r="Z107" s="367"/>
      <c r="AA107" s="365"/>
      <c r="AB107" s="365"/>
      <c r="AC107" s="368"/>
      <c r="AD107" s="665"/>
      <c r="AE107" s="644"/>
      <c r="AF107" s="624"/>
      <c r="AG107" s="365"/>
      <c r="AH107" s="365"/>
      <c r="AI107" s="65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6"/>
      <c r="BZ107" s="366"/>
      <c r="CA107" s="366"/>
      <c r="CB107" s="366"/>
      <c r="CC107" s="366"/>
      <c r="CD107" s="366"/>
      <c r="CE107" s="366"/>
      <c r="CF107" s="366"/>
      <c r="CG107" s="366"/>
      <c r="CH107" s="366"/>
      <c r="CI107" s="366"/>
      <c r="CJ107" s="366"/>
      <c r="CK107" s="366"/>
      <c r="CL107" s="366"/>
      <c r="CM107" s="366"/>
      <c r="CN107" s="366"/>
      <c r="CO107" s="366"/>
      <c r="CP107" s="366"/>
      <c r="CQ107" s="366"/>
      <c r="CR107" s="366"/>
      <c r="CS107" s="366"/>
      <c r="CT107" s="366"/>
      <c r="CU107" s="366"/>
      <c r="CV107" s="366"/>
      <c r="CW107" s="366"/>
      <c r="CX107" s="366"/>
      <c r="CY107" s="366"/>
      <c r="CZ107" s="366"/>
      <c r="DA107" s="366"/>
      <c r="DB107" s="366"/>
      <c r="DC107" s="366"/>
      <c r="DD107" s="366"/>
      <c r="DE107" s="366"/>
      <c r="DF107" s="366"/>
      <c r="DG107" s="366"/>
      <c r="DH107" s="366"/>
      <c r="DI107" s="366"/>
      <c r="DJ107" s="366"/>
      <c r="DK107" s="366"/>
      <c r="DL107" s="366"/>
      <c r="DM107" s="366"/>
      <c r="DN107" s="366"/>
      <c r="DO107" s="366"/>
      <c r="DP107" s="366"/>
      <c r="DQ107" s="366"/>
      <c r="DR107" s="366"/>
      <c r="DS107" s="366"/>
      <c r="DT107" s="366"/>
      <c r="DU107" s="366"/>
      <c r="DV107" s="366"/>
      <c r="DW107" s="366"/>
      <c r="DX107" s="366"/>
      <c r="DY107" s="366"/>
      <c r="DZ107" s="366"/>
      <c r="EA107" s="366"/>
      <c r="EB107" s="366"/>
      <c r="EC107" s="366"/>
      <c r="ED107" s="366"/>
      <c r="EE107" s="366"/>
      <c r="EF107" s="366"/>
      <c r="EG107" s="366"/>
      <c r="EH107" s="366"/>
      <c r="EI107" s="366"/>
      <c r="EJ107" s="366"/>
      <c r="EK107" s="366"/>
      <c r="EL107" s="366"/>
      <c r="EM107" s="366"/>
      <c r="EN107" s="366"/>
      <c r="EO107" s="366"/>
      <c r="EP107" s="366"/>
      <c r="EQ107" s="366"/>
      <c r="ER107" s="366"/>
      <c r="ES107" s="366"/>
      <c r="ET107" s="366"/>
      <c r="EU107" s="366"/>
      <c r="EV107" s="366"/>
      <c r="EW107" s="366"/>
      <c r="EX107" s="366"/>
      <c r="EY107" s="366"/>
      <c r="EZ107" s="366"/>
      <c r="FA107" s="366"/>
      <c r="FB107" s="366"/>
      <c r="FC107" s="366"/>
      <c r="FD107" s="366"/>
      <c r="FE107" s="366"/>
      <c r="FF107" s="366"/>
      <c r="FG107" s="366"/>
      <c r="FH107" s="366"/>
      <c r="FI107" s="366"/>
      <c r="FJ107" s="366"/>
      <c r="FK107" s="366"/>
      <c r="FL107" s="366"/>
      <c r="FM107" s="366"/>
      <c r="FN107" s="366"/>
      <c r="FO107" s="366"/>
      <c r="FP107" s="366"/>
      <c r="FQ107" s="366"/>
      <c r="FR107" s="366"/>
      <c r="FS107" s="366"/>
      <c r="FT107" s="366"/>
      <c r="FU107" s="366"/>
      <c r="FV107" s="366"/>
      <c r="FW107" s="366"/>
      <c r="FX107" s="366"/>
      <c r="FY107" s="366"/>
      <c r="FZ107" s="366"/>
      <c r="GA107" s="366"/>
      <c r="GB107" s="366"/>
      <c r="GC107" s="366"/>
      <c r="GD107" s="366"/>
      <c r="GE107" s="366"/>
      <c r="GF107" s="366"/>
      <c r="GG107" s="366"/>
      <c r="GH107" s="366"/>
      <c r="GI107" s="366"/>
      <c r="GJ107" s="366"/>
      <c r="GK107" s="366"/>
      <c r="GL107" s="366"/>
      <c r="GM107" s="366"/>
      <c r="GN107" s="366"/>
      <c r="GO107" s="366"/>
      <c r="GP107" s="366"/>
      <c r="GQ107" s="366"/>
      <c r="GR107" s="366"/>
      <c r="GS107" s="366"/>
      <c r="GT107" s="366"/>
      <c r="GU107" s="366"/>
      <c r="GV107" s="366"/>
      <c r="GW107" s="366"/>
      <c r="GX107" s="366"/>
      <c r="GY107" s="366"/>
    </row>
    <row r="108" spans="1:207" ht="165.75">
      <c r="A108" s="261" t="s">
        <v>549</v>
      </c>
      <c r="B108" s="255" t="s">
        <v>734</v>
      </c>
      <c r="C108" s="255" t="s">
        <v>551</v>
      </c>
      <c r="D108" s="255" t="s">
        <v>913</v>
      </c>
      <c r="E108" s="266" t="s">
        <v>39</v>
      </c>
      <c r="F108" s="267">
        <v>4</v>
      </c>
      <c r="G108" s="256" t="s">
        <v>553</v>
      </c>
      <c r="H108" s="7" t="s">
        <v>35</v>
      </c>
      <c r="I108" s="8" t="s">
        <v>47</v>
      </c>
      <c r="J108" s="8">
        <f>IF(ISERROR(W108*X108),"",W108*X108)</f>
        <v>8</v>
      </c>
      <c r="K108" s="14" t="str">
        <f>IF(ISERROR(VLOOKUP(Y108,'Directive OSH09 (FR)'!$T$6:$U$10,2,FALSE)),"",VLOOKUP(Y108,'Directive OSH09 (FR)'!$T$6:$U$10,2,FALSE))</f>
        <v>1-Negligeable</v>
      </c>
      <c r="L108" s="126"/>
      <c r="M108" s="127"/>
      <c r="N108" s="27"/>
      <c r="O108" s="27"/>
      <c r="P108" s="27"/>
      <c r="Q108" s="57"/>
      <c r="R108" s="35"/>
      <c r="S108" s="7">
        <f t="shared" ref="S108:T108" si="131">U108</f>
        <v>1</v>
      </c>
      <c r="T108" s="35">
        <f t="shared" si="131"/>
        <v>1</v>
      </c>
      <c r="U108" s="3">
        <f>IF(A108="",0,IF(Q$114="",1,IF(Q$114+$U$96*365&lt;$U$1,1,0)))</f>
        <v>1</v>
      </c>
      <c r="V108" s="163">
        <f>IF(A108="",0,IF(Q$114="",1,IF(Q$114+$V$96*365&lt;$U$1,1,0)))</f>
        <v>1</v>
      </c>
      <c r="W108" s="162">
        <f>IF(ISERROR(VLOOKUP(H108,'Directive OSH09 (FR)'!$O$6:$P$10,2,FALSE)),"",VLOOKUP(H108,'Directive OSH09 (FR)'!$O$6:$P$10,2,FALSE))</f>
        <v>2</v>
      </c>
      <c r="X108" s="3">
        <f>IF(ISERROR(VLOOKUP(I108,'Directive OSH09 (FR)'!$O$13:$P$17,2,FALSE)),"",VLOOKUP(I108,'Directive OSH09 (FR)'!$O$13:$P$17,2,FALSE))</f>
        <v>4</v>
      </c>
      <c r="Y108" s="3">
        <f>IF(J108="","",IF(J108&gt;=161,5,IF(J108&gt;=65,4,IF(J108&gt;=20,3,IF(J108&gt;=9,2,1)))))</f>
        <v>1</v>
      </c>
      <c r="Z108" s="210" t="s">
        <v>1311</v>
      </c>
      <c r="AA108" s="425" t="s">
        <v>555</v>
      </c>
      <c r="AB108" s="418"/>
      <c r="AC108" s="420"/>
      <c r="AD108" s="667"/>
      <c r="AE108" s="651"/>
      <c r="AF108" s="314"/>
      <c r="AG108" s="8"/>
      <c r="AH108" s="8">
        <f>IF(ISERROR(AU108*AV108),"",AU108*AV108)</f>
        <v>0</v>
      </c>
      <c r="AI108" s="653"/>
    </row>
    <row r="109" spans="1:207">
      <c r="A109" s="261"/>
      <c r="B109" s="8"/>
      <c r="C109" s="8"/>
      <c r="D109" s="8"/>
      <c r="E109" s="266"/>
      <c r="F109" s="267"/>
      <c r="G109" s="321"/>
      <c r="H109" s="7"/>
      <c r="I109" s="8"/>
      <c r="J109" s="8" t="str">
        <f t="shared" ref="J109:J112" si="132">IF(ISERROR(W109*X109),"",W109*X109)</f>
        <v/>
      </c>
      <c r="K109" s="14" t="str">
        <f>IF(ISERROR(VLOOKUP(Y109,'Directive OSH09 (FR)'!$T$6:$U$10,2,FALSE)),"",VLOOKUP(Y109,'Directive OSH09 (FR)'!$T$6:$U$10,2,FALSE))</f>
        <v/>
      </c>
      <c r="L109" s="126"/>
      <c r="M109" s="127"/>
      <c r="N109" s="27"/>
      <c r="O109" s="27"/>
      <c r="P109" s="27"/>
      <c r="Q109" s="57"/>
      <c r="R109" s="35"/>
      <c r="S109" s="7">
        <f t="shared" ref="S109:T112" si="133">U109</f>
        <v>0</v>
      </c>
      <c r="T109" s="35">
        <f t="shared" si="133"/>
        <v>0</v>
      </c>
      <c r="U109" s="3">
        <f t="shared" ref="U109:U111" si="134">IF(A109="",0,IF(Q$107="",1,IF(Q$107+$U$89*365&lt;$U$1,1,0)))</f>
        <v>0</v>
      </c>
      <c r="V109" s="163">
        <f t="shared" ref="V109:V111" si="135">IF(A109="",0,IF(Q$107="",1,IF(Q$107+$V$89*365&lt;$U$1,1,0)))</f>
        <v>0</v>
      </c>
      <c r="W109" s="162" t="str">
        <f>IF(ISERROR(VLOOKUP(H109,'Directive OSH09 (FR)'!$O$6:$P$10,2,FALSE)),"",VLOOKUP(H109,'Directive OSH09 (FR)'!$O$6:$P$10,2,FALSE))</f>
        <v/>
      </c>
      <c r="X109" s="3" t="str">
        <f>IF(ISERROR(VLOOKUP(I109,'Directive OSH09 (FR)'!$O$13:$P$17,2,FALSE)),"",VLOOKUP(I109,'Directive OSH09 (FR)'!$O$13:$P$17,2,FALSE))</f>
        <v/>
      </c>
      <c r="Y109" s="3" t="str">
        <f t="shared" ref="Y109:Y112" si="136">IF(J109="","",IF(J109&gt;=161,5,IF(J109&gt;=65,4,IF(J109&gt;=20,3,IF(J109&gt;=9,2,1)))))</f>
        <v/>
      </c>
      <c r="Z109" s="417"/>
      <c r="AA109" s="418"/>
      <c r="AB109" s="418"/>
      <c r="AC109" s="420"/>
      <c r="AD109" s="667"/>
      <c r="AE109" s="651"/>
      <c r="AF109" s="421"/>
      <c r="AG109" s="418"/>
      <c r="AH109" s="418"/>
      <c r="AI109" s="652"/>
    </row>
    <row r="110" spans="1:207">
      <c r="A110" s="261"/>
      <c r="B110" s="8"/>
      <c r="C110" s="8"/>
      <c r="D110" s="8"/>
      <c r="E110" s="266"/>
      <c r="F110" s="267"/>
      <c r="G110" s="321"/>
      <c r="H110" s="7"/>
      <c r="I110" s="8"/>
      <c r="J110" s="8" t="str">
        <f t="shared" si="132"/>
        <v/>
      </c>
      <c r="K110" s="14" t="str">
        <f>IF(ISERROR(VLOOKUP(Y110,'Directive OSH09 (FR)'!$T$6:$U$10,2,FALSE)),"",VLOOKUP(Y110,'Directive OSH09 (FR)'!$T$6:$U$10,2,FALSE))</f>
        <v/>
      </c>
      <c r="L110" s="126"/>
      <c r="M110" s="127"/>
      <c r="N110" s="27"/>
      <c r="O110" s="27"/>
      <c r="P110" s="27"/>
      <c r="Q110" s="57"/>
      <c r="R110" s="35"/>
      <c r="S110" s="7">
        <f t="shared" si="133"/>
        <v>0</v>
      </c>
      <c r="T110" s="35">
        <f t="shared" si="133"/>
        <v>0</v>
      </c>
      <c r="U110" s="3">
        <f t="shared" si="134"/>
        <v>0</v>
      </c>
      <c r="V110" s="163">
        <f t="shared" si="135"/>
        <v>0</v>
      </c>
      <c r="W110" s="162" t="str">
        <f>IF(ISERROR(VLOOKUP(H110,'Directive OSH09 (FR)'!$O$6:$P$10,2,FALSE)),"",VLOOKUP(H110,'Directive OSH09 (FR)'!$O$6:$P$10,2,FALSE))</f>
        <v/>
      </c>
      <c r="X110" s="3" t="str">
        <f>IF(ISERROR(VLOOKUP(I110,'Directive OSH09 (FR)'!$O$13:$P$17,2,FALSE)),"",VLOOKUP(I110,'Directive OSH09 (FR)'!$O$13:$P$17,2,FALSE))</f>
        <v/>
      </c>
      <c r="Y110" s="3" t="str">
        <f t="shared" si="136"/>
        <v/>
      </c>
      <c r="Z110" s="417"/>
      <c r="AA110" s="418"/>
      <c r="AB110" s="418"/>
      <c r="AC110" s="420"/>
      <c r="AD110" s="667"/>
      <c r="AE110" s="651"/>
      <c r="AF110" s="421"/>
      <c r="AG110" s="418"/>
      <c r="AH110" s="418"/>
      <c r="AI110" s="652"/>
    </row>
    <row r="111" spans="1:207">
      <c r="A111" s="261"/>
      <c r="B111" s="8"/>
      <c r="C111" s="8"/>
      <c r="D111" s="8"/>
      <c r="E111" s="266"/>
      <c r="F111" s="267"/>
      <c r="G111" s="321"/>
      <c r="H111" s="7"/>
      <c r="I111" s="8"/>
      <c r="J111" s="8" t="str">
        <f t="shared" si="132"/>
        <v/>
      </c>
      <c r="K111" s="14" t="str">
        <f>IF(ISERROR(VLOOKUP(Y111,'Directive OSH09 (FR)'!$T$6:$U$10,2,FALSE)),"",VLOOKUP(Y111,'Directive OSH09 (FR)'!$T$6:$U$10,2,FALSE))</f>
        <v/>
      </c>
      <c r="L111" s="126"/>
      <c r="M111" s="127"/>
      <c r="N111" s="27"/>
      <c r="O111" s="27"/>
      <c r="P111" s="27"/>
      <c r="Q111" s="57"/>
      <c r="R111" s="35"/>
      <c r="S111" s="7">
        <f t="shared" si="133"/>
        <v>0</v>
      </c>
      <c r="T111" s="35">
        <f t="shared" si="133"/>
        <v>0</v>
      </c>
      <c r="U111" s="3">
        <f t="shared" si="134"/>
        <v>0</v>
      </c>
      <c r="V111" s="163">
        <f t="shared" si="135"/>
        <v>0</v>
      </c>
      <c r="W111" s="162" t="str">
        <f>IF(ISERROR(VLOOKUP(H111,'Directive OSH09 (FR)'!$O$6:$P$10,2,FALSE)),"",VLOOKUP(H111,'Directive OSH09 (FR)'!$O$6:$P$10,2,FALSE))</f>
        <v/>
      </c>
      <c r="X111" s="3" t="str">
        <f>IF(ISERROR(VLOOKUP(I111,'Directive OSH09 (FR)'!$O$13:$P$17,2,FALSE)),"",VLOOKUP(I111,'Directive OSH09 (FR)'!$O$13:$P$17,2,FALSE))</f>
        <v/>
      </c>
      <c r="Y111" s="3" t="str">
        <f t="shared" si="136"/>
        <v/>
      </c>
      <c r="Z111" s="417"/>
      <c r="AA111" s="418"/>
      <c r="AB111" s="418"/>
      <c r="AC111" s="420"/>
      <c r="AD111" s="667"/>
      <c r="AE111" s="651"/>
      <c r="AF111" s="421"/>
      <c r="AG111" s="418"/>
      <c r="AH111" s="418"/>
      <c r="AI111" s="652"/>
    </row>
    <row r="112" spans="1:207" ht="5.25" customHeight="1">
      <c r="A112" s="405"/>
      <c r="B112" s="62"/>
      <c r="C112" s="62"/>
      <c r="D112" s="62"/>
      <c r="E112" s="293"/>
      <c r="F112" s="282"/>
      <c r="G112" s="458"/>
      <c r="H112" s="61"/>
      <c r="I112" s="62"/>
      <c r="J112" s="62" t="str">
        <f t="shared" si="132"/>
        <v/>
      </c>
      <c r="K112" s="63" t="str">
        <f>IF(ISERROR(VLOOKUP(Y112,'Directive OSH09 (FR)'!$T$6:$U$10,2,FALSE)),"",VLOOKUP(Y112,'Directive OSH09 (FR)'!$T$6:$U$10,2,FALSE))</f>
        <v/>
      </c>
      <c r="L112" s="61"/>
      <c r="M112" s="64"/>
      <c r="N112" s="64"/>
      <c r="O112" s="64"/>
      <c r="P112" s="64"/>
      <c r="Q112" s="65"/>
      <c r="R112" s="66"/>
      <c r="S112" s="61">
        <f t="shared" si="133"/>
        <v>0</v>
      </c>
      <c r="T112" s="66">
        <f t="shared" si="133"/>
        <v>0</v>
      </c>
      <c r="U112" s="164">
        <f>IF(A112="",0,IF(Q$107="",1,IF(Q$107+$U$89*365&lt;$U$1,1,0)))</f>
        <v>0</v>
      </c>
      <c r="V112" s="165">
        <f>IF(A112="",0,IF(Q$107="",1,IF(Q$107+$V$89*365&lt;$U$1,1,0)))</f>
        <v>0</v>
      </c>
      <c r="W112" s="162" t="str">
        <f>IF(ISERROR(VLOOKUP(H112,'Directive OSH09 (FR)'!$O$6:$P$10,2,FALSE)),"",VLOOKUP(H112,'Directive OSH09 (FR)'!$O$6:$P$10,2,FALSE))</f>
        <v/>
      </c>
      <c r="X112" s="3" t="str">
        <f>IF(ISERROR(VLOOKUP(I112,'Directive OSH09 (FR)'!$O$13:$P$17,2,FALSE)),"",VLOOKUP(I112,'Directive OSH09 (FR)'!$O$13:$P$17,2,FALSE))</f>
        <v/>
      </c>
      <c r="Y112" s="3" t="str">
        <f t="shared" si="136"/>
        <v/>
      </c>
      <c r="Z112" s="417"/>
      <c r="AA112" s="418"/>
      <c r="AB112" s="418"/>
      <c r="AC112" s="420"/>
      <c r="AD112" s="667"/>
      <c r="AE112" s="651"/>
      <c r="AF112" s="421"/>
      <c r="AG112" s="418"/>
      <c r="AH112" s="418"/>
      <c r="AI112" s="652"/>
    </row>
    <row r="113" spans="1:207" s="517" customFormat="1">
      <c r="A113" s="403" t="s">
        <v>290</v>
      </c>
      <c r="B113" s="398"/>
      <c r="C113" s="398"/>
      <c r="D113" s="398"/>
      <c r="E113" s="370"/>
      <c r="F113" s="371"/>
      <c r="G113" s="464"/>
      <c r="H113" s="412"/>
      <c r="I113" s="398"/>
      <c r="J113" s="398">
        <f>IF(SUM(J114:J118)=0,"",MAX(J114:J118))</f>
        <v>8</v>
      </c>
      <c r="K113" s="356" t="str">
        <f>IF(ISERROR(VLOOKUP(Y113,'Directive OSH09 (FR)'!$T$6:$U$10,2,FALSE)),"",VLOOKUP(Y113,'Directive OSH09 (FR)'!$T$6:$U$10,2,FALSE))</f>
        <v>1-Negligeable</v>
      </c>
      <c r="L113" s="357" t="str">
        <f>IF(ISERROR(VLOOKUP($A113,Dangers!$B$4:$G$1001,4,FALSE)),"ERR",IF(ISBLANK(VLOOKUP($A113,Dangers!$B$4:$G$1001,4,FALSE)),"","Yes"))</f>
        <v/>
      </c>
      <c r="M113" s="358" t="str">
        <f>IF(ISERROR(VLOOKUP($A113,Dangers!$B$4:$G$1001,6,FALSE)),"ERR",IF(ISBLANK((VLOOKUP($A113,Dangers!$B$4:$G$1001,6,FALSE))),"","Yes"))</f>
        <v/>
      </c>
      <c r="N113" s="358"/>
      <c r="O113" s="359"/>
      <c r="P113" s="358"/>
      <c r="Q113" s="360" t="str">
        <f>IF(OR(L113="Yes",M113="Yes"),MAX(Q114:Q118),"")</f>
        <v/>
      </c>
      <c r="R113" s="361"/>
      <c r="S113" s="357">
        <f>IF(L113="Yes",IF(SUM(S114:S118)=0,0,1),2)</f>
        <v>2</v>
      </c>
      <c r="T113" s="361">
        <f>IF(M113="Yes",IF(SUM(T114:T118)=0,0,1),2)</f>
        <v>2</v>
      </c>
      <c r="U113" s="362">
        <v>0</v>
      </c>
      <c r="V113" s="363">
        <v>0</v>
      </c>
      <c r="W113" s="364" t="str">
        <f>IF(ISERROR(VLOOKUP(H113,'Directive OSH09 (FR)'!$O$6:$P$10,2,FALSE)),"",VLOOKUP(H113,'Directive OSH09 (FR)'!$O$6:$P$10,2,FALSE))</f>
        <v/>
      </c>
      <c r="X113" s="362" t="str">
        <f>IF(ISERROR(VLOOKUP(I113,'Directive OSH09 (FR)'!$O$13:$P$17,2,FALSE)),"",VLOOKUP(I113,'Directive OSH09 (FR)'!$O$13:$P$17,2,FALSE))</f>
        <v/>
      </c>
      <c r="Y113" s="362">
        <f>IF(J113="","",IF(J113&gt;=161,5,IF(J113&gt;=65,4,IF(J113&gt;=20,3,IF(J113&gt;=9,2,1)))))</f>
        <v>1</v>
      </c>
      <c r="Z113" s="367"/>
      <c r="AA113" s="365"/>
      <c r="AB113" s="365"/>
      <c r="AC113" s="368"/>
      <c r="AD113" s="665"/>
      <c r="AE113" s="644"/>
      <c r="AF113" s="624"/>
      <c r="AG113" s="365"/>
      <c r="AH113" s="365"/>
      <c r="AI113" s="65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6"/>
      <c r="BZ113" s="366"/>
      <c r="CA113" s="366"/>
      <c r="CB113" s="366"/>
      <c r="CC113" s="366"/>
      <c r="CD113" s="366"/>
      <c r="CE113" s="366"/>
      <c r="CF113" s="366"/>
      <c r="CG113" s="366"/>
      <c r="CH113" s="366"/>
      <c r="CI113" s="366"/>
      <c r="CJ113" s="366"/>
      <c r="CK113" s="366"/>
      <c r="CL113" s="366"/>
      <c r="CM113" s="366"/>
      <c r="CN113" s="366"/>
      <c r="CO113" s="366"/>
      <c r="CP113" s="366"/>
      <c r="CQ113" s="366"/>
      <c r="CR113" s="366"/>
      <c r="CS113" s="366"/>
      <c r="CT113" s="366"/>
      <c r="CU113" s="366"/>
      <c r="CV113" s="366"/>
      <c r="CW113" s="366"/>
      <c r="CX113" s="366"/>
      <c r="CY113" s="366"/>
      <c r="CZ113" s="366"/>
      <c r="DA113" s="366"/>
      <c r="DB113" s="366"/>
      <c r="DC113" s="366"/>
      <c r="DD113" s="366"/>
      <c r="DE113" s="366"/>
      <c r="DF113" s="366"/>
      <c r="DG113" s="366"/>
      <c r="DH113" s="366"/>
      <c r="DI113" s="366"/>
      <c r="DJ113" s="366"/>
      <c r="DK113" s="366"/>
      <c r="DL113" s="366"/>
      <c r="DM113" s="366"/>
      <c r="DN113" s="366"/>
      <c r="DO113" s="366"/>
      <c r="DP113" s="366"/>
      <c r="DQ113" s="366"/>
      <c r="DR113" s="366"/>
      <c r="DS113" s="366"/>
      <c r="DT113" s="366"/>
      <c r="DU113" s="366"/>
      <c r="DV113" s="366"/>
      <c r="DW113" s="366"/>
      <c r="DX113" s="366"/>
      <c r="DY113" s="366"/>
      <c r="DZ113" s="366"/>
      <c r="EA113" s="366"/>
      <c r="EB113" s="366"/>
      <c r="EC113" s="366"/>
      <c r="ED113" s="366"/>
      <c r="EE113" s="366"/>
      <c r="EF113" s="366"/>
      <c r="EG113" s="366"/>
      <c r="EH113" s="366"/>
      <c r="EI113" s="366"/>
      <c r="EJ113" s="366"/>
      <c r="EK113" s="366"/>
      <c r="EL113" s="366"/>
      <c r="EM113" s="366"/>
      <c r="EN113" s="366"/>
      <c r="EO113" s="366"/>
      <c r="EP113" s="366"/>
      <c r="EQ113" s="366"/>
      <c r="ER113" s="366"/>
      <c r="ES113" s="366"/>
      <c r="ET113" s="366"/>
      <c r="EU113" s="366"/>
      <c r="EV113" s="366"/>
      <c r="EW113" s="366"/>
      <c r="EX113" s="366"/>
      <c r="EY113" s="366"/>
      <c r="EZ113" s="366"/>
      <c r="FA113" s="366"/>
      <c r="FB113" s="366"/>
      <c r="FC113" s="366"/>
      <c r="FD113" s="366"/>
      <c r="FE113" s="366"/>
      <c r="FF113" s="366"/>
      <c r="FG113" s="366"/>
      <c r="FH113" s="366"/>
      <c r="FI113" s="366"/>
      <c r="FJ113" s="366"/>
      <c r="FK113" s="366"/>
      <c r="FL113" s="366"/>
      <c r="FM113" s="366"/>
      <c r="FN113" s="366"/>
      <c r="FO113" s="366"/>
      <c r="FP113" s="366"/>
      <c r="FQ113" s="366"/>
      <c r="FR113" s="366"/>
      <c r="FS113" s="366"/>
      <c r="FT113" s="366"/>
      <c r="FU113" s="366"/>
      <c r="FV113" s="366"/>
      <c r="FW113" s="366"/>
      <c r="FX113" s="366"/>
      <c r="FY113" s="366"/>
      <c r="FZ113" s="366"/>
      <c r="GA113" s="366"/>
      <c r="GB113" s="366"/>
      <c r="GC113" s="366"/>
      <c r="GD113" s="366"/>
      <c r="GE113" s="366"/>
      <c r="GF113" s="366"/>
      <c r="GG113" s="366"/>
      <c r="GH113" s="366"/>
      <c r="GI113" s="366"/>
      <c r="GJ113" s="366"/>
      <c r="GK113" s="366"/>
      <c r="GL113" s="366"/>
      <c r="GM113" s="366"/>
      <c r="GN113" s="366"/>
      <c r="GO113" s="366"/>
      <c r="GP113" s="366"/>
      <c r="GQ113" s="366"/>
      <c r="GR113" s="366"/>
      <c r="GS113" s="366"/>
      <c r="GT113" s="366"/>
      <c r="GU113" s="366"/>
      <c r="GV113" s="366"/>
      <c r="GW113" s="366"/>
      <c r="GX113" s="366"/>
      <c r="GY113" s="366"/>
    </row>
    <row r="114" spans="1:207" ht="25.5">
      <c r="A114" s="261" t="s">
        <v>329</v>
      </c>
      <c r="B114" s="255" t="s">
        <v>914</v>
      </c>
      <c r="C114" s="433" t="s">
        <v>915</v>
      </c>
      <c r="D114" s="255" t="s">
        <v>916</v>
      </c>
      <c r="E114" s="266" t="s">
        <v>33</v>
      </c>
      <c r="F114" s="267">
        <v>4</v>
      </c>
      <c r="G114" s="321" t="s">
        <v>917</v>
      </c>
      <c r="H114" s="7" t="s">
        <v>35</v>
      </c>
      <c r="I114" s="8" t="s">
        <v>47</v>
      </c>
      <c r="J114" s="8">
        <f>IF(ISERROR(W114*X114),"",W114*X114)</f>
        <v>8</v>
      </c>
      <c r="K114" s="14" t="str">
        <f>IF(ISERROR(VLOOKUP(Y114,'Directive OSH09 (FR)'!$T$6:$U$10,2,FALSE)),"",VLOOKUP(Y114,'Directive OSH09 (FR)'!$T$6:$U$10,2,FALSE))</f>
        <v>1-Negligeable</v>
      </c>
      <c r="L114" s="126"/>
      <c r="M114" s="127"/>
      <c r="N114" s="27"/>
      <c r="O114" s="27"/>
      <c r="P114" s="27"/>
      <c r="Q114" s="57"/>
      <c r="R114" s="35"/>
      <c r="S114" s="7">
        <f t="shared" ref="S114:T118" si="137">U114</f>
        <v>1</v>
      </c>
      <c r="T114" s="35">
        <f t="shared" si="137"/>
        <v>1</v>
      </c>
      <c r="U114" s="3">
        <f>IF(A114="",0,IF(Q$113="",1,IF(Q$113+$U$89*365&lt;$U$1,1,0)))</f>
        <v>1</v>
      </c>
      <c r="V114" s="163">
        <f>IF(A114="",0,IF(Q$113="",1,IF(Q$113+$V$89*365&lt;$U$1,1,0)))</f>
        <v>1</v>
      </c>
      <c r="W114" s="162">
        <f>IF(ISERROR(VLOOKUP(H114,'Directive OSH09 (FR)'!$O$6:$P$10,2,FALSE)),"",VLOOKUP(H114,'Directive OSH09 (FR)'!$O$6:$P$10,2,FALSE))</f>
        <v>2</v>
      </c>
      <c r="X114" s="3">
        <f>IF(ISERROR(VLOOKUP(I114,'Directive OSH09 (FR)'!$O$13:$P$17,2,FALSE)),"",VLOOKUP(I114,'Directive OSH09 (FR)'!$O$13:$P$17,2,FALSE))</f>
        <v>4</v>
      </c>
      <c r="Y114" s="3">
        <f>IF(J114="","",IF(J114&gt;=161,5,IF(J114&gt;=65,4,IF(J114&gt;=20,3,IF(J114&gt;=9,2,1)))))</f>
        <v>1</v>
      </c>
      <c r="Z114" s="417"/>
      <c r="AA114" s="418"/>
      <c r="AB114" s="418"/>
      <c r="AC114" s="420"/>
      <c r="AD114" s="667"/>
      <c r="AE114" s="651"/>
      <c r="AF114" s="808"/>
      <c r="AG114" s="435"/>
      <c r="AH114" s="435"/>
      <c r="AI114" s="814"/>
    </row>
    <row r="115" spans="1:207">
      <c r="A115" s="261"/>
      <c r="B115" s="255"/>
      <c r="D115" s="8"/>
      <c r="E115" s="266"/>
      <c r="F115" s="267"/>
      <c r="G115" s="321"/>
      <c r="H115" s="7"/>
      <c r="I115" s="8"/>
      <c r="J115" s="8"/>
      <c r="K115" s="14"/>
      <c r="L115" s="126"/>
      <c r="M115" s="127"/>
      <c r="N115" s="27"/>
      <c r="O115" s="27"/>
      <c r="P115" s="27"/>
      <c r="Q115" s="57"/>
      <c r="R115" s="35"/>
      <c r="S115" s="7"/>
      <c r="T115" s="35"/>
      <c r="U115" s="3"/>
      <c r="V115" s="163"/>
      <c r="W115" s="162"/>
      <c r="X115" s="3"/>
      <c r="Y115" s="3"/>
      <c r="Z115" s="417"/>
      <c r="AA115" s="418"/>
      <c r="AB115" s="418"/>
      <c r="AC115" s="420"/>
      <c r="AD115" s="667"/>
      <c r="AE115" s="651"/>
      <c r="AF115" s="807"/>
      <c r="AG115" s="435"/>
      <c r="AH115" s="435"/>
      <c r="AI115" s="813"/>
    </row>
    <row r="116" spans="1:207">
      <c r="A116" s="261"/>
      <c r="B116" s="8"/>
      <c r="C116" s="8"/>
      <c r="D116" s="8"/>
      <c r="E116" s="266"/>
      <c r="F116" s="267"/>
      <c r="G116" s="321"/>
      <c r="H116" s="7"/>
      <c r="I116" s="8"/>
      <c r="J116" s="8" t="str">
        <f t="shared" ref="J116:J118" si="138">IF(ISERROR(W116*X116),"",W116*X116)</f>
        <v/>
      </c>
      <c r="K116" s="14" t="str">
        <f>IF(ISERROR(VLOOKUP(Y116,'Directive OSH09 (FR)'!$T$6:$U$10,2,FALSE)),"",VLOOKUP(Y116,'Directive OSH09 (FR)'!$T$6:$U$10,2,FALSE))</f>
        <v/>
      </c>
      <c r="L116" s="126"/>
      <c r="M116" s="127"/>
      <c r="N116" s="27"/>
      <c r="O116" s="27"/>
      <c r="P116" s="27"/>
      <c r="Q116" s="57"/>
      <c r="R116" s="35"/>
      <c r="S116" s="7">
        <f t="shared" si="137"/>
        <v>0</v>
      </c>
      <c r="T116" s="35">
        <f t="shared" si="137"/>
        <v>0</v>
      </c>
      <c r="U116" s="3">
        <f t="shared" ref="U116:U117" si="139">IF(A116="",0,IF(Q$113="",1,IF(Q$113+$U$89*365&lt;$U$1,1,0)))</f>
        <v>0</v>
      </c>
      <c r="V116" s="163">
        <f t="shared" ref="V116:V117" si="140">IF(A116="",0,IF(Q$113="",1,IF(Q$113+$V$89*365&lt;$U$1,1,0)))</f>
        <v>0</v>
      </c>
      <c r="W116" s="162" t="str">
        <f>IF(ISERROR(VLOOKUP(H116,'Directive OSH09 (FR)'!$O$6:$P$10,2,FALSE)),"",VLOOKUP(H116,'Directive OSH09 (FR)'!$O$6:$P$10,2,FALSE))</f>
        <v/>
      </c>
      <c r="X116" s="3" t="str">
        <f>IF(ISERROR(VLOOKUP(I116,'Directive OSH09 (FR)'!$O$13:$P$17,2,FALSE)),"",VLOOKUP(I116,'Directive OSH09 (FR)'!$O$13:$P$17,2,FALSE))</f>
        <v/>
      </c>
      <c r="Y116" s="3" t="str">
        <f t="shared" ref="Y116:Y118" si="141">IF(J116="","",IF(J116&gt;=161,5,IF(J116&gt;=65,4,IF(J116&gt;=20,3,IF(J116&gt;=9,2,1)))))</f>
        <v/>
      </c>
      <c r="Z116" s="417"/>
      <c r="AA116" s="418"/>
      <c r="AB116" s="418"/>
      <c r="AC116" s="420"/>
      <c r="AD116" s="667"/>
      <c r="AE116" s="651"/>
      <c r="AF116" s="421"/>
      <c r="AG116" s="418"/>
      <c r="AH116" s="418"/>
      <c r="AI116" s="652"/>
    </row>
    <row r="117" spans="1:207">
      <c r="A117" s="261"/>
      <c r="B117" s="8"/>
      <c r="C117" s="8"/>
      <c r="D117" s="8"/>
      <c r="E117" s="266"/>
      <c r="F117" s="267"/>
      <c r="G117" s="321"/>
      <c r="H117" s="7"/>
      <c r="I117" s="8"/>
      <c r="J117" s="8" t="str">
        <f t="shared" si="138"/>
        <v/>
      </c>
      <c r="K117" s="14" t="str">
        <f>IF(ISERROR(VLOOKUP(Y117,'Directive OSH09 (FR)'!$T$6:$U$10,2,FALSE)),"",VLOOKUP(Y117,'Directive OSH09 (FR)'!$T$6:$U$10,2,FALSE))</f>
        <v/>
      </c>
      <c r="L117" s="126"/>
      <c r="M117" s="127"/>
      <c r="N117" s="27"/>
      <c r="O117" s="27"/>
      <c r="P117" s="27"/>
      <c r="Q117" s="57"/>
      <c r="R117" s="35"/>
      <c r="S117" s="7">
        <f t="shared" si="137"/>
        <v>0</v>
      </c>
      <c r="T117" s="35">
        <f t="shared" si="137"/>
        <v>0</v>
      </c>
      <c r="U117" s="3">
        <f t="shared" si="139"/>
        <v>0</v>
      </c>
      <c r="V117" s="163">
        <f t="shared" si="140"/>
        <v>0</v>
      </c>
      <c r="W117" s="162" t="str">
        <f>IF(ISERROR(VLOOKUP(H117,'Directive OSH09 (FR)'!$O$6:$P$10,2,FALSE)),"",VLOOKUP(H117,'Directive OSH09 (FR)'!$O$6:$P$10,2,FALSE))</f>
        <v/>
      </c>
      <c r="X117" s="3" t="str">
        <f>IF(ISERROR(VLOOKUP(I117,'Directive OSH09 (FR)'!$O$13:$P$17,2,FALSE)),"",VLOOKUP(I117,'Directive OSH09 (FR)'!$O$13:$P$17,2,FALSE))</f>
        <v/>
      </c>
      <c r="Y117" s="3" t="str">
        <f t="shared" si="141"/>
        <v/>
      </c>
      <c r="Z117" s="417"/>
      <c r="AA117" s="418"/>
      <c r="AB117" s="418"/>
      <c r="AC117" s="420"/>
      <c r="AD117" s="667"/>
      <c r="AE117" s="651"/>
      <c r="AF117" s="421"/>
      <c r="AG117" s="418"/>
      <c r="AH117" s="418"/>
      <c r="AI117" s="652"/>
    </row>
    <row r="118" spans="1:207" ht="5.25" customHeight="1">
      <c r="A118" s="405"/>
      <c r="B118" s="62"/>
      <c r="C118" s="62"/>
      <c r="D118" s="62"/>
      <c r="E118" s="293"/>
      <c r="F118" s="282"/>
      <c r="G118" s="458"/>
      <c r="H118" s="61"/>
      <c r="I118" s="62"/>
      <c r="J118" s="62" t="str">
        <f t="shared" si="138"/>
        <v/>
      </c>
      <c r="K118" s="63" t="str">
        <f>IF(ISERROR(VLOOKUP(Y118,'Directive OSH09 (FR)'!$T$6:$U$10,2,FALSE)),"",VLOOKUP(Y118,'Directive OSH09 (FR)'!$T$6:$U$10,2,FALSE))</f>
        <v/>
      </c>
      <c r="L118" s="61"/>
      <c r="M118" s="64"/>
      <c r="N118" s="64"/>
      <c r="O118" s="64"/>
      <c r="P118" s="64"/>
      <c r="Q118" s="65"/>
      <c r="R118" s="66"/>
      <c r="S118" s="61">
        <f t="shared" si="137"/>
        <v>0</v>
      </c>
      <c r="T118" s="66">
        <f t="shared" si="137"/>
        <v>0</v>
      </c>
      <c r="U118" s="164">
        <f>IF(A118="",0,IF(Q$113="",1,IF(Q$113+$U$89*365&lt;$U$1,1,0)))</f>
        <v>0</v>
      </c>
      <c r="V118" s="165">
        <f>IF(A118="",0,IF(Q$113="",1,IF(Q$113+$V$89*365&lt;$U$1,1,0)))</f>
        <v>0</v>
      </c>
      <c r="W118" s="162" t="str">
        <f>IF(ISERROR(VLOOKUP(H118,'Directive OSH09 (FR)'!$O$6:$P$10,2,FALSE)),"",VLOOKUP(H118,'Directive OSH09 (FR)'!$O$6:$P$10,2,FALSE))</f>
        <v/>
      </c>
      <c r="X118" s="3" t="str">
        <f>IF(ISERROR(VLOOKUP(I118,'Directive OSH09 (FR)'!$O$13:$P$17,2,FALSE)),"",VLOOKUP(I118,'Directive OSH09 (FR)'!$O$13:$P$17,2,FALSE))</f>
        <v/>
      </c>
      <c r="Y118" s="3" t="str">
        <f t="shared" si="141"/>
        <v/>
      </c>
      <c r="Z118" s="417"/>
      <c r="AA118" s="418"/>
      <c r="AB118" s="418"/>
      <c r="AC118" s="420"/>
      <c r="AD118" s="667"/>
      <c r="AE118" s="651"/>
      <c r="AF118" s="421"/>
      <c r="AG118" s="418"/>
      <c r="AH118" s="418"/>
      <c r="AI118" s="652"/>
    </row>
    <row r="119" spans="1:207" s="517" customFormat="1">
      <c r="A119" s="403" t="s">
        <v>291</v>
      </c>
      <c r="B119" s="398"/>
      <c r="C119" s="398"/>
      <c r="D119" s="398"/>
      <c r="E119" s="370"/>
      <c r="F119" s="371"/>
      <c r="G119" s="464"/>
      <c r="H119" s="412"/>
      <c r="I119" s="398"/>
      <c r="J119" s="398">
        <f>IF(SUM(J120:J124)=0,"",MAX(J120:J124))</f>
        <v>16</v>
      </c>
      <c r="K119" s="356" t="str">
        <f>IF(ISERROR(VLOOKUP(Y119,'Directive OSH09 (FR)'!$T$6:$U$10,2,FALSE)),"",VLOOKUP(Y119,'Directive OSH09 (FR)'!$T$6:$U$10,2,FALSE))</f>
        <v>2-Tolérable</v>
      </c>
      <c r="L119" s="357" t="str">
        <f>IF(ISERROR(VLOOKUP($A119,Dangers!$B$4:$G$1001,4,FALSE)),"ERR",IF(ISBLANK(VLOOKUP($A119,Dangers!$B$4:$G$1001,4,FALSE)),"","Yes"))</f>
        <v/>
      </c>
      <c r="M119" s="358" t="str">
        <f>IF(ISERROR(VLOOKUP($A119,Dangers!$B$4:$G$1001,6,FALSE)),"ERR",IF(ISBLANK((VLOOKUP($A119,Dangers!$B$4:$G$1001,6,FALSE))),"","Yes"))</f>
        <v/>
      </c>
      <c r="N119" s="358"/>
      <c r="O119" s="359"/>
      <c r="P119" s="358"/>
      <c r="Q119" s="360" t="str">
        <f>IF(OR(L119="Yes",M119="Yes"),MAX(Q120:Q124),"")</f>
        <v/>
      </c>
      <c r="R119" s="361"/>
      <c r="S119" s="357">
        <f>IF(L119="Yes",IF(SUM(S120:S124)=0,0,1),2)</f>
        <v>2</v>
      </c>
      <c r="T119" s="361">
        <f>IF(M119="Yes",IF(SUM(T120:T124)=0,0,1),2)</f>
        <v>2</v>
      </c>
      <c r="U119" s="362">
        <v>0</v>
      </c>
      <c r="V119" s="363">
        <v>0</v>
      </c>
      <c r="W119" s="364" t="str">
        <f>IF(ISERROR(VLOOKUP(H119,'Directive OSH09 (FR)'!$O$6:$P$10,2,FALSE)),"",VLOOKUP(H119,'Directive OSH09 (FR)'!$O$6:$P$10,2,FALSE))</f>
        <v/>
      </c>
      <c r="X119" s="362" t="str">
        <f>IF(ISERROR(VLOOKUP(I119,'Directive OSH09 (FR)'!$O$13:$P$17,2,FALSE)),"",VLOOKUP(I119,'Directive OSH09 (FR)'!$O$13:$P$17,2,FALSE))</f>
        <v/>
      </c>
      <c r="Y119" s="362">
        <f>IF(J119="","",IF(J119&gt;=161,5,IF(J119&gt;=65,4,IF(J119&gt;=20,3,IF(J119&gt;=9,2,1)))))</f>
        <v>2</v>
      </c>
      <c r="Z119" s="367"/>
      <c r="AA119" s="365"/>
      <c r="AB119" s="365"/>
      <c r="AC119" s="368"/>
      <c r="AD119" s="665"/>
      <c r="AE119" s="644"/>
      <c r="AF119" s="624"/>
      <c r="AG119" s="365"/>
      <c r="AH119" s="365"/>
      <c r="AI119" s="65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6"/>
      <c r="BZ119" s="366"/>
      <c r="CA119" s="366"/>
      <c r="CB119" s="366"/>
      <c r="CC119" s="366"/>
      <c r="CD119" s="366"/>
      <c r="CE119" s="366"/>
      <c r="CF119" s="366"/>
      <c r="CG119" s="366"/>
      <c r="CH119" s="366"/>
      <c r="CI119" s="366"/>
      <c r="CJ119" s="366"/>
      <c r="CK119" s="366"/>
      <c r="CL119" s="366"/>
      <c r="CM119" s="366"/>
      <c r="CN119" s="366"/>
      <c r="CO119" s="366"/>
      <c r="CP119" s="366"/>
      <c r="CQ119" s="366"/>
      <c r="CR119" s="366"/>
      <c r="CS119" s="366"/>
      <c r="CT119" s="366"/>
      <c r="CU119" s="366"/>
      <c r="CV119" s="366"/>
      <c r="CW119" s="366"/>
      <c r="CX119" s="366"/>
      <c r="CY119" s="366"/>
      <c r="CZ119" s="366"/>
      <c r="DA119" s="366"/>
      <c r="DB119" s="366"/>
      <c r="DC119" s="366"/>
      <c r="DD119" s="366"/>
      <c r="DE119" s="366"/>
      <c r="DF119" s="366"/>
      <c r="DG119" s="366"/>
      <c r="DH119" s="366"/>
      <c r="DI119" s="366"/>
      <c r="DJ119" s="366"/>
      <c r="DK119" s="366"/>
      <c r="DL119" s="366"/>
      <c r="DM119" s="366"/>
      <c r="DN119" s="366"/>
      <c r="DO119" s="366"/>
      <c r="DP119" s="366"/>
      <c r="DQ119" s="366"/>
      <c r="DR119" s="366"/>
      <c r="DS119" s="366"/>
      <c r="DT119" s="366"/>
      <c r="DU119" s="366"/>
      <c r="DV119" s="366"/>
      <c r="DW119" s="366"/>
      <c r="DX119" s="366"/>
      <c r="DY119" s="366"/>
      <c r="DZ119" s="366"/>
      <c r="EA119" s="366"/>
      <c r="EB119" s="366"/>
      <c r="EC119" s="366"/>
      <c r="ED119" s="366"/>
      <c r="EE119" s="366"/>
      <c r="EF119" s="366"/>
      <c r="EG119" s="366"/>
      <c r="EH119" s="366"/>
      <c r="EI119" s="366"/>
      <c r="EJ119" s="366"/>
      <c r="EK119" s="366"/>
      <c r="EL119" s="366"/>
      <c r="EM119" s="366"/>
      <c r="EN119" s="366"/>
      <c r="EO119" s="366"/>
      <c r="EP119" s="366"/>
      <c r="EQ119" s="366"/>
      <c r="ER119" s="366"/>
      <c r="ES119" s="366"/>
      <c r="ET119" s="366"/>
      <c r="EU119" s="366"/>
      <c r="EV119" s="366"/>
      <c r="EW119" s="366"/>
      <c r="EX119" s="366"/>
      <c r="EY119" s="366"/>
      <c r="EZ119" s="366"/>
      <c r="FA119" s="366"/>
      <c r="FB119" s="366"/>
      <c r="FC119" s="366"/>
      <c r="FD119" s="366"/>
      <c r="FE119" s="366"/>
      <c r="FF119" s="366"/>
      <c r="FG119" s="366"/>
      <c r="FH119" s="366"/>
      <c r="FI119" s="366"/>
      <c r="FJ119" s="366"/>
      <c r="FK119" s="366"/>
      <c r="FL119" s="366"/>
      <c r="FM119" s="366"/>
      <c r="FN119" s="366"/>
      <c r="FO119" s="366"/>
      <c r="FP119" s="366"/>
      <c r="FQ119" s="366"/>
      <c r="FR119" s="366"/>
      <c r="FS119" s="366"/>
      <c r="FT119" s="366"/>
      <c r="FU119" s="366"/>
      <c r="FV119" s="366"/>
      <c r="FW119" s="366"/>
      <c r="FX119" s="366"/>
      <c r="FY119" s="366"/>
      <c r="FZ119" s="366"/>
      <c r="GA119" s="366"/>
      <c r="GB119" s="366"/>
      <c r="GC119" s="366"/>
      <c r="GD119" s="366"/>
      <c r="GE119" s="366"/>
      <c r="GF119" s="366"/>
      <c r="GG119" s="366"/>
      <c r="GH119" s="366"/>
      <c r="GI119" s="366"/>
      <c r="GJ119" s="366"/>
      <c r="GK119" s="366"/>
      <c r="GL119" s="366"/>
      <c r="GM119" s="366"/>
      <c r="GN119" s="366"/>
      <c r="GO119" s="366"/>
      <c r="GP119" s="366"/>
      <c r="GQ119" s="366"/>
      <c r="GR119" s="366"/>
      <c r="GS119" s="366"/>
      <c r="GT119" s="366"/>
      <c r="GU119" s="366"/>
      <c r="GV119" s="366"/>
      <c r="GW119" s="366"/>
      <c r="GX119" s="366"/>
      <c r="GY119" s="366"/>
    </row>
    <row r="120" spans="1:207" ht="25.5">
      <c r="A120" s="261" t="s">
        <v>329</v>
      </c>
      <c r="B120" s="8" t="s">
        <v>877</v>
      </c>
      <c r="C120" s="8" t="s">
        <v>918</v>
      </c>
      <c r="D120" s="8" t="s">
        <v>919</v>
      </c>
      <c r="E120" s="266" t="s">
        <v>36</v>
      </c>
      <c r="F120" s="267">
        <v>4</v>
      </c>
      <c r="G120" s="321" t="s">
        <v>826</v>
      </c>
      <c r="H120" s="7" t="s">
        <v>35</v>
      </c>
      <c r="I120" s="8" t="s">
        <v>48</v>
      </c>
      <c r="J120" s="8">
        <f>IF(ISERROR(W120*X120),"",W120*X120)</f>
        <v>16</v>
      </c>
      <c r="K120" s="14" t="str">
        <f>IF(ISERROR(VLOOKUP(Y120,'Directive OSH09 (FR)'!$T$6:$U$10,2,FALSE)),"",VLOOKUP(Y120,'Directive OSH09 (FR)'!$T$6:$U$10,2,FALSE))</f>
        <v>2-Tolérable</v>
      </c>
      <c r="L120" s="126"/>
      <c r="M120" s="127"/>
      <c r="N120" s="27"/>
      <c r="O120" s="27"/>
      <c r="P120" s="27"/>
      <c r="Q120" s="57"/>
      <c r="R120" s="35"/>
      <c r="S120" s="7">
        <f t="shared" ref="S120:T124" si="142">U120</f>
        <v>1</v>
      </c>
      <c r="T120" s="35">
        <f t="shared" si="142"/>
        <v>1</v>
      </c>
      <c r="U120" s="3">
        <f>IF(A120="",0,IF(Q$119="",1,IF(Q$119+$U$89*365&lt;$U$1,1,0)))</f>
        <v>1</v>
      </c>
      <c r="V120" s="163">
        <f>IF(A120="",0,IF(Q$119="",1,IF(Q$119+$V$89*365&lt;$U$1,1,0)))</f>
        <v>1</v>
      </c>
      <c r="W120" s="162">
        <f>IF(ISERROR(VLOOKUP(H120,'Directive OSH09 (FR)'!$O$6:$P$10,2,FALSE)),"",VLOOKUP(H120,'Directive OSH09 (FR)'!$O$6:$P$10,2,FALSE))</f>
        <v>2</v>
      </c>
      <c r="X120" s="3">
        <f>IF(ISERROR(VLOOKUP(I120,'Directive OSH09 (FR)'!$O$13:$P$17,2,FALSE)),"",VLOOKUP(I120,'Directive OSH09 (FR)'!$O$13:$P$17,2,FALSE))</f>
        <v>8</v>
      </c>
      <c r="Y120" s="3">
        <f>IF(J120="","",IF(J120&gt;=161,5,IF(J120&gt;=65,4,IF(J120&gt;=20,3,IF(J120&gt;=9,2,1)))))</f>
        <v>2</v>
      </c>
      <c r="Z120" s="417"/>
      <c r="AA120" s="418"/>
      <c r="AB120" s="418"/>
      <c r="AC120" s="420"/>
      <c r="AD120" s="667"/>
      <c r="AE120" s="651"/>
      <c r="AF120" s="421"/>
      <c r="AG120" s="418"/>
      <c r="AH120" s="418"/>
      <c r="AI120" s="652"/>
    </row>
    <row r="121" spans="1:207">
      <c r="A121" s="261"/>
      <c r="B121" s="8"/>
      <c r="C121" s="8"/>
      <c r="D121" s="8"/>
      <c r="E121" s="266"/>
      <c r="F121" s="267"/>
      <c r="G121" s="321"/>
      <c r="H121" s="7"/>
      <c r="I121" s="8"/>
      <c r="J121" s="8" t="str">
        <f t="shared" ref="J121:J124" si="143">IF(ISERROR(W121*X121),"",W121*X121)</f>
        <v/>
      </c>
      <c r="K121" s="14" t="str">
        <f>IF(ISERROR(VLOOKUP(Y121,'Directive OSH09 (FR)'!$T$6:$U$10,2,FALSE)),"",VLOOKUP(Y121,'Directive OSH09 (FR)'!$T$6:$U$10,2,FALSE))</f>
        <v/>
      </c>
      <c r="L121" s="126"/>
      <c r="M121" s="127"/>
      <c r="N121" s="27"/>
      <c r="O121" s="27"/>
      <c r="P121" s="27"/>
      <c r="Q121" s="57"/>
      <c r="R121" s="35"/>
      <c r="S121" s="7">
        <f t="shared" si="142"/>
        <v>0</v>
      </c>
      <c r="T121" s="35">
        <f t="shared" si="142"/>
        <v>0</v>
      </c>
      <c r="U121" s="3">
        <f t="shared" ref="U121:U123" si="144">IF(A121="",0,IF(Q$119="",1,IF(Q$119+$U$89*365&lt;$U$1,1,0)))</f>
        <v>0</v>
      </c>
      <c r="V121" s="163">
        <f t="shared" ref="V121:V123" si="145">IF(A121="",0,IF(Q$119="",1,IF(Q$119+$V$89*365&lt;$U$1,1,0)))</f>
        <v>0</v>
      </c>
      <c r="W121" s="162" t="str">
        <f>IF(ISERROR(VLOOKUP(H121,'Directive OSH09 (FR)'!$O$6:$P$10,2,FALSE)),"",VLOOKUP(H121,'Directive OSH09 (FR)'!$O$6:$P$10,2,FALSE))</f>
        <v/>
      </c>
      <c r="X121" s="3" t="str">
        <f>IF(ISERROR(VLOOKUP(I121,'Directive OSH09 (FR)'!$O$13:$P$17,2,FALSE)),"",VLOOKUP(I121,'Directive OSH09 (FR)'!$O$13:$P$17,2,FALSE))</f>
        <v/>
      </c>
      <c r="Y121" s="3" t="str">
        <f t="shared" ref="Y121:Y124" si="146">IF(J121="","",IF(J121&gt;=161,5,IF(J121&gt;=65,4,IF(J121&gt;=20,3,IF(J121&gt;=9,2,1)))))</f>
        <v/>
      </c>
      <c r="Z121" s="417"/>
      <c r="AA121" s="418"/>
      <c r="AB121" s="418"/>
      <c r="AC121" s="420"/>
      <c r="AD121" s="667"/>
      <c r="AE121" s="651"/>
      <c r="AF121" s="421"/>
      <c r="AG121" s="418"/>
      <c r="AH121" s="418"/>
      <c r="AI121" s="652"/>
    </row>
    <row r="122" spans="1:207">
      <c r="A122" s="261"/>
      <c r="B122" s="8"/>
      <c r="C122" s="8"/>
      <c r="D122" s="8"/>
      <c r="E122" s="266"/>
      <c r="F122" s="267"/>
      <c r="G122" s="321"/>
      <c r="H122" s="7"/>
      <c r="I122" s="8"/>
      <c r="J122" s="8" t="str">
        <f t="shared" si="143"/>
        <v/>
      </c>
      <c r="K122" s="14" t="str">
        <f>IF(ISERROR(VLOOKUP(Y122,'Directive OSH09 (FR)'!$T$6:$U$10,2,FALSE)),"",VLOOKUP(Y122,'Directive OSH09 (FR)'!$T$6:$U$10,2,FALSE))</f>
        <v/>
      </c>
      <c r="L122" s="126"/>
      <c r="M122" s="127"/>
      <c r="N122" s="27"/>
      <c r="O122" s="27"/>
      <c r="P122" s="27"/>
      <c r="Q122" s="57"/>
      <c r="R122" s="35"/>
      <c r="S122" s="7">
        <f t="shared" si="142"/>
        <v>0</v>
      </c>
      <c r="T122" s="35">
        <f t="shared" si="142"/>
        <v>0</v>
      </c>
      <c r="U122" s="3">
        <f t="shared" si="144"/>
        <v>0</v>
      </c>
      <c r="V122" s="163">
        <f t="shared" si="145"/>
        <v>0</v>
      </c>
      <c r="W122" s="162" t="str">
        <f>IF(ISERROR(VLOOKUP(H122,'Directive OSH09 (FR)'!$O$6:$P$10,2,FALSE)),"",VLOOKUP(H122,'Directive OSH09 (FR)'!$O$6:$P$10,2,FALSE))</f>
        <v/>
      </c>
      <c r="X122" s="3" t="str">
        <f>IF(ISERROR(VLOOKUP(I122,'Directive OSH09 (FR)'!$O$13:$P$17,2,FALSE)),"",VLOOKUP(I122,'Directive OSH09 (FR)'!$O$13:$P$17,2,FALSE))</f>
        <v/>
      </c>
      <c r="Y122" s="3" t="str">
        <f t="shared" si="146"/>
        <v/>
      </c>
      <c r="Z122" s="417"/>
      <c r="AA122" s="418"/>
      <c r="AB122" s="418"/>
      <c r="AC122" s="420"/>
      <c r="AD122" s="667"/>
      <c r="AE122" s="651"/>
      <c r="AF122" s="421"/>
      <c r="AG122" s="418"/>
      <c r="AH122" s="418"/>
      <c r="AI122" s="652"/>
    </row>
    <row r="123" spans="1:207">
      <c r="A123" s="261"/>
      <c r="B123" s="8"/>
      <c r="C123" s="8"/>
      <c r="D123" s="8"/>
      <c r="E123" s="266"/>
      <c r="F123" s="267"/>
      <c r="G123" s="321"/>
      <c r="H123" s="7"/>
      <c r="I123" s="8"/>
      <c r="J123" s="8" t="str">
        <f t="shared" si="143"/>
        <v/>
      </c>
      <c r="K123" s="14" t="str">
        <f>IF(ISERROR(VLOOKUP(Y123,'Directive OSH09 (FR)'!$T$6:$U$10,2,FALSE)),"",VLOOKUP(Y123,'Directive OSH09 (FR)'!$T$6:$U$10,2,FALSE))</f>
        <v/>
      </c>
      <c r="L123" s="126"/>
      <c r="M123" s="127"/>
      <c r="N123" s="27"/>
      <c r="O123" s="27"/>
      <c r="P123" s="27"/>
      <c r="Q123" s="57"/>
      <c r="R123" s="35"/>
      <c r="S123" s="7">
        <f t="shared" si="142"/>
        <v>0</v>
      </c>
      <c r="T123" s="35">
        <f t="shared" si="142"/>
        <v>0</v>
      </c>
      <c r="U123" s="3">
        <f t="shared" si="144"/>
        <v>0</v>
      </c>
      <c r="V123" s="163">
        <f t="shared" si="145"/>
        <v>0</v>
      </c>
      <c r="W123" s="162" t="str">
        <f>IF(ISERROR(VLOOKUP(H123,'Directive OSH09 (FR)'!$O$6:$P$10,2,FALSE)),"",VLOOKUP(H123,'Directive OSH09 (FR)'!$O$6:$P$10,2,FALSE))</f>
        <v/>
      </c>
      <c r="X123" s="3" t="str">
        <f>IF(ISERROR(VLOOKUP(I123,'Directive OSH09 (FR)'!$O$13:$P$17,2,FALSE)),"",VLOOKUP(I123,'Directive OSH09 (FR)'!$O$13:$P$17,2,FALSE))</f>
        <v/>
      </c>
      <c r="Y123" s="3" t="str">
        <f t="shared" si="146"/>
        <v/>
      </c>
      <c r="Z123" s="417"/>
      <c r="AA123" s="418"/>
      <c r="AB123" s="418"/>
      <c r="AC123" s="420"/>
      <c r="AD123" s="667"/>
      <c r="AE123" s="651"/>
      <c r="AF123" s="421"/>
      <c r="AG123" s="418"/>
      <c r="AH123" s="418"/>
      <c r="AI123" s="652"/>
    </row>
    <row r="124" spans="1:207" ht="5.25" customHeight="1">
      <c r="A124" s="405"/>
      <c r="B124" s="62"/>
      <c r="C124" s="62"/>
      <c r="D124" s="62"/>
      <c r="E124" s="293"/>
      <c r="F124" s="282"/>
      <c r="G124" s="458"/>
      <c r="H124" s="61"/>
      <c r="I124" s="62"/>
      <c r="J124" s="62" t="str">
        <f t="shared" si="143"/>
        <v/>
      </c>
      <c r="K124" s="63" t="str">
        <f>IF(ISERROR(VLOOKUP(Y124,'Directive OSH09 (FR)'!$T$6:$U$10,2,FALSE)),"",VLOOKUP(Y124,'Directive OSH09 (FR)'!$T$6:$U$10,2,FALSE))</f>
        <v/>
      </c>
      <c r="L124" s="61"/>
      <c r="M124" s="64"/>
      <c r="N124" s="64"/>
      <c r="O124" s="64"/>
      <c r="P124" s="64"/>
      <c r="Q124" s="65"/>
      <c r="R124" s="66"/>
      <c r="S124" s="61">
        <f t="shared" si="142"/>
        <v>0</v>
      </c>
      <c r="T124" s="66">
        <f t="shared" si="142"/>
        <v>0</v>
      </c>
      <c r="U124" s="164">
        <f>IF(A124="",0,IF(Q$119="",1,IF(Q$119+$U$89*365&lt;$U$1,1,0)))</f>
        <v>0</v>
      </c>
      <c r="V124" s="165">
        <f>IF(A124="",0,IF(Q$119="",1,IF(Q$119+$V$89*365&lt;$U$1,1,0)))</f>
        <v>0</v>
      </c>
      <c r="W124" s="162" t="str">
        <f>IF(ISERROR(VLOOKUP(H124,'Directive OSH09 (FR)'!$O$6:$P$10,2,FALSE)),"",VLOOKUP(H124,'Directive OSH09 (FR)'!$O$6:$P$10,2,FALSE))</f>
        <v/>
      </c>
      <c r="X124" s="3" t="str">
        <f>IF(ISERROR(VLOOKUP(I124,'Directive OSH09 (FR)'!$O$13:$P$17,2,FALSE)),"",VLOOKUP(I124,'Directive OSH09 (FR)'!$O$13:$P$17,2,FALSE))</f>
        <v/>
      </c>
      <c r="Y124" s="3" t="str">
        <f t="shared" si="146"/>
        <v/>
      </c>
      <c r="Z124" s="417"/>
      <c r="AA124" s="418"/>
      <c r="AB124" s="418"/>
      <c r="AC124" s="420"/>
      <c r="AD124" s="667"/>
      <c r="AE124" s="651"/>
      <c r="AF124" s="421"/>
      <c r="AG124" s="418"/>
      <c r="AH124" s="418"/>
      <c r="AI124" s="652"/>
    </row>
    <row r="125" spans="1:207" s="517" customFormat="1">
      <c r="A125" s="403" t="s">
        <v>340</v>
      </c>
      <c r="B125" s="398"/>
      <c r="C125" s="398"/>
      <c r="D125" s="398"/>
      <c r="E125" s="370"/>
      <c r="F125" s="371"/>
      <c r="G125" s="464"/>
      <c r="H125" s="412"/>
      <c r="I125" s="398"/>
      <c r="J125" s="398">
        <f>IF(SUM(J126:J130)=0,"",MAX(J126:J130))</f>
        <v>16</v>
      </c>
      <c r="K125" s="356" t="str">
        <f>IF(ISERROR(VLOOKUP(Y125,'Directive OSH09 (FR)'!$T$6:$U$10,2,FALSE)),"",VLOOKUP(Y125,'Directive OSH09 (FR)'!$T$6:$U$10,2,FALSE))</f>
        <v>2-Tolérable</v>
      </c>
      <c r="L125" s="357" t="str">
        <f>IF(ISERROR(VLOOKUP($A125,Dangers!$B$4:$G$1001,4,FALSE)),"ERR",IF(ISBLANK(VLOOKUP($A125,Dangers!$B$4:$G$1001,4,FALSE)),"","Yes"))</f>
        <v>ERR</v>
      </c>
      <c r="M125" s="358" t="str">
        <f>IF(ISERROR(VLOOKUP($A125,Dangers!$B$4:$G$1001,6,FALSE)),"ERR",IF(ISBLANK((VLOOKUP($A125,Dangers!$B$4:$G$1001,6,FALSE))),"","Yes"))</f>
        <v>ERR</v>
      </c>
      <c r="N125" s="358"/>
      <c r="O125" s="359"/>
      <c r="P125" s="358"/>
      <c r="Q125" s="360" t="str">
        <f>IF(OR(L125="Yes",M125="Yes"),MAX(Q126:Q130),"")</f>
        <v/>
      </c>
      <c r="R125" s="361"/>
      <c r="S125" s="357">
        <f>IF(L125="Yes",IF(SUM(S126:S130)=0,0,1),2)</f>
        <v>2</v>
      </c>
      <c r="T125" s="361">
        <f>IF(M125="Yes",IF(SUM(T126:T130)=0,0,1),2)</f>
        <v>2</v>
      </c>
      <c r="U125" s="362">
        <v>0</v>
      </c>
      <c r="V125" s="363">
        <v>0</v>
      </c>
      <c r="W125" s="364" t="str">
        <f>IF(ISERROR(VLOOKUP(H125,'Directive OSH09 (FR)'!$O$6:$P$10,2,FALSE)),"",VLOOKUP(H125,'Directive OSH09 (FR)'!$O$6:$P$10,2,FALSE))</f>
        <v/>
      </c>
      <c r="X125" s="362" t="str">
        <f>IF(ISERROR(VLOOKUP(I125,'Directive OSH09 (FR)'!$O$13:$P$17,2,FALSE)),"",VLOOKUP(I125,'Directive OSH09 (FR)'!$O$13:$P$17,2,FALSE))</f>
        <v/>
      </c>
      <c r="Y125" s="362">
        <f>IF(J125="","",IF(J125&gt;=161,5,IF(J125&gt;=65,4,IF(J125&gt;=20,3,IF(J125&gt;=9,2,1)))))</f>
        <v>2</v>
      </c>
      <c r="Z125" s="367"/>
      <c r="AA125" s="365"/>
      <c r="AB125" s="365"/>
      <c r="AC125" s="368"/>
      <c r="AD125" s="665"/>
      <c r="AE125" s="644"/>
      <c r="AF125" s="624"/>
      <c r="AG125" s="365"/>
      <c r="AH125" s="365"/>
      <c r="AI125" s="65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6"/>
      <c r="BZ125" s="366"/>
      <c r="CA125" s="366"/>
      <c r="CB125" s="366"/>
      <c r="CC125" s="366"/>
      <c r="CD125" s="366"/>
      <c r="CE125" s="366"/>
      <c r="CF125" s="366"/>
      <c r="CG125" s="366"/>
      <c r="CH125" s="366"/>
      <c r="CI125" s="366"/>
      <c r="CJ125" s="366"/>
      <c r="CK125" s="366"/>
      <c r="CL125" s="366"/>
      <c r="CM125" s="366"/>
      <c r="CN125" s="366"/>
      <c r="CO125" s="366"/>
      <c r="CP125" s="366"/>
      <c r="CQ125" s="366"/>
      <c r="CR125" s="366"/>
      <c r="CS125" s="366"/>
      <c r="CT125" s="366"/>
      <c r="CU125" s="366"/>
      <c r="CV125" s="366"/>
      <c r="CW125" s="366"/>
      <c r="CX125" s="366"/>
      <c r="CY125" s="366"/>
      <c r="CZ125" s="366"/>
      <c r="DA125" s="366"/>
      <c r="DB125" s="366"/>
      <c r="DC125" s="366"/>
      <c r="DD125" s="366"/>
      <c r="DE125" s="366"/>
      <c r="DF125" s="366"/>
      <c r="DG125" s="366"/>
      <c r="DH125" s="366"/>
      <c r="DI125" s="366"/>
      <c r="DJ125" s="366"/>
      <c r="DK125" s="366"/>
      <c r="DL125" s="366"/>
      <c r="DM125" s="366"/>
      <c r="DN125" s="366"/>
      <c r="DO125" s="366"/>
      <c r="DP125" s="366"/>
      <c r="DQ125" s="366"/>
      <c r="DR125" s="366"/>
      <c r="DS125" s="366"/>
      <c r="DT125" s="366"/>
      <c r="DU125" s="366"/>
      <c r="DV125" s="366"/>
      <c r="DW125" s="366"/>
      <c r="DX125" s="366"/>
      <c r="DY125" s="366"/>
      <c r="DZ125" s="366"/>
      <c r="EA125" s="366"/>
      <c r="EB125" s="366"/>
      <c r="EC125" s="366"/>
      <c r="ED125" s="366"/>
      <c r="EE125" s="366"/>
      <c r="EF125" s="366"/>
      <c r="EG125" s="366"/>
      <c r="EH125" s="366"/>
      <c r="EI125" s="366"/>
      <c r="EJ125" s="366"/>
      <c r="EK125" s="366"/>
      <c r="EL125" s="366"/>
      <c r="EM125" s="366"/>
      <c r="EN125" s="366"/>
      <c r="EO125" s="366"/>
      <c r="EP125" s="366"/>
      <c r="EQ125" s="366"/>
      <c r="ER125" s="366"/>
      <c r="ES125" s="366"/>
      <c r="ET125" s="366"/>
      <c r="EU125" s="366"/>
      <c r="EV125" s="366"/>
      <c r="EW125" s="366"/>
      <c r="EX125" s="366"/>
      <c r="EY125" s="366"/>
      <c r="EZ125" s="366"/>
      <c r="FA125" s="366"/>
      <c r="FB125" s="366"/>
      <c r="FC125" s="366"/>
      <c r="FD125" s="366"/>
      <c r="FE125" s="366"/>
      <c r="FF125" s="366"/>
      <c r="FG125" s="366"/>
      <c r="FH125" s="366"/>
      <c r="FI125" s="366"/>
      <c r="FJ125" s="366"/>
      <c r="FK125" s="366"/>
      <c r="FL125" s="366"/>
      <c r="FM125" s="366"/>
      <c r="FN125" s="366"/>
      <c r="FO125" s="366"/>
      <c r="FP125" s="366"/>
      <c r="FQ125" s="366"/>
      <c r="FR125" s="366"/>
      <c r="FS125" s="366"/>
      <c r="FT125" s="366"/>
      <c r="FU125" s="366"/>
      <c r="FV125" s="366"/>
      <c r="FW125" s="366"/>
      <c r="FX125" s="366"/>
      <c r="FY125" s="366"/>
      <c r="FZ125" s="366"/>
      <c r="GA125" s="366"/>
      <c r="GB125" s="366"/>
      <c r="GC125" s="366"/>
      <c r="GD125" s="366"/>
      <c r="GE125" s="366"/>
      <c r="GF125" s="366"/>
      <c r="GG125" s="366"/>
      <c r="GH125" s="366"/>
      <c r="GI125" s="366"/>
      <c r="GJ125" s="366"/>
      <c r="GK125" s="366"/>
      <c r="GL125" s="366"/>
      <c r="GM125" s="366"/>
      <c r="GN125" s="366"/>
      <c r="GO125" s="366"/>
      <c r="GP125" s="366"/>
      <c r="GQ125" s="366"/>
      <c r="GR125" s="366"/>
      <c r="GS125" s="366"/>
      <c r="GT125" s="366"/>
      <c r="GU125" s="366"/>
      <c r="GV125" s="366"/>
      <c r="GW125" s="366"/>
      <c r="GX125" s="366"/>
      <c r="GY125" s="366"/>
    </row>
    <row r="126" spans="1:207" ht="63.75">
      <c r="A126" s="261" t="s">
        <v>424</v>
      </c>
      <c r="B126" s="255" t="s">
        <v>695</v>
      </c>
      <c r="C126" s="255" t="s">
        <v>740</v>
      </c>
      <c r="D126" s="255" t="s">
        <v>563</v>
      </c>
      <c r="E126" s="266" t="s">
        <v>36</v>
      </c>
      <c r="F126" s="267">
        <v>4</v>
      </c>
      <c r="G126" s="256" t="s">
        <v>564</v>
      </c>
      <c r="H126" s="7" t="s">
        <v>35</v>
      </c>
      <c r="I126" s="8" t="s">
        <v>48</v>
      </c>
      <c r="J126" s="8">
        <f>IF(ISERROR(W126*X126),"",W126*X126)</f>
        <v>16</v>
      </c>
      <c r="K126" s="14" t="str">
        <f>IF(ISERROR(VLOOKUP(Y126,'Directive OSH09 (FR)'!$T$6:$U$10,2,FALSE)),"",VLOOKUP(Y126,'Directive OSH09 (FR)'!$T$6:$U$10,2,FALSE))</f>
        <v>2-Tolérable</v>
      </c>
      <c r="L126" s="126"/>
      <c r="M126" s="127"/>
      <c r="N126" s="27"/>
      <c r="O126" s="27"/>
      <c r="P126" s="27"/>
      <c r="Q126" s="57"/>
      <c r="R126" s="35"/>
      <c r="S126" s="7" t="e">
        <f t="shared" ref="S126:T127" si="147">U126</f>
        <v>#REF!</v>
      </c>
      <c r="T126" s="35" t="e">
        <f t="shared" si="147"/>
        <v>#REF!</v>
      </c>
      <c r="U126" s="3" t="e">
        <f>IF(A126="",0,IF(#REF!="",1,IF(#REF!+$U$96*365&lt;$U$1,1,0)))</f>
        <v>#REF!</v>
      </c>
      <c r="V126" s="163" t="e">
        <f>IF(A126="",0,IF(#REF!="",1,IF(#REF!+$V$96*365&lt;$U$1,1,0)))</f>
        <v>#REF!</v>
      </c>
      <c r="W126" s="162">
        <f>IF(ISERROR(VLOOKUP(H126,'Directive OSH09 (FR)'!$O$6:$P$10,2,FALSE)),"",VLOOKUP(H126,'Directive OSH09 (FR)'!$O$6:$P$10,2,FALSE))</f>
        <v>2</v>
      </c>
      <c r="X126" s="3">
        <f>IF(ISERROR(VLOOKUP(I126,'Directive OSH09 (FR)'!$O$13:$P$17,2,FALSE)),"",VLOOKUP(I126,'Directive OSH09 (FR)'!$O$13:$P$17,2,FALSE))</f>
        <v>8</v>
      </c>
      <c r="Y126" s="3">
        <f>IF(J126="","",IF(J126&gt;=161,5,IF(J126&gt;=65,4,IF(J126&gt;=20,3,IF(J126&gt;=9,2,1)))))</f>
        <v>2</v>
      </c>
      <c r="Z126" s="210" t="s">
        <v>565</v>
      </c>
      <c r="AA126" s="418"/>
      <c r="AB126" s="418"/>
      <c r="AC126" s="420"/>
      <c r="AD126" s="667"/>
      <c r="AE126" s="651"/>
      <c r="AF126" s="314"/>
      <c r="AG126" s="8"/>
      <c r="AH126" s="8">
        <f>IF(ISERROR(AU126*AV126),"",AU126*AV126)</f>
        <v>0</v>
      </c>
      <c r="AI126" s="653"/>
    </row>
    <row r="127" spans="1:207" ht="63.75">
      <c r="A127" s="261" t="s">
        <v>424</v>
      </c>
      <c r="B127" s="8" t="s">
        <v>741</v>
      </c>
      <c r="C127" s="255" t="s">
        <v>920</v>
      </c>
      <c r="D127" s="255" t="s">
        <v>563</v>
      </c>
      <c r="E127" s="266" t="s">
        <v>36</v>
      </c>
      <c r="F127" s="267">
        <v>4</v>
      </c>
      <c r="G127" s="256" t="s">
        <v>564</v>
      </c>
      <c r="H127" s="7" t="s">
        <v>35</v>
      </c>
      <c r="I127" s="8" t="s">
        <v>48</v>
      </c>
      <c r="J127" s="8">
        <f t="shared" ref="J127" si="148">IF(ISERROR(W127*X127),"",W127*X127)</f>
        <v>16</v>
      </c>
      <c r="K127" s="14" t="str">
        <f>IF(ISERROR(VLOOKUP(Y127,'Directive OSH09 (FR)'!$T$6:$U$10,2,FALSE)),"",VLOOKUP(Y127,'Directive OSH09 (FR)'!$T$6:$U$10,2,FALSE))</f>
        <v>2-Tolérable</v>
      </c>
      <c r="L127" s="126"/>
      <c r="M127" s="127"/>
      <c r="N127" s="27"/>
      <c r="O127" s="27"/>
      <c r="P127" s="27"/>
      <c r="Q127" s="57"/>
      <c r="R127" s="35"/>
      <c r="S127" s="7" t="e">
        <f t="shared" si="147"/>
        <v>#REF!</v>
      </c>
      <c r="T127" s="35" t="e">
        <f t="shared" si="147"/>
        <v>#REF!</v>
      </c>
      <c r="U127" s="3" t="e">
        <f>IF(A127="",0,IF(#REF!="",1,IF(#REF!+$U$96*365&lt;$U$1,1,0)))</f>
        <v>#REF!</v>
      </c>
      <c r="V127" s="163" t="e">
        <f>IF(A127="",0,IF(#REF!="",1,IF(#REF!+$V$96*365&lt;$U$1,1,0)))</f>
        <v>#REF!</v>
      </c>
      <c r="W127" s="162">
        <f>IF(ISERROR(VLOOKUP(H127,'Directive OSH09 (FR)'!$O$6:$P$10,2,FALSE)),"",VLOOKUP(H127,'Directive OSH09 (FR)'!$O$6:$P$10,2,FALSE))</f>
        <v>2</v>
      </c>
      <c r="X127" s="3">
        <f>IF(ISERROR(VLOOKUP(I127,'Directive OSH09 (FR)'!$O$13:$P$17,2,FALSE)),"",VLOOKUP(I127,'Directive OSH09 (FR)'!$O$13:$P$17,2,FALSE))</f>
        <v>8</v>
      </c>
      <c r="Y127" s="3">
        <f t="shared" ref="Y127" si="149">IF(J127="","",IF(J127&gt;=161,5,IF(J127&gt;=65,4,IF(J127&gt;=20,3,IF(J127&gt;=9,2,1)))))</f>
        <v>2</v>
      </c>
      <c r="Z127" s="210" t="s">
        <v>565</v>
      </c>
      <c r="AA127" s="418"/>
      <c r="AB127" s="418"/>
      <c r="AC127" s="420"/>
      <c r="AD127" s="667"/>
      <c r="AE127" s="651"/>
      <c r="AF127" s="314"/>
      <c r="AG127" s="8"/>
      <c r="AH127" s="8">
        <f t="shared" ref="AH127" si="150">IF(ISERROR(AU127*AV127),"",AU127*AV127)</f>
        <v>0</v>
      </c>
      <c r="AI127" s="653"/>
    </row>
    <row r="128" spans="1:207" ht="102">
      <c r="A128" s="261" t="s">
        <v>424</v>
      </c>
      <c r="B128" s="255" t="s">
        <v>576</v>
      </c>
      <c r="C128" s="255" t="s">
        <v>577</v>
      </c>
      <c r="D128" s="255" t="s">
        <v>743</v>
      </c>
      <c r="E128" s="266" t="s">
        <v>36</v>
      </c>
      <c r="F128" s="267">
        <v>4</v>
      </c>
      <c r="G128" s="256" t="s">
        <v>579</v>
      </c>
      <c r="H128" s="7" t="s">
        <v>35</v>
      </c>
      <c r="I128" s="8" t="s">
        <v>48</v>
      </c>
      <c r="J128" s="8">
        <f>IF(ISERROR(W128*X128),"",W128*X128)</f>
        <v>16</v>
      </c>
      <c r="K128" s="14" t="str">
        <f>IF(ISERROR(VLOOKUP(Y128,'Directive OSH09 (FR)'!$T$6:$U$10,2,FALSE)),"",VLOOKUP(Y128,'Directive OSH09 (FR)'!$T$6:$U$10,2,FALSE))</f>
        <v>2-Tolérable</v>
      </c>
      <c r="L128" s="126"/>
      <c r="M128" s="127"/>
      <c r="N128" s="27"/>
      <c r="O128" s="27"/>
      <c r="P128" s="27"/>
      <c r="Q128" s="57"/>
      <c r="R128" s="35"/>
      <c r="S128" s="7" t="e">
        <f>U128</f>
        <v>#REF!</v>
      </c>
      <c r="T128" s="35" t="e">
        <f>V128</f>
        <v>#REF!</v>
      </c>
      <c r="U128" s="3" t="e">
        <f>IF(A128="",0,IF(#REF!="",1,IF(#REF!+$U$96*365&lt;$U$1,1,0)))</f>
        <v>#REF!</v>
      </c>
      <c r="V128" s="163" t="e">
        <f>IF(A128="",0,IF(#REF!="",1,IF(#REF!+$V$96*365&lt;$U$1,1,0)))</f>
        <v>#REF!</v>
      </c>
      <c r="W128" s="162">
        <f>IF(ISERROR(VLOOKUP(H128,'Directive OSH09 (FR)'!$O$6:$P$10,2,FALSE)),"",VLOOKUP(H128,'Directive OSH09 (FR)'!$O$6:$P$10,2,FALSE))</f>
        <v>2</v>
      </c>
      <c r="X128" s="3">
        <f>IF(ISERROR(VLOOKUP(I128,'Directive OSH09 (FR)'!$O$13:$P$17,2,FALSE)),"",VLOOKUP(I128,'Directive OSH09 (FR)'!$O$13:$P$17,2,FALSE))</f>
        <v>8</v>
      </c>
      <c r="Y128" s="3">
        <f>IF(J128="","",IF(J128&gt;=161,5,IF(J128&gt;=65,4,IF(J128&gt;=20,3,IF(J128&gt;=9,2,1)))))</f>
        <v>2</v>
      </c>
      <c r="Z128" s="196" t="s">
        <v>568</v>
      </c>
      <c r="AA128" s="418"/>
      <c r="AB128" s="418"/>
      <c r="AC128" s="420"/>
      <c r="AD128" s="667"/>
      <c r="AE128" s="651"/>
      <c r="AF128" s="314"/>
      <c r="AG128" s="8"/>
      <c r="AH128" s="8"/>
      <c r="AI128" s="653"/>
    </row>
    <row r="129" spans="1:207" ht="51">
      <c r="A129" s="261" t="s">
        <v>424</v>
      </c>
      <c r="B129" s="8" t="s">
        <v>580</v>
      </c>
      <c r="C129" s="8" t="s">
        <v>581</v>
      </c>
      <c r="D129" s="8" t="s">
        <v>582</v>
      </c>
      <c r="E129" s="266" t="s">
        <v>39</v>
      </c>
      <c r="F129" s="267">
        <v>4</v>
      </c>
      <c r="G129" s="321" t="s">
        <v>583</v>
      </c>
      <c r="H129" s="7" t="s">
        <v>38</v>
      </c>
      <c r="I129" s="8" t="s">
        <v>46</v>
      </c>
      <c r="J129" s="8">
        <f>IF(ISERROR(W129*X129),"",W129*X129)</f>
        <v>4</v>
      </c>
      <c r="K129" s="14" t="str">
        <f>IF(ISERROR(VLOOKUP(Y129,'Directive OSH09 (FR)'!$T$6:$U$10,2,FALSE)),"",VLOOKUP(Y129,'Directive OSH09 (FR)'!$T$6:$U$10,2,FALSE))</f>
        <v>1-Negligeable</v>
      </c>
      <c r="L129" s="126"/>
      <c r="M129" s="127"/>
      <c r="N129" s="27"/>
      <c r="O129" s="27"/>
      <c r="P129" s="27"/>
      <c r="Q129" s="57"/>
      <c r="R129" s="35"/>
      <c r="S129" s="7">
        <f>U129</f>
        <v>1</v>
      </c>
      <c r="T129" s="35">
        <f>V129</f>
        <v>1</v>
      </c>
      <c r="U129" s="3">
        <f>IF(A129="",0,IF(Q$131="",1,IF(Q$131+$U$91*365&lt;$U$1,1,0)))</f>
        <v>1</v>
      </c>
      <c r="V129" s="163">
        <f>IF(A129="",0,IF(Q$131="",1,IF(Q$131+$V$91*365&lt;$U$1,1,0)))</f>
        <v>1</v>
      </c>
      <c r="W129" s="162">
        <f>IF(ISERROR(VLOOKUP(H129,'Directive OSH09 (FR)'!$O$6:$P$10,2,FALSE)),"",VLOOKUP(H129,'Directive OSH09 (FR)'!$O$6:$P$10,2,FALSE))</f>
        <v>4</v>
      </c>
      <c r="X129" s="3">
        <f>IF(ISERROR(VLOOKUP(I129,'Directive OSH09 (FR)'!$O$13:$P$17,2,FALSE)),"",VLOOKUP(I129,'Directive OSH09 (FR)'!$O$13:$P$17,2,FALSE))</f>
        <v>1</v>
      </c>
      <c r="Y129" s="3">
        <f>IF(J129="","",IF(J129&gt;=161,5,IF(J129&gt;=65,4,IF(J129&gt;=20,3,IF(J129&gt;=9,2,1)))))</f>
        <v>1</v>
      </c>
      <c r="Z129" s="177" t="s">
        <v>568</v>
      </c>
      <c r="AA129" s="418"/>
      <c r="AB129" s="418"/>
      <c r="AC129" s="420"/>
      <c r="AD129" s="667"/>
      <c r="AE129" s="651"/>
      <c r="AF129" s="314"/>
      <c r="AG129" s="8"/>
      <c r="AH129" s="8"/>
      <c r="AI129" s="649"/>
    </row>
    <row r="130" spans="1:207" ht="5.25" customHeight="1">
      <c r="A130" s="405"/>
      <c r="B130" s="62"/>
      <c r="C130" s="62"/>
      <c r="D130" s="62"/>
      <c r="E130" s="293"/>
      <c r="F130" s="282"/>
      <c r="G130" s="458"/>
      <c r="H130" s="61"/>
      <c r="I130" s="62"/>
      <c r="J130" s="62" t="str">
        <f t="shared" ref="J130" si="151">IF(ISERROR(W130*X130),"",W130*X130)</f>
        <v/>
      </c>
      <c r="K130" s="63" t="str">
        <f>IF(ISERROR(VLOOKUP(Y130,'Directive OSH09 (FR)'!$T$6:$U$10,2,FALSE)),"",VLOOKUP(Y130,'Directive OSH09 (FR)'!$T$6:$U$10,2,FALSE))</f>
        <v/>
      </c>
      <c r="L130" s="61"/>
      <c r="M130" s="64"/>
      <c r="N130" s="64"/>
      <c r="O130" s="64"/>
      <c r="P130" s="64"/>
      <c r="Q130" s="65"/>
      <c r="R130" s="66"/>
      <c r="S130" s="61">
        <f t="shared" ref="S130:T130" si="152">U130</f>
        <v>0</v>
      </c>
      <c r="T130" s="66">
        <f t="shared" si="152"/>
        <v>0</v>
      </c>
      <c r="U130" s="164">
        <f t="shared" ref="U130" si="153">IF(A130="",0,IF(Q$125="",1,IF(Q$125+$U$89*365&lt;$U$1,1,0)))</f>
        <v>0</v>
      </c>
      <c r="V130" s="165">
        <f t="shared" ref="V130" si="154">IF(A130="",0,IF(Q$125="",1,IF(Q$125+$V$89*365&lt;$U$1,1,0)))</f>
        <v>0</v>
      </c>
      <c r="W130" s="162" t="str">
        <f>IF(ISERROR(VLOOKUP(H130,'Directive OSH09 (FR)'!$O$6:$P$10,2,FALSE)),"",VLOOKUP(H130,'Directive OSH09 (FR)'!$O$6:$P$10,2,FALSE))</f>
        <v/>
      </c>
      <c r="X130" s="3" t="str">
        <f>IF(ISERROR(VLOOKUP(I130,'Directive OSH09 (FR)'!$O$13:$P$17,2,FALSE)),"",VLOOKUP(I130,'Directive OSH09 (FR)'!$O$13:$P$17,2,FALSE))</f>
        <v/>
      </c>
      <c r="Y130" s="3" t="str">
        <f t="shared" ref="Y130" si="155">IF(J130="","",IF(J130&gt;=161,5,IF(J130&gt;=65,4,IF(J130&gt;=20,3,IF(J130&gt;=9,2,1)))))</f>
        <v/>
      </c>
      <c r="Z130" s="417"/>
      <c r="AA130" s="418"/>
      <c r="AB130" s="418"/>
      <c r="AC130" s="420"/>
      <c r="AD130" s="667"/>
      <c r="AE130" s="651"/>
      <c r="AF130" s="421"/>
      <c r="AG130" s="418"/>
      <c r="AH130" s="418"/>
      <c r="AI130" s="652"/>
    </row>
    <row r="131" spans="1:207" s="517" customFormat="1">
      <c r="A131" s="403" t="s">
        <v>295</v>
      </c>
      <c r="B131" s="398"/>
      <c r="C131" s="398"/>
      <c r="D131" s="398"/>
      <c r="E131" s="370"/>
      <c r="F131" s="371"/>
      <c r="G131" s="464"/>
      <c r="H131" s="412"/>
      <c r="I131" s="398"/>
      <c r="J131" s="398">
        <f>IF(SUM(J132:J136)=0,"",MAX(J132:J136))</f>
        <v>36</v>
      </c>
      <c r="K131" s="356" t="str">
        <f>IF(ISERROR(VLOOKUP(Y131,'Directive OSH09 (FR)'!$T$6:$U$10,2,FALSE)),"",VLOOKUP(Y131,'Directive OSH09 (FR)'!$T$6:$U$10,2,FALSE))</f>
        <v>3-Moderé</v>
      </c>
      <c r="L131" s="357" t="str">
        <f>IF(ISERROR(VLOOKUP($A131,Dangers!$B$4:$G$1001,4,FALSE)),"ERR",IF(ISBLANK(VLOOKUP($A131,Dangers!$B$4:$G$1001,4,FALSE)),"","Yes"))</f>
        <v/>
      </c>
      <c r="M131" s="358" t="str">
        <f>IF(ISERROR(VLOOKUP($A131,Dangers!$B$4:$G$1001,6,FALSE)),"ERR",IF(ISBLANK((VLOOKUP($A131,Dangers!$B$4:$G$1001,6,FALSE))),"","Yes"))</f>
        <v/>
      </c>
      <c r="N131" s="358"/>
      <c r="O131" s="359"/>
      <c r="P131" s="358"/>
      <c r="Q131" s="360" t="str">
        <f>IF(OR(L131="Yes",M131="Yes"),MAX(Q132:Q136),"")</f>
        <v/>
      </c>
      <c r="R131" s="361"/>
      <c r="S131" s="357">
        <f>IF(L131="Yes",IF(SUM(S132:S136)=0,0,1),2)</f>
        <v>2</v>
      </c>
      <c r="T131" s="361">
        <f>IF(M131="Yes",IF(SUM(T132:T136)=0,0,1),2)</f>
        <v>2</v>
      </c>
      <c r="U131" s="362">
        <v>0</v>
      </c>
      <c r="V131" s="363">
        <v>0</v>
      </c>
      <c r="W131" s="364" t="str">
        <f>IF(ISERROR(VLOOKUP(H131,'Directive OSH09 (FR)'!$O$6:$P$10,2,FALSE)),"",VLOOKUP(H131,'Directive OSH09 (FR)'!$O$6:$P$10,2,FALSE))</f>
        <v/>
      </c>
      <c r="X131" s="362" t="str">
        <f>IF(ISERROR(VLOOKUP(I131,'Directive OSH09 (FR)'!$O$13:$P$17,2,FALSE)),"",VLOOKUP(I131,'Directive OSH09 (FR)'!$O$13:$P$17,2,FALSE))</f>
        <v/>
      </c>
      <c r="Y131" s="362">
        <f>IF(J131="","",IF(J131&gt;=161,5,IF(J131&gt;=65,4,IF(J131&gt;=20,3,IF(J131&gt;=9,2,1)))))</f>
        <v>3</v>
      </c>
      <c r="Z131" s="367"/>
      <c r="AA131" s="365"/>
      <c r="AB131" s="365"/>
      <c r="AC131" s="368"/>
      <c r="AD131" s="665"/>
      <c r="AE131" s="644"/>
      <c r="AF131" s="624"/>
      <c r="AG131" s="365"/>
      <c r="AH131" s="365"/>
      <c r="AI131" s="656"/>
      <c r="AJ131" s="366"/>
      <c r="AK131" s="366"/>
      <c r="AL131" s="366"/>
      <c r="AM131" s="366"/>
      <c r="AN131" s="366"/>
      <c r="AO131" s="366"/>
      <c r="AP131" s="366"/>
      <c r="AQ131" s="366"/>
      <c r="AR131" s="366"/>
      <c r="AS131" s="366"/>
      <c r="AT131" s="366"/>
      <c r="AU131" s="366"/>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6"/>
      <c r="BZ131" s="366"/>
      <c r="CA131" s="366"/>
      <c r="CB131" s="366"/>
      <c r="CC131" s="366"/>
      <c r="CD131" s="366"/>
      <c r="CE131" s="366"/>
      <c r="CF131" s="366"/>
      <c r="CG131" s="366"/>
      <c r="CH131" s="366"/>
      <c r="CI131" s="366"/>
      <c r="CJ131" s="366"/>
      <c r="CK131" s="366"/>
      <c r="CL131" s="366"/>
      <c r="CM131" s="366"/>
      <c r="CN131" s="366"/>
      <c r="CO131" s="366"/>
      <c r="CP131" s="366"/>
      <c r="CQ131" s="366"/>
      <c r="CR131" s="366"/>
      <c r="CS131" s="366"/>
      <c r="CT131" s="366"/>
      <c r="CU131" s="366"/>
      <c r="CV131" s="366"/>
      <c r="CW131" s="366"/>
      <c r="CX131" s="366"/>
      <c r="CY131" s="366"/>
      <c r="CZ131" s="366"/>
      <c r="DA131" s="366"/>
      <c r="DB131" s="366"/>
      <c r="DC131" s="366"/>
      <c r="DD131" s="366"/>
      <c r="DE131" s="366"/>
      <c r="DF131" s="366"/>
      <c r="DG131" s="366"/>
      <c r="DH131" s="366"/>
      <c r="DI131" s="366"/>
      <c r="DJ131" s="366"/>
      <c r="DK131" s="366"/>
      <c r="DL131" s="366"/>
      <c r="DM131" s="366"/>
      <c r="DN131" s="366"/>
      <c r="DO131" s="366"/>
      <c r="DP131" s="366"/>
      <c r="DQ131" s="366"/>
      <c r="DR131" s="366"/>
      <c r="DS131" s="366"/>
      <c r="DT131" s="366"/>
      <c r="DU131" s="366"/>
      <c r="DV131" s="366"/>
      <c r="DW131" s="366"/>
      <c r="DX131" s="366"/>
      <c r="DY131" s="366"/>
      <c r="DZ131" s="366"/>
      <c r="EA131" s="366"/>
      <c r="EB131" s="366"/>
      <c r="EC131" s="366"/>
      <c r="ED131" s="366"/>
      <c r="EE131" s="366"/>
      <c r="EF131" s="366"/>
      <c r="EG131" s="366"/>
      <c r="EH131" s="366"/>
      <c r="EI131" s="366"/>
      <c r="EJ131" s="366"/>
      <c r="EK131" s="366"/>
      <c r="EL131" s="366"/>
      <c r="EM131" s="366"/>
      <c r="EN131" s="366"/>
      <c r="EO131" s="366"/>
      <c r="EP131" s="366"/>
      <c r="EQ131" s="366"/>
      <c r="ER131" s="366"/>
      <c r="ES131" s="366"/>
      <c r="ET131" s="366"/>
      <c r="EU131" s="366"/>
      <c r="EV131" s="366"/>
      <c r="EW131" s="366"/>
      <c r="EX131" s="366"/>
      <c r="EY131" s="366"/>
      <c r="EZ131" s="366"/>
      <c r="FA131" s="366"/>
      <c r="FB131" s="366"/>
      <c r="FC131" s="366"/>
      <c r="FD131" s="366"/>
      <c r="FE131" s="366"/>
      <c r="FF131" s="366"/>
      <c r="FG131" s="366"/>
      <c r="FH131" s="366"/>
      <c r="FI131" s="366"/>
      <c r="FJ131" s="366"/>
      <c r="FK131" s="366"/>
      <c r="FL131" s="366"/>
      <c r="FM131" s="366"/>
      <c r="FN131" s="366"/>
      <c r="FO131" s="366"/>
      <c r="FP131" s="366"/>
      <c r="FQ131" s="366"/>
      <c r="FR131" s="366"/>
      <c r="FS131" s="366"/>
      <c r="FT131" s="366"/>
      <c r="FU131" s="366"/>
      <c r="FV131" s="366"/>
      <c r="FW131" s="366"/>
      <c r="FX131" s="366"/>
      <c r="FY131" s="366"/>
      <c r="FZ131" s="366"/>
      <c r="GA131" s="366"/>
      <c r="GB131" s="366"/>
      <c r="GC131" s="366"/>
      <c r="GD131" s="366"/>
      <c r="GE131" s="366"/>
      <c r="GF131" s="366"/>
      <c r="GG131" s="366"/>
      <c r="GH131" s="366"/>
      <c r="GI131" s="366"/>
      <c r="GJ131" s="366"/>
      <c r="GK131" s="366"/>
      <c r="GL131" s="366"/>
      <c r="GM131" s="366"/>
      <c r="GN131" s="366"/>
      <c r="GO131" s="366"/>
      <c r="GP131" s="366"/>
      <c r="GQ131" s="366"/>
      <c r="GR131" s="366"/>
      <c r="GS131" s="366"/>
      <c r="GT131" s="366"/>
      <c r="GU131" s="366"/>
      <c r="GV131" s="366"/>
      <c r="GW131" s="366"/>
      <c r="GX131" s="366"/>
      <c r="GY131" s="366"/>
    </row>
    <row r="132" spans="1:207" ht="25.5">
      <c r="A132" s="261" t="s">
        <v>424</v>
      </c>
      <c r="B132" s="8" t="s">
        <v>921</v>
      </c>
      <c r="C132" s="8" t="s">
        <v>922</v>
      </c>
      <c r="D132" s="8" t="s">
        <v>923</v>
      </c>
      <c r="E132" s="266" t="s">
        <v>39</v>
      </c>
      <c r="F132" s="267">
        <v>4</v>
      </c>
      <c r="G132" s="321" t="s">
        <v>826</v>
      </c>
      <c r="H132" s="7" t="s">
        <v>35</v>
      </c>
      <c r="I132" s="8" t="s">
        <v>49</v>
      </c>
      <c r="J132" s="8">
        <f>IF(ISERROR(W132*X132),"",W132*X132)</f>
        <v>36</v>
      </c>
      <c r="K132" s="14" t="str">
        <f>IF(ISERROR(VLOOKUP(Y132,'Directive OSH09 (FR)'!$T$6:$U$10,2,FALSE)),"",VLOOKUP(Y132,'Directive OSH09 (FR)'!$T$6:$U$10,2,FALSE))</f>
        <v>3-Moderé</v>
      </c>
      <c r="L132" s="126"/>
      <c r="M132" s="127"/>
      <c r="N132" s="27"/>
      <c r="O132" s="27"/>
      <c r="P132" s="27"/>
      <c r="Q132" s="57"/>
      <c r="R132" s="35"/>
      <c r="S132" s="7">
        <f t="shared" ref="S132:T136" si="156">U132</f>
        <v>1</v>
      </c>
      <c r="T132" s="35">
        <f t="shared" si="156"/>
        <v>1</v>
      </c>
      <c r="U132" s="3">
        <f>IF(A132="",0,IF(Q$131="",1,IF(Q$131+$U$89*365&lt;$U$1,1,0)))</f>
        <v>1</v>
      </c>
      <c r="V132" s="163">
        <f>IF(A132="",0,IF(Q$131="",1,IF(Q$131+$V$89*365&lt;$U$1,1,0)))</f>
        <v>1</v>
      </c>
      <c r="W132" s="162">
        <f>IF(ISERROR(VLOOKUP(H132,'Directive OSH09 (FR)'!$O$6:$P$10,2,FALSE)),"",VLOOKUP(H132,'Directive OSH09 (FR)'!$O$6:$P$10,2,FALSE))</f>
        <v>2</v>
      </c>
      <c r="X132" s="3">
        <f>IF(ISERROR(VLOOKUP(I132,'Directive OSH09 (FR)'!$O$13:$P$17,2,FALSE)),"",VLOOKUP(I132,'Directive OSH09 (FR)'!$O$13:$P$17,2,FALSE))</f>
        <v>18</v>
      </c>
      <c r="Y132" s="3">
        <f>IF(J132="","",IF(J132&gt;=161,5,IF(J132&gt;=65,4,IF(J132&gt;=20,3,IF(J132&gt;=9,2,1)))))</f>
        <v>3</v>
      </c>
      <c r="Z132" s="196" t="s">
        <v>924</v>
      </c>
      <c r="AA132" s="418"/>
      <c r="AB132" s="418"/>
      <c r="AC132" s="420"/>
      <c r="AD132" s="667"/>
      <c r="AE132" s="651"/>
      <c r="AF132" s="421"/>
      <c r="AG132" s="418"/>
      <c r="AH132" s="418"/>
      <c r="AI132" s="652"/>
    </row>
    <row r="133" spans="1:207">
      <c r="A133" s="261"/>
      <c r="B133" s="8"/>
      <c r="C133" s="8"/>
      <c r="D133" s="8"/>
      <c r="E133" s="266"/>
      <c r="F133" s="267"/>
      <c r="G133" s="321"/>
      <c r="H133" s="7"/>
      <c r="I133" s="8"/>
      <c r="J133" s="8" t="str">
        <f t="shared" ref="J133:J136" si="157">IF(ISERROR(W133*X133),"",W133*X133)</f>
        <v/>
      </c>
      <c r="K133" s="14" t="str">
        <f>IF(ISERROR(VLOOKUP(Y133,'Directive OSH09 (FR)'!$T$6:$U$10,2,FALSE)),"",VLOOKUP(Y133,'Directive OSH09 (FR)'!$T$6:$U$10,2,FALSE))</f>
        <v/>
      </c>
      <c r="L133" s="126"/>
      <c r="M133" s="127"/>
      <c r="N133" s="27"/>
      <c r="O133" s="27"/>
      <c r="P133" s="27"/>
      <c r="Q133" s="57"/>
      <c r="R133" s="35"/>
      <c r="S133" s="7">
        <f t="shared" si="156"/>
        <v>0</v>
      </c>
      <c r="T133" s="35">
        <f t="shared" si="156"/>
        <v>0</v>
      </c>
      <c r="U133" s="3">
        <f t="shared" ref="U133:U136" si="158">IF(A133="",0,IF(Q$131="",1,IF(Q$131+$U$89*365&lt;$U$1,1,0)))</f>
        <v>0</v>
      </c>
      <c r="V133" s="163">
        <f t="shared" ref="V133:V136" si="159">IF(A133="",0,IF(Q$131="",1,IF(Q$131+$V$89*365&lt;$U$1,1,0)))</f>
        <v>0</v>
      </c>
      <c r="W133" s="162" t="str">
        <f>IF(ISERROR(VLOOKUP(H133,'Directive OSH09 (FR)'!$O$6:$P$10,2,FALSE)),"",VLOOKUP(H133,'Directive OSH09 (FR)'!$O$6:$P$10,2,FALSE))</f>
        <v/>
      </c>
      <c r="X133" s="3" t="str">
        <f>IF(ISERROR(VLOOKUP(I133,'Directive OSH09 (FR)'!$O$13:$P$17,2,FALSE)),"",VLOOKUP(I133,'Directive OSH09 (FR)'!$O$13:$P$17,2,FALSE))</f>
        <v/>
      </c>
      <c r="Y133" s="3" t="str">
        <f t="shared" ref="Y133:Y136" si="160">IF(J133="","",IF(J133&gt;=161,5,IF(J133&gt;=65,4,IF(J133&gt;=20,3,IF(J133&gt;=9,2,1)))))</f>
        <v/>
      </c>
      <c r="Z133" s="417"/>
      <c r="AA133" s="418"/>
      <c r="AB133" s="418"/>
      <c r="AC133" s="420"/>
      <c r="AD133" s="667"/>
      <c r="AE133" s="651"/>
      <c r="AF133" s="421"/>
      <c r="AG133" s="418"/>
      <c r="AH133" s="418"/>
      <c r="AI133" s="652"/>
    </row>
    <row r="134" spans="1:207">
      <c r="A134" s="261"/>
      <c r="B134" s="8"/>
      <c r="C134" s="8"/>
      <c r="D134" s="8"/>
      <c r="E134" s="266"/>
      <c r="F134" s="267"/>
      <c r="G134" s="321"/>
      <c r="H134" s="7"/>
      <c r="I134" s="8"/>
      <c r="J134" s="8" t="str">
        <f t="shared" si="157"/>
        <v/>
      </c>
      <c r="K134" s="14" t="str">
        <f>IF(ISERROR(VLOOKUP(Y134,'Directive OSH09 (FR)'!$T$6:$U$10,2,FALSE)),"",VLOOKUP(Y134,'Directive OSH09 (FR)'!$T$6:$U$10,2,FALSE))</f>
        <v/>
      </c>
      <c r="L134" s="126"/>
      <c r="M134" s="127"/>
      <c r="N134" s="27"/>
      <c r="O134" s="27"/>
      <c r="P134" s="27"/>
      <c r="Q134" s="57"/>
      <c r="R134" s="35"/>
      <c r="S134" s="7">
        <f t="shared" si="156"/>
        <v>0</v>
      </c>
      <c r="T134" s="35">
        <f t="shared" si="156"/>
        <v>0</v>
      </c>
      <c r="U134" s="3">
        <f t="shared" si="158"/>
        <v>0</v>
      </c>
      <c r="V134" s="163">
        <f t="shared" si="159"/>
        <v>0</v>
      </c>
      <c r="W134" s="162" t="str">
        <f>IF(ISERROR(VLOOKUP(H134,'Directive OSH09 (FR)'!$O$6:$P$10,2,FALSE)),"",VLOOKUP(H134,'Directive OSH09 (FR)'!$O$6:$P$10,2,FALSE))</f>
        <v/>
      </c>
      <c r="X134" s="3" t="str">
        <f>IF(ISERROR(VLOOKUP(I134,'Directive OSH09 (FR)'!$O$13:$P$17,2,FALSE)),"",VLOOKUP(I134,'Directive OSH09 (FR)'!$O$13:$P$17,2,FALSE))</f>
        <v/>
      </c>
      <c r="Y134" s="3" t="str">
        <f t="shared" si="160"/>
        <v/>
      </c>
      <c r="Z134" s="417"/>
      <c r="AA134" s="418"/>
      <c r="AB134" s="418"/>
      <c r="AC134" s="420"/>
      <c r="AD134" s="667"/>
      <c r="AE134" s="651"/>
      <c r="AF134" s="421"/>
      <c r="AG134" s="418"/>
      <c r="AH134" s="418"/>
      <c r="AI134" s="652"/>
    </row>
    <row r="135" spans="1:207">
      <c r="A135" s="261"/>
      <c r="B135" s="8"/>
      <c r="C135" s="8"/>
      <c r="D135" s="8"/>
      <c r="E135" s="266"/>
      <c r="F135" s="267"/>
      <c r="G135" s="321"/>
      <c r="H135" s="7"/>
      <c r="I135" s="8"/>
      <c r="J135" s="8" t="str">
        <f t="shared" si="157"/>
        <v/>
      </c>
      <c r="K135" s="14" t="str">
        <f>IF(ISERROR(VLOOKUP(Y135,'Directive OSH09 (FR)'!$T$6:$U$10,2,FALSE)),"",VLOOKUP(Y135,'Directive OSH09 (FR)'!$T$6:$U$10,2,FALSE))</f>
        <v/>
      </c>
      <c r="L135" s="126"/>
      <c r="M135" s="127"/>
      <c r="N135" s="27"/>
      <c r="O135" s="27"/>
      <c r="P135" s="27"/>
      <c r="Q135" s="57"/>
      <c r="R135" s="35"/>
      <c r="S135" s="7">
        <f t="shared" si="156"/>
        <v>0</v>
      </c>
      <c r="T135" s="35">
        <f t="shared" si="156"/>
        <v>0</v>
      </c>
      <c r="U135" s="3">
        <f t="shared" si="158"/>
        <v>0</v>
      </c>
      <c r="V135" s="163">
        <f t="shared" si="159"/>
        <v>0</v>
      </c>
      <c r="W135" s="162" t="str">
        <f>IF(ISERROR(VLOOKUP(H135,'Directive OSH09 (FR)'!$O$6:$P$10,2,FALSE)),"",VLOOKUP(H135,'Directive OSH09 (FR)'!$O$6:$P$10,2,FALSE))</f>
        <v/>
      </c>
      <c r="X135" s="3" t="str">
        <f>IF(ISERROR(VLOOKUP(I135,'Directive OSH09 (FR)'!$O$13:$P$17,2,FALSE)),"",VLOOKUP(I135,'Directive OSH09 (FR)'!$O$13:$P$17,2,FALSE))</f>
        <v/>
      </c>
      <c r="Y135" s="3" t="str">
        <f t="shared" si="160"/>
        <v/>
      </c>
      <c r="Z135" s="417"/>
      <c r="AA135" s="418"/>
      <c r="AB135" s="418"/>
      <c r="AC135" s="420"/>
      <c r="AD135" s="667"/>
      <c r="AE135" s="651"/>
      <c r="AF135" s="421"/>
      <c r="AG135" s="418"/>
      <c r="AH135" s="418"/>
      <c r="AI135" s="652"/>
    </row>
    <row r="136" spans="1:207" ht="5.25" customHeight="1">
      <c r="A136" s="405"/>
      <c r="B136" s="62"/>
      <c r="C136" s="62"/>
      <c r="D136" s="62"/>
      <c r="E136" s="293"/>
      <c r="F136" s="282"/>
      <c r="G136" s="458"/>
      <c r="H136" s="61"/>
      <c r="I136" s="62"/>
      <c r="J136" s="62" t="str">
        <f t="shared" si="157"/>
        <v/>
      </c>
      <c r="K136" s="63" t="str">
        <f>IF(ISERROR(VLOOKUP(Y136,'Directive OSH09 (FR)'!$T$6:$U$10,2,FALSE)),"",VLOOKUP(Y136,'Directive OSH09 (FR)'!$T$6:$U$10,2,FALSE))</f>
        <v/>
      </c>
      <c r="L136" s="61"/>
      <c r="M136" s="64"/>
      <c r="N136" s="64"/>
      <c r="O136" s="64"/>
      <c r="P136" s="64"/>
      <c r="Q136" s="65"/>
      <c r="R136" s="66"/>
      <c r="S136" s="61">
        <f t="shared" si="156"/>
        <v>0</v>
      </c>
      <c r="T136" s="66">
        <f t="shared" si="156"/>
        <v>0</v>
      </c>
      <c r="U136" s="164">
        <f t="shared" si="158"/>
        <v>0</v>
      </c>
      <c r="V136" s="165">
        <f t="shared" si="159"/>
        <v>0</v>
      </c>
      <c r="W136" s="162" t="str">
        <f>IF(ISERROR(VLOOKUP(H136,'Directive OSH09 (FR)'!$O$6:$P$10,2,FALSE)),"",VLOOKUP(H136,'Directive OSH09 (FR)'!$O$6:$P$10,2,FALSE))</f>
        <v/>
      </c>
      <c r="X136" s="3" t="str">
        <f>IF(ISERROR(VLOOKUP(I136,'Directive OSH09 (FR)'!$O$13:$P$17,2,FALSE)),"",VLOOKUP(I136,'Directive OSH09 (FR)'!$O$13:$P$17,2,FALSE))</f>
        <v/>
      </c>
      <c r="Y136" s="3" t="str">
        <f t="shared" si="160"/>
        <v/>
      </c>
      <c r="Z136" s="417"/>
      <c r="AA136" s="418"/>
      <c r="AB136" s="418"/>
      <c r="AC136" s="420"/>
      <c r="AD136" s="667"/>
      <c r="AE136" s="651"/>
      <c r="AF136" s="421"/>
      <c r="AG136" s="418"/>
      <c r="AH136" s="418"/>
      <c r="AI136" s="652"/>
    </row>
    <row r="137" spans="1:207" s="517" customFormat="1">
      <c r="A137" s="403" t="s">
        <v>296</v>
      </c>
      <c r="B137" s="398"/>
      <c r="C137" s="398"/>
      <c r="D137" s="398"/>
      <c r="E137" s="370"/>
      <c r="F137" s="371"/>
      <c r="G137" s="464"/>
      <c r="H137" s="412"/>
      <c r="I137" s="398"/>
      <c r="J137" s="398">
        <f>IF(SUM(J138:J143)=0,"",MAX(J138:J143))</f>
        <v>36</v>
      </c>
      <c r="K137" s="356" t="str">
        <f>IF(ISERROR(VLOOKUP(Y137,'Directive OSH09 (FR)'!$T$6:$U$10,2,FALSE)),"",VLOOKUP(Y137,'Directive OSH09 (FR)'!$T$6:$U$10,2,FALSE))</f>
        <v>3-Moderé</v>
      </c>
      <c r="L137" s="357" t="str">
        <f>IF(ISERROR(VLOOKUP($A137,Dangers!$B$4:$G$1001,4,FALSE)),"ERR",IF(ISBLANK(VLOOKUP($A137,Dangers!$B$4:$G$1001,4,FALSE)),"","Yes"))</f>
        <v/>
      </c>
      <c r="M137" s="358" t="str">
        <f>IF(ISERROR(VLOOKUP($A137,Dangers!$B$4:$G$1001,6,FALSE)),"ERR",IF(ISBLANK((VLOOKUP($A137,Dangers!$B$4:$G$1001,6,FALSE))),"","Yes"))</f>
        <v/>
      </c>
      <c r="N137" s="358"/>
      <c r="O137" s="359"/>
      <c r="P137" s="358"/>
      <c r="Q137" s="360" t="str">
        <f>IF(OR(L137="Yes",M137="Yes"),MAX(Q138:Q143),"")</f>
        <v/>
      </c>
      <c r="R137" s="361"/>
      <c r="S137" s="357">
        <f>IF(L137="Yes",IF(SUM(S138:S143)=0,0,1),2)</f>
        <v>2</v>
      </c>
      <c r="T137" s="361">
        <f>IF(M137="Yes",IF(SUM(T138:T143)=0,0,1),2)</f>
        <v>2</v>
      </c>
      <c r="U137" s="362">
        <v>3</v>
      </c>
      <c r="V137" s="363">
        <v>0</v>
      </c>
      <c r="W137" s="364" t="str">
        <f>IF(ISERROR(VLOOKUP(H137,'Directive OSH09 (FR)'!$O$6:$P$10,2,FALSE)),"",VLOOKUP(H137,'Directive OSH09 (FR)'!$O$6:$P$10,2,FALSE))</f>
        <v/>
      </c>
      <c r="X137" s="362" t="str">
        <f>IF(ISERROR(VLOOKUP(I137,'Directive OSH09 (FR)'!$O$13:$P$17,2,FALSE)),"",VLOOKUP(I137,'Directive OSH09 (FR)'!$O$13:$P$17,2,FALSE))</f>
        <v/>
      </c>
      <c r="Y137" s="362">
        <f>IF(J137="","",IF(J137&gt;=161,5,IF(J137&gt;=65,4,IF(J137&gt;=20,3,IF(J137&gt;=9,2,1)))))</f>
        <v>3</v>
      </c>
      <c r="Z137" s="367"/>
      <c r="AA137" s="365"/>
      <c r="AB137" s="365"/>
      <c r="AC137" s="368"/>
      <c r="AD137" s="665"/>
      <c r="AE137" s="644"/>
      <c r="AF137" s="624"/>
      <c r="AG137" s="365"/>
      <c r="AH137" s="365"/>
      <c r="AI137" s="65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6"/>
      <c r="BZ137" s="366"/>
      <c r="CA137" s="366"/>
      <c r="CB137" s="366"/>
      <c r="CC137" s="366"/>
      <c r="CD137" s="366"/>
      <c r="CE137" s="366"/>
      <c r="CF137" s="366"/>
      <c r="CG137" s="366"/>
      <c r="CH137" s="366"/>
      <c r="CI137" s="366"/>
      <c r="CJ137" s="366"/>
      <c r="CK137" s="366"/>
      <c r="CL137" s="366"/>
      <c r="CM137" s="366"/>
      <c r="CN137" s="366"/>
      <c r="CO137" s="366"/>
      <c r="CP137" s="366"/>
      <c r="CQ137" s="366"/>
      <c r="CR137" s="366"/>
      <c r="CS137" s="366"/>
      <c r="CT137" s="366"/>
      <c r="CU137" s="366"/>
      <c r="CV137" s="366"/>
      <c r="CW137" s="366"/>
      <c r="CX137" s="366"/>
      <c r="CY137" s="366"/>
      <c r="CZ137" s="366"/>
      <c r="DA137" s="366"/>
      <c r="DB137" s="366"/>
      <c r="DC137" s="366"/>
      <c r="DD137" s="366"/>
      <c r="DE137" s="366"/>
      <c r="DF137" s="366"/>
      <c r="DG137" s="366"/>
      <c r="DH137" s="366"/>
      <c r="DI137" s="366"/>
      <c r="DJ137" s="366"/>
      <c r="DK137" s="366"/>
      <c r="DL137" s="366"/>
      <c r="DM137" s="366"/>
      <c r="DN137" s="366"/>
      <c r="DO137" s="366"/>
      <c r="DP137" s="366"/>
      <c r="DQ137" s="366"/>
      <c r="DR137" s="366"/>
      <c r="DS137" s="366"/>
      <c r="DT137" s="366"/>
      <c r="DU137" s="366"/>
      <c r="DV137" s="366"/>
      <c r="DW137" s="366"/>
      <c r="DX137" s="366"/>
      <c r="DY137" s="366"/>
      <c r="DZ137" s="366"/>
      <c r="EA137" s="366"/>
      <c r="EB137" s="366"/>
      <c r="EC137" s="366"/>
      <c r="ED137" s="366"/>
      <c r="EE137" s="366"/>
      <c r="EF137" s="366"/>
      <c r="EG137" s="366"/>
      <c r="EH137" s="366"/>
      <c r="EI137" s="366"/>
      <c r="EJ137" s="366"/>
      <c r="EK137" s="366"/>
      <c r="EL137" s="366"/>
      <c r="EM137" s="366"/>
      <c r="EN137" s="366"/>
      <c r="EO137" s="366"/>
      <c r="EP137" s="366"/>
      <c r="EQ137" s="366"/>
      <c r="ER137" s="366"/>
      <c r="ES137" s="366"/>
      <c r="ET137" s="366"/>
      <c r="EU137" s="366"/>
      <c r="EV137" s="366"/>
      <c r="EW137" s="366"/>
      <c r="EX137" s="366"/>
      <c r="EY137" s="366"/>
      <c r="EZ137" s="366"/>
      <c r="FA137" s="366"/>
      <c r="FB137" s="366"/>
      <c r="FC137" s="366"/>
      <c r="FD137" s="366"/>
      <c r="FE137" s="366"/>
      <c r="FF137" s="366"/>
      <c r="FG137" s="366"/>
      <c r="FH137" s="366"/>
      <c r="FI137" s="366"/>
      <c r="FJ137" s="366"/>
      <c r="FK137" s="366"/>
      <c r="FL137" s="366"/>
      <c r="FM137" s="366"/>
      <c r="FN137" s="366"/>
      <c r="FO137" s="366"/>
      <c r="FP137" s="366"/>
      <c r="FQ137" s="366"/>
      <c r="FR137" s="366"/>
      <c r="FS137" s="366"/>
      <c r="FT137" s="366"/>
      <c r="FU137" s="366"/>
      <c r="FV137" s="366"/>
      <c r="FW137" s="366"/>
      <c r="FX137" s="366"/>
      <c r="FY137" s="366"/>
      <c r="FZ137" s="366"/>
      <c r="GA137" s="366"/>
      <c r="GB137" s="366"/>
      <c r="GC137" s="366"/>
      <c r="GD137" s="366"/>
      <c r="GE137" s="366"/>
      <c r="GF137" s="366"/>
      <c r="GG137" s="366"/>
      <c r="GH137" s="366"/>
      <c r="GI137" s="366"/>
      <c r="GJ137" s="366"/>
      <c r="GK137" s="366"/>
      <c r="GL137" s="366"/>
      <c r="GM137" s="366"/>
      <c r="GN137" s="366"/>
      <c r="GO137" s="366"/>
      <c r="GP137" s="366"/>
      <c r="GQ137" s="366"/>
      <c r="GR137" s="366"/>
      <c r="GS137" s="366"/>
      <c r="GT137" s="366"/>
      <c r="GU137" s="366"/>
      <c r="GV137" s="366"/>
      <c r="GW137" s="366"/>
      <c r="GX137" s="366"/>
      <c r="GY137" s="366"/>
    </row>
    <row r="138" spans="1:207" ht="38.25">
      <c r="A138" s="261" t="s">
        <v>925</v>
      </c>
      <c r="B138" s="255" t="s">
        <v>926</v>
      </c>
      <c r="C138" s="255" t="s">
        <v>927</v>
      </c>
      <c r="D138" s="255" t="s">
        <v>599</v>
      </c>
      <c r="E138" s="266" t="s">
        <v>36</v>
      </c>
      <c r="F138" s="267">
        <v>4</v>
      </c>
      <c r="G138" s="256" t="s">
        <v>928</v>
      </c>
      <c r="H138" s="7" t="s">
        <v>35</v>
      </c>
      <c r="I138" s="8" t="s">
        <v>48</v>
      </c>
      <c r="J138" s="8">
        <f>IF(ISERROR(W138*X138),"",W138*X138)</f>
        <v>16</v>
      </c>
      <c r="K138" s="14" t="str">
        <f>IF(ISERROR(VLOOKUP(Y138,'Directive OSH09 (FR)'!$T$6:$U$10,2,FALSE)),"",VLOOKUP(Y138,'Directive OSH09 (FR)'!$T$6:$U$10,2,FALSE))</f>
        <v>2-Tolérable</v>
      </c>
      <c r="L138" s="126"/>
      <c r="M138" s="127"/>
      <c r="N138" s="27"/>
      <c r="O138" s="27"/>
      <c r="P138" s="27"/>
      <c r="Q138" s="57"/>
      <c r="R138" s="35"/>
      <c r="S138" s="7">
        <f t="shared" ref="S138:T143" si="161">U138</f>
        <v>1</v>
      </c>
      <c r="T138" s="35">
        <f t="shared" si="161"/>
        <v>1</v>
      </c>
      <c r="U138" s="3">
        <f>IF(A138="",0,IF(Q$137="",1,IF(Q$137+$U$89*365&lt;$U$1,1,0)))</f>
        <v>1</v>
      </c>
      <c r="V138" s="163">
        <f>IF(A138="",0,IF(Q$137="",1,IF(Q$137+$V$89*365&lt;$U$1,1,0)))</f>
        <v>1</v>
      </c>
      <c r="W138" s="162">
        <f>IF(ISERROR(VLOOKUP(H138,'Directive OSH09 (FR)'!$O$6:$P$10,2,FALSE)),"",VLOOKUP(H138,'Directive OSH09 (FR)'!$O$6:$P$10,2,FALSE))</f>
        <v>2</v>
      </c>
      <c r="X138" s="3">
        <f>IF(ISERROR(VLOOKUP(I138,'Directive OSH09 (FR)'!$O$13:$P$17,2,FALSE)),"",VLOOKUP(I138,'Directive OSH09 (FR)'!$O$13:$P$17,2,FALSE))</f>
        <v>8</v>
      </c>
      <c r="Y138" s="3">
        <f>IF(J138="","",IF(J138&gt;=161,5,IF(J138&gt;=65,4,IF(J138&gt;=20,3,IF(J138&gt;=9,2,1)))))</f>
        <v>2</v>
      </c>
      <c r="Z138" s="417"/>
      <c r="AA138" s="418"/>
      <c r="AB138" s="418"/>
      <c r="AC138" s="420"/>
      <c r="AD138" s="667"/>
      <c r="AE138" s="651"/>
      <c r="AF138" s="807"/>
      <c r="AG138" s="435"/>
      <c r="AH138" s="435"/>
      <c r="AI138" s="812"/>
    </row>
    <row r="139" spans="1:207" ht="38.25">
      <c r="A139" s="261" t="s">
        <v>929</v>
      </c>
      <c r="B139" s="255" t="s">
        <v>930</v>
      </c>
      <c r="C139" s="255" t="s">
        <v>931</v>
      </c>
      <c r="D139" s="255" t="s">
        <v>599</v>
      </c>
      <c r="E139" s="266" t="s">
        <v>36</v>
      </c>
      <c r="F139" s="267">
        <v>4</v>
      </c>
      <c r="G139" s="256" t="s">
        <v>928</v>
      </c>
      <c r="H139" s="7" t="s">
        <v>35</v>
      </c>
      <c r="I139" s="8" t="s">
        <v>48</v>
      </c>
      <c r="J139" s="8"/>
      <c r="K139" s="14"/>
      <c r="L139" s="126"/>
      <c r="M139" s="127"/>
      <c r="N139" s="27"/>
      <c r="O139" s="27"/>
      <c r="P139" s="27"/>
      <c r="Q139" s="57"/>
      <c r="R139" s="35"/>
      <c r="S139" s="7"/>
      <c r="T139" s="35"/>
      <c r="U139" s="3"/>
      <c r="V139" s="163"/>
      <c r="W139" s="162"/>
      <c r="X139" s="3"/>
      <c r="Y139" s="3"/>
      <c r="Z139" s="417"/>
      <c r="AA139" s="418"/>
      <c r="AB139" s="418"/>
      <c r="AC139" s="420"/>
      <c r="AD139" s="667"/>
      <c r="AE139" s="651"/>
      <c r="AF139" s="807"/>
      <c r="AG139" s="435"/>
      <c r="AH139" s="435"/>
      <c r="AI139" s="812"/>
    </row>
    <row r="140" spans="1:207" ht="38.25">
      <c r="A140" s="261"/>
      <c r="B140" s="8" t="s">
        <v>597</v>
      </c>
      <c r="C140" s="8" t="s">
        <v>598</v>
      </c>
      <c r="D140" s="255" t="s">
        <v>599</v>
      </c>
      <c r="E140" s="266" t="s">
        <v>36</v>
      </c>
      <c r="F140" s="267">
        <v>4</v>
      </c>
      <c r="G140" s="321" t="s">
        <v>587</v>
      </c>
      <c r="H140" s="7" t="s">
        <v>35</v>
      </c>
      <c r="I140" s="8" t="s">
        <v>48</v>
      </c>
      <c r="J140" s="8">
        <f>IF(ISERROR(W140*X140),"",W140*X140)</f>
        <v>16</v>
      </c>
      <c r="K140" s="14" t="str">
        <f>IF(ISERROR(VLOOKUP(Y140,'Directive OSH09 (FR)'!$T$6:$U$10,2,FALSE)),"",VLOOKUP(Y140,'Directive OSH09 (FR)'!$T$6:$U$10,2,FALSE))</f>
        <v>2-Tolérable</v>
      </c>
      <c r="L140" s="126"/>
      <c r="M140" s="127"/>
      <c r="N140" s="27"/>
      <c r="O140" s="27"/>
      <c r="P140" s="27"/>
      <c r="Q140" s="57"/>
      <c r="R140" s="35"/>
      <c r="S140" s="7">
        <f>U140</f>
        <v>0</v>
      </c>
      <c r="T140" s="35">
        <f>V140</f>
        <v>0</v>
      </c>
      <c r="U140" s="3">
        <f>IF(A140="",0,IF(Q$142="",1,IF(Q$142+$U$96*365&lt;$U$1,1,0)))</f>
        <v>0</v>
      </c>
      <c r="V140" s="163">
        <f>IF(A140="",0,IF(Q$142="",1,IF(Q$142+$V$96*365&lt;$U$1,1,0)))</f>
        <v>0</v>
      </c>
      <c r="W140" s="162">
        <f>IF(ISERROR(VLOOKUP(H140,'Directive OSH09 (FR)'!$O$6:$P$10,2,FALSE)),"",VLOOKUP(H140,'Directive OSH09 (FR)'!$O$6:$P$10,2,FALSE))</f>
        <v>2</v>
      </c>
      <c r="X140" s="3">
        <f>IF(ISERROR(VLOOKUP(I140,'Directive OSH09 (FR)'!$O$13:$P$17,2,FALSE)),"",VLOOKUP(I140,'Directive OSH09 (FR)'!$O$13:$P$17,2,FALSE))</f>
        <v>8</v>
      </c>
      <c r="Y140" s="3">
        <f>IF(J140="","",IF(J140&gt;=161,5,IF(J140&gt;=65,4,IF(J140&gt;=20,3,IF(J140&gt;=9,2,1)))))</f>
        <v>2</v>
      </c>
      <c r="Z140" s="196" t="s">
        <v>600</v>
      </c>
      <c r="AA140" s="418"/>
      <c r="AB140" s="418"/>
      <c r="AC140" s="420"/>
      <c r="AD140" s="667"/>
      <c r="AE140" s="651"/>
      <c r="AF140" s="314"/>
      <c r="AG140" s="8"/>
      <c r="AH140" s="8">
        <f>IF(ISERROR(AU140*AV140),"",AU140*AV140)</f>
        <v>0</v>
      </c>
      <c r="AI140" s="653"/>
    </row>
    <row r="141" spans="1:207" ht="102">
      <c r="A141" s="261"/>
      <c r="B141" s="8" t="s">
        <v>601</v>
      </c>
      <c r="C141" s="8" t="s">
        <v>602</v>
      </c>
      <c r="D141" s="255" t="s">
        <v>603</v>
      </c>
      <c r="E141" s="266" t="s">
        <v>36</v>
      </c>
      <c r="F141" s="267">
        <v>4</v>
      </c>
      <c r="G141" s="321" t="s">
        <v>587</v>
      </c>
      <c r="H141" s="7" t="s">
        <v>35</v>
      </c>
      <c r="I141" s="8" t="s">
        <v>48</v>
      </c>
      <c r="J141" s="8">
        <f>IF(ISERROR(W141*X141),"",W141*X141)</f>
        <v>16</v>
      </c>
      <c r="K141" s="14" t="str">
        <f>IF(ISERROR(VLOOKUP(Y141,'Directive OSH09 (FR)'!$T$6:$U$10,2,FALSE)),"",VLOOKUP(Y141,'Directive OSH09 (FR)'!$T$6:$U$10,2,FALSE))</f>
        <v>2-Tolérable</v>
      </c>
      <c r="L141" s="126"/>
      <c r="M141" s="127"/>
      <c r="N141" s="27"/>
      <c r="O141" s="27"/>
      <c r="P141" s="27"/>
      <c r="Q141" s="57"/>
      <c r="R141" s="35"/>
      <c r="S141" s="7">
        <f>U141</f>
        <v>0</v>
      </c>
      <c r="T141" s="35">
        <f>V141</f>
        <v>0</v>
      </c>
      <c r="U141" s="3">
        <f>IF(A141="",0,IF(Q$142="",1,IF(Q$142+$U$96*365&lt;$U$1,1,0)))</f>
        <v>0</v>
      </c>
      <c r="V141" s="163">
        <f>IF(A141="",0,IF(Q$142="",1,IF(Q$142+$V$96*365&lt;$U$1,1,0)))</f>
        <v>0</v>
      </c>
      <c r="W141" s="162">
        <f>IF(ISERROR(VLOOKUP(H141,'Directive OSH09 (FR)'!$O$6:$P$10,2,FALSE)),"",VLOOKUP(H141,'Directive OSH09 (FR)'!$O$6:$P$10,2,FALSE))</f>
        <v>2</v>
      </c>
      <c r="X141" s="3">
        <f>IF(ISERROR(VLOOKUP(I141,'Directive OSH09 (FR)'!$O$13:$P$17,2,FALSE)),"",VLOOKUP(I141,'Directive OSH09 (FR)'!$O$13:$P$17,2,FALSE))</f>
        <v>8</v>
      </c>
      <c r="Y141" s="3">
        <f>IF(J141="","",IF(J141&gt;=161,5,IF(J141&gt;=65,4,IF(J141&gt;=20,3,IF(J141&gt;=9,2,1)))))</f>
        <v>2</v>
      </c>
      <c r="Z141" s="196" t="s">
        <v>568</v>
      </c>
      <c r="AA141" s="418"/>
      <c r="AB141" s="418"/>
      <c r="AC141" s="420"/>
      <c r="AD141" s="667"/>
      <c r="AE141" s="651"/>
      <c r="AF141" s="314"/>
      <c r="AG141" s="8"/>
      <c r="AH141" s="8"/>
      <c r="AI141" s="652"/>
    </row>
    <row r="142" spans="1:207" ht="51">
      <c r="A142" s="261"/>
      <c r="B142" s="8" t="s">
        <v>604</v>
      </c>
      <c r="C142" s="255" t="s">
        <v>605</v>
      </c>
      <c r="D142" s="255" t="s">
        <v>606</v>
      </c>
      <c r="E142" s="266" t="s">
        <v>33</v>
      </c>
      <c r="F142" s="283">
        <v>4</v>
      </c>
      <c r="G142" s="321" t="s">
        <v>508</v>
      </c>
      <c r="H142" s="7" t="s">
        <v>35</v>
      </c>
      <c r="I142" s="8" t="s">
        <v>49</v>
      </c>
      <c r="J142" s="8">
        <f>IF(ISERROR(W142*X142),"",W142*X142)</f>
        <v>36</v>
      </c>
      <c r="K142" s="14" t="str">
        <f>IF(ISERROR(VLOOKUP(Y142,'Directive OSH09 (FR)'!$T$6:$U$10,2,FALSE)),"",VLOOKUP(Y142,'Directive OSH09 (FR)'!$T$6:$U$10,2,FALSE))</f>
        <v>3-Moderé</v>
      </c>
      <c r="L142" s="126"/>
      <c r="M142" s="127"/>
      <c r="N142" s="27"/>
      <c r="O142" s="27"/>
      <c r="P142" s="27"/>
      <c r="Q142" s="57"/>
      <c r="R142" s="35"/>
      <c r="S142" s="7">
        <f t="shared" ref="S142:T142" si="162">U142</f>
        <v>0</v>
      </c>
      <c r="T142" s="35">
        <f t="shared" si="162"/>
        <v>0</v>
      </c>
      <c r="U142" s="3">
        <f>IF(A142="",0,IF(Q$138="",1,IF(Q$138+$U$90*365&lt;$U$1,1,0)))</f>
        <v>0</v>
      </c>
      <c r="V142" s="163">
        <f>IF(A142="",0,IF(Q$138="",1,IF(Q$138+$V$90*365&lt;$U$1,1,0)))</f>
        <v>0</v>
      </c>
      <c r="W142" s="162">
        <f>IF(ISERROR(VLOOKUP(H142,'Directive OSH09 (FR)'!$O$6:$P$10,2,FALSE)),"",VLOOKUP(H142,'Directive OSH09 (FR)'!$O$6:$P$10,2,FALSE))</f>
        <v>2</v>
      </c>
      <c r="X142" s="3">
        <f>IF(ISERROR(VLOOKUP(I142,'Directive OSH09 (FR)'!$O$13:$P$17,2,FALSE)),"",VLOOKUP(I142,'Directive OSH09 (FR)'!$O$13:$P$17,2,FALSE))</f>
        <v>18</v>
      </c>
      <c r="Y142" s="3">
        <f>IF(J142="","",IF(J142&gt;=161,5,IF(J142&gt;=65,4,IF(J142&gt;=20,3,IF(J142&gt;=9,2,1)))))</f>
        <v>3</v>
      </c>
      <c r="Z142" s="417"/>
      <c r="AA142" s="418"/>
      <c r="AB142" s="418"/>
      <c r="AC142" s="420"/>
      <c r="AD142" s="667"/>
      <c r="AE142" s="651"/>
      <c r="AF142" s="421"/>
      <c r="AG142" s="418"/>
      <c r="AH142" s="418"/>
      <c r="AI142" s="652"/>
    </row>
    <row r="143" spans="1:207" ht="5.25" customHeight="1">
      <c r="A143" s="405"/>
      <c r="B143" s="62"/>
      <c r="C143" s="62"/>
      <c r="D143" s="62"/>
      <c r="E143" s="293"/>
      <c r="F143" s="282"/>
      <c r="G143" s="458"/>
      <c r="H143" s="61"/>
      <c r="I143" s="62"/>
      <c r="J143" s="62" t="str">
        <f t="shared" ref="J143" si="163">IF(ISERROR(W143*X143),"",W143*X143)</f>
        <v/>
      </c>
      <c r="K143" s="63" t="str">
        <f>IF(ISERROR(VLOOKUP(Y143,'Directive OSH09 (FR)'!$T$6:$U$10,2,FALSE)),"",VLOOKUP(Y143,'Directive OSH09 (FR)'!$T$6:$U$10,2,FALSE))</f>
        <v/>
      </c>
      <c r="L143" s="61"/>
      <c r="M143" s="64"/>
      <c r="N143" s="64"/>
      <c r="O143" s="64"/>
      <c r="P143" s="64"/>
      <c r="Q143" s="65"/>
      <c r="R143" s="66"/>
      <c r="S143" s="61">
        <f t="shared" si="161"/>
        <v>0</v>
      </c>
      <c r="T143" s="66">
        <f t="shared" si="161"/>
        <v>0</v>
      </c>
      <c r="U143" s="164">
        <f t="shared" ref="U143" si="164">IF(A143="",0,IF(Q$137="",1,IF(Q$137+$U$89*365&lt;$U$1,1,0)))</f>
        <v>0</v>
      </c>
      <c r="V143" s="165">
        <f t="shared" ref="V143" si="165">IF(A143="",0,IF(Q$137="",1,IF(Q$137+$V$89*365&lt;$U$1,1,0)))</f>
        <v>0</v>
      </c>
      <c r="W143" s="162" t="str">
        <f>IF(ISERROR(VLOOKUP(H143,'Directive OSH09 (FR)'!$O$6:$P$10,2,FALSE)),"",VLOOKUP(H143,'Directive OSH09 (FR)'!$O$6:$P$10,2,FALSE))</f>
        <v/>
      </c>
      <c r="X143" s="3" t="str">
        <f>IF(ISERROR(VLOOKUP(I143,'Directive OSH09 (FR)'!$O$13:$P$17,2,FALSE)),"",VLOOKUP(I143,'Directive OSH09 (FR)'!$O$13:$P$17,2,FALSE))</f>
        <v/>
      </c>
      <c r="Y143" s="3" t="str">
        <f t="shared" ref="Y143" si="166">IF(J143="","",IF(J143&gt;=161,5,IF(J143&gt;=65,4,IF(J143&gt;=20,3,IF(J143&gt;=9,2,1)))))</f>
        <v/>
      </c>
      <c r="Z143" s="417"/>
      <c r="AA143" s="418"/>
      <c r="AB143" s="418"/>
      <c r="AC143" s="420"/>
      <c r="AD143" s="667"/>
      <c r="AE143" s="651"/>
      <c r="AF143" s="421"/>
      <c r="AG143" s="418"/>
      <c r="AH143" s="418"/>
      <c r="AI143" s="652"/>
    </row>
    <row r="144" spans="1:207" s="517" customFormat="1">
      <c r="A144" s="403" t="s">
        <v>297</v>
      </c>
      <c r="B144" s="398"/>
      <c r="C144" s="398"/>
      <c r="D144" s="398"/>
      <c r="E144" s="370"/>
      <c r="F144" s="371"/>
      <c r="G144" s="464"/>
      <c r="H144" s="412"/>
      <c r="I144" s="398"/>
      <c r="J144" s="398">
        <f>IF(SUM(J145:J154)=0,"",MAX(J145:J154))</f>
        <v>36</v>
      </c>
      <c r="K144" s="356" t="str">
        <f>IF(ISERROR(VLOOKUP(Y144,'Directive OSH09 (FR)'!$T$6:$U$10,2,FALSE)),"",VLOOKUP(Y144,'Directive OSH09 (FR)'!$T$6:$U$10,2,FALSE))</f>
        <v>3-Moderé</v>
      </c>
      <c r="L144" s="357" t="str">
        <f>IF(ISERROR(VLOOKUP($A144,Dangers!$B$4:$G$1001,4,FALSE)),"ERR",IF(ISBLANK(VLOOKUP($A144,Dangers!$B$4:$G$1001,4,FALSE)),"","Yes"))</f>
        <v/>
      </c>
      <c r="M144" s="358" t="str">
        <f>IF(ISERROR(VLOOKUP($A144,Dangers!$B$4:$G$1001,6,FALSE)),"ERR",IF(ISBLANK((VLOOKUP($A144,Dangers!$B$4:$G$1001,6,FALSE))),"","Yes"))</f>
        <v>Yes</v>
      </c>
      <c r="N144" s="358"/>
      <c r="O144" s="359"/>
      <c r="P144" s="358"/>
      <c r="Q144" s="360">
        <f>IF(OR(L144="Yes",M144="Yes"),MAX(Q154:Q154),"")</f>
        <v>0</v>
      </c>
      <c r="R144" s="361"/>
      <c r="S144" s="357">
        <f>IF(L144="Yes",IF(SUM(S154:S154)=0,0,1),2)</f>
        <v>2</v>
      </c>
      <c r="T144" s="361">
        <f>IF(M144="Yes",IF(SUM(T154:T154)=0,0,1),2)</f>
        <v>0</v>
      </c>
      <c r="U144" s="362">
        <v>1</v>
      </c>
      <c r="V144" s="363">
        <v>3</v>
      </c>
      <c r="W144" s="364" t="str">
        <f>IF(ISERROR(VLOOKUP(H144,'Directive OSH09 (FR)'!$O$6:$P$10,2,FALSE)),"",VLOOKUP(H144,'Directive OSH09 (FR)'!$O$6:$P$10,2,FALSE))</f>
        <v/>
      </c>
      <c r="X144" s="362" t="str">
        <f>IF(ISERROR(VLOOKUP(I144,'Directive OSH09 (FR)'!$O$13:$P$17,2,FALSE)),"",VLOOKUP(I144,'Directive OSH09 (FR)'!$O$13:$P$17,2,FALSE))</f>
        <v/>
      </c>
      <c r="Y144" s="362">
        <f>IF(J144="","",IF(J144&gt;=161,5,IF(J144&gt;=65,4,IF(J144&gt;=20,3,IF(J144&gt;=9,2,1)))))</f>
        <v>3</v>
      </c>
      <c r="Z144" s="367"/>
      <c r="AA144" s="365"/>
      <c r="AB144" s="365"/>
      <c r="AC144" s="368"/>
      <c r="AD144" s="665"/>
      <c r="AE144" s="644"/>
      <c r="AF144" s="624"/>
      <c r="AG144" s="365"/>
      <c r="AH144" s="365"/>
      <c r="AI144" s="656"/>
      <c r="AJ144" s="366"/>
      <c r="AK144" s="366"/>
      <c r="AL144" s="366"/>
      <c r="AM144" s="366"/>
      <c r="AN144" s="366"/>
      <c r="AO144" s="366"/>
      <c r="AP144" s="366"/>
      <c r="AQ144" s="366"/>
      <c r="AR144" s="366"/>
      <c r="AS144" s="366"/>
      <c r="AT144" s="366"/>
      <c r="AU144" s="366"/>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6"/>
      <c r="BZ144" s="366"/>
      <c r="CA144" s="366"/>
      <c r="CB144" s="366"/>
      <c r="CC144" s="366"/>
      <c r="CD144" s="366"/>
      <c r="CE144" s="366"/>
      <c r="CF144" s="366"/>
      <c r="CG144" s="366"/>
      <c r="CH144" s="366"/>
      <c r="CI144" s="366"/>
      <c r="CJ144" s="366"/>
      <c r="CK144" s="366"/>
      <c r="CL144" s="366"/>
      <c r="CM144" s="366"/>
      <c r="CN144" s="366"/>
      <c r="CO144" s="366"/>
      <c r="CP144" s="366"/>
      <c r="CQ144" s="366"/>
      <c r="CR144" s="366"/>
      <c r="CS144" s="366"/>
      <c r="CT144" s="366"/>
      <c r="CU144" s="366"/>
      <c r="CV144" s="366"/>
      <c r="CW144" s="366"/>
      <c r="CX144" s="366"/>
      <c r="CY144" s="366"/>
      <c r="CZ144" s="366"/>
      <c r="DA144" s="366"/>
      <c r="DB144" s="366"/>
      <c r="DC144" s="366"/>
      <c r="DD144" s="366"/>
      <c r="DE144" s="366"/>
      <c r="DF144" s="366"/>
      <c r="DG144" s="366"/>
      <c r="DH144" s="366"/>
      <c r="DI144" s="366"/>
      <c r="DJ144" s="366"/>
      <c r="DK144" s="366"/>
      <c r="DL144" s="366"/>
      <c r="DM144" s="366"/>
      <c r="DN144" s="366"/>
      <c r="DO144" s="366"/>
      <c r="DP144" s="366"/>
      <c r="DQ144" s="366"/>
      <c r="DR144" s="366"/>
      <c r="DS144" s="366"/>
      <c r="DT144" s="366"/>
      <c r="DU144" s="366"/>
      <c r="DV144" s="366"/>
      <c r="DW144" s="366"/>
      <c r="DX144" s="366"/>
      <c r="DY144" s="366"/>
      <c r="DZ144" s="366"/>
      <c r="EA144" s="366"/>
      <c r="EB144" s="366"/>
      <c r="EC144" s="366"/>
      <c r="ED144" s="366"/>
      <c r="EE144" s="366"/>
      <c r="EF144" s="366"/>
      <c r="EG144" s="366"/>
      <c r="EH144" s="366"/>
      <c r="EI144" s="366"/>
      <c r="EJ144" s="366"/>
      <c r="EK144" s="366"/>
      <c r="EL144" s="366"/>
      <c r="EM144" s="366"/>
      <c r="EN144" s="366"/>
      <c r="EO144" s="366"/>
      <c r="EP144" s="366"/>
      <c r="EQ144" s="366"/>
      <c r="ER144" s="366"/>
      <c r="ES144" s="366"/>
      <c r="ET144" s="366"/>
      <c r="EU144" s="366"/>
      <c r="EV144" s="366"/>
      <c r="EW144" s="366"/>
      <c r="EX144" s="366"/>
      <c r="EY144" s="366"/>
      <c r="EZ144" s="366"/>
      <c r="FA144" s="366"/>
      <c r="FB144" s="366"/>
      <c r="FC144" s="366"/>
      <c r="FD144" s="366"/>
      <c r="FE144" s="366"/>
      <c r="FF144" s="366"/>
      <c r="FG144" s="366"/>
      <c r="FH144" s="366"/>
      <c r="FI144" s="366"/>
      <c r="FJ144" s="366"/>
      <c r="FK144" s="366"/>
      <c r="FL144" s="366"/>
      <c r="FM144" s="366"/>
      <c r="FN144" s="366"/>
      <c r="FO144" s="366"/>
      <c r="FP144" s="366"/>
      <c r="FQ144" s="366"/>
      <c r="FR144" s="366"/>
      <c r="FS144" s="366"/>
      <c r="FT144" s="366"/>
      <c r="FU144" s="366"/>
      <c r="FV144" s="366"/>
      <c r="FW144" s="366"/>
      <c r="FX144" s="366"/>
      <c r="FY144" s="366"/>
      <c r="FZ144" s="366"/>
      <c r="GA144" s="366"/>
      <c r="GB144" s="366"/>
      <c r="GC144" s="366"/>
      <c r="GD144" s="366"/>
      <c r="GE144" s="366"/>
      <c r="GF144" s="366"/>
      <c r="GG144" s="366"/>
      <c r="GH144" s="366"/>
      <c r="GI144" s="366"/>
      <c r="GJ144" s="366"/>
      <c r="GK144" s="366"/>
      <c r="GL144" s="366"/>
      <c r="GM144" s="366"/>
      <c r="GN144" s="366"/>
      <c r="GO144" s="366"/>
      <c r="GP144" s="366"/>
      <c r="GQ144" s="366"/>
      <c r="GR144" s="366"/>
      <c r="GS144" s="366"/>
      <c r="GT144" s="366"/>
      <c r="GU144" s="366"/>
      <c r="GV144" s="366"/>
      <c r="GW144" s="366"/>
      <c r="GX144" s="366"/>
      <c r="GY144" s="366"/>
    </row>
    <row r="145" spans="1:207" ht="38.25">
      <c r="A145" s="261"/>
      <c r="B145" s="255" t="s">
        <v>607</v>
      </c>
      <c r="C145" s="255" t="s">
        <v>608</v>
      </c>
      <c r="D145" s="255" t="s">
        <v>609</v>
      </c>
      <c r="E145" s="266" t="s">
        <v>39</v>
      </c>
      <c r="F145" s="267">
        <v>4</v>
      </c>
      <c r="G145" s="256" t="s">
        <v>610</v>
      </c>
      <c r="H145" s="7" t="s">
        <v>38</v>
      </c>
      <c r="I145" s="8" t="s">
        <v>46</v>
      </c>
      <c r="J145" s="8">
        <f>IF(ISERROR(W145*X145),"",W145*X145)</f>
        <v>4</v>
      </c>
      <c r="K145" s="14" t="str">
        <f>IF(ISERROR(VLOOKUP(Y145,'Directive OSH09 (FR)'!$T$6:$U$10,2,FALSE)),"",VLOOKUP(Y145,'Directive OSH09 (FR)'!$T$6:$U$10,2,FALSE))</f>
        <v>1-Negligeable</v>
      </c>
      <c r="L145" s="126"/>
      <c r="M145" s="127"/>
      <c r="N145" s="27"/>
      <c r="O145" s="27"/>
      <c r="P145" s="27"/>
      <c r="Q145" s="57"/>
      <c r="R145" s="35"/>
      <c r="S145" s="7">
        <f t="shared" ref="S145:T152" si="167">U145</f>
        <v>0</v>
      </c>
      <c r="T145" s="35">
        <f t="shared" si="167"/>
        <v>0</v>
      </c>
      <c r="U145" s="3">
        <f t="shared" ref="U145:U152" si="168">IF(A145="",0,IF(Q$150="",1,IF(Q$150+$U$94*365&lt;$U$1,1,0)))</f>
        <v>0</v>
      </c>
      <c r="V145" s="163">
        <f t="shared" ref="V145:V152" si="169">IF(A145="",0,IF(Q$150="",1,IF(Q$150+$V$94*365&lt;$U$1,1,0)))</f>
        <v>0</v>
      </c>
      <c r="W145" s="162">
        <f>IF(ISERROR(VLOOKUP(H145,'Directive OSH09 (FR)'!$O$6:$P$10,2,FALSE)),"",VLOOKUP(H145,'Directive OSH09 (FR)'!$O$6:$P$10,2,FALSE))</f>
        <v>4</v>
      </c>
      <c r="X145" s="3">
        <f>IF(ISERROR(VLOOKUP(I145,'Directive OSH09 (FR)'!$O$13:$P$17,2,FALSE)),"",VLOOKUP(I145,'Directive OSH09 (FR)'!$O$13:$P$17,2,FALSE))</f>
        <v>1</v>
      </c>
      <c r="Y145" s="3">
        <f>IF(J145="","",IF(J145&gt;=161,5,IF(J145&gt;=65,4,IF(J145&gt;=20,3,IF(J145&gt;=9,2,1)))))</f>
        <v>1</v>
      </c>
      <c r="Z145" s="196"/>
      <c r="AA145" s="418"/>
      <c r="AB145" s="418"/>
      <c r="AC145" s="420"/>
      <c r="AD145" s="667"/>
      <c r="AE145" s="651"/>
      <c r="AF145" s="314"/>
      <c r="AG145" s="255"/>
      <c r="AH145" s="8">
        <f>IF(ISERROR(AU145*AV145),"",AU145*AV145)</f>
        <v>0</v>
      </c>
      <c r="AI145" s="652"/>
    </row>
    <row r="146" spans="1:207" ht="38.25">
      <c r="A146" s="261"/>
      <c r="B146" s="255" t="s">
        <v>607</v>
      </c>
      <c r="C146" s="255" t="s">
        <v>611</v>
      </c>
      <c r="D146" s="255" t="s">
        <v>1317</v>
      </c>
      <c r="E146" s="266" t="s">
        <v>39</v>
      </c>
      <c r="F146" s="267">
        <v>4</v>
      </c>
      <c r="G146" s="256" t="s">
        <v>610</v>
      </c>
      <c r="H146" s="7" t="s">
        <v>41</v>
      </c>
      <c r="I146" s="8" t="s">
        <v>47</v>
      </c>
      <c r="J146" s="8">
        <f t="shared" ref="J146:J148" si="170">IF(ISERROR(W146*X146),"",W146*X146)</f>
        <v>36</v>
      </c>
      <c r="K146" s="14" t="str">
        <f>IF(ISERROR(VLOOKUP(Y146,'Directive OSH09 (FR)'!$T$6:$U$10,2,FALSE)),"",VLOOKUP(Y146,'Directive OSH09 (FR)'!$T$6:$U$10,2,FALSE))</f>
        <v>3-Moderé</v>
      </c>
      <c r="L146" s="126"/>
      <c r="M146" s="127"/>
      <c r="N146" s="27"/>
      <c r="O146" s="27"/>
      <c r="P146" s="27"/>
      <c r="Q146" s="57"/>
      <c r="R146" s="35"/>
      <c r="S146" s="7">
        <f t="shared" si="167"/>
        <v>0</v>
      </c>
      <c r="T146" s="35">
        <f t="shared" si="167"/>
        <v>0</v>
      </c>
      <c r="U146" s="3">
        <f t="shared" si="168"/>
        <v>0</v>
      </c>
      <c r="V146" s="163">
        <f t="shared" si="169"/>
        <v>0</v>
      </c>
      <c r="W146" s="162">
        <f>IF(ISERROR(VLOOKUP(H146,'Directive OSH09 (FR)'!$O$6:$P$10,2,FALSE)),"",VLOOKUP(H146,'Directive OSH09 (FR)'!$O$6:$P$10,2,FALSE))</f>
        <v>9</v>
      </c>
      <c r="X146" s="3">
        <f>IF(ISERROR(VLOOKUP(I146,'Directive OSH09 (FR)'!$O$13:$P$17,2,FALSE)),"",VLOOKUP(I146,'Directive OSH09 (FR)'!$O$13:$P$17,2,FALSE))</f>
        <v>4</v>
      </c>
      <c r="Y146" s="3">
        <f t="shared" ref="Y146:Y148" si="171">IF(J146="","",IF(J146&gt;=161,5,IF(J146&gt;=65,4,IF(J146&gt;=20,3,IF(J146&gt;=9,2,1)))))</f>
        <v>3</v>
      </c>
      <c r="Z146" s="196"/>
      <c r="AA146" s="418"/>
      <c r="AB146" s="418"/>
      <c r="AC146" s="420"/>
      <c r="AD146" s="667"/>
      <c r="AE146" s="651"/>
      <c r="AF146" s="314"/>
      <c r="AG146" s="8"/>
      <c r="AH146" s="8">
        <f t="shared" ref="AH146:AH148" si="172">IF(ISERROR(AU146*AV146),"",AU146*AV146)</f>
        <v>0</v>
      </c>
      <c r="AI146" s="652"/>
    </row>
    <row r="147" spans="1:207" ht="38.25">
      <c r="A147" s="261"/>
      <c r="B147" s="255" t="s">
        <v>607</v>
      </c>
      <c r="C147" s="255" t="s">
        <v>608</v>
      </c>
      <c r="D147" s="255" t="s">
        <v>612</v>
      </c>
      <c r="E147" s="266" t="s">
        <v>39</v>
      </c>
      <c r="F147" s="267">
        <v>4</v>
      </c>
      <c r="G147" s="256" t="s">
        <v>610</v>
      </c>
      <c r="H147" s="7" t="s">
        <v>38</v>
      </c>
      <c r="I147" s="8" t="s">
        <v>47</v>
      </c>
      <c r="J147" s="8">
        <f t="shared" si="170"/>
        <v>16</v>
      </c>
      <c r="K147" s="14" t="str">
        <f>IF(ISERROR(VLOOKUP(Y147,'Directive OSH09 (FR)'!$T$6:$U$10,2,FALSE)),"",VLOOKUP(Y147,'Directive OSH09 (FR)'!$T$6:$U$10,2,FALSE))</f>
        <v>2-Tolérable</v>
      </c>
      <c r="L147" s="126"/>
      <c r="M147" s="127"/>
      <c r="N147" s="27"/>
      <c r="O147" s="27"/>
      <c r="P147" s="27"/>
      <c r="Q147" s="57"/>
      <c r="R147" s="35"/>
      <c r="S147" s="7">
        <f t="shared" si="167"/>
        <v>0</v>
      </c>
      <c r="T147" s="35">
        <f t="shared" si="167"/>
        <v>0</v>
      </c>
      <c r="U147" s="3">
        <f t="shared" si="168"/>
        <v>0</v>
      </c>
      <c r="V147" s="163">
        <f t="shared" si="169"/>
        <v>0</v>
      </c>
      <c r="W147" s="162">
        <f>IF(ISERROR(VLOOKUP(H147,'Directive OSH09 (FR)'!$O$6:$P$10,2,FALSE)),"",VLOOKUP(H147,'Directive OSH09 (FR)'!$O$6:$P$10,2,FALSE))</f>
        <v>4</v>
      </c>
      <c r="X147" s="3">
        <f>IF(ISERROR(VLOOKUP(I147,'Directive OSH09 (FR)'!$O$13:$P$17,2,FALSE)),"",VLOOKUP(I147,'Directive OSH09 (FR)'!$O$13:$P$17,2,FALSE))</f>
        <v>4</v>
      </c>
      <c r="Y147" s="3">
        <f t="shared" si="171"/>
        <v>2</v>
      </c>
      <c r="Z147" s="196"/>
      <c r="AA147" s="418"/>
      <c r="AB147" s="418"/>
      <c r="AC147" s="420"/>
      <c r="AD147" s="667"/>
      <c r="AE147" s="651"/>
      <c r="AF147" s="314"/>
      <c r="AG147" s="8"/>
      <c r="AH147" s="8">
        <f t="shared" si="172"/>
        <v>0</v>
      </c>
      <c r="AI147" s="652"/>
    </row>
    <row r="148" spans="1:207" ht="38.25">
      <c r="A148" s="261" t="s">
        <v>932</v>
      </c>
      <c r="B148" s="255" t="s">
        <v>613</v>
      </c>
      <c r="C148" s="255" t="s">
        <v>614</v>
      </c>
      <c r="D148" s="255" t="s">
        <v>615</v>
      </c>
      <c r="E148" s="266" t="s">
        <v>39</v>
      </c>
      <c r="F148" s="267">
        <v>4</v>
      </c>
      <c r="G148" s="256" t="s">
        <v>610</v>
      </c>
      <c r="H148" s="7" t="s">
        <v>38</v>
      </c>
      <c r="I148" s="8" t="s">
        <v>47</v>
      </c>
      <c r="J148" s="8">
        <f t="shared" si="170"/>
        <v>16</v>
      </c>
      <c r="K148" s="14" t="str">
        <f>IF(ISERROR(VLOOKUP(Y148,'Directive OSH09 (FR)'!$T$6:$U$10,2,FALSE)),"",VLOOKUP(Y148,'Directive OSH09 (FR)'!$T$6:$U$10,2,FALSE))</f>
        <v>2-Tolérable</v>
      </c>
      <c r="L148" s="126"/>
      <c r="M148" s="127"/>
      <c r="N148" s="27"/>
      <c r="O148" s="27"/>
      <c r="P148" s="27"/>
      <c r="Q148" s="57"/>
      <c r="R148" s="35"/>
      <c r="S148" s="7">
        <f t="shared" si="167"/>
        <v>1</v>
      </c>
      <c r="T148" s="35">
        <f t="shared" si="167"/>
        <v>1</v>
      </c>
      <c r="U148" s="3">
        <f t="shared" si="168"/>
        <v>1</v>
      </c>
      <c r="V148" s="163">
        <f t="shared" si="169"/>
        <v>1</v>
      </c>
      <c r="W148" s="162">
        <f>IF(ISERROR(VLOOKUP(H148,'Directive OSH09 (FR)'!$O$6:$P$10,2,FALSE)),"",VLOOKUP(H148,'Directive OSH09 (FR)'!$O$6:$P$10,2,FALSE))</f>
        <v>4</v>
      </c>
      <c r="X148" s="3">
        <f>IF(ISERROR(VLOOKUP(I148,'Directive OSH09 (FR)'!$O$13:$P$17,2,FALSE)),"",VLOOKUP(I148,'Directive OSH09 (FR)'!$O$13:$P$17,2,FALSE))</f>
        <v>4</v>
      </c>
      <c r="Y148" s="3">
        <f t="shared" si="171"/>
        <v>2</v>
      </c>
      <c r="Z148" s="210" t="s">
        <v>661</v>
      </c>
      <c r="AA148" s="418"/>
      <c r="AB148" s="418"/>
      <c r="AC148" s="420"/>
      <c r="AD148" s="667"/>
      <c r="AE148" s="651"/>
      <c r="AF148" s="314"/>
      <c r="AG148" s="8"/>
      <c r="AH148" s="8">
        <f t="shared" si="172"/>
        <v>0</v>
      </c>
      <c r="AI148" s="653"/>
    </row>
    <row r="149" spans="1:207" s="517" customFormat="1" ht="38.25">
      <c r="A149" s="261" t="s">
        <v>932</v>
      </c>
      <c r="B149" s="255" t="s">
        <v>613</v>
      </c>
      <c r="C149" s="409" t="s">
        <v>617</v>
      </c>
      <c r="D149" s="255" t="s">
        <v>618</v>
      </c>
      <c r="E149" s="266" t="s">
        <v>39</v>
      </c>
      <c r="F149" s="267">
        <v>4</v>
      </c>
      <c r="G149" s="256" t="s">
        <v>610</v>
      </c>
      <c r="H149" s="7" t="s">
        <v>38</v>
      </c>
      <c r="I149" s="8" t="s">
        <v>48</v>
      </c>
      <c r="J149" s="8">
        <f>IF(ISERROR(W149*X149),"",W149*X149)</f>
        <v>32</v>
      </c>
      <c r="K149" s="14" t="str">
        <f>IF(ISERROR(VLOOKUP(Y149,'Directive OSH09 (FR)'!$T$6:$U$10,2,FALSE)),"",VLOOKUP(Y149,'Directive OSH09 (FR)'!$T$6:$U$10,2,FALSE))</f>
        <v>3-Moderé</v>
      </c>
      <c r="L149" s="126"/>
      <c r="M149" s="127"/>
      <c r="N149" s="27"/>
      <c r="O149" s="27"/>
      <c r="P149" s="27"/>
      <c r="Q149" s="57"/>
      <c r="R149" s="35"/>
      <c r="S149" s="7">
        <f t="shared" si="167"/>
        <v>1</v>
      </c>
      <c r="T149" s="35">
        <f t="shared" si="167"/>
        <v>1</v>
      </c>
      <c r="U149" s="3">
        <f t="shared" si="168"/>
        <v>1</v>
      </c>
      <c r="V149" s="163">
        <f t="shared" si="169"/>
        <v>1</v>
      </c>
      <c r="W149" s="162">
        <f>IF(ISERROR(VLOOKUP(H149,'Directive OSH09 (FR)'!$O$6:$P$10,2,FALSE)),"",VLOOKUP(H149,'Directive OSH09 (FR)'!$O$6:$P$10,2,FALSE))</f>
        <v>4</v>
      </c>
      <c r="X149" s="3">
        <f>IF(ISERROR(VLOOKUP(I149,'Directive OSH09 (FR)'!$O$13:$P$17,2,FALSE)),"",VLOOKUP(I149,'Directive OSH09 (FR)'!$O$13:$P$17,2,FALSE))</f>
        <v>8</v>
      </c>
      <c r="Y149" s="3">
        <f>IF(J149="","",IF(J149&gt;=161,5,IF(J149&gt;=65,4,IF(J149&gt;=20,3,IF(J149&gt;=9,2,1)))))</f>
        <v>3</v>
      </c>
      <c r="Z149" s="210" t="s">
        <v>661</v>
      </c>
      <c r="AA149" s="418"/>
      <c r="AB149" s="418"/>
      <c r="AC149" s="420"/>
      <c r="AD149" s="667"/>
      <c r="AE149" s="651"/>
      <c r="AF149" s="314"/>
      <c r="AG149" s="8"/>
      <c r="AH149" s="8"/>
      <c r="AI149" s="653"/>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c r="DB149" s="290"/>
      <c r="DC149" s="290"/>
      <c r="DD149" s="290"/>
      <c r="DE149" s="290"/>
      <c r="DF149" s="290"/>
      <c r="DG149" s="290"/>
      <c r="DH149" s="290"/>
      <c r="DI149" s="290"/>
      <c r="DJ149" s="290"/>
      <c r="DK149" s="290"/>
      <c r="DL149" s="290"/>
      <c r="DM149" s="290"/>
      <c r="DN149" s="290"/>
      <c r="DO149" s="290"/>
      <c r="DP149" s="290"/>
      <c r="DQ149" s="290"/>
      <c r="DR149" s="290"/>
      <c r="DS149" s="290"/>
      <c r="DT149" s="290"/>
      <c r="DU149" s="290"/>
      <c r="DV149" s="290"/>
      <c r="DW149" s="290"/>
      <c r="DX149" s="290"/>
      <c r="DY149" s="290"/>
      <c r="DZ149" s="290"/>
      <c r="EA149" s="290"/>
      <c r="EB149" s="290"/>
      <c r="EC149" s="290"/>
      <c r="ED149" s="290"/>
      <c r="EE149" s="290"/>
      <c r="EF149" s="290"/>
      <c r="EG149" s="290"/>
      <c r="EH149" s="290"/>
      <c r="EI149" s="290"/>
      <c r="EJ149" s="290"/>
      <c r="EK149" s="290"/>
      <c r="EL149" s="290"/>
      <c r="EM149" s="290"/>
      <c r="EN149" s="290"/>
      <c r="EO149" s="290"/>
      <c r="EP149" s="290"/>
      <c r="EQ149" s="290"/>
      <c r="ER149" s="290"/>
      <c r="ES149" s="290"/>
      <c r="ET149" s="290"/>
      <c r="EU149" s="290"/>
      <c r="EV149" s="290"/>
      <c r="EW149" s="290"/>
      <c r="EX149" s="290"/>
      <c r="EY149" s="290"/>
      <c r="EZ149" s="290"/>
      <c r="FA149" s="290"/>
      <c r="FB149" s="290"/>
      <c r="FC149" s="290"/>
      <c r="FD149" s="290"/>
      <c r="FE149" s="290"/>
      <c r="FF149" s="290"/>
      <c r="FG149" s="290"/>
      <c r="FH149" s="290"/>
      <c r="FI149" s="290"/>
      <c r="FJ149" s="290"/>
      <c r="FK149" s="290"/>
      <c r="FL149" s="290"/>
      <c r="FM149" s="290"/>
      <c r="FN149" s="290"/>
      <c r="FO149" s="290"/>
      <c r="FP149" s="290"/>
      <c r="FQ149" s="290"/>
      <c r="FR149" s="290"/>
      <c r="FS149" s="290"/>
      <c r="FT149" s="290"/>
      <c r="FU149" s="290"/>
      <c r="FV149" s="290"/>
      <c r="FW149" s="290"/>
      <c r="FX149" s="290"/>
      <c r="FY149" s="290"/>
      <c r="FZ149" s="290"/>
      <c r="GA149" s="290"/>
      <c r="GB149" s="290"/>
      <c r="GC149" s="290"/>
      <c r="GD149" s="290"/>
      <c r="GE149" s="290"/>
      <c r="GF149" s="290"/>
      <c r="GG149" s="290"/>
      <c r="GH149" s="290"/>
      <c r="GI149" s="290"/>
      <c r="GJ149" s="290"/>
      <c r="GK149" s="290"/>
      <c r="GL149" s="290"/>
      <c r="GM149" s="290"/>
      <c r="GN149" s="290"/>
      <c r="GO149" s="290"/>
      <c r="GP149" s="290"/>
      <c r="GQ149" s="290"/>
      <c r="GR149" s="290"/>
      <c r="GS149" s="290"/>
      <c r="GT149" s="290"/>
      <c r="GU149" s="290"/>
      <c r="GV149" s="290"/>
      <c r="GW149" s="290"/>
      <c r="GX149" s="290"/>
      <c r="GY149" s="290"/>
    </row>
    <row r="150" spans="1:207" ht="51">
      <c r="A150" s="261" t="s">
        <v>932</v>
      </c>
      <c r="B150" s="255" t="s">
        <v>613</v>
      </c>
      <c r="C150" s="255" t="s">
        <v>933</v>
      </c>
      <c r="D150" s="255" t="s">
        <v>615</v>
      </c>
      <c r="E150" s="266" t="s">
        <v>39</v>
      </c>
      <c r="F150" s="267">
        <v>4</v>
      </c>
      <c r="G150" s="256" t="s">
        <v>610</v>
      </c>
      <c r="H150" s="7" t="s">
        <v>38</v>
      </c>
      <c r="I150" s="8" t="s">
        <v>48</v>
      </c>
      <c r="J150" s="8">
        <f t="shared" ref="J150" si="173">IF(ISERROR(W150*X150),"",W150*X150)</f>
        <v>32</v>
      </c>
      <c r="K150" s="14" t="str">
        <f>IF(ISERROR(VLOOKUP(Y150,'Directive OSH09 (FR)'!$T$6:$U$10,2,FALSE)),"",VLOOKUP(Y150,'Directive OSH09 (FR)'!$T$6:$U$10,2,FALSE))</f>
        <v>3-Moderé</v>
      </c>
      <c r="L150" s="126"/>
      <c r="M150" s="127"/>
      <c r="N150" s="27"/>
      <c r="O150" s="27"/>
      <c r="P150" s="27"/>
      <c r="Q150" s="57"/>
      <c r="R150" s="35"/>
      <c r="S150" s="7">
        <f t="shared" si="167"/>
        <v>1</v>
      </c>
      <c r="T150" s="35">
        <f t="shared" si="167"/>
        <v>1</v>
      </c>
      <c r="U150" s="3">
        <f t="shared" si="168"/>
        <v>1</v>
      </c>
      <c r="V150" s="163">
        <f t="shared" si="169"/>
        <v>1</v>
      </c>
      <c r="W150" s="162">
        <f>IF(ISERROR(VLOOKUP(H150,'Directive OSH09 (FR)'!$O$6:$P$10,2,FALSE)),"",VLOOKUP(H150,'Directive OSH09 (FR)'!$O$6:$P$10,2,FALSE))</f>
        <v>4</v>
      </c>
      <c r="X150" s="3">
        <f>IF(ISERROR(VLOOKUP(I150,'Directive OSH09 (FR)'!$O$13:$P$17,2,FALSE)),"",VLOOKUP(I150,'Directive OSH09 (FR)'!$O$13:$P$17,2,FALSE))</f>
        <v>8</v>
      </c>
      <c r="Y150" s="3">
        <f>IF(J150="","",IF(J150&gt;=161,5,IF(J150&gt;=65,4,IF(J150&gt;=20,3,IF(J150&gt;=9,2,1)))))</f>
        <v>3</v>
      </c>
      <c r="Z150" s="210" t="s">
        <v>661</v>
      </c>
      <c r="AA150" s="418"/>
      <c r="AB150" s="418"/>
      <c r="AC150" s="420"/>
      <c r="AD150" s="667"/>
      <c r="AE150" s="651"/>
      <c r="AF150" s="314"/>
      <c r="AG150" s="8"/>
      <c r="AH150" s="8">
        <f t="shared" ref="AH150" si="174">IF(ISERROR(AU150*AV150),"",AU150*AV150)</f>
        <v>0</v>
      </c>
      <c r="AI150" s="652"/>
    </row>
    <row r="151" spans="1:207" ht="38.25">
      <c r="A151" s="261"/>
      <c r="B151" s="255" t="s">
        <v>613</v>
      </c>
      <c r="C151" s="255" t="s">
        <v>620</v>
      </c>
      <c r="D151" s="8" t="s">
        <v>621</v>
      </c>
      <c r="E151" s="266" t="s">
        <v>39</v>
      </c>
      <c r="F151" s="267">
        <v>4</v>
      </c>
      <c r="G151" s="256" t="s">
        <v>610</v>
      </c>
      <c r="H151" s="7" t="s">
        <v>38</v>
      </c>
      <c r="I151" s="8" t="s">
        <v>48</v>
      </c>
      <c r="J151" s="8">
        <f>IF(ISERROR(W151*X151),"",W151*X151)</f>
        <v>32</v>
      </c>
      <c r="K151" s="14" t="str">
        <f>IF(ISERROR(VLOOKUP(Y151,'Directive OSH09 (FR)'!$T$6:$U$10,2,FALSE)),"",VLOOKUP(Y151,'Directive OSH09 (FR)'!$T$6:$U$10,2,FALSE))</f>
        <v>3-Moderé</v>
      </c>
      <c r="L151" s="126"/>
      <c r="M151" s="127"/>
      <c r="N151" s="27"/>
      <c r="O151" s="27"/>
      <c r="P151" s="27"/>
      <c r="Q151" s="57"/>
      <c r="R151" s="35"/>
      <c r="S151" s="7">
        <f t="shared" si="167"/>
        <v>0</v>
      </c>
      <c r="T151" s="35">
        <f t="shared" si="167"/>
        <v>0</v>
      </c>
      <c r="U151" s="3">
        <f t="shared" si="168"/>
        <v>0</v>
      </c>
      <c r="V151" s="163">
        <f t="shared" si="169"/>
        <v>0</v>
      </c>
      <c r="W151" s="162">
        <f>IF(ISERROR(VLOOKUP(H151,'Directive OSH09 (FR)'!$O$6:$P$10,2,FALSE)),"",VLOOKUP(H151,'Directive OSH09 (FR)'!$O$6:$P$10,2,FALSE))</f>
        <v>4</v>
      </c>
      <c r="X151" s="3">
        <f>IF(ISERROR(VLOOKUP(I151,'Directive OSH09 (FR)'!$O$13:$P$17,2,FALSE)),"",VLOOKUP(I151,'Directive OSH09 (FR)'!$O$13:$P$17,2,FALSE))</f>
        <v>8</v>
      </c>
      <c r="Y151" s="3">
        <f>IF(J151="","",IF(J151&gt;=161,5,IF(J151&gt;=65,4,IF(J151&gt;=20,3,IF(J151&gt;=9,2,1)))))</f>
        <v>3</v>
      </c>
      <c r="Z151" s="210"/>
      <c r="AA151" s="418"/>
      <c r="AB151" s="418"/>
      <c r="AC151" s="420"/>
      <c r="AD151" s="667"/>
      <c r="AE151" s="651"/>
      <c r="AF151" s="314"/>
      <c r="AG151" s="8"/>
      <c r="AH151" s="8"/>
      <c r="AI151" s="652"/>
    </row>
    <row r="152" spans="1:207" ht="38.25">
      <c r="A152" s="261" t="s">
        <v>622</v>
      </c>
      <c r="B152" s="255" t="s">
        <v>623</v>
      </c>
      <c r="C152" s="255" t="s">
        <v>624</v>
      </c>
      <c r="D152" s="255" t="s">
        <v>625</v>
      </c>
      <c r="E152" s="266" t="s">
        <v>39</v>
      </c>
      <c r="F152" s="267">
        <v>4</v>
      </c>
      <c r="G152" s="256" t="s">
        <v>610</v>
      </c>
      <c r="H152" s="7" t="s">
        <v>38</v>
      </c>
      <c r="I152" s="8" t="s">
        <v>48</v>
      </c>
      <c r="J152" s="8">
        <f t="shared" ref="J152" si="175">IF(ISERROR(W152*X152),"",W152*X152)</f>
        <v>32</v>
      </c>
      <c r="K152" s="14" t="str">
        <f>IF(ISERROR(VLOOKUP(Y152,'Directive OSH09 (FR)'!$T$6:$U$10,2,FALSE)),"",VLOOKUP(Y152,'Directive OSH09 (FR)'!$T$6:$U$10,2,FALSE))</f>
        <v>3-Moderé</v>
      </c>
      <c r="L152" s="126"/>
      <c r="M152" s="127"/>
      <c r="N152" s="27"/>
      <c r="O152" s="27"/>
      <c r="P152" s="27"/>
      <c r="Q152" s="57"/>
      <c r="R152" s="35"/>
      <c r="S152" s="7">
        <f t="shared" si="167"/>
        <v>1</v>
      </c>
      <c r="T152" s="35">
        <f t="shared" si="167"/>
        <v>1</v>
      </c>
      <c r="U152" s="3">
        <f t="shared" si="168"/>
        <v>1</v>
      </c>
      <c r="V152" s="163">
        <f t="shared" si="169"/>
        <v>1</v>
      </c>
      <c r="W152" s="162">
        <f>IF(ISERROR(VLOOKUP(H152,'Directive OSH09 (FR)'!$O$6:$P$10,2,FALSE)),"",VLOOKUP(H152,'Directive OSH09 (FR)'!$O$6:$P$10,2,FALSE))</f>
        <v>4</v>
      </c>
      <c r="X152" s="3">
        <f>IF(ISERROR(VLOOKUP(I152,'Directive OSH09 (FR)'!$O$13:$P$17,2,FALSE)),"",VLOOKUP(I152,'Directive OSH09 (FR)'!$O$13:$P$17,2,FALSE))</f>
        <v>8</v>
      </c>
      <c r="Y152" s="3">
        <f t="shared" ref="Y152" si="176">IF(J152="","",IF(J152&gt;=161,5,IF(J152&gt;=65,4,IF(J152&gt;=20,3,IF(J152&gt;=9,2,1)))))</f>
        <v>3</v>
      </c>
      <c r="Z152" s="210"/>
      <c r="AA152" s="418"/>
      <c r="AB152" s="418"/>
      <c r="AC152" s="420"/>
      <c r="AD152" s="667"/>
      <c r="AE152" s="651"/>
      <c r="AF152" s="314"/>
      <c r="AG152" s="8"/>
      <c r="AH152" s="8">
        <f t="shared" ref="AH152" si="177">IF(ISERROR(AU152*AV152),"",AU152*AV152)</f>
        <v>0</v>
      </c>
      <c r="AI152" s="653"/>
    </row>
    <row r="153" spans="1:207">
      <c r="A153" s="261"/>
      <c r="B153" s="255"/>
      <c r="C153" s="255"/>
      <c r="D153" s="255"/>
      <c r="E153" s="266"/>
      <c r="F153" s="267"/>
      <c r="G153" s="256"/>
      <c r="H153" s="7"/>
      <c r="I153" s="8"/>
      <c r="J153" s="8"/>
      <c r="K153" s="14"/>
      <c r="L153" s="126"/>
      <c r="M153" s="127"/>
      <c r="N153" s="27"/>
      <c r="O153" s="27"/>
      <c r="P153" s="27"/>
      <c r="Q153" s="57"/>
      <c r="R153" s="35"/>
      <c r="S153" s="7"/>
      <c r="T153" s="35"/>
      <c r="U153" s="3"/>
      <c r="V153" s="163"/>
      <c r="W153" s="162"/>
      <c r="X153" s="3"/>
      <c r="Y153" s="3"/>
      <c r="Z153" s="210"/>
      <c r="AA153" s="418"/>
      <c r="AB153" s="418"/>
      <c r="AC153" s="420"/>
      <c r="AD153" s="667"/>
      <c r="AE153" s="651"/>
      <c r="AF153" s="314"/>
      <c r="AG153" s="8"/>
      <c r="AH153" s="8"/>
      <c r="AI153" s="653"/>
    </row>
    <row r="154" spans="1:207" ht="5.25" customHeight="1">
      <c r="A154" s="405"/>
      <c r="B154" s="62"/>
      <c r="C154" s="62"/>
      <c r="D154" s="62"/>
      <c r="E154" s="293"/>
      <c r="F154" s="282"/>
      <c r="G154" s="458"/>
      <c r="H154" s="61"/>
      <c r="I154" s="62"/>
      <c r="J154" s="62" t="str">
        <f t="shared" ref="J154" si="178">IF(ISERROR(W154*X154),"",W154*X154)</f>
        <v/>
      </c>
      <c r="K154" s="63" t="str">
        <f>IF(ISERROR(VLOOKUP(Y154,'Directive OSH09 (FR)'!$T$6:$U$10,2,FALSE)),"",VLOOKUP(Y154,'Directive OSH09 (FR)'!$T$6:$U$10,2,FALSE))</f>
        <v/>
      </c>
      <c r="L154" s="61"/>
      <c r="M154" s="64"/>
      <c r="N154" s="64"/>
      <c r="O154" s="64"/>
      <c r="P154" s="64"/>
      <c r="Q154" s="65"/>
      <c r="R154" s="66"/>
      <c r="S154" s="61">
        <f t="shared" ref="S154:T154" si="179">U154</f>
        <v>0</v>
      </c>
      <c r="T154" s="66">
        <f t="shared" si="179"/>
        <v>0</v>
      </c>
      <c r="U154" s="164">
        <f t="shared" ref="U154" si="180">IF(A154="",0,IF(Q$144="",1,IF(Q$144+$U$89*365&lt;$U$1,1,0)))</f>
        <v>0</v>
      </c>
      <c r="V154" s="165">
        <f t="shared" ref="V154" si="181">IF(A154="",0,IF(Q$144="",1,IF(Q$144+$V$89*365&lt;$U$1,1,0)))</f>
        <v>0</v>
      </c>
      <c r="W154" s="162" t="str">
        <f>IF(ISERROR(VLOOKUP(H154,'Directive OSH09 (FR)'!$O$6:$P$10,2,FALSE)),"",VLOOKUP(H154,'Directive OSH09 (FR)'!$O$6:$P$10,2,FALSE))</f>
        <v/>
      </c>
      <c r="X154" s="3" t="str">
        <f>IF(ISERROR(VLOOKUP(I154,'Directive OSH09 (FR)'!$O$13:$P$17,2,FALSE)),"",VLOOKUP(I154,'Directive OSH09 (FR)'!$O$13:$P$17,2,FALSE))</f>
        <v/>
      </c>
      <c r="Y154" s="3" t="str">
        <f t="shared" ref="Y154" si="182">IF(J154="","",IF(J154&gt;=161,5,IF(J154&gt;=65,4,IF(J154&gt;=20,3,IF(J154&gt;=9,2,1)))))</f>
        <v/>
      </c>
      <c r="Z154" s="417"/>
      <c r="AA154" s="418"/>
      <c r="AB154" s="418"/>
      <c r="AC154" s="420"/>
      <c r="AD154" s="667"/>
      <c r="AE154" s="651"/>
      <c r="AF154" s="421"/>
      <c r="AG154" s="418"/>
      <c r="AH154" s="418"/>
      <c r="AI154" s="652"/>
    </row>
    <row r="155" spans="1:207" s="517" customFormat="1">
      <c r="A155" s="403" t="s">
        <v>300</v>
      </c>
      <c r="B155" s="398"/>
      <c r="C155" s="398"/>
      <c r="D155" s="398"/>
      <c r="E155" s="370"/>
      <c r="F155" s="371"/>
      <c r="G155" s="464"/>
      <c r="H155" s="412"/>
      <c r="I155" s="398"/>
      <c r="J155" s="398">
        <f>IF(SUM(J156:J160)=0,"",MAX(J156:J160))</f>
        <v>32</v>
      </c>
      <c r="K155" s="356" t="str">
        <f>IF(ISERROR(VLOOKUP(Y155,'Directive OSH09 (FR)'!$T$6:$U$10,2,FALSE)),"",VLOOKUP(Y155,'Directive OSH09 (FR)'!$T$6:$U$10,2,FALSE))</f>
        <v>3-Moderé</v>
      </c>
      <c r="L155" s="357" t="str">
        <f>IF(ISERROR(VLOOKUP($A155,Dangers!$B$4:$G$1001,4,FALSE)),"ERR",IF(ISBLANK(VLOOKUP($A155,Dangers!$B$4:$G$1001,4,FALSE)),"","Yes"))</f>
        <v/>
      </c>
      <c r="M155" s="358" t="str">
        <f>IF(ISERROR(VLOOKUP($A155,Dangers!$B$4:$G$1001,6,FALSE)),"ERR",IF(ISBLANK((VLOOKUP($A155,Dangers!$B$4:$G$1001,6,FALSE))),"","Yes"))</f>
        <v/>
      </c>
      <c r="N155" s="358"/>
      <c r="O155" s="359"/>
      <c r="P155" s="358"/>
      <c r="Q155" s="360" t="str">
        <f>IF(OR(L155="Yes",M155="Yes"),MAX(Q156:Q160),"")</f>
        <v/>
      </c>
      <c r="R155" s="361"/>
      <c r="S155" s="357">
        <f>IF(L155="Yes",IF(SUM(S156:S160)=0,0,1),2)</f>
        <v>2</v>
      </c>
      <c r="T155" s="361">
        <f>IF(M155="Yes",IF(SUM(T156:T160)=0,0,1),2)</f>
        <v>2</v>
      </c>
      <c r="U155" s="362">
        <v>0</v>
      </c>
      <c r="V155" s="363">
        <v>0</v>
      </c>
      <c r="W155" s="364" t="str">
        <f>IF(ISERROR(VLOOKUP(H155,'Directive OSH09 (FR)'!$O$6:$P$10,2,FALSE)),"",VLOOKUP(H155,'Directive OSH09 (FR)'!$O$6:$P$10,2,FALSE))</f>
        <v/>
      </c>
      <c r="X155" s="362" t="str">
        <f>IF(ISERROR(VLOOKUP(I155,'Directive OSH09 (FR)'!$O$13:$P$17,2,FALSE)),"",VLOOKUP(I155,'Directive OSH09 (FR)'!$O$13:$P$17,2,FALSE))</f>
        <v/>
      </c>
      <c r="Y155" s="362">
        <f>IF(J155="","",IF(J155&gt;=161,5,IF(J155&gt;=65,4,IF(J155&gt;=20,3,IF(J155&gt;=9,2,1)))))</f>
        <v>3</v>
      </c>
      <c r="Z155" s="367"/>
      <c r="AA155" s="365"/>
      <c r="AB155" s="365"/>
      <c r="AC155" s="368"/>
      <c r="AD155" s="665"/>
      <c r="AE155" s="644"/>
      <c r="AF155" s="624"/>
      <c r="AG155" s="365"/>
      <c r="AH155" s="365"/>
      <c r="AI155" s="656"/>
      <c r="AJ155" s="366"/>
      <c r="AK155" s="366"/>
      <c r="AL155" s="366"/>
      <c r="AM155" s="366"/>
      <c r="AN155" s="366"/>
      <c r="AO155" s="366"/>
      <c r="AP155" s="366"/>
      <c r="AQ155" s="366"/>
      <c r="AR155" s="366"/>
      <c r="AS155" s="366"/>
      <c r="AT155" s="366"/>
      <c r="AU155" s="36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6"/>
      <c r="BZ155" s="366"/>
      <c r="CA155" s="366"/>
      <c r="CB155" s="366"/>
      <c r="CC155" s="366"/>
      <c r="CD155" s="366"/>
      <c r="CE155" s="366"/>
      <c r="CF155" s="366"/>
      <c r="CG155" s="366"/>
      <c r="CH155" s="366"/>
      <c r="CI155" s="366"/>
      <c r="CJ155" s="366"/>
      <c r="CK155" s="366"/>
      <c r="CL155" s="366"/>
      <c r="CM155" s="366"/>
      <c r="CN155" s="366"/>
      <c r="CO155" s="366"/>
      <c r="CP155" s="366"/>
      <c r="CQ155" s="366"/>
      <c r="CR155" s="366"/>
      <c r="CS155" s="366"/>
      <c r="CT155" s="366"/>
      <c r="CU155" s="366"/>
      <c r="CV155" s="366"/>
      <c r="CW155" s="366"/>
      <c r="CX155" s="366"/>
      <c r="CY155" s="366"/>
      <c r="CZ155" s="366"/>
      <c r="DA155" s="366"/>
      <c r="DB155" s="366"/>
      <c r="DC155" s="366"/>
      <c r="DD155" s="366"/>
      <c r="DE155" s="366"/>
      <c r="DF155" s="366"/>
      <c r="DG155" s="366"/>
      <c r="DH155" s="366"/>
      <c r="DI155" s="366"/>
      <c r="DJ155" s="366"/>
      <c r="DK155" s="366"/>
      <c r="DL155" s="366"/>
      <c r="DM155" s="366"/>
      <c r="DN155" s="366"/>
      <c r="DO155" s="366"/>
      <c r="DP155" s="366"/>
      <c r="DQ155" s="366"/>
      <c r="DR155" s="366"/>
      <c r="DS155" s="366"/>
      <c r="DT155" s="366"/>
      <c r="DU155" s="366"/>
      <c r="DV155" s="366"/>
      <c r="DW155" s="366"/>
      <c r="DX155" s="366"/>
      <c r="DY155" s="366"/>
      <c r="DZ155" s="366"/>
      <c r="EA155" s="366"/>
      <c r="EB155" s="366"/>
      <c r="EC155" s="366"/>
      <c r="ED155" s="366"/>
      <c r="EE155" s="366"/>
      <c r="EF155" s="366"/>
      <c r="EG155" s="366"/>
      <c r="EH155" s="366"/>
      <c r="EI155" s="366"/>
      <c r="EJ155" s="366"/>
      <c r="EK155" s="366"/>
      <c r="EL155" s="366"/>
      <c r="EM155" s="366"/>
      <c r="EN155" s="366"/>
      <c r="EO155" s="366"/>
      <c r="EP155" s="366"/>
      <c r="EQ155" s="366"/>
      <c r="ER155" s="366"/>
      <c r="ES155" s="366"/>
      <c r="ET155" s="366"/>
      <c r="EU155" s="366"/>
      <c r="EV155" s="366"/>
      <c r="EW155" s="366"/>
      <c r="EX155" s="366"/>
      <c r="EY155" s="366"/>
      <c r="EZ155" s="366"/>
      <c r="FA155" s="366"/>
      <c r="FB155" s="366"/>
      <c r="FC155" s="366"/>
      <c r="FD155" s="366"/>
      <c r="FE155" s="366"/>
      <c r="FF155" s="366"/>
      <c r="FG155" s="366"/>
      <c r="FH155" s="366"/>
      <c r="FI155" s="366"/>
      <c r="FJ155" s="366"/>
      <c r="FK155" s="366"/>
      <c r="FL155" s="366"/>
      <c r="FM155" s="366"/>
      <c r="FN155" s="366"/>
      <c r="FO155" s="366"/>
      <c r="FP155" s="366"/>
      <c r="FQ155" s="366"/>
      <c r="FR155" s="366"/>
      <c r="FS155" s="366"/>
      <c r="FT155" s="366"/>
      <c r="FU155" s="366"/>
      <c r="FV155" s="366"/>
      <c r="FW155" s="366"/>
      <c r="FX155" s="366"/>
      <c r="FY155" s="366"/>
      <c r="FZ155" s="366"/>
      <c r="GA155" s="366"/>
      <c r="GB155" s="366"/>
      <c r="GC155" s="366"/>
      <c r="GD155" s="366"/>
      <c r="GE155" s="366"/>
      <c r="GF155" s="366"/>
      <c r="GG155" s="366"/>
      <c r="GH155" s="366"/>
      <c r="GI155" s="366"/>
      <c r="GJ155" s="366"/>
      <c r="GK155" s="366"/>
      <c r="GL155" s="366"/>
      <c r="GM155" s="366"/>
      <c r="GN155" s="366"/>
      <c r="GO155" s="366"/>
      <c r="GP155" s="366"/>
      <c r="GQ155" s="366"/>
      <c r="GR155" s="366"/>
      <c r="GS155" s="366"/>
      <c r="GT155" s="366"/>
      <c r="GU155" s="366"/>
      <c r="GV155" s="366"/>
      <c r="GW155" s="366"/>
      <c r="GX155" s="366"/>
      <c r="GY155" s="366"/>
    </row>
    <row r="156" spans="1:207" ht="51">
      <c r="A156" s="261" t="s">
        <v>486</v>
      </c>
      <c r="B156" s="255" t="s">
        <v>867</v>
      </c>
      <c r="C156" s="8" t="s">
        <v>868</v>
      </c>
      <c r="D156" s="8" t="s">
        <v>869</v>
      </c>
      <c r="E156" s="266" t="s">
        <v>39</v>
      </c>
      <c r="F156" s="267">
        <v>4</v>
      </c>
      <c r="G156" s="256" t="s">
        <v>610</v>
      </c>
      <c r="H156" s="7" t="s">
        <v>38</v>
      </c>
      <c r="I156" s="8" t="s">
        <v>47</v>
      </c>
      <c r="J156" s="8">
        <f>IF(ISERROR(W156*X156),"",W156*X156)</f>
        <v>16</v>
      </c>
      <c r="K156" s="14" t="str">
        <f>IF(ISERROR(VLOOKUP(Y156,'Directive OSH09 (FR)'!$T$6:$U$10,2,FALSE)),"",VLOOKUP(Y156,'Directive OSH09 (FR)'!$T$6:$U$10,2,FALSE))</f>
        <v>2-Tolérable</v>
      </c>
      <c r="L156" s="126"/>
      <c r="M156" s="127"/>
      <c r="N156" s="27"/>
      <c r="O156" s="27"/>
      <c r="P156" s="27"/>
      <c r="Q156" s="57"/>
      <c r="R156" s="35"/>
      <c r="S156" s="7">
        <f t="shared" ref="S156:T157" si="183">U156</f>
        <v>1</v>
      </c>
      <c r="T156" s="35">
        <f t="shared" si="183"/>
        <v>1</v>
      </c>
      <c r="U156" s="3">
        <f>IF(A156="",0,IF(Q$162="",1,IF(Q$162+$U$91*365&lt;$U$1,1,0)))</f>
        <v>1</v>
      </c>
      <c r="V156" s="163">
        <f>IF(A156="",0,IF(Q$162="",1,IF(Q$162+$V$91*365&lt;$U$1,1,0)))</f>
        <v>1</v>
      </c>
      <c r="W156" s="162">
        <f>IF(ISERROR(VLOOKUP(H156,'Directive OSH09 (FR)'!$O$6:$P$10,2,FALSE)),"",VLOOKUP(H156,'Directive OSH09 (FR)'!$O$6:$P$10,2,FALSE))</f>
        <v>4</v>
      </c>
      <c r="X156" s="3">
        <f>IF(ISERROR(VLOOKUP(I156,'Directive OSH09 (FR)'!$O$13:$P$17,2,FALSE)),"",VLOOKUP(I156,'Directive OSH09 (FR)'!$O$13:$P$17,2,FALSE))</f>
        <v>4</v>
      </c>
      <c r="Y156" s="3">
        <f>IF(J156="","",IF(J156&gt;=161,5,IF(J156&gt;=65,4,IF(J156&gt;=20,3,IF(J156&gt;=9,2,1)))))</f>
        <v>2</v>
      </c>
      <c r="Z156" s="196"/>
      <c r="AA156" s="178" t="s">
        <v>628</v>
      </c>
      <c r="AB156" s="418"/>
      <c r="AC156" s="420"/>
      <c r="AD156" s="667"/>
      <c r="AE156" s="651"/>
      <c r="AF156" s="314"/>
      <c r="AG156" s="8"/>
      <c r="AH156" s="8">
        <f>IF(ISERROR(AU156*AV156),"",AU156*AV156)</f>
        <v>0</v>
      </c>
      <c r="AI156" s="653"/>
    </row>
    <row r="157" spans="1:207" ht="51">
      <c r="A157" s="261" t="s">
        <v>486</v>
      </c>
      <c r="B157" s="8" t="s">
        <v>629</v>
      </c>
      <c r="C157" s="8" t="s">
        <v>630</v>
      </c>
      <c r="D157" s="8" t="s">
        <v>934</v>
      </c>
      <c r="E157" s="266" t="s">
        <v>39</v>
      </c>
      <c r="F157" s="267">
        <v>4</v>
      </c>
      <c r="G157" s="256" t="s">
        <v>610</v>
      </c>
      <c r="H157" s="7" t="s">
        <v>38</v>
      </c>
      <c r="I157" s="8" t="s">
        <v>48</v>
      </c>
      <c r="J157" s="8">
        <f t="shared" ref="J157" si="184">IF(ISERROR(W157*X157),"",W157*X157)</f>
        <v>32</v>
      </c>
      <c r="K157" s="14" t="str">
        <f>IF(ISERROR(VLOOKUP(Y157,'Directive OSH09 (FR)'!$T$6:$U$10,2,FALSE)),"",VLOOKUP(Y157,'Directive OSH09 (FR)'!$T$6:$U$10,2,FALSE))</f>
        <v>3-Moderé</v>
      </c>
      <c r="L157" s="126"/>
      <c r="M157" s="127"/>
      <c r="N157" s="27"/>
      <c r="O157" s="27"/>
      <c r="P157" s="27"/>
      <c r="Q157" s="57"/>
      <c r="R157" s="35"/>
      <c r="S157" s="7">
        <f t="shared" si="183"/>
        <v>1</v>
      </c>
      <c r="T157" s="35">
        <f t="shared" si="183"/>
        <v>1</v>
      </c>
      <c r="U157" s="3">
        <f>IF(A157="",0,IF(Q$162="",1,IF(Q$162+$U$91*365&lt;$U$1,1,0)))</f>
        <v>1</v>
      </c>
      <c r="V157" s="163">
        <f>IF(A157="",0,IF(Q$162="",1,IF(Q$162+$V$91*365&lt;$U$1,1,0)))</f>
        <v>1</v>
      </c>
      <c r="W157" s="162">
        <f>IF(ISERROR(VLOOKUP(H157,'Directive OSH09 (FR)'!$O$6:$P$10,2,FALSE)),"",VLOOKUP(H157,'Directive OSH09 (FR)'!$O$6:$P$10,2,FALSE))</f>
        <v>4</v>
      </c>
      <c r="X157" s="3">
        <f>IF(ISERROR(VLOOKUP(I157,'Directive OSH09 (FR)'!$O$13:$P$17,2,FALSE)),"",VLOOKUP(I157,'Directive OSH09 (FR)'!$O$13:$P$17,2,FALSE))</f>
        <v>8</v>
      </c>
      <c r="Y157" s="3">
        <f t="shared" ref="Y157" si="185">IF(J157="","",IF(J157&gt;=161,5,IF(J157&gt;=65,4,IF(J157&gt;=20,3,IF(J157&gt;=9,2,1)))))</f>
        <v>3</v>
      </c>
      <c r="Z157" s="196"/>
      <c r="AA157" s="418"/>
      <c r="AB157" s="418"/>
      <c r="AC157" s="420"/>
      <c r="AD157" s="667"/>
      <c r="AE157" s="651"/>
      <c r="AF157" s="314"/>
      <c r="AG157" s="8"/>
      <c r="AH157" s="8">
        <f t="shared" ref="AH157" si="186">IF(ISERROR(AU157*AV157),"",AU157*AV157)</f>
        <v>0</v>
      </c>
      <c r="AI157" s="652"/>
    </row>
    <row r="158" spans="1:207">
      <c r="A158" s="261"/>
      <c r="B158" s="8"/>
      <c r="C158" s="8"/>
      <c r="D158" s="8"/>
      <c r="E158" s="266"/>
      <c r="F158" s="267"/>
      <c r="G158" s="459"/>
      <c r="H158" s="7"/>
      <c r="I158" s="8"/>
      <c r="J158" s="8" t="str">
        <f t="shared" ref="J158:J160" si="187">IF(ISERROR(W158*X158),"",W158*X158)</f>
        <v/>
      </c>
      <c r="K158" s="14" t="str">
        <f>IF(ISERROR(VLOOKUP(Y158,'Directive OSH09 (FR)'!$T$6:$U$10,2,FALSE)),"",VLOOKUP(Y158,'Directive OSH09 (FR)'!$T$6:$U$10,2,FALSE))</f>
        <v/>
      </c>
      <c r="L158" s="126"/>
      <c r="M158" s="127"/>
      <c r="N158" s="27"/>
      <c r="O158" s="27"/>
      <c r="P158" s="27"/>
      <c r="Q158" s="57"/>
      <c r="R158" s="35"/>
      <c r="S158" s="7">
        <f t="shared" ref="S158:T160" si="188">U158</f>
        <v>0</v>
      </c>
      <c r="T158" s="35">
        <f t="shared" si="188"/>
        <v>0</v>
      </c>
      <c r="U158" s="3">
        <f>IF(A158="",0,IF(Q$155="",1,IF(Q$155+$U$89*365&lt;$U$1,1,0)))</f>
        <v>0</v>
      </c>
      <c r="V158" s="163">
        <f>IF(A158="",0,IF(Q$155="",1,IF(Q$155+$V$89*365&lt;$U$1,1,0)))</f>
        <v>0</v>
      </c>
      <c r="W158" s="162" t="str">
        <f>IF(ISERROR(VLOOKUP(H158,'Directive OSH09 (FR)'!$O$6:$P$10,2,FALSE)),"",VLOOKUP(H158,'Directive OSH09 (FR)'!$O$6:$P$10,2,FALSE))</f>
        <v/>
      </c>
      <c r="X158" s="3" t="str">
        <f>IF(ISERROR(VLOOKUP(I158,'Directive OSH09 (FR)'!$O$13:$P$17,2,FALSE)),"",VLOOKUP(I158,'Directive OSH09 (FR)'!$O$13:$P$17,2,FALSE))</f>
        <v/>
      </c>
      <c r="Y158" s="3" t="str">
        <f t="shared" ref="Y158:Y160" si="189">IF(J158="","",IF(J158&gt;=161,5,IF(J158&gt;=65,4,IF(J158&gt;=20,3,IF(J158&gt;=9,2,1)))))</f>
        <v/>
      </c>
      <c r="Z158" s="417"/>
      <c r="AA158" s="418"/>
      <c r="AB158" s="418"/>
      <c r="AC158" s="420"/>
      <c r="AD158" s="667"/>
      <c r="AE158" s="651"/>
      <c r="AF158" s="421"/>
      <c r="AG158" s="418"/>
      <c r="AH158" s="418"/>
      <c r="AI158" s="652"/>
    </row>
    <row r="159" spans="1:207">
      <c r="A159" s="261"/>
      <c r="B159" s="8"/>
      <c r="C159" s="8"/>
      <c r="D159" s="8"/>
      <c r="E159" s="266"/>
      <c r="F159" s="267"/>
      <c r="G159" s="459"/>
      <c r="H159" s="7"/>
      <c r="I159" s="8"/>
      <c r="J159" s="8" t="str">
        <f t="shared" si="187"/>
        <v/>
      </c>
      <c r="K159" s="14" t="str">
        <f>IF(ISERROR(VLOOKUP(Y159,'Directive OSH09 (FR)'!$T$6:$U$10,2,FALSE)),"",VLOOKUP(Y159,'Directive OSH09 (FR)'!$T$6:$U$10,2,FALSE))</f>
        <v/>
      </c>
      <c r="L159" s="126"/>
      <c r="M159" s="127"/>
      <c r="N159" s="27"/>
      <c r="O159" s="27"/>
      <c r="P159" s="27"/>
      <c r="Q159" s="57"/>
      <c r="R159" s="35"/>
      <c r="S159" s="7">
        <f t="shared" si="188"/>
        <v>0</v>
      </c>
      <c r="T159" s="35">
        <f t="shared" si="188"/>
        <v>0</v>
      </c>
      <c r="U159" s="3">
        <f>IF(A159="",0,IF(Q$155="",1,IF(Q$155+$U$89*365&lt;$U$1,1,0)))</f>
        <v>0</v>
      </c>
      <c r="V159" s="163">
        <f>IF(A159="",0,IF(Q$155="",1,IF(Q$155+$V$89*365&lt;$U$1,1,0)))</f>
        <v>0</v>
      </c>
      <c r="W159" s="162" t="str">
        <f>IF(ISERROR(VLOOKUP(H159,'Directive OSH09 (FR)'!$O$6:$P$10,2,FALSE)),"",VLOOKUP(H159,'Directive OSH09 (FR)'!$O$6:$P$10,2,FALSE))</f>
        <v/>
      </c>
      <c r="X159" s="3" t="str">
        <f>IF(ISERROR(VLOOKUP(I159,'Directive OSH09 (FR)'!$O$13:$P$17,2,FALSE)),"",VLOOKUP(I159,'Directive OSH09 (FR)'!$O$13:$P$17,2,FALSE))</f>
        <v/>
      </c>
      <c r="Y159" s="3" t="str">
        <f t="shared" si="189"/>
        <v/>
      </c>
      <c r="Z159" s="417"/>
      <c r="AA159" s="418"/>
      <c r="AB159" s="418"/>
      <c r="AC159" s="420"/>
      <c r="AD159" s="667"/>
      <c r="AE159" s="651"/>
      <c r="AF159" s="421"/>
      <c r="AG159" s="418"/>
      <c r="AH159" s="418"/>
      <c r="AI159" s="652"/>
    </row>
    <row r="160" spans="1:207" ht="5.25" customHeight="1">
      <c r="A160" s="405"/>
      <c r="B160" s="62"/>
      <c r="C160" s="62"/>
      <c r="D160" s="62"/>
      <c r="E160" s="293"/>
      <c r="F160" s="282"/>
      <c r="G160" s="460"/>
      <c r="H160" s="61"/>
      <c r="I160" s="62"/>
      <c r="J160" s="62" t="str">
        <f t="shared" si="187"/>
        <v/>
      </c>
      <c r="K160" s="63" t="str">
        <f>IF(ISERROR(VLOOKUP(Y160,'Directive OSH09 (FR)'!$T$6:$U$10,2,FALSE)),"",VLOOKUP(Y160,'Directive OSH09 (FR)'!$T$6:$U$10,2,FALSE))</f>
        <v/>
      </c>
      <c r="L160" s="61"/>
      <c r="M160" s="64"/>
      <c r="N160" s="64"/>
      <c r="O160" s="64"/>
      <c r="P160" s="64"/>
      <c r="Q160" s="65"/>
      <c r="R160" s="66"/>
      <c r="S160" s="61">
        <f t="shared" si="188"/>
        <v>0</v>
      </c>
      <c r="T160" s="66">
        <f t="shared" si="188"/>
        <v>0</v>
      </c>
      <c r="U160" s="164">
        <f>IF(A160="",0,IF(Q$155="",1,IF(Q$155+$U$89*365&lt;$U$1,1,0)))</f>
        <v>0</v>
      </c>
      <c r="V160" s="165">
        <f>IF(A160="",0,IF(Q$155="",1,IF(Q$155+$V$89*365&lt;$U$1,1,0)))</f>
        <v>0</v>
      </c>
      <c r="W160" s="162" t="str">
        <f>IF(ISERROR(VLOOKUP(H160,'Directive OSH09 (FR)'!$O$6:$P$10,2,FALSE)),"",VLOOKUP(H160,'Directive OSH09 (FR)'!$O$6:$P$10,2,FALSE))</f>
        <v/>
      </c>
      <c r="X160" s="3" t="str">
        <f>IF(ISERROR(VLOOKUP(I160,'Directive OSH09 (FR)'!$O$13:$P$17,2,FALSE)),"",VLOOKUP(I160,'Directive OSH09 (FR)'!$O$13:$P$17,2,FALSE))</f>
        <v/>
      </c>
      <c r="Y160" s="3" t="str">
        <f t="shared" si="189"/>
        <v/>
      </c>
      <c r="Z160" s="417"/>
      <c r="AA160" s="418"/>
      <c r="AB160" s="418"/>
      <c r="AC160" s="420"/>
      <c r="AD160" s="667"/>
      <c r="AE160" s="651"/>
      <c r="AF160" s="421"/>
      <c r="AG160" s="418"/>
      <c r="AH160" s="418"/>
      <c r="AI160" s="652"/>
    </row>
    <row r="161" spans="1:207" s="517" customFormat="1">
      <c r="A161" s="403" t="s">
        <v>301</v>
      </c>
      <c r="B161" s="398"/>
      <c r="C161" s="398"/>
      <c r="D161" s="398"/>
      <c r="E161" s="370"/>
      <c r="F161" s="371"/>
      <c r="G161" s="464"/>
      <c r="H161" s="412"/>
      <c r="I161" s="398"/>
      <c r="J161" s="398">
        <f>IF(SUM(J162:J165)=0,"",MAX(J162:J165))</f>
        <v>8</v>
      </c>
      <c r="K161" s="356" t="str">
        <f>IF(ISERROR(VLOOKUP(Y161,'Directive OSH09 (FR)'!$T$6:$U$10,2,FALSE)),"",VLOOKUP(Y161,'Directive OSH09 (FR)'!$T$6:$U$10,2,FALSE))</f>
        <v>1-Negligeable</v>
      </c>
      <c r="L161" s="357" t="str">
        <f>IF(ISERROR(VLOOKUP($A161,Dangers!$B$4:$G$1001,4,FALSE)),"ERR",IF(ISBLANK(VLOOKUP($A161,Dangers!$B$4:$G$1001,4,FALSE)),"","Yes"))</f>
        <v/>
      </c>
      <c r="M161" s="358" t="str">
        <f>IF(ISERROR(VLOOKUP($A161,Dangers!$B$4:$G$1001,6,FALSE)),"ERR",IF(ISBLANK((VLOOKUP($A161,Dangers!$B$4:$G$1001,6,FALSE))),"","Yes"))</f>
        <v/>
      </c>
      <c r="N161" s="358"/>
      <c r="O161" s="359"/>
      <c r="P161" s="358"/>
      <c r="Q161" s="360" t="str">
        <f>IF(OR(L161="Yes",M161="Yes"),MAX(Q162:Q165),"")</f>
        <v/>
      </c>
      <c r="R161" s="361"/>
      <c r="S161" s="357">
        <f>IF(L161="Yes",IF(SUM(S162:S165)=0,0,1),2)</f>
        <v>2</v>
      </c>
      <c r="T161" s="361">
        <f>IF(M161="Yes",IF(SUM(T162:T165)=0,0,1),2)</f>
        <v>2</v>
      </c>
      <c r="U161" s="362">
        <v>0</v>
      </c>
      <c r="V161" s="363">
        <v>0</v>
      </c>
      <c r="W161" s="364" t="str">
        <f>IF(ISERROR(VLOOKUP(H161,'Directive OSH09 (FR)'!$O$6:$P$10,2,FALSE)),"",VLOOKUP(H161,'Directive OSH09 (FR)'!$O$6:$P$10,2,FALSE))</f>
        <v/>
      </c>
      <c r="X161" s="362" t="str">
        <f>IF(ISERROR(VLOOKUP(I161,'Directive OSH09 (FR)'!$O$13:$P$17,2,FALSE)),"",VLOOKUP(I161,'Directive OSH09 (FR)'!$O$13:$P$17,2,FALSE))</f>
        <v/>
      </c>
      <c r="Y161" s="362">
        <f>IF(J161="","",IF(J161&gt;=161,5,IF(J161&gt;=65,4,IF(J161&gt;=20,3,IF(J161&gt;=9,2,1)))))</f>
        <v>1</v>
      </c>
      <c r="Z161" s="367"/>
      <c r="AA161" s="365"/>
      <c r="AB161" s="365"/>
      <c r="AC161" s="368"/>
      <c r="AD161" s="665"/>
      <c r="AE161" s="644"/>
      <c r="AF161" s="624"/>
      <c r="AG161" s="365"/>
      <c r="AH161" s="365"/>
      <c r="AI161" s="65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6"/>
      <c r="BZ161" s="366"/>
      <c r="CA161" s="366"/>
      <c r="CB161" s="366"/>
      <c r="CC161" s="366"/>
      <c r="CD161" s="366"/>
      <c r="CE161" s="366"/>
      <c r="CF161" s="366"/>
      <c r="CG161" s="366"/>
      <c r="CH161" s="366"/>
      <c r="CI161" s="366"/>
      <c r="CJ161" s="366"/>
      <c r="CK161" s="366"/>
      <c r="CL161" s="366"/>
      <c r="CM161" s="366"/>
      <c r="CN161" s="366"/>
      <c r="CO161" s="366"/>
      <c r="CP161" s="366"/>
      <c r="CQ161" s="366"/>
      <c r="CR161" s="366"/>
      <c r="CS161" s="366"/>
      <c r="CT161" s="366"/>
      <c r="CU161" s="366"/>
      <c r="CV161" s="366"/>
      <c r="CW161" s="366"/>
      <c r="CX161" s="366"/>
      <c r="CY161" s="366"/>
      <c r="CZ161" s="366"/>
      <c r="DA161" s="366"/>
      <c r="DB161" s="366"/>
      <c r="DC161" s="366"/>
      <c r="DD161" s="366"/>
      <c r="DE161" s="366"/>
      <c r="DF161" s="366"/>
      <c r="DG161" s="366"/>
      <c r="DH161" s="366"/>
      <c r="DI161" s="366"/>
      <c r="DJ161" s="366"/>
      <c r="DK161" s="366"/>
      <c r="DL161" s="366"/>
      <c r="DM161" s="366"/>
      <c r="DN161" s="366"/>
      <c r="DO161" s="366"/>
      <c r="DP161" s="366"/>
      <c r="DQ161" s="366"/>
      <c r="DR161" s="366"/>
      <c r="DS161" s="366"/>
      <c r="DT161" s="366"/>
      <c r="DU161" s="366"/>
      <c r="DV161" s="366"/>
      <c r="DW161" s="366"/>
      <c r="DX161" s="366"/>
      <c r="DY161" s="366"/>
      <c r="DZ161" s="366"/>
      <c r="EA161" s="366"/>
      <c r="EB161" s="366"/>
      <c r="EC161" s="366"/>
      <c r="ED161" s="366"/>
      <c r="EE161" s="366"/>
      <c r="EF161" s="366"/>
      <c r="EG161" s="366"/>
      <c r="EH161" s="366"/>
      <c r="EI161" s="366"/>
      <c r="EJ161" s="366"/>
      <c r="EK161" s="366"/>
      <c r="EL161" s="366"/>
      <c r="EM161" s="366"/>
      <c r="EN161" s="366"/>
      <c r="EO161" s="366"/>
      <c r="EP161" s="366"/>
      <c r="EQ161" s="366"/>
      <c r="ER161" s="366"/>
      <c r="ES161" s="366"/>
      <c r="ET161" s="366"/>
      <c r="EU161" s="366"/>
      <c r="EV161" s="366"/>
      <c r="EW161" s="366"/>
      <c r="EX161" s="366"/>
      <c r="EY161" s="366"/>
      <c r="EZ161" s="366"/>
      <c r="FA161" s="366"/>
      <c r="FB161" s="366"/>
      <c r="FC161" s="366"/>
      <c r="FD161" s="366"/>
      <c r="FE161" s="366"/>
      <c r="FF161" s="366"/>
      <c r="FG161" s="366"/>
      <c r="FH161" s="366"/>
      <c r="FI161" s="366"/>
      <c r="FJ161" s="366"/>
      <c r="FK161" s="366"/>
      <c r="FL161" s="366"/>
      <c r="FM161" s="366"/>
      <c r="FN161" s="366"/>
      <c r="FO161" s="366"/>
      <c r="FP161" s="366"/>
      <c r="FQ161" s="366"/>
      <c r="FR161" s="366"/>
      <c r="FS161" s="366"/>
      <c r="FT161" s="366"/>
      <c r="FU161" s="366"/>
      <c r="FV161" s="366"/>
      <c r="FW161" s="366"/>
      <c r="FX161" s="366"/>
      <c r="FY161" s="366"/>
      <c r="FZ161" s="366"/>
      <c r="GA161" s="366"/>
      <c r="GB161" s="366"/>
      <c r="GC161" s="366"/>
      <c r="GD161" s="366"/>
      <c r="GE161" s="366"/>
      <c r="GF161" s="366"/>
      <c r="GG161" s="366"/>
      <c r="GH161" s="366"/>
      <c r="GI161" s="366"/>
      <c r="GJ161" s="366"/>
      <c r="GK161" s="366"/>
      <c r="GL161" s="366"/>
      <c r="GM161" s="366"/>
      <c r="GN161" s="366"/>
      <c r="GO161" s="366"/>
      <c r="GP161" s="366"/>
      <c r="GQ161" s="366"/>
      <c r="GR161" s="366"/>
      <c r="GS161" s="366"/>
      <c r="GT161" s="366"/>
      <c r="GU161" s="366"/>
      <c r="GV161" s="366"/>
      <c r="GW161" s="366"/>
      <c r="GX161" s="366"/>
      <c r="GY161" s="366"/>
    </row>
    <row r="162" spans="1:207" ht="51">
      <c r="A162" s="261" t="s">
        <v>1310</v>
      </c>
      <c r="B162" s="8" t="s">
        <v>695</v>
      </c>
      <c r="C162" s="8" t="s">
        <v>747</v>
      </c>
      <c r="D162" s="8" t="s">
        <v>635</v>
      </c>
      <c r="E162" s="266" t="s">
        <v>36</v>
      </c>
      <c r="F162" s="283">
        <v>4</v>
      </c>
      <c r="G162" s="321" t="s">
        <v>418</v>
      </c>
      <c r="H162" s="7" t="s">
        <v>35</v>
      </c>
      <c r="I162" s="8" t="s">
        <v>47</v>
      </c>
      <c r="J162" s="8">
        <f>IF(ISERROR(W162*X162),"",W162*X162)</f>
        <v>8</v>
      </c>
      <c r="K162" s="14" t="str">
        <f>IF(ISERROR(VLOOKUP(Y162,'Directive OSH09 (FR)'!$T$6:$U$10,2,FALSE)),"",VLOOKUP(Y162,'Directive OSH09 (FR)'!$T$6:$U$10,2,FALSE))</f>
        <v>1-Negligeable</v>
      </c>
      <c r="L162" s="126"/>
      <c r="M162" s="127"/>
      <c r="N162" s="27"/>
      <c r="O162" s="27"/>
      <c r="P162" s="27"/>
      <c r="Q162" s="57"/>
      <c r="R162" s="35"/>
      <c r="S162" s="7">
        <f>U162</f>
        <v>1</v>
      </c>
      <c r="T162" s="35">
        <f>V162</f>
        <v>1</v>
      </c>
      <c r="U162" s="3">
        <f>IF(A162="",0,IF(Q$170="",1,IF(Q$170+$U$96*365&lt;$U$1,1,0)))</f>
        <v>1</v>
      </c>
      <c r="V162" s="163">
        <f>IF(A162="",0,IF(Q$170="",1,IF(Q$170+$V$96*365&lt;$U$1,1,0)))</f>
        <v>1</v>
      </c>
      <c r="W162" s="162">
        <f>IF(ISERROR(VLOOKUP(H162,'Directive OSH09 (FR)'!$O$6:$P$10,2,FALSE)),"",VLOOKUP(H162,'Directive OSH09 (FR)'!$O$6:$P$10,2,FALSE))</f>
        <v>2</v>
      </c>
      <c r="X162" s="3">
        <f>IF(ISERROR(VLOOKUP(I162,'Directive OSH09 (FR)'!$O$13:$P$17,2,FALSE)),"",VLOOKUP(I162,'Directive OSH09 (FR)'!$O$13:$P$17,2,FALSE))</f>
        <v>4</v>
      </c>
      <c r="Y162" s="3">
        <f>IF(J162="","",IF(J162&gt;=161,5,IF(J162&gt;=65,4,IF(J162&gt;=20,3,IF(J162&gt;=9,2,1)))))</f>
        <v>1</v>
      </c>
      <c r="Z162" s="196" t="s">
        <v>429</v>
      </c>
      <c r="AA162" s="418"/>
      <c r="AB162" s="418"/>
      <c r="AC162" s="420"/>
      <c r="AD162" s="667"/>
      <c r="AE162" s="651"/>
      <c r="AF162" s="314"/>
      <c r="AG162" s="8"/>
      <c r="AH162" s="8">
        <f>IF(ISERROR(AU162*AV162),"",AU162*AV162)</f>
        <v>0</v>
      </c>
      <c r="AI162" s="652"/>
    </row>
    <row r="163" spans="1:207">
      <c r="A163" s="261"/>
      <c r="B163" s="8"/>
      <c r="C163" s="8"/>
      <c r="D163" s="8"/>
      <c r="E163" s="266"/>
      <c r="F163" s="283"/>
      <c r="G163" s="459"/>
      <c r="H163" s="7"/>
      <c r="I163" s="8"/>
      <c r="J163" s="8" t="str">
        <f t="shared" ref="J163:J165" si="190">IF(ISERROR(W163*X163),"",W163*X163)</f>
        <v/>
      </c>
      <c r="K163" s="14" t="str">
        <f>IF(ISERROR(VLOOKUP(Y163,'Directive OSH09 (FR)'!$T$6:$U$10,2,FALSE)),"",VLOOKUP(Y163,'Directive OSH09 (FR)'!$T$6:$U$10,2,FALSE))</f>
        <v/>
      </c>
      <c r="L163" s="126"/>
      <c r="M163" s="127"/>
      <c r="N163" s="27"/>
      <c r="O163" s="27"/>
      <c r="P163" s="27"/>
      <c r="Q163" s="57"/>
      <c r="R163" s="35"/>
      <c r="S163" s="7">
        <f t="shared" ref="S163:T165" si="191">U163</f>
        <v>0</v>
      </c>
      <c r="T163" s="35">
        <f t="shared" si="191"/>
        <v>0</v>
      </c>
      <c r="U163" s="3">
        <f>IF(A163="",0,IF(Q$161="",1,IF(Q$161+$U$89*365&lt;$U$1,1,0)))</f>
        <v>0</v>
      </c>
      <c r="V163" s="163">
        <f>IF(A163="",0,IF(Q$161="",1,IF(Q$161+$V$89*365&lt;$U$1,1,0)))</f>
        <v>0</v>
      </c>
      <c r="W163" s="162" t="str">
        <f>IF(ISERROR(VLOOKUP(H163,'Directive OSH09 (FR)'!$O$6:$P$10,2,FALSE)),"",VLOOKUP(H163,'Directive OSH09 (FR)'!$O$6:$P$10,2,FALSE))</f>
        <v/>
      </c>
      <c r="X163" s="3" t="str">
        <f>IF(ISERROR(VLOOKUP(I163,'Directive OSH09 (FR)'!$O$13:$P$17,2,FALSE)),"",VLOOKUP(I163,'Directive OSH09 (FR)'!$O$13:$P$17,2,FALSE))</f>
        <v/>
      </c>
      <c r="Y163" s="3" t="str">
        <f t="shared" ref="Y163:Y165" si="192">IF(J163="","",IF(J163&gt;=161,5,IF(J163&gt;=65,4,IF(J163&gt;=20,3,IF(J163&gt;=9,2,1)))))</f>
        <v/>
      </c>
      <c r="Z163" s="417"/>
      <c r="AA163" s="418"/>
      <c r="AB163" s="418"/>
      <c r="AC163" s="420"/>
      <c r="AD163" s="667"/>
      <c r="AE163" s="651"/>
      <c r="AF163" s="421"/>
      <c r="AG163" s="418"/>
      <c r="AH163" s="418"/>
      <c r="AI163" s="652"/>
    </row>
    <row r="164" spans="1:207">
      <c r="A164" s="261"/>
      <c r="B164" s="8"/>
      <c r="C164" s="8"/>
      <c r="D164" s="8"/>
      <c r="E164" s="266"/>
      <c r="F164" s="283"/>
      <c r="G164" s="459"/>
      <c r="H164" s="7"/>
      <c r="I164" s="8"/>
      <c r="J164" s="8" t="str">
        <f t="shared" si="190"/>
        <v/>
      </c>
      <c r="K164" s="14" t="str">
        <f>IF(ISERROR(VLOOKUP(Y164,'Directive OSH09 (FR)'!$T$6:$U$10,2,FALSE)),"",VLOOKUP(Y164,'Directive OSH09 (FR)'!$T$6:$U$10,2,FALSE))</f>
        <v/>
      </c>
      <c r="L164" s="126"/>
      <c r="M164" s="127"/>
      <c r="N164" s="27"/>
      <c r="O164" s="27"/>
      <c r="P164" s="27"/>
      <c r="Q164" s="57"/>
      <c r="R164" s="35"/>
      <c r="S164" s="7">
        <f t="shared" si="191"/>
        <v>0</v>
      </c>
      <c r="T164" s="35">
        <f t="shared" si="191"/>
        <v>0</v>
      </c>
      <c r="U164" s="3">
        <f>IF(A164="",0,IF(Q$161="",1,IF(Q$161+$U$89*365&lt;$U$1,1,0)))</f>
        <v>0</v>
      </c>
      <c r="V164" s="163">
        <f>IF(A164="",0,IF(Q$161="",1,IF(Q$161+$V$89*365&lt;$U$1,1,0)))</f>
        <v>0</v>
      </c>
      <c r="W164" s="162" t="str">
        <f>IF(ISERROR(VLOOKUP(H164,'Directive OSH09 (FR)'!$O$6:$P$10,2,FALSE)),"",VLOOKUP(H164,'Directive OSH09 (FR)'!$O$6:$P$10,2,FALSE))</f>
        <v/>
      </c>
      <c r="X164" s="3" t="str">
        <f>IF(ISERROR(VLOOKUP(I164,'Directive OSH09 (FR)'!$O$13:$P$17,2,FALSE)),"",VLOOKUP(I164,'Directive OSH09 (FR)'!$O$13:$P$17,2,FALSE))</f>
        <v/>
      </c>
      <c r="Y164" s="3" t="str">
        <f t="shared" si="192"/>
        <v/>
      </c>
      <c r="Z164" s="417"/>
      <c r="AA164" s="418"/>
      <c r="AB164" s="418"/>
      <c r="AC164" s="420"/>
      <c r="AD164" s="667"/>
      <c r="AE164" s="651"/>
      <c r="AF164" s="421"/>
      <c r="AG164" s="418"/>
      <c r="AH164" s="418"/>
      <c r="AI164" s="652"/>
    </row>
    <row r="165" spans="1:207" ht="5.25" customHeight="1">
      <c r="A165" s="405"/>
      <c r="B165" s="62"/>
      <c r="C165" s="62"/>
      <c r="D165" s="62"/>
      <c r="E165" s="293"/>
      <c r="F165" s="293"/>
      <c r="G165" s="460"/>
      <c r="H165" s="61"/>
      <c r="I165" s="62"/>
      <c r="J165" s="62" t="str">
        <f t="shared" si="190"/>
        <v/>
      </c>
      <c r="K165" s="63" t="str">
        <f>IF(ISERROR(VLOOKUP(Y165,'Directive OSH09 (FR)'!$T$6:$U$10,2,FALSE)),"",VLOOKUP(Y165,'Directive OSH09 (FR)'!$T$6:$U$10,2,FALSE))</f>
        <v/>
      </c>
      <c r="L165" s="61"/>
      <c r="M165" s="64"/>
      <c r="N165" s="64"/>
      <c r="O165" s="64"/>
      <c r="P165" s="64"/>
      <c r="Q165" s="65"/>
      <c r="R165" s="66"/>
      <c r="S165" s="61">
        <f t="shared" si="191"/>
        <v>0</v>
      </c>
      <c r="T165" s="66">
        <f t="shared" si="191"/>
        <v>0</v>
      </c>
      <c r="U165" s="164">
        <f>IF(A165="",0,IF(Q$161="",1,IF(Q$161+$U$89*365&lt;$U$1,1,0)))</f>
        <v>0</v>
      </c>
      <c r="V165" s="165">
        <f>IF(A165="",0,IF(Q$161="",1,IF(Q$161+$V$89*365&lt;$U$1,1,0)))</f>
        <v>0</v>
      </c>
      <c r="W165" s="162" t="str">
        <f>IF(ISERROR(VLOOKUP(H165,'Directive OSH09 (FR)'!$O$6:$P$10,2,FALSE)),"",VLOOKUP(H165,'Directive OSH09 (FR)'!$O$6:$P$10,2,FALSE))</f>
        <v/>
      </c>
      <c r="X165" s="3" t="str">
        <f>IF(ISERROR(VLOOKUP(I165,'Directive OSH09 (FR)'!$O$13:$P$17,2,FALSE)),"",VLOOKUP(I165,'Directive OSH09 (FR)'!$O$13:$P$17,2,FALSE))</f>
        <v/>
      </c>
      <c r="Y165" s="3" t="str">
        <f t="shared" si="192"/>
        <v/>
      </c>
      <c r="Z165" s="417"/>
      <c r="AA165" s="418"/>
      <c r="AB165" s="418"/>
      <c r="AC165" s="420"/>
      <c r="AD165" s="667"/>
      <c r="AE165" s="651"/>
      <c r="AF165" s="421"/>
      <c r="AG165" s="418"/>
      <c r="AH165" s="418"/>
      <c r="AI165" s="652"/>
    </row>
    <row r="166" spans="1:207" s="517" customFormat="1">
      <c r="A166" s="403" t="s">
        <v>302</v>
      </c>
      <c r="B166" s="398"/>
      <c r="C166" s="398"/>
      <c r="D166" s="398"/>
      <c r="E166" s="370"/>
      <c r="F166" s="370"/>
      <c r="G166" s="464"/>
      <c r="H166" s="412"/>
      <c r="I166" s="398"/>
      <c r="J166" s="398">
        <f>IF(SUM(J167:J171)=0,"",MAX(J167:J171))</f>
        <v>9</v>
      </c>
      <c r="K166" s="356" t="str">
        <f>IF(ISERROR(VLOOKUP(Y166,'Directive OSH09 (FR)'!$T$6:$U$10,2,FALSE)),"",VLOOKUP(Y166,'Directive OSH09 (FR)'!$T$6:$U$10,2,FALSE))</f>
        <v>2-Tolérable</v>
      </c>
      <c r="L166" s="357" t="str">
        <f>IF(ISERROR(VLOOKUP($A166,Dangers!$B$4:$G$1001,4,FALSE)),"ERR",IF(ISBLANK(VLOOKUP($A166,Dangers!$B$4:$G$1001,4,FALSE)),"","Yes"))</f>
        <v/>
      </c>
      <c r="M166" s="358" t="str">
        <f>IF(ISERROR(VLOOKUP($A166,Dangers!$B$4:$G$1001,6,FALSE)),"ERR",IF(ISBLANK((VLOOKUP($A166,Dangers!$B$4:$G$1001,6,FALSE))),"","Yes"))</f>
        <v/>
      </c>
      <c r="N166" s="358"/>
      <c r="O166" s="359"/>
      <c r="P166" s="358"/>
      <c r="Q166" s="360" t="str">
        <f>IF(OR(L166="Yes",M166="Yes"),MAX(Q167:Q171),"")</f>
        <v/>
      </c>
      <c r="R166" s="361"/>
      <c r="S166" s="357">
        <f>IF(L166="Yes",IF(SUM(S167:S171)=0,0,1),2)</f>
        <v>2</v>
      </c>
      <c r="T166" s="361">
        <f>IF(M166="Yes",IF(SUM(T167:T171)=0,0,1),2)</f>
        <v>2</v>
      </c>
      <c r="U166" s="362">
        <v>0</v>
      </c>
      <c r="V166" s="363">
        <v>0</v>
      </c>
      <c r="W166" s="364" t="str">
        <f>IF(ISERROR(VLOOKUP(H166,'Directive OSH09 (FR)'!$O$6:$P$10,2,FALSE)),"",VLOOKUP(H166,'Directive OSH09 (FR)'!$O$6:$P$10,2,FALSE))</f>
        <v/>
      </c>
      <c r="X166" s="362" t="str">
        <f>IF(ISERROR(VLOOKUP(I166,'Directive OSH09 (FR)'!$O$13:$P$17,2,FALSE)),"",VLOOKUP(I166,'Directive OSH09 (FR)'!$O$13:$P$17,2,FALSE))</f>
        <v/>
      </c>
      <c r="Y166" s="362">
        <f>IF(J166="","",IF(J166&gt;=161,5,IF(J166&gt;=65,4,IF(J166&gt;=20,3,IF(J166&gt;=9,2,1)))))</f>
        <v>2</v>
      </c>
      <c r="Z166" s="367"/>
      <c r="AA166" s="365"/>
      <c r="AB166" s="365"/>
      <c r="AC166" s="368"/>
      <c r="AD166" s="665"/>
      <c r="AE166" s="644"/>
      <c r="AF166" s="624"/>
      <c r="AG166" s="365"/>
      <c r="AH166" s="365"/>
      <c r="AI166" s="656"/>
      <c r="AJ166" s="366"/>
      <c r="AK166" s="366"/>
      <c r="AL166" s="366"/>
      <c r="AM166" s="366"/>
      <c r="AN166" s="366"/>
      <c r="AO166" s="366"/>
      <c r="AP166" s="366"/>
      <c r="AQ166" s="366"/>
      <c r="AR166" s="366"/>
      <c r="AS166" s="366"/>
      <c r="AT166" s="366"/>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6"/>
      <c r="BZ166" s="366"/>
      <c r="CA166" s="366"/>
      <c r="CB166" s="366"/>
      <c r="CC166" s="366"/>
      <c r="CD166" s="366"/>
      <c r="CE166" s="366"/>
      <c r="CF166" s="366"/>
      <c r="CG166" s="366"/>
      <c r="CH166" s="366"/>
      <c r="CI166" s="366"/>
      <c r="CJ166" s="366"/>
      <c r="CK166" s="366"/>
      <c r="CL166" s="366"/>
      <c r="CM166" s="366"/>
      <c r="CN166" s="366"/>
      <c r="CO166" s="366"/>
      <c r="CP166" s="366"/>
      <c r="CQ166" s="366"/>
      <c r="CR166" s="366"/>
      <c r="CS166" s="366"/>
      <c r="CT166" s="366"/>
      <c r="CU166" s="366"/>
      <c r="CV166" s="366"/>
      <c r="CW166" s="366"/>
      <c r="CX166" s="366"/>
      <c r="CY166" s="366"/>
      <c r="CZ166" s="366"/>
      <c r="DA166" s="366"/>
      <c r="DB166" s="366"/>
      <c r="DC166" s="366"/>
      <c r="DD166" s="366"/>
      <c r="DE166" s="366"/>
      <c r="DF166" s="366"/>
      <c r="DG166" s="366"/>
      <c r="DH166" s="366"/>
      <c r="DI166" s="366"/>
      <c r="DJ166" s="366"/>
      <c r="DK166" s="366"/>
      <c r="DL166" s="366"/>
      <c r="DM166" s="366"/>
      <c r="DN166" s="366"/>
      <c r="DO166" s="366"/>
      <c r="DP166" s="366"/>
      <c r="DQ166" s="366"/>
      <c r="DR166" s="366"/>
      <c r="DS166" s="366"/>
      <c r="DT166" s="366"/>
      <c r="DU166" s="366"/>
      <c r="DV166" s="366"/>
      <c r="DW166" s="366"/>
      <c r="DX166" s="366"/>
      <c r="DY166" s="366"/>
      <c r="DZ166" s="366"/>
      <c r="EA166" s="366"/>
      <c r="EB166" s="366"/>
      <c r="EC166" s="366"/>
      <c r="ED166" s="366"/>
      <c r="EE166" s="366"/>
      <c r="EF166" s="366"/>
      <c r="EG166" s="366"/>
      <c r="EH166" s="366"/>
      <c r="EI166" s="366"/>
      <c r="EJ166" s="366"/>
      <c r="EK166" s="366"/>
      <c r="EL166" s="366"/>
      <c r="EM166" s="366"/>
      <c r="EN166" s="366"/>
      <c r="EO166" s="366"/>
      <c r="EP166" s="366"/>
      <c r="EQ166" s="366"/>
      <c r="ER166" s="366"/>
      <c r="ES166" s="366"/>
      <c r="ET166" s="366"/>
      <c r="EU166" s="366"/>
      <c r="EV166" s="366"/>
      <c r="EW166" s="366"/>
      <c r="EX166" s="366"/>
      <c r="EY166" s="366"/>
      <c r="EZ166" s="366"/>
      <c r="FA166" s="366"/>
      <c r="FB166" s="366"/>
      <c r="FC166" s="366"/>
      <c r="FD166" s="366"/>
      <c r="FE166" s="366"/>
      <c r="FF166" s="366"/>
      <c r="FG166" s="366"/>
      <c r="FH166" s="366"/>
      <c r="FI166" s="366"/>
      <c r="FJ166" s="366"/>
      <c r="FK166" s="366"/>
      <c r="FL166" s="366"/>
      <c r="FM166" s="366"/>
      <c r="FN166" s="366"/>
      <c r="FO166" s="366"/>
      <c r="FP166" s="366"/>
      <c r="FQ166" s="366"/>
      <c r="FR166" s="366"/>
      <c r="FS166" s="366"/>
      <c r="FT166" s="366"/>
      <c r="FU166" s="366"/>
      <c r="FV166" s="366"/>
      <c r="FW166" s="366"/>
      <c r="FX166" s="366"/>
      <c r="FY166" s="366"/>
      <c r="FZ166" s="366"/>
      <c r="GA166" s="366"/>
      <c r="GB166" s="366"/>
      <c r="GC166" s="366"/>
      <c r="GD166" s="366"/>
      <c r="GE166" s="366"/>
      <c r="GF166" s="366"/>
      <c r="GG166" s="366"/>
      <c r="GH166" s="366"/>
      <c r="GI166" s="366"/>
      <c r="GJ166" s="366"/>
      <c r="GK166" s="366"/>
      <c r="GL166" s="366"/>
      <c r="GM166" s="366"/>
      <c r="GN166" s="366"/>
      <c r="GO166" s="366"/>
      <c r="GP166" s="366"/>
      <c r="GQ166" s="366"/>
      <c r="GR166" s="366"/>
      <c r="GS166" s="366"/>
      <c r="GT166" s="366"/>
      <c r="GU166" s="366"/>
      <c r="GV166" s="366"/>
      <c r="GW166" s="366"/>
      <c r="GX166" s="366"/>
      <c r="GY166" s="366"/>
    </row>
    <row r="167" spans="1:207" ht="51">
      <c r="A167" s="261"/>
      <c r="B167" s="255" t="s">
        <v>640</v>
      </c>
      <c r="C167" s="255" t="s">
        <v>641</v>
      </c>
      <c r="D167" s="255" t="s">
        <v>642</v>
      </c>
      <c r="E167" s="266" t="s">
        <v>33</v>
      </c>
      <c r="F167" s="267">
        <v>4</v>
      </c>
      <c r="G167" s="321" t="s">
        <v>643</v>
      </c>
      <c r="H167" s="7" t="s">
        <v>41</v>
      </c>
      <c r="I167" s="8" t="s">
        <v>46</v>
      </c>
      <c r="J167" s="8">
        <f>IF(ISERROR(W167*X167),"",W167*X167)</f>
        <v>9</v>
      </c>
      <c r="K167" s="14" t="str">
        <f>IF(ISERROR(VLOOKUP(Y167,'Directive OSH09 (FR)'!$T$6:$U$10,2,FALSE)),"",VLOOKUP(Y167,'Directive OSH09 (FR)'!$T$6:$U$10,2,FALSE))</f>
        <v>2-Tolérable</v>
      </c>
      <c r="L167" s="126"/>
      <c r="M167" s="127"/>
      <c r="N167" s="27"/>
      <c r="O167" s="27"/>
      <c r="P167" s="27"/>
      <c r="Q167" s="57"/>
      <c r="R167" s="35"/>
      <c r="S167" s="7">
        <f t="shared" ref="S167:T168" si="193">U167</f>
        <v>0</v>
      </c>
      <c r="T167" s="35">
        <f t="shared" si="193"/>
        <v>0</v>
      </c>
      <c r="U167" s="3">
        <f>IF(A167="",0,IF(Q$169="",1,IF(Q$169+$U$91*365&lt;$U$1,1,0)))</f>
        <v>0</v>
      </c>
      <c r="V167" s="163">
        <f>IF(A167="",0,IF(Q$169="",1,IF(Q$169+$V$91*365&lt;$U$1,1,0)))</f>
        <v>0</v>
      </c>
      <c r="W167" s="162">
        <f>IF(ISERROR(VLOOKUP(H167,'Directive OSH09 (FR)'!$O$6:$P$10,2,FALSE)),"",VLOOKUP(H167,'Directive OSH09 (FR)'!$O$6:$P$10,2,FALSE))</f>
        <v>9</v>
      </c>
      <c r="X167" s="3">
        <f>IF(ISERROR(VLOOKUP(I167,'Directive OSH09 (FR)'!$O$13:$P$17,2,FALSE)),"",VLOOKUP(I167,'Directive OSH09 (FR)'!$O$13:$P$17,2,FALSE))</f>
        <v>1</v>
      </c>
      <c r="Y167" s="3">
        <f>IF(J167="","",IF(J167&gt;=161,5,IF(J167&gt;=65,4,IF(J167&gt;=20,3,IF(J167&gt;=9,2,1)))))</f>
        <v>2</v>
      </c>
      <c r="Z167" s="196"/>
      <c r="AA167" s="418"/>
      <c r="AB167" s="418"/>
      <c r="AC167" s="420"/>
      <c r="AD167" s="667"/>
      <c r="AE167" s="651"/>
      <c r="AF167" s="314"/>
      <c r="AG167" s="8"/>
      <c r="AH167" s="8">
        <f>IF(ISERROR(AU167*AV167),"",AU167*AV167)</f>
        <v>0</v>
      </c>
      <c r="AI167" s="657"/>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319"/>
      <c r="CA167" s="319"/>
      <c r="CB167" s="319"/>
      <c r="CC167" s="319"/>
      <c r="CD167" s="319"/>
      <c r="CE167" s="319"/>
      <c r="CF167" s="319"/>
      <c r="CG167" s="319"/>
      <c r="CH167" s="319"/>
      <c r="CI167" s="319"/>
      <c r="CJ167" s="319"/>
      <c r="CK167" s="319"/>
      <c r="CL167" s="319"/>
      <c r="CM167" s="319"/>
      <c r="CN167" s="319"/>
      <c r="CO167" s="319"/>
      <c r="CP167" s="319"/>
      <c r="CQ167" s="319"/>
      <c r="CR167" s="319"/>
      <c r="CS167" s="319"/>
      <c r="CT167" s="319"/>
      <c r="CU167" s="319"/>
      <c r="CV167" s="319"/>
      <c r="CW167" s="319"/>
      <c r="CX167" s="319"/>
      <c r="CY167" s="319"/>
      <c r="CZ167" s="319"/>
      <c r="DA167" s="319"/>
      <c r="DB167" s="319"/>
      <c r="DC167" s="319"/>
      <c r="DD167" s="319"/>
      <c r="DE167" s="319"/>
      <c r="DF167" s="319"/>
      <c r="DG167" s="319"/>
      <c r="DH167" s="319"/>
      <c r="DI167" s="319"/>
      <c r="DJ167" s="319"/>
      <c r="DK167" s="319"/>
      <c r="DL167" s="319"/>
      <c r="DM167" s="319"/>
      <c r="DN167" s="319"/>
      <c r="DO167" s="319"/>
      <c r="DP167" s="319"/>
      <c r="DQ167" s="319"/>
      <c r="DR167" s="319"/>
      <c r="DS167" s="319"/>
      <c r="DT167" s="319"/>
      <c r="DU167" s="319"/>
      <c r="DV167" s="319"/>
      <c r="DW167" s="319"/>
      <c r="DX167" s="319"/>
      <c r="DY167" s="319"/>
      <c r="DZ167" s="319"/>
      <c r="EA167" s="319"/>
      <c r="EB167" s="319"/>
      <c r="EC167" s="319"/>
      <c r="ED167" s="319"/>
      <c r="EE167" s="319"/>
      <c r="EF167" s="319"/>
      <c r="EG167" s="319"/>
      <c r="EH167" s="319"/>
      <c r="EI167" s="319"/>
      <c r="EJ167" s="319"/>
      <c r="EK167" s="319"/>
      <c r="EL167" s="319"/>
      <c r="EM167" s="319"/>
      <c r="EN167" s="319"/>
      <c r="EO167" s="319"/>
      <c r="EP167" s="319"/>
      <c r="EQ167" s="319"/>
      <c r="ER167" s="319"/>
      <c r="ES167" s="319"/>
      <c r="ET167" s="319"/>
      <c r="EU167" s="319"/>
      <c r="EV167" s="319"/>
      <c r="EW167" s="319"/>
      <c r="EX167" s="319"/>
      <c r="EY167" s="319"/>
      <c r="EZ167" s="319"/>
      <c r="FA167" s="319"/>
      <c r="FB167" s="319"/>
      <c r="FC167" s="319"/>
      <c r="FD167" s="319"/>
      <c r="FE167" s="319"/>
      <c r="FF167" s="319"/>
      <c r="FG167" s="319"/>
      <c r="FH167" s="319"/>
      <c r="FI167" s="319"/>
      <c r="FJ167" s="319"/>
      <c r="FK167" s="319"/>
      <c r="FL167" s="319"/>
      <c r="FM167" s="319"/>
      <c r="FN167" s="319"/>
      <c r="FO167" s="319"/>
      <c r="FP167" s="319"/>
      <c r="FQ167" s="319"/>
      <c r="FR167" s="319"/>
      <c r="FS167" s="319"/>
      <c r="FT167" s="319"/>
      <c r="FU167" s="319"/>
      <c r="FV167" s="319"/>
      <c r="FW167" s="319"/>
      <c r="FX167" s="319"/>
      <c r="FY167" s="319"/>
      <c r="FZ167" s="319"/>
      <c r="GA167" s="319"/>
      <c r="GB167" s="319"/>
      <c r="GC167" s="319"/>
      <c r="GD167" s="319"/>
      <c r="GE167" s="319"/>
      <c r="GF167" s="319"/>
      <c r="GG167" s="319"/>
      <c r="GH167" s="319"/>
      <c r="GI167" s="319"/>
      <c r="GJ167" s="319"/>
      <c r="GK167" s="319"/>
      <c r="GL167" s="319"/>
      <c r="GM167" s="319"/>
      <c r="GN167" s="319"/>
      <c r="GO167" s="319"/>
      <c r="GP167" s="319"/>
      <c r="GQ167" s="319"/>
      <c r="GR167" s="319"/>
      <c r="GS167" s="319"/>
      <c r="GT167" s="319"/>
      <c r="GU167" s="319"/>
      <c r="GV167" s="319"/>
      <c r="GW167" s="319"/>
      <c r="GX167" s="319"/>
      <c r="GY167" s="319"/>
    </row>
    <row r="168" spans="1:207" ht="51">
      <c r="A168" s="261"/>
      <c r="B168" s="8" t="s">
        <v>644</v>
      </c>
      <c r="C168" s="255" t="s">
        <v>641</v>
      </c>
      <c r="D168" s="255" t="s">
        <v>642</v>
      </c>
      <c r="E168" s="266" t="s">
        <v>33</v>
      </c>
      <c r="F168" s="300">
        <v>4</v>
      </c>
      <c r="G168" s="321" t="s">
        <v>643</v>
      </c>
      <c r="H168" s="7" t="s">
        <v>35</v>
      </c>
      <c r="I168" s="8" t="s">
        <v>46</v>
      </c>
      <c r="J168" s="8">
        <f t="shared" ref="J168" si="194">IF(ISERROR(W168*X168),"",W168*X168)</f>
        <v>2</v>
      </c>
      <c r="K168" s="14" t="str">
        <f>IF(ISERROR(VLOOKUP(Y168,'Directive OSH09 (FR)'!$T$6:$U$10,2,FALSE)),"",VLOOKUP(Y168,'Directive OSH09 (FR)'!$T$6:$U$10,2,FALSE))</f>
        <v>1-Negligeable</v>
      </c>
      <c r="L168" s="126"/>
      <c r="M168" s="127"/>
      <c r="N168" s="27"/>
      <c r="O168" s="27"/>
      <c r="P168" s="27"/>
      <c r="Q168" s="57"/>
      <c r="R168" s="35"/>
      <c r="S168" s="7">
        <f t="shared" si="193"/>
        <v>0</v>
      </c>
      <c r="T168" s="35">
        <f t="shared" si="193"/>
        <v>0</v>
      </c>
      <c r="U168" s="3">
        <f>IF(A168="",0,IF(Q$169="",1,IF(Q$169+$U$91*365&lt;$U$1,1,0)))</f>
        <v>0</v>
      </c>
      <c r="V168" s="163">
        <f>IF(A168="",0,IF(Q$169="",1,IF(Q$169+$V$91*365&lt;$U$1,1,0)))</f>
        <v>0</v>
      </c>
      <c r="W168" s="162">
        <f>IF(ISERROR(VLOOKUP(H168,'Directive OSH09 (FR)'!$O$6:$P$10,2,FALSE)),"",VLOOKUP(H168,'Directive OSH09 (FR)'!$O$6:$P$10,2,FALSE))</f>
        <v>2</v>
      </c>
      <c r="X168" s="3">
        <f>IF(ISERROR(VLOOKUP(I168,'Directive OSH09 (FR)'!$O$13:$P$17,2,FALSE)),"",VLOOKUP(I168,'Directive OSH09 (FR)'!$O$13:$P$17,2,FALSE))</f>
        <v>1</v>
      </c>
      <c r="Y168" s="3">
        <f t="shared" ref="Y168" si="195">IF(J168="","",IF(J168&gt;=161,5,IF(J168&gt;=65,4,IF(J168&gt;=20,3,IF(J168&gt;=9,2,1)))))</f>
        <v>1</v>
      </c>
      <c r="Z168" s="196"/>
      <c r="AA168" s="418"/>
      <c r="AB168" s="418"/>
      <c r="AC168" s="420"/>
      <c r="AD168" s="667"/>
      <c r="AE168" s="651"/>
      <c r="AF168" s="314"/>
      <c r="AG168" s="8"/>
      <c r="AH168" s="8">
        <f t="shared" ref="AH168" si="196">IF(ISERROR(AU168*AV168),"",AU168*AV168)</f>
        <v>0</v>
      </c>
      <c r="AI168" s="658"/>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19"/>
      <c r="BG168" s="319"/>
      <c r="BH168" s="319"/>
      <c r="BI168" s="319"/>
      <c r="BJ168" s="319"/>
      <c r="BK168" s="319"/>
      <c r="BL168" s="319"/>
      <c r="BM168" s="319"/>
      <c r="BN168" s="319"/>
      <c r="BO168" s="319"/>
      <c r="BP168" s="319"/>
      <c r="BQ168" s="319"/>
      <c r="BR168" s="319"/>
      <c r="BS168" s="319"/>
      <c r="BT168" s="319"/>
      <c r="BU168" s="319"/>
      <c r="BV168" s="319"/>
      <c r="BW168" s="319"/>
      <c r="BX168" s="319"/>
      <c r="BY168" s="319"/>
      <c r="BZ168" s="319"/>
      <c r="CA168" s="319"/>
      <c r="CB168" s="319"/>
      <c r="CC168" s="319"/>
      <c r="CD168" s="319"/>
      <c r="CE168" s="319"/>
      <c r="CF168" s="319"/>
      <c r="CG168" s="319"/>
      <c r="CH168" s="319"/>
      <c r="CI168" s="319"/>
      <c r="CJ168" s="319"/>
      <c r="CK168" s="319"/>
      <c r="CL168" s="319"/>
      <c r="CM168" s="319"/>
      <c r="CN168" s="319"/>
      <c r="CO168" s="319"/>
      <c r="CP168" s="319"/>
      <c r="CQ168" s="319"/>
      <c r="CR168" s="319"/>
      <c r="CS168" s="319"/>
      <c r="CT168" s="319"/>
      <c r="CU168" s="319"/>
      <c r="CV168" s="319"/>
      <c r="CW168" s="319"/>
      <c r="CX168" s="319"/>
      <c r="CY168" s="319"/>
      <c r="CZ168" s="319"/>
      <c r="DA168" s="319"/>
      <c r="DB168" s="319"/>
      <c r="DC168" s="319"/>
      <c r="DD168" s="319"/>
      <c r="DE168" s="319"/>
      <c r="DF168" s="319"/>
      <c r="DG168" s="319"/>
      <c r="DH168" s="319"/>
      <c r="DI168" s="319"/>
      <c r="DJ168" s="319"/>
      <c r="DK168" s="319"/>
      <c r="DL168" s="319"/>
      <c r="DM168" s="319"/>
      <c r="DN168" s="319"/>
      <c r="DO168" s="319"/>
      <c r="DP168" s="319"/>
      <c r="DQ168" s="319"/>
      <c r="DR168" s="319"/>
      <c r="DS168" s="319"/>
      <c r="DT168" s="319"/>
      <c r="DU168" s="319"/>
      <c r="DV168" s="319"/>
      <c r="DW168" s="319"/>
      <c r="DX168" s="319"/>
      <c r="DY168" s="319"/>
      <c r="DZ168" s="319"/>
      <c r="EA168" s="319"/>
      <c r="EB168" s="319"/>
      <c r="EC168" s="319"/>
      <c r="ED168" s="319"/>
      <c r="EE168" s="319"/>
      <c r="EF168" s="319"/>
      <c r="EG168" s="319"/>
      <c r="EH168" s="319"/>
      <c r="EI168" s="319"/>
      <c r="EJ168" s="319"/>
      <c r="EK168" s="319"/>
      <c r="EL168" s="319"/>
      <c r="EM168" s="319"/>
      <c r="EN168" s="319"/>
      <c r="EO168" s="319"/>
      <c r="EP168" s="319"/>
      <c r="EQ168" s="319"/>
      <c r="ER168" s="319"/>
      <c r="ES168" s="319"/>
      <c r="ET168" s="319"/>
      <c r="EU168" s="319"/>
      <c r="EV168" s="319"/>
      <c r="EW168" s="319"/>
      <c r="EX168" s="319"/>
      <c r="EY168" s="319"/>
      <c r="EZ168" s="319"/>
      <c r="FA168" s="319"/>
      <c r="FB168" s="319"/>
      <c r="FC168" s="319"/>
      <c r="FD168" s="319"/>
      <c r="FE168" s="319"/>
      <c r="FF168" s="319"/>
      <c r="FG168" s="319"/>
      <c r="FH168" s="319"/>
      <c r="FI168" s="319"/>
      <c r="FJ168" s="319"/>
      <c r="FK168" s="319"/>
      <c r="FL168" s="319"/>
      <c r="FM168" s="319"/>
      <c r="FN168" s="319"/>
      <c r="FO168" s="319"/>
      <c r="FP168" s="319"/>
      <c r="FQ168" s="319"/>
      <c r="FR168" s="319"/>
      <c r="FS168" s="319"/>
      <c r="FT168" s="319"/>
      <c r="FU168" s="319"/>
      <c r="FV168" s="319"/>
      <c r="FW168" s="319"/>
      <c r="FX168" s="319"/>
      <c r="FY168" s="319"/>
      <c r="FZ168" s="319"/>
      <c r="GA168" s="319"/>
      <c r="GB168" s="319"/>
      <c r="GC168" s="319"/>
      <c r="GD168" s="319"/>
      <c r="GE168" s="319"/>
      <c r="GF168" s="319"/>
      <c r="GG168" s="319"/>
      <c r="GH168" s="319"/>
      <c r="GI168" s="319"/>
      <c r="GJ168" s="319"/>
      <c r="GK168" s="319"/>
      <c r="GL168" s="319"/>
      <c r="GM168" s="319"/>
      <c r="GN168" s="319"/>
      <c r="GO168" s="319"/>
      <c r="GP168" s="319"/>
      <c r="GQ168" s="319"/>
      <c r="GR168" s="319"/>
      <c r="GS168" s="319"/>
      <c r="GT168" s="319"/>
      <c r="GU168" s="319"/>
      <c r="GV168" s="319"/>
      <c r="GW168" s="319"/>
      <c r="GX168" s="319"/>
      <c r="GY168" s="319"/>
    </row>
    <row r="169" spans="1:207">
      <c r="A169" s="261"/>
      <c r="B169" s="8"/>
      <c r="C169" s="8"/>
      <c r="D169" s="8"/>
      <c r="E169" s="266"/>
      <c r="F169" s="283"/>
      <c r="G169" s="459"/>
      <c r="H169" s="7"/>
      <c r="I169" s="8"/>
      <c r="J169" s="8" t="str">
        <f t="shared" ref="J169:J171" si="197">IF(ISERROR(W169*X169),"",W169*X169)</f>
        <v/>
      </c>
      <c r="K169" s="14" t="str">
        <f>IF(ISERROR(VLOOKUP(Y169,'Directive OSH09 (FR)'!$T$6:$U$10,2,FALSE)),"",VLOOKUP(Y169,'Directive OSH09 (FR)'!$T$6:$U$10,2,FALSE))</f>
        <v/>
      </c>
      <c r="L169" s="126"/>
      <c r="M169" s="127"/>
      <c r="N169" s="27"/>
      <c r="O169" s="27"/>
      <c r="P169" s="27"/>
      <c r="Q169" s="57"/>
      <c r="R169" s="35"/>
      <c r="S169" s="7">
        <f t="shared" ref="S169:T171" si="198">U169</f>
        <v>0</v>
      </c>
      <c r="T169" s="35">
        <f t="shared" si="198"/>
        <v>0</v>
      </c>
      <c r="U169" s="3">
        <f>IF(A169="",0,IF(Q$166="",1,IF(Q$166+$U$89*365&lt;$U$1,1,0)))</f>
        <v>0</v>
      </c>
      <c r="V169" s="163">
        <f>IF(A169="",0,IF(Q$166="",1,IF(Q$166+$V$89*365&lt;$U$1,1,0)))</f>
        <v>0</v>
      </c>
      <c r="W169" s="162" t="str">
        <f>IF(ISERROR(VLOOKUP(H169,'Directive OSH09 (FR)'!$O$6:$P$10,2,FALSE)),"",VLOOKUP(H169,'Directive OSH09 (FR)'!$O$6:$P$10,2,FALSE))</f>
        <v/>
      </c>
      <c r="X169" s="3" t="str">
        <f>IF(ISERROR(VLOOKUP(I169,'Directive OSH09 (FR)'!$O$13:$P$17,2,FALSE)),"",VLOOKUP(I169,'Directive OSH09 (FR)'!$O$13:$P$17,2,FALSE))</f>
        <v/>
      </c>
      <c r="Y169" s="3" t="str">
        <f t="shared" ref="Y169:Y171" si="199">IF(J169="","",IF(J169&gt;=161,5,IF(J169&gt;=65,4,IF(J169&gt;=20,3,IF(J169&gt;=9,2,1)))))</f>
        <v/>
      </c>
      <c r="Z169" s="417"/>
      <c r="AA169" s="418"/>
      <c r="AB169" s="418"/>
      <c r="AC169" s="420"/>
      <c r="AD169" s="667"/>
      <c r="AE169" s="651"/>
      <c r="AF169" s="421"/>
      <c r="AG169" s="418"/>
      <c r="AH169" s="418"/>
      <c r="AI169" s="652"/>
    </row>
    <row r="170" spans="1:207">
      <c r="A170" s="261"/>
      <c r="B170" s="8"/>
      <c r="C170" s="8"/>
      <c r="D170" s="8"/>
      <c r="E170" s="266"/>
      <c r="F170" s="283"/>
      <c r="G170" s="459"/>
      <c r="H170" s="7"/>
      <c r="I170" s="8"/>
      <c r="J170" s="8" t="str">
        <f t="shared" si="197"/>
        <v/>
      </c>
      <c r="K170" s="14" t="str">
        <f>IF(ISERROR(VLOOKUP(Y170,'Directive OSH09 (FR)'!$T$6:$U$10,2,FALSE)),"",VLOOKUP(Y170,'Directive OSH09 (FR)'!$T$6:$U$10,2,FALSE))</f>
        <v/>
      </c>
      <c r="L170" s="126"/>
      <c r="M170" s="127"/>
      <c r="N170" s="27"/>
      <c r="O170" s="27"/>
      <c r="P170" s="27"/>
      <c r="Q170" s="57"/>
      <c r="R170" s="35"/>
      <c r="S170" s="7">
        <f t="shared" si="198"/>
        <v>0</v>
      </c>
      <c r="T170" s="35">
        <f t="shared" si="198"/>
        <v>0</v>
      </c>
      <c r="U170" s="3">
        <f>IF(A170="",0,IF(Q$166="",1,IF(Q$166+$U$89*365&lt;$U$1,1,0)))</f>
        <v>0</v>
      </c>
      <c r="V170" s="163">
        <f>IF(A170="",0,IF(Q$166="",1,IF(Q$166+$V$89*365&lt;$U$1,1,0)))</f>
        <v>0</v>
      </c>
      <c r="W170" s="162" t="str">
        <f>IF(ISERROR(VLOOKUP(H170,'Directive OSH09 (FR)'!$O$6:$P$10,2,FALSE)),"",VLOOKUP(H170,'Directive OSH09 (FR)'!$O$6:$P$10,2,FALSE))</f>
        <v/>
      </c>
      <c r="X170" s="3" t="str">
        <f>IF(ISERROR(VLOOKUP(I170,'Directive OSH09 (FR)'!$O$13:$P$17,2,FALSE)),"",VLOOKUP(I170,'Directive OSH09 (FR)'!$O$13:$P$17,2,FALSE))</f>
        <v/>
      </c>
      <c r="Y170" s="3" t="str">
        <f t="shared" si="199"/>
        <v/>
      </c>
      <c r="Z170" s="417"/>
      <c r="AA170" s="418"/>
      <c r="AB170" s="418"/>
      <c r="AC170" s="420"/>
      <c r="AD170" s="667"/>
      <c r="AE170" s="651"/>
      <c r="AF170" s="421"/>
      <c r="AG170" s="418"/>
      <c r="AH170" s="418"/>
      <c r="AI170" s="652"/>
    </row>
    <row r="171" spans="1:207" ht="5.25" customHeight="1">
      <c r="A171" s="405"/>
      <c r="B171" s="62"/>
      <c r="C171" s="62"/>
      <c r="D171" s="62"/>
      <c r="E171" s="293"/>
      <c r="F171" s="293"/>
      <c r="G171" s="460"/>
      <c r="H171" s="61"/>
      <c r="I171" s="62"/>
      <c r="J171" s="62" t="str">
        <f t="shared" si="197"/>
        <v/>
      </c>
      <c r="K171" s="63" t="str">
        <f>IF(ISERROR(VLOOKUP(Y171,'Directive OSH09 (FR)'!$T$6:$U$10,2,FALSE)),"",VLOOKUP(Y171,'Directive OSH09 (FR)'!$T$6:$U$10,2,FALSE))</f>
        <v/>
      </c>
      <c r="L171" s="61"/>
      <c r="M171" s="64"/>
      <c r="N171" s="64"/>
      <c r="O171" s="64"/>
      <c r="P171" s="64"/>
      <c r="Q171" s="65"/>
      <c r="R171" s="66"/>
      <c r="S171" s="61">
        <f t="shared" si="198"/>
        <v>0</v>
      </c>
      <c r="T171" s="66">
        <f t="shared" si="198"/>
        <v>0</v>
      </c>
      <c r="U171" s="164">
        <f>IF(A171="",0,IF(Q$166="",1,IF(Q$166+$U$89*365&lt;$U$1,1,0)))</f>
        <v>0</v>
      </c>
      <c r="V171" s="165">
        <f>IF(A171="",0,IF(Q$166="",1,IF(Q$166+$V$89*365&lt;$U$1,1,0)))</f>
        <v>0</v>
      </c>
      <c r="W171" s="162" t="str">
        <f>IF(ISERROR(VLOOKUP(H171,'Directive OSH09 (FR)'!$O$6:$P$10,2,FALSE)),"",VLOOKUP(H171,'Directive OSH09 (FR)'!$O$6:$P$10,2,FALSE))</f>
        <v/>
      </c>
      <c r="X171" s="3" t="str">
        <f>IF(ISERROR(VLOOKUP(I171,'Directive OSH09 (FR)'!$O$13:$P$17,2,FALSE)),"",VLOOKUP(I171,'Directive OSH09 (FR)'!$O$13:$P$17,2,FALSE))</f>
        <v/>
      </c>
      <c r="Y171" s="3" t="str">
        <f t="shared" si="199"/>
        <v/>
      </c>
      <c r="Z171" s="417"/>
      <c r="AA171" s="418"/>
      <c r="AB171" s="418"/>
      <c r="AC171" s="420"/>
      <c r="AD171" s="667"/>
      <c r="AE171" s="651"/>
      <c r="AF171" s="421"/>
      <c r="AG171" s="418"/>
      <c r="AH171" s="418"/>
      <c r="AI171" s="652"/>
    </row>
    <row r="172" spans="1:207" s="517" customFormat="1">
      <c r="A172" s="403" t="s">
        <v>341</v>
      </c>
      <c r="B172" s="398"/>
      <c r="C172" s="398"/>
      <c r="D172" s="398"/>
      <c r="E172" s="370"/>
      <c r="F172" s="370"/>
      <c r="G172" s="464"/>
      <c r="H172" s="412"/>
      <c r="I172" s="398"/>
      <c r="J172" s="398" t="str">
        <f>IF(SUM(J173:J177)=0,"",MAX(J173:J177))</f>
        <v/>
      </c>
      <c r="K172" s="356" t="str">
        <f>IF(ISERROR(VLOOKUP(Y172,'Directive OSH09 (FR)'!$T$6:$U$10,2,FALSE)),"",VLOOKUP(Y172,'Directive OSH09 (FR)'!$T$6:$U$10,2,FALSE))</f>
        <v/>
      </c>
      <c r="L172" s="357" t="str">
        <f>IF(ISERROR(VLOOKUP($A172,Dangers!$B$4:$G$1001,4,FALSE)),"ERR",IF(ISBLANK(VLOOKUP($A172,Dangers!$B$4:$G$1001,4,FALSE)),"","Yes"))</f>
        <v>ERR</v>
      </c>
      <c r="M172" s="358" t="str">
        <f>IF(ISERROR(VLOOKUP($A172,Dangers!$B$4:$G$1001,6,FALSE)),"ERR",IF(ISBLANK((VLOOKUP($A172,Dangers!$B$4:$G$1001,6,FALSE))),"","Yes"))</f>
        <v>ERR</v>
      </c>
      <c r="N172" s="358"/>
      <c r="O172" s="359"/>
      <c r="P172" s="358"/>
      <c r="Q172" s="360" t="str">
        <f>IF(OR(L172="Yes",M172="Yes"),MAX(Q173:Q177),"")</f>
        <v/>
      </c>
      <c r="R172" s="361"/>
      <c r="S172" s="357">
        <f>IF(L172="Yes",IF(SUM(S173:S177)=0,0,1),2)</f>
        <v>2</v>
      </c>
      <c r="T172" s="361">
        <f>IF(M172="Yes",IF(SUM(T173:T177)=0,0,1),2)</f>
        <v>2</v>
      </c>
      <c r="U172" s="362">
        <v>0</v>
      </c>
      <c r="V172" s="363">
        <v>0</v>
      </c>
      <c r="W172" s="364" t="str">
        <f>IF(ISERROR(VLOOKUP(H172,'Directive OSH09 (FR)'!$O$6:$P$10,2,FALSE)),"",VLOOKUP(H172,'Directive OSH09 (FR)'!$O$6:$P$10,2,FALSE))</f>
        <v/>
      </c>
      <c r="X172" s="362" t="str">
        <f>IF(ISERROR(VLOOKUP(I172,'Directive OSH09 (FR)'!$O$13:$P$17,2,FALSE)),"",VLOOKUP(I172,'Directive OSH09 (FR)'!$O$13:$P$17,2,FALSE))</f>
        <v/>
      </c>
      <c r="Y172" s="362" t="str">
        <f>IF(J172="","",IF(J172&gt;=161,5,IF(J172&gt;=65,4,IF(J172&gt;=20,3,IF(J172&gt;=9,2,1)))))</f>
        <v/>
      </c>
      <c r="Z172" s="367"/>
      <c r="AA172" s="365"/>
      <c r="AB172" s="365"/>
      <c r="AC172" s="368"/>
      <c r="AD172" s="665"/>
      <c r="AE172" s="644"/>
      <c r="AF172" s="624"/>
      <c r="AG172" s="365"/>
      <c r="AH172" s="365"/>
      <c r="AI172" s="65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6"/>
      <c r="BZ172" s="366"/>
      <c r="CA172" s="366"/>
      <c r="CB172" s="366"/>
      <c r="CC172" s="366"/>
      <c r="CD172" s="366"/>
      <c r="CE172" s="366"/>
      <c r="CF172" s="366"/>
      <c r="CG172" s="366"/>
      <c r="CH172" s="366"/>
      <c r="CI172" s="366"/>
      <c r="CJ172" s="366"/>
      <c r="CK172" s="366"/>
      <c r="CL172" s="366"/>
      <c r="CM172" s="366"/>
      <c r="CN172" s="366"/>
      <c r="CO172" s="366"/>
      <c r="CP172" s="366"/>
      <c r="CQ172" s="366"/>
      <c r="CR172" s="366"/>
      <c r="CS172" s="366"/>
      <c r="CT172" s="366"/>
      <c r="CU172" s="366"/>
      <c r="CV172" s="366"/>
      <c r="CW172" s="366"/>
      <c r="CX172" s="366"/>
      <c r="CY172" s="366"/>
      <c r="CZ172" s="366"/>
      <c r="DA172" s="366"/>
      <c r="DB172" s="366"/>
      <c r="DC172" s="366"/>
      <c r="DD172" s="366"/>
      <c r="DE172" s="366"/>
      <c r="DF172" s="366"/>
      <c r="DG172" s="366"/>
      <c r="DH172" s="366"/>
      <c r="DI172" s="366"/>
      <c r="DJ172" s="366"/>
      <c r="DK172" s="366"/>
      <c r="DL172" s="366"/>
      <c r="DM172" s="366"/>
      <c r="DN172" s="366"/>
      <c r="DO172" s="366"/>
      <c r="DP172" s="366"/>
      <c r="DQ172" s="366"/>
      <c r="DR172" s="366"/>
      <c r="DS172" s="366"/>
      <c r="DT172" s="366"/>
      <c r="DU172" s="366"/>
      <c r="DV172" s="366"/>
      <c r="DW172" s="366"/>
      <c r="DX172" s="366"/>
      <c r="DY172" s="366"/>
      <c r="DZ172" s="366"/>
      <c r="EA172" s="366"/>
      <c r="EB172" s="366"/>
      <c r="EC172" s="366"/>
      <c r="ED172" s="366"/>
      <c r="EE172" s="366"/>
      <c r="EF172" s="366"/>
      <c r="EG172" s="366"/>
      <c r="EH172" s="366"/>
      <c r="EI172" s="366"/>
      <c r="EJ172" s="366"/>
      <c r="EK172" s="366"/>
      <c r="EL172" s="366"/>
      <c r="EM172" s="366"/>
      <c r="EN172" s="366"/>
      <c r="EO172" s="366"/>
      <c r="EP172" s="366"/>
      <c r="EQ172" s="366"/>
      <c r="ER172" s="366"/>
      <c r="ES172" s="366"/>
      <c r="ET172" s="366"/>
      <c r="EU172" s="366"/>
      <c r="EV172" s="366"/>
      <c r="EW172" s="366"/>
      <c r="EX172" s="366"/>
      <c r="EY172" s="366"/>
      <c r="EZ172" s="366"/>
      <c r="FA172" s="366"/>
      <c r="FB172" s="366"/>
      <c r="FC172" s="366"/>
      <c r="FD172" s="366"/>
      <c r="FE172" s="366"/>
      <c r="FF172" s="366"/>
      <c r="FG172" s="366"/>
      <c r="FH172" s="366"/>
      <c r="FI172" s="366"/>
      <c r="FJ172" s="366"/>
      <c r="FK172" s="366"/>
      <c r="FL172" s="366"/>
      <c r="FM172" s="366"/>
      <c r="FN172" s="366"/>
      <c r="FO172" s="366"/>
      <c r="FP172" s="366"/>
      <c r="FQ172" s="366"/>
      <c r="FR172" s="366"/>
      <c r="FS172" s="366"/>
      <c r="FT172" s="366"/>
      <c r="FU172" s="366"/>
      <c r="FV172" s="366"/>
      <c r="FW172" s="366"/>
      <c r="FX172" s="366"/>
      <c r="FY172" s="366"/>
      <c r="FZ172" s="366"/>
      <c r="GA172" s="366"/>
      <c r="GB172" s="366"/>
      <c r="GC172" s="366"/>
      <c r="GD172" s="366"/>
      <c r="GE172" s="366"/>
      <c r="GF172" s="366"/>
      <c r="GG172" s="366"/>
      <c r="GH172" s="366"/>
      <c r="GI172" s="366"/>
      <c r="GJ172" s="366"/>
      <c r="GK172" s="366"/>
      <c r="GL172" s="366"/>
      <c r="GM172" s="366"/>
      <c r="GN172" s="366"/>
      <c r="GO172" s="366"/>
      <c r="GP172" s="366"/>
      <c r="GQ172" s="366"/>
      <c r="GR172" s="366"/>
      <c r="GS172" s="366"/>
      <c r="GT172" s="366"/>
      <c r="GU172" s="366"/>
      <c r="GV172" s="366"/>
      <c r="GW172" s="366"/>
      <c r="GX172" s="366"/>
      <c r="GY172" s="366"/>
    </row>
    <row r="173" spans="1:207" s="319" customFormat="1">
      <c r="A173" s="261" t="s">
        <v>463</v>
      </c>
      <c r="B173" s="8"/>
      <c r="C173" s="8"/>
      <c r="D173" s="8"/>
      <c r="E173" s="266"/>
      <c r="F173" s="283"/>
      <c r="G173" s="321"/>
      <c r="H173" s="7"/>
      <c r="I173" s="8"/>
      <c r="J173" s="8" t="str">
        <f>IF(ISERROR(W173*X173),"",W173*X173)</f>
        <v/>
      </c>
      <c r="K173" s="14" t="str">
        <f>IF(ISERROR(VLOOKUP(Y173,'Directive OSH09 (FR)'!$T$6:$U$10,2,FALSE)),"",VLOOKUP(Y173,'Directive OSH09 (FR)'!$T$6:$U$10,2,FALSE))</f>
        <v/>
      </c>
      <c r="L173" s="126"/>
      <c r="M173" s="127"/>
      <c r="N173" s="27"/>
      <c r="O173" s="27"/>
      <c r="P173" s="27"/>
      <c r="Q173" s="57"/>
      <c r="R173" s="35"/>
      <c r="S173" s="7">
        <f t="shared" ref="S173:T177" si="200">U173</f>
        <v>1</v>
      </c>
      <c r="T173" s="35">
        <f t="shared" si="200"/>
        <v>1</v>
      </c>
      <c r="U173" s="3">
        <f>IF(A173="",0,IF(Q$172="",1,IF(Q$172+$U$89*365&lt;$U$1,1,0)))</f>
        <v>1</v>
      </c>
      <c r="V173" s="163">
        <f>IF(A173="",0,IF(Q$172="",1,IF(Q$172+$V$89*365&lt;$U$1,1,0)))</f>
        <v>1</v>
      </c>
      <c r="W173" s="162" t="str">
        <f>IF(ISERROR(VLOOKUP(H173,'Directive OSH09 (FR)'!$O$6:$P$10,2,FALSE)),"",VLOOKUP(H173,'Directive OSH09 (FR)'!$O$6:$P$10,2,FALSE))</f>
        <v/>
      </c>
      <c r="X173" s="3" t="str">
        <f>IF(ISERROR(VLOOKUP(I173,'Directive OSH09 (FR)'!$O$13:$P$17,2,FALSE)),"",VLOOKUP(I173,'Directive OSH09 (FR)'!$O$13:$P$17,2,FALSE))</f>
        <v/>
      </c>
      <c r="Y173" s="3" t="str">
        <f>IF(J173="","",IF(J173&gt;=161,5,IF(J173&gt;=65,4,IF(J173&gt;=20,3,IF(J173&gt;=9,2,1)))))</f>
        <v/>
      </c>
      <c r="Z173" s="428"/>
      <c r="AA173" s="307"/>
      <c r="AB173" s="307"/>
      <c r="AC173" s="438"/>
      <c r="AD173" s="668"/>
      <c r="AE173" s="659"/>
      <c r="AF173" s="583"/>
      <c r="AG173" s="307"/>
      <c r="AH173" s="307"/>
      <c r="AI173" s="658"/>
    </row>
    <row r="174" spans="1:207" s="319" customFormat="1">
      <c r="A174" s="261"/>
      <c r="B174" s="8"/>
      <c r="C174" s="8"/>
      <c r="D174" s="8"/>
      <c r="E174" s="266"/>
      <c r="F174" s="283"/>
      <c r="G174" s="321"/>
      <c r="H174" s="7"/>
      <c r="I174" s="8"/>
      <c r="J174" s="8" t="str">
        <f t="shared" ref="J174:J177" si="201">IF(ISERROR(W174*X174),"",W174*X174)</f>
        <v/>
      </c>
      <c r="K174" s="14" t="str">
        <f>IF(ISERROR(VLOOKUP(Y174,'Directive OSH09 (FR)'!$T$6:$U$10,2,FALSE)),"",VLOOKUP(Y174,'Directive OSH09 (FR)'!$T$6:$U$10,2,FALSE))</f>
        <v/>
      </c>
      <c r="L174" s="126"/>
      <c r="M174" s="127"/>
      <c r="N174" s="27"/>
      <c r="O174" s="27"/>
      <c r="P174" s="27"/>
      <c r="Q174" s="57"/>
      <c r="R174" s="35"/>
      <c r="S174" s="7">
        <f t="shared" si="200"/>
        <v>0</v>
      </c>
      <c r="T174" s="35">
        <f t="shared" si="200"/>
        <v>0</v>
      </c>
      <c r="U174" s="3">
        <f>IF(A174="",0,IF(Q$172="",1,IF(Q$172+$U$89*365&lt;$U$1,1,0)))</f>
        <v>0</v>
      </c>
      <c r="V174" s="163">
        <f>IF(A174="",0,IF(Q$172="",1,IF(Q$172+$V$89*365&lt;$U$1,1,0)))</f>
        <v>0</v>
      </c>
      <c r="W174" s="162" t="str">
        <f>IF(ISERROR(VLOOKUP(H174,'Directive OSH09 (FR)'!$O$6:$P$10,2,FALSE)),"",VLOOKUP(H174,'Directive OSH09 (FR)'!$O$6:$P$10,2,FALSE))</f>
        <v/>
      </c>
      <c r="X174" s="3" t="str">
        <f>IF(ISERROR(VLOOKUP(I174,'Directive OSH09 (FR)'!$O$13:$P$17,2,FALSE)),"",VLOOKUP(I174,'Directive OSH09 (FR)'!$O$13:$P$17,2,FALSE))</f>
        <v/>
      </c>
      <c r="Y174" s="3" t="str">
        <f t="shared" ref="Y174:Y177" si="202">IF(J174="","",IF(J174&gt;=161,5,IF(J174&gt;=65,4,IF(J174&gt;=20,3,IF(J174&gt;=9,2,1)))))</f>
        <v/>
      </c>
      <c r="Z174" s="428"/>
      <c r="AA174" s="307"/>
      <c r="AB174" s="307"/>
      <c r="AC174" s="438"/>
      <c r="AD174" s="668"/>
      <c r="AE174" s="659"/>
      <c r="AF174" s="583"/>
      <c r="AG174" s="307"/>
      <c r="AH174" s="307"/>
      <c r="AI174" s="658"/>
    </row>
    <row r="175" spans="1:207" s="319" customFormat="1">
      <c r="A175" s="261"/>
      <c r="B175" s="8"/>
      <c r="C175" s="8"/>
      <c r="D175" s="8"/>
      <c r="E175" s="266"/>
      <c r="F175" s="283"/>
      <c r="G175" s="321"/>
      <c r="H175" s="7"/>
      <c r="I175" s="8"/>
      <c r="J175" s="8" t="str">
        <f t="shared" si="201"/>
        <v/>
      </c>
      <c r="K175" s="14" t="str">
        <f>IF(ISERROR(VLOOKUP(Y175,'Directive OSH09 (FR)'!$T$6:$U$10,2,FALSE)),"",VLOOKUP(Y175,'Directive OSH09 (FR)'!$T$6:$U$10,2,FALSE))</f>
        <v/>
      </c>
      <c r="L175" s="126"/>
      <c r="M175" s="127"/>
      <c r="N175" s="27"/>
      <c r="O175" s="27"/>
      <c r="P175" s="27"/>
      <c r="Q175" s="57"/>
      <c r="R175" s="35"/>
      <c r="S175" s="7">
        <f t="shared" si="200"/>
        <v>0</v>
      </c>
      <c r="T175" s="35">
        <f t="shared" si="200"/>
        <v>0</v>
      </c>
      <c r="U175" s="3">
        <f>IF(A175="",0,IF(Q$172="",1,IF(Q$172+$U$89*365&lt;$U$1,1,0)))</f>
        <v>0</v>
      </c>
      <c r="V175" s="163">
        <f>IF(A175="",0,IF(Q$172="",1,IF(Q$172+$V$89*365&lt;$U$1,1,0)))</f>
        <v>0</v>
      </c>
      <c r="W175" s="162" t="str">
        <f>IF(ISERROR(VLOOKUP(H175,'Directive OSH09 (FR)'!$O$6:$P$10,2,FALSE)),"",VLOOKUP(H175,'Directive OSH09 (FR)'!$O$6:$P$10,2,FALSE))</f>
        <v/>
      </c>
      <c r="X175" s="3" t="str">
        <f>IF(ISERROR(VLOOKUP(I175,'Directive OSH09 (FR)'!$O$13:$P$17,2,FALSE)),"",VLOOKUP(I175,'Directive OSH09 (FR)'!$O$13:$P$17,2,FALSE))</f>
        <v/>
      </c>
      <c r="Y175" s="3" t="str">
        <f t="shared" si="202"/>
        <v/>
      </c>
      <c r="Z175" s="428"/>
      <c r="AA175" s="307"/>
      <c r="AB175" s="307"/>
      <c r="AC175" s="438"/>
      <c r="AD175" s="668"/>
      <c r="AE175" s="659"/>
      <c r="AF175" s="583"/>
      <c r="AG175" s="307"/>
      <c r="AH175" s="307"/>
      <c r="AI175" s="658"/>
    </row>
    <row r="176" spans="1:207" s="319" customFormat="1">
      <c r="A176" s="261"/>
      <c r="B176" s="8"/>
      <c r="C176" s="8"/>
      <c r="D176" s="8"/>
      <c r="E176" s="266"/>
      <c r="F176" s="283"/>
      <c r="G176" s="321"/>
      <c r="H176" s="7"/>
      <c r="I176" s="8"/>
      <c r="J176" s="8" t="str">
        <f t="shared" si="201"/>
        <v/>
      </c>
      <c r="K176" s="14" t="str">
        <f>IF(ISERROR(VLOOKUP(Y176,'Directive OSH09 (FR)'!$T$6:$U$10,2,FALSE)),"",VLOOKUP(Y176,'Directive OSH09 (FR)'!$T$6:$U$10,2,FALSE))</f>
        <v/>
      </c>
      <c r="L176" s="126"/>
      <c r="M176" s="127"/>
      <c r="N176" s="27"/>
      <c r="O176" s="27"/>
      <c r="P176" s="27"/>
      <c r="Q176" s="57"/>
      <c r="R176" s="35"/>
      <c r="S176" s="7">
        <f t="shared" si="200"/>
        <v>0</v>
      </c>
      <c r="T176" s="35">
        <f t="shared" si="200"/>
        <v>0</v>
      </c>
      <c r="U176" s="3">
        <f>IF(A176="",0,IF(Q$172="",1,IF(Q$172+$U$89*365&lt;$U$1,1,0)))</f>
        <v>0</v>
      </c>
      <c r="V176" s="163">
        <f>IF(A176="",0,IF(Q$172="",1,IF(Q$172+$V$89*365&lt;$U$1,1,0)))</f>
        <v>0</v>
      </c>
      <c r="W176" s="162" t="str">
        <f>IF(ISERROR(VLOOKUP(H176,'Directive OSH09 (FR)'!$O$6:$P$10,2,FALSE)),"",VLOOKUP(H176,'Directive OSH09 (FR)'!$O$6:$P$10,2,FALSE))</f>
        <v/>
      </c>
      <c r="X176" s="3" t="str">
        <f>IF(ISERROR(VLOOKUP(I176,'Directive OSH09 (FR)'!$O$13:$P$17,2,FALSE)),"",VLOOKUP(I176,'Directive OSH09 (FR)'!$O$13:$P$17,2,FALSE))</f>
        <v/>
      </c>
      <c r="Y176" s="3" t="str">
        <f t="shared" si="202"/>
        <v/>
      </c>
      <c r="Z176" s="428"/>
      <c r="AA176" s="307"/>
      <c r="AB176" s="307"/>
      <c r="AC176" s="438"/>
      <c r="AD176" s="668"/>
      <c r="AE176" s="826"/>
      <c r="AF176" s="307"/>
      <c r="AG176" s="307"/>
      <c r="AH176" s="438"/>
      <c r="AI176" s="658"/>
    </row>
    <row r="177" spans="1:35" s="319" customFormat="1" ht="5.25" customHeight="1">
      <c r="A177" s="405"/>
      <c r="B177" s="62"/>
      <c r="C177" s="62"/>
      <c r="D177" s="62"/>
      <c r="E177" s="293"/>
      <c r="F177" s="293"/>
      <c r="G177" s="461"/>
      <c r="H177" s="61"/>
      <c r="I177" s="62"/>
      <c r="J177" s="62" t="str">
        <f t="shared" si="201"/>
        <v/>
      </c>
      <c r="K177" s="63" t="str">
        <f>IF(ISERROR(VLOOKUP(Y177,'Directive OSH09 (FR)'!$T$6:$U$10,2,FALSE)),"",VLOOKUP(Y177,'Directive OSH09 (FR)'!$T$6:$U$10,2,FALSE))</f>
        <v/>
      </c>
      <c r="L177" s="73"/>
      <c r="M177" s="74"/>
      <c r="N177" s="74"/>
      <c r="O177" s="74"/>
      <c r="P177" s="74"/>
      <c r="Q177" s="75"/>
      <c r="R177" s="76"/>
      <c r="S177" s="61">
        <f t="shared" si="200"/>
        <v>0</v>
      </c>
      <c r="T177" s="66">
        <f t="shared" si="200"/>
        <v>0</v>
      </c>
      <c r="U177" s="61">
        <f>IF(A177="",0,IF(Q$172="",1,IF(Q$172+$U$89*365&lt;$U$1,1,0)))</f>
        <v>0</v>
      </c>
      <c r="V177" s="66">
        <f>IF(A177="",0,IF(Q$172="",1,IF(Q$172+$V$89*365&lt;$U$1,1,0)))</f>
        <v>0</v>
      </c>
      <c r="W177" s="166" t="str">
        <f>IF(ISERROR(VLOOKUP(H177,'Directive OSH09 (FR)'!$O$6:$P$10,2,FALSE)),"",VLOOKUP(H177,'Directive OSH09 (FR)'!$O$6:$P$10,2,FALSE))</f>
        <v/>
      </c>
      <c r="X177" s="167" t="str">
        <f>IF(ISERROR(VLOOKUP(I177,'Directive OSH09 (FR)'!$O$13:$P$17,2,FALSE)),"",VLOOKUP(I177,'Directive OSH09 (FR)'!$O$13:$P$17,2,FALSE))</f>
        <v/>
      </c>
      <c r="Y177" s="167" t="str">
        <f t="shared" si="202"/>
        <v/>
      </c>
      <c r="Z177" s="429"/>
      <c r="AA177" s="430"/>
      <c r="AB177" s="430"/>
      <c r="AC177" s="430"/>
      <c r="AD177" s="810"/>
      <c r="AE177" s="827"/>
      <c r="AF177" s="759"/>
      <c r="AG177" s="759"/>
      <c r="AH177" s="759"/>
      <c r="AI177" s="828"/>
    </row>
    <row r="178" spans="1:35" s="319" customFormat="1">
      <c r="A178" s="406"/>
      <c r="K178" s="3"/>
      <c r="L178" s="3"/>
      <c r="M178" s="3"/>
      <c r="N178" s="3"/>
      <c r="O178" s="3"/>
      <c r="P178" s="3"/>
      <c r="Q178" s="3"/>
      <c r="R178" s="3"/>
      <c r="S178" s="3"/>
      <c r="T178" s="3"/>
    </row>
  </sheetData>
  <mergeCells count="5">
    <mergeCell ref="AE10:AI10"/>
    <mergeCell ref="G10:K10"/>
    <mergeCell ref="L10:R10"/>
    <mergeCell ref="S10:Y10"/>
    <mergeCell ref="Z10:AD10"/>
  </mergeCells>
  <conditionalFormatting sqref="K178:T65546 K11:Y11 V1:Y1">
    <cfRule type="cellIs" dxfId="3589" priority="554" stopIfTrue="1" operator="equal">
      <formula>"5-Risque Intolérable"</formula>
    </cfRule>
    <cfRule type="cellIs" dxfId="3588" priority="555" stopIfTrue="1" operator="equal">
      <formula>"4-Risque Substantiel"</formula>
    </cfRule>
    <cfRule type="cellIs" dxfId="3587" priority="556" stopIfTrue="1" operator="between">
      <formula>"2-Risque Tolérable"</formula>
      <formula>"3-Risque Modéré"</formula>
    </cfRule>
  </conditionalFormatting>
  <conditionalFormatting sqref="N12:P12 R12 N18:P18 R18 N24:P24 R24 N30:P30 R30 N38:P38 R38 N44:P44 R44 N50:P50 R50 N56:P56 R56 N65:P65 R65 N71:P71 R71 N77:P77 R77 N83:P83 R83 N89:P89 R89 N95:P95 R95 N101:P101 R101 N107:P107 R107 N113:P113 R113 N119:P119 R119 N125:P125 R125 N131:P131 R131 N137:P137 R137 N144:P144 R144 N155:P155 R155 N161:P161 R161 N166:P166 R166 N172:P172 R172 K12:K19 K27:K30 K37:K44 K92:K95 K97:K101 K109:K125 K130:K139 K106:K107 K143:K144 K163:K166 K169:K177 K53:K56 K21:K24 K47:K51 K68:K71 K158:K161 K154:K155 K63:K66 K73:K90">
    <cfRule type="expression" dxfId="3586" priority="551" stopIfTrue="1">
      <formula>LEFT(K12,1)="5"</formula>
    </cfRule>
    <cfRule type="expression" dxfId="3585" priority="552" stopIfTrue="1">
      <formula>LEFT(K12,1)="4"</formula>
    </cfRule>
    <cfRule type="expression" dxfId="3584" priority="553" stopIfTrue="1">
      <formula>OR(LEFT(K12,1)="3",LEFT(K12,1)="2")</formula>
    </cfRule>
  </conditionalFormatting>
  <conditionalFormatting sqref="L12 L18 L24 L30 L38 L44 L50 L56 L65 L71 L77 L83 L89 L95 L101 L107 L113 L119 L125 L131 L137 L144 L155 L161 L166 L172">
    <cfRule type="expression" dxfId="3583" priority="549" stopIfTrue="1">
      <formula>$S12=1</formula>
    </cfRule>
    <cfRule type="expression" dxfId="3582" priority="550" stopIfTrue="1">
      <formula>$S12=0</formula>
    </cfRule>
  </conditionalFormatting>
  <conditionalFormatting sqref="M12 M18 M24 M30 M38 M44 M50 M56 M65 M71 M77 M83 M89 M95 M101 M107 M113 M119 M125 M131 M137 M144 M155 M161 M166 M172">
    <cfRule type="expression" dxfId="3581" priority="547" stopIfTrue="1">
      <formula>$T12=1</formula>
    </cfRule>
    <cfRule type="expression" dxfId="3580" priority="548" stopIfTrue="1">
      <formula>$T12=0</formula>
    </cfRule>
  </conditionalFormatting>
  <conditionalFormatting sqref="D8:G8">
    <cfRule type="expression" dxfId="3579" priority="546" stopIfTrue="1">
      <formula>($F$9&lt;=0.85*$C$7)</formula>
    </cfRule>
  </conditionalFormatting>
  <conditionalFormatting sqref="L12 L18 L24 L30 L38 L44 L50 L56 L65 L71 L77 L83 L89 L95 L101 L107 L113 L119 L125 L131 L137 L144 L155 L161 L166 L172">
    <cfRule type="expression" dxfId="3578" priority="531" stopIfTrue="1">
      <formula>$S12=1</formula>
    </cfRule>
    <cfRule type="expression" dxfId="3577" priority="532" stopIfTrue="1">
      <formula>$S12=0</formula>
    </cfRule>
  </conditionalFormatting>
  <conditionalFormatting sqref="M12 M18 M24 M30 M38 M44 M50 M56 M65 M71 M77 M83 M89 M95 M101 M107 M113 M119 M125 M131 M137 M144 M155 M161 M166 M172">
    <cfRule type="expression" dxfId="3576" priority="529" stopIfTrue="1">
      <formula>$T12=1</formula>
    </cfRule>
    <cfRule type="expression" dxfId="3575" priority="530" stopIfTrue="1">
      <formula>$T12=0</formula>
    </cfRule>
  </conditionalFormatting>
  <conditionalFormatting sqref="L12 L18 L24 L30 L38 L44 L50 L56 L65 L71 L77 L83 L89 L95 L101 L107 L113 L119 L125 L131 L137 L144 L155 L161 L166 L172">
    <cfRule type="expression" dxfId="3574" priority="514" stopIfTrue="1">
      <formula>$S12=1</formula>
    </cfRule>
    <cfRule type="expression" dxfId="3573" priority="515" stopIfTrue="1">
      <formula>$S12=0</formula>
    </cfRule>
  </conditionalFormatting>
  <conditionalFormatting sqref="M12 M18 M24 M30 M38 M44 M50 M56 M65 M71 M77 M83 M89 M95 M101 M107 M113 M119 M125 M131 M137 M144 M155 M161 M166 M172">
    <cfRule type="expression" dxfId="3572" priority="512" stopIfTrue="1">
      <formula>$T12=1</formula>
    </cfRule>
    <cfRule type="expression" dxfId="3571" priority="513" stopIfTrue="1">
      <formula>$T12=0</formula>
    </cfRule>
  </conditionalFormatting>
  <conditionalFormatting sqref="L12 L18 L24 L30 L38 L44 L50 L56 L65 L71 L77 L83 L89 L95 L101 L107 L113 L119 L125 L131 L137 L144 L155 L161 L166 L172">
    <cfRule type="expression" dxfId="3570" priority="497" stopIfTrue="1">
      <formula>$S12=1</formula>
    </cfRule>
    <cfRule type="expression" dxfId="3569" priority="498" stopIfTrue="1">
      <formula>$S12=0</formula>
    </cfRule>
  </conditionalFormatting>
  <conditionalFormatting sqref="M12 M18 M24 M30 M38 M44 M50 M56 M65 M71 M77 M83 M89 M95 M101 M107 M113 M119 M125 M131 M137 M144 M155 M161 M166 M172">
    <cfRule type="expression" dxfId="3568" priority="495" stopIfTrue="1">
      <formula>$T12=1</formula>
    </cfRule>
    <cfRule type="expression" dxfId="3567" priority="496" stopIfTrue="1">
      <formula>$T12=0</formula>
    </cfRule>
  </conditionalFormatting>
  <conditionalFormatting sqref="L12 L18 L24 L30 L38 L44 L50 L56 L65 L71 L77 L83 L89 L95 L101 L107 L113 L119 L125 L131 L137 L144 L155 L161 L166 L172">
    <cfRule type="expression" dxfId="3566" priority="480" stopIfTrue="1">
      <formula>$S12=1</formula>
    </cfRule>
    <cfRule type="expression" dxfId="3565" priority="481" stopIfTrue="1">
      <formula>$S12=0</formula>
    </cfRule>
  </conditionalFormatting>
  <conditionalFormatting sqref="M12 M18 M24 M30 M38 M44 M50 M56 M65 M71 M77 M83 M89 M95 M101 M107 M113 M119 M125 M131 M137 M144 M155 M161 M166 M172">
    <cfRule type="expression" dxfId="3564" priority="478" stopIfTrue="1">
      <formula>$T12=1</formula>
    </cfRule>
    <cfRule type="expression" dxfId="3563" priority="479" stopIfTrue="1">
      <formula>$T12=0</formula>
    </cfRule>
  </conditionalFormatting>
  <conditionalFormatting sqref="L12 L18 L24 L30 L38 L44 L50 L56 L65 L71 L77 L83 L89 L95 L101 L107 L113 L119 L125 L131 L137 L144 L155 L161 L166 L172">
    <cfRule type="expression" dxfId="3562" priority="463" stopIfTrue="1">
      <formula>$S12=1</formula>
    </cfRule>
    <cfRule type="expression" dxfId="3561" priority="464" stopIfTrue="1">
      <formula>$S12=0</formula>
    </cfRule>
  </conditionalFormatting>
  <conditionalFormatting sqref="M12 M18 M24 M30 M38 M44 M50 M56 M65 M71 M77 M83 M89 M95 M101 M107 M113 M119 M125 M131 M137 M144 M155 M161 M166 M172">
    <cfRule type="expression" dxfId="3560" priority="461" stopIfTrue="1">
      <formula>$T12=1</formula>
    </cfRule>
    <cfRule type="expression" dxfId="3559" priority="462" stopIfTrue="1">
      <formula>$T12=0</formula>
    </cfRule>
  </conditionalFormatting>
  <conditionalFormatting sqref="L12 L18 L24 L30 L38 L44 L50 L56 L65 L71 L77 L83 L89 L95 L101 L107 L113 L119 L125 L131 L137 L144 L155 L161 L166 L172">
    <cfRule type="expression" dxfId="3558" priority="446" stopIfTrue="1">
      <formula>$S12=1</formula>
    </cfRule>
    <cfRule type="expression" dxfId="3557" priority="447" stopIfTrue="1">
      <formula>$S12=0</formula>
    </cfRule>
  </conditionalFormatting>
  <conditionalFormatting sqref="M12 M18 M24 M30 M38 M44 M50 M56 M65 M71 M77 M83 M89 M95 M101 M107 M113 M119 M125 M131 M137 M144 M155 M161 M166 M172">
    <cfRule type="expression" dxfId="3556" priority="444" stopIfTrue="1">
      <formula>$T12=1</formula>
    </cfRule>
    <cfRule type="expression" dxfId="3555" priority="445" stopIfTrue="1">
      <formula>$T12=0</formula>
    </cfRule>
  </conditionalFormatting>
  <conditionalFormatting sqref="L12 L18 L24 L30 L38 L44 L50 L56 L65 L71 L77 L83 L89 L95 L101 L107 L113 L119 L125 L131 L137 L144 L155 L161 L166 L172">
    <cfRule type="expression" dxfId="3554" priority="429" stopIfTrue="1">
      <formula>$S12=1</formula>
    </cfRule>
    <cfRule type="expression" dxfId="3553" priority="430" stopIfTrue="1">
      <formula>$S12=0</formula>
    </cfRule>
  </conditionalFormatting>
  <conditionalFormatting sqref="M12 M18 M24 M30 M38 M44 M50 M56 M65 M71 M77 M83 M89 M95 M101 M107 M113 M119 M125 M131 M137 M144 M155 M161 M166 M172">
    <cfRule type="expression" dxfId="3552" priority="427" stopIfTrue="1">
      <formula>$T12=1</formula>
    </cfRule>
    <cfRule type="expression" dxfId="3551" priority="428" stopIfTrue="1">
      <formula>$T12=0</formula>
    </cfRule>
  </conditionalFormatting>
  <conditionalFormatting sqref="L12 L18 L24 L30 L38 L44 L50 L56 L65 L71 L77 L83 L89 L95 L101 L107 L113 L119 L125 L131 L137 L144 L155 L161 L166 L172">
    <cfRule type="expression" dxfId="3550" priority="413" stopIfTrue="1">
      <formula>$S12=1</formula>
    </cfRule>
    <cfRule type="expression" dxfId="3549" priority="414" stopIfTrue="1">
      <formula>$S12=0</formula>
    </cfRule>
  </conditionalFormatting>
  <conditionalFormatting sqref="M12 M18 M24 M30 M38 M44 M50 M56 M65 M71 M77 M83 M89 M95 M101 M107 M113 M119 M125 M131 M137 M144 M155 M161 M166 M172">
    <cfRule type="expression" dxfId="3548" priority="411" stopIfTrue="1">
      <formula>$T12=1</formula>
    </cfRule>
    <cfRule type="expression" dxfId="3547" priority="412" stopIfTrue="1">
      <formula>$T12=0</formula>
    </cfRule>
  </conditionalFormatting>
  <conditionalFormatting sqref="L12 L18 L24 L30 L38 L44 L50 L56 L65 L71 L77 L83 L89 L95 L101 L107 L113 L119 L125 L131 L137 L144 L155 L161 L166 L172">
    <cfRule type="expression" dxfId="3546" priority="396" stopIfTrue="1">
      <formula>$S12=1</formula>
    </cfRule>
    <cfRule type="expression" dxfId="3545" priority="397" stopIfTrue="1">
      <formula>$S12=0</formula>
    </cfRule>
  </conditionalFormatting>
  <conditionalFormatting sqref="M12 M18 M24 M30 M38 M44 M50 M56 M65 M71 M77 M83 M89 M95 M101 M107 M113 M119 M125 M131 M137 M144 M155 M161 M166 M172">
    <cfRule type="expression" dxfId="3544" priority="394" stopIfTrue="1">
      <formula>$T12=1</formula>
    </cfRule>
    <cfRule type="expression" dxfId="3543" priority="395" stopIfTrue="1">
      <formula>$T12=0</formula>
    </cfRule>
  </conditionalFormatting>
  <conditionalFormatting sqref="AI11">
    <cfRule type="cellIs" dxfId="3542" priority="345" stopIfTrue="1" operator="equal">
      <formula>"5-Risque Intolérable"</formula>
    </cfRule>
    <cfRule type="cellIs" dxfId="3541" priority="346" stopIfTrue="1" operator="equal">
      <formula>"4-Risque Substantiel"</formula>
    </cfRule>
    <cfRule type="cellIs" dxfId="3540" priority="347" stopIfTrue="1" operator="between">
      <formula>"2-Risque Tolérable"</formula>
      <formula>"3-Risque Modéré"</formula>
    </cfRule>
  </conditionalFormatting>
  <conditionalFormatting sqref="K63">
    <cfRule type="expression" dxfId="3539" priority="342" stopIfTrue="1">
      <formula>LEFT(K63,1)="5"</formula>
    </cfRule>
    <cfRule type="expression" dxfId="3538" priority="343" stopIfTrue="1">
      <formula>LEFT(K63,1)="4"</formula>
    </cfRule>
    <cfRule type="expression" dxfId="3537" priority="344" stopIfTrue="1">
      <formula>OR(LEFT(K63,1)="3",LEFT(K63,1)="2")</formula>
    </cfRule>
  </conditionalFormatting>
  <conditionalFormatting sqref="K25:K26">
    <cfRule type="expression" dxfId="3536" priority="324" stopIfTrue="1">
      <formula>LEFT(K25,1)="5"</formula>
    </cfRule>
    <cfRule type="expression" dxfId="3535" priority="325" stopIfTrue="1">
      <formula>LEFT(K25,1)="4"</formula>
    </cfRule>
    <cfRule type="expression" dxfId="3534" priority="326" stopIfTrue="1">
      <formula>OR(LEFT(K25,1)="3",LEFT(K25,1)="2")</formula>
    </cfRule>
  </conditionalFormatting>
  <conditionalFormatting sqref="K25:K26">
    <cfRule type="expression" dxfId="3533" priority="321" stopIfTrue="1">
      <formula>LEFT(K25,1)="5"</formula>
    </cfRule>
    <cfRule type="expression" dxfId="3532" priority="322" stopIfTrue="1">
      <formula>LEFT(K25,1)="4"</formula>
    </cfRule>
    <cfRule type="expression" dxfId="3531" priority="323" stopIfTrue="1">
      <formula>OR(LEFT(K25,1)="3",LEFT(K25,1)="2")</formula>
    </cfRule>
  </conditionalFormatting>
  <conditionalFormatting sqref="K25:K26">
    <cfRule type="expression" dxfId="3530" priority="318" stopIfTrue="1">
      <formula>LEFT(K25,1)="5"</formula>
    </cfRule>
    <cfRule type="expression" dxfId="3529" priority="319" stopIfTrue="1">
      <formula>LEFT(K25,1)="4"</formula>
    </cfRule>
    <cfRule type="expression" dxfId="3528" priority="320" stopIfTrue="1">
      <formula>OR(LEFT(K25,1)="3",LEFT(K25,1)="2")</formula>
    </cfRule>
  </conditionalFormatting>
  <conditionalFormatting sqref="K25:K26">
    <cfRule type="expression" dxfId="3527" priority="315" stopIfTrue="1">
      <formula>LEFT(K25,1)="5"</formula>
    </cfRule>
    <cfRule type="expression" dxfId="3526" priority="316" stopIfTrue="1">
      <formula>LEFT(K25,1)="4"</formula>
    </cfRule>
    <cfRule type="expression" dxfId="3525" priority="317" stopIfTrue="1">
      <formula>OR(LEFT(K25,1)="3",LEFT(K25,1)="2")</formula>
    </cfRule>
  </conditionalFormatting>
  <conditionalFormatting sqref="K25:K26">
    <cfRule type="expression" dxfId="3524" priority="312" stopIfTrue="1">
      <formula>LEFT(K25,1)="5"</formula>
    </cfRule>
    <cfRule type="expression" dxfId="3523" priority="313" stopIfTrue="1">
      <formula>LEFT(K25,1)="4"</formula>
    </cfRule>
    <cfRule type="expression" dxfId="3522" priority="314" stopIfTrue="1">
      <formula>OR(LEFT(K25,1)="3",LEFT(K25,1)="2")</formula>
    </cfRule>
  </conditionalFormatting>
  <conditionalFormatting sqref="K25:K26">
    <cfRule type="expression" dxfId="3521" priority="309" stopIfTrue="1">
      <formula>LEFT(K25,1)="5"</formula>
    </cfRule>
    <cfRule type="expression" dxfId="3520" priority="310" stopIfTrue="1">
      <formula>LEFT(K25,1)="4"</formula>
    </cfRule>
    <cfRule type="expression" dxfId="3519" priority="311" stopIfTrue="1">
      <formula>OR(LEFT(K25,1)="3",LEFT(K25,1)="2")</formula>
    </cfRule>
  </conditionalFormatting>
  <conditionalFormatting sqref="K25:K26">
    <cfRule type="expression" dxfId="3518" priority="306" stopIfTrue="1">
      <formula>LEFT(K25,1)="5"</formula>
    </cfRule>
    <cfRule type="expression" dxfId="3517" priority="307" stopIfTrue="1">
      <formula>LEFT(K25,1)="4"</formula>
    </cfRule>
    <cfRule type="expression" dxfId="3516" priority="308" stopIfTrue="1">
      <formula>OR(LEFT(K25,1)="3",LEFT(K25,1)="2")</formula>
    </cfRule>
  </conditionalFormatting>
  <conditionalFormatting sqref="AI31:AI32 K31:K33">
    <cfRule type="expression" dxfId="3515" priority="303" stopIfTrue="1">
      <formula>LEFT(K31,1)="5"</formula>
    </cfRule>
    <cfRule type="expression" dxfId="3514" priority="304" stopIfTrue="1">
      <formula>LEFT(K31,1)="4"</formula>
    </cfRule>
    <cfRule type="expression" dxfId="3513" priority="305" stopIfTrue="1">
      <formula>OR(LEFT(K31,1)="3",LEFT(K31,1)="2")</formula>
    </cfRule>
  </conditionalFormatting>
  <conditionalFormatting sqref="K45">
    <cfRule type="expression" dxfId="3512" priority="300" stopIfTrue="1">
      <formula>LEFT(K45,1)="5"</formula>
    </cfRule>
    <cfRule type="expression" dxfId="3511" priority="301" stopIfTrue="1">
      <formula>LEFT(K45,1)="4"</formula>
    </cfRule>
    <cfRule type="expression" dxfId="3510" priority="302" stopIfTrue="1">
      <formula>OR(LEFT(K45,1)="3",LEFT(K45,1)="2")</formula>
    </cfRule>
  </conditionalFormatting>
  <conditionalFormatting sqref="K45">
    <cfRule type="expression" dxfId="3509" priority="297" stopIfTrue="1">
      <formula>LEFT(K45,1)="5"</formula>
    </cfRule>
    <cfRule type="expression" dxfId="3508" priority="298" stopIfTrue="1">
      <formula>LEFT(K45,1)="4"</formula>
    </cfRule>
    <cfRule type="expression" dxfId="3507" priority="299" stopIfTrue="1">
      <formula>OR(LEFT(K45,1)="3",LEFT(K45,1)="2")</formula>
    </cfRule>
  </conditionalFormatting>
  <conditionalFormatting sqref="K45">
    <cfRule type="expression" dxfId="3506" priority="294" stopIfTrue="1">
      <formula>LEFT(K45,1)="5"</formula>
    </cfRule>
    <cfRule type="expression" dxfId="3505" priority="295" stopIfTrue="1">
      <formula>LEFT(K45,1)="4"</formula>
    </cfRule>
    <cfRule type="expression" dxfId="3504" priority="296" stopIfTrue="1">
      <formula>OR(LEFT(K45,1)="3",LEFT(K45,1)="2")</formula>
    </cfRule>
  </conditionalFormatting>
  <conditionalFormatting sqref="K57:K58">
    <cfRule type="expression" dxfId="3503" priority="291" stopIfTrue="1">
      <formula>LEFT(K57,1)="5"</formula>
    </cfRule>
    <cfRule type="expression" dxfId="3502" priority="292" stopIfTrue="1">
      <formula>LEFT(K57,1)="4"</formula>
    </cfRule>
    <cfRule type="expression" dxfId="3501" priority="293" stopIfTrue="1">
      <formula>OR(LEFT(K57,1)="3",LEFT(K57,1)="2")</formula>
    </cfRule>
  </conditionalFormatting>
  <conditionalFormatting sqref="K57:K58">
    <cfRule type="expression" dxfId="3500" priority="288" stopIfTrue="1">
      <formula>LEFT(K57,1)="5"</formula>
    </cfRule>
    <cfRule type="expression" dxfId="3499" priority="289" stopIfTrue="1">
      <formula>LEFT(K57,1)="4"</formula>
    </cfRule>
    <cfRule type="expression" dxfId="3498" priority="290" stopIfTrue="1">
      <formula>OR(LEFT(K57,1)="3",LEFT(K57,1)="2")</formula>
    </cfRule>
  </conditionalFormatting>
  <conditionalFormatting sqref="K57:K58">
    <cfRule type="expression" dxfId="3497" priority="285" stopIfTrue="1">
      <formula>LEFT(K57,1)="5"</formula>
    </cfRule>
    <cfRule type="expression" dxfId="3496" priority="286" stopIfTrue="1">
      <formula>LEFT(K57,1)="4"</formula>
    </cfRule>
    <cfRule type="expression" dxfId="3495" priority="287" stopIfTrue="1">
      <formula>OR(LEFT(K57,1)="3",LEFT(K57,1)="2")</formula>
    </cfRule>
  </conditionalFormatting>
  <conditionalFormatting sqref="K59">
    <cfRule type="expression" dxfId="3494" priority="282" stopIfTrue="1">
      <formula>LEFT(K59,1)="5"</formula>
    </cfRule>
    <cfRule type="expression" dxfId="3493" priority="283" stopIfTrue="1">
      <formula>LEFT(K59,1)="4"</formula>
    </cfRule>
    <cfRule type="expression" dxfId="3492" priority="284" stopIfTrue="1">
      <formula>OR(LEFT(K59,1)="3",LEFT(K59,1)="2")</formula>
    </cfRule>
  </conditionalFormatting>
  <conditionalFormatting sqref="K59">
    <cfRule type="expression" dxfId="3491" priority="279" stopIfTrue="1">
      <formula>LEFT(K59,1)="5"</formula>
    </cfRule>
    <cfRule type="expression" dxfId="3490" priority="280" stopIfTrue="1">
      <formula>LEFT(K59,1)="4"</formula>
    </cfRule>
    <cfRule type="expression" dxfId="3489" priority="281" stopIfTrue="1">
      <formula>OR(LEFT(K59,1)="3",LEFT(K59,1)="2")</formula>
    </cfRule>
  </conditionalFormatting>
  <conditionalFormatting sqref="K59">
    <cfRule type="expression" dxfId="3488" priority="276" stopIfTrue="1">
      <formula>LEFT(K59,1)="5"</formula>
    </cfRule>
    <cfRule type="expression" dxfId="3487" priority="277" stopIfTrue="1">
      <formula>LEFT(K59,1)="4"</formula>
    </cfRule>
    <cfRule type="expression" dxfId="3486" priority="278" stopIfTrue="1">
      <formula>OR(LEFT(K59,1)="3",LEFT(K59,1)="2")</formula>
    </cfRule>
  </conditionalFormatting>
  <conditionalFormatting sqref="K60">
    <cfRule type="expression" dxfId="3485" priority="273" stopIfTrue="1">
      <formula>LEFT(K60,1)="5"</formula>
    </cfRule>
    <cfRule type="expression" dxfId="3484" priority="274" stopIfTrue="1">
      <formula>LEFT(K60,1)="4"</formula>
    </cfRule>
    <cfRule type="expression" dxfId="3483" priority="275" stopIfTrue="1">
      <formula>OR(LEFT(K60,1)="3",LEFT(K60,1)="2")</formula>
    </cfRule>
  </conditionalFormatting>
  <conditionalFormatting sqref="K60">
    <cfRule type="expression" dxfId="3482" priority="270" stopIfTrue="1">
      <formula>LEFT(K60,1)="5"</formula>
    </cfRule>
    <cfRule type="expression" dxfId="3481" priority="271" stopIfTrue="1">
      <formula>LEFT(K60,1)="4"</formula>
    </cfRule>
    <cfRule type="expression" dxfId="3480" priority="272" stopIfTrue="1">
      <formula>OR(LEFT(K60,1)="3",LEFT(K60,1)="2")</formula>
    </cfRule>
  </conditionalFormatting>
  <conditionalFormatting sqref="K60">
    <cfRule type="expression" dxfId="3479" priority="267" stopIfTrue="1">
      <formula>LEFT(K60,1)="5"</formula>
    </cfRule>
    <cfRule type="expression" dxfId="3478" priority="268" stopIfTrue="1">
      <formula>LEFT(K60,1)="4"</formula>
    </cfRule>
    <cfRule type="expression" dxfId="3477" priority="269" stopIfTrue="1">
      <formula>OR(LEFT(K60,1)="3",LEFT(K60,1)="2")</formula>
    </cfRule>
  </conditionalFormatting>
  <conditionalFormatting sqref="K61">
    <cfRule type="expression" dxfId="3476" priority="264" stopIfTrue="1">
      <formula>LEFT(K61,1)="5"</formula>
    </cfRule>
    <cfRule type="expression" dxfId="3475" priority="265" stopIfTrue="1">
      <formula>LEFT(K61,1)="4"</formula>
    </cfRule>
    <cfRule type="expression" dxfId="3474" priority="266" stopIfTrue="1">
      <formula>OR(LEFT(K61,1)="3",LEFT(K61,1)="2")</formula>
    </cfRule>
  </conditionalFormatting>
  <conditionalFormatting sqref="K61">
    <cfRule type="expression" dxfId="3473" priority="261" stopIfTrue="1">
      <formula>LEFT(K61,1)="5"</formula>
    </cfRule>
    <cfRule type="expression" dxfId="3472" priority="262" stopIfTrue="1">
      <formula>LEFT(K61,1)="4"</formula>
    </cfRule>
    <cfRule type="expression" dxfId="3471" priority="263" stopIfTrue="1">
      <formula>OR(LEFT(K61,1)="3",LEFT(K61,1)="2")</formula>
    </cfRule>
  </conditionalFormatting>
  <conditionalFormatting sqref="K61">
    <cfRule type="expression" dxfId="3470" priority="258" stopIfTrue="1">
      <formula>LEFT(K61,1)="5"</formula>
    </cfRule>
    <cfRule type="expression" dxfId="3469" priority="259" stopIfTrue="1">
      <formula>LEFT(K61,1)="4"</formula>
    </cfRule>
    <cfRule type="expression" dxfId="3468" priority="260" stopIfTrue="1">
      <formula>OR(LEFT(K61,1)="3",LEFT(K61,1)="2")</formula>
    </cfRule>
  </conditionalFormatting>
  <conditionalFormatting sqref="K62">
    <cfRule type="expression" dxfId="3467" priority="255" stopIfTrue="1">
      <formula>LEFT(K62,1)="5"</formula>
    </cfRule>
    <cfRule type="expression" dxfId="3466" priority="256" stopIfTrue="1">
      <formula>LEFT(K62,1)="4"</formula>
    </cfRule>
    <cfRule type="expression" dxfId="3465" priority="257" stopIfTrue="1">
      <formula>OR(LEFT(K62,1)="3",LEFT(K62,1)="2")</formula>
    </cfRule>
  </conditionalFormatting>
  <conditionalFormatting sqref="K62">
    <cfRule type="expression" dxfId="3464" priority="252" stopIfTrue="1">
      <formula>LEFT(K62,1)="5"</formula>
    </cfRule>
    <cfRule type="expression" dxfId="3463" priority="253" stopIfTrue="1">
      <formula>LEFT(K62,1)="4"</formula>
    </cfRule>
    <cfRule type="expression" dxfId="3462" priority="254" stopIfTrue="1">
      <formula>OR(LEFT(K62,1)="3",LEFT(K62,1)="2")</formula>
    </cfRule>
  </conditionalFormatting>
  <conditionalFormatting sqref="K62">
    <cfRule type="expression" dxfId="3461" priority="249" stopIfTrue="1">
      <formula>LEFT(K62,1)="5"</formula>
    </cfRule>
    <cfRule type="expression" dxfId="3460" priority="250" stopIfTrue="1">
      <formula>LEFT(K62,1)="4"</formula>
    </cfRule>
    <cfRule type="expression" dxfId="3459" priority="251" stopIfTrue="1">
      <formula>OR(LEFT(K62,1)="3",LEFT(K62,1)="2")</formula>
    </cfRule>
  </conditionalFormatting>
  <conditionalFormatting sqref="K91">
    <cfRule type="expression" dxfId="3458" priority="246" stopIfTrue="1">
      <formula>LEFT(K91,1)="5"</formula>
    </cfRule>
    <cfRule type="expression" dxfId="3457" priority="247" stopIfTrue="1">
      <formula>LEFT(K91,1)="4"</formula>
    </cfRule>
    <cfRule type="expression" dxfId="3456" priority="248" stopIfTrue="1">
      <formula>OR(LEFT(K91,1)="3",LEFT(K91,1)="2")</formula>
    </cfRule>
  </conditionalFormatting>
  <conditionalFormatting sqref="K91">
    <cfRule type="expression" dxfId="3455" priority="243" stopIfTrue="1">
      <formula>LEFT(K91,1)="5"</formula>
    </cfRule>
    <cfRule type="expression" dxfId="3454" priority="244" stopIfTrue="1">
      <formula>LEFT(K91,1)="4"</formula>
    </cfRule>
    <cfRule type="expression" dxfId="3453" priority="245" stopIfTrue="1">
      <formula>OR(LEFT(K91,1)="3",LEFT(K91,1)="2")</formula>
    </cfRule>
  </conditionalFormatting>
  <conditionalFormatting sqref="K91">
    <cfRule type="expression" dxfId="3452" priority="240" stopIfTrue="1">
      <formula>LEFT(K91,1)="5"</formula>
    </cfRule>
    <cfRule type="expression" dxfId="3451" priority="241" stopIfTrue="1">
      <formula>LEFT(K91,1)="4"</formula>
    </cfRule>
    <cfRule type="expression" dxfId="3450" priority="242" stopIfTrue="1">
      <formula>OR(LEFT(K91,1)="3",LEFT(K91,1)="2")</formula>
    </cfRule>
  </conditionalFormatting>
  <conditionalFormatting sqref="K91">
    <cfRule type="expression" dxfId="3449" priority="237" stopIfTrue="1">
      <formula>LEFT(K91,1)="5"</formula>
    </cfRule>
    <cfRule type="expression" dxfId="3448" priority="238" stopIfTrue="1">
      <formula>LEFT(K91,1)="4"</formula>
    </cfRule>
    <cfRule type="expression" dxfId="3447" priority="239" stopIfTrue="1">
      <formula>OR(LEFT(K91,1)="3",LEFT(K91,1)="2")</formula>
    </cfRule>
  </conditionalFormatting>
  <conditionalFormatting sqref="K91">
    <cfRule type="expression" dxfId="3446" priority="234" stopIfTrue="1">
      <formula>LEFT(K91,1)="5"</formula>
    </cfRule>
    <cfRule type="expression" dxfId="3445" priority="235" stopIfTrue="1">
      <formula>LEFT(K91,1)="4"</formula>
    </cfRule>
    <cfRule type="expression" dxfId="3444" priority="236" stopIfTrue="1">
      <formula>OR(LEFT(K91,1)="3",LEFT(K91,1)="2")</formula>
    </cfRule>
  </conditionalFormatting>
  <conditionalFormatting sqref="K91">
    <cfRule type="expression" dxfId="3443" priority="231" stopIfTrue="1">
      <formula>LEFT(K91,1)="5"</formula>
    </cfRule>
    <cfRule type="expression" dxfId="3442" priority="232" stopIfTrue="1">
      <formula>LEFT(K91,1)="4"</formula>
    </cfRule>
    <cfRule type="expression" dxfId="3441" priority="233" stopIfTrue="1">
      <formula>OR(LEFT(K91,1)="3",LEFT(K91,1)="2")</formula>
    </cfRule>
  </conditionalFormatting>
  <conditionalFormatting sqref="K91">
    <cfRule type="expression" dxfId="3440" priority="228" stopIfTrue="1">
      <formula>LEFT(K91,1)="5"</formula>
    </cfRule>
    <cfRule type="expression" dxfId="3439" priority="229" stopIfTrue="1">
      <formula>LEFT(K91,1)="4"</formula>
    </cfRule>
    <cfRule type="expression" dxfId="3438" priority="230" stopIfTrue="1">
      <formula>OR(LEFT(K91,1)="3",LEFT(K91,1)="2")</formula>
    </cfRule>
  </conditionalFormatting>
  <conditionalFormatting sqref="K91">
    <cfRule type="expression" dxfId="3437" priority="225" stopIfTrue="1">
      <formula>LEFT(K91,1)="5"</formula>
    </cfRule>
    <cfRule type="expression" dxfId="3436" priority="226" stopIfTrue="1">
      <formula>LEFT(K91,1)="4"</formula>
    </cfRule>
    <cfRule type="expression" dxfId="3435" priority="227" stopIfTrue="1">
      <formula>OR(LEFT(K91,1)="3",LEFT(K91,1)="2")</formula>
    </cfRule>
  </conditionalFormatting>
  <conditionalFormatting sqref="K96">
    <cfRule type="expression" dxfId="3434" priority="222" stopIfTrue="1">
      <formula>LEFT(K96,1)="5"</formula>
    </cfRule>
    <cfRule type="expression" dxfId="3433" priority="223" stopIfTrue="1">
      <formula>LEFT(K96,1)="4"</formula>
    </cfRule>
    <cfRule type="expression" dxfId="3432" priority="224" stopIfTrue="1">
      <formula>OR(LEFT(K96,1)="3",LEFT(K96,1)="2")</formula>
    </cfRule>
  </conditionalFormatting>
  <conditionalFormatting sqref="K96">
    <cfRule type="expression" dxfId="3431" priority="219" stopIfTrue="1">
      <formula>LEFT(K96,1)="5"</formula>
    </cfRule>
    <cfRule type="expression" dxfId="3430" priority="220" stopIfTrue="1">
      <formula>LEFT(K96,1)="4"</formula>
    </cfRule>
    <cfRule type="expression" dxfId="3429" priority="221" stopIfTrue="1">
      <formula>OR(LEFT(K96,1)="3",LEFT(K96,1)="2")</formula>
    </cfRule>
  </conditionalFormatting>
  <conditionalFormatting sqref="K96">
    <cfRule type="expression" dxfId="3428" priority="216" stopIfTrue="1">
      <formula>LEFT(K96,1)="5"</formula>
    </cfRule>
    <cfRule type="expression" dxfId="3427" priority="217" stopIfTrue="1">
      <formula>LEFT(K96,1)="4"</formula>
    </cfRule>
    <cfRule type="expression" dxfId="3426" priority="218" stopIfTrue="1">
      <formula>OR(LEFT(K96,1)="3",LEFT(K96,1)="2")</formula>
    </cfRule>
  </conditionalFormatting>
  <conditionalFormatting sqref="K96">
    <cfRule type="expression" dxfId="3425" priority="213" stopIfTrue="1">
      <formula>LEFT(K96,1)="5"</formula>
    </cfRule>
    <cfRule type="expression" dxfId="3424" priority="214" stopIfTrue="1">
      <formula>LEFT(K96,1)="4"</formula>
    </cfRule>
    <cfRule type="expression" dxfId="3423" priority="215" stopIfTrue="1">
      <formula>OR(LEFT(K96,1)="3",LEFT(K96,1)="2")</formula>
    </cfRule>
  </conditionalFormatting>
  <conditionalFormatting sqref="K96">
    <cfRule type="expression" dxfId="3422" priority="210" stopIfTrue="1">
      <formula>LEFT(K96,1)="5"</formula>
    </cfRule>
    <cfRule type="expression" dxfId="3421" priority="211" stopIfTrue="1">
      <formula>LEFT(K96,1)="4"</formula>
    </cfRule>
    <cfRule type="expression" dxfId="3420" priority="212" stopIfTrue="1">
      <formula>OR(LEFT(K96,1)="3",LEFT(K96,1)="2")</formula>
    </cfRule>
  </conditionalFormatting>
  <conditionalFormatting sqref="K96">
    <cfRule type="expression" dxfId="3419" priority="207" stopIfTrue="1">
      <formula>LEFT(K96,1)="5"</formula>
    </cfRule>
    <cfRule type="expression" dxfId="3418" priority="208" stopIfTrue="1">
      <formula>LEFT(K96,1)="4"</formula>
    </cfRule>
    <cfRule type="expression" dxfId="3417" priority="209" stopIfTrue="1">
      <formula>OR(LEFT(K96,1)="3",LEFT(K96,1)="2")</formula>
    </cfRule>
  </conditionalFormatting>
  <conditionalFormatting sqref="K96">
    <cfRule type="expression" dxfId="3416" priority="204" stopIfTrue="1">
      <formula>LEFT(K96,1)="5"</formula>
    </cfRule>
    <cfRule type="expression" dxfId="3415" priority="205" stopIfTrue="1">
      <formula>LEFT(K96,1)="4"</formula>
    </cfRule>
    <cfRule type="expression" dxfId="3414" priority="206" stopIfTrue="1">
      <formula>OR(LEFT(K96,1)="3",LEFT(K96,1)="2")</formula>
    </cfRule>
  </conditionalFormatting>
  <conditionalFormatting sqref="K96">
    <cfRule type="expression" dxfId="3413" priority="201" stopIfTrue="1">
      <formula>LEFT(K96,1)="5"</formula>
    </cfRule>
    <cfRule type="expression" dxfId="3412" priority="202" stopIfTrue="1">
      <formula>LEFT(K96,1)="4"</formula>
    </cfRule>
    <cfRule type="expression" dxfId="3411" priority="203" stopIfTrue="1">
      <formula>OR(LEFT(K96,1)="3",LEFT(K96,1)="2")</formula>
    </cfRule>
  </conditionalFormatting>
  <conditionalFormatting sqref="K108">
    <cfRule type="expression" dxfId="3410" priority="198" stopIfTrue="1">
      <formula>LEFT(K108,1)="5"</formula>
    </cfRule>
    <cfRule type="expression" dxfId="3409" priority="199" stopIfTrue="1">
      <formula>LEFT(K108,1)="4"</formula>
    </cfRule>
    <cfRule type="expression" dxfId="3408" priority="200" stopIfTrue="1">
      <formula>OR(LEFT(K108,1)="3",LEFT(K108,1)="2")</formula>
    </cfRule>
  </conditionalFormatting>
  <conditionalFormatting sqref="K108">
    <cfRule type="expression" dxfId="3407" priority="195" stopIfTrue="1">
      <formula>LEFT(K108,1)="5"</formula>
    </cfRule>
    <cfRule type="expression" dxfId="3406" priority="196" stopIfTrue="1">
      <formula>LEFT(K108,1)="4"</formula>
    </cfRule>
    <cfRule type="expression" dxfId="3405" priority="197" stopIfTrue="1">
      <formula>OR(LEFT(K108,1)="3",LEFT(K108,1)="2")</formula>
    </cfRule>
  </conditionalFormatting>
  <conditionalFormatting sqref="K108">
    <cfRule type="expression" dxfId="3404" priority="192" stopIfTrue="1">
      <formula>LEFT(K108,1)="5"</formula>
    </cfRule>
    <cfRule type="expression" dxfId="3403" priority="193" stopIfTrue="1">
      <formula>LEFT(K108,1)="4"</formula>
    </cfRule>
    <cfRule type="expression" dxfId="3402" priority="194" stopIfTrue="1">
      <formula>OR(LEFT(K108,1)="3",LEFT(K108,1)="2")</formula>
    </cfRule>
  </conditionalFormatting>
  <conditionalFormatting sqref="K127:K128">
    <cfRule type="expression" dxfId="3401" priority="189" stopIfTrue="1">
      <formula>LEFT(K127,1)="5"</formula>
    </cfRule>
    <cfRule type="expression" dxfId="3400" priority="190" stopIfTrue="1">
      <formula>LEFT(K127,1)="4"</formula>
    </cfRule>
    <cfRule type="expression" dxfId="3399" priority="191" stopIfTrue="1">
      <formula>OR(LEFT(K127,1)="3",LEFT(K127,1)="2")</formula>
    </cfRule>
  </conditionalFormatting>
  <conditionalFormatting sqref="K126">
    <cfRule type="expression" dxfId="3398" priority="186" stopIfTrue="1">
      <formula>LEFT(K126,1)="5"</formula>
    </cfRule>
    <cfRule type="expression" dxfId="3397" priority="187" stopIfTrue="1">
      <formula>LEFT(K126,1)="4"</formula>
    </cfRule>
    <cfRule type="expression" dxfId="3396" priority="188" stopIfTrue="1">
      <formula>OR(LEFT(K126,1)="3",LEFT(K126,1)="2")</formula>
    </cfRule>
  </conditionalFormatting>
  <conditionalFormatting sqref="K126">
    <cfRule type="expression" dxfId="3395" priority="183" stopIfTrue="1">
      <formula>LEFT(K126,1)="5"</formula>
    </cfRule>
    <cfRule type="expression" dxfId="3394" priority="184" stopIfTrue="1">
      <formula>LEFT(K126,1)="4"</formula>
    </cfRule>
    <cfRule type="expression" dxfId="3393" priority="185" stopIfTrue="1">
      <formula>OR(LEFT(K126,1)="3",LEFT(K126,1)="2")</formula>
    </cfRule>
  </conditionalFormatting>
  <conditionalFormatting sqref="K126">
    <cfRule type="expression" dxfId="3392" priority="180" stopIfTrue="1">
      <formula>LEFT(K126,1)="5"</formula>
    </cfRule>
    <cfRule type="expression" dxfId="3391" priority="181" stopIfTrue="1">
      <formula>LEFT(K126,1)="4"</formula>
    </cfRule>
    <cfRule type="expression" dxfId="3390" priority="182" stopIfTrue="1">
      <formula>OR(LEFT(K126,1)="3",LEFT(K126,1)="2")</formula>
    </cfRule>
  </conditionalFormatting>
  <conditionalFormatting sqref="K102:K105">
    <cfRule type="expression" dxfId="3389" priority="177" stopIfTrue="1">
      <formula>LEFT(K102,1)="5"</formula>
    </cfRule>
    <cfRule type="expression" dxfId="3388" priority="178" stopIfTrue="1">
      <formula>LEFT(K102,1)="4"</formula>
    </cfRule>
    <cfRule type="expression" dxfId="3387" priority="179" stopIfTrue="1">
      <formula>OR(LEFT(K102,1)="3",LEFT(K102,1)="2")</formula>
    </cfRule>
  </conditionalFormatting>
  <conditionalFormatting sqref="K102:K105">
    <cfRule type="expression" dxfId="3386" priority="174" stopIfTrue="1">
      <formula>LEFT(K102,1)="5"</formula>
    </cfRule>
    <cfRule type="expression" dxfId="3385" priority="175" stopIfTrue="1">
      <formula>LEFT(K102,1)="4"</formula>
    </cfRule>
    <cfRule type="expression" dxfId="3384" priority="176" stopIfTrue="1">
      <formula>OR(LEFT(K102,1)="3",LEFT(K102,1)="2")</formula>
    </cfRule>
  </conditionalFormatting>
  <conditionalFormatting sqref="K102:K105">
    <cfRule type="expression" dxfId="3383" priority="171" stopIfTrue="1">
      <formula>LEFT(K102,1)="5"</formula>
    </cfRule>
    <cfRule type="expression" dxfId="3382" priority="172" stopIfTrue="1">
      <formula>LEFT(K102,1)="4"</formula>
    </cfRule>
    <cfRule type="expression" dxfId="3381" priority="173" stopIfTrue="1">
      <formula>OR(LEFT(K102,1)="3",LEFT(K102,1)="2")</formula>
    </cfRule>
  </conditionalFormatting>
  <conditionalFormatting sqref="K140:K141">
    <cfRule type="expression" dxfId="3380" priority="168" stopIfTrue="1">
      <formula>LEFT(K140,1)="5"</formula>
    </cfRule>
    <cfRule type="expression" dxfId="3379" priority="169" stopIfTrue="1">
      <formula>LEFT(K140,1)="4"</formula>
    </cfRule>
    <cfRule type="expression" dxfId="3378" priority="170" stopIfTrue="1">
      <formula>OR(LEFT(K140,1)="3",LEFT(K140,1)="2")</formula>
    </cfRule>
  </conditionalFormatting>
  <conditionalFormatting sqref="K140:K141">
    <cfRule type="expression" dxfId="3377" priority="167" stopIfTrue="1">
      <formula>LEFT(K140,1)="5"</formula>
    </cfRule>
  </conditionalFormatting>
  <conditionalFormatting sqref="K162">
    <cfRule type="expression" dxfId="3376" priority="164" stopIfTrue="1">
      <formula>LEFT(K162,1)="5"</formula>
    </cfRule>
    <cfRule type="expression" dxfId="3375" priority="165" stopIfTrue="1">
      <formula>LEFT(K162,1)="4"</formula>
    </cfRule>
    <cfRule type="expression" dxfId="3374" priority="166" stopIfTrue="1">
      <formula>OR(LEFT(K162,1)="3",LEFT(K162,1)="2")</formula>
    </cfRule>
  </conditionalFormatting>
  <conditionalFormatting sqref="K162">
    <cfRule type="expression" dxfId="3373" priority="161" stopIfTrue="1">
      <formula>LEFT(K162,1)="5"</formula>
    </cfRule>
    <cfRule type="expression" dxfId="3372" priority="162" stopIfTrue="1">
      <formula>LEFT(K162,1)="4"</formula>
    </cfRule>
    <cfRule type="expression" dxfId="3371" priority="163" stopIfTrue="1">
      <formula>OR(LEFT(K162,1)="3",LEFT(K162,1)="2")</formula>
    </cfRule>
  </conditionalFormatting>
  <conditionalFormatting sqref="K162">
    <cfRule type="expression" dxfId="3370" priority="158" stopIfTrue="1">
      <formula>LEFT(K162,1)="5"</formula>
    </cfRule>
    <cfRule type="expression" dxfId="3369" priority="159" stopIfTrue="1">
      <formula>LEFT(K162,1)="4"</formula>
    </cfRule>
    <cfRule type="expression" dxfId="3368" priority="160" stopIfTrue="1">
      <formula>OR(LEFT(K162,1)="3",LEFT(K162,1)="2")</formula>
    </cfRule>
  </conditionalFormatting>
  <conditionalFormatting sqref="AI35 K35">
    <cfRule type="expression" dxfId="3367" priority="146" stopIfTrue="1">
      <formula>LEFT(K35,1)="5"</formula>
    </cfRule>
    <cfRule type="expression" dxfId="3366" priority="147" stopIfTrue="1">
      <formula>LEFT(K35,1)="4"</formula>
    </cfRule>
    <cfRule type="expression" dxfId="3365" priority="148" stopIfTrue="1">
      <formula>OR(LEFT(K35,1)="3",LEFT(K35,1)="2")</formula>
    </cfRule>
  </conditionalFormatting>
  <conditionalFormatting sqref="K52">
    <cfRule type="expression" dxfId="3364" priority="143" stopIfTrue="1">
      <formula>LEFT(K52,1)="5"</formula>
    </cfRule>
    <cfRule type="expression" dxfId="3363" priority="144" stopIfTrue="1">
      <formula>LEFT(K52,1)="4"</formula>
    </cfRule>
    <cfRule type="expression" dxfId="3362" priority="145" stopIfTrue="1">
      <formula>OR(LEFT(K52,1)="3",LEFT(K52,1)="2")</formula>
    </cfRule>
  </conditionalFormatting>
  <conditionalFormatting sqref="K52">
    <cfRule type="expression" dxfId="3361" priority="140" stopIfTrue="1">
      <formula>LEFT(K52,1)="5"</formula>
    </cfRule>
    <cfRule type="expression" dxfId="3360" priority="141" stopIfTrue="1">
      <formula>LEFT(K52,1)="4"</formula>
    </cfRule>
    <cfRule type="expression" dxfId="3359" priority="142" stopIfTrue="1">
      <formula>OR(LEFT(K52,1)="3",LEFT(K52,1)="2")</formula>
    </cfRule>
  </conditionalFormatting>
  <conditionalFormatting sqref="K52">
    <cfRule type="expression" dxfId="3358" priority="137" stopIfTrue="1">
      <formula>LEFT(K52,1)="5"</formula>
    </cfRule>
    <cfRule type="expression" dxfId="3357" priority="138" stopIfTrue="1">
      <formula>LEFT(K52,1)="4"</formula>
    </cfRule>
    <cfRule type="expression" dxfId="3356" priority="139" stopIfTrue="1">
      <formula>OR(LEFT(K52,1)="3",LEFT(K52,1)="2")</formula>
    </cfRule>
  </conditionalFormatting>
  <conditionalFormatting sqref="AI20 K20">
    <cfRule type="expression" dxfId="3355" priority="134" stopIfTrue="1">
      <formula>LEFT(K20,1)="5"</formula>
    </cfRule>
    <cfRule type="expression" dxfId="3354" priority="135" stopIfTrue="1">
      <formula>LEFT(K20,1)="4"</formula>
    </cfRule>
    <cfRule type="expression" dxfId="3353" priority="136" stopIfTrue="1">
      <formula>OR(LEFT(K20,1)="3",LEFT(K20,1)="2")</formula>
    </cfRule>
  </conditionalFormatting>
  <conditionalFormatting sqref="AI34 K34">
    <cfRule type="expression" dxfId="3352" priority="131" stopIfTrue="1">
      <formula>LEFT(K34,1)="5"</formula>
    </cfRule>
    <cfRule type="expression" dxfId="3351" priority="132" stopIfTrue="1">
      <formula>LEFT(K34,1)="4"</formula>
    </cfRule>
    <cfRule type="expression" dxfId="3350" priority="133" stopIfTrue="1">
      <formula>OR(LEFT(K34,1)="3",LEFT(K34,1)="2")</formula>
    </cfRule>
  </conditionalFormatting>
  <conditionalFormatting sqref="K129">
    <cfRule type="expression" dxfId="3349" priority="125" stopIfTrue="1">
      <formula>LEFT(K129,1)="5"</formula>
    </cfRule>
    <cfRule type="expression" dxfId="3348" priority="126" stopIfTrue="1">
      <formula>LEFT(K129,1)="4"</formula>
    </cfRule>
    <cfRule type="expression" dxfId="3347" priority="127" stopIfTrue="1">
      <formula>OR(LEFT(K129,1)="3",LEFT(K129,1)="2")</formula>
    </cfRule>
  </conditionalFormatting>
  <conditionalFormatting sqref="K129">
    <cfRule type="expression" dxfId="3346" priority="122" stopIfTrue="1">
      <formula>LEFT(K129,1)="5"</formula>
    </cfRule>
    <cfRule type="expression" dxfId="3345" priority="123" stopIfTrue="1">
      <formula>LEFT(K129,1)="4"</formula>
    </cfRule>
    <cfRule type="expression" dxfId="3344" priority="124" stopIfTrue="1">
      <formula>OR(LEFT(K129,1)="3",LEFT(K129,1)="2")</formula>
    </cfRule>
  </conditionalFormatting>
  <conditionalFormatting sqref="K129">
    <cfRule type="expression" dxfId="3343" priority="119" stopIfTrue="1">
      <formula>LEFT(K129,1)="5"</formula>
    </cfRule>
    <cfRule type="expression" dxfId="3342" priority="120" stopIfTrue="1">
      <formula>LEFT(K129,1)="4"</formula>
    </cfRule>
    <cfRule type="expression" dxfId="3341" priority="121" stopIfTrue="1">
      <formula>OR(LEFT(K129,1)="3",LEFT(K129,1)="2")</formula>
    </cfRule>
  </conditionalFormatting>
  <conditionalFormatting sqref="K129">
    <cfRule type="expression" dxfId="3340" priority="116" stopIfTrue="1">
      <formula>LEFT(K129,1)="5"</formula>
    </cfRule>
    <cfRule type="expression" dxfId="3339" priority="117" stopIfTrue="1">
      <formula>LEFT(K129,1)="4"</formula>
    </cfRule>
    <cfRule type="expression" dxfId="3338" priority="118" stopIfTrue="1">
      <formula>OR(LEFT(K129,1)="3",LEFT(K129,1)="2")</formula>
    </cfRule>
  </conditionalFormatting>
  <conditionalFormatting sqref="K129">
    <cfRule type="expression" dxfId="3337" priority="113" stopIfTrue="1">
      <formula>LEFT(K129,1)="5"</formula>
    </cfRule>
    <cfRule type="expression" dxfId="3336" priority="114" stopIfTrue="1">
      <formula>LEFT(K129,1)="4"</formula>
    </cfRule>
    <cfRule type="expression" dxfId="3335" priority="115" stopIfTrue="1">
      <formula>OR(LEFT(K129,1)="3",LEFT(K129,1)="2")</formula>
    </cfRule>
  </conditionalFormatting>
  <conditionalFormatting sqref="K129">
    <cfRule type="expression" dxfId="3334" priority="110" stopIfTrue="1">
      <formula>LEFT(K129,1)="5"</formula>
    </cfRule>
    <cfRule type="expression" dxfId="3333" priority="111" stopIfTrue="1">
      <formula>LEFT(K129,1)="4"</formula>
    </cfRule>
    <cfRule type="expression" dxfId="3332" priority="112" stopIfTrue="1">
      <formula>OR(LEFT(K129,1)="3",LEFT(K129,1)="2")</formula>
    </cfRule>
  </conditionalFormatting>
  <conditionalFormatting sqref="K129">
    <cfRule type="expression" dxfId="3331" priority="107" stopIfTrue="1">
      <formula>LEFT(K129,1)="5"</formula>
    </cfRule>
    <cfRule type="expression" dxfId="3330" priority="108" stopIfTrue="1">
      <formula>LEFT(K129,1)="4"</formula>
    </cfRule>
    <cfRule type="expression" dxfId="3329" priority="109" stopIfTrue="1">
      <formula>OR(LEFT(K129,1)="3",LEFT(K129,1)="2")</formula>
    </cfRule>
  </conditionalFormatting>
  <conditionalFormatting sqref="K129">
    <cfRule type="expression" dxfId="3328" priority="104" stopIfTrue="1">
      <formula>LEFT(K129,1)="5"</formula>
    </cfRule>
    <cfRule type="expression" dxfId="3327" priority="105" stopIfTrue="1">
      <formula>LEFT(K129,1)="4"</formula>
    </cfRule>
    <cfRule type="expression" dxfId="3326" priority="106" stopIfTrue="1">
      <formula>OR(LEFT(K129,1)="3",LEFT(K129,1)="2")</formula>
    </cfRule>
  </conditionalFormatting>
  <conditionalFormatting sqref="K129 AI129">
    <cfRule type="expression" dxfId="3325" priority="101" stopIfTrue="1">
      <formula>LEFT(K129,1)="5"</formula>
    </cfRule>
    <cfRule type="expression" dxfId="3324" priority="102" stopIfTrue="1">
      <formula>LEFT(K129,1)="4"</formula>
    </cfRule>
    <cfRule type="expression" dxfId="3323" priority="103" stopIfTrue="1">
      <formula>OR(LEFT(K129,1)="3",LEFT(K129,1)="2")</formula>
    </cfRule>
  </conditionalFormatting>
  <conditionalFormatting sqref="AI46 K46">
    <cfRule type="expression" dxfId="3322" priority="86" stopIfTrue="1">
      <formula>LEFT(K46,1)="5"</formula>
    </cfRule>
    <cfRule type="expression" dxfId="3321" priority="87" stopIfTrue="1">
      <formula>LEFT(K46,1)="4"</formula>
    </cfRule>
    <cfRule type="expression" dxfId="3320" priority="88" stopIfTrue="1">
      <formula>OR(LEFT(K46,1)="3",LEFT(K46,1)="2")</formula>
    </cfRule>
  </conditionalFormatting>
  <conditionalFormatting sqref="K67">
    <cfRule type="expression" dxfId="3319" priority="79" stopIfTrue="1">
      <formula>LEFT(K67,1)="5"</formula>
    </cfRule>
    <cfRule type="expression" dxfId="3318" priority="80" stopIfTrue="1">
      <formula>LEFT(K67,1)="4"</formula>
    </cfRule>
    <cfRule type="expression" dxfId="3317" priority="81" stopIfTrue="1">
      <formula>OR(LEFT(K67,1)="3",LEFT(K67,1)="2")</formula>
    </cfRule>
  </conditionalFormatting>
  <conditionalFormatting sqref="K67">
    <cfRule type="expression" dxfId="3316" priority="78" stopIfTrue="1">
      <formula>LEFT(K67,1)="5"</formula>
    </cfRule>
  </conditionalFormatting>
  <conditionalFormatting sqref="K156:K157">
    <cfRule type="expression" dxfId="3315" priority="75" stopIfTrue="1">
      <formula>LEFT(K156,1)="5"</formula>
    </cfRule>
    <cfRule type="expression" dxfId="3314" priority="76" stopIfTrue="1">
      <formula>LEFT(K156,1)="4"</formula>
    </cfRule>
    <cfRule type="expression" dxfId="3313" priority="77" stopIfTrue="1">
      <formula>OR(LEFT(K156,1)="3",LEFT(K156,1)="2")</formula>
    </cfRule>
  </conditionalFormatting>
  <conditionalFormatting sqref="K156:K157">
    <cfRule type="expression" dxfId="3312" priority="72" stopIfTrue="1">
      <formula>LEFT(K156,1)="5"</formula>
    </cfRule>
    <cfRule type="expression" dxfId="3311" priority="73" stopIfTrue="1">
      <formula>LEFT(K156,1)="4"</formula>
    </cfRule>
    <cfRule type="expression" dxfId="3310" priority="74" stopIfTrue="1">
      <formula>OR(LEFT(K156,1)="3",LEFT(K156,1)="2")</formula>
    </cfRule>
  </conditionalFormatting>
  <conditionalFormatting sqref="K156:K157">
    <cfRule type="expression" dxfId="3309" priority="69" stopIfTrue="1">
      <formula>LEFT(K156,1)="5"</formula>
    </cfRule>
    <cfRule type="expression" dxfId="3308" priority="70" stopIfTrue="1">
      <formula>LEFT(K156,1)="4"</formula>
    </cfRule>
    <cfRule type="expression" dxfId="3307" priority="71" stopIfTrue="1">
      <formula>OR(LEFT(K156,1)="3",LEFT(K156,1)="2")</formula>
    </cfRule>
  </conditionalFormatting>
  <conditionalFormatting sqref="K153">
    <cfRule type="expression" dxfId="3306" priority="66" stopIfTrue="1">
      <formula>LEFT(K153,1)="5"</formula>
    </cfRule>
    <cfRule type="expression" dxfId="3305" priority="67" stopIfTrue="1">
      <formula>LEFT(K153,1)="4"</formula>
    </cfRule>
    <cfRule type="expression" dxfId="3304" priority="68" stopIfTrue="1">
      <formula>OR(LEFT(K153,1)="3",LEFT(K153,1)="2")</formula>
    </cfRule>
  </conditionalFormatting>
  <conditionalFormatting sqref="K150:K151">
    <cfRule type="expression" dxfId="3303" priority="63" stopIfTrue="1">
      <formula>LEFT(K150,1)="5"</formula>
    </cfRule>
    <cfRule type="expression" dxfId="3302" priority="64" stopIfTrue="1">
      <formula>LEFT(K150,1)="4"</formula>
    </cfRule>
    <cfRule type="expression" dxfId="3301" priority="65" stopIfTrue="1">
      <formula>OR(LEFT(K150,1)="3",LEFT(K150,1)="2")</formula>
    </cfRule>
  </conditionalFormatting>
  <conditionalFormatting sqref="K150:K151">
    <cfRule type="expression" dxfId="3300" priority="60" stopIfTrue="1">
      <formula>LEFT(K150,1)="5"</formula>
    </cfRule>
    <cfRule type="expression" dxfId="3299" priority="61" stopIfTrue="1">
      <formula>LEFT(K150,1)="4"</formula>
    </cfRule>
    <cfRule type="expression" dxfId="3298" priority="62" stopIfTrue="1">
      <formula>OR(LEFT(K150,1)="3",LEFT(K150,1)="2")</formula>
    </cfRule>
  </conditionalFormatting>
  <conditionalFormatting sqref="K150:K151">
    <cfRule type="expression" dxfId="3297" priority="57" stopIfTrue="1">
      <formula>LEFT(K150,1)="5"</formula>
    </cfRule>
    <cfRule type="expression" dxfId="3296" priority="58" stopIfTrue="1">
      <formula>LEFT(K150,1)="4"</formula>
    </cfRule>
    <cfRule type="expression" dxfId="3295" priority="59" stopIfTrue="1">
      <formula>OR(LEFT(K150,1)="3",LEFT(K150,1)="2")</formula>
    </cfRule>
  </conditionalFormatting>
  <conditionalFormatting sqref="R145 N145:P145 K145:K149">
    <cfRule type="expression" dxfId="3294" priority="50" stopIfTrue="1">
      <formula>LEFT(K145,1)="5"</formula>
    </cfRule>
    <cfRule type="expression" dxfId="3293" priority="51" stopIfTrue="1">
      <formula>LEFT(K145,1)="4"</formula>
    </cfRule>
    <cfRule type="expression" dxfId="3292" priority="52" stopIfTrue="1">
      <formula>OR(LEFT(K145,1)="3",LEFT(K145,1)="2")</formula>
    </cfRule>
  </conditionalFormatting>
  <conditionalFormatting sqref="L145">
    <cfRule type="expression" dxfId="3291" priority="53" stopIfTrue="1">
      <formula>$S145=1</formula>
    </cfRule>
    <cfRule type="expression" dxfId="3290" priority="54" stopIfTrue="1">
      <formula>$S145=0</formula>
    </cfRule>
  </conditionalFormatting>
  <conditionalFormatting sqref="M145">
    <cfRule type="expression" dxfId="3289" priority="55" stopIfTrue="1">
      <formula>$T145=1</formula>
    </cfRule>
    <cfRule type="expression" dxfId="3288" priority="56" stopIfTrue="1">
      <formula>$T145=0</formula>
    </cfRule>
  </conditionalFormatting>
  <conditionalFormatting sqref="R145">
    <cfRule type="expression" dxfId="3287" priority="47" stopIfTrue="1">
      <formula>LEFT(R145,1)="5"</formula>
    </cfRule>
    <cfRule type="expression" dxfId="3286" priority="48" stopIfTrue="1">
      <formula>LEFT(R145,1)="4"</formula>
    </cfRule>
    <cfRule type="expression" dxfId="3285" priority="49" stopIfTrue="1">
      <formula>OR(LEFT(R145,1)="3",LEFT(R145,1)="2")</formula>
    </cfRule>
  </conditionalFormatting>
  <conditionalFormatting sqref="R145">
    <cfRule type="expression" dxfId="3284" priority="44" stopIfTrue="1">
      <formula>LEFT(R145,1)="5"</formula>
    </cfRule>
    <cfRule type="expression" dxfId="3283" priority="45" stopIfTrue="1">
      <formula>LEFT(R145,1)="4"</formula>
    </cfRule>
    <cfRule type="expression" dxfId="3282" priority="46" stopIfTrue="1">
      <formula>OR(LEFT(R145,1)="3",LEFT(R145,1)="2")</formula>
    </cfRule>
  </conditionalFormatting>
  <conditionalFormatting sqref="R145 N145:P145 K145:K149">
    <cfRule type="expression" dxfId="3281" priority="41" stopIfTrue="1">
      <formula>LEFT(K145,1)="5"</formula>
    </cfRule>
    <cfRule type="expression" dxfId="3280" priority="42" stopIfTrue="1">
      <formula>LEFT(K145,1)="4"</formula>
    </cfRule>
    <cfRule type="expression" dxfId="3279" priority="43" stopIfTrue="1">
      <formula>OR(LEFT(K145,1)="3",LEFT(K145,1)="2")</formula>
    </cfRule>
  </conditionalFormatting>
  <conditionalFormatting sqref="L145">
    <cfRule type="expression" dxfId="3278" priority="39" stopIfTrue="1">
      <formula>$S145=1</formula>
    </cfRule>
    <cfRule type="expression" dxfId="3277" priority="40" stopIfTrue="1">
      <formula>$S145=0</formula>
    </cfRule>
  </conditionalFormatting>
  <conditionalFormatting sqref="M145">
    <cfRule type="expression" dxfId="3276" priority="37" stopIfTrue="1">
      <formula>$T145=1</formula>
    </cfRule>
    <cfRule type="expression" dxfId="3275" priority="38" stopIfTrue="1">
      <formula>$T145=0</formula>
    </cfRule>
  </conditionalFormatting>
  <conditionalFormatting sqref="R145">
    <cfRule type="expression" dxfId="3274" priority="34" stopIfTrue="1">
      <formula>LEFT(R145,1)="5"</formula>
    </cfRule>
    <cfRule type="expression" dxfId="3273" priority="35" stopIfTrue="1">
      <formula>LEFT(R145,1)="4"</formula>
    </cfRule>
    <cfRule type="expression" dxfId="3272" priority="36" stopIfTrue="1">
      <formula>OR(LEFT(R145,1)="3",LEFT(R145,1)="2")</formula>
    </cfRule>
  </conditionalFormatting>
  <conditionalFormatting sqref="R145">
    <cfRule type="expression" dxfId="3271" priority="31" stopIfTrue="1">
      <formula>LEFT(R145,1)="5"</formula>
    </cfRule>
    <cfRule type="expression" dxfId="3270" priority="32" stopIfTrue="1">
      <formula>LEFT(R145,1)="4"</formula>
    </cfRule>
    <cfRule type="expression" dxfId="3269" priority="33" stopIfTrue="1">
      <formula>OR(LEFT(R145,1)="3",LEFT(R145,1)="2")</formula>
    </cfRule>
  </conditionalFormatting>
  <conditionalFormatting sqref="K145:K149">
    <cfRule type="expression" dxfId="3268" priority="28" stopIfTrue="1">
      <formula>LEFT(K145,1)="5"</formula>
    </cfRule>
    <cfRule type="expression" dxfId="3267" priority="29" stopIfTrue="1">
      <formula>LEFT(K145,1)="4"</formula>
    </cfRule>
    <cfRule type="expression" dxfId="3266" priority="30" stopIfTrue="1">
      <formula>OR(LEFT(K145,1)="3",LEFT(K145,1)="2")</formula>
    </cfRule>
  </conditionalFormatting>
  <conditionalFormatting sqref="K152">
    <cfRule type="expression" dxfId="3265" priority="25" stopIfTrue="1">
      <formula>LEFT(K152,1)="5"</formula>
    </cfRule>
    <cfRule type="expression" dxfId="3264" priority="26" stopIfTrue="1">
      <formula>LEFT(K152,1)="4"</formula>
    </cfRule>
    <cfRule type="expression" dxfId="3263" priority="27" stopIfTrue="1">
      <formula>OR(LEFT(K152,1)="3",LEFT(K152,1)="2")</formula>
    </cfRule>
  </conditionalFormatting>
  <conditionalFormatting sqref="K152">
    <cfRule type="expression" dxfId="3262" priority="22" stopIfTrue="1">
      <formula>LEFT(K152,1)="5"</formula>
    </cfRule>
    <cfRule type="expression" dxfId="3261" priority="23" stopIfTrue="1">
      <formula>LEFT(K152,1)="4"</formula>
    </cfRule>
    <cfRule type="expression" dxfId="3260" priority="24" stopIfTrue="1">
      <formula>OR(LEFT(K152,1)="3",LEFT(K152,1)="2")</formula>
    </cfRule>
  </conditionalFormatting>
  <conditionalFormatting sqref="K152">
    <cfRule type="expression" dxfId="3259" priority="19" stopIfTrue="1">
      <formula>LEFT(K152,1)="5"</formula>
    </cfRule>
    <cfRule type="expression" dxfId="3258" priority="20" stopIfTrue="1">
      <formula>LEFT(K152,1)="4"</formula>
    </cfRule>
    <cfRule type="expression" dxfId="3257" priority="21" stopIfTrue="1">
      <formula>OR(LEFT(K152,1)="3",LEFT(K152,1)="2")</formula>
    </cfRule>
  </conditionalFormatting>
  <conditionalFormatting sqref="K167:K168">
    <cfRule type="expression" dxfId="3256" priority="16" stopIfTrue="1">
      <formula>LEFT(K167,1)="5"</formula>
    </cfRule>
    <cfRule type="expression" dxfId="3255" priority="17" stopIfTrue="1">
      <formula>LEFT(K167,1)="4"</formula>
    </cfRule>
    <cfRule type="expression" dxfId="3254" priority="18" stopIfTrue="1">
      <formula>OR(LEFT(K167,1)="3",LEFT(K167,1)="2")</formula>
    </cfRule>
  </conditionalFormatting>
  <conditionalFormatting sqref="K167:K168">
    <cfRule type="expression" dxfId="3253" priority="13" stopIfTrue="1">
      <formula>LEFT(K167,1)="5"</formula>
    </cfRule>
    <cfRule type="expression" dxfId="3252" priority="14" stopIfTrue="1">
      <formula>LEFT(K167,1)="4"</formula>
    </cfRule>
    <cfRule type="expression" dxfId="3251" priority="15" stopIfTrue="1">
      <formula>OR(LEFT(K167,1)="3",LEFT(K167,1)="2")</formula>
    </cfRule>
  </conditionalFormatting>
  <conditionalFormatting sqref="K167:K168">
    <cfRule type="expression" dxfId="3250" priority="10" stopIfTrue="1">
      <formula>LEFT(K167,1)="5"</formula>
    </cfRule>
    <cfRule type="expression" dxfId="3249" priority="11" stopIfTrue="1">
      <formula>LEFT(K167,1)="4"</formula>
    </cfRule>
    <cfRule type="expression" dxfId="3248" priority="12" stopIfTrue="1">
      <formula>OR(LEFT(K167,1)="3",LEFT(K167,1)="2")</formula>
    </cfRule>
  </conditionalFormatting>
  <conditionalFormatting sqref="K142">
    <cfRule type="expression" dxfId="3247" priority="7" stopIfTrue="1">
      <formula>LEFT(K142,1)="5"</formula>
    </cfRule>
    <cfRule type="expression" dxfId="3246" priority="8" stopIfTrue="1">
      <formula>LEFT(K142,1)="4"</formula>
    </cfRule>
    <cfRule type="expression" dxfId="3245" priority="9" stopIfTrue="1">
      <formula>OR(LEFT(K142,1)="3",LEFT(K142,1)="2")</formula>
    </cfRule>
  </conditionalFormatting>
  <conditionalFormatting sqref="K72">
    <cfRule type="expression" dxfId="3244" priority="4" stopIfTrue="1">
      <formula>LEFT(K72,1)="5"</formula>
    </cfRule>
    <cfRule type="expression" dxfId="3243" priority="5" stopIfTrue="1">
      <formula>LEFT(K72,1)="4"</formula>
    </cfRule>
    <cfRule type="expression" dxfId="3242" priority="6" stopIfTrue="1">
      <formula>OR(LEFT(K72,1)="3",LEFT(K72,1)="2")</formula>
    </cfRule>
  </conditionalFormatting>
  <conditionalFormatting sqref="K36">
    <cfRule type="expression" dxfId="3241" priority="1" stopIfTrue="1">
      <formula>LEFT(K36,1)="5"</formula>
    </cfRule>
    <cfRule type="expression" dxfId="3240" priority="2" stopIfTrue="1">
      <formula>LEFT(K36,1)="4"</formula>
    </cfRule>
    <cfRule type="expression" dxfId="3239" priority="3" stopIfTrue="1">
      <formula>OR(LEFT(K36,1)="3",LEFT(K36,1)="2")</formula>
    </cfRule>
  </conditionalFormatting>
  <dataValidations count="3">
    <dataValidation type="list" allowBlank="1" showInputMessage="1" showErrorMessage="1" sqref="H13:H17 H173:H177 AF162 AF140:AF141 AF67 AF102:AF105 H132:H136 H114:H118 H120:H124 H90:H94 H96:H100 AF126:AF129 H57:H64 H145:H154 H84:H88 H78:H82 H138:H143 H45:H49 AF52 AF20 H39:H43 H25:H29 AF108 AF145:AF153 AF31:AF35 H108:H112 AF57:AF63 H102:H106 AF167:AF168 H162:H165 H126:H130 H51:H55 H19:H23 H72:H76 AF45:AF47 H66:H70 H156:H160 AF156:AF157 H167:H171 H31:H37" xr:uid="{00000000-0002-0000-0D00-000000000000}">
      <formula1>Exposition</formula1>
    </dataValidation>
    <dataValidation type="list" allowBlank="1" showInputMessage="1" showErrorMessage="1" sqref="AG52 I173:I177 AG162 AG140:AG141 AG67 AG102:AG105 I132:I136 I114:I118 I120:I124 I90:I94 I96:I100 AG126:AG129 I57:I64 I145:I154 I84:I88 I78:I82 I138:I143 I45:I49 I13:I17 AG20 I39:I43 I25:I29 AG108 AG145:AG153 AG31:AG35 I108:I112 AG57:AG63 I102:I106 AG167:AG168 I162:I165 I126:I130 I51:I55 I19:I23 I72:I76 AG45:AG47 I66:I70 I156:I160 AG156:AG157 I167:I171 I31:I37" xr:uid="{00000000-0002-0000-0D00-000001000000}">
      <formula1>Seriousness</formula1>
    </dataValidation>
    <dataValidation type="list" allowBlank="1" showInputMessage="1" showErrorMessage="1" sqref="E13:E17 E173:E177 E167:E171 E66:E70 E102:E106 E132:E136 E51:E55 E120:E124 E114:E118 E96:E100 E57:E64 E90:E94 E145:E154 E84:E88 E78:E82 E138:E143 E45:E49 E108:E112 E19:E23 E126:E130 E39:E43 E25:E29 E72:E76 E162:E165 E156:E160 E31:E37" xr:uid="{00000000-0002-0000-0D00-000002000000}">
      <formula1>PPE</formula1>
    </dataValidation>
  </dataValidations>
  <hyperlinks>
    <hyperlink ref="AA108" r:id="rId1" xr:uid="{EFAA8E66-0159-4F69-A65E-E04B1443C74A}"/>
    <hyperlink ref="AA35" r:id="rId2" location=":~:text=Le%20bruit%20g%C3%A9n%C3%A9r%C3%A9%20peut%20atteindre,de%20mastic...)." xr:uid="{228495E9-79F7-4922-8B8D-EC8D8457F4E7}"/>
    <hyperlink ref="AA52" r:id="rId3" xr:uid="{9A27190C-6821-4A86-A7FF-657183587AA7}"/>
    <hyperlink ref="AA156" r:id="rId4" xr:uid="{8BC9A440-3427-4AB7-8811-1FE34FB1D71B}"/>
  </hyperlinks>
  <pageMargins left="0.19685039370078741" right="0.19685039370078741" top="0.59055118110236227" bottom="0.59055118110236227" header="0.51181102362204722" footer="0.51181102362204722"/>
  <pageSetup paperSize="8" scale="45" orientation="landscape" r:id="rId5"/>
  <headerFooter alignWithMargins="0"/>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rgb="FFFF0000"/>
  </sheetPr>
  <dimension ref="A1:GY178"/>
  <sheetViews>
    <sheetView topLeftCell="D29" zoomScale="80" zoomScaleNormal="80" workbookViewId="0">
      <selection activeCell="N49" sqref="N49"/>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4.4257812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91" t="s">
        <v>343</v>
      </c>
      <c r="C2" s="484" t="s">
        <v>935</v>
      </c>
      <c r="D2" s="505"/>
      <c r="E2" s="288"/>
      <c r="K2" s="290"/>
      <c r="L2" s="290"/>
      <c r="M2" s="290"/>
      <c r="N2" s="290"/>
      <c r="O2" s="290"/>
      <c r="P2" s="290"/>
      <c r="Q2" s="290"/>
      <c r="R2" s="290"/>
      <c r="S2" s="319"/>
      <c r="T2" s="319"/>
      <c r="V2" s="416"/>
    </row>
    <row r="3" spans="1:207" ht="12.75" customHeight="1">
      <c r="B3" s="492" t="s">
        <v>345</v>
      </c>
      <c r="C3" s="485" t="s">
        <v>936</v>
      </c>
      <c r="D3" s="288"/>
      <c r="E3" s="288"/>
      <c r="K3" s="290"/>
      <c r="L3" s="290"/>
      <c r="M3" s="290"/>
      <c r="N3" s="290"/>
      <c r="O3" s="290"/>
      <c r="P3" s="290"/>
      <c r="Q3" s="290"/>
      <c r="R3" s="290"/>
      <c r="S3" s="319"/>
      <c r="T3" s="319"/>
    </row>
    <row r="4" spans="1:207">
      <c r="B4" s="493" t="s">
        <v>347</v>
      </c>
      <c r="C4" s="486" t="s">
        <v>348</v>
      </c>
      <c r="D4" s="289"/>
      <c r="E4" s="289"/>
      <c r="K4" s="290"/>
      <c r="L4" s="290"/>
      <c r="M4" s="290"/>
      <c r="N4" s="290"/>
      <c r="O4" s="290"/>
      <c r="P4" s="290"/>
      <c r="Q4" s="290"/>
      <c r="R4" s="290"/>
      <c r="S4" s="319"/>
      <c r="T4" s="319"/>
    </row>
    <row r="5" spans="1:207">
      <c r="B5" s="494" t="s">
        <v>314</v>
      </c>
      <c r="C5" s="487">
        <v>44698</v>
      </c>
      <c r="K5" s="290"/>
      <c r="L5" s="290"/>
      <c r="M5" s="290"/>
      <c r="N5" s="290"/>
      <c r="O5" s="290"/>
      <c r="P5" s="290"/>
      <c r="Q5" s="290"/>
      <c r="R5" s="290"/>
      <c r="S5" s="319"/>
      <c r="T5" s="319"/>
    </row>
    <row r="6" spans="1:207">
      <c r="B6" s="494" t="s">
        <v>315</v>
      </c>
      <c r="C6" s="487">
        <v>45378</v>
      </c>
      <c r="K6" s="290"/>
      <c r="L6" s="290"/>
      <c r="M6" s="290"/>
      <c r="N6" s="290"/>
      <c r="O6" s="290"/>
      <c r="P6" s="290"/>
      <c r="Q6" s="290"/>
      <c r="R6" s="290"/>
      <c r="S6" s="319"/>
      <c r="T6" s="319"/>
    </row>
    <row r="7" spans="1:207">
      <c r="B7" s="492" t="s">
        <v>350</v>
      </c>
      <c r="C7" s="489">
        <f>IF(ISERROR(AVERAGE(F12:F185)),C7,AVERAGE(F12:F185))</f>
        <v>3</v>
      </c>
      <c r="K7" s="290"/>
      <c r="L7" s="290"/>
      <c r="M7" s="290"/>
      <c r="N7" s="290"/>
      <c r="O7" s="290"/>
      <c r="P7" s="290"/>
      <c r="Q7" s="290"/>
      <c r="R7" s="290"/>
      <c r="S7" s="319"/>
      <c r="T7" s="319"/>
    </row>
    <row r="8" spans="1:207">
      <c r="B8" s="495" t="s">
        <v>351</v>
      </c>
      <c r="C8" s="498" t="s">
        <v>937</v>
      </c>
      <c r="D8" s="865" t="str">
        <f>IF((F9&lt;=0.85*C7),"Alert: please reconsider your HWAG definition","")</f>
        <v/>
      </c>
      <c r="E8" s="865"/>
      <c r="F8" s="865"/>
      <c r="G8" s="865"/>
    </row>
    <row r="9" spans="1:207">
      <c r="F9" s="320">
        <f>IF(ISERROR(AVERAGE(F12:F172)),C7,AVERAGE(F12:F172))</f>
        <v>3</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206" t="s">
        <v>387</v>
      </c>
      <c r="AD11" s="226" t="s">
        <v>388</v>
      </c>
      <c r="AE11" s="752" t="s">
        <v>389</v>
      </c>
      <c r="AF11" s="822" t="s">
        <v>367</v>
      </c>
      <c r="AG11" s="734" t="s">
        <v>368</v>
      </c>
      <c r="AH11" s="735" t="s">
        <v>369</v>
      </c>
      <c r="AI11" s="736" t="s">
        <v>370</v>
      </c>
    </row>
    <row r="12" spans="1:207" s="517" customFormat="1" ht="14.25">
      <c r="A12" s="403" t="s">
        <v>253</v>
      </c>
      <c r="B12" s="398"/>
      <c r="C12" s="398"/>
      <c r="D12" s="398"/>
      <c r="E12" s="370"/>
      <c r="F12" s="370"/>
      <c r="G12" s="464"/>
      <c r="H12" s="412"/>
      <c r="I12" s="398"/>
      <c r="J12" s="398">
        <f>IF(SUM(J13:J17)=0,"",MAX(J13:J17))</f>
        <v>32</v>
      </c>
      <c r="K12" s="356" t="str">
        <f>IF(ISERROR(VLOOKUP(Y12,'Directive OSH09 (FR)'!$T$6:$U$10,2,FALSE)),"",VLOOKUP(Y12,'Directive OSH09 (FR)'!$T$6:$U$10,2,FALSE))</f>
        <v>3-Moderé</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IF(J12="","",IF(J12&gt;=161,5,IF(J12&gt;=65,4,IF(J12&gt;=20,3,IF(J12&gt;=9,2,1)))))</f>
        <v>3</v>
      </c>
      <c r="Z12" s="374"/>
      <c r="AA12" s="375"/>
      <c r="AB12" s="375"/>
      <c r="AC12" s="375"/>
      <c r="AD12" s="820"/>
      <c r="AE12" s="816"/>
      <c r="AF12" s="727"/>
      <c r="AG12" s="727"/>
      <c r="AH12" s="727"/>
      <c r="AI12" s="728"/>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38.25">
      <c r="A13" s="261" t="s">
        <v>938</v>
      </c>
      <c r="B13" s="290" t="s">
        <v>939</v>
      </c>
      <c r="C13" s="255" t="s">
        <v>940</v>
      </c>
      <c r="D13" s="255" t="s">
        <v>941</v>
      </c>
      <c r="E13" s="266" t="s">
        <v>39</v>
      </c>
      <c r="F13" s="267">
        <v>3</v>
      </c>
      <c r="G13" s="321" t="s">
        <v>418</v>
      </c>
      <c r="H13" s="7" t="s">
        <v>38</v>
      </c>
      <c r="I13" s="8" t="s">
        <v>48</v>
      </c>
      <c r="J13" s="8">
        <f>IF(ISERROR(W13*X13),"",W13*X13)</f>
        <v>32</v>
      </c>
      <c r="K13" s="14" t="str">
        <f>IF(ISERROR(VLOOKUP(Y13,'Directive OSH09 (FR)'!$T$6:$U$10,2,FALSE)),"",VLOOKUP(Y13,'Directive OSH09 (FR)'!$T$6:$U$10,2,FALSE))</f>
        <v>3-Moderé</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4</v>
      </c>
      <c r="X13" s="3">
        <f>IF(ISERROR(VLOOKUP(I13,'Directive OSH09 (FR)'!$O$13:$P$17,2,FALSE)),"",VLOOKUP(I13,'Directive OSH09 (FR)'!$O$13:$P$17,2,FALSE))</f>
        <v>8</v>
      </c>
      <c r="Y13" s="3">
        <f>IF(J13="","",IF(J13&gt;=161,5,IF(J13&gt;=65,4,IF(J13&gt;=20,3,IF(J13&gt;=9,2,1)))))</f>
        <v>3</v>
      </c>
      <c r="Z13" s="196"/>
      <c r="AA13" s="177"/>
      <c r="AB13" s="177"/>
      <c r="AC13" s="195"/>
      <c r="AD13" s="666"/>
      <c r="AE13" s="646"/>
      <c r="AF13" s="756"/>
      <c r="AG13" s="176"/>
      <c r="AH13" s="177"/>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67"/>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3" t="str">
        <f t="shared" ref="Y14:Y17" si="4">IF(J14="","",IF(J14&gt;=161,5,IF(J14&gt;=65,4,IF(J14&gt;=20,3,IF(J14&gt;=9,2,1)))))</f>
        <v/>
      </c>
      <c r="Z14" s="196"/>
      <c r="AA14" s="177"/>
      <c r="AB14" s="177"/>
      <c r="AC14" s="195"/>
      <c r="AD14" s="666"/>
      <c r="AE14" s="646"/>
      <c r="AF14" s="213"/>
      <c r="AG14" s="177"/>
      <c r="AH14" s="177"/>
      <c r="AI14" s="648"/>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67"/>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96"/>
      <c r="AA15" s="177"/>
      <c r="AB15" s="177"/>
      <c r="AC15" s="195"/>
      <c r="AD15" s="666"/>
      <c r="AE15" s="646"/>
      <c r="AF15" s="213"/>
      <c r="AG15" s="177"/>
      <c r="AH15" s="177"/>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95"/>
      <c r="AD16" s="666"/>
      <c r="AE16" s="646"/>
      <c r="AF16" s="213"/>
      <c r="AG16" s="177"/>
      <c r="AH16" s="177"/>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95"/>
      <c r="AD17" s="666"/>
      <c r="AE17" s="646"/>
      <c r="AF17" s="213"/>
      <c r="AG17" s="177"/>
      <c r="AH17" s="177"/>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40" t="s">
        <v>257</v>
      </c>
      <c r="B18" s="398"/>
      <c r="C18" s="398"/>
      <c r="D18" s="398"/>
      <c r="E18" s="370"/>
      <c r="F18" s="371"/>
      <c r="G18" s="464"/>
      <c r="H18" s="412"/>
      <c r="I18" s="398"/>
      <c r="J18" s="398">
        <f>IF(SUM(J19:J22)=0,"",MAX(J19:J22))</f>
        <v>36</v>
      </c>
      <c r="K18" s="356" t="str">
        <f>IF(ISERROR(VLOOKUP(Y18,'Directive OSH09 (FR)'!$T$6:$U$10,2,FALSE)),"",VLOOKUP(Y18,'Directive OSH09 (FR)'!$T$6:$U$10,2,FALSE))</f>
        <v>3-Moderé</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IF(OR(L18="Yes",M18="Yes"),MAX(Q19:Q22),"")</f>
        <v>0</v>
      </c>
      <c r="R18" s="361"/>
      <c r="S18" s="357">
        <f>IF(L18="Yes",IF(SUM(S19:S22)=0,0,1),2)</f>
        <v>2</v>
      </c>
      <c r="T18" s="361">
        <f ca="1">IF(M18="Yes",IF(SUM(T19:T22)=0,0,1),2)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3</v>
      </c>
      <c r="Z18" s="367"/>
      <c r="AA18" s="365"/>
      <c r="AB18" s="365"/>
      <c r="AC18" s="368"/>
      <c r="AD18" s="665"/>
      <c r="AE18" s="644"/>
      <c r="AF18" s="624"/>
      <c r="AG18" s="365"/>
      <c r="AH18" s="365"/>
      <c r="AI18" s="65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134.25" customHeight="1">
      <c r="A19" s="261" t="s">
        <v>938</v>
      </c>
      <c r="B19" s="255" t="s">
        <v>942</v>
      </c>
      <c r="C19" s="8" t="s">
        <v>943</v>
      </c>
      <c r="D19" s="255" t="s">
        <v>944</v>
      </c>
      <c r="E19" s="266" t="s">
        <v>36</v>
      </c>
      <c r="F19" s="267">
        <v>3</v>
      </c>
      <c r="G19" s="256" t="s">
        <v>698</v>
      </c>
      <c r="H19" s="7" t="s">
        <v>35</v>
      </c>
      <c r="I19" s="8" t="s">
        <v>49</v>
      </c>
      <c r="J19" s="8">
        <f>IF(ISERROR(W19*X19),"",W19*X19)</f>
        <v>36</v>
      </c>
      <c r="K19" s="14" t="str">
        <f>IF(ISERROR(VLOOKUP(Y19,'Directive OSH09 (FR)'!$T$6:$U$10,2,FALSE)),"",VLOOKUP(Y19,'Directive OSH09 (FR)'!$T$6:$U$10,2,FALSE))</f>
        <v>3-Moderé</v>
      </c>
      <c r="L19" s="126"/>
      <c r="M19" s="127"/>
      <c r="N19" s="27"/>
      <c r="O19" s="27"/>
      <c r="P19" s="27"/>
      <c r="Q19" s="57"/>
      <c r="R19" s="35"/>
      <c r="S19" s="7">
        <f t="shared" ref="S19:T22" ca="1" si="5">U19</f>
        <v>1</v>
      </c>
      <c r="T19" s="35">
        <f t="shared" ca="1" si="5"/>
        <v>1</v>
      </c>
      <c r="U19" s="3">
        <f ca="1">IF(A19="",0,IF(Q$18="",1,IF(Q$18+$U$18*365&lt;$U$1,1,0)))</f>
        <v>1</v>
      </c>
      <c r="V19" s="163">
        <f ca="1">IF(A19="",0,IF(Q$18="",1,IF(Q$18+$V$18*365&lt;$U$1,1,0)))</f>
        <v>1</v>
      </c>
      <c r="W19" s="162">
        <f>IF(ISERROR(VLOOKUP(H19,'Directive OSH09 (FR)'!$O$6:$P$10,2,FALSE)),"",VLOOKUP(H19,'Directive OSH09 (FR)'!$O$6:$P$10,2,FALSE))</f>
        <v>2</v>
      </c>
      <c r="X19" s="3">
        <f>IF(ISERROR(VLOOKUP(I19,'Directive OSH09 (FR)'!$O$13:$P$17,2,FALSE)),"",VLOOKUP(I19,'Directive OSH09 (FR)'!$O$13:$P$17,2,FALSE))</f>
        <v>18</v>
      </c>
      <c r="Y19" s="3">
        <f>IF(J19="","",IF(J19&gt;=161,5,IF(J19&gt;=65,4,IF(J19&gt;=20,3,IF(J19&gt;=9,2,1)))))</f>
        <v>3</v>
      </c>
      <c r="Z19" s="196" t="s">
        <v>454</v>
      </c>
      <c r="AA19" s="177"/>
      <c r="AB19" s="177"/>
      <c r="AC19" s="195"/>
      <c r="AD19" s="666"/>
      <c r="AE19" s="646"/>
      <c r="AF19" s="815"/>
      <c r="AG19" s="275"/>
      <c r="AH19" s="274"/>
      <c r="AI19" s="81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51">
      <c r="A20" s="261" t="s">
        <v>938</v>
      </c>
      <c r="B20" s="8" t="s">
        <v>945</v>
      </c>
      <c r="C20" s="8" t="s">
        <v>946</v>
      </c>
      <c r="D20" s="255" t="s">
        <v>947</v>
      </c>
      <c r="E20" s="266" t="s">
        <v>39</v>
      </c>
      <c r="F20" s="267">
        <v>3</v>
      </c>
      <c r="G20" s="256" t="s">
        <v>826</v>
      </c>
      <c r="H20" s="7" t="s">
        <v>35</v>
      </c>
      <c r="I20" s="8" t="s">
        <v>49</v>
      </c>
      <c r="J20" s="8">
        <f t="shared" ref="J20:J22" si="6">IF(ISERROR(W20*X20),"",W20*X20)</f>
        <v>36</v>
      </c>
      <c r="K20" s="14" t="str">
        <f>IF(ISERROR(VLOOKUP(Y20,'Directive OSH09 (FR)'!$T$6:$U$10,2,FALSE)),"",VLOOKUP(Y20,'Directive OSH09 (FR)'!$T$6:$U$10,2,FALSE))</f>
        <v>3-Moderé</v>
      </c>
      <c r="L20" s="126"/>
      <c r="M20" s="127"/>
      <c r="N20" s="27"/>
      <c r="O20" s="27"/>
      <c r="P20" s="27"/>
      <c r="Q20" s="57"/>
      <c r="R20" s="35"/>
      <c r="S20" s="7">
        <f t="shared" ca="1" si="5"/>
        <v>1</v>
      </c>
      <c r="T20" s="35">
        <f t="shared" ca="1" si="5"/>
        <v>1</v>
      </c>
      <c r="U20" s="3">
        <f t="shared" ref="U20:U22" ca="1" si="7">IF(A20="",0,IF(Q$18="",1,IF(Q$18+$U$18*365&lt;$U$1,1,0)))</f>
        <v>1</v>
      </c>
      <c r="V20" s="163">
        <f t="shared" ref="V20:V22" ca="1" si="8">IF(A20="",0,IF(Q$18="",1,IF(Q$18+$V$18*365&lt;$U$1,1,0)))</f>
        <v>1</v>
      </c>
      <c r="W20" s="162">
        <f>IF(ISERROR(VLOOKUP(H20,'Directive OSH09 (FR)'!$O$6:$P$10,2,FALSE)),"",VLOOKUP(H20,'Directive OSH09 (FR)'!$O$6:$P$10,2,FALSE))</f>
        <v>2</v>
      </c>
      <c r="X20" s="3">
        <f>IF(ISERROR(VLOOKUP(I20,'Directive OSH09 (FR)'!$O$13:$P$17,2,FALSE)),"",VLOOKUP(I20,'Directive OSH09 (FR)'!$O$13:$P$17,2,FALSE))</f>
        <v>18</v>
      </c>
      <c r="Y20" s="3">
        <f t="shared" ref="Y20:Y22" si="9">IF(J20="","",IF(J20&gt;=161,5,IF(J20&gt;=65,4,IF(J20&gt;=20,3,IF(J20&gt;=9,2,1)))))</f>
        <v>3</v>
      </c>
      <c r="Z20" s="196" t="s">
        <v>948</v>
      </c>
      <c r="AA20" s="418"/>
      <c r="AB20" s="418"/>
      <c r="AC20" s="420"/>
      <c r="AD20" s="667"/>
      <c r="AE20" s="651"/>
      <c r="AF20" s="421"/>
      <c r="AG20" s="418"/>
      <c r="AH20" s="418"/>
      <c r="AI20" s="652"/>
    </row>
    <row r="21" spans="1:207">
      <c r="A21" s="261"/>
      <c r="B21" s="255"/>
      <c r="C21" s="255"/>
      <c r="D21" s="255"/>
      <c r="E21" s="266"/>
      <c r="F21" s="283"/>
      <c r="G21" s="256"/>
      <c r="H21" s="7"/>
      <c r="I21" s="8"/>
      <c r="J21" s="8"/>
      <c r="K21" s="14"/>
      <c r="L21" s="126"/>
      <c r="M21" s="127"/>
      <c r="N21" s="27"/>
      <c r="O21" s="27"/>
      <c r="P21" s="27"/>
      <c r="Q21" s="57"/>
      <c r="R21" s="35"/>
      <c r="S21" s="7"/>
      <c r="T21" s="35"/>
      <c r="U21" s="3"/>
      <c r="V21" s="163"/>
      <c r="W21" s="162"/>
      <c r="X21" s="3"/>
      <c r="Y21" s="3"/>
      <c r="Z21" s="213"/>
      <c r="AA21" s="418"/>
      <c r="AB21" s="418"/>
      <c r="AC21" s="420"/>
      <c r="AD21" s="667"/>
      <c r="AE21" s="651"/>
      <c r="AF21" s="314"/>
      <c r="AG21" s="8"/>
      <c r="AH21" s="8"/>
      <c r="AI21" s="649"/>
    </row>
    <row r="22" spans="1:207" ht="5.25" customHeight="1">
      <c r="A22" s="405"/>
      <c r="B22" s="62"/>
      <c r="C22" s="62"/>
      <c r="D22" s="62"/>
      <c r="E22" s="293"/>
      <c r="F22" s="282"/>
      <c r="G22" s="458"/>
      <c r="H22" s="61"/>
      <c r="I22" s="62"/>
      <c r="J22" s="62" t="str">
        <f t="shared" si="6"/>
        <v/>
      </c>
      <c r="K22" s="63" t="str">
        <f>IF(ISERROR(VLOOKUP(Y22,'Directive OSH09 (FR)'!$T$6:$U$10,2,FALSE)),"",VLOOKUP(Y22,'Directive OSH09 (FR)'!$T$6:$U$10,2,FALSE))</f>
        <v/>
      </c>
      <c r="L22" s="61"/>
      <c r="M22" s="64"/>
      <c r="N22" s="64"/>
      <c r="O22" s="64"/>
      <c r="P22" s="64"/>
      <c r="Q22" s="65"/>
      <c r="R22" s="66"/>
      <c r="S22" s="61">
        <f t="shared" si="5"/>
        <v>0</v>
      </c>
      <c r="T22" s="66">
        <f t="shared" si="5"/>
        <v>0</v>
      </c>
      <c r="U22" s="164">
        <f t="shared" si="7"/>
        <v>0</v>
      </c>
      <c r="V22" s="165">
        <f t="shared" si="8"/>
        <v>0</v>
      </c>
      <c r="W22" s="162" t="str">
        <f>IF(ISERROR(VLOOKUP(H22,'Directive OSH09 (FR)'!$O$6:$P$10,2,FALSE)),"",VLOOKUP(H22,'Directive OSH09 (FR)'!$O$6:$P$10,2,FALSE))</f>
        <v/>
      </c>
      <c r="X22" s="3" t="str">
        <f>IF(ISERROR(VLOOKUP(I22,'Directive OSH09 (FR)'!$O$13:$P$17,2,FALSE)),"",VLOOKUP(I22,'Directive OSH09 (FR)'!$O$13:$P$17,2,FALSE))</f>
        <v/>
      </c>
      <c r="Y22" s="3" t="str">
        <f t="shared" si="9"/>
        <v/>
      </c>
      <c r="Z22" s="417"/>
      <c r="AA22" s="418"/>
      <c r="AB22" s="418"/>
      <c r="AC22" s="420"/>
      <c r="AD22" s="667"/>
      <c r="AE22" s="651"/>
      <c r="AF22" s="421"/>
      <c r="AG22" s="418"/>
      <c r="AH22" s="418"/>
      <c r="AI22" s="652"/>
    </row>
    <row r="23" spans="1:207" s="517" customFormat="1">
      <c r="A23" s="403" t="s">
        <v>263</v>
      </c>
      <c r="B23" s="398"/>
      <c r="C23" s="398"/>
      <c r="D23" s="398"/>
      <c r="E23" s="370"/>
      <c r="F23" s="371"/>
      <c r="G23" s="464"/>
      <c r="H23" s="412"/>
      <c r="I23" s="398"/>
      <c r="J23" s="398">
        <f>IF(SUM(J24:J28)=0,"",MAX(J24:J28))</f>
        <v>16</v>
      </c>
      <c r="K23" s="356" t="str">
        <f>IF(ISERROR(VLOOKUP(Y23,'Directive OSH09 (FR)'!$T$6:$U$10,2,FALSE)),"",VLOOKUP(Y23,'Directive OSH09 (FR)'!$T$6:$U$10,2,FALSE))</f>
        <v>2-Tolérable</v>
      </c>
      <c r="L23" s="357" t="str">
        <f>IF(ISERROR(VLOOKUP($A23,Dangers!$B$4:$G$1001,4,FALSE)),"ERR",IF(ISBLANK(VLOOKUP($A23,Dangers!$B$4:$G$1001,4,FALSE)),"","Yes"))</f>
        <v/>
      </c>
      <c r="M23" s="358" t="str">
        <f>IF(ISERROR(VLOOKUP($A23,Dangers!$B$4:$G$1001,6,FALSE)),"ERR",IF(ISBLANK((VLOOKUP($A23,Dangers!$B$4:$G$1001,6,FALSE))),"","Yes"))</f>
        <v/>
      </c>
      <c r="N23" s="358"/>
      <c r="O23" s="359"/>
      <c r="P23" s="358"/>
      <c r="Q23" s="360" t="str">
        <f>IF(OR(L23="Yes",M23="Yes"),MAX(Q24:Q28),"")</f>
        <v/>
      </c>
      <c r="R23" s="361"/>
      <c r="S23" s="357">
        <f>IF(L23="Yes",IF(SUM(S24:S28)=0,0,1),2)</f>
        <v>2</v>
      </c>
      <c r="T23" s="361">
        <f>IF(M23="Yes",IF(SUM(T24:T28)=0,0,1),2)</f>
        <v>2</v>
      </c>
      <c r="U23" s="362">
        <v>0</v>
      </c>
      <c r="V23" s="363">
        <v>0</v>
      </c>
      <c r="W23" s="364" t="str">
        <f>IF(ISERROR(VLOOKUP(H23,'Directive OSH09 (FR)'!$O$6:$P$10,2,FALSE)),"",VLOOKUP(H23,'Directive OSH09 (FR)'!$O$6:$P$10,2,FALSE))</f>
        <v/>
      </c>
      <c r="X23" s="362" t="str">
        <f>IF(ISERROR(VLOOKUP(I23,'Directive OSH09 (FR)'!$O$13:$P$17,2,FALSE)),"",VLOOKUP(I23,'Directive OSH09 (FR)'!$O$13:$P$17,2,FALSE))</f>
        <v/>
      </c>
      <c r="Y23" s="362">
        <f>IF(J23="","",IF(J23&gt;=161,5,IF(J23&gt;=65,4,IF(J23&gt;=20,3,IF(J23&gt;=9,2,1)))))</f>
        <v>2</v>
      </c>
      <c r="Z23" s="367"/>
      <c r="AA23" s="365"/>
      <c r="AB23" s="365"/>
      <c r="AC23" s="368"/>
      <c r="AD23" s="665"/>
      <c r="AE23" s="644"/>
      <c r="AF23" s="624"/>
      <c r="AG23" s="365"/>
      <c r="AH23" s="365"/>
      <c r="AI23" s="656"/>
      <c r="AJ23" s="366"/>
      <c r="AK23" s="366"/>
      <c r="AL23" s="366"/>
      <c r="AM23" s="366"/>
      <c r="AN23" s="366"/>
      <c r="AO23" s="366"/>
      <c r="AP23" s="366"/>
      <c r="AQ23" s="366"/>
      <c r="AR23" s="366"/>
      <c r="AS23" s="366"/>
      <c r="AT23" s="366"/>
      <c r="AU23" s="366"/>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6"/>
      <c r="BZ23" s="366"/>
      <c r="CA23" s="366"/>
      <c r="CB23" s="366"/>
      <c r="CC23" s="366"/>
      <c r="CD23" s="366"/>
      <c r="CE23" s="366"/>
      <c r="CF23" s="366"/>
      <c r="CG23" s="366"/>
      <c r="CH23" s="366"/>
      <c r="CI23" s="366"/>
      <c r="CJ23" s="366"/>
      <c r="CK23" s="366"/>
      <c r="CL23" s="366"/>
      <c r="CM23" s="366"/>
      <c r="CN23" s="366"/>
      <c r="CO23" s="366"/>
      <c r="CP23" s="366"/>
      <c r="CQ23" s="366"/>
      <c r="CR23" s="366"/>
      <c r="CS23" s="366"/>
      <c r="CT23" s="366"/>
      <c r="CU23" s="366"/>
      <c r="CV23" s="366"/>
      <c r="CW23" s="366"/>
      <c r="CX23" s="366"/>
      <c r="CY23" s="366"/>
      <c r="CZ23" s="366"/>
      <c r="DA23" s="366"/>
      <c r="DB23" s="366"/>
      <c r="DC23" s="366"/>
      <c r="DD23" s="366"/>
      <c r="DE23" s="366"/>
      <c r="DF23" s="366"/>
      <c r="DG23" s="366"/>
      <c r="DH23" s="366"/>
      <c r="DI23" s="366"/>
      <c r="DJ23" s="366"/>
      <c r="DK23" s="366"/>
      <c r="DL23" s="366"/>
      <c r="DM23" s="366"/>
      <c r="DN23" s="366"/>
      <c r="DO23" s="366"/>
      <c r="DP23" s="366"/>
      <c r="DQ23" s="366"/>
      <c r="DR23" s="366"/>
      <c r="DS23" s="366"/>
      <c r="DT23" s="366"/>
      <c r="DU23" s="366"/>
      <c r="DV23" s="366"/>
      <c r="DW23" s="366"/>
      <c r="DX23" s="366"/>
      <c r="DY23" s="366"/>
      <c r="DZ23" s="366"/>
      <c r="EA23" s="366"/>
      <c r="EB23" s="366"/>
      <c r="EC23" s="366"/>
      <c r="ED23" s="366"/>
      <c r="EE23" s="366"/>
      <c r="EF23" s="366"/>
      <c r="EG23" s="366"/>
      <c r="EH23" s="366"/>
      <c r="EI23" s="366"/>
      <c r="EJ23" s="366"/>
      <c r="EK23" s="366"/>
      <c r="EL23" s="366"/>
      <c r="EM23" s="366"/>
      <c r="EN23" s="366"/>
      <c r="EO23" s="366"/>
      <c r="EP23" s="366"/>
      <c r="EQ23" s="366"/>
      <c r="ER23" s="366"/>
      <c r="ES23" s="366"/>
      <c r="ET23" s="366"/>
      <c r="EU23" s="366"/>
      <c r="EV23" s="366"/>
      <c r="EW23" s="366"/>
      <c r="EX23" s="366"/>
      <c r="EY23" s="366"/>
      <c r="EZ23" s="366"/>
      <c r="FA23" s="366"/>
      <c r="FB23" s="366"/>
      <c r="FC23" s="366"/>
      <c r="FD23" s="366"/>
      <c r="FE23" s="366"/>
      <c r="FF23" s="366"/>
      <c r="FG23" s="366"/>
      <c r="FH23" s="366"/>
      <c r="FI23" s="366"/>
      <c r="FJ23" s="366"/>
      <c r="FK23" s="366"/>
      <c r="FL23" s="366"/>
      <c r="FM23" s="366"/>
      <c r="FN23" s="366"/>
      <c r="FO23" s="366"/>
      <c r="FP23" s="366"/>
      <c r="FQ23" s="366"/>
      <c r="FR23" s="366"/>
      <c r="FS23" s="366"/>
      <c r="FT23" s="366"/>
      <c r="FU23" s="366"/>
      <c r="FV23" s="366"/>
      <c r="FW23" s="366"/>
      <c r="FX23" s="366"/>
      <c r="FY23" s="366"/>
      <c r="FZ23" s="366"/>
      <c r="GA23" s="366"/>
      <c r="GB23" s="366"/>
      <c r="GC23" s="366"/>
      <c r="GD23" s="366"/>
      <c r="GE23" s="366"/>
      <c r="GF23" s="366"/>
      <c r="GG23" s="366"/>
      <c r="GH23" s="366"/>
      <c r="GI23" s="366"/>
      <c r="GJ23" s="366"/>
      <c r="GK23" s="366"/>
      <c r="GL23" s="366"/>
      <c r="GM23" s="366"/>
      <c r="GN23" s="366"/>
      <c r="GO23" s="366"/>
      <c r="GP23" s="366"/>
      <c r="GQ23" s="366"/>
      <c r="GR23" s="366"/>
      <c r="GS23" s="366"/>
      <c r="GT23" s="366"/>
      <c r="GU23" s="366"/>
      <c r="GV23" s="366"/>
      <c r="GW23" s="366"/>
      <c r="GX23" s="366"/>
      <c r="GY23" s="366"/>
    </row>
    <row r="24" spans="1:207" ht="51">
      <c r="A24" s="261" t="s">
        <v>775</v>
      </c>
      <c r="B24" s="255" t="s">
        <v>949</v>
      </c>
      <c r="C24" s="255" t="s">
        <v>950</v>
      </c>
      <c r="D24" s="255" t="s">
        <v>701</v>
      </c>
      <c r="E24" s="266" t="s">
        <v>36</v>
      </c>
      <c r="F24" s="267">
        <v>3</v>
      </c>
      <c r="G24" s="321" t="s">
        <v>698</v>
      </c>
      <c r="H24" s="7" t="s">
        <v>38</v>
      </c>
      <c r="I24" s="8" t="s">
        <v>47</v>
      </c>
      <c r="J24" s="8">
        <f>IF(ISERROR(W24*X24),"",W24*X24)</f>
        <v>16</v>
      </c>
      <c r="K24" s="14" t="str">
        <f>IF(ISERROR(VLOOKUP(Y24,'Directive OSH09 (FR)'!$T$6:$U$10,2,FALSE)),"",VLOOKUP(Y24,'Directive OSH09 (FR)'!$T$6:$U$10,2,FALSE))</f>
        <v>2-Tolérable</v>
      </c>
      <c r="L24" s="126"/>
      <c r="M24" s="127"/>
      <c r="N24" s="27"/>
      <c r="O24" s="27"/>
      <c r="P24" s="27"/>
      <c r="Q24" s="57"/>
      <c r="R24" s="35"/>
      <c r="S24" s="7">
        <f t="shared" ref="S24:T25" si="10">U24</f>
        <v>1</v>
      </c>
      <c r="T24" s="35">
        <f t="shared" si="10"/>
        <v>1</v>
      </c>
      <c r="U24" s="3">
        <f>IF(A24="",0,IF(Q$24="",1,IF(Q$24+$U$24*365&lt;$U$1,1,0)))</f>
        <v>1</v>
      </c>
      <c r="V24" s="163">
        <f>IF(A24="",0,IF(Q$24="",1,IF(Q$24+$V$24*365&lt;$U$1,1,0)))</f>
        <v>1</v>
      </c>
      <c r="W24" s="162">
        <f>IF(ISERROR(VLOOKUP(H24,'Directive OSH09 (FR)'!$O$6:$P$10,2,FALSE)),"",VLOOKUP(H24,'Directive OSH09 (FR)'!$O$6:$P$10,2,FALSE))</f>
        <v>4</v>
      </c>
      <c r="X24" s="3">
        <f>IF(ISERROR(VLOOKUP(I24,'Directive OSH09 (FR)'!$O$13:$P$17,2,FALSE)),"",VLOOKUP(I24,'Directive OSH09 (FR)'!$O$13:$P$17,2,FALSE))</f>
        <v>4</v>
      </c>
      <c r="Y24" s="3">
        <f>IF(J24="","",IF(J24&gt;=161,5,IF(J24&gt;=65,4,IF(J24&gt;=20,3,IF(J24&gt;=9,2,1)))))</f>
        <v>2</v>
      </c>
      <c r="Z24" s="210" t="s">
        <v>429</v>
      </c>
      <c r="AA24" s="418"/>
      <c r="AB24" s="418"/>
      <c r="AC24" s="420"/>
      <c r="AD24" s="667"/>
      <c r="AE24" s="651"/>
      <c r="AF24" s="756"/>
      <c r="AG24" s="422"/>
      <c r="AH24" s="418"/>
      <c r="AI24" s="653"/>
    </row>
    <row r="25" spans="1:207" ht="51">
      <c r="A25" s="261" t="s">
        <v>775</v>
      </c>
      <c r="B25" s="8" t="s">
        <v>951</v>
      </c>
      <c r="C25" s="8" t="s">
        <v>700</v>
      </c>
      <c r="D25" s="8" t="s">
        <v>701</v>
      </c>
      <c r="E25" s="266" t="s">
        <v>36</v>
      </c>
      <c r="F25" s="267">
        <v>3</v>
      </c>
      <c r="G25" s="321" t="s">
        <v>698</v>
      </c>
      <c r="H25" s="7" t="s">
        <v>38</v>
      </c>
      <c r="I25" s="8" t="s">
        <v>47</v>
      </c>
      <c r="J25" s="8">
        <f t="shared" ref="J25" si="11">IF(ISERROR(W25*X25),"",W25*X25)</f>
        <v>16</v>
      </c>
      <c r="K25" s="14" t="str">
        <f>IF(ISERROR(VLOOKUP(Y25,'Directive OSH09 (FR)'!$T$6:$U$10,2,FALSE)),"",VLOOKUP(Y25,'Directive OSH09 (FR)'!$T$6:$U$10,2,FALSE))</f>
        <v>2-Tolérable</v>
      </c>
      <c r="L25" s="126"/>
      <c r="M25" s="127"/>
      <c r="N25" s="27"/>
      <c r="O25" s="27"/>
      <c r="P25" s="27"/>
      <c r="Q25" s="57"/>
      <c r="R25" s="35"/>
      <c r="S25" s="7">
        <f t="shared" si="10"/>
        <v>1</v>
      </c>
      <c r="T25" s="35">
        <f t="shared" si="10"/>
        <v>1</v>
      </c>
      <c r="U25" s="3">
        <f t="shared" ref="U25" si="12">IF(A25="",0,IF(Q$24="",1,IF(Q$24+$U$24*365&lt;$U$1,1,0)))</f>
        <v>1</v>
      </c>
      <c r="V25" s="163">
        <f t="shared" ref="V25" si="13">IF(A25="",0,IF(Q$24="",1,IF(Q$24+$V$24*365&lt;$U$1,1,0)))</f>
        <v>1</v>
      </c>
      <c r="W25" s="162">
        <f>IF(ISERROR(VLOOKUP(H25,'Directive OSH09 (FR)'!$O$6:$P$10,2,FALSE)),"",VLOOKUP(H25,'Directive OSH09 (FR)'!$O$6:$P$10,2,FALSE))</f>
        <v>4</v>
      </c>
      <c r="X25" s="3">
        <f>IF(ISERROR(VLOOKUP(I25,'Directive OSH09 (FR)'!$O$13:$P$17,2,FALSE)),"",VLOOKUP(I25,'Directive OSH09 (FR)'!$O$13:$P$17,2,FALSE))</f>
        <v>4</v>
      </c>
      <c r="Y25" s="3">
        <f t="shared" ref="Y25" si="14">IF(J25="","",IF(J25&gt;=161,5,IF(J25&gt;=65,4,IF(J25&gt;=20,3,IF(J25&gt;=9,2,1)))))</f>
        <v>2</v>
      </c>
      <c r="Z25" s="210" t="s">
        <v>429</v>
      </c>
      <c r="AA25" s="418"/>
      <c r="AB25" s="418"/>
      <c r="AC25" s="420"/>
      <c r="AD25" s="667"/>
      <c r="AE25" s="651"/>
      <c r="AF25" s="421"/>
      <c r="AG25" s="418"/>
      <c r="AH25" s="418"/>
      <c r="AI25" s="652"/>
    </row>
    <row r="26" spans="1:207" ht="51">
      <c r="A26" s="261" t="s">
        <v>775</v>
      </c>
      <c r="B26" s="8" t="s">
        <v>952</v>
      </c>
      <c r="C26" s="8" t="s">
        <v>918</v>
      </c>
      <c r="D26" s="8" t="s">
        <v>701</v>
      </c>
      <c r="E26" s="266" t="s">
        <v>36</v>
      </c>
      <c r="F26" s="267">
        <v>3</v>
      </c>
      <c r="G26" s="321" t="s">
        <v>698</v>
      </c>
      <c r="H26" s="7" t="s">
        <v>38</v>
      </c>
      <c r="I26" s="8" t="s">
        <v>47</v>
      </c>
      <c r="J26" s="8">
        <f t="shared" ref="J26:J28" si="15">IF(ISERROR(W26*X26),"",W26*X26)</f>
        <v>16</v>
      </c>
      <c r="K26" s="14" t="str">
        <f>IF(ISERROR(VLOOKUP(Y26,'Directive OSH09 (FR)'!$T$6:$U$10,2,FALSE)),"",VLOOKUP(Y26,'Directive OSH09 (FR)'!$T$6:$U$10,2,FALSE))</f>
        <v>2-Tolérable</v>
      </c>
      <c r="L26" s="126"/>
      <c r="M26" s="127"/>
      <c r="N26" s="27"/>
      <c r="O26" s="27"/>
      <c r="P26" s="27"/>
      <c r="Q26" s="57"/>
      <c r="R26" s="35"/>
      <c r="S26" s="7">
        <f t="shared" ref="S26:T28" si="16">U26</f>
        <v>1</v>
      </c>
      <c r="T26" s="35">
        <f t="shared" si="16"/>
        <v>1</v>
      </c>
      <c r="U26" s="3">
        <f>IF(A26="",0,IF(Q$23="",1,IF(Q$23+$U$23*365&lt;$U$1,1,0)))</f>
        <v>1</v>
      </c>
      <c r="V26" s="163">
        <f>IF(A26="",0,IF(Q$23="",1,IF(Q$23+$V$23*365&lt;$U$1,1,0)))</f>
        <v>1</v>
      </c>
      <c r="W26" s="162">
        <f>IF(ISERROR(VLOOKUP(H26,'Directive OSH09 (FR)'!$O$6:$P$10,2,FALSE)),"",VLOOKUP(H26,'Directive OSH09 (FR)'!$O$6:$P$10,2,FALSE))</f>
        <v>4</v>
      </c>
      <c r="X26" s="3">
        <f>IF(ISERROR(VLOOKUP(I26,'Directive OSH09 (FR)'!$O$13:$P$17,2,FALSE)),"",VLOOKUP(I26,'Directive OSH09 (FR)'!$O$13:$P$17,2,FALSE))</f>
        <v>4</v>
      </c>
      <c r="Y26" s="3">
        <f t="shared" ref="Y26:Y28" si="17">IF(J26="","",IF(J26&gt;=161,5,IF(J26&gt;=65,4,IF(J26&gt;=20,3,IF(J26&gt;=9,2,1)))))</f>
        <v>2</v>
      </c>
      <c r="Z26" s="210" t="s">
        <v>429</v>
      </c>
      <c r="AA26" s="418"/>
      <c r="AB26" s="418"/>
      <c r="AC26" s="420"/>
      <c r="AD26" s="667"/>
      <c r="AE26" s="651"/>
      <c r="AF26" s="421"/>
      <c r="AG26" s="418"/>
      <c r="AH26" s="418"/>
      <c r="AI26" s="652"/>
    </row>
    <row r="27" spans="1:207">
      <c r="A27" s="261"/>
      <c r="B27" s="8"/>
      <c r="C27" s="8"/>
      <c r="D27" s="8"/>
      <c r="E27" s="266"/>
      <c r="F27" s="267"/>
      <c r="G27" s="321"/>
      <c r="H27" s="7"/>
      <c r="I27" s="8"/>
      <c r="J27" s="8" t="str">
        <f t="shared" si="15"/>
        <v/>
      </c>
      <c r="K27" s="14" t="str">
        <f>IF(ISERROR(VLOOKUP(Y27,'Directive OSH09 (FR)'!$T$6:$U$10,2,FALSE)),"",VLOOKUP(Y27,'Directive OSH09 (FR)'!$T$6:$U$10,2,FALSE))</f>
        <v/>
      </c>
      <c r="L27" s="126"/>
      <c r="M27" s="127"/>
      <c r="N27" s="27"/>
      <c r="O27" s="27"/>
      <c r="P27" s="27"/>
      <c r="Q27" s="57"/>
      <c r="R27" s="35"/>
      <c r="S27" s="7">
        <f t="shared" si="16"/>
        <v>0</v>
      </c>
      <c r="T27" s="35">
        <f t="shared" si="16"/>
        <v>0</v>
      </c>
      <c r="U27" s="3">
        <f>IF(A27="",0,IF(Q$23="",1,IF(Q$23+$U$23*365&lt;$U$1,1,0)))</f>
        <v>0</v>
      </c>
      <c r="V27" s="163">
        <f>IF(A27="",0,IF(Q$23="",1,IF(Q$23+$V$23*365&lt;$U$1,1,0)))</f>
        <v>0</v>
      </c>
      <c r="W27" s="162" t="str">
        <f>IF(ISERROR(VLOOKUP(H27,'Directive OSH09 (FR)'!$O$6:$P$10,2,FALSE)),"",VLOOKUP(H27,'Directive OSH09 (FR)'!$O$6:$P$10,2,FALSE))</f>
        <v/>
      </c>
      <c r="X27" s="3" t="str">
        <f>IF(ISERROR(VLOOKUP(I27,'Directive OSH09 (FR)'!$O$13:$P$17,2,FALSE)),"",VLOOKUP(I27,'Directive OSH09 (FR)'!$O$13:$P$17,2,FALSE))</f>
        <v/>
      </c>
      <c r="Y27" s="3" t="str">
        <f t="shared" si="17"/>
        <v/>
      </c>
      <c r="Z27" s="417"/>
      <c r="AA27" s="418"/>
      <c r="AB27" s="418"/>
      <c r="AC27" s="420"/>
      <c r="AD27" s="667"/>
      <c r="AE27" s="651"/>
      <c r="AF27" s="421"/>
      <c r="AG27" s="418"/>
      <c r="AH27" s="418"/>
      <c r="AI27" s="652"/>
    </row>
    <row r="28" spans="1:207" ht="5.25" customHeight="1">
      <c r="A28" s="405"/>
      <c r="B28" s="62"/>
      <c r="C28" s="62"/>
      <c r="D28" s="62"/>
      <c r="E28" s="293"/>
      <c r="F28" s="282"/>
      <c r="G28" s="458"/>
      <c r="H28" s="61"/>
      <c r="I28" s="62"/>
      <c r="J28" s="62" t="str">
        <f t="shared" si="15"/>
        <v/>
      </c>
      <c r="K28" s="63" t="str">
        <f>IF(ISERROR(VLOOKUP(Y28,'Directive OSH09 (FR)'!$T$6:$U$10,2,FALSE)),"",VLOOKUP(Y28,'Directive OSH09 (FR)'!$T$6:$U$10,2,FALSE))</f>
        <v/>
      </c>
      <c r="L28" s="61"/>
      <c r="M28" s="64"/>
      <c r="N28" s="64"/>
      <c r="O28" s="64"/>
      <c r="P28" s="64"/>
      <c r="Q28" s="65"/>
      <c r="R28" s="66"/>
      <c r="S28" s="61">
        <f t="shared" si="16"/>
        <v>0</v>
      </c>
      <c r="T28" s="66">
        <f t="shared" si="16"/>
        <v>0</v>
      </c>
      <c r="U28" s="164">
        <f>IF(A28="",0,IF(Q$23="",1,IF(Q$23+$U$23*365&lt;$U$1,1,0)))</f>
        <v>0</v>
      </c>
      <c r="V28" s="165">
        <f>IF(A28="",0,IF(Q$23="",1,IF(Q$23+$V$23*365&lt;$U$1,1,0)))</f>
        <v>0</v>
      </c>
      <c r="W28" s="162" t="str">
        <f>IF(ISERROR(VLOOKUP(H28,'Directive OSH09 (FR)'!$O$6:$P$10,2,FALSE)),"",VLOOKUP(H28,'Directive OSH09 (FR)'!$O$6:$P$10,2,FALSE))</f>
        <v/>
      </c>
      <c r="X28" s="3" t="str">
        <f>IF(ISERROR(VLOOKUP(I28,'Directive OSH09 (FR)'!$O$13:$P$17,2,FALSE)),"",VLOOKUP(I28,'Directive OSH09 (FR)'!$O$13:$P$17,2,FALSE))</f>
        <v/>
      </c>
      <c r="Y28" s="3" t="str">
        <f t="shared" si="17"/>
        <v/>
      </c>
      <c r="Z28" s="417"/>
      <c r="AA28" s="418"/>
      <c r="AB28" s="418"/>
      <c r="AC28" s="420"/>
      <c r="AD28" s="667"/>
      <c r="AE28" s="651"/>
      <c r="AF28" s="421"/>
      <c r="AG28" s="418"/>
      <c r="AH28" s="418"/>
      <c r="AI28" s="652"/>
    </row>
    <row r="29" spans="1:207" s="517" customFormat="1">
      <c r="A29" s="403" t="s">
        <v>267</v>
      </c>
      <c r="B29" s="398"/>
      <c r="C29" s="398"/>
      <c r="D29" s="398"/>
      <c r="E29" s="370"/>
      <c r="F29" s="371"/>
      <c r="G29" s="464"/>
      <c r="H29" s="412"/>
      <c r="I29" s="398"/>
      <c r="J29" s="398">
        <f>IF(SUM(J30:J34)=0,"",MAX(J30:J34))</f>
        <v>16</v>
      </c>
      <c r="K29" s="356" t="str">
        <f>IF(ISERROR(VLOOKUP(Y29,'Directive OSH09 (FR)'!$T$6:$U$10,2,FALSE)),"",VLOOKUP(Y29,'Directive OSH09 (FR)'!$T$6:$U$10,2,FALSE))</f>
        <v>2-Tolérable</v>
      </c>
      <c r="L29" s="357" t="str">
        <f>IF(ISERROR(VLOOKUP($A29,Dangers!$B$4:$G$1001,4,FALSE)),"ERR",IF(ISBLANK(VLOOKUP($A29,Dangers!$B$4:$G$1001,4,FALSE)),"","Yes"))</f>
        <v/>
      </c>
      <c r="M29" s="358" t="str">
        <f>IF(ISERROR(VLOOKUP($A29,Dangers!$B$4:$G$1001,6,FALSE)),"ERR",IF(ISBLANK((VLOOKUP($A29,Dangers!$B$4:$G$1001,6,FALSE))),"","Yes"))</f>
        <v/>
      </c>
      <c r="N29" s="358"/>
      <c r="O29" s="359"/>
      <c r="P29" s="358"/>
      <c r="Q29" s="360" t="str">
        <f>IF(OR(L29="Yes",M29="Yes"),MAX(Q30:Q34),"")</f>
        <v/>
      </c>
      <c r="R29" s="361"/>
      <c r="S29" s="357">
        <f>IF(L29="Yes",IF(SUM(S30:S34)=0,0,1),2)</f>
        <v>2</v>
      </c>
      <c r="T29" s="361">
        <f>IF(M29="Yes",IF(SUM(T30:T34)=0,0,1),2)</f>
        <v>2</v>
      </c>
      <c r="U29" s="362">
        <v>0</v>
      </c>
      <c r="V29" s="363">
        <v>0</v>
      </c>
      <c r="W29" s="364" t="str">
        <f>IF(ISERROR(VLOOKUP(H29,'Directive OSH09 (FR)'!$O$6:$P$10,2,FALSE)),"",VLOOKUP(H29,'Directive OSH09 (FR)'!$O$6:$P$10,2,FALSE))</f>
        <v/>
      </c>
      <c r="X29" s="362" t="str">
        <f>IF(ISERROR(VLOOKUP(I29,'Directive OSH09 (FR)'!$O$13:$P$17,2,FALSE)),"",VLOOKUP(I29,'Directive OSH09 (FR)'!$O$13:$P$17,2,FALSE))</f>
        <v/>
      </c>
      <c r="Y29" s="362">
        <f>IF(J29="","",IF(J29&gt;=161,5,IF(J29&gt;=65,4,IF(J29&gt;=20,3,IF(J29&gt;=9,2,1)))))</f>
        <v>2</v>
      </c>
      <c r="Z29" s="367"/>
      <c r="AA29" s="365"/>
      <c r="AB29" s="365"/>
      <c r="AC29" s="368"/>
      <c r="AD29" s="665"/>
      <c r="AE29" s="644"/>
      <c r="AF29" s="624"/>
      <c r="AG29" s="365"/>
      <c r="AH29" s="365"/>
      <c r="AI29" s="65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6"/>
      <c r="BZ29" s="366"/>
      <c r="CA29" s="366"/>
      <c r="CB29" s="366"/>
      <c r="CC29" s="366"/>
      <c r="CD29" s="366"/>
      <c r="CE29" s="366"/>
      <c r="CF29" s="366"/>
      <c r="CG29" s="366"/>
      <c r="CH29" s="366"/>
      <c r="CI29" s="366"/>
      <c r="CJ29" s="366"/>
      <c r="CK29" s="366"/>
      <c r="CL29" s="366"/>
      <c r="CM29" s="366"/>
      <c r="CN29" s="366"/>
      <c r="CO29" s="366"/>
      <c r="CP29" s="366"/>
      <c r="CQ29" s="366"/>
      <c r="CR29" s="366"/>
      <c r="CS29" s="366"/>
      <c r="CT29" s="366"/>
      <c r="CU29" s="366"/>
      <c r="CV29" s="366"/>
      <c r="CW29" s="366"/>
      <c r="CX29" s="366"/>
      <c r="CY29" s="366"/>
      <c r="CZ29" s="366"/>
      <c r="DA29" s="366"/>
      <c r="DB29" s="366"/>
      <c r="DC29" s="366"/>
      <c r="DD29" s="366"/>
      <c r="DE29" s="366"/>
      <c r="DF29" s="366"/>
      <c r="DG29" s="366"/>
      <c r="DH29" s="366"/>
      <c r="DI29" s="366"/>
      <c r="DJ29" s="366"/>
      <c r="DK29" s="366"/>
      <c r="DL29" s="366"/>
      <c r="DM29" s="366"/>
      <c r="DN29" s="366"/>
      <c r="DO29" s="366"/>
      <c r="DP29" s="366"/>
      <c r="DQ29" s="366"/>
      <c r="DR29" s="366"/>
      <c r="DS29" s="366"/>
      <c r="DT29" s="366"/>
      <c r="DU29" s="366"/>
      <c r="DV29" s="366"/>
      <c r="DW29" s="366"/>
      <c r="DX29" s="366"/>
      <c r="DY29" s="366"/>
      <c r="DZ29" s="366"/>
      <c r="EA29" s="366"/>
      <c r="EB29" s="366"/>
      <c r="EC29" s="366"/>
      <c r="ED29" s="366"/>
      <c r="EE29" s="366"/>
      <c r="EF29" s="366"/>
      <c r="EG29" s="366"/>
      <c r="EH29" s="366"/>
      <c r="EI29" s="366"/>
      <c r="EJ29" s="366"/>
      <c r="EK29" s="366"/>
      <c r="EL29" s="366"/>
      <c r="EM29" s="366"/>
      <c r="EN29" s="366"/>
      <c r="EO29" s="366"/>
      <c r="EP29" s="366"/>
      <c r="EQ29" s="366"/>
      <c r="ER29" s="366"/>
      <c r="ES29" s="366"/>
      <c r="ET29" s="366"/>
      <c r="EU29" s="366"/>
      <c r="EV29" s="366"/>
      <c r="EW29" s="366"/>
      <c r="EX29" s="366"/>
      <c r="EY29" s="366"/>
      <c r="EZ29" s="366"/>
      <c r="FA29" s="366"/>
      <c r="FB29" s="366"/>
      <c r="FC29" s="366"/>
      <c r="FD29" s="366"/>
      <c r="FE29" s="366"/>
      <c r="FF29" s="366"/>
      <c r="FG29" s="366"/>
      <c r="FH29" s="366"/>
      <c r="FI29" s="366"/>
      <c r="FJ29" s="366"/>
      <c r="FK29" s="366"/>
      <c r="FL29" s="366"/>
      <c r="FM29" s="366"/>
      <c r="FN29" s="366"/>
      <c r="FO29" s="366"/>
      <c r="FP29" s="366"/>
      <c r="FQ29" s="366"/>
      <c r="FR29" s="366"/>
      <c r="FS29" s="366"/>
      <c r="FT29" s="366"/>
      <c r="FU29" s="366"/>
      <c r="FV29" s="366"/>
      <c r="FW29" s="366"/>
      <c r="FX29" s="366"/>
      <c r="FY29" s="366"/>
      <c r="FZ29" s="366"/>
      <c r="GA29" s="366"/>
      <c r="GB29" s="366"/>
      <c r="GC29" s="366"/>
      <c r="GD29" s="366"/>
      <c r="GE29" s="366"/>
      <c r="GF29" s="366"/>
      <c r="GG29" s="366"/>
      <c r="GH29" s="366"/>
      <c r="GI29" s="366"/>
      <c r="GJ29" s="366"/>
      <c r="GK29" s="366"/>
      <c r="GL29" s="366"/>
      <c r="GM29" s="366"/>
      <c r="GN29" s="366"/>
      <c r="GO29" s="366"/>
      <c r="GP29" s="366"/>
      <c r="GQ29" s="366"/>
      <c r="GR29" s="366"/>
      <c r="GS29" s="366"/>
      <c r="GT29" s="366"/>
      <c r="GU29" s="366"/>
      <c r="GV29" s="366"/>
      <c r="GW29" s="366"/>
      <c r="GX29" s="366"/>
      <c r="GY29" s="366"/>
    </row>
    <row r="30" spans="1:207" ht="38.25">
      <c r="A30" s="261" t="s">
        <v>938</v>
      </c>
      <c r="B30" s="255" t="s">
        <v>443</v>
      </c>
      <c r="C30" s="255" t="s">
        <v>953</v>
      </c>
      <c r="D30" s="255" t="s">
        <v>954</v>
      </c>
      <c r="E30" s="266" t="s">
        <v>36</v>
      </c>
      <c r="F30" s="267">
        <v>3</v>
      </c>
      <c r="G30" s="256" t="s">
        <v>955</v>
      </c>
      <c r="H30" s="7" t="s">
        <v>38</v>
      </c>
      <c r="I30" s="8" t="s">
        <v>47</v>
      </c>
      <c r="J30" s="8">
        <f>IF(ISERROR(W30*X30),"",W30*X30)</f>
        <v>16</v>
      </c>
      <c r="K30" s="14" t="str">
        <f>IF(ISERROR(VLOOKUP(Y30,'Directive OSH09 (FR)'!$T$6:$U$10,2,FALSE)),"",VLOOKUP(Y30,'Directive OSH09 (FR)'!$T$6:$U$10,2,FALSE))</f>
        <v>2-Tolérable</v>
      </c>
      <c r="L30" s="126"/>
      <c r="M30" s="127"/>
      <c r="N30" s="27"/>
      <c r="O30" s="27"/>
      <c r="P30" s="27"/>
      <c r="Q30" s="57"/>
      <c r="R30" s="35"/>
      <c r="S30" s="7">
        <f t="shared" ref="S30:T30" si="18">U30</f>
        <v>1</v>
      </c>
      <c r="T30" s="35">
        <f t="shared" si="18"/>
        <v>1</v>
      </c>
      <c r="U30" s="3">
        <f>IF(A30="",0,IF(Q$32="",1,IF(Q$32+$U$32*365&lt;$U$1,1,0)))</f>
        <v>1</v>
      </c>
      <c r="V30" s="163">
        <f>IF(A30="",0,IF(Q$32="",1,IF(Q$32+$V$32*365&lt;$U$1,1,0)))</f>
        <v>1</v>
      </c>
      <c r="W30" s="162">
        <f>IF(ISERROR(VLOOKUP(H30,'Directive OSH09 (FR)'!$O$6:$P$10,2,FALSE)),"",VLOOKUP(H30,'Directive OSH09 (FR)'!$O$6:$P$10,2,FALSE))</f>
        <v>4</v>
      </c>
      <c r="X30" s="3">
        <f>IF(ISERROR(VLOOKUP(I30,'Directive OSH09 (FR)'!$O$13:$P$17,2,FALSE)),"",VLOOKUP(I30,'Directive OSH09 (FR)'!$O$13:$P$17,2,FALSE))</f>
        <v>4</v>
      </c>
      <c r="Y30" s="3">
        <f>IF(J30="","",IF(J30&gt;=161,5,IF(J30&gt;=65,4,IF(J30&gt;=20,3,IF(J30&gt;=9,2,1)))))</f>
        <v>2</v>
      </c>
      <c r="Z30" s="196"/>
      <c r="AA30" s="434"/>
      <c r="AB30" s="176"/>
      <c r="AC30" s="420"/>
      <c r="AD30" s="667"/>
      <c r="AE30" s="651"/>
      <c r="AF30" s="314"/>
      <c r="AG30" s="8"/>
      <c r="AH30" s="8"/>
      <c r="AI30" s="654"/>
    </row>
    <row r="31" spans="1:207" ht="117.75" customHeight="1">
      <c r="A31" s="261" t="s">
        <v>938</v>
      </c>
      <c r="B31" s="255" t="s">
        <v>447</v>
      </c>
      <c r="C31" s="255" t="s">
        <v>956</v>
      </c>
      <c r="D31" s="255" t="s">
        <v>957</v>
      </c>
      <c r="E31" s="266" t="s">
        <v>36</v>
      </c>
      <c r="F31" s="267">
        <v>3</v>
      </c>
      <c r="G31" s="256" t="s">
        <v>826</v>
      </c>
      <c r="H31" s="7" t="s">
        <v>38</v>
      </c>
      <c r="I31" s="8" t="s">
        <v>47</v>
      </c>
      <c r="J31" s="8">
        <f>IF(ISERROR(W31*X31),"",W31*X31)</f>
        <v>16</v>
      </c>
      <c r="K31" s="14" t="str">
        <f>IF(ISERROR(VLOOKUP(Y31,'Directive OSH09 (FR)'!$T$6:$U$10,2,FALSE)),"",VLOOKUP(Y31,'Directive OSH09 (FR)'!$T$6:$U$10,2,FALSE))</f>
        <v>2-Tolérable</v>
      </c>
      <c r="L31" s="126"/>
      <c r="M31" s="127"/>
      <c r="N31" s="27"/>
      <c r="O31" s="27"/>
      <c r="P31" s="27"/>
      <c r="Q31" s="57"/>
      <c r="R31" s="35"/>
      <c r="S31" s="7">
        <f>U31</f>
        <v>1</v>
      </c>
      <c r="T31" s="35">
        <f>V31</f>
        <v>1</v>
      </c>
      <c r="U31" s="3">
        <f>IF(A31="",0,IF(Q$32="",1,IF(Q$32+$U$32*365&lt;$U$1,1,0)))</f>
        <v>1</v>
      </c>
      <c r="V31" s="163">
        <f>IF(A31="",0,IF(Q$32="",1,IF(Q$32+$V$32*365&lt;$U$1,1,0)))</f>
        <v>1</v>
      </c>
      <c r="W31" s="162">
        <f>IF(ISERROR(VLOOKUP(H31,'Directive OSH09 (FR)'!$O$6:$P$10,2,FALSE)),"",VLOOKUP(H31,'Directive OSH09 (FR)'!$O$6:$P$10,2,FALSE))</f>
        <v>4</v>
      </c>
      <c r="X31" s="3">
        <f>IF(ISERROR(VLOOKUP(I31,'Directive OSH09 (FR)'!$O$13:$P$17,2,FALSE)),"",VLOOKUP(I31,'Directive OSH09 (FR)'!$O$13:$P$17,2,FALSE))</f>
        <v>4</v>
      </c>
      <c r="Y31" s="3">
        <f>IF(J31="","",IF(J31&gt;=161,5,IF(J31&gt;=65,4,IF(J31&gt;=20,3,IF(J31&gt;=9,2,1)))))</f>
        <v>2</v>
      </c>
      <c r="Z31" s="196" t="s">
        <v>450</v>
      </c>
      <c r="AA31" s="434"/>
      <c r="AB31" s="176"/>
      <c r="AC31" s="420"/>
      <c r="AD31" s="667"/>
      <c r="AE31" s="651"/>
      <c r="AF31" s="314"/>
      <c r="AG31" s="8"/>
      <c r="AH31" s="8"/>
      <c r="AI31" s="654"/>
    </row>
    <row r="32" spans="1:207" ht="51">
      <c r="A32" s="261" t="s">
        <v>938</v>
      </c>
      <c r="B32" s="255" t="s">
        <v>447</v>
      </c>
      <c r="C32" s="255" t="s">
        <v>958</v>
      </c>
      <c r="D32" s="255" t="s">
        <v>959</v>
      </c>
      <c r="E32" s="266" t="s">
        <v>33</v>
      </c>
      <c r="F32" s="267">
        <v>3</v>
      </c>
      <c r="G32" s="256" t="s">
        <v>826</v>
      </c>
      <c r="H32" s="7" t="s">
        <v>35</v>
      </c>
      <c r="I32" s="8" t="s">
        <v>48</v>
      </c>
      <c r="J32" s="8">
        <f>IF(ISERROR(W32*X32),"",W32*X32)</f>
        <v>16</v>
      </c>
      <c r="K32" s="14" t="str">
        <f>IF(ISERROR(VLOOKUP(Y32,'Directive OSH09 (FR)'!$T$6:$U$10,2,FALSE)),"",VLOOKUP(Y32,'Directive OSH09 (FR)'!$T$6:$U$10,2,FALSE))</f>
        <v>2-Tolérable</v>
      </c>
      <c r="L32" s="126"/>
      <c r="M32" s="127"/>
      <c r="N32" s="27"/>
      <c r="O32" s="27"/>
      <c r="P32" s="27"/>
      <c r="Q32" s="57"/>
      <c r="R32" s="35"/>
      <c r="S32" s="7">
        <f>U32</f>
        <v>1</v>
      </c>
      <c r="T32" s="35">
        <f>V32</f>
        <v>1</v>
      </c>
      <c r="U32" s="3">
        <f>IF(A32="",0,IF(Q$32="",1,IF(Q$32+$U$32*365&lt;$U$1,1,0)))</f>
        <v>1</v>
      </c>
      <c r="V32" s="163">
        <f>IF(A32="",0,IF(Q$32="",1,IF(Q$32+$V$32*365&lt;$U$1,1,0)))</f>
        <v>1</v>
      </c>
      <c r="W32" s="162">
        <f>IF(ISERROR(VLOOKUP(H32,'Directive OSH09 (FR)'!$O$6:$P$10,2,FALSE)),"",VLOOKUP(H32,'Directive OSH09 (FR)'!$O$6:$P$10,2,FALSE))</f>
        <v>2</v>
      </c>
      <c r="X32" s="3">
        <f>IF(ISERROR(VLOOKUP(I32,'Directive OSH09 (FR)'!$O$13:$P$17,2,FALSE)),"",VLOOKUP(I32,'Directive OSH09 (FR)'!$O$13:$P$17,2,FALSE))</f>
        <v>8</v>
      </c>
      <c r="Y32" s="3">
        <f>IF(J32="","",IF(J32&gt;=161,5,IF(J32&gt;=65,4,IF(J32&gt;=20,3,IF(J32&gt;=9,2,1)))))</f>
        <v>2</v>
      </c>
      <c r="Z32" s="210" t="s">
        <v>450</v>
      </c>
      <c r="AA32" s="418"/>
      <c r="AB32" s="418"/>
      <c r="AC32" s="420"/>
      <c r="AD32" s="667"/>
      <c r="AE32" s="651"/>
      <c r="AF32" s="553"/>
      <c r="AG32" s="8"/>
      <c r="AH32" s="8">
        <f t="shared" ref="AH32" si="19">IF(ISERROR(AU32*AV32),"",AU32*AV32)</f>
        <v>0</v>
      </c>
      <c r="AI32" s="653"/>
    </row>
    <row r="33" spans="1:207" ht="96" customHeight="1">
      <c r="A33" s="261" t="s">
        <v>938</v>
      </c>
      <c r="B33" s="377" t="s">
        <v>443</v>
      </c>
      <c r="C33" s="255" t="s">
        <v>960</v>
      </c>
      <c r="D33" s="255" t="s">
        <v>653</v>
      </c>
      <c r="E33" s="266" t="s">
        <v>36</v>
      </c>
      <c r="F33" s="283">
        <v>3</v>
      </c>
      <c r="G33" s="256" t="s">
        <v>453</v>
      </c>
      <c r="H33" s="7" t="s">
        <v>38</v>
      </c>
      <c r="I33" s="8" t="s">
        <v>47</v>
      </c>
      <c r="J33" s="8">
        <f t="shared" ref="J33" si="20">IF(ISERROR(W33*X33),"",W33*X33)</f>
        <v>16</v>
      </c>
      <c r="K33" s="14" t="str">
        <f>IF(ISERROR(VLOOKUP(Y33,'Directive OSH09 (FR)'!$T$6:$U$10,2,FALSE)),"",VLOOKUP(Y33,'Directive OSH09 (FR)'!$T$6:$U$10,2,FALSE))</f>
        <v>2-Tolérable</v>
      </c>
      <c r="L33" s="126"/>
      <c r="M33" s="127"/>
      <c r="N33" s="27"/>
      <c r="O33" s="27"/>
      <c r="P33" s="27"/>
      <c r="Q33" s="57"/>
      <c r="R33" s="35"/>
      <c r="S33" s="7">
        <f t="shared" ref="S33" ca="1" si="21">U33</f>
        <v>1</v>
      </c>
      <c r="T33" s="35">
        <f t="shared" ref="T33" ca="1" si="22">V33</f>
        <v>1</v>
      </c>
      <c r="U33" s="3">
        <f t="shared" ref="U33" ca="1" si="23">IF(A33="",0,IF(Q$18="",1,IF(Q$18+$U$18*365&lt;$U$1,1,0)))</f>
        <v>1</v>
      </c>
      <c r="V33" s="163">
        <f t="shared" ref="V33" ca="1" si="24">IF(A33="",0,IF(Q$18="",1,IF(Q$18+$V$18*365&lt;$U$1,1,0)))</f>
        <v>1</v>
      </c>
      <c r="W33" s="162">
        <f>IF(ISERROR(VLOOKUP(H33,'Directive OSH09 (FR)'!$O$6:$P$10,2,FALSE)),"",VLOOKUP(H33,'Directive OSH09 (FR)'!$O$6:$P$10,2,FALSE))</f>
        <v>4</v>
      </c>
      <c r="X33" s="3">
        <f>IF(ISERROR(VLOOKUP(I33,'Directive OSH09 (FR)'!$O$13:$P$17,2,FALSE)),"",VLOOKUP(I33,'Directive OSH09 (FR)'!$O$13:$P$17,2,FALSE))</f>
        <v>4</v>
      </c>
      <c r="Y33" s="3">
        <f t="shared" ref="Y33" si="25">IF(J33="","",IF(J33&gt;=161,5,IF(J33&gt;=65,4,IF(J33&gt;=20,3,IF(J33&gt;=9,2,1)))))</f>
        <v>2</v>
      </c>
      <c r="Z33" s="213" t="s">
        <v>454</v>
      </c>
      <c r="AA33" s="418"/>
      <c r="AB33" s="418"/>
      <c r="AC33" s="420"/>
      <c r="AD33" s="667"/>
      <c r="AE33" s="651"/>
      <c r="AF33" s="314"/>
      <c r="AG33" s="8"/>
      <c r="AH33" s="8"/>
      <c r="AI33" s="649"/>
    </row>
    <row r="34" spans="1:207" ht="5.25" customHeight="1">
      <c r="A34" s="405"/>
      <c r="B34" s="62"/>
      <c r="C34" s="62"/>
      <c r="D34" s="62"/>
      <c r="E34" s="293"/>
      <c r="F34" s="282"/>
      <c r="G34" s="458"/>
      <c r="H34" s="61"/>
      <c r="I34" s="62"/>
      <c r="J34" s="62" t="str">
        <f t="shared" ref="J34" si="26">IF(ISERROR(W34*X34),"",W34*X34)</f>
        <v/>
      </c>
      <c r="K34" s="63" t="str">
        <f>IF(ISERROR(VLOOKUP(Y34,'Directive OSH09 (FR)'!$T$6:$U$10,2,FALSE)),"",VLOOKUP(Y34,'Directive OSH09 (FR)'!$T$6:$U$10,2,FALSE))</f>
        <v/>
      </c>
      <c r="L34" s="61"/>
      <c r="M34" s="64"/>
      <c r="N34" s="64"/>
      <c r="O34" s="64"/>
      <c r="P34" s="64"/>
      <c r="Q34" s="65"/>
      <c r="R34" s="66"/>
      <c r="S34" s="61">
        <f t="shared" ref="S34:T34" si="27">U34</f>
        <v>0</v>
      </c>
      <c r="T34" s="66">
        <f t="shared" si="27"/>
        <v>0</v>
      </c>
      <c r="U34" s="164">
        <f>IF(A34="",0,IF(Q$29="",1,IF(Q$29+$U$29*365&lt;$U$1,1,0)))</f>
        <v>0</v>
      </c>
      <c r="V34" s="165">
        <f>IF(A34="",0,IF(Q$29="",1,IF(Q$29+$V$29*365&lt;$U$1,1,0)))</f>
        <v>0</v>
      </c>
      <c r="W34" s="162" t="str">
        <f>IF(ISERROR(VLOOKUP(H34,'Directive OSH09 (FR)'!$O$6:$P$10,2,FALSE)),"",VLOOKUP(H34,'Directive OSH09 (FR)'!$O$6:$P$10,2,FALSE))</f>
        <v/>
      </c>
      <c r="X34" s="3" t="str">
        <f>IF(ISERROR(VLOOKUP(I34,'Directive OSH09 (FR)'!$O$13:$P$17,2,FALSE)),"",VLOOKUP(I34,'Directive OSH09 (FR)'!$O$13:$P$17,2,FALSE))</f>
        <v/>
      </c>
      <c r="Y34" s="3" t="str">
        <f t="shared" ref="Y34" si="28">IF(J34="","",IF(J34&gt;=161,5,IF(J34&gt;=65,4,IF(J34&gt;=20,3,IF(J34&gt;=9,2,1)))))</f>
        <v/>
      </c>
      <c r="Z34" s="417"/>
      <c r="AA34" s="418"/>
      <c r="AB34" s="418"/>
      <c r="AC34" s="420"/>
      <c r="AD34" s="667"/>
      <c r="AE34" s="651"/>
      <c r="AF34" s="421"/>
      <c r="AG34" s="418"/>
      <c r="AH34" s="418"/>
      <c r="AI34" s="652"/>
    </row>
    <row r="35" spans="1:207" s="400" customFormat="1" ht="14.25">
      <c r="A35" s="403" t="s">
        <v>272</v>
      </c>
      <c r="J35" s="400">
        <f>IF(SUM(J36:J40)=0,"",MAX(J36:J40))</f>
        <v>8</v>
      </c>
      <c r="K35" s="400" t="str">
        <f>IF(ISERROR(VLOOKUP(Y35,'Directive OSH09 (FR)'!$T$6:$U$10,2,FALSE)),"",VLOOKUP(Y35,'Directive OSH09 (FR)'!$T$6:$U$10,2,FALSE))</f>
        <v>1-Negligeable</v>
      </c>
      <c r="L35" s="400" t="str">
        <f>IF(ISERROR(VLOOKUP($A35,Dangers!$B$4:$G$1001,4,FALSE)),"ERR",IF(ISBLANK(VLOOKUP($A35,Dangers!$B$4:$G$1001,4,FALSE)),"","Yes"))</f>
        <v>Yes</v>
      </c>
      <c r="M35" s="400" t="str">
        <f>IF(ISERROR(VLOOKUP($A35,Dangers!$B$4:$G$1001,6,FALSE)),"ERR",IF(ISBLANK((VLOOKUP($A35,Dangers!$B$4:$G$1001,6,FALSE))),"","Yes"))</f>
        <v>Yes</v>
      </c>
      <c r="Q35" s="400">
        <f>IF(OR(L35="Yes",M35="Yes"),MAX(Q36:Q40),"")</f>
        <v>0</v>
      </c>
      <c r="S35" s="400">
        <f ca="1">IF(L35="Yes",IF(SUM(S36:S40)=0,0,1),2)</f>
        <v>1</v>
      </c>
      <c r="T35" s="400">
        <f ca="1">IF(M35="Yes",IF(SUM(T36:T40)=0,0,1),2)</f>
        <v>1</v>
      </c>
      <c r="U35" s="400">
        <v>3</v>
      </c>
      <c r="V35" s="400">
        <v>5</v>
      </c>
      <c r="W35" s="400" t="str">
        <f>IF(ISERROR(VLOOKUP(H35,'Directive OSH09 (FR)'!$O$6:$P$10,2,FALSE)),"",VLOOKUP(H35,'Directive OSH09 (FR)'!$O$6:$P$10,2,FALSE))</f>
        <v/>
      </c>
      <c r="X35" s="400" t="str">
        <f>IF(ISERROR(VLOOKUP(I35,'Directive OSH09 (FR)'!$O$13:$P$17,2,FALSE)),"",VLOOKUP(I35,'Directive OSH09 (FR)'!$O$13:$P$17,2,FALSE))</f>
        <v/>
      </c>
      <c r="Y35" s="371">
        <f>IF(J35="","",IF(J35&gt;=161,5,IF(J35&gt;=65,4,IF(J35&gt;=20,3,IF(J35&gt;=9,2,1)))))</f>
        <v>1</v>
      </c>
      <c r="Z35" s="443"/>
      <c r="AC35" s="371"/>
      <c r="AD35" s="821"/>
      <c r="AE35" s="818"/>
      <c r="AF35" s="551"/>
      <c r="AI35" s="819"/>
      <c r="AJ35" s="551"/>
    </row>
    <row r="36" spans="1:207" ht="25.5">
      <c r="A36" s="261" t="s">
        <v>938</v>
      </c>
      <c r="B36" s="8" t="s">
        <v>961</v>
      </c>
      <c r="C36" s="255" t="s">
        <v>962</v>
      </c>
      <c r="D36" s="8" t="s">
        <v>963</v>
      </c>
      <c r="E36" s="266" t="s">
        <v>33</v>
      </c>
      <c r="F36" s="267">
        <v>3</v>
      </c>
      <c r="G36" s="321" t="s">
        <v>418</v>
      </c>
      <c r="H36" s="7" t="s">
        <v>35</v>
      </c>
      <c r="I36" s="8" t="s">
        <v>47</v>
      </c>
      <c r="J36" s="8">
        <f>IF(ISERROR(W36*X36),"",W36*X36)</f>
        <v>8</v>
      </c>
      <c r="K36" s="14" t="str">
        <f>IF(ISERROR(VLOOKUP(Y36,'Directive OSH09 (FR)'!$T$6:$U$10,2,FALSE)),"",VLOOKUP(Y36,'Directive OSH09 (FR)'!$T$6:$U$10,2,FALSE))</f>
        <v>1-Negligeable</v>
      </c>
      <c r="L36" s="126"/>
      <c r="M36" s="127"/>
      <c r="N36" s="27"/>
      <c r="O36" s="27"/>
      <c r="P36" s="27"/>
      <c r="Q36" s="57"/>
      <c r="R36" s="35"/>
      <c r="S36" s="7">
        <f t="shared" ref="S36:T40" ca="1" si="29">U36</f>
        <v>1</v>
      </c>
      <c r="T36" s="35">
        <f t="shared" ca="1" si="29"/>
        <v>1</v>
      </c>
      <c r="U36" s="3">
        <f ca="1">IF(A36="",0,IF(Q$35="",1,IF(Q$35+$U$35*365&lt;$U$1,1,0)))</f>
        <v>1</v>
      </c>
      <c r="V36" s="163">
        <f ca="1">IF(A36="",0,IF(Q$35="",1,IF(Q$35+$V$35*365&lt;$U$1,1,0)))</f>
        <v>1</v>
      </c>
      <c r="W36" s="162">
        <f>IF(ISERROR(VLOOKUP(H36,'Directive OSH09 (FR)'!$O$6:$P$10,2,FALSE)),"",VLOOKUP(H36,'Directive OSH09 (FR)'!$O$6:$P$10,2,FALSE))</f>
        <v>2</v>
      </c>
      <c r="X36" s="3">
        <f>IF(ISERROR(VLOOKUP(I36,'Directive OSH09 (FR)'!$O$13:$P$17,2,FALSE)),"",VLOOKUP(I36,'Directive OSH09 (FR)'!$O$13:$P$17,2,FALSE))</f>
        <v>4</v>
      </c>
      <c r="Y36" s="3">
        <f>IF(J36="","",IF(J36&gt;=161,5,IF(J36&gt;=65,4,IF(J36&gt;=20,3,IF(J36&gt;=9,2,1)))))</f>
        <v>1</v>
      </c>
      <c r="Z36" s="417"/>
      <c r="AA36" s="444" t="s">
        <v>964</v>
      </c>
      <c r="AB36" s="418"/>
      <c r="AC36" s="420"/>
      <c r="AD36" s="667"/>
      <c r="AE36" s="651"/>
      <c r="AF36" s="421"/>
      <c r="AG36" s="418"/>
      <c r="AH36" s="418"/>
      <c r="AI36" s="652"/>
    </row>
    <row r="37" spans="1:207">
      <c r="A37" s="261"/>
      <c r="B37" s="8"/>
      <c r="C37" s="255"/>
      <c r="D37" s="8"/>
      <c r="E37" s="266"/>
      <c r="F37" s="267"/>
      <c r="G37" s="321"/>
      <c r="H37" s="7"/>
      <c r="I37" s="8"/>
      <c r="J37" s="8" t="str">
        <f t="shared" ref="J37:J40" si="30">IF(ISERROR(W37*X37),"",W37*X37)</f>
        <v/>
      </c>
      <c r="K37" s="14" t="str">
        <f>IF(ISERROR(VLOOKUP(Y37,'Directive OSH09 (FR)'!$T$6:$U$10,2,FALSE)),"",VLOOKUP(Y37,'Directive OSH09 (FR)'!$T$6:$U$10,2,FALSE))</f>
        <v/>
      </c>
      <c r="L37" s="126"/>
      <c r="M37" s="127"/>
      <c r="N37" s="27"/>
      <c r="O37" s="27"/>
      <c r="P37" s="27"/>
      <c r="Q37" s="57"/>
      <c r="R37" s="35"/>
      <c r="S37" s="7">
        <f t="shared" si="29"/>
        <v>0</v>
      </c>
      <c r="T37" s="35">
        <f t="shared" si="29"/>
        <v>0</v>
      </c>
      <c r="U37" s="3">
        <f>IF(A37="",0,IF(Q$35="",1,IF(Q$35+$U$35*365&lt;$U$1,1,0)))</f>
        <v>0</v>
      </c>
      <c r="V37" s="163">
        <f>IF(A37="",0,IF(Q$35="",1,IF(Q$35+$V$35*365&lt;$U$1,1,0)))</f>
        <v>0</v>
      </c>
      <c r="W37" s="162" t="str">
        <f>IF(ISERROR(VLOOKUP(H37,'Directive OSH09 (FR)'!$O$6:$P$10,2,FALSE)),"",VLOOKUP(H37,'Directive OSH09 (FR)'!$O$6:$P$10,2,FALSE))</f>
        <v/>
      </c>
      <c r="X37" s="3" t="str">
        <f>IF(ISERROR(VLOOKUP(I37,'Directive OSH09 (FR)'!$O$13:$P$17,2,FALSE)),"",VLOOKUP(I37,'Directive OSH09 (FR)'!$O$13:$P$17,2,FALSE))</f>
        <v/>
      </c>
      <c r="Y37" s="3" t="str">
        <f t="shared" ref="Y37:Y40" si="31">IF(J37="","",IF(J37&gt;=161,5,IF(J37&gt;=65,4,IF(J37&gt;=20,3,IF(J37&gt;=9,2,1)))))</f>
        <v/>
      </c>
      <c r="Z37" s="417"/>
      <c r="AA37" s="418"/>
      <c r="AB37" s="418"/>
      <c r="AC37" s="420"/>
      <c r="AD37" s="667"/>
      <c r="AE37" s="651"/>
      <c r="AF37" s="421"/>
      <c r="AG37" s="418"/>
      <c r="AH37" s="418"/>
      <c r="AI37" s="652"/>
    </row>
    <row r="38" spans="1:207">
      <c r="A38" s="261"/>
      <c r="B38" s="8"/>
      <c r="C38" s="255"/>
      <c r="D38" s="8"/>
      <c r="E38" s="266"/>
      <c r="F38" s="267"/>
      <c r="G38" s="321"/>
      <c r="H38" s="7"/>
      <c r="I38" s="8"/>
      <c r="J38" s="8" t="str">
        <f t="shared" si="30"/>
        <v/>
      </c>
      <c r="K38" s="14" t="str">
        <f>IF(ISERROR(VLOOKUP(Y38,'Directive OSH09 (FR)'!$T$6:$U$10,2,FALSE)),"",VLOOKUP(Y38,'Directive OSH09 (FR)'!$T$6:$U$10,2,FALSE))</f>
        <v/>
      </c>
      <c r="L38" s="126"/>
      <c r="M38" s="127"/>
      <c r="N38" s="27"/>
      <c r="O38" s="27"/>
      <c r="P38" s="27"/>
      <c r="Q38" s="57"/>
      <c r="R38" s="35"/>
      <c r="S38" s="7">
        <f t="shared" si="29"/>
        <v>0</v>
      </c>
      <c r="T38" s="35">
        <f t="shared" si="29"/>
        <v>0</v>
      </c>
      <c r="U38" s="3">
        <f>IF(A38="",0,IF(Q$35="",1,IF(Q$35+$U$35*365&lt;$U$1,1,0)))</f>
        <v>0</v>
      </c>
      <c r="V38" s="163">
        <f>IF(A38="",0,IF(Q$35="",1,IF(Q$35+$V$35*365&lt;$U$1,1,0)))</f>
        <v>0</v>
      </c>
      <c r="W38" s="162" t="str">
        <f>IF(ISERROR(VLOOKUP(H38,'Directive OSH09 (FR)'!$O$6:$P$10,2,FALSE)),"",VLOOKUP(H38,'Directive OSH09 (FR)'!$O$6:$P$10,2,FALSE))</f>
        <v/>
      </c>
      <c r="X38" s="3" t="str">
        <f>IF(ISERROR(VLOOKUP(I38,'Directive OSH09 (FR)'!$O$13:$P$17,2,FALSE)),"",VLOOKUP(I38,'Directive OSH09 (FR)'!$O$13:$P$17,2,FALSE))</f>
        <v/>
      </c>
      <c r="Y38" s="3" t="str">
        <f t="shared" si="31"/>
        <v/>
      </c>
      <c r="Z38" s="417"/>
      <c r="AA38" s="418"/>
      <c r="AB38" s="418"/>
      <c r="AC38" s="420"/>
      <c r="AD38" s="667"/>
      <c r="AE38" s="651"/>
      <c r="AF38" s="421"/>
      <c r="AG38" s="418"/>
      <c r="AH38" s="418"/>
      <c r="AI38" s="652"/>
    </row>
    <row r="39" spans="1:207">
      <c r="A39" s="261"/>
      <c r="B39" s="8"/>
      <c r="C39" s="255"/>
      <c r="D39" s="8"/>
      <c r="E39" s="266"/>
      <c r="F39" s="267"/>
      <c r="G39" s="321"/>
      <c r="H39" s="7"/>
      <c r="I39" s="8"/>
      <c r="J39" s="8" t="str">
        <f t="shared" si="30"/>
        <v/>
      </c>
      <c r="K39" s="14" t="str">
        <f>IF(ISERROR(VLOOKUP(Y39,'Directive OSH09 (FR)'!$T$6:$U$10,2,FALSE)),"",VLOOKUP(Y39,'Directive OSH09 (FR)'!$T$6:$U$10,2,FALSE))</f>
        <v/>
      </c>
      <c r="L39" s="126"/>
      <c r="M39" s="127"/>
      <c r="N39" s="27"/>
      <c r="O39" s="27"/>
      <c r="P39" s="27"/>
      <c r="Q39" s="57"/>
      <c r="R39" s="35"/>
      <c r="S39" s="7">
        <f t="shared" si="29"/>
        <v>0</v>
      </c>
      <c r="T39" s="35">
        <f t="shared" si="29"/>
        <v>0</v>
      </c>
      <c r="U39" s="3">
        <f>IF(A39="",0,IF(Q$35="",1,IF(Q$35+$U$35*365&lt;$U$1,1,0)))</f>
        <v>0</v>
      </c>
      <c r="V39" s="163">
        <f>IF(A39="",0,IF(Q$35="",1,IF(Q$35+$V$35*365&lt;$U$1,1,0)))</f>
        <v>0</v>
      </c>
      <c r="W39" s="162" t="str">
        <f>IF(ISERROR(VLOOKUP(H39,'Directive OSH09 (FR)'!$O$6:$P$10,2,FALSE)),"",VLOOKUP(H39,'Directive OSH09 (FR)'!$O$6:$P$10,2,FALSE))</f>
        <v/>
      </c>
      <c r="X39" s="3" t="str">
        <f>IF(ISERROR(VLOOKUP(I39,'Directive OSH09 (FR)'!$O$13:$P$17,2,FALSE)),"",VLOOKUP(I39,'Directive OSH09 (FR)'!$O$13:$P$17,2,FALSE))</f>
        <v/>
      </c>
      <c r="Y39" s="3" t="str">
        <f t="shared" si="31"/>
        <v/>
      </c>
      <c r="Z39" s="417"/>
      <c r="AA39" s="418"/>
      <c r="AB39" s="418"/>
      <c r="AC39" s="420"/>
      <c r="AD39" s="667"/>
      <c r="AE39" s="651"/>
      <c r="AF39" s="421"/>
      <c r="AG39" s="418"/>
      <c r="AH39" s="418"/>
      <c r="AI39" s="652"/>
    </row>
    <row r="40" spans="1:207" ht="5.25" customHeight="1">
      <c r="A40" s="405"/>
      <c r="B40" s="62"/>
      <c r="C40" s="306"/>
      <c r="D40" s="62"/>
      <c r="E40" s="293"/>
      <c r="F40" s="282"/>
      <c r="G40" s="458"/>
      <c r="H40" s="61"/>
      <c r="I40" s="62"/>
      <c r="J40" s="62" t="str">
        <f t="shared" si="30"/>
        <v/>
      </c>
      <c r="K40" s="63" t="str">
        <f>IF(ISERROR(VLOOKUP(Y40,'Directive OSH09 (FR)'!$T$6:$U$10,2,FALSE)),"",VLOOKUP(Y40,'Directive OSH09 (FR)'!$T$6:$U$10,2,FALSE))</f>
        <v/>
      </c>
      <c r="L40" s="61"/>
      <c r="M40" s="64"/>
      <c r="N40" s="64"/>
      <c r="O40" s="64"/>
      <c r="P40" s="64"/>
      <c r="Q40" s="65"/>
      <c r="R40" s="66"/>
      <c r="S40" s="61">
        <f t="shared" si="29"/>
        <v>0</v>
      </c>
      <c r="T40" s="66">
        <f t="shared" si="29"/>
        <v>0</v>
      </c>
      <c r="U40" s="164">
        <f>IF(A40="",0,IF(Q$35="",1,IF(Q$35+$U$35*365&lt;$U$1,1,0)))</f>
        <v>0</v>
      </c>
      <c r="V40" s="165">
        <f>IF(A40="",0,IF(Q$35="",1,IF(Q$35+$V$35*365&lt;$U$1,1,0)))</f>
        <v>0</v>
      </c>
      <c r="W40" s="162" t="str">
        <f>IF(ISERROR(VLOOKUP(H40,'Directive OSH09 (FR)'!$O$6:$P$10,2,FALSE)),"",VLOOKUP(H40,'Directive OSH09 (FR)'!$O$6:$P$10,2,FALSE))</f>
        <v/>
      </c>
      <c r="X40" s="3" t="str">
        <f>IF(ISERROR(VLOOKUP(I40,'Directive OSH09 (FR)'!$O$13:$P$17,2,FALSE)),"",VLOOKUP(I40,'Directive OSH09 (FR)'!$O$13:$P$17,2,FALSE))</f>
        <v/>
      </c>
      <c r="Y40" s="3" t="str">
        <f t="shared" si="31"/>
        <v/>
      </c>
      <c r="Z40" s="417"/>
      <c r="AA40" s="418"/>
      <c r="AB40" s="418"/>
      <c r="AC40" s="420"/>
      <c r="AD40" s="667"/>
      <c r="AE40" s="651"/>
      <c r="AF40" s="421"/>
      <c r="AG40" s="418"/>
      <c r="AH40" s="418"/>
      <c r="AI40" s="652"/>
    </row>
    <row r="41" spans="1:207" s="517" customFormat="1">
      <c r="A41" s="403" t="s">
        <v>274</v>
      </c>
      <c r="B41" s="398"/>
      <c r="C41" s="398"/>
      <c r="D41" s="398"/>
      <c r="E41" s="370"/>
      <c r="F41" s="371"/>
      <c r="G41" s="464"/>
      <c r="H41" s="412"/>
      <c r="I41" s="398"/>
      <c r="J41" s="398">
        <f>IF(SUM(J42:J46)=0,"",MAX(J42:J46))</f>
        <v>36</v>
      </c>
      <c r="K41" s="356" t="str">
        <f>IF(ISERROR(VLOOKUP(Y41,'Directive OSH09 (FR)'!$T$6:$U$10,2,FALSE)),"",VLOOKUP(Y41,'Directive OSH09 (FR)'!$T$6:$U$10,2,FALSE))</f>
        <v>3-Moderé</v>
      </c>
      <c r="L41" s="357" t="str">
        <f>IF(ISERROR(VLOOKUP($A41,Dangers!$B$4:$G$1001,4,FALSE)),"ERR",IF(ISBLANK(VLOOKUP($A41,Dangers!$B$4:$G$1001,4,FALSE)),"","Yes"))</f>
        <v/>
      </c>
      <c r="M41" s="358" t="str">
        <f>IF(ISERROR(VLOOKUP($A41,Dangers!$B$4:$G$1001,6,FALSE)),"ERR",IF(ISBLANK((VLOOKUP($A41,Dangers!$B$4:$G$1001,6,FALSE))),"","Yes"))</f>
        <v/>
      </c>
      <c r="N41" s="358"/>
      <c r="O41" s="359"/>
      <c r="P41" s="358"/>
      <c r="Q41" s="360" t="str">
        <f>IF(OR(L41="Yes",M41="Yes"),MAX(Q42:Q46),"")</f>
        <v/>
      </c>
      <c r="R41" s="361"/>
      <c r="S41" s="357">
        <f>IF(L41="Yes",IF(SUM(S42:S46)=0,0,1),2)</f>
        <v>2</v>
      </c>
      <c r="T41" s="361">
        <f>IF(M41="Yes",IF(SUM(T42:T46)=0,0,1),2)</f>
        <v>2</v>
      </c>
      <c r="U41" s="362">
        <v>0</v>
      </c>
      <c r="V41" s="363">
        <v>0</v>
      </c>
      <c r="W41" s="364" t="str">
        <f>IF(ISERROR(VLOOKUP(H41,'Directive OSH09 (FR)'!$O$6:$P$10,2,FALSE)),"",VLOOKUP(H41,'Directive OSH09 (FR)'!$O$6:$P$10,2,FALSE))</f>
        <v/>
      </c>
      <c r="X41" s="362" t="str">
        <f>IF(ISERROR(VLOOKUP(I41,'Directive OSH09 (FR)'!$O$13:$P$17,2,FALSE)),"",VLOOKUP(I41,'Directive OSH09 (FR)'!$O$13:$P$17,2,FALSE))</f>
        <v/>
      </c>
      <c r="Y41" s="362">
        <f>IF(J41="","",IF(J41&gt;=161,5,IF(J41&gt;=65,4,IF(J41&gt;=20,3,IF(J41&gt;=9,2,1)))))</f>
        <v>3</v>
      </c>
      <c r="Z41" s="367"/>
      <c r="AA41" s="365"/>
      <c r="AB41" s="365"/>
      <c r="AC41" s="368"/>
      <c r="AD41" s="665"/>
      <c r="AE41" s="644"/>
      <c r="AF41" s="624"/>
      <c r="AG41" s="365"/>
      <c r="AH41" s="365"/>
      <c r="AI41" s="65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row>
    <row r="42" spans="1:207" ht="25.5">
      <c r="A42" s="261" t="s">
        <v>938</v>
      </c>
      <c r="B42" s="255" t="s">
        <v>965</v>
      </c>
      <c r="C42" s="8" t="s">
        <v>966</v>
      </c>
      <c r="D42" s="255" t="s">
        <v>967</v>
      </c>
      <c r="E42" s="266" t="s">
        <v>33</v>
      </c>
      <c r="F42" s="267">
        <v>3</v>
      </c>
      <c r="G42" s="256" t="s">
        <v>968</v>
      </c>
      <c r="H42" s="7" t="s">
        <v>35</v>
      </c>
      <c r="I42" s="8" t="s">
        <v>49</v>
      </c>
      <c r="J42" s="8">
        <f>IF(ISERROR(W42*X42),"",W42*X42)</f>
        <v>36</v>
      </c>
      <c r="K42" s="14" t="str">
        <f>IF(ISERROR(VLOOKUP(Y42,'Directive OSH09 (FR)'!$T$6:$U$10,2,FALSE)),"",VLOOKUP(Y42,'Directive OSH09 (FR)'!$T$6:$U$10,2,FALSE))</f>
        <v>3-Moderé</v>
      </c>
      <c r="L42" s="126"/>
      <c r="M42" s="127"/>
      <c r="N42" s="27"/>
      <c r="O42" s="27"/>
      <c r="P42" s="27"/>
      <c r="Q42" s="57"/>
      <c r="R42" s="35"/>
      <c r="S42" s="7">
        <f t="shared" ref="S42:T46" si="32">U42</f>
        <v>1</v>
      </c>
      <c r="T42" s="35">
        <f t="shared" si="32"/>
        <v>1</v>
      </c>
      <c r="U42" s="3">
        <f>IF(A42="",0,IF(Q$41="",1,IF(Q$41+$U$41*365&lt;$U$1,1,0)))</f>
        <v>1</v>
      </c>
      <c r="V42" s="163">
        <f>IF(A42="",0,IF(Q$41="",1,IF(Q$41+$V$41*365&lt;$U$1,1,0)))</f>
        <v>1</v>
      </c>
      <c r="W42" s="162">
        <f>IF(ISERROR(VLOOKUP(H42,'Directive OSH09 (FR)'!$O$6:$P$10,2,FALSE)),"",VLOOKUP(H42,'Directive OSH09 (FR)'!$O$6:$P$10,2,FALSE))</f>
        <v>2</v>
      </c>
      <c r="X42" s="3">
        <f>IF(ISERROR(VLOOKUP(I42,'Directive OSH09 (FR)'!$O$13:$P$17,2,FALSE)),"",VLOOKUP(I42,'Directive OSH09 (FR)'!$O$13:$P$17,2,FALSE))</f>
        <v>18</v>
      </c>
      <c r="Y42" s="3">
        <f>IF(J42="","",IF(J42&gt;=161,5,IF(J42&gt;=65,4,IF(J42&gt;=20,3,IF(J42&gt;=9,2,1)))))</f>
        <v>3</v>
      </c>
      <c r="Z42" s="417"/>
      <c r="AA42" s="418"/>
      <c r="AB42" s="418"/>
      <c r="AC42" s="420"/>
      <c r="AD42" s="667"/>
      <c r="AE42" s="651"/>
      <c r="AF42" s="421"/>
      <c r="AG42" s="418"/>
      <c r="AH42" s="418"/>
      <c r="AI42" s="652"/>
    </row>
    <row r="43" spans="1:207">
      <c r="A43" s="261"/>
      <c r="B43" s="8"/>
      <c r="C43" s="8"/>
      <c r="D43" s="8"/>
      <c r="E43" s="266"/>
      <c r="F43" s="267"/>
      <c r="G43" s="321"/>
      <c r="H43" s="7"/>
      <c r="I43" s="8"/>
      <c r="J43" s="8" t="str">
        <f t="shared" ref="J43:J46" si="33">IF(ISERROR(W43*X43),"",W43*X43)</f>
        <v/>
      </c>
      <c r="K43" s="14" t="str">
        <f>IF(ISERROR(VLOOKUP(Y43,'Directive OSH09 (FR)'!$T$6:$U$10,2,FALSE)),"",VLOOKUP(Y43,'Directive OSH09 (FR)'!$T$6:$U$10,2,FALSE))</f>
        <v/>
      </c>
      <c r="L43" s="126"/>
      <c r="M43" s="127"/>
      <c r="N43" s="27"/>
      <c r="O43" s="27"/>
      <c r="P43" s="27"/>
      <c r="Q43" s="57"/>
      <c r="R43" s="35"/>
      <c r="S43" s="7">
        <f t="shared" si="32"/>
        <v>0</v>
      </c>
      <c r="T43" s="35">
        <f t="shared" si="32"/>
        <v>0</v>
      </c>
      <c r="U43" s="3">
        <f>IF(A43="",0,IF(Q$41="",1,IF(Q$41+$U$41*365&lt;$U$1,1,0)))</f>
        <v>0</v>
      </c>
      <c r="V43" s="163">
        <f>IF(A43="",0,IF(Q$41="",1,IF(Q$41+$V$41*365&lt;$U$1,1,0)))</f>
        <v>0</v>
      </c>
      <c r="W43" s="162" t="str">
        <f>IF(ISERROR(VLOOKUP(H43,'Directive OSH09 (FR)'!$O$6:$P$10,2,FALSE)),"",VLOOKUP(H43,'Directive OSH09 (FR)'!$O$6:$P$10,2,FALSE))</f>
        <v/>
      </c>
      <c r="X43" s="3" t="str">
        <f>IF(ISERROR(VLOOKUP(I43,'Directive OSH09 (FR)'!$O$13:$P$17,2,FALSE)),"",VLOOKUP(I43,'Directive OSH09 (FR)'!$O$13:$P$17,2,FALSE))</f>
        <v/>
      </c>
      <c r="Y43" s="3" t="str">
        <f t="shared" ref="Y43:Y46" si="34">IF(J43="","",IF(J43&gt;=161,5,IF(J43&gt;=65,4,IF(J43&gt;=20,3,IF(J43&gt;=9,2,1)))))</f>
        <v/>
      </c>
      <c r="Z43" s="417"/>
      <c r="AA43" s="418"/>
      <c r="AB43" s="418"/>
      <c r="AC43" s="420"/>
      <c r="AD43" s="667"/>
      <c r="AE43" s="651"/>
      <c r="AF43" s="421"/>
      <c r="AG43" s="418"/>
      <c r="AH43" s="418"/>
      <c r="AI43" s="652"/>
    </row>
    <row r="44" spans="1:207">
      <c r="A44" s="261"/>
      <c r="B44" s="8"/>
      <c r="C44" s="8"/>
      <c r="D44" s="8"/>
      <c r="E44" s="266"/>
      <c r="F44" s="267"/>
      <c r="G44" s="321"/>
      <c r="H44" s="7"/>
      <c r="I44" s="8"/>
      <c r="J44" s="8" t="str">
        <f t="shared" si="33"/>
        <v/>
      </c>
      <c r="K44" s="14" t="str">
        <f>IF(ISERROR(VLOOKUP(Y44,'Directive OSH09 (FR)'!$T$6:$U$10,2,FALSE)),"",VLOOKUP(Y44,'Directive OSH09 (FR)'!$T$6:$U$10,2,FALSE))</f>
        <v/>
      </c>
      <c r="L44" s="126"/>
      <c r="M44" s="127"/>
      <c r="N44" s="27"/>
      <c r="O44" s="27"/>
      <c r="P44" s="27"/>
      <c r="Q44" s="57"/>
      <c r="R44" s="35"/>
      <c r="S44" s="7">
        <f t="shared" si="32"/>
        <v>0</v>
      </c>
      <c r="T44" s="35">
        <f t="shared" si="32"/>
        <v>0</v>
      </c>
      <c r="U44" s="3">
        <f>IF(A44="",0,IF(Q$41="",1,IF(Q$41+$U$41*365&lt;$U$1,1,0)))</f>
        <v>0</v>
      </c>
      <c r="V44" s="163">
        <f>IF(A44="",0,IF(Q$41="",1,IF(Q$41+$V$41*365&lt;$U$1,1,0)))</f>
        <v>0</v>
      </c>
      <c r="W44" s="162" t="str">
        <f>IF(ISERROR(VLOOKUP(H44,'Directive OSH09 (FR)'!$O$6:$P$10,2,FALSE)),"",VLOOKUP(H44,'Directive OSH09 (FR)'!$O$6:$P$10,2,FALSE))</f>
        <v/>
      </c>
      <c r="X44" s="3" t="str">
        <f>IF(ISERROR(VLOOKUP(I44,'Directive OSH09 (FR)'!$O$13:$P$17,2,FALSE)),"",VLOOKUP(I44,'Directive OSH09 (FR)'!$O$13:$P$17,2,FALSE))</f>
        <v/>
      </c>
      <c r="Y44" s="3" t="str">
        <f t="shared" si="34"/>
        <v/>
      </c>
      <c r="Z44" s="417"/>
      <c r="AA44" s="418"/>
      <c r="AB44" s="418"/>
      <c r="AC44" s="420"/>
      <c r="AD44" s="667"/>
      <c r="AE44" s="651"/>
      <c r="AF44" s="421"/>
      <c r="AG44" s="418"/>
      <c r="AH44" s="418"/>
      <c r="AI44" s="652"/>
    </row>
    <row r="45" spans="1:207">
      <c r="A45" s="261"/>
      <c r="B45" s="8"/>
      <c r="C45" s="8"/>
      <c r="D45" s="8"/>
      <c r="E45" s="266"/>
      <c r="F45" s="267"/>
      <c r="G45" s="321"/>
      <c r="H45" s="7"/>
      <c r="I45" s="8"/>
      <c r="J45" s="8" t="str">
        <f t="shared" si="33"/>
        <v/>
      </c>
      <c r="K45" s="14" t="str">
        <f>IF(ISERROR(VLOOKUP(Y45,'Directive OSH09 (FR)'!$T$6:$U$10,2,FALSE)),"",VLOOKUP(Y45,'Directive OSH09 (FR)'!$T$6:$U$10,2,FALSE))</f>
        <v/>
      </c>
      <c r="L45" s="126"/>
      <c r="M45" s="127"/>
      <c r="N45" s="27"/>
      <c r="O45" s="27"/>
      <c r="P45" s="27"/>
      <c r="Q45" s="57"/>
      <c r="R45" s="35"/>
      <c r="S45" s="7">
        <f t="shared" si="32"/>
        <v>0</v>
      </c>
      <c r="T45" s="35">
        <f t="shared" si="32"/>
        <v>0</v>
      </c>
      <c r="U45" s="3">
        <f>IF(A45="",0,IF(Q$41="",1,IF(Q$41+$U$41*365&lt;$U$1,1,0)))</f>
        <v>0</v>
      </c>
      <c r="V45" s="163">
        <f>IF(A45="",0,IF(Q$41="",1,IF(Q$41+$V$41*365&lt;$U$1,1,0)))</f>
        <v>0</v>
      </c>
      <c r="W45" s="162" t="str">
        <f>IF(ISERROR(VLOOKUP(H45,'Directive OSH09 (FR)'!$O$6:$P$10,2,FALSE)),"",VLOOKUP(H45,'Directive OSH09 (FR)'!$O$6:$P$10,2,FALSE))</f>
        <v/>
      </c>
      <c r="X45" s="3" t="str">
        <f>IF(ISERROR(VLOOKUP(I45,'Directive OSH09 (FR)'!$O$13:$P$17,2,FALSE)),"",VLOOKUP(I45,'Directive OSH09 (FR)'!$O$13:$P$17,2,FALSE))</f>
        <v/>
      </c>
      <c r="Y45" s="3" t="str">
        <f t="shared" si="34"/>
        <v/>
      </c>
      <c r="Z45" s="417"/>
      <c r="AA45" s="418"/>
      <c r="AB45" s="418"/>
      <c r="AC45" s="420"/>
      <c r="AD45" s="667"/>
      <c r="AE45" s="651"/>
      <c r="AF45" s="421"/>
      <c r="AG45" s="418"/>
      <c r="AH45" s="418"/>
      <c r="AI45" s="652"/>
    </row>
    <row r="46" spans="1:207" ht="5.25" customHeight="1">
      <c r="A46" s="405"/>
      <c r="B46" s="62"/>
      <c r="C46" s="62"/>
      <c r="D46" s="62"/>
      <c r="E46" s="293"/>
      <c r="F46" s="282"/>
      <c r="G46" s="458"/>
      <c r="H46" s="61"/>
      <c r="I46" s="62"/>
      <c r="J46" s="62" t="str">
        <f t="shared" si="33"/>
        <v/>
      </c>
      <c r="K46" s="63" t="str">
        <f>IF(ISERROR(VLOOKUP(Y46,'Directive OSH09 (FR)'!$T$6:$U$10,2,FALSE)),"",VLOOKUP(Y46,'Directive OSH09 (FR)'!$T$6:$U$10,2,FALSE))</f>
        <v/>
      </c>
      <c r="L46" s="61"/>
      <c r="M46" s="64"/>
      <c r="N46" s="64"/>
      <c r="O46" s="64"/>
      <c r="P46" s="64"/>
      <c r="Q46" s="65"/>
      <c r="R46" s="66"/>
      <c r="S46" s="61">
        <f t="shared" si="32"/>
        <v>0</v>
      </c>
      <c r="T46" s="66">
        <f t="shared" si="32"/>
        <v>0</v>
      </c>
      <c r="U46" s="164">
        <f>IF(A46="",0,IF(Q$41="",1,IF(Q$41+$U$41*365&lt;$U$1,1,0)))</f>
        <v>0</v>
      </c>
      <c r="V46" s="165">
        <f>IF(A46="",0,IF(Q$41="",1,IF(Q$41+$V$41*365&lt;$U$1,1,0)))</f>
        <v>0</v>
      </c>
      <c r="W46" s="162" t="str">
        <f>IF(ISERROR(VLOOKUP(H46,'Directive OSH09 (FR)'!$O$6:$P$10,2,FALSE)),"",VLOOKUP(H46,'Directive OSH09 (FR)'!$O$6:$P$10,2,FALSE))</f>
        <v/>
      </c>
      <c r="X46" s="3" t="str">
        <f>IF(ISERROR(VLOOKUP(I46,'Directive OSH09 (FR)'!$O$13:$P$17,2,FALSE)),"",VLOOKUP(I46,'Directive OSH09 (FR)'!$O$13:$P$17,2,FALSE))</f>
        <v/>
      </c>
      <c r="Y46" s="3" t="str">
        <f t="shared" si="34"/>
        <v/>
      </c>
      <c r="Z46" s="417"/>
      <c r="AA46" s="418"/>
      <c r="AB46" s="418"/>
      <c r="AC46" s="420"/>
      <c r="AD46" s="667"/>
      <c r="AE46" s="651"/>
      <c r="AF46" s="421"/>
      <c r="AG46" s="418"/>
      <c r="AH46" s="418"/>
      <c r="AI46" s="652"/>
    </row>
    <row r="47" spans="1:207" s="517" customFormat="1" ht="14.25">
      <c r="A47" s="403" t="s">
        <v>275</v>
      </c>
      <c r="B47" s="398"/>
      <c r="C47" s="398"/>
      <c r="D47" s="398"/>
      <c r="E47" s="370"/>
      <c r="F47" s="371"/>
      <c r="G47" s="464"/>
      <c r="H47" s="412"/>
      <c r="I47" s="398"/>
      <c r="J47" s="398">
        <f>IF(SUM(J48:J52)=0,"",MAX(J48:J52))</f>
        <v>16</v>
      </c>
      <c r="K47" s="356" t="str">
        <f>IF(ISERROR(VLOOKUP(Y47,'Directive OSH09 (FR)'!$T$6:$U$10,2,FALSE)),"",VLOOKUP(Y47,'Directive OSH09 (FR)'!$T$6:$U$10,2,FALSE))</f>
        <v>2-Tolérable</v>
      </c>
      <c r="L47" s="357" t="str">
        <f>IF(ISERROR(VLOOKUP($A47,Dangers!$B$4:$G$1001,4,FALSE)),"ERR",IF(ISBLANK(VLOOKUP($A47,Dangers!$B$4:$G$1001,4,FALSE)),"","Yes"))</f>
        <v>Yes</v>
      </c>
      <c r="M47" s="358" t="str">
        <f>IF(ISERROR(VLOOKUP($A47,Dangers!$B$4:$G$1001,6,FALSE)),"ERR",IF(ISBLANK((VLOOKUP($A47,Dangers!$B$4:$G$1001,6,FALSE))),"","Yes"))</f>
        <v>Yes</v>
      </c>
      <c r="N47" s="358"/>
      <c r="O47" s="359"/>
      <c r="P47" s="358"/>
      <c r="Q47" s="360">
        <f>IF(OR(L47="Yes",M47="Yes"),MAX(Q48:Q52),"")</f>
        <v>0</v>
      </c>
      <c r="R47" s="361"/>
      <c r="S47" s="357">
        <f>IF(L47="Yes",IF(SUM(S48:S52)=0,0,1),2)</f>
        <v>1</v>
      </c>
      <c r="T47" s="361">
        <f>IF(M47="Yes",IF(SUM(T48:T52)=0,0,1),2)</f>
        <v>1</v>
      </c>
      <c r="U47" s="362">
        <v>2</v>
      </c>
      <c r="V47" s="363">
        <v>2</v>
      </c>
      <c r="W47" s="364" t="str">
        <f>IF(ISERROR(VLOOKUP(H47,'Directive OSH09 (FR)'!$O$6:$P$10,2,FALSE)),"",VLOOKUP(H47,'Directive OSH09 (FR)'!$O$6:$P$10,2,FALSE))</f>
        <v/>
      </c>
      <c r="X47" s="362" t="str">
        <f>IF(ISERROR(VLOOKUP(I47,'Directive OSH09 (FR)'!$O$13:$P$17,2,FALSE)),"",VLOOKUP(I47,'Directive OSH09 (FR)'!$O$13:$P$17,2,FALSE))</f>
        <v/>
      </c>
      <c r="Y47" s="362">
        <f>IF(J47="","",IF(J47&gt;=161,5,IF(J47&gt;=65,4,IF(J47&gt;=20,3,IF(J47&gt;=9,2,1)))))</f>
        <v>2</v>
      </c>
      <c r="Z47" s="367"/>
      <c r="AA47" s="365"/>
      <c r="AB47" s="365"/>
      <c r="AC47" s="368"/>
      <c r="AD47" s="665"/>
      <c r="AE47" s="644"/>
      <c r="AF47" s="624"/>
      <c r="AG47" s="365"/>
      <c r="AH47" s="365"/>
      <c r="AI47" s="65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row>
    <row r="48" spans="1:207" ht="63" customHeight="1">
      <c r="A48" s="261"/>
      <c r="B48" s="8" t="s">
        <v>593</v>
      </c>
      <c r="C48" s="8" t="s">
        <v>969</v>
      </c>
      <c r="D48" s="8" t="s">
        <v>970</v>
      </c>
      <c r="E48" s="266" t="s">
        <v>36</v>
      </c>
      <c r="F48" s="267">
        <v>3</v>
      </c>
      <c r="G48" s="321" t="s">
        <v>29</v>
      </c>
      <c r="H48" s="7" t="s">
        <v>35</v>
      </c>
      <c r="I48" s="8" t="s">
        <v>48</v>
      </c>
      <c r="J48" s="8">
        <f>IF(ISERROR(W48*X48),"",W48*X48)</f>
        <v>16</v>
      </c>
      <c r="K48" s="14" t="str">
        <f>IF(ISERROR(VLOOKUP(Y48,'Directive OSH09 (FR)'!$T$6:$U$10,2,FALSE)),"",VLOOKUP(Y48,'Directive OSH09 (FR)'!$T$6:$U$10,2,FALSE))</f>
        <v>2-Tolérable</v>
      </c>
      <c r="L48" s="126"/>
      <c r="M48" s="127"/>
      <c r="N48" s="27"/>
      <c r="O48" s="27"/>
      <c r="P48" s="27"/>
      <c r="Q48" s="57"/>
      <c r="R48" s="35"/>
      <c r="S48" s="7">
        <f t="shared" ref="S48:T52" si="35">U48</f>
        <v>0</v>
      </c>
      <c r="T48" s="35">
        <f t="shared" si="35"/>
        <v>0</v>
      </c>
      <c r="U48" s="3">
        <f>IF(A48="",0,IF(Q$47="",1,IF(Q$47+$U$47*365&lt;$U$1,1,0)))</f>
        <v>0</v>
      </c>
      <c r="V48" s="163">
        <f>IF(A48="",0,IF(Q$47="",1,IF(Q$47+$V$47*365&lt;$U$1,1,0)))</f>
        <v>0</v>
      </c>
      <c r="W48" s="162">
        <f>IF(ISERROR(VLOOKUP(H48,'Directive OSH09 (FR)'!$O$6:$P$10,2,FALSE)),"",VLOOKUP(H48,'Directive OSH09 (FR)'!$O$6:$P$10,2,FALSE))</f>
        <v>2</v>
      </c>
      <c r="X48" s="3">
        <f>IF(ISERROR(VLOOKUP(I48,'Directive OSH09 (FR)'!$O$13:$P$17,2,FALSE)),"",VLOOKUP(I48,'Directive OSH09 (FR)'!$O$13:$P$17,2,FALSE))</f>
        <v>8</v>
      </c>
      <c r="Y48" s="3">
        <f>IF(J48="","",IF(J48&gt;=161,5,IF(J48&gt;=65,4,IF(J48&gt;=20,3,IF(J48&gt;=9,2,1)))))</f>
        <v>2</v>
      </c>
      <c r="Z48" s="417"/>
      <c r="AA48" s="418"/>
      <c r="AB48" s="418"/>
      <c r="AC48" s="420"/>
      <c r="AD48" s="667"/>
      <c r="AE48" s="651"/>
      <c r="AF48" s="421"/>
      <c r="AG48" s="418"/>
      <c r="AH48" s="418"/>
      <c r="AI48" s="652"/>
    </row>
    <row r="49" spans="1:207" ht="140.25" customHeight="1">
      <c r="A49" s="261" t="s">
        <v>925</v>
      </c>
      <c r="B49" s="255" t="s">
        <v>479</v>
      </c>
      <c r="C49" s="255" t="s">
        <v>480</v>
      </c>
      <c r="D49" s="255" t="s">
        <v>1324</v>
      </c>
      <c r="E49" s="266" t="s">
        <v>36</v>
      </c>
      <c r="F49" s="267">
        <v>3</v>
      </c>
      <c r="G49" s="256" t="s">
        <v>476</v>
      </c>
      <c r="H49" s="7" t="s">
        <v>35</v>
      </c>
      <c r="I49" s="8" t="s">
        <v>48</v>
      </c>
      <c r="J49" s="8">
        <f t="shared" ref="J49" si="36">IF(ISERROR(W49*X49),"",W49*X49)</f>
        <v>16</v>
      </c>
      <c r="K49" s="14" t="str">
        <f>IF(ISERROR(VLOOKUP(Y49,'Directive OSH09 (FR)'!$T$6:$U$10,2,FALSE)),"",VLOOKUP(Y49,'Directive OSH09 (FR)'!$T$6:$U$10,2,FALSE))</f>
        <v>2-Tolérable</v>
      </c>
      <c r="L49" s="126"/>
      <c r="M49" s="127"/>
      <c r="N49" s="175"/>
      <c r="O49" s="27"/>
      <c r="P49" s="27"/>
      <c r="Q49" s="57"/>
      <c r="R49" s="35"/>
      <c r="S49" s="7">
        <f t="shared" si="35"/>
        <v>1</v>
      </c>
      <c r="T49" s="35">
        <f t="shared" si="35"/>
        <v>1</v>
      </c>
      <c r="U49" s="3">
        <f>IF(A49="",0,IF(Q$52="",1,IF(Q$52+$U$52*365&lt;$U$1,1,0)))</f>
        <v>1</v>
      </c>
      <c r="V49" s="163">
        <f>IF(A49="",0,IF(Q$52="",1,IF(Q$52+$V$52*365&lt;$U$1,1,0)))</f>
        <v>1</v>
      </c>
      <c r="W49" s="162">
        <f>IF(ISERROR(VLOOKUP(H49,'Directive OSH09 (FR)'!$O$6:$P$10,2,FALSE)),"",VLOOKUP(H49,'Directive OSH09 (FR)'!$O$6:$P$10,2,FALSE))</f>
        <v>2</v>
      </c>
      <c r="X49" s="3">
        <f>IF(ISERROR(VLOOKUP(I49,'Directive OSH09 (FR)'!$O$13:$P$17,2,FALSE)),"",VLOOKUP(I49,'Directive OSH09 (FR)'!$O$13:$P$17,2,FALSE))</f>
        <v>8</v>
      </c>
      <c r="Y49" s="3">
        <f t="shared" ref="Y49" si="37">IF(J49="","",IF(J49&gt;=161,5,IF(J49&gt;=65,4,IF(J49&gt;=20,3,IF(J49&gt;=9,2,1)))))</f>
        <v>2</v>
      </c>
      <c r="Z49" s="210" t="s">
        <v>481</v>
      </c>
      <c r="AA49" s="425" t="s">
        <v>478</v>
      </c>
      <c r="AB49" s="418"/>
      <c r="AC49" s="420"/>
      <c r="AD49" s="667"/>
      <c r="AE49" s="651"/>
      <c r="AF49" s="314"/>
      <c r="AG49" s="8"/>
      <c r="AH49" s="8">
        <f t="shared" ref="AH49" si="38">IF(ISERROR(AU49*AV49),"",AU49*AV49)</f>
        <v>0</v>
      </c>
      <c r="AI49" s="647"/>
    </row>
    <row r="50" spans="1:207">
      <c r="A50" s="261"/>
      <c r="B50" s="8"/>
      <c r="C50" s="8"/>
      <c r="D50" s="8"/>
      <c r="E50" s="266"/>
      <c r="F50" s="267"/>
      <c r="G50" s="321"/>
      <c r="H50" s="7"/>
      <c r="I50" s="8"/>
      <c r="J50" s="8" t="str">
        <f t="shared" ref="J50:J52" si="39">IF(ISERROR(W50*X50),"",W50*X50)</f>
        <v/>
      </c>
      <c r="K50" s="14" t="str">
        <f>IF(ISERROR(VLOOKUP(Y50,'Directive OSH09 (FR)'!$T$6:$U$10,2,FALSE)),"",VLOOKUP(Y50,'Directive OSH09 (FR)'!$T$6:$U$10,2,FALSE))</f>
        <v/>
      </c>
      <c r="L50" s="126"/>
      <c r="M50" s="127"/>
      <c r="N50" s="27"/>
      <c r="O50" s="27"/>
      <c r="P50" s="27"/>
      <c r="Q50" s="57"/>
      <c r="R50" s="35"/>
      <c r="S50" s="7">
        <f t="shared" si="35"/>
        <v>0</v>
      </c>
      <c r="T50" s="35">
        <f t="shared" si="35"/>
        <v>0</v>
      </c>
      <c r="U50" s="3">
        <f>IF(A50="",0,IF(Q$47="",1,IF(Q$47+$U$47*365&lt;$U$1,1,0)))</f>
        <v>0</v>
      </c>
      <c r="V50" s="163">
        <f>IF(A50="",0,IF(Q$47="",1,IF(Q$47+$V$47*365&lt;$U$1,1,0)))</f>
        <v>0</v>
      </c>
      <c r="W50" s="162" t="str">
        <f>IF(ISERROR(VLOOKUP(H50,'Directive OSH09 (FR)'!$O$6:$P$10,2,FALSE)),"",VLOOKUP(H50,'Directive OSH09 (FR)'!$O$6:$P$10,2,FALSE))</f>
        <v/>
      </c>
      <c r="X50" s="3" t="str">
        <f>IF(ISERROR(VLOOKUP(I50,'Directive OSH09 (FR)'!$O$13:$P$17,2,FALSE)),"",VLOOKUP(I50,'Directive OSH09 (FR)'!$O$13:$P$17,2,FALSE))</f>
        <v/>
      </c>
      <c r="Y50" s="3" t="str">
        <f t="shared" ref="Y50:Y52" si="40">IF(J50="","",IF(J50&gt;=161,5,IF(J50&gt;=65,4,IF(J50&gt;=20,3,IF(J50&gt;=9,2,1)))))</f>
        <v/>
      </c>
      <c r="Z50" s="417"/>
      <c r="AA50" s="418"/>
      <c r="AB50" s="418"/>
      <c r="AC50" s="420"/>
      <c r="AD50" s="667"/>
      <c r="AE50" s="651"/>
      <c r="AF50" s="421"/>
      <c r="AG50" s="418"/>
      <c r="AH50" s="418"/>
      <c r="AI50" s="652"/>
    </row>
    <row r="51" spans="1:207">
      <c r="A51" s="261"/>
      <c r="B51" s="8"/>
      <c r="C51" s="8"/>
      <c r="D51" s="8"/>
      <c r="E51" s="266"/>
      <c r="F51" s="267"/>
      <c r="G51" s="321"/>
      <c r="H51" s="7"/>
      <c r="I51" s="8"/>
      <c r="J51" s="8" t="str">
        <f t="shared" si="39"/>
        <v/>
      </c>
      <c r="K51" s="14" t="str">
        <f>IF(ISERROR(VLOOKUP(Y51,'Directive OSH09 (FR)'!$T$6:$U$10,2,FALSE)),"",VLOOKUP(Y51,'Directive OSH09 (FR)'!$T$6:$U$10,2,FALSE))</f>
        <v/>
      </c>
      <c r="L51" s="126"/>
      <c r="M51" s="127"/>
      <c r="N51" s="27"/>
      <c r="O51" s="27"/>
      <c r="P51" s="27"/>
      <c r="Q51" s="57"/>
      <c r="R51" s="35"/>
      <c r="S51" s="7">
        <f t="shared" si="35"/>
        <v>0</v>
      </c>
      <c r="T51" s="35">
        <f t="shared" si="35"/>
        <v>0</v>
      </c>
      <c r="U51" s="3">
        <f>IF(A51="",0,IF(Q$47="",1,IF(Q$47+$U$47*365&lt;$U$1,1,0)))</f>
        <v>0</v>
      </c>
      <c r="V51" s="163">
        <f>IF(A51="",0,IF(Q$47="",1,IF(Q$47+$V$47*365&lt;$U$1,1,0)))</f>
        <v>0</v>
      </c>
      <c r="W51" s="162" t="str">
        <f>IF(ISERROR(VLOOKUP(H51,'Directive OSH09 (FR)'!$O$6:$P$10,2,FALSE)),"",VLOOKUP(H51,'Directive OSH09 (FR)'!$O$6:$P$10,2,FALSE))</f>
        <v/>
      </c>
      <c r="X51" s="3" t="str">
        <f>IF(ISERROR(VLOOKUP(I51,'Directive OSH09 (FR)'!$O$13:$P$17,2,FALSE)),"",VLOOKUP(I51,'Directive OSH09 (FR)'!$O$13:$P$17,2,FALSE))</f>
        <v/>
      </c>
      <c r="Y51" s="3" t="str">
        <f t="shared" si="40"/>
        <v/>
      </c>
      <c r="Z51" s="417"/>
      <c r="AA51" s="418"/>
      <c r="AB51" s="418"/>
      <c r="AC51" s="420"/>
      <c r="AD51" s="667"/>
      <c r="AE51" s="651"/>
      <c r="AF51" s="421"/>
      <c r="AG51" s="418"/>
      <c r="AH51" s="418"/>
      <c r="AI51" s="652"/>
    </row>
    <row r="52" spans="1:207" ht="5.25" customHeight="1">
      <c r="A52" s="405"/>
      <c r="B52" s="62"/>
      <c r="C52" s="62"/>
      <c r="D52" s="62"/>
      <c r="E52" s="293"/>
      <c r="F52" s="282"/>
      <c r="G52" s="458"/>
      <c r="H52" s="61"/>
      <c r="I52" s="62"/>
      <c r="J52" s="62" t="str">
        <f t="shared" si="39"/>
        <v/>
      </c>
      <c r="K52" s="63" t="str">
        <f>IF(ISERROR(VLOOKUP(Y52,'Directive OSH09 (FR)'!$T$6:$U$10,2,FALSE)),"",VLOOKUP(Y52,'Directive OSH09 (FR)'!$T$6:$U$10,2,FALSE))</f>
        <v/>
      </c>
      <c r="L52" s="61"/>
      <c r="M52" s="64"/>
      <c r="N52" s="64"/>
      <c r="O52" s="64"/>
      <c r="P52" s="64"/>
      <c r="Q52" s="65"/>
      <c r="R52" s="66"/>
      <c r="S52" s="61">
        <f t="shared" si="35"/>
        <v>0</v>
      </c>
      <c r="T52" s="66">
        <f t="shared" si="35"/>
        <v>0</v>
      </c>
      <c r="U52" s="164">
        <f>IF(A52="",0,IF(Q$47="",1,IF(Q$47+$U$47*365&lt;$U$1,1,0)))</f>
        <v>0</v>
      </c>
      <c r="V52" s="165">
        <f>IF(A52="",0,IF(Q$47="",1,IF(Q$47+$V$47*365&lt;$U$1,1,0)))</f>
        <v>0</v>
      </c>
      <c r="W52" s="162" t="str">
        <f>IF(ISERROR(VLOOKUP(H52,'Directive OSH09 (FR)'!$O$6:$P$10,2,FALSE)),"",VLOOKUP(H52,'Directive OSH09 (FR)'!$O$6:$P$10,2,FALSE))</f>
        <v/>
      </c>
      <c r="X52" s="3" t="str">
        <f>IF(ISERROR(VLOOKUP(I52,'Directive OSH09 (FR)'!$O$13:$P$17,2,FALSE)),"",VLOOKUP(I52,'Directive OSH09 (FR)'!$O$13:$P$17,2,FALSE))</f>
        <v/>
      </c>
      <c r="Y52" s="3" t="str">
        <f t="shared" si="40"/>
        <v/>
      </c>
      <c r="Z52" s="417"/>
      <c r="AA52" s="418"/>
      <c r="AB52" s="418"/>
      <c r="AC52" s="420"/>
      <c r="AD52" s="667"/>
      <c r="AE52" s="651"/>
      <c r="AF52" s="421"/>
      <c r="AG52" s="418"/>
      <c r="AH52" s="418"/>
      <c r="AI52" s="652"/>
    </row>
    <row r="53" spans="1:207" s="517" customFormat="1">
      <c r="A53" s="403" t="s">
        <v>278</v>
      </c>
      <c r="B53" s="398"/>
      <c r="C53" s="398"/>
      <c r="D53" s="398"/>
      <c r="E53" s="370"/>
      <c r="F53" s="371"/>
      <c r="G53" s="464"/>
      <c r="H53" s="412"/>
      <c r="I53" s="398"/>
      <c r="J53" s="398">
        <f>IF(SUM(J54:J58)=0,"",MAX(J54:J58))</f>
        <v>32</v>
      </c>
      <c r="K53" s="356" t="str">
        <f>IF(ISERROR(VLOOKUP(Y53,'Directive OSH09 (FR)'!$T$6:$U$10,2,FALSE)),"",VLOOKUP(Y53,'Directive OSH09 (FR)'!$T$6:$U$10,2,FALSE))</f>
        <v>3-Moderé</v>
      </c>
      <c r="L53" s="357" t="str">
        <f>IF(ISERROR(VLOOKUP($A53,Dangers!$B$4:$G$1001,4,FALSE)),"ERR",IF(ISBLANK(VLOOKUP($A53,Dangers!$B$4:$G$1001,4,FALSE)),"","Yes"))</f>
        <v/>
      </c>
      <c r="M53" s="358" t="str">
        <f>IF(ISERROR(VLOOKUP($A53,Dangers!$B$4:$G$1001,6,FALSE)),"ERR",IF(ISBLANK((VLOOKUP($A53,Dangers!$B$4:$G$1001,6,FALSE))),"","Yes"))</f>
        <v/>
      </c>
      <c r="N53" s="358"/>
      <c r="O53" s="359"/>
      <c r="P53" s="358"/>
      <c r="Q53" s="360" t="str">
        <f>IF(OR(L53="Yes",M53="Yes"),MAX(Q54:Q58),"")</f>
        <v/>
      </c>
      <c r="R53" s="361"/>
      <c r="S53" s="357">
        <f>IF(L53="Yes",IF(SUM(S54:S58)=0,0,1),2)</f>
        <v>2</v>
      </c>
      <c r="T53" s="361">
        <f>IF(M53="Yes",IF(SUM(T54:T58)=0,0,1),2)</f>
        <v>2</v>
      </c>
      <c r="U53" s="362">
        <v>0</v>
      </c>
      <c r="V53" s="363">
        <v>0</v>
      </c>
      <c r="W53" s="364" t="str">
        <f>IF(ISERROR(VLOOKUP(H53,'Directive OSH09 (FR)'!$O$6:$P$10,2,FALSE)),"",VLOOKUP(H53,'Directive OSH09 (FR)'!$O$6:$P$10,2,FALSE))</f>
        <v/>
      </c>
      <c r="X53" s="362" t="str">
        <f>IF(ISERROR(VLOOKUP(I53,'Directive OSH09 (FR)'!$O$13:$P$17,2,FALSE)),"",VLOOKUP(I53,'Directive OSH09 (FR)'!$O$13:$P$17,2,FALSE))</f>
        <v/>
      </c>
      <c r="Y53" s="362">
        <f>IF(J53="","",IF(J53&gt;=161,5,IF(J53&gt;=65,4,IF(J53&gt;=20,3,IF(J53&gt;=9,2,1)))))</f>
        <v>3</v>
      </c>
      <c r="Z53" s="367"/>
      <c r="AA53" s="365"/>
      <c r="AB53" s="365"/>
      <c r="AC53" s="368"/>
      <c r="AD53" s="665"/>
      <c r="AE53" s="644"/>
      <c r="AF53" s="624"/>
      <c r="AG53" s="365"/>
      <c r="AH53" s="365"/>
      <c r="AI53" s="65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row>
    <row r="54" spans="1:207" ht="25.5">
      <c r="A54" s="261"/>
      <c r="B54" s="8" t="s">
        <v>493</v>
      </c>
      <c r="C54" s="8" t="s">
        <v>494</v>
      </c>
      <c r="D54" s="255" t="s">
        <v>495</v>
      </c>
      <c r="E54" s="266" t="s">
        <v>39</v>
      </c>
      <c r="F54" s="267">
        <v>3</v>
      </c>
      <c r="G54" s="256" t="s">
        <v>489</v>
      </c>
      <c r="H54" s="7" t="s">
        <v>38</v>
      </c>
      <c r="I54" s="8" t="s">
        <v>48</v>
      </c>
      <c r="J54" s="8">
        <f t="shared" ref="J54:J55" si="41">IF(ISERROR(W54*X54),"",W54*X54)</f>
        <v>32</v>
      </c>
      <c r="K54" s="14" t="str">
        <f>IF(ISERROR(VLOOKUP(Y54,'Directive OSH09 (FR)'!$T$6:$U$10,2,FALSE)),"",VLOOKUP(Y54,'Directive OSH09 (FR)'!$T$6:$U$10,2,FALSE))</f>
        <v>3-Moderé</v>
      </c>
      <c r="L54" s="126"/>
      <c r="M54" s="127"/>
      <c r="N54" s="27"/>
      <c r="O54" s="27"/>
      <c r="P54" s="27"/>
      <c r="Q54" s="57"/>
      <c r="R54" s="35"/>
      <c r="S54" s="7">
        <f t="shared" ref="S54:T56" si="42">U54</f>
        <v>0</v>
      </c>
      <c r="T54" s="35">
        <f t="shared" si="42"/>
        <v>0</v>
      </c>
      <c r="U54" s="3">
        <f>IF(A54="",0,IF(Q$58="",1,IF(Q$58+$U$58*365&lt;$U$1,1,0)))</f>
        <v>0</v>
      </c>
      <c r="V54" s="163">
        <f>IF(A54="",0,IF(Q$58="",1,IF(Q$58+$V$58*365&lt;$U$1,1,0)))</f>
        <v>0</v>
      </c>
      <c r="W54" s="162">
        <f>IF(ISERROR(VLOOKUP(H54,'Directive OSH09 (FR)'!$O$6:$P$10,2,FALSE)),"",VLOOKUP(H54,'Directive OSH09 (FR)'!$O$6:$P$10,2,FALSE))</f>
        <v>4</v>
      </c>
      <c r="X54" s="3">
        <f>IF(ISERROR(VLOOKUP(I54,'Directive OSH09 (FR)'!$O$13:$P$17,2,FALSE)),"",VLOOKUP(I54,'Directive OSH09 (FR)'!$O$13:$P$17,2,FALSE))</f>
        <v>8</v>
      </c>
      <c r="Y54" s="3">
        <f>IF(J54="","",IF(J54&gt;=161,5,IF(J54&gt;=65,4,IF(J54&gt;=20,3,IF(J54&gt;=9,2,1)))))</f>
        <v>3</v>
      </c>
      <c r="Z54" s="196"/>
      <c r="AA54" s="418"/>
      <c r="AB54" s="418"/>
      <c r="AC54" s="420"/>
      <c r="AD54" s="667"/>
      <c r="AE54" s="651"/>
      <c r="AF54" s="314"/>
      <c r="AG54" s="8"/>
      <c r="AH54" s="8">
        <f t="shared" ref="AH54:AH55" si="43">IF(ISERROR(AU54*AV54),"",AU54*AV54)</f>
        <v>0</v>
      </c>
      <c r="AI54" s="652"/>
    </row>
    <row r="55" spans="1:207" ht="25.5">
      <c r="A55" s="261"/>
      <c r="B55" s="8" t="s">
        <v>496</v>
      </c>
      <c r="C55" s="8" t="s">
        <v>494</v>
      </c>
      <c r="D55" s="255" t="s">
        <v>497</v>
      </c>
      <c r="E55" s="266" t="s">
        <v>36</v>
      </c>
      <c r="F55" s="267">
        <v>3</v>
      </c>
      <c r="G55" s="256" t="s">
        <v>489</v>
      </c>
      <c r="H55" s="7" t="s">
        <v>38</v>
      </c>
      <c r="I55" s="8" t="s">
        <v>48</v>
      </c>
      <c r="J55" s="8">
        <f t="shared" si="41"/>
        <v>32</v>
      </c>
      <c r="K55" s="14" t="str">
        <f>IF(ISERROR(VLOOKUP(Y55,'Directive OSH09 (FR)'!$T$6:$U$10,2,FALSE)),"",VLOOKUP(Y55,'Directive OSH09 (FR)'!$T$6:$U$10,2,FALSE))</f>
        <v>3-Moderé</v>
      </c>
      <c r="L55" s="126"/>
      <c r="M55" s="127"/>
      <c r="N55" s="27"/>
      <c r="O55" s="27"/>
      <c r="P55" s="27"/>
      <c r="Q55" s="57"/>
      <c r="R55" s="35"/>
      <c r="S55" s="7">
        <f t="shared" si="42"/>
        <v>0</v>
      </c>
      <c r="T55" s="35">
        <f t="shared" si="42"/>
        <v>0</v>
      </c>
      <c r="U55" s="3">
        <f>IF(A55="",0,IF(Q$58="",1,IF(Q$58+$U$58*365&lt;$U$1,1,0)))</f>
        <v>0</v>
      </c>
      <c r="V55" s="163">
        <f>IF(A55="",0,IF(Q$58="",1,IF(Q$58+$V$58*365&lt;$U$1,1,0)))</f>
        <v>0</v>
      </c>
      <c r="W55" s="162">
        <f>IF(ISERROR(VLOOKUP(H55,'Directive OSH09 (FR)'!$O$6:$P$10,2,FALSE)),"",VLOOKUP(H55,'Directive OSH09 (FR)'!$O$6:$P$10,2,FALSE))</f>
        <v>4</v>
      </c>
      <c r="X55" s="3">
        <f>IF(ISERROR(VLOOKUP(I55,'Directive OSH09 (FR)'!$O$13:$P$17,2,FALSE)),"",VLOOKUP(I55,'Directive OSH09 (FR)'!$O$13:$P$17,2,FALSE))</f>
        <v>8</v>
      </c>
      <c r="Y55" s="3">
        <f>IF(J55="","",IF(J55&gt;=161,5,IF(J55&gt;=65,4,IF(J55&gt;=20,3,IF(J55&gt;=9,2,1)))))</f>
        <v>3</v>
      </c>
      <c r="Z55" s="196"/>
      <c r="AA55" s="418"/>
      <c r="AB55" s="418"/>
      <c r="AC55" s="420"/>
      <c r="AD55" s="667"/>
      <c r="AE55" s="651"/>
      <c r="AF55" s="314"/>
      <c r="AG55" s="8"/>
      <c r="AH55" s="8">
        <f t="shared" si="43"/>
        <v>0</v>
      </c>
      <c r="AI55" s="652"/>
    </row>
    <row r="56" spans="1:207" ht="25.5">
      <c r="A56" s="261"/>
      <c r="B56" s="8" t="s">
        <v>971</v>
      </c>
      <c r="C56" s="8" t="s">
        <v>900</v>
      </c>
      <c r="D56" s="255" t="s">
        <v>721</v>
      </c>
      <c r="E56" s="266" t="s">
        <v>36</v>
      </c>
      <c r="F56" s="267">
        <v>3</v>
      </c>
      <c r="G56" s="256" t="s">
        <v>489</v>
      </c>
      <c r="H56" s="7" t="s">
        <v>38</v>
      </c>
      <c r="I56" s="8" t="s">
        <v>48</v>
      </c>
      <c r="J56" s="8">
        <f>IF(ISERROR(W56*X56),"",W56*X56)</f>
        <v>32</v>
      </c>
      <c r="K56" s="14" t="str">
        <f>IF(ISERROR(VLOOKUP(Y56,'Directive OSH09 (FR)'!$T$6:$U$10,2,FALSE)),"",VLOOKUP(Y56,'Directive OSH09 (FR)'!$T$6:$U$10,2,FALSE))</f>
        <v>3-Moderé</v>
      </c>
      <c r="L56" s="126"/>
      <c r="M56" s="127"/>
      <c r="N56" s="27"/>
      <c r="O56" s="27"/>
      <c r="P56" s="27"/>
      <c r="Q56" s="57"/>
      <c r="R56" s="35"/>
      <c r="S56" s="7">
        <f t="shared" si="42"/>
        <v>0</v>
      </c>
      <c r="T56" s="35">
        <f t="shared" si="42"/>
        <v>0</v>
      </c>
      <c r="U56" s="3">
        <f>IF(A56="",0,IF(Q$58="",1,IF(Q$58+$U$58*365&lt;$U$1,1,0)))</f>
        <v>0</v>
      </c>
      <c r="V56" s="163">
        <f>IF(A56="",0,IF(Q$58="",1,IF(Q$58+$V$58*365&lt;$U$1,1,0)))</f>
        <v>0</v>
      </c>
      <c r="W56" s="162">
        <f>IF(ISERROR(VLOOKUP(H56,'Directive OSH09 (FR)'!$O$6:$P$10,2,FALSE)),"",VLOOKUP(H56,'Directive OSH09 (FR)'!$O$6:$P$10,2,FALSE))</f>
        <v>4</v>
      </c>
      <c r="X56" s="3">
        <f>IF(ISERROR(VLOOKUP(I56,'Directive OSH09 (FR)'!$O$13:$P$17,2,FALSE)),"",VLOOKUP(I56,'Directive OSH09 (FR)'!$O$13:$P$17,2,FALSE))</f>
        <v>8</v>
      </c>
      <c r="Y56" s="3">
        <f>IF(J56="","",IF(J56&gt;=161,5,IF(J56&gt;=65,4,IF(J56&gt;=20,3,IF(J56&gt;=9,2,1)))))</f>
        <v>3</v>
      </c>
      <c r="Z56" s="196"/>
      <c r="AA56" s="418"/>
      <c r="AB56" s="418"/>
      <c r="AC56" s="420"/>
      <c r="AD56" s="667"/>
      <c r="AE56" s="651"/>
      <c r="AF56" s="314"/>
      <c r="AG56" s="8"/>
      <c r="AH56" s="8"/>
      <c r="AI56" s="652"/>
    </row>
    <row r="57" spans="1:207" ht="25.5">
      <c r="A57" s="261"/>
      <c r="B57" s="8" t="s">
        <v>496</v>
      </c>
      <c r="C57" s="8" t="s">
        <v>494</v>
      </c>
      <c r="D57" s="433" t="s">
        <v>722</v>
      </c>
      <c r="E57" s="266" t="s">
        <v>39</v>
      </c>
      <c r="F57" s="267">
        <v>3</v>
      </c>
      <c r="G57" s="256" t="s">
        <v>489</v>
      </c>
      <c r="H57" s="7" t="s">
        <v>38</v>
      </c>
      <c r="I57" s="8" t="s">
        <v>48</v>
      </c>
      <c r="J57" s="8">
        <f t="shared" ref="J57" si="44">IF(ISERROR(W57*X57),"",W57*X57)</f>
        <v>32</v>
      </c>
      <c r="K57" s="14" t="str">
        <f>IF(ISERROR(VLOOKUP(Y57,'Directive OSH09 (FR)'!$T$6:$U$10,2,FALSE)),"",VLOOKUP(Y57,'Directive OSH09 (FR)'!$T$6:$U$10,2,FALSE))</f>
        <v>3-Moderé</v>
      </c>
      <c r="L57" s="126"/>
      <c r="M57" s="127"/>
      <c r="N57" s="27"/>
      <c r="O57" s="27"/>
      <c r="P57" s="27"/>
      <c r="Q57" s="57"/>
      <c r="R57" s="35"/>
      <c r="S57" s="7">
        <f t="shared" ref="S57:T59" si="45">U57</f>
        <v>0</v>
      </c>
      <c r="T57" s="35">
        <f t="shared" si="45"/>
        <v>0</v>
      </c>
      <c r="U57" s="3">
        <f>IF(A57="",0,IF(Q$58="",1,IF(Q$58+$U$58*365&lt;$U$1,1,0)))</f>
        <v>0</v>
      </c>
      <c r="V57" s="163">
        <f>IF(A57="",0,IF(Q$58="",1,IF(Q$58+$V$58*365&lt;$U$1,1,0)))</f>
        <v>0</v>
      </c>
      <c r="W57" s="162">
        <f>IF(ISERROR(VLOOKUP(H57,'Directive OSH09 (FR)'!$O$6:$P$10,2,FALSE)),"",VLOOKUP(H57,'Directive OSH09 (FR)'!$O$6:$P$10,2,FALSE))</f>
        <v>4</v>
      </c>
      <c r="X57" s="3">
        <f>IF(ISERROR(VLOOKUP(I57,'Directive OSH09 (FR)'!$O$13:$P$17,2,FALSE)),"",VLOOKUP(I57,'Directive OSH09 (FR)'!$O$13:$P$17,2,FALSE))</f>
        <v>8</v>
      </c>
      <c r="Y57" s="3">
        <f t="shared" ref="Y57:Y59" si="46">IF(J57="","",IF(J57&gt;=161,5,IF(J57&gt;=65,4,IF(J57&gt;=20,3,IF(J57&gt;=9,2,1)))))</f>
        <v>3</v>
      </c>
      <c r="Z57" s="196"/>
      <c r="AA57" s="418"/>
      <c r="AB57" s="418"/>
      <c r="AC57" s="420"/>
      <c r="AD57" s="667"/>
      <c r="AE57" s="651"/>
      <c r="AF57" s="314"/>
      <c r="AG57" s="8"/>
      <c r="AH57" s="8">
        <f t="shared" ref="AH57" si="47">IF(ISERROR(AU57*AV57),"",AU57*AV57)</f>
        <v>0</v>
      </c>
      <c r="AI57" s="652"/>
    </row>
    <row r="58" spans="1:207" ht="38.25">
      <c r="A58" s="261"/>
      <c r="B58" s="255" t="s">
        <v>972</v>
      </c>
      <c r="C58" s="255" t="s">
        <v>491</v>
      </c>
      <c r="D58" s="442" t="s">
        <v>492</v>
      </c>
      <c r="E58" s="266" t="s">
        <v>39</v>
      </c>
      <c r="F58" s="267">
        <v>3</v>
      </c>
      <c r="G58" s="256" t="s">
        <v>489</v>
      </c>
      <c r="H58" s="7" t="s">
        <v>38</v>
      </c>
      <c r="I58" s="8" t="s">
        <v>48</v>
      </c>
      <c r="J58" s="8">
        <f>IF(ISERROR(W58*X58),"",W58*X58)</f>
        <v>32</v>
      </c>
      <c r="K58" s="14" t="str">
        <f>IF(ISERROR(VLOOKUP(Y58,'Directive OSH09 (FR)'!$T$6:$U$10,2,FALSE)),"",VLOOKUP(Y58,'Directive OSH09 (FR)'!$T$6:$U$10,2,FALSE))</f>
        <v>3-Moderé</v>
      </c>
      <c r="L58" s="126"/>
      <c r="M58" s="127"/>
      <c r="N58" s="27"/>
      <c r="O58" s="27"/>
      <c r="P58" s="27"/>
      <c r="Q58" s="57"/>
      <c r="R58" s="35"/>
      <c r="S58" s="7">
        <f t="shared" si="45"/>
        <v>0</v>
      </c>
      <c r="T58" s="35">
        <f t="shared" si="45"/>
        <v>0</v>
      </c>
      <c r="U58" s="3">
        <f>IF(A58="",0,IF(Q$58="",1,IF(Q$58+$U$58*365&lt;$U$1,1,0)))</f>
        <v>0</v>
      </c>
      <c r="V58" s="163">
        <f>IF(A58="",0,IF(Q$58="",1,IF(Q$58+$V$58*365&lt;$U$1,1,0)))</f>
        <v>0</v>
      </c>
      <c r="W58" s="162">
        <f>IF(ISERROR(VLOOKUP(H58,'Directive OSH09 (FR)'!$O$6:$P$10,2,FALSE)),"",VLOOKUP(H58,'Directive OSH09 (FR)'!$O$6:$P$10,2,FALSE))</f>
        <v>4</v>
      </c>
      <c r="X58" s="3">
        <f>IF(ISERROR(VLOOKUP(I58,'Directive OSH09 (FR)'!$O$13:$P$17,2,FALSE)),"",VLOOKUP(I58,'Directive OSH09 (FR)'!$O$13:$P$17,2,FALSE))</f>
        <v>8</v>
      </c>
      <c r="Y58" s="3">
        <f t="shared" si="46"/>
        <v>3</v>
      </c>
      <c r="Z58" s="196"/>
      <c r="AA58" s="418"/>
      <c r="AB58" s="418"/>
      <c r="AC58" s="420"/>
      <c r="AD58" s="667"/>
      <c r="AE58" s="651"/>
      <c r="AF58" s="314"/>
      <c r="AG58" s="8"/>
      <c r="AH58" s="8"/>
      <c r="AI58" s="653"/>
    </row>
    <row r="59" spans="1:207" ht="5.25" customHeight="1">
      <c r="A59" s="405"/>
      <c r="B59" s="62"/>
      <c r="C59" s="62"/>
      <c r="D59" s="62"/>
      <c r="E59" s="293"/>
      <c r="F59" s="282"/>
      <c r="G59" s="458"/>
      <c r="H59" s="61"/>
      <c r="I59" s="62"/>
      <c r="J59" s="62" t="str">
        <f t="shared" ref="J59" si="48">IF(ISERROR(W59*X59),"",W59*X59)</f>
        <v/>
      </c>
      <c r="K59" s="63" t="str">
        <f>IF(ISERROR(VLOOKUP(Y59,'Directive OSH09 (FR)'!$T$6:$U$10,2,FALSE)),"",VLOOKUP(Y59,'Directive OSH09 (FR)'!$T$6:$U$10,2,FALSE))</f>
        <v/>
      </c>
      <c r="L59" s="61"/>
      <c r="M59" s="64"/>
      <c r="N59" s="64"/>
      <c r="O59" s="64"/>
      <c r="P59" s="64"/>
      <c r="Q59" s="65"/>
      <c r="R59" s="66"/>
      <c r="S59" s="61">
        <f t="shared" si="45"/>
        <v>0</v>
      </c>
      <c r="T59" s="66">
        <f t="shared" si="45"/>
        <v>0</v>
      </c>
      <c r="U59" s="164">
        <f>IF(A59="",0,IF(Q$47="",1,IF(Q$47+$U$47*365&lt;$U$1,1,0)))</f>
        <v>0</v>
      </c>
      <c r="V59" s="165">
        <f>IF(A59="",0,IF(Q$47="",1,IF(Q$47+$V$47*365&lt;$U$1,1,0)))</f>
        <v>0</v>
      </c>
      <c r="W59" s="162" t="str">
        <f>IF(ISERROR(VLOOKUP(H59,'Directive OSH09 (FR)'!$O$6:$P$10,2,FALSE)),"",VLOOKUP(H59,'Directive OSH09 (FR)'!$O$6:$P$10,2,FALSE))</f>
        <v/>
      </c>
      <c r="X59" s="3" t="str">
        <f>IF(ISERROR(VLOOKUP(I59,'Directive OSH09 (FR)'!$O$13:$P$17,2,FALSE)),"",VLOOKUP(I59,'Directive OSH09 (FR)'!$O$13:$P$17,2,FALSE))</f>
        <v/>
      </c>
      <c r="Y59" s="3" t="str">
        <f t="shared" si="46"/>
        <v/>
      </c>
      <c r="Z59" s="417"/>
      <c r="AA59" s="418"/>
      <c r="AB59" s="418"/>
      <c r="AC59" s="420"/>
      <c r="AD59" s="667"/>
      <c r="AE59" s="651"/>
      <c r="AF59" s="421"/>
      <c r="AG59" s="418"/>
      <c r="AH59" s="418"/>
      <c r="AI59" s="652"/>
    </row>
    <row r="60" spans="1:207" s="517" customFormat="1">
      <c r="A60" s="403" t="s">
        <v>279</v>
      </c>
      <c r="B60" s="398"/>
      <c r="C60" s="398"/>
      <c r="D60" s="398"/>
      <c r="E60" s="370"/>
      <c r="F60" s="371"/>
      <c r="G60" s="464"/>
      <c r="H60" s="412"/>
      <c r="I60" s="398"/>
      <c r="J60" s="398">
        <f>IF(SUM(J61:J65)=0,"",MAX(J61:J65))</f>
        <v>16</v>
      </c>
      <c r="K60" s="356" t="str">
        <f>IF(ISERROR(VLOOKUP(Y60,'Directive OSH09 (FR)'!$T$6:$U$10,2,FALSE)),"",VLOOKUP(Y60,'Directive OSH09 (FR)'!$T$6:$U$10,2,FALSE))</f>
        <v>2-Tolérable</v>
      </c>
      <c r="L60" s="357" t="str">
        <f>IF(ISERROR(VLOOKUP($A60,Dangers!$B$4:$G$1001,4,FALSE)),"ERR",IF(ISBLANK(VLOOKUP($A60,Dangers!$B$4:$G$1001,4,FALSE)),"","Yes"))</f>
        <v/>
      </c>
      <c r="M60" s="358" t="str">
        <f>IF(ISERROR(VLOOKUP($A60,Dangers!$B$4:$G$1001,6,FALSE)),"ERR",IF(ISBLANK((VLOOKUP($A60,Dangers!$B$4:$G$1001,6,FALSE))),"","Yes"))</f>
        <v/>
      </c>
      <c r="N60" s="358"/>
      <c r="O60" s="359"/>
      <c r="P60" s="358"/>
      <c r="Q60" s="360" t="str">
        <f>IF(OR(L60="Yes",M60="Yes"),MAX(Q61:Q65),"")</f>
        <v/>
      </c>
      <c r="R60" s="361"/>
      <c r="S60" s="357">
        <f>IF(L60="Yes",IF(SUM(S61:S65)=0,0,1),2)</f>
        <v>2</v>
      </c>
      <c r="T60" s="361">
        <f>IF(M60="Yes",IF(SUM(T61:T65)=0,0,1),2)</f>
        <v>2</v>
      </c>
      <c r="U60" s="362">
        <v>0</v>
      </c>
      <c r="V60" s="363">
        <v>0</v>
      </c>
      <c r="W60" s="364" t="str">
        <f>IF(ISERROR(VLOOKUP(H60,'Directive OSH09 (FR)'!$O$6:$P$10,2,FALSE)),"",VLOOKUP(H60,'Directive OSH09 (FR)'!$O$6:$P$10,2,FALSE))</f>
        <v/>
      </c>
      <c r="X60" s="362" t="str">
        <f>IF(ISERROR(VLOOKUP(I60,'Directive OSH09 (FR)'!$O$13:$P$17,2,FALSE)),"",VLOOKUP(I60,'Directive OSH09 (FR)'!$O$13:$P$17,2,FALSE))</f>
        <v/>
      </c>
      <c r="Y60" s="362">
        <f>IF(J60="","",IF(J60&gt;=161,5,IF(J60&gt;=65,4,IF(J60&gt;=20,3,IF(J60&gt;=9,2,1)))))</f>
        <v>2</v>
      </c>
      <c r="Z60" s="367"/>
      <c r="AA60" s="365"/>
      <c r="AB60" s="365"/>
      <c r="AC60" s="368"/>
      <c r="AD60" s="665"/>
      <c r="AE60" s="644"/>
      <c r="AF60" s="624"/>
      <c r="AG60" s="365"/>
      <c r="AH60" s="365"/>
      <c r="AI60" s="65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row>
    <row r="61" spans="1:207" ht="38.25">
      <c r="A61" s="261" t="s">
        <v>938</v>
      </c>
      <c r="B61" s="8" t="s">
        <v>973</v>
      </c>
      <c r="C61" s="8" t="s">
        <v>725</v>
      </c>
      <c r="D61" s="8" t="s">
        <v>974</v>
      </c>
      <c r="E61" s="266" t="s">
        <v>39</v>
      </c>
      <c r="F61" s="267">
        <v>3</v>
      </c>
      <c r="G61" s="321" t="s">
        <v>504</v>
      </c>
      <c r="H61" s="7" t="s">
        <v>35</v>
      </c>
      <c r="I61" s="8" t="s">
        <v>47</v>
      </c>
      <c r="J61" s="8">
        <f>IF(ISERROR(W61*X61),"",W61*X61)</f>
        <v>8</v>
      </c>
      <c r="K61" s="14" t="str">
        <f>IF(ISERROR(VLOOKUP(Y61,'Directive OSH09 (FR)'!$T$6:$U$10,2,FALSE)),"",VLOOKUP(Y61,'Directive OSH09 (FR)'!$T$6:$U$10,2,FALSE))</f>
        <v>1-Negligeable</v>
      </c>
      <c r="L61" s="126"/>
      <c r="M61" s="127"/>
      <c r="N61" s="27"/>
      <c r="O61" s="27"/>
      <c r="P61" s="27"/>
      <c r="Q61" s="57"/>
      <c r="R61" s="35"/>
      <c r="S61" s="7">
        <f t="shared" ref="S61:T65" si="49">U61</f>
        <v>1</v>
      </c>
      <c r="T61" s="35">
        <f t="shared" si="49"/>
        <v>1</v>
      </c>
      <c r="U61" s="3">
        <f>IF(A61="",0,IF(Q$60="",1,IF(Q$60+$U$60*365&lt;$U$1,1,0)))</f>
        <v>1</v>
      </c>
      <c r="V61" s="163">
        <f>IF(A61="",0,IF(Q$60="",1,IF(Q$60+$V$60*365&lt;$U$1,1,0)))</f>
        <v>1</v>
      </c>
      <c r="W61" s="162">
        <f>IF(ISERROR(VLOOKUP(H61,'Directive OSH09 (FR)'!$O$6:$P$10,2,FALSE)),"",VLOOKUP(H61,'Directive OSH09 (FR)'!$O$6:$P$10,2,FALSE))</f>
        <v>2</v>
      </c>
      <c r="X61" s="3">
        <f>IF(ISERROR(VLOOKUP(I61,'Directive OSH09 (FR)'!$O$13:$P$17,2,FALSE)),"",VLOOKUP(I61,'Directive OSH09 (FR)'!$O$13:$P$17,2,FALSE))</f>
        <v>4</v>
      </c>
      <c r="Y61" s="3">
        <f>IF(J61="","",IF(J61&gt;=161,5,IF(J61&gt;=65,4,IF(J61&gt;=20,3,IF(J61&gt;=9,2,1)))))</f>
        <v>1</v>
      </c>
      <c r="Z61" s="417"/>
      <c r="AA61" s="418"/>
      <c r="AB61" s="418"/>
      <c r="AC61" s="420"/>
      <c r="AD61" s="667"/>
      <c r="AE61" s="651"/>
      <c r="AF61" s="421"/>
      <c r="AG61" s="418"/>
      <c r="AH61" s="418"/>
      <c r="AI61" s="652"/>
    </row>
    <row r="62" spans="1:207" ht="76.5" customHeight="1">
      <c r="A62" s="261" t="s">
        <v>938</v>
      </c>
      <c r="B62" s="255" t="s">
        <v>505</v>
      </c>
      <c r="C62" s="8" t="s">
        <v>506</v>
      </c>
      <c r="D62" s="255" t="s">
        <v>507</v>
      </c>
      <c r="E62" s="266" t="s">
        <v>36</v>
      </c>
      <c r="F62" s="267">
        <v>3</v>
      </c>
      <c r="G62" s="321" t="s">
        <v>508</v>
      </c>
      <c r="H62" s="7" t="s">
        <v>35</v>
      </c>
      <c r="I62" s="8" t="s">
        <v>48</v>
      </c>
      <c r="J62" s="8">
        <f>IF(ISERROR(W62*X62),"",W62*X62)</f>
        <v>16</v>
      </c>
      <c r="K62" s="14" t="str">
        <f>IF(ISERROR(VLOOKUP(Y62,'Directive OSH09 (FR)'!$T$6:$U$10,2,FALSE)),"",VLOOKUP(Y62,'Directive OSH09 (FR)'!$T$6:$U$10,2,FALSE))</f>
        <v>2-Tolérable</v>
      </c>
      <c r="L62" s="126"/>
      <c r="M62" s="127"/>
      <c r="N62" s="27"/>
      <c r="O62" s="27"/>
      <c r="P62" s="27"/>
      <c r="Q62" s="57"/>
      <c r="R62" s="35"/>
      <c r="S62" s="7">
        <f t="shared" si="49"/>
        <v>1</v>
      </c>
      <c r="T62" s="35">
        <f t="shared" si="49"/>
        <v>1</v>
      </c>
      <c r="U62" s="3">
        <f>IF(A62="",0,IF(Q$141="",1,IF(Q$141+$U$91*365&lt;$U$1,1,0)))</f>
        <v>1</v>
      </c>
      <c r="V62" s="163">
        <f>IF(A62="",0,IF(Q$141="",1,IF(Q$141+$V$91*365&lt;$U$1,1,0)))</f>
        <v>1</v>
      </c>
      <c r="W62" s="162">
        <f>IF(ISERROR(VLOOKUP(H62,'Directive OSH09 (FR)'!$O$6:$P$10,2,FALSE)),"",VLOOKUP(H62,'Directive OSH09 (FR)'!$O$6:$P$10,2,FALSE))</f>
        <v>2</v>
      </c>
      <c r="X62" s="3">
        <f>IF(ISERROR(VLOOKUP(I62,'Directive OSH09 (FR)'!$O$13:$P$17,2,FALSE)),"",VLOOKUP(I62,'Directive OSH09 (FR)'!$O$13:$P$17,2,FALSE))</f>
        <v>8</v>
      </c>
      <c r="Y62" s="3">
        <f t="shared" ref="Y62" si="50">IF(J62="","",IF(J62&gt;=161,5,IF(J62&gt;=65,4,IF(J62&gt;=20,3,IF(J62&gt;=9,2,1)))))</f>
        <v>2</v>
      </c>
      <c r="Z62" s="210"/>
      <c r="AA62" s="418"/>
      <c r="AB62" s="418"/>
      <c r="AC62" s="420"/>
      <c r="AD62" s="667"/>
      <c r="AE62" s="651"/>
      <c r="AF62" s="314"/>
      <c r="AG62" s="255"/>
      <c r="AH62" s="8">
        <f t="shared" ref="AH62" si="51">IF(ISERROR(AU62*AV62),"",AU62*AV62)</f>
        <v>0</v>
      </c>
      <c r="AI62" s="653"/>
    </row>
    <row r="63" spans="1:207">
      <c r="A63" s="261"/>
      <c r="B63" s="8"/>
      <c r="C63" s="8"/>
      <c r="D63" s="8"/>
      <c r="E63" s="266"/>
      <c r="F63" s="267"/>
      <c r="G63" s="321"/>
      <c r="H63" s="7"/>
      <c r="I63" s="8"/>
      <c r="J63" s="8" t="str">
        <f t="shared" ref="J63:J65" si="52">IF(ISERROR(W63*X63),"",W63*X63)</f>
        <v/>
      </c>
      <c r="K63" s="14" t="str">
        <f>IF(ISERROR(VLOOKUP(Y63,'Directive OSH09 (FR)'!$T$6:$U$10,2,FALSE)),"",VLOOKUP(Y63,'Directive OSH09 (FR)'!$T$6:$U$10,2,FALSE))</f>
        <v/>
      </c>
      <c r="L63" s="126"/>
      <c r="M63" s="127"/>
      <c r="N63" s="27"/>
      <c r="O63" s="27"/>
      <c r="P63" s="27"/>
      <c r="Q63" s="57"/>
      <c r="R63" s="35"/>
      <c r="S63" s="7">
        <f t="shared" si="49"/>
        <v>0</v>
      </c>
      <c r="T63" s="35">
        <f t="shared" si="49"/>
        <v>0</v>
      </c>
      <c r="U63" s="3">
        <f>IF(A63="",0,IF(Q$60="",1,IF(Q$60+$U$60*365&lt;$U$1,1,0)))</f>
        <v>0</v>
      </c>
      <c r="V63" s="163">
        <f>IF(A63="",0,IF(Q$60="",1,IF(Q$60+$V$60*365&lt;$U$1,1,0)))</f>
        <v>0</v>
      </c>
      <c r="W63" s="162" t="str">
        <f>IF(ISERROR(VLOOKUP(H63,'Directive OSH09 (FR)'!$O$6:$P$10,2,FALSE)),"",VLOOKUP(H63,'Directive OSH09 (FR)'!$O$6:$P$10,2,FALSE))</f>
        <v/>
      </c>
      <c r="X63" s="3" t="str">
        <f>IF(ISERROR(VLOOKUP(I63,'Directive OSH09 (FR)'!$O$13:$P$17,2,FALSE)),"",VLOOKUP(I63,'Directive OSH09 (FR)'!$O$13:$P$17,2,FALSE))</f>
        <v/>
      </c>
      <c r="Y63" s="3" t="str">
        <f t="shared" ref="Y63:Y65" si="53">IF(J63="","",IF(J63&gt;=161,5,IF(J63&gt;=65,4,IF(J63&gt;=20,3,IF(J63&gt;=9,2,1)))))</f>
        <v/>
      </c>
      <c r="Z63" s="417"/>
      <c r="AA63" s="418"/>
      <c r="AB63" s="418"/>
      <c r="AC63" s="420"/>
      <c r="AD63" s="667"/>
      <c r="AE63" s="651"/>
      <c r="AF63" s="421"/>
      <c r="AG63" s="418"/>
      <c r="AH63" s="418"/>
      <c r="AI63" s="652"/>
    </row>
    <row r="64" spans="1:207">
      <c r="A64" s="261"/>
      <c r="B64" s="8"/>
      <c r="C64" s="8"/>
      <c r="D64" s="8"/>
      <c r="E64" s="266"/>
      <c r="F64" s="267"/>
      <c r="G64" s="321"/>
      <c r="H64" s="7"/>
      <c r="I64" s="8"/>
      <c r="J64" s="8" t="str">
        <f t="shared" si="52"/>
        <v/>
      </c>
      <c r="K64" s="14" t="str">
        <f>IF(ISERROR(VLOOKUP(Y64,'Directive OSH09 (FR)'!$T$6:$U$10,2,FALSE)),"",VLOOKUP(Y64,'Directive OSH09 (FR)'!$T$6:$U$10,2,FALSE))</f>
        <v/>
      </c>
      <c r="L64" s="126"/>
      <c r="M64" s="127"/>
      <c r="N64" s="27"/>
      <c r="O64" s="27"/>
      <c r="P64" s="27"/>
      <c r="Q64" s="57"/>
      <c r="R64" s="35"/>
      <c r="S64" s="7">
        <f t="shared" si="49"/>
        <v>0</v>
      </c>
      <c r="T64" s="35">
        <f t="shared" si="49"/>
        <v>0</v>
      </c>
      <c r="U64" s="3">
        <f>IF(A64="",0,IF(Q$60="",1,IF(Q$60+$U$60*365&lt;$U$1,1,0)))</f>
        <v>0</v>
      </c>
      <c r="V64" s="163">
        <f>IF(A64="",0,IF(Q$60="",1,IF(Q$60+$V$60*365&lt;$U$1,1,0)))</f>
        <v>0</v>
      </c>
      <c r="W64" s="162" t="str">
        <f>IF(ISERROR(VLOOKUP(H64,'Directive OSH09 (FR)'!$O$6:$P$10,2,FALSE)),"",VLOOKUP(H64,'Directive OSH09 (FR)'!$O$6:$P$10,2,FALSE))</f>
        <v/>
      </c>
      <c r="X64" s="3" t="str">
        <f>IF(ISERROR(VLOOKUP(I64,'Directive OSH09 (FR)'!$O$13:$P$17,2,FALSE)),"",VLOOKUP(I64,'Directive OSH09 (FR)'!$O$13:$P$17,2,FALSE))</f>
        <v/>
      </c>
      <c r="Y64" s="3" t="str">
        <f t="shared" si="53"/>
        <v/>
      </c>
      <c r="Z64" s="417"/>
      <c r="AA64" s="418"/>
      <c r="AB64" s="418"/>
      <c r="AC64" s="420"/>
      <c r="AD64" s="667"/>
      <c r="AE64" s="651"/>
      <c r="AF64" s="421"/>
      <c r="AG64" s="418"/>
      <c r="AH64" s="418"/>
      <c r="AI64" s="652"/>
    </row>
    <row r="65" spans="1:207" ht="5.25" customHeight="1">
      <c r="A65" s="405"/>
      <c r="B65" s="62"/>
      <c r="C65" s="62"/>
      <c r="D65" s="62"/>
      <c r="E65" s="293"/>
      <c r="F65" s="282"/>
      <c r="G65" s="458"/>
      <c r="H65" s="61"/>
      <c r="I65" s="62"/>
      <c r="J65" s="62" t="str">
        <f t="shared" si="52"/>
        <v/>
      </c>
      <c r="K65" s="63" t="str">
        <f>IF(ISERROR(VLOOKUP(Y65,'Directive OSH09 (FR)'!$T$6:$U$10,2,FALSE)),"",VLOOKUP(Y65,'Directive OSH09 (FR)'!$T$6:$U$10,2,FALSE))</f>
        <v/>
      </c>
      <c r="L65" s="61"/>
      <c r="M65" s="64"/>
      <c r="N65" s="64"/>
      <c r="O65" s="64"/>
      <c r="P65" s="64"/>
      <c r="Q65" s="65"/>
      <c r="R65" s="66"/>
      <c r="S65" s="61">
        <f t="shared" si="49"/>
        <v>0</v>
      </c>
      <c r="T65" s="66">
        <f t="shared" si="49"/>
        <v>0</v>
      </c>
      <c r="U65" s="164">
        <f>IF(A65="",0,IF(Q$60="",1,IF(Q$60+$U$60*365&lt;$U$1,1,0)))</f>
        <v>0</v>
      </c>
      <c r="V65" s="165">
        <f>IF(A65="",0,IF(Q$60="",1,IF(Q$60+$V$60*365&lt;$U$1,1,0)))</f>
        <v>0</v>
      </c>
      <c r="W65" s="162" t="str">
        <f>IF(ISERROR(VLOOKUP(H65,'Directive OSH09 (FR)'!$O$6:$P$10,2,FALSE)),"",VLOOKUP(H65,'Directive OSH09 (FR)'!$O$6:$P$10,2,FALSE))</f>
        <v/>
      </c>
      <c r="X65" s="3" t="str">
        <f>IF(ISERROR(VLOOKUP(I65,'Directive OSH09 (FR)'!$O$13:$P$17,2,FALSE)),"",VLOOKUP(I65,'Directive OSH09 (FR)'!$O$13:$P$17,2,FALSE))</f>
        <v/>
      </c>
      <c r="Y65" s="3" t="str">
        <f t="shared" si="53"/>
        <v/>
      </c>
      <c r="Z65" s="417"/>
      <c r="AA65" s="418"/>
      <c r="AB65" s="418"/>
      <c r="AC65" s="420"/>
      <c r="AD65" s="667"/>
      <c r="AE65" s="651"/>
      <c r="AF65" s="421"/>
      <c r="AG65" s="418"/>
      <c r="AH65" s="418"/>
      <c r="AI65" s="652"/>
    </row>
    <row r="66" spans="1:207" s="517" customFormat="1">
      <c r="A66" s="403" t="s">
        <v>280</v>
      </c>
      <c r="B66" s="398"/>
      <c r="C66" s="398"/>
      <c r="D66" s="398"/>
      <c r="E66" s="370"/>
      <c r="F66" s="371"/>
      <c r="G66" s="464"/>
      <c r="H66" s="412"/>
      <c r="I66" s="398"/>
      <c r="J66" s="398">
        <f>IF(SUM(J67:J71)=0,"",MAX(J67:J71))</f>
        <v>16</v>
      </c>
      <c r="K66" s="356" t="str">
        <f>IF(ISERROR(VLOOKUP(Y66,'Directive OSH09 (FR)'!$T$6:$U$10,2,FALSE)),"",VLOOKUP(Y66,'Directive OSH09 (FR)'!$T$6:$U$10,2,FALSE))</f>
        <v>2-Tolérable</v>
      </c>
      <c r="L66" s="357" t="str">
        <f>IF(ISERROR(VLOOKUP($A66,Dangers!$B$4:$G$1001,4,FALSE)),"ERR",IF(ISBLANK(VLOOKUP($A66,Dangers!$B$4:$G$1001,4,FALSE)),"","Yes"))</f>
        <v>Yes</v>
      </c>
      <c r="M66" s="358" t="str">
        <f>IF(ISERROR(VLOOKUP($A66,Dangers!$B$4:$G$1001,6,FALSE)),"ERR",IF(ISBLANK((VLOOKUP($A66,Dangers!$B$4:$G$1001,6,FALSE))),"","Yes"))</f>
        <v>Yes</v>
      </c>
      <c r="N66" s="358"/>
      <c r="O66" s="359"/>
      <c r="P66" s="358"/>
      <c r="Q66" s="360">
        <f>IF(OR(L66="Yes",M66="Yes"),MAX(Q67:Q71),"")</f>
        <v>0</v>
      </c>
      <c r="R66" s="361"/>
      <c r="S66" s="357">
        <f>IF(L66="Yes",IF(SUM(S67:S71)=0,0,1),2)</f>
        <v>0</v>
      </c>
      <c r="T66" s="361">
        <f>IF(M66="Yes",IF(SUM(T67:T71)=0,0,1),2)</f>
        <v>0</v>
      </c>
      <c r="U66" s="362">
        <v>5</v>
      </c>
      <c r="V66" s="363">
        <v>5</v>
      </c>
      <c r="W66" s="364" t="str">
        <f>IF(ISERROR(VLOOKUP(H66,'Directive OSH09 (FR)'!$O$6:$P$10,2,FALSE)),"",VLOOKUP(H66,'Directive OSH09 (FR)'!$O$6:$P$10,2,FALSE))</f>
        <v/>
      </c>
      <c r="X66" s="362" t="str">
        <f>IF(ISERROR(VLOOKUP(I66,'Directive OSH09 (FR)'!$O$13:$P$17,2,FALSE)),"",VLOOKUP(I66,'Directive OSH09 (FR)'!$O$13:$P$17,2,FALSE))</f>
        <v/>
      </c>
      <c r="Y66" s="362">
        <f>IF(J66="","",IF(J66&gt;=161,5,IF(J66&gt;=65,4,IF(J66&gt;=20,3,IF(J66&gt;=9,2,1)))))</f>
        <v>2</v>
      </c>
      <c r="Z66" s="367"/>
      <c r="AA66" s="365"/>
      <c r="AB66" s="365"/>
      <c r="AC66" s="368"/>
      <c r="AD66" s="665"/>
      <c r="AE66" s="644"/>
      <c r="AF66" s="624"/>
      <c r="AG66" s="365"/>
      <c r="AH66" s="365"/>
      <c r="AI66" s="65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row>
    <row r="67" spans="1:207" ht="38.25">
      <c r="A67" s="261"/>
      <c r="B67" s="8" t="s">
        <v>509</v>
      </c>
      <c r="C67" s="8" t="s">
        <v>1315</v>
      </c>
      <c r="D67" s="8" t="s">
        <v>510</v>
      </c>
      <c r="E67" s="266" t="s">
        <v>39</v>
      </c>
      <c r="F67" s="283">
        <v>3</v>
      </c>
      <c r="G67" s="321" t="s">
        <v>511</v>
      </c>
      <c r="H67" s="7" t="s">
        <v>35</v>
      </c>
      <c r="I67" s="8" t="s">
        <v>48</v>
      </c>
      <c r="J67" s="8">
        <f>IF(ISERROR(W67*X67),"",W67*X67)</f>
        <v>16</v>
      </c>
      <c r="K67" s="14" t="str">
        <f>IF(ISERROR(VLOOKUP(Y67,'Directive OSH09 (FR)'!$T$6:$U$10,2,FALSE)),"",VLOOKUP(Y67,'Directive OSH09 (FR)'!$T$6:$U$10,2,FALSE))</f>
        <v>2-Tolérable</v>
      </c>
      <c r="L67" s="126"/>
      <c r="M67" s="127"/>
      <c r="N67" s="27"/>
      <c r="O67" s="27"/>
      <c r="P67" s="27"/>
      <c r="Q67" s="57"/>
      <c r="R67" s="35"/>
      <c r="S67" s="7">
        <f>U67</f>
        <v>0</v>
      </c>
      <c r="T67" s="35">
        <f>V67</f>
        <v>0</v>
      </c>
      <c r="U67" s="3">
        <f>IF(A67="",0,IF(Q$24="",1,IF(Q$24+$U$24*365&lt;$U$1,1,0)))</f>
        <v>0</v>
      </c>
      <c r="V67" s="163">
        <f>IF(A67="",0,IF(Q$24="",1,IF(Q$24+$V$24*365&lt;$U$1,1,0)))</f>
        <v>0</v>
      </c>
      <c r="W67" s="162">
        <f>IF(ISERROR(VLOOKUP(H67,'Directive OSH09 (FR)'!$O$6:$P$10,2,FALSE)),"",VLOOKUP(H67,'Directive OSH09 (FR)'!$O$6:$P$10,2,FALSE))</f>
        <v>2</v>
      </c>
      <c r="X67" s="3">
        <f>IF(ISERROR(VLOOKUP(I67,'Directive OSH09 (FR)'!$O$13:$P$17,2,FALSE)),"",VLOOKUP(I67,'Directive OSH09 (FR)'!$O$13:$P$17,2,FALSE))</f>
        <v>8</v>
      </c>
      <c r="Y67" s="3">
        <f>IF(J67="","",IF(J67&gt;=161,5,IF(J67&gt;=65,4,IF(J67&gt;=20,3,IF(J67&gt;=9,2,1)))))</f>
        <v>2</v>
      </c>
      <c r="Z67" s="417"/>
      <c r="AA67" s="418"/>
      <c r="AB67" s="418"/>
      <c r="AC67" s="420"/>
      <c r="AD67" s="667"/>
      <c r="AE67" s="651"/>
      <c r="AF67" s="421"/>
      <c r="AG67" s="418"/>
      <c r="AH67" s="418"/>
      <c r="AI67" s="652"/>
    </row>
    <row r="68" spans="1:207">
      <c r="A68" s="261"/>
      <c r="B68" s="8"/>
      <c r="C68" s="8"/>
      <c r="D68" s="8"/>
      <c r="E68" s="266"/>
      <c r="F68" s="267"/>
      <c r="G68" s="321"/>
      <c r="H68" s="7"/>
      <c r="I68" s="8"/>
      <c r="J68" s="8" t="str">
        <f t="shared" ref="J68:J71" si="54">IF(ISERROR(W68*X68),"",W68*X68)</f>
        <v/>
      </c>
      <c r="K68" s="14" t="str">
        <f>IF(ISERROR(VLOOKUP(Y68,'Directive OSH09 (FR)'!$T$6:$U$10,2,FALSE)),"",VLOOKUP(Y68,'Directive OSH09 (FR)'!$T$6:$U$10,2,FALSE))</f>
        <v/>
      </c>
      <c r="L68" s="126"/>
      <c r="M68" s="127"/>
      <c r="N68" s="27"/>
      <c r="O68" s="27"/>
      <c r="P68" s="27"/>
      <c r="Q68" s="57"/>
      <c r="R68" s="35"/>
      <c r="S68" s="7">
        <f t="shared" ref="S68:T71" si="55">U68</f>
        <v>0</v>
      </c>
      <c r="T68" s="35">
        <f t="shared" si="55"/>
        <v>0</v>
      </c>
      <c r="U68" s="3">
        <f>IF(A68="",0,IF(Q$66="",1,IF(Q$66+$U$66*365&lt;$U$1,1,0)))</f>
        <v>0</v>
      </c>
      <c r="V68" s="163">
        <f>IF(A68="",0,IF(Q$66="",1,IF(Q$66+$V$66*365&lt;$U$1,1,0)))</f>
        <v>0</v>
      </c>
      <c r="W68" s="162" t="str">
        <f>IF(ISERROR(VLOOKUP(H68,'Directive OSH09 (FR)'!$O$6:$P$10,2,FALSE)),"",VLOOKUP(H68,'Directive OSH09 (FR)'!$O$6:$P$10,2,FALSE))</f>
        <v/>
      </c>
      <c r="X68" s="3" t="str">
        <f>IF(ISERROR(VLOOKUP(I68,'Directive OSH09 (FR)'!$O$13:$P$17,2,FALSE)),"",VLOOKUP(I68,'Directive OSH09 (FR)'!$O$13:$P$17,2,FALSE))</f>
        <v/>
      </c>
      <c r="Y68" s="3" t="str">
        <f t="shared" ref="Y68:Y71" si="56">IF(J68="","",IF(J68&gt;=161,5,IF(J68&gt;=65,4,IF(J68&gt;=20,3,IF(J68&gt;=9,2,1)))))</f>
        <v/>
      </c>
      <c r="Z68" s="417"/>
      <c r="AA68" s="418"/>
      <c r="AB68" s="418"/>
      <c r="AC68" s="420"/>
      <c r="AD68" s="667"/>
      <c r="AE68" s="651"/>
      <c r="AF68" s="421"/>
      <c r="AG68" s="418"/>
      <c r="AH68" s="418"/>
      <c r="AI68" s="652"/>
    </row>
    <row r="69" spans="1:207">
      <c r="A69" s="261"/>
      <c r="B69" s="8"/>
      <c r="C69" s="8"/>
      <c r="D69" s="8"/>
      <c r="E69" s="266"/>
      <c r="F69" s="267"/>
      <c r="G69" s="321"/>
      <c r="H69" s="7"/>
      <c r="I69" s="8"/>
      <c r="J69" s="8" t="str">
        <f t="shared" si="54"/>
        <v/>
      </c>
      <c r="K69" s="14" t="str">
        <f>IF(ISERROR(VLOOKUP(Y69,'Directive OSH09 (FR)'!$T$6:$U$10,2,FALSE)),"",VLOOKUP(Y69,'Directive OSH09 (FR)'!$T$6:$U$10,2,FALSE))</f>
        <v/>
      </c>
      <c r="L69" s="126"/>
      <c r="M69" s="127"/>
      <c r="N69" s="27"/>
      <c r="O69" s="27"/>
      <c r="P69" s="27"/>
      <c r="Q69" s="57"/>
      <c r="R69" s="35"/>
      <c r="S69" s="7">
        <f t="shared" si="55"/>
        <v>0</v>
      </c>
      <c r="T69" s="35">
        <f t="shared" si="55"/>
        <v>0</v>
      </c>
      <c r="U69" s="3">
        <f>IF(A69="",0,IF(Q$66="",1,IF(Q$66+$U$66*365&lt;$U$1,1,0)))</f>
        <v>0</v>
      </c>
      <c r="V69" s="163">
        <f>IF(A69="",0,IF(Q$66="",1,IF(Q$66+$V$66*365&lt;$U$1,1,0)))</f>
        <v>0</v>
      </c>
      <c r="W69" s="162" t="str">
        <f>IF(ISERROR(VLOOKUP(H69,'Directive OSH09 (FR)'!$O$6:$P$10,2,FALSE)),"",VLOOKUP(H69,'Directive OSH09 (FR)'!$O$6:$P$10,2,FALSE))</f>
        <v/>
      </c>
      <c r="X69" s="3" t="str">
        <f>IF(ISERROR(VLOOKUP(I69,'Directive OSH09 (FR)'!$O$13:$P$17,2,FALSE)),"",VLOOKUP(I69,'Directive OSH09 (FR)'!$O$13:$P$17,2,FALSE))</f>
        <v/>
      </c>
      <c r="Y69" s="3" t="str">
        <f t="shared" si="56"/>
        <v/>
      </c>
      <c r="Z69" s="417"/>
      <c r="AA69" s="418"/>
      <c r="AB69" s="418"/>
      <c r="AC69" s="420"/>
      <c r="AD69" s="667"/>
      <c r="AE69" s="651"/>
      <c r="AF69" s="421"/>
      <c r="AG69" s="418"/>
      <c r="AH69" s="418"/>
      <c r="AI69" s="652"/>
    </row>
    <row r="70" spans="1:207">
      <c r="A70" s="261"/>
      <c r="B70" s="8"/>
      <c r="C70" s="8"/>
      <c r="D70" s="8"/>
      <c r="E70" s="266"/>
      <c r="F70" s="267"/>
      <c r="G70" s="321"/>
      <c r="H70" s="7"/>
      <c r="I70" s="8"/>
      <c r="J70" s="8" t="str">
        <f t="shared" si="54"/>
        <v/>
      </c>
      <c r="K70" s="14" t="str">
        <f>IF(ISERROR(VLOOKUP(Y70,'Directive OSH09 (FR)'!$T$6:$U$10,2,FALSE)),"",VLOOKUP(Y70,'Directive OSH09 (FR)'!$T$6:$U$10,2,FALSE))</f>
        <v/>
      </c>
      <c r="L70" s="126"/>
      <c r="M70" s="127"/>
      <c r="N70" s="27"/>
      <c r="O70" s="27"/>
      <c r="P70" s="27"/>
      <c r="Q70" s="57"/>
      <c r="R70" s="35"/>
      <c r="S70" s="7">
        <f t="shared" si="55"/>
        <v>0</v>
      </c>
      <c r="T70" s="35">
        <f t="shared" si="55"/>
        <v>0</v>
      </c>
      <c r="U70" s="3">
        <f>IF(A70="",0,IF(Q$66="",1,IF(Q$66+$U$66*365&lt;$U$1,1,0)))</f>
        <v>0</v>
      </c>
      <c r="V70" s="163">
        <f>IF(A70="",0,IF(Q$66="",1,IF(Q$66+$V$66*365&lt;$U$1,1,0)))</f>
        <v>0</v>
      </c>
      <c r="W70" s="162" t="str">
        <f>IF(ISERROR(VLOOKUP(H70,'Directive OSH09 (FR)'!$O$6:$P$10,2,FALSE)),"",VLOOKUP(H70,'Directive OSH09 (FR)'!$O$6:$P$10,2,FALSE))</f>
        <v/>
      </c>
      <c r="X70" s="3" t="str">
        <f>IF(ISERROR(VLOOKUP(I70,'Directive OSH09 (FR)'!$O$13:$P$17,2,FALSE)),"",VLOOKUP(I70,'Directive OSH09 (FR)'!$O$13:$P$17,2,FALSE))</f>
        <v/>
      </c>
      <c r="Y70" s="3" t="str">
        <f t="shared" si="56"/>
        <v/>
      </c>
      <c r="Z70" s="417"/>
      <c r="AA70" s="418"/>
      <c r="AB70" s="418"/>
      <c r="AC70" s="420"/>
      <c r="AD70" s="667"/>
      <c r="AE70" s="651"/>
      <c r="AF70" s="421"/>
      <c r="AG70" s="418"/>
      <c r="AH70" s="418"/>
      <c r="AI70" s="652"/>
    </row>
    <row r="71" spans="1:207" ht="5.25" customHeight="1">
      <c r="A71" s="405"/>
      <c r="B71" s="62"/>
      <c r="C71" s="62"/>
      <c r="D71" s="62"/>
      <c r="E71" s="293"/>
      <c r="F71" s="282"/>
      <c r="G71" s="458"/>
      <c r="H71" s="61"/>
      <c r="I71" s="62"/>
      <c r="J71" s="62" t="str">
        <f t="shared" si="54"/>
        <v/>
      </c>
      <c r="K71" s="63" t="str">
        <f>IF(ISERROR(VLOOKUP(Y71,'Directive OSH09 (FR)'!$T$6:$U$10,2,FALSE)),"",VLOOKUP(Y71,'Directive OSH09 (FR)'!$T$6:$U$10,2,FALSE))</f>
        <v/>
      </c>
      <c r="L71" s="61"/>
      <c r="M71" s="64"/>
      <c r="N71" s="64"/>
      <c r="O71" s="64"/>
      <c r="P71" s="64"/>
      <c r="Q71" s="65"/>
      <c r="R71" s="66"/>
      <c r="S71" s="61">
        <f t="shared" si="55"/>
        <v>0</v>
      </c>
      <c r="T71" s="66">
        <f t="shared" si="55"/>
        <v>0</v>
      </c>
      <c r="U71" s="164">
        <f>IF(A71="",0,IF(Q$66="",1,IF(Q$66+$U$66*365&lt;$U$1,1,0)))</f>
        <v>0</v>
      </c>
      <c r="V71" s="165">
        <f>IF(A71="",0,IF(Q$66="",1,IF(Q$66+$V$66*365&lt;$U$1,1,0)))</f>
        <v>0</v>
      </c>
      <c r="W71" s="162" t="str">
        <f>IF(ISERROR(VLOOKUP(H71,'Directive OSH09 (FR)'!$O$6:$P$10,2,FALSE)),"",VLOOKUP(H71,'Directive OSH09 (FR)'!$O$6:$P$10,2,FALSE))</f>
        <v/>
      </c>
      <c r="X71" s="3" t="str">
        <f>IF(ISERROR(VLOOKUP(I71,'Directive OSH09 (FR)'!$O$13:$P$17,2,FALSE)),"",VLOOKUP(I71,'Directive OSH09 (FR)'!$O$13:$P$17,2,FALSE))</f>
        <v/>
      </c>
      <c r="Y71" s="3" t="str">
        <f t="shared" si="56"/>
        <v/>
      </c>
      <c r="Z71" s="417"/>
      <c r="AA71" s="418"/>
      <c r="AB71" s="418"/>
      <c r="AC71" s="420"/>
      <c r="AD71" s="667"/>
      <c r="AE71" s="651"/>
      <c r="AF71" s="421"/>
      <c r="AG71" s="418"/>
      <c r="AH71" s="418"/>
      <c r="AI71" s="652"/>
    </row>
    <row r="72" spans="1:207" s="517" customFormat="1">
      <c r="A72" s="403" t="s">
        <v>282</v>
      </c>
      <c r="B72" s="398"/>
      <c r="C72" s="398"/>
      <c r="D72" s="398"/>
      <c r="E72" s="370"/>
      <c r="F72" s="371"/>
      <c r="G72" s="464"/>
      <c r="H72" s="412"/>
      <c r="I72" s="398"/>
      <c r="J72" s="398" t="str">
        <f>IF(SUM(J73:J77)=0,"",MAX(J73:J77))</f>
        <v/>
      </c>
      <c r="K72" s="356" t="str">
        <f>IF(ISERROR(VLOOKUP(Y72,'Directive OSH09 (FR)'!$T$6:$U$10,2,FALSE)),"",VLOOKUP(Y72,'Directive OSH09 (FR)'!$T$6:$U$10,2,FALSE))</f>
        <v/>
      </c>
      <c r="L72" s="357" t="str">
        <f>IF(ISERROR(VLOOKUP($A72,Dangers!$B$4:$G$1001,4,FALSE)),"ERR",IF(ISBLANK(VLOOKUP($A72,Dangers!$B$4:$G$1001,4,FALSE)),"","Yes"))</f>
        <v>Yes</v>
      </c>
      <c r="M72" s="358" t="str">
        <f>IF(ISERROR(VLOOKUP($A72,Dangers!$B$4:$G$1001,6,FALSE)),"ERR",IF(ISBLANK((VLOOKUP($A72,Dangers!$B$4:$G$1001,6,FALSE))),"","Yes"))</f>
        <v/>
      </c>
      <c r="N72" s="358"/>
      <c r="O72" s="359"/>
      <c r="P72" s="358"/>
      <c r="Q72" s="360">
        <f>IF(OR(L72="Yes",M72="Yes"),MAX(Q73:Q77),"")</f>
        <v>0</v>
      </c>
      <c r="R72" s="361"/>
      <c r="S72" s="357">
        <f ca="1">IF(L72="Yes",IF(SUM(S73:S77)=0,0,1),2)</f>
        <v>1</v>
      </c>
      <c r="T72" s="361">
        <f>IF(M72="Yes",IF(SUM(T73:T77)=0,0,1),2)</f>
        <v>2</v>
      </c>
      <c r="U72" s="362">
        <v>5</v>
      </c>
      <c r="V72" s="363">
        <v>0</v>
      </c>
      <c r="W72" s="364" t="str">
        <f>IF(ISERROR(VLOOKUP(H72,'Directive OSH09 (FR)'!$O$6:$P$10,2,FALSE)),"",VLOOKUP(H72,'Directive OSH09 (FR)'!$O$6:$P$10,2,FALSE))</f>
        <v/>
      </c>
      <c r="X72" s="362" t="str">
        <f>IF(ISERROR(VLOOKUP(I72,'Directive OSH09 (FR)'!$O$13:$P$17,2,FALSE)),"",VLOOKUP(I72,'Directive OSH09 (FR)'!$O$13:$P$17,2,FALSE))</f>
        <v/>
      </c>
      <c r="Y72" s="362" t="str">
        <f>IF(J72="","",IF(J72&gt;=161,5,IF(J72&gt;=65,4,IF(J72&gt;=20,3,IF(J72&gt;=9,2,1)))))</f>
        <v/>
      </c>
      <c r="Z72" s="367"/>
      <c r="AA72" s="365"/>
      <c r="AB72" s="365"/>
      <c r="AC72" s="368"/>
      <c r="AD72" s="665"/>
      <c r="AE72" s="644"/>
      <c r="AF72" s="624"/>
      <c r="AG72" s="365"/>
      <c r="AH72" s="365"/>
      <c r="AI72" s="65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6"/>
      <c r="CD72" s="366"/>
      <c r="CE72" s="366"/>
      <c r="CF72" s="366"/>
      <c r="CG72" s="366"/>
      <c r="CH72" s="366"/>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66"/>
      <c r="DJ72" s="366"/>
      <c r="DK72" s="366"/>
      <c r="DL72" s="366"/>
      <c r="DM72" s="366"/>
      <c r="DN72" s="366"/>
      <c r="DO72" s="366"/>
      <c r="DP72" s="366"/>
      <c r="DQ72" s="366"/>
      <c r="DR72" s="366"/>
      <c r="DS72" s="366"/>
      <c r="DT72" s="366"/>
      <c r="DU72" s="366"/>
      <c r="DV72" s="366"/>
      <c r="DW72" s="366"/>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66"/>
      <c r="EY72" s="366"/>
      <c r="EZ72" s="366"/>
      <c r="FA72" s="366"/>
      <c r="FB72" s="366"/>
      <c r="FC72" s="366"/>
      <c r="FD72" s="366"/>
      <c r="FE72" s="366"/>
      <c r="FF72" s="366"/>
      <c r="FG72" s="366"/>
      <c r="FH72" s="366"/>
      <c r="FI72" s="366"/>
      <c r="FJ72" s="366"/>
      <c r="FK72" s="366"/>
      <c r="FL72" s="366"/>
      <c r="FM72" s="366"/>
      <c r="FN72" s="366"/>
      <c r="FO72" s="366"/>
      <c r="FP72" s="366"/>
      <c r="FQ72" s="366"/>
      <c r="FR72" s="366"/>
      <c r="FS72" s="366"/>
      <c r="FT72" s="366"/>
      <c r="FU72" s="366"/>
      <c r="FV72" s="366"/>
      <c r="FW72" s="366"/>
      <c r="FX72" s="366"/>
      <c r="FY72" s="366"/>
      <c r="FZ72" s="366"/>
      <c r="GA72" s="366"/>
      <c r="GB72" s="366"/>
      <c r="GC72" s="366"/>
      <c r="GD72" s="366"/>
      <c r="GE72" s="366"/>
      <c r="GF72" s="366"/>
      <c r="GG72" s="366"/>
      <c r="GH72" s="366"/>
      <c r="GI72" s="366"/>
      <c r="GJ72" s="366"/>
      <c r="GK72" s="366"/>
      <c r="GL72" s="366"/>
      <c r="GM72" s="366"/>
      <c r="GN72" s="366"/>
      <c r="GO72" s="366"/>
      <c r="GP72" s="366"/>
      <c r="GQ72" s="366"/>
      <c r="GR72" s="366"/>
      <c r="GS72" s="366"/>
      <c r="GT72" s="366"/>
      <c r="GU72" s="366"/>
      <c r="GV72" s="366"/>
      <c r="GW72" s="366"/>
      <c r="GX72" s="366"/>
      <c r="GY72" s="366"/>
    </row>
    <row r="73" spans="1:207">
      <c r="A73" s="261" t="s">
        <v>463</v>
      </c>
      <c r="B73" s="8"/>
      <c r="C73" s="8"/>
      <c r="D73" s="8"/>
      <c r="E73" s="266"/>
      <c r="F73" s="267"/>
      <c r="G73" s="321"/>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7" ca="1" si="57">U73</f>
        <v>1</v>
      </c>
      <c r="T73" s="35">
        <f t="shared" ca="1" si="57"/>
        <v>1</v>
      </c>
      <c r="U73" s="3">
        <f ca="1">IF(A73="",0,IF(Q$72="",1,IF(Q$72+$U$72*365&lt;$U$1,1,0)))</f>
        <v>1</v>
      </c>
      <c r="V73" s="163">
        <f ca="1">IF(A73="",0,IF(Q$72="",1,IF(Q$72+$V$72*365&lt;$U$1,1,0)))</f>
        <v>1</v>
      </c>
      <c r="W73" s="162" t="str">
        <f>IF(ISERROR(VLOOKUP(H73,'Directive OSH09 (FR)'!$O$6:$P$10,2,FALSE)),"",VLOOKUP(H73,'Directive OSH09 (FR)'!$O$6:$P$10,2,FALSE))</f>
        <v/>
      </c>
      <c r="X73" s="3" t="str">
        <f>IF(ISERROR(VLOOKUP(I73,'Directive OSH09 (FR)'!$O$13:$P$17,2,FALSE)),"",VLOOKUP(I73,'Directive OSH09 (FR)'!$O$13:$P$17,2,FALSE))</f>
        <v/>
      </c>
      <c r="Y73" s="3" t="str">
        <f>IF(J73="","",IF(J73&gt;=161,5,IF(J73&gt;=65,4,IF(J73&gt;=20,3,IF(J73&gt;=9,2,1)))))</f>
        <v/>
      </c>
      <c r="Z73" s="417"/>
      <c r="AA73" s="418"/>
      <c r="AB73" s="418"/>
      <c r="AC73" s="420"/>
      <c r="AD73" s="667"/>
      <c r="AE73" s="651"/>
      <c r="AF73" s="421"/>
      <c r="AG73" s="418"/>
      <c r="AH73" s="418"/>
      <c r="AI73" s="652"/>
    </row>
    <row r="74" spans="1:207">
      <c r="A74" s="261"/>
      <c r="B74" s="8"/>
      <c r="C74" s="8"/>
      <c r="D74" s="8"/>
      <c r="E74" s="266"/>
      <c r="F74" s="267"/>
      <c r="G74" s="321"/>
      <c r="H74" s="7"/>
      <c r="I74" s="8"/>
      <c r="J74" s="8" t="str">
        <f t="shared" ref="J74:J77" si="58">IF(ISERROR(W74*X74),"",W74*X74)</f>
        <v/>
      </c>
      <c r="K74" s="14" t="str">
        <f>IF(ISERROR(VLOOKUP(Y74,'Directive OSH09 (FR)'!$T$6:$U$10,2,FALSE)),"",VLOOKUP(Y74,'Directive OSH09 (FR)'!$T$6:$U$10,2,FALSE))</f>
        <v/>
      </c>
      <c r="L74" s="126"/>
      <c r="M74" s="127"/>
      <c r="N74" s="27"/>
      <c r="O74" s="27"/>
      <c r="P74" s="27"/>
      <c r="Q74" s="57"/>
      <c r="R74" s="35"/>
      <c r="S74" s="7">
        <f t="shared" si="57"/>
        <v>0</v>
      </c>
      <c r="T74" s="35">
        <f t="shared" si="57"/>
        <v>0</v>
      </c>
      <c r="U74" s="3">
        <f>IF(A74="",0,IF(Q$72="",1,IF(Q$72+$U$72*365&lt;$U$1,1,0)))</f>
        <v>0</v>
      </c>
      <c r="V74" s="163">
        <f>IF(A74="",0,IF(Q$72="",1,IF(Q$72+$V$72*365&lt;$U$1,1,0)))</f>
        <v>0</v>
      </c>
      <c r="W74" s="162" t="str">
        <f>IF(ISERROR(VLOOKUP(H74,'Directive OSH09 (FR)'!$O$6:$P$10,2,FALSE)),"",VLOOKUP(H74,'Directive OSH09 (FR)'!$O$6:$P$10,2,FALSE))</f>
        <v/>
      </c>
      <c r="X74" s="3" t="str">
        <f>IF(ISERROR(VLOOKUP(I74,'Directive OSH09 (FR)'!$O$13:$P$17,2,FALSE)),"",VLOOKUP(I74,'Directive OSH09 (FR)'!$O$13:$P$17,2,FALSE))</f>
        <v/>
      </c>
      <c r="Y74" s="3" t="str">
        <f t="shared" ref="Y74:Y77" si="59">IF(J74="","",IF(J74&gt;=161,5,IF(J74&gt;=65,4,IF(J74&gt;=20,3,IF(J74&gt;=9,2,1)))))</f>
        <v/>
      </c>
      <c r="Z74" s="417"/>
      <c r="AA74" s="418"/>
      <c r="AB74" s="418"/>
      <c r="AC74" s="420"/>
      <c r="AD74" s="667"/>
      <c r="AE74" s="651"/>
      <c r="AF74" s="421"/>
      <c r="AG74" s="418"/>
      <c r="AH74" s="418"/>
      <c r="AI74" s="652"/>
    </row>
    <row r="75" spans="1:207">
      <c r="A75" s="261"/>
      <c r="B75" s="8"/>
      <c r="C75" s="8"/>
      <c r="D75" s="8"/>
      <c r="E75" s="266"/>
      <c r="F75" s="267"/>
      <c r="G75" s="321"/>
      <c r="H75" s="7"/>
      <c r="I75" s="8"/>
      <c r="J75" s="8" t="str">
        <f t="shared" si="58"/>
        <v/>
      </c>
      <c r="K75" s="14" t="str">
        <f>IF(ISERROR(VLOOKUP(Y75,'Directive OSH09 (FR)'!$T$6:$U$10,2,FALSE)),"",VLOOKUP(Y75,'Directive OSH09 (FR)'!$T$6:$U$10,2,FALSE))</f>
        <v/>
      </c>
      <c r="L75" s="126"/>
      <c r="M75" s="127"/>
      <c r="N75" s="27"/>
      <c r="O75" s="27"/>
      <c r="P75" s="27"/>
      <c r="Q75" s="57"/>
      <c r="R75" s="35"/>
      <c r="S75" s="7">
        <f t="shared" si="57"/>
        <v>0</v>
      </c>
      <c r="T75" s="35">
        <f t="shared" si="57"/>
        <v>0</v>
      </c>
      <c r="U75" s="3">
        <f>IF(A75="",0,IF(Q$72="",1,IF(Q$72+$U$72*365&lt;$U$1,1,0)))</f>
        <v>0</v>
      </c>
      <c r="V75" s="163">
        <f>IF(A75="",0,IF(Q$72="",1,IF(Q$72+$V$72*365&lt;$U$1,1,0)))</f>
        <v>0</v>
      </c>
      <c r="W75" s="162" t="str">
        <f>IF(ISERROR(VLOOKUP(H75,'Directive OSH09 (FR)'!$O$6:$P$10,2,FALSE)),"",VLOOKUP(H75,'Directive OSH09 (FR)'!$O$6:$P$10,2,FALSE))</f>
        <v/>
      </c>
      <c r="X75" s="3" t="str">
        <f>IF(ISERROR(VLOOKUP(I75,'Directive OSH09 (FR)'!$O$13:$P$17,2,FALSE)),"",VLOOKUP(I75,'Directive OSH09 (FR)'!$O$13:$P$17,2,FALSE))</f>
        <v/>
      </c>
      <c r="Y75" s="3" t="str">
        <f t="shared" si="59"/>
        <v/>
      </c>
      <c r="Z75" s="417"/>
      <c r="AA75" s="418"/>
      <c r="AB75" s="418"/>
      <c r="AC75" s="420"/>
      <c r="AD75" s="667"/>
      <c r="AE75" s="651"/>
      <c r="AF75" s="421"/>
      <c r="AG75" s="418"/>
      <c r="AH75" s="418"/>
      <c r="AI75" s="652"/>
    </row>
    <row r="76" spans="1:207">
      <c r="A76" s="261"/>
      <c r="B76" s="8"/>
      <c r="C76" s="8"/>
      <c r="D76" s="8"/>
      <c r="E76" s="266"/>
      <c r="F76" s="267"/>
      <c r="G76" s="321"/>
      <c r="H76" s="7"/>
      <c r="I76" s="8"/>
      <c r="J76" s="8" t="str">
        <f t="shared" si="58"/>
        <v/>
      </c>
      <c r="K76" s="14" t="str">
        <f>IF(ISERROR(VLOOKUP(Y76,'Directive OSH09 (FR)'!$T$6:$U$10,2,FALSE)),"",VLOOKUP(Y76,'Directive OSH09 (FR)'!$T$6:$U$10,2,FALSE))</f>
        <v/>
      </c>
      <c r="L76" s="126"/>
      <c r="M76" s="127"/>
      <c r="N76" s="27"/>
      <c r="O76" s="27"/>
      <c r="P76" s="27"/>
      <c r="Q76" s="57"/>
      <c r="R76" s="35"/>
      <c r="S76" s="7">
        <f t="shared" si="57"/>
        <v>0</v>
      </c>
      <c r="T76" s="35">
        <f t="shared" si="57"/>
        <v>0</v>
      </c>
      <c r="U76" s="3">
        <f>IF(A76="",0,IF(Q$72="",1,IF(Q$72+$U$72*365&lt;$U$1,1,0)))</f>
        <v>0</v>
      </c>
      <c r="V76" s="163">
        <f>IF(A76="",0,IF(Q$72="",1,IF(Q$72+$V$72*365&lt;$U$1,1,0)))</f>
        <v>0</v>
      </c>
      <c r="W76" s="162" t="str">
        <f>IF(ISERROR(VLOOKUP(H76,'Directive OSH09 (FR)'!$O$6:$P$10,2,FALSE)),"",VLOOKUP(H76,'Directive OSH09 (FR)'!$O$6:$P$10,2,FALSE))</f>
        <v/>
      </c>
      <c r="X76" s="3" t="str">
        <f>IF(ISERROR(VLOOKUP(I76,'Directive OSH09 (FR)'!$O$13:$P$17,2,FALSE)),"",VLOOKUP(I76,'Directive OSH09 (FR)'!$O$13:$P$17,2,FALSE))</f>
        <v/>
      </c>
      <c r="Y76" s="3" t="str">
        <f t="shared" si="59"/>
        <v/>
      </c>
      <c r="Z76" s="417"/>
      <c r="AA76" s="418"/>
      <c r="AB76" s="418"/>
      <c r="AC76" s="420"/>
      <c r="AD76" s="667"/>
      <c r="AE76" s="651"/>
      <c r="AF76" s="421"/>
      <c r="AG76" s="418"/>
      <c r="AH76" s="418"/>
      <c r="AI76" s="652"/>
    </row>
    <row r="77" spans="1:207" ht="5.25" customHeight="1">
      <c r="A77" s="405"/>
      <c r="B77" s="62"/>
      <c r="C77" s="62"/>
      <c r="D77" s="62"/>
      <c r="E77" s="293"/>
      <c r="F77" s="282"/>
      <c r="G77" s="458"/>
      <c r="H77" s="61"/>
      <c r="I77" s="62"/>
      <c r="J77" s="62" t="str">
        <f t="shared" si="58"/>
        <v/>
      </c>
      <c r="K77" s="63" t="str">
        <f>IF(ISERROR(VLOOKUP(Y77,'Directive OSH09 (FR)'!$T$6:$U$10,2,FALSE)),"",VLOOKUP(Y77,'Directive OSH09 (FR)'!$T$6:$U$10,2,FALSE))</f>
        <v/>
      </c>
      <c r="L77" s="61"/>
      <c r="M77" s="64"/>
      <c r="N77" s="64"/>
      <c r="O77" s="64"/>
      <c r="P77" s="64"/>
      <c r="Q77" s="65"/>
      <c r="R77" s="66"/>
      <c r="S77" s="61">
        <f t="shared" si="57"/>
        <v>0</v>
      </c>
      <c r="T77" s="66">
        <f t="shared" si="57"/>
        <v>0</v>
      </c>
      <c r="U77" s="164">
        <f>IF(A77="",0,IF(Q$72="",1,IF(Q$72+$U$72*365&lt;$U$1,1,0)))</f>
        <v>0</v>
      </c>
      <c r="V77" s="165">
        <f>IF(A77="",0,IF(Q$72="",1,IF(Q$72+$V$72*365&lt;$U$1,1,0)))</f>
        <v>0</v>
      </c>
      <c r="W77" s="162" t="str">
        <f>IF(ISERROR(VLOOKUP(H77,'Directive OSH09 (FR)'!$O$6:$P$10,2,FALSE)),"",VLOOKUP(H77,'Directive OSH09 (FR)'!$O$6:$P$10,2,FALSE))</f>
        <v/>
      </c>
      <c r="X77" s="3" t="str">
        <f>IF(ISERROR(VLOOKUP(I77,'Directive OSH09 (FR)'!$O$13:$P$17,2,FALSE)),"",VLOOKUP(I77,'Directive OSH09 (FR)'!$O$13:$P$17,2,FALSE))</f>
        <v/>
      </c>
      <c r="Y77" s="3" t="str">
        <f t="shared" si="59"/>
        <v/>
      </c>
      <c r="Z77" s="417"/>
      <c r="AA77" s="418"/>
      <c r="AB77" s="418"/>
      <c r="AC77" s="420"/>
      <c r="AD77" s="667"/>
      <c r="AE77" s="651"/>
      <c r="AF77" s="421"/>
      <c r="AG77" s="418"/>
      <c r="AH77" s="418"/>
      <c r="AI77" s="652"/>
    </row>
    <row r="78" spans="1:207" s="517" customFormat="1">
      <c r="A78" s="403" t="s">
        <v>283</v>
      </c>
      <c r="B78" s="398"/>
      <c r="C78" s="398"/>
      <c r="D78" s="398"/>
      <c r="E78" s="370"/>
      <c r="F78" s="371"/>
      <c r="G78" s="464"/>
      <c r="H78" s="412"/>
      <c r="I78" s="398"/>
      <c r="J78" s="398" t="str">
        <f>IF(SUM(J79:J83)=0,"",MAX(J79:J83))</f>
        <v/>
      </c>
      <c r="K78" s="356" t="str">
        <f>IF(ISERROR(VLOOKUP(Y78,'Directive OSH09 (FR)'!$T$6:$U$10,2,FALSE)),"",VLOOKUP(Y78,'Directive OSH09 (FR)'!$T$6:$U$10,2,FALSE))</f>
        <v/>
      </c>
      <c r="L78" s="357" t="str">
        <f>IF(ISERROR(VLOOKUP($A78,Dangers!$B$4:$G$1001,4,FALSE)),"ERR",IF(ISBLANK(VLOOKUP($A78,Dangers!$B$4:$G$1001,4,FALSE)),"","Yes"))</f>
        <v/>
      </c>
      <c r="M78" s="358" t="str">
        <f>IF(ISERROR(VLOOKUP($A78,Dangers!$B$4:$G$1001,6,FALSE)),"ERR",IF(ISBLANK((VLOOKUP($A78,Dangers!$B$4:$G$1001,6,FALSE))),"","Yes"))</f>
        <v/>
      </c>
      <c r="N78" s="358"/>
      <c r="O78" s="359"/>
      <c r="P78" s="358"/>
      <c r="Q78" s="360" t="str">
        <f>IF(OR(L78="Yes",M78="Yes"),MAX(Q79:Q83),"")</f>
        <v/>
      </c>
      <c r="R78" s="361"/>
      <c r="S78" s="357">
        <f>IF(L78="Yes",IF(SUM(S79:S83)=0,0,1),2)</f>
        <v>2</v>
      </c>
      <c r="T78" s="361">
        <f>IF(M78="Yes",IF(SUM(T79:T83)=0,0,1),2)</f>
        <v>2</v>
      </c>
      <c r="U78" s="362">
        <v>0</v>
      </c>
      <c r="V78" s="363">
        <v>0</v>
      </c>
      <c r="W78" s="364" t="str">
        <f>IF(ISERROR(VLOOKUP(H78,'Directive OSH09 (FR)'!$O$6:$P$10,2,FALSE)),"",VLOOKUP(H78,'Directive OSH09 (FR)'!$O$6:$P$10,2,FALSE))</f>
        <v/>
      </c>
      <c r="X78" s="362" t="str">
        <f>IF(ISERROR(VLOOKUP(I78,'Directive OSH09 (FR)'!$O$13:$P$17,2,FALSE)),"",VLOOKUP(I78,'Directive OSH09 (FR)'!$O$13:$P$17,2,FALSE))</f>
        <v/>
      </c>
      <c r="Y78" s="362" t="str">
        <f>IF(J78="","",IF(J78&gt;=161,5,IF(J78&gt;=65,4,IF(J78&gt;=20,3,IF(J78&gt;=9,2,1)))))</f>
        <v/>
      </c>
      <c r="Z78" s="367"/>
      <c r="AA78" s="365"/>
      <c r="AB78" s="365"/>
      <c r="AC78" s="368"/>
      <c r="AD78" s="665"/>
      <c r="AE78" s="644"/>
      <c r="AF78" s="624"/>
      <c r="AG78" s="365"/>
      <c r="AH78" s="365"/>
      <c r="AI78" s="65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6"/>
      <c r="BZ78" s="366"/>
      <c r="CA78" s="366"/>
      <c r="CB78" s="366"/>
      <c r="CC78" s="366"/>
      <c r="CD78" s="366"/>
      <c r="CE78" s="366"/>
      <c r="CF78" s="366"/>
      <c r="CG78" s="366"/>
      <c r="CH78" s="366"/>
      <c r="CI78" s="366"/>
      <c r="CJ78" s="366"/>
      <c r="CK78" s="366"/>
      <c r="CL78" s="366"/>
      <c r="CM78" s="366"/>
      <c r="CN78" s="366"/>
      <c r="CO78" s="366"/>
      <c r="CP78" s="366"/>
      <c r="CQ78" s="366"/>
      <c r="CR78" s="366"/>
      <c r="CS78" s="366"/>
      <c r="CT78" s="366"/>
      <c r="CU78" s="366"/>
      <c r="CV78" s="366"/>
      <c r="CW78" s="366"/>
      <c r="CX78" s="366"/>
      <c r="CY78" s="366"/>
      <c r="CZ78" s="366"/>
      <c r="DA78" s="366"/>
      <c r="DB78" s="366"/>
      <c r="DC78" s="366"/>
      <c r="DD78" s="366"/>
      <c r="DE78" s="366"/>
      <c r="DF78" s="366"/>
      <c r="DG78" s="366"/>
      <c r="DH78" s="366"/>
      <c r="DI78" s="366"/>
      <c r="DJ78" s="366"/>
      <c r="DK78" s="366"/>
      <c r="DL78" s="366"/>
      <c r="DM78" s="366"/>
      <c r="DN78" s="366"/>
      <c r="DO78" s="366"/>
      <c r="DP78" s="366"/>
      <c r="DQ78" s="366"/>
      <c r="DR78" s="366"/>
      <c r="DS78" s="366"/>
      <c r="DT78" s="366"/>
      <c r="DU78" s="366"/>
      <c r="DV78" s="366"/>
      <c r="DW78" s="366"/>
      <c r="DX78" s="366"/>
      <c r="DY78" s="366"/>
      <c r="DZ78" s="366"/>
      <c r="EA78" s="366"/>
      <c r="EB78" s="366"/>
      <c r="EC78" s="366"/>
      <c r="ED78" s="366"/>
      <c r="EE78" s="366"/>
      <c r="EF78" s="366"/>
      <c r="EG78" s="366"/>
      <c r="EH78" s="366"/>
      <c r="EI78" s="366"/>
      <c r="EJ78" s="366"/>
      <c r="EK78" s="366"/>
      <c r="EL78" s="366"/>
      <c r="EM78" s="366"/>
      <c r="EN78" s="366"/>
      <c r="EO78" s="366"/>
      <c r="EP78" s="366"/>
      <c r="EQ78" s="366"/>
      <c r="ER78" s="366"/>
      <c r="ES78" s="366"/>
      <c r="ET78" s="366"/>
      <c r="EU78" s="366"/>
      <c r="EV78" s="366"/>
      <c r="EW78" s="366"/>
      <c r="EX78" s="366"/>
      <c r="EY78" s="366"/>
      <c r="EZ78" s="366"/>
      <c r="FA78" s="366"/>
      <c r="FB78" s="366"/>
      <c r="FC78" s="366"/>
      <c r="FD78" s="366"/>
      <c r="FE78" s="366"/>
      <c r="FF78" s="366"/>
      <c r="FG78" s="366"/>
      <c r="FH78" s="366"/>
      <c r="FI78" s="366"/>
      <c r="FJ78" s="366"/>
      <c r="FK78" s="366"/>
      <c r="FL78" s="366"/>
      <c r="FM78" s="366"/>
      <c r="FN78" s="366"/>
      <c r="FO78" s="366"/>
      <c r="FP78" s="366"/>
      <c r="FQ78" s="366"/>
      <c r="FR78" s="366"/>
      <c r="FS78" s="366"/>
      <c r="FT78" s="366"/>
      <c r="FU78" s="366"/>
      <c r="FV78" s="366"/>
      <c r="FW78" s="366"/>
      <c r="FX78" s="366"/>
      <c r="FY78" s="366"/>
      <c r="FZ78" s="366"/>
      <c r="GA78" s="366"/>
      <c r="GB78" s="366"/>
      <c r="GC78" s="366"/>
      <c r="GD78" s="366"/>
      <c r="GE78" s="366"/>
      <c r="GF78" s="366"/>
      <c r="GG78" s="366"/>
      <c r="GH78" s="366"/>
      <c r="GI78" s="366"/>
      <c r="GJ78" s="366"/>
      <c r="GK78" s="366"/>
      <c r="GL78" s="366"/>
      <c r="GM78" s="366"/>
      <c r="GN78" s="366"/>
      <c r="GO78" s="366"/>
      <c r="GP78" s="366"/>
      <c r="GQ78" s="366"/>
      <c r="GR78" s="366"/>
      <c r="GS78" s="366"/>
      <c r="GT78" s="366"/>
      <c r="GU78" s="366"/>
      <c r="GV78" s="366"/>
      <c r="GW78" s="366"/>
      <c r="GX78" s="366"/>
      <c r="GY78" s="366"/>
    </row>
    <row r="79" spans="1:207">
      <c r="A79" s="261"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si="60">U79</f>
        <v>1</v>
      </c>
      <c r="T79" s="35">
        <f t="shared" si="60"/>
        <v>1</v>
      </c>
      <c r="U79" s="3">
        <f>IF(A79="",0,IF(Q$78="",1,IF(Q$78+$U$78*365&lt;$U$1,1,0)))</f>
        <v>1</v>
      </c>
      <c r="V79" s="163">
        <f>IF(A79="",0,IF(Q$78="",1,IF(Q$78+$V$78*365&lt;$U$1,1,0)))</f>
        <v>1</v>
      </c>
      <c r="W79" s="162" t="str">
        <f>IF(ISERROR(VLOOKUP(H79,'Directive OSH09 (FR)'!$O$6:$P$10,2,FALSE)),"",VLOOKUP(H79,'Directive OSH09 (FR)'!$O$6:$P$10,2,FALSE))</f>
        <v/>
      </c>
      <c r="X79" s="3" t="str">
        <f>IF(ISERROR(VLOOKUP(I79,'Directive OSH09 (FR)'!$O$13:$P$17,2,FALSE)),"",VLOOKUP(I79,'Directive OSH09 (FR)'!$O$13:$P$17,2,FALSE))</f>
        <v/>
      </c>
      <c r="Y79" s="3" t="str">
        <f>IF(J79="","",IF(J79&gt;=161,5,IF(J79&gt;=65,4,IF(J79&gt;=20,3,IF(J79&gt;=9,2,1)))))</f>
        <v/>
      </c>
      <c r="Z79" s="417"/>
      <c r="AA79" s="418"/>
      <c r="AB79" s="418"/>
      <c r="AC79" s="420"/>
      <c r="AD79" s="667"/>
      <c r="AE79" s="651"/>
      <c r="AF79" s="421"/>
      <c r="AG79" s="418"/>
      <c r="AH79" s="418"/>
      <c r="AI79" s="652"/>
    </row>
    <row r="80" spans="1:207">
      <c r="A80" s="261"/>
      <c r="B80" s="8"/>
      <c r="C80" s="8"/>
      <c r="D80" s="8"/>
      <c r="E80" s="266"/>
      <c r="F80" s="267"/>
      <c r="G80" s="321"/>
      <c r="H80" s="7"/>
      <c r="I80" s="8"/>
      <c r="J80" s="8" t="str">
        <f t="shared" ref="J80:J83" si="61">IF(ISERROR(W80*X80),"",W80*X80)</f>
        <v/>
      </c>
      <c r="K80" s="14" t="str">
        <f>IF(ISERROR(VLOOKUP(Y80,'Directive OSH09 (FR)'!$T$6:$U$10,2,FALSE)),"",VLOOKUP(Y80,'Directive OSH09 (FR)'!$T$6:$U$10,2,FALSE))</f>
        <v/>
      </c>
      <c r="L80" s="126"/>
      <c r="M80" s="127"/>
      <c r="N80" s="27"/>
      <c r="O80" s="27"/>
      <c r="P80" s="27"/>
      <c r="Q80" s="57"/>
      <c r="R80" s="35"/>
      <c r="S80" s="7">
        <f t="shared" si="60"/>
        <v>0</v>
      </c>
      <c r="T80" s="35">
        <f t="shared" si="60"/>
        <v>0</v>
      </c>
      <c r="U80" s="3">
        <f>IF(A80="",0,IF(Q$78="",1,IF(Q$78+$U$78*365&lt;$U$1,1,0)))</f>
        <v>0</v>
      </c>
      <c r="V80" s="163">
        <f>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62">IF(J80="","",IF(J80&gt;=161,5,IF(J80&gt;=65,4,IF(J80&gt;=20,3,IF(J80&gt;=9,2,1)))))</f>
        <v/>
      </c>
      <c r="Z80" s="417"/>
      <c r="AA80" s="418"/>
      <c r="AB80" s="418"/>
      <c r="AC80" s="420"/>
      <c r="AD80" s="667"/>
      <c r="AE80" s="651"/>
      <c r="AF80" s="421"/>
      <c r="AG80" s="418"/>
      <c r="AH80" s="418"/>
      <c r="AI80" s="652"/>
    </row>
    <row r="81" spans="1:207">
      <c r="A81" s="261"/>
      <c r="B81" s="8"/>
      <c r="C81" s="8"/>
      <c r="D81" s="8"/>
      <c r="E81" s="266"/>
      <c r="F81" s="267"/>
      <c r="G81" s="321"/>
      <c r="H81" s="7"/>
      <c r="I81" s="8"/>
      <c r="J81" s="8" t="str">
        <f t="shared" si="61"/>
        <v/>
      </c>
      <c r="K81" s="14" t="str">
        <f>IF(ISERROR(VLOOKUP(Y81,'Directive OSH09 (FR)'!$T$6:$U$10,2,FALSE)),"",VLOOKUP(Y81,'Directive OSH09 (FR)'!$T$6:$U$10,2,FALSE))</f>
        <v/>
      </c>
      <c r="L81" s="126"/>
      <c r="M81" s="127"/>
      <c r="N81" s="27"/>
      <c r="O81" s="27"/>
      <c r="P81" s="27"/>
      <c r="Q81" s="57"/>
      <c r="R81" s="35"/>
      <c r="S81" s="7">
        <f t="shared" si="60"/>
        <v>0</v>
      </c>
      <c r="T81" s="35">
        <f t="shared" si="60"/>
        <v>0</v>
      </c>
      <c r="U81" s="3">
        <f>IF(A81="",0,IF(Q$78="",1,IF(Q$78+$U$78*365&lt;$U$1,1,0)))</f>
        <v>0</v>
      </c>
      <c r="V81" s="163">
        <f>IF(A81="",0,IF(Q$78="",1,IF(Q$78+$V$78*365&lt;$U$1,1,0)))</f>
        <v>0</v>
      </c>
      <c r="W81" s="162" t="str">
        <f>IF(ISERROR(VLOOKUP(H81,'Directive OSH09 (FR)'!$O$6:$P$10,2,FALSE)),"",VLOOKUP(H81,'Directive OSH09 (FR)'!$O$6:$P$10,2,FALSE))</f>
        <v/>
      </c>
      <c r="X81" s="3" t="str">
        <f>IF(ISERROR(VLOOKUP(I81,'Directive OSH09 (FR)'!$O$13:$P$17,2,FALSE)),"",VLOOKUP(I81,'Directive OSH09 (FR)'!$O$13:$P$17,2,FALSE))</f>
        <v/>
      </c>
      <c r="Y81" s="3" t="str">
        <f t="shared" si="62"/>
        <v/>
      </c>
      <c r="Z81" s="417"/>
      <c r="AA81" s="418"/>
      <c r="AB81" s="418"/>
      <c r="AC81" s="420"/>
      <c r="AD81" s="667"/>
      <c r="AE81" s="651"/>
      <c r="AF81" s="421"/>
      <c r="AG81" s="418"/>
      <c r="AH81" s="418"/>
      <c r="AI81" s="652"/>
    </row>
    <row r="82" spans="1:207">
      <c r="A82" s="261"/>
      <c r="B82" s="8"/>
      <c r="C82" s="8"/>
      <c r="D82" s="8"/>
      <c r="E82" s="266"/>
      <c r="F82" s="267"/>
      <c r="G82" s="321"/>
      <c r="H82" s="7"/>
      <c r="I82" s="8"/>
      <c r="J82" s="8" t="str">
        <f t="shared" si="61"/>
        <v/>
      </c>
      <c r="K82" s="14" t="str">
        <f>IF(ISERROR(VLOOKUP(Y82,'Directive OSH09 (FR)'!$T$6:$U$10,2,FALSE)),"",VLOOKUP(Y82,'Directive OSH09 (FR)'!$T$6:$U$10,2,FALSE))</f>
        <v/>
      </c>
      <c r="L82" s="126"/>
      <c r="M82" s="127"/>
      <c r="N82" s="27"/>
      <c r="O82" s="27"/>
      <c r="P82" s="27"/>
      <c r="Q82" s="57"/>
      <c r="R82" s="35"/>
      <c r="S82" s="7">
        <f t="shared" si="60"/>
        <v>0</v>
      </c>
      <c r="T82" s="35">
        <f t="shared" si="60"/>
        <v>0</v>
      </c>
      <c r="U82" s="3">
        <f>IF(A82="",0,IF(Q$78="",1,IF(Q$78+$U$78*365&lt;$U$1,1,0)))</f>
        <v>0</v>
      </c>
      <c r="V82" s="163">
        <f>IF(A82="",0,IF(Q$78="",1,IF(Q$78+$V$78*365&lt;$U$1,1,0)))</f>
        <v>0</v>
      </c>
      <c r="W82" s="162" t="str">
        <f>IF(ISERROR(VLOOKUP(H82,'Directive OSH09 (FR)'!$O$6:$P$10,2,FALSE)),"",VLOOKUP(H82,'Directive OSH09 (FR)'!$O$6:$P$10,2,FALSE))</f>
        <v/>
      </c>
      <c r="X82" s="3" t="str">
        <f>IF(ISERROR(VLOOKUP(I82,'Directive OSH09 (FR)'!$O$13:$P$17,2,FALSE)),"",VLOOKUP(I82,'Directive OSH09 (FR)'!$O$13:$P$17,2,FALSE))</f>
        <v/>
      </c>
      <c r="Y82" s="3" t="str">
        <f t="shared" si="62"/>
        <v/>
      </c>
      <c r="Z82" s="417"/>
      <c r="AA82" s="418"/>
      <c r="AB82" s="418"/>
      <c r="AC82" s="420"/>
      <c r="AD82" s="667"/>
      <c r="AE82" s="651"/>
      <c r="AF82" s="421"/>
      <c r="AG82" s="418"/>
      <c r="AH82" s="418"/>
      <c r="AI82" s="652"/>
    </row>
    <row r="83" spans="1:207" ht="5.25" customHeight="1">
      <c r="A83" s="405"/>
      <c r="B83" s="62"/>
      <c r="C83" s="62"/>
      <c r="D83" s="62"/>
      <c r="E83" s="293"/>
      <c r="F83" s="282"/>
      <c r="G83" s="458"/>
      <c r="H83" s="61"/>
      <c r="I83" s="62"/>
      <c r="J83" s="62" t="str">
        <f t="shared" si="61"/>
        <v/>
      </c>
      <c r="K83" s="63" t="str">
        <f>IF(ISERROR(VLOOKUP(Y83,'Directive OSH09 (FR)'!$T$6:$U$10,2,FALSE)),"",VLOOKUP(Y83,'Directive OSH09 (FR)'!$T$6:$U$10,2,FALSE))</f>
        <v/>
      </c>
      <c r="L83" s="61"/>
      <c r="M83" s="64"/>
      <c r="N83" s="64"/>
      <c r="O83" s="64"/>
      <c r="P83" s="64"/>
      <c r="Q83" s="65"/>
      <c r="R83" s="66"/>
      <c r="S83" s="61">
        <f t="shared" si="60"/>
        <v>0</v>
      </c>
      <c r="T83" s="66">
        <f t="shared" si="60"/>
        <v>0</v>
      </c>
      <c r="U83" s="164">
        <f>IF(A83="",0,IF(Q$78="",1,IF(Q$78+$U$78*365&lt;$U$1,1,0)))</f>
        <v>0</v>
      </c>
      <c r="V83" s="165">
        <f>IF(A83="",0,IF(Q$78="",1,IF(Q$78+$V$78*365&lt;$U$1,1,0)))</f>
        <v>0</v>
      </c>
      <c r="W83" s="162" t="str">
        <f>IF(ISERROR(VLOOKUP(H83,'Directive OSH09 (FR)'!$O$6:$P$10,2,FALSE)),"",VLOOKUP(H83,'Directive OSH09 (FR)'!$O$6:$P$10,2,FALSE))</f>
        <v/>
      </c>
      <c r="X83" s="3" t="str">
        <f>IF(ISERROR(VLOOKUP(I83,'Directive OSH09 (FR)'!$O$13:$P$17,2,FALSE)),"",VLOOKUP(I83,'Directive OSH09 (FR)'!$O$13:$P$17,2,FALSE))</f>
        <v/>
      </c>
      <c r="Y83" s="3" t="str">
        <f t="shared" si="62"/>
        <v/>
      </c>
      <c r="Z83" s="417"/>
      <c r="AA83" s="418"/>
      <c r="AB83" s="418"/>
      <c r="AC83" s="420"/>
      <c r="AD83" s="667"/>
      <c r="AE83" s="651"/>
      <c r="AF83" s="421"/>
      <c r="AG83" s="418"/>
      <c r="AH83" s="418"/>
      <c r="AI83" s="652"/>
    </row>
    <row r="84" spans="1:207" s="517" customFormat="1" ht="14.25">
      <c r="A84" s="403" t="s">
        <v>284</v>
      </c>
      <c r="B84" s="398"/>
      <c r="C84" s="398"/>
      <c r="D84" s="398"/>
      <c r="E84" s="370"/>
      <c r="F84" s="371"/>
      <c r="G84" s="464"/>
      <c r="H84" s="412"/>
      <c r="I84" s="398"/>
      <c r="J84" s="398">
        <f>IF(SUM(J85:J89)=0,"",MAX(J85:J89))</f>
        <v>8</v>
      </c>
      <c r="K84" s="356" t="str">
        <f>IF(ISERROR(VLOOKUP(Y84,'Directive OSH09 (FR)'!$T$6:$U$10,2,FALSE)),"",VLOOKUP(Y84,'Directive OSH09 (FR)'!$T$6:$U$10,2,FALSE))</f>
        <v>1-Negligeable</v>
      </c>
      <c r="L84" s="357" t="str">
        <f>IF(ISERROR(VLOOKUP($A84,Dangers!$B$4:$G$1001,4,FALSE)),"ERR",IF(ISBLANK(VLOOKUP($A84,Dangers!$B$4:$G$1001,4,FALSE)),"","Yes"))</f>
        <v>Yes</v>
      </c>
      <c r="M84" s="358" t="str">
        <f>IF(ISERROR(VLOOKUP($A84,Dangers!$B$4:$G$1001,6,FALSE)),"ERR",IF(ISBLANK((VLOOKUP($A84,Dangers!$B$4:$G$1001,6,FALSE))),"","Yes"))</f>
        <v>Yes</v>
      </c>
      <c r="N84" s="358"/>
      <c r="O84" s="359"/>
      <c r="P84" s="358"/>
      <c r="Q84" s="360">
        <f>IF(OR(L84="Yes",M84="Yes"),MAX(Q85:Q89),"")</f>
        <v>0</v>
      </c>
      <c r="R84" s="361"/>
      <c r="S84" s="357">
        <f ca="1">IF(L84="Yes",IF(SUM(S85:S89)=0,0,1),2)</f>
        <v>1</v>
      </c>
      <c r="T84" s="361">
        <f ca="1">IF(M84="Yes",IF(SUM(T85:T89)=0,0,1),2)</f>
        <v>1</v>
      </c>
      <c r="U84" s="362">
        <v>3</v>
      </c>
      <c r="V84" s="363">
        <v>3</v>
      </c>
      <c r="W84" s="364" t="str">
        <f>IF(ISERROR(VLOOKUP(H84,'Directive OSH09 (FR)'!$O$6:$P$10,2,FALSE)),"",VLOOKUP(H84,'Directive OSH09 (FR)'!$O$6:$P$10,2,FALSE))</f>
        <v/>
      </c>
      <c r="X84" s="362" t="str">
        <f>IF(ISERROR(VLOOKUP(I84,'Directive OSH09 (FR)'!$O$13:$P$17,2,FALSE)),"",VLOOKUP(I84,'Directive OSH09 (FR)'!$O$13:$P$17,2,FALSE))</f>
        <v/>
      </c>
      <c r="Y84" s="362">
        <f>IF(J84="","",IF(J84&gt;=161,5,IF(J84&gt;=65,4,IF(J84&gt;=20,3,IF(J84&gt;=9,2,1)))))</f>
        <v>1</v>
      </c>
      <c r="Z84" s="367"/>
      <c r="AA84" s="365"/>
      <c r="AB84" s="365"/>
      <c r="AC84" s="368"/>
      <c r="AD84" s="665"/>
      <c r="AE84" s="644"/>
      <c r="AF84" s="624"/>
      <c r="AG84" s="365"/>
      <c r="AH84" s="365"/>
      <c r="AI84" s="65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6"/>
      <c r="BZ84" s="366"/>
      <c r="CA84" s="366"/>
      <c r="CB84" s="366"/>
      <c r="CC84" s="366"/>
      <c r="CD84" s="366"/>
      <c r="CE84" s="366"/>
      <c r="CF84" s="366"/>
      <c r="CG84" s="366"/>
      <c r="CH84" s="366"/>
      <c r="CI84" s="366"/>
      <c r="CJ84" s="366"/>
      <c r="CK84" s="366"/>
      <c r="CL84" s="366"/>
      <c r="CM84" s="366"/>
      <c r="CN84" s="366"/>
      <c r="CO84" s="366"/>
      <c r="CP84" s="366"/>
      <c r="CQ84" s="366"/>
      <c r="CR84" s="366"/>
      <c r="CS84" s="366"/>
      <c r="CT84" s="366"/>
      <c r="CU84" s="366"/>
      <c r="CV84" s="366"/>
      <c r="CW84" s="366"/>
      <c r="CX84" s="366"/>
      <c r="CY84" s="366"/>
      <c r="CZ84" s="366"/>
      <c r="DA84" s="366"/>
      <c r="DB84" s="366"/>
      <c r="DC84" s="366"/>
      <c r="DD84" s="366"/>
      <c r="DE84" s="366"/>
      <c r="DF84" s="366"/>
      <c r="DG84" s="366"/>
      <c r="DH84" s="366"/>
      <c r="DI84" s="366"/>
      <c r="DJ84" s="366"/>
      <c r="DK84" s="366"/>
      <c r="DL84" s="366"/>
      <c r="DM84" s="366"/>
      <c r="DN84" s="366"/>
      <c r="DO84" s="366"/>
      <c r="DP84" s="366"/>
      <c r="DQ84" s="366"/>
      <c r="DR84" s="366"/>
      <c r="DS84" s="366"/>
      <c r="DT84" s="366"/>
      <c r="DU84" s="366"/>
      <c r="DV84" s="366"/>
      <c r="DW84" s="366"/>
      <c r="DX84" s="366"/>
      <c r="DY84" s="366"/>
      <c r="DZ84" s="366"/>
      <c r="EA84" s="366"/>
      <c r="EB84" s="366"/>
      <c r="EC84" s="366"/>
      <c r="ED84" s="366"/>
      <c r="EE84" s="366"/>
      <c r="EF84" s="366"/>
      <c r="EG84" s="366"/>
      <c r="EH84" s="366"/>
      <c r="EI84" s="366"/>
      <c r="EJ84" s="366"/>
      <c r="EK84" s="366"/>
      <c r="EL84" s="366"/>
      <c r="EM84" s="366"/>
      <c r="EN84" s="366"/>
      <c r="EO84" s="366"/>
      <c r="EP84" s="366"/>
      <c r="EQ84" s="366"/>
      <c r="ER84" s="366"/>
      <c r="ES84" s="366"/>
      <c r="ET84" s="366"/>
      <c r="EU84" s="366"/>
      <c r="EV84" s="366"/>
      <c r="EW84" s="366"/>
      <c r="EX84" s="366"/>
      <c r="EY84" s="366"/>
      <c r="EZ84" s="366"/>
      <c r="FA84" s="366"/>
      <c r="FB84" s="366"/>
      <c r="FC84" s="366"/>
      <c r="FD84" s="366"/>
      <c r="FE84" s="366"/>
      <c r="FF84" s="366"/>
      <c r="FG84" s="366"/>
      <c r="FH84" s="366"/>
      <c r="FI84" s="366"/>
      <c r="FJ84" s="366"/>
      <c r="FK84" s="366"/>
      <c r="FL84" s="366"/>
      <c r="FM84" s="366"/>
      <c r="FN84" s="366"/>
      <c r="FO84" s="366"/>
      <c r="FP84" s="366"/>
      <c r="FQ84" s="366"/>
      <c r="FR84" s="366"/>
      <c r="FS84" s="366"/>
      <c r="FT84" s="366"/>
      <c r="FU84" s="366"/>
      <c r="FV84" s="366"/>
      <c r="FW84" s="366"/>
      <c r="FX84" s="366"/>
      <c r="FY84" s="366"/>
      <c r="FZ84" s="366"/>
      <c r="GA84" s="366"/>
      <c r="GB84" s="366"/>
      <c r="GC84" s="366"/>
      <c r="GD84" s="366"/>
      <c r="GE84" s="366"/>
      <c r="GF84" s="366"/>
      <c r="GG84" s="366"/>
      <c r="GH84" s="366"/>
      <c r="GI84" s="366"/>
      <c r="GJ84" s="366"/>
      <c r="GK84" s="366"/>
      <c r="GL84" s="366"/>
      <c r="GM84" s="366"/>
      <c r="GN84" s="366"/>
      <c r="GO84" s="366"/>
      <c r="GP84" s="366"/>
      <c r="GQ84" s="366"/>
      <c r="GR84" s="366"/>
      <c r="GS84" s="366"/>
      <c r="GT84" s="366"/>
      <c r="GU84" s="366"/>
      <c r="GV84" s="366"/>
      <c r="GW84" s="366"/>
      <c r="GX84" s="366"/>
      <c r="GY84" s="366"/>
    </row>
    <row r="85" spans="1:207" ht="148.5" customHeight="1">
      <c r="A85" s="261" t="s">
        <v>938</v>
      </c>
      <c r="B85" s="8" t="s">
        <v>975</v>
      </c>
      <c r="C85" s="8" t="s">
        <v>976</v>
      </c>
      <c r="D85" s="8" t="s">
        <v>977</v>
      </c>
      <c r="E85" s="266" t="s">
        <v>39</v>
      </c>
      <c r="F85" s="267">
        <v>3</v>
      </c>
      <c r="G85" s="321" t="s">
        <v>978</v>
      </c>
      <c r="H85" s="7" t="s">
        <v>38</v>
      </c>
      <c r="I85" s="8" t="s">
        <v>46</v>
      </c>
      <c r="J85" s="8">
        <f>IF(ISERROR(W85*X85),"",W85*X85)</f>
        <v>4</v>
      </c>
      <c r="K85" s="14" t="str">
        <f>IF(ISERROR(VLOOKUP(Y85,'Directive OSH09 (FR)'!$T$6:$U$10,2,FALSE)),"",VLOOKUP(Y85,'Directive OSH09 (FR)'!$T$6:$U$10,2,FALSE))</f>
        <v>1-Negligeable</v>
      </c>
      <c r="L85" s="126"/>
      <c r="M85" s="127"/>
      <c r="N85" s="27"/>
      <c r="O85" s="27"/>
      <c r="P85" s="27"/>
      <c r="Q85" s="57"/>
      <c r="R85" s="35"/>
      <c r="S85" s="7">
        <f t="shared" ref="S85:T89" ca="1" si="63">U85</f>
        <v>1</v>
      </c>
      <c r="T85" s="35">
        <f t="shared" ca="1" si="63"/>
        <v>1</v>
      </c>
      <c r="U85" s="3">
        <f ca="1">IF(A85="",0,IF(Q$84="",1,IF(Q$84+$U$84*365&lt;$U$1,1,0)))</f>
        <v>1</v>
      </c>
      <c r="V85" s="163">
        <f ca="1">IF(A85="",0,IF(Q$84="",1,IF(Q$84+$V$84*365&lt;$U$1,1,0)))</f>
        <v>1</v>
      </c>
      <c r="W85" s="162">
        <f>IF(ISERROR(VLOOKUP(H85,'Directive OSH09 (FR)'!$O$6:$P$10,2,FALSE)),"",VLOOKUP(H85,'Directive OSH09 (FR)'!$O$6:$P$10,2,FALSE))</f>
        <v>4</v>
      </c>
      <c r="X85" s="3">
        <f>IF(ISERROR(VLOOKUP(I85,'Directive OSH09 (FR)'!$O$13:$P$17,2,FALSE)),"",VLOOKUP(I85,'Directive OSH09 (FR)'!$O$13:$P$17,2,FALSE))</f>
        <v>1</v>
      </c>
      <c r="Y85" s="3">
        <f>IF(J85="","",IF(J85&gt;=161,5,IF(J85&gt;=65,4,IF(J85&gt;=20,3,IF(J85&gt;=9,2,1)))))</f>
        <v>1</v>
      </c>
      <c r="Z85" s="196" t="s">
        <v>523</v>
      </c>
      <c r="AA85" s="418"/>
      <c r="AB85" s="418"/>
      <c r="AC85" s="420"/>
      <c r="AD85" s="667"/>
      <c r="AE85" s="651"/>
      <c r="AF85" s="421"/>
      <c r="AG85" s="418"/>
      <c r="AH85" s="418"/>
      <c r="AI85" s="652"/>
    </row>
    <row r="86" spans="1:207" ht="117" customHeight="1">
      <c r="A86" s="261" t="s">
        <v>938</v>
      </c>
      <c r="B86" s="255" t="s">
        <v>979</v>
      </c>
      <c r="C86" s="255" t="s">
        <v>518</v>
      </c>
      <c r="D86" s="255" t="s">
        <v>519</v>
      </c>
      <c r="E86" s="266" t="s">
        <v>36</v>
      </c>
      <c r="F86" s="267">
        <v>3</v>
      </c>
      <c r="G86" s="256" t="s">
        <v>515</v>
      </c>
      <c r="H86" s="7" t="s">
        <v>35</v>
      </c>
      <c r="I86" s="8" t="s">
        <v>47</v>
      </c>
      <c r="J86" s="8">
        <f t="shared" ref="J86" si="64">IF(ISERROR(W86*X86),"",W86*X86)</f>
        <v>8</v>
      </c>
      <c r="K86" s="14" t="str">
        <f>IF(ISERROR(VLOOKUP(Y86,'Directive OSH09 (FR)'!$T$6:$U$10,2,FALSE)),"",VLOOKUP(Y86,'Directive OSH09 (FR)'!$T$6:$U$10,2,FALSE))</f>
        <v>1-Negligeable</v>
      </c>
      <c r="L86" s="126"/>
      <c r="M86" s="127"/>
      <c r="N86" s="27"/>
      <c r="O86" s="27"/>
      <c r="P86" s="27"/>
      <c r="Q86" s="57"/>
      <c r="R86" s="35"/>
      <c r="S86" s="7">
        <f t="shared" ca="1" si="63"/>
        <v>1</v>
      </c>
      <c r="T86" s="35">
        <f t="shared" ca="1" si="63"/>
        <v>1</v>
      </c>
      <c r="U86" s="3">
        <f ca="1">IF(A86="",0,IF(Q$90="",1,IF(Q$90+$U$90*365&lt;$U$1,1,0)))</f>
        <v>1</v>
      </c>
      <c r="V86" s="163">
        <f ca="1">IF(A86="",0,IF(Q$90="",1,IF(Q$90+$V$90*365&lt;$U$1,1,0)))</f>
        <v>1</v>
      </c>
      <c r="W86" s="162">
        <f>IF(ISERROR(VLOOKUP(H86,'Directive OSH09 (FR)'!$O$6:$P$10,2,FALSE)),"",VLOOKUP(H86,'Directive OSH09 (FR)'!$O$6:$P$10,2,FALSE))</f>
        <v>2</v>
      </c>
      <c r="X86" s="3">
        <f>IF(ISERROR(VLOOKUP(I86,'Directive OSH09 (FR)'!$O$13:$P$17,2,FALSE)),"",VLOOKUP(I86,'Directive OSH09 (FR)'!$O$13:$P$17,2,FALSE))</f>
        <v>4</v>
      </c>
      <c r="Y86" s="3">
        <f t="shared" ref="Y86" si="65">IF(J86="","",IF(J86&gt;=161,5,IF(J86&gt;=65,4,IF(J86&gt;=20,3,IF(J86&gt;=9,2,1)))))</f>
        <v>1</v>
      </c>
      <c r="Z86" s="196" t="s">
        <v>523</v>
      </c>
      <c r="AA86" s="424"/>
      <c r="AB86" s="418"/>
      <c r="AC86" s="420"/>
      <c r="AD86" s="667"/>
      <c r="AE86" s="651"/>
      <c r="AF86" s="314"/>
      <c r="AG86" s="8"/>
      <c r="AH86" s="8">
        <f t="shared" ref="AH86" si="66">IF(ISERROR(AU86*AV86),"",AU86*AV86)</f>
        <v>0</v>
      </c>
      <c r="AI86" s="652"/>
    </row>
    <row r="87" spans="1:207">
      <c r="A87" s="261"/>
      <c r="B87" s="8"/>
      <c r="C87" s="8"/>
      <c r="D87" s="8"/>
      <c r="E87" s="266"/>
      <c r="F87" s="267"/>
      <c r="G87" s="321"/>
      <c r="H87" s="7"/>
      <c r="I87" s="8"/>
      <c r="J87" s="8" t="str">
        <f t="shared" ref="J87:J89" si="67">IF(ISERROR(W87*X87),"",W87*X87)</f>
        <v/>
      </c>
      <c r="K87" s="14" t="str">
        <f>IF(ISERROR(VLOOKUP(Y87,'Directive OSH09 (FR)'!$T$6:$U$10,2,FALSE)),"",VLOOKUP(Y87,'Directive OSH09 (FR)'!$T$6:$U$10,2,FALSE))</f>
        <v/>
      </c>
      <c r="L87" s="126"/>
      <c r="M87" s="127"/>
      <c r="N87" s="27"/>
      <c r="O87" s="27"/>
      <c r="P87" s="27"/>
      <c r="Q87" s="57"/>
      <c r="R87" s="35"/>
      <c r="S87" s="7">
        <f t="shared" si="63"/>
        <v>0</v>
      </c>
      <c r="T87" s="35">
        <f t="shared" si="63"/>
        <v>0</v>
      </c>
      <c r="U87" s="3">
        <f>IF(A87="",0,IF(Q$84="",1,IF(Q$84+$U$84*365&lt;$U$1,1,0)))</f>
        <v>0</v>
      </c>
      <c r="V87" s="163">
        <f>IF(A87="",0,IF(Q$84="",1,IF(Q$84+$V$84*365&lt;$U$1,1,0)))</f>
        <v>0</v>
      </c>
      <c r="W87" s="162" t="str">
        <f>IF(ISERROR(VLOOKUP(H87,'Directive OSH09 (FR)'!$O$6:$P$10,2,FALSE)),"",VLOOKUP(H87,'Directive OSH09 (FR)'!$O$6:$P$10,2,FALSE))</f>
        <v/>
      </c>
      <c r="X87" s="3" t="str">
        <f>IF(ISERROR(VLOOKUP(I87,'Directive OSH09 (FR)'!$O$13:$P$17,2,FALSE)),"",VLOOKUP(I87,'Directive OSH09 (FR)'!$O$13:$P$17,2,FALSE))</f>
        <v/>
      </c>
      <c r="Y87" s="3" t="str">
        <f t="shared" ref="Y87:Y89" si="68">IF(J87="","",IF(J87&gt;=161,5,IF(J87&gt;=65,4,IF(J87&gt;=20,3,IF(J87&gt;=9,2,1)))))</f>
        <v/>
      </c>
      <c r="Z87" s="417"/>
      <c r="AA87" s="418"/>
      <c r="AB87" s="418"/>
      <c r="AC87" s="420"/>
      <c r="AD87" s="667"/>
      <c r="AE87" s="651"/>
      <c r="AF87" s="421"/>
      <c r="AG87" s="418"/>
      <c r="AH87" s="418"/>
      <c r="AI87" s="652"/>
    </row>
    <row r="88" spans="1:207">
      <c r="A88" s="261"/>
      <c r="B88" s="8"/>
      <c r="C88" s="8"/>
      <c r="D88" s="8"/>
      <c r="E88" s="266"/>
      <c r="F88" s="267"/>
      <c r="G88" s="321"/>
      <c r="H88" s="7"/>
      <c r="I88" s="8"/>
      <c r="J88" s="8" t="str">
        <f t="shared" si="67"/>
        <v/>
      </c>
      <c r="K88" s="14" t="str">
        <f>IF(ISERROR(VLOOKUP(Y88,'Directive OSH09 (FR)'!$T$6:$U$10,2,FALSE)),"",VLOOKUP(Y88,'Directive OSH09 (FR)'!$T$6:$U$10,2,FALSE))</f>
        <v/>
      </c>
      <c r="L88" s="126"/>
      <c r="M88" s="127"/>
      <c r="N88" s="27"/>
      <c r="O88" s="27"/>
      <c r="P88" s="27"/>
      <c r="Q88" s="57"/>
      <c r="R88" s="35"/>
      <c r="S88" s="7">
        <f t="shared" si="63"/>
        <v>0</v>
      </c>
      <c r="T88" s="35">
        <f t="shared" si="63"/>
        <v>0</v>
      </c>
      <c r="U88" s="3">
        <f>IF(A88="",0,IF(Q$84="",1,IF(Q$84+$U$84*365&lt;$U$1,1,0)))</f>
        <v>0</v>
      </c>
      <c r="V88" s="163">
        <f>IF(A88="",0,IF(Q$84="",1,IF(Q$84+$V$84*365&lt;$U$1,1,0)))</f>
        <v>0</v>
      </c>
      <c r="W88" s="162" t="str">
        <f>IF(ISERROR(VLOOKUP(H88,'Directive OSH09 (FR)'!$O$6:$P$10,2,FALSE)),"",VLOOKUP(H88,'Directive OSH09 (FR)'!$O$6:$P$10,2,FALSE))</f>
        <v/>
      </c>
      <c r="X88" s="3" t="str">
        <f>IF(ISERROR(VLOOKUP(I88,'Directive OSH09 (FR)'!$O$13:$P$17,2,FALSE)),"",VLOOKUP(I88,'Directive OSH09 (FR)'!$O$13:$P$17,2,FALSE))</f>
        <v/>
      </c>
      <c r="Y88" s="3" t="str">
        <f t="shared" si="68"/>
        <v/>
      </c>
      <c r="Z88" s="417"/>
      <c r="AA88" s="418"/>
      <c r="AB88" s="418"/>
      <c r="AC88" s="420"/>
      <c r="AD88" s="667"/>
      <c r="AE88" s="651"/>
      <c r="AF88" s="421"/>
      <c r="AG88" s="418"/>
      <c r="AH88" s="418"/>
      <c r="AI88" s="652"/>
    </row>
    <row r="89" spans="1:207" ht="5.25" customHeight="1">
      <c r="A89" s="405"/>
      <c r="B89" s="62"/>
      <c r="C89" s="62"/>
      <c r="D89" s="62"/>
      <c r="E89" s="293"/>
      <c r="F89" s="282"/>
      <c r="G89" s="458"/>
      <c r="H89" s="61"/>
      <c r="I89" s="62"/>
      <c r="J89" s="62" t="str">
        <f t="shared" si="67"/>
        <v/>
      </c>
      <c r="K89" s="63" t="str">
        <f>IF(ISERROR(VLOOKUP(Y89,'Directive OSH09 (FR)'!$T$6:$U$10,2,FALSE)),"",VLOOKUP(Y89,'Directive OSH09 (FR)'!$T$6:$U$10,2,FALSE))</f>
        <v/>
      </c>
      <c r="L89" s="61"/>
      <c r="M89" s="64"/>
      <c r="N89" s="64"/>
      <c r="O89" s="64"/>
      <c r="P89" s="64"/>
      <c r="Q89" s="65"/>
      <c r="R89" s="66"/>
      <c r="S89" s="61">
        <f t="shared" si="63"/>
        <v>0</v>
      </c>
      <c r="T89" s="66">
        <f t="shared" si="63"/>
        <v>0</v>
      </c>
      <c r="U89" s="164">
        <f>IF(A89="",0,IF(Q$84="",1,IF(Q$84+$U$84*365&lt;$U$1,1,0)))</f>
        <v>0</v>
      </c>
      <c r="V89" s="165">
        <f>IF(A89="",0,IF(Q$84="",1,IF(Q$84+$V$84*365&lt;$U$1,1,0)))</f>
        <v>0</v>
      </c>
      <c r="W89" s="162" t="str">
        <f>IF(ISERROR(VLOOKUP(H89,'Directive OSH09 (FR)'!$O$6:$P$10,2,FALSE)),"",VLOOKUP(H89,'Directive OSH09 (FR)'!$O$6:$P$10,2,FALSE))</f>
        <v/>
      </c>
      <c r="X89" s="3" t="str">
        <f>IF(ISERROR(VLOOKUP(I89,'Directive OSH09 (FR)'!$O$13:$P$17,2,FALSE)),"",VLOOKUP(I89,'Directive OSH09 (FR)'!$O$13:$P$17,2,FALSE))</f>
        <v/>
      </c>
      <c r="Y89" s="3" t="str">
        <f t="shared" si="68"/>
        <v/>
      </c>
      <c r="Z89" s="417"/>
      <c r="AA89" s="418"/>
      <c r="AB89" s="418"/>
      <c r="AC89" s="420"/>
      <c r="AD89" s="667"/>
      <c r="AE89" s="651"/>
      <c r="AF89" s="421"/>
      <c r="AG89" s="418"/>
      <c r="AH89" s="418"/>
      <c r="AI89" s="652"/>
    </row>
    <row r="90" spans="1:207" s="517" customFormat="1" ht="14.25">
      <c r="A90" s="403" t="s">
        <v>339</v>
      </c>
      <c r="B90" s="398"/>
      <c r="C90" s="398"/>
      <c r="D90" s="398"/>
      <c r="E90" s="370"/>
      <c r="F90" s="371"/>
      <c r="G90" s="464"/>
      <c r="H90" s="412"/>
      <c r="I90" s="398"/>
      <c r="J90" s="398">
        <f>IF(SUM(J91:J95)=0,"",MAX(J91:J95))</f>
        <v>36</v>
      </c>
      <c r="K90" s="356" t="str">
        <f>IF(ISERROR(VLOOKUP(Y90,'Directive OSH09 (FR)'!$T$6:$U$10,2,FALSE)),"",VLOOKUP(Y90,'Directive OSH09 (FR)'!$T$6:$U$10,2,FALSE))</f>
        <v>3-Moderé</v>
      </c>
      <c r="L90" s="357" t="str">
        <f>IF(ISERROR(VLOOKUP($A90,Dangers!$B$4:$G$1001,4,FALSE)),"ERR",IF(ISBLANK(VLOOKUP($A90,Dangers!$B$4:$G$1001,4,FALSE)),"","Yes"))</f>
        <v/>
      </c>
      <c r="M90" s="358" t="str">
        <f>IF(ISERROR(VLOOKUP($A90,Dangers!$B$4:$G$1001,6,FALSE)),"ERR",IF(ISBLANK((VLOOKUP($A90,Dangers!$B$4:$G$1001,6,FALSE))),"","Yes"))</f>
        <v>Yes</v>
      </c>
      <c r="N90" s="358"/>
      <c r="O90" s="359"/>
      <c r="P90" s="358"/>
      <c r="Q90" s="360">
        <f>IF(OR(L90="Yes",M90="Yes"),MAX(Q91:Q95),"")</f>
        <v>0</v>
      </c>
      <c r="R90" s="361"/>
      <c r="S90" s="357">
        <f>IF(L90="Yes",IF(SUM(S91:S95)=0,0,1),2)</f>
        <v>2</v>
      </c>
      <c r="T90" s="361">
        <f ca="1">IF(M90="Yes",IF(SUM(T91:T95)=0,0,1),2)</f>
        <v>1</v>
      </c>
      <c r="U90" s="362">
        <v>0</v>
      </c>
      <c r="V90" s="363">
        <v>2</v>
      </c>
      <c r="W90" s="364" t="str">
        <f>IF(ISERROR(VLOOKUP(H90,'Directive OSH09 (FR)'!$O$6:$P$10,2,FALSE)),"",VLOOKUP(H90,'Directive OSH09 (FR)'!$O$6:$P$10,2,FALSE))</f>
        <v/>
      </c>
      <c r="X90" s="362" t="str">
        <f>IF(ISERROR(VLOOKUP(I90,'Directive OSH09 (FR)'!$O$13:$P$17,2,FALSE)),"",VLOOKUP(I90,'Directive OSH09 (FR)'!$O$13:$P$17,2,FALSE))</f>
        <v/>
      </c>
      <c r="Y90" s="362">
        <f>IF(J90="","",IF(J90&gt;=161,5,IF(J90&gt;=65,4,IF(J90&gt;=20,3,IF(J90&gt;=9,2,1)))))</f>
        <v>3</v>
      </c>
      <c r="Z90" s="367"/>
      <c r="AA90" s="365"/>
      <c r="AB90" s="365"/>
      <c r="AC90" s="368"/>
      <c r="AD90" s="665"/>
      <c r="AE90" s="644"/>
      <c r="AF90" s="624"/>
      <c r="AG90" s="365"/>
      <c r="AH90" s="365"/>
      <c r="AI90" s="65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6"/>
      <c r="BZ90" s="366"/>
      <c r="CA90" s="366"/>
      <c r="CB90" s="366"/>
      <c r="CC90" s="366"/>
      <c r="CD90" s="366"/>
      <c r="CE90" s="366"/>
      <c r="CF90" s="366"/>
      <c r="CG90" s="366"/>
      <c r="CH90" s="366"/>
      <c r="CI90" s="366"/>
      <c r="CJ90" s="366"/>
      <c r="CK90" s="366"/>
      <c r="CL90" s="366"/>
      <c r="CM90" s="366"/>
      <c r="CN90" s="366"/>
      <c r="CO90" s="366"/>
      <c r="CP90" s="366"/>
      <c r="CQ90" s="366"/>
      <c r="CR90" s="366"/>
      <c r="CS90" s="366"/>
      <c r="CT90" s="366"/>
      <c r="CU90" s="366"/>
      <c r="CV90" s="366"/>
      <c r="CW90" s="366"/>
      <c r="CX90" s="366"/>
      <c r="CY90" s="366"/>
      <c r="CZ90" s="366"/>
      <c r="DA90" s="366"/>
      <c r="DB90" s="366"/>
      <c r="DC90" s="366"/>
      <c r="DD90" s="366"/>
      <c r="DE90" s="366"/>
      <c r="DF90" s="366"/>
      <c r="DG90" s="366"/>
      <c r="DH90" s="366"/>
      <c r="DI90" s="366"/>
      <c r="DJ90" s="366"/>
      <c r="DK90" s="366"/>
      <c r="DL90" s="366"/>
      <c r="DM90" s="366"/>
      <c r="DN90" s="366"/>
      <c r="DO90" s="366"/>
      <c r="DP90" s="366"/>
      <c r="DQ90" s="366"/>
      <c r="DR90" s="366"/>
      <c r="DS90" s="366"/>
      <c r="DT90" s="366"/>
      <c r="DU90" s="366"/>
      <c r="DV90" s="366"/>
      <c r="DW90" s="366"/>
      <c r="DX90" s="366"/>
      <c r="DY90" s="366"/>
      <c r="DZ90" s="366"/>
      <c r="EA90" s="366"/>
      <c r="EB90" s="366"/>
      <c r="EC90" s="366"/>
      <c r="ED90" s="366"/>
      <c r="EE90" s="366"/>
      <c r="EF90" s="366"/>
      <c r="EG90" s="366"/>
      <c r="EH90" s="366"/>
      <c r="EI90" s="366"/>
      <c r="EJ90" s="366"/>
      <c r="EK90" s="366"/>
      <c r="EL90" s="366"/>
      <c r="EM90" s="366"/>
      <c r="EN90" s="366"/>
      <c r="EO90" s="366"/>
      <c r="EP90" s="366"/>
      <c r="EQ90" s="366"/>
      <c r="ER90" s="366"/>
      <c r="ES90" s="366"/>
      <c r="ET90" s="366"/>
      <c r="EU90" s="366"/>
      <c r="EV90" s="366"/>
      <c r="EW90" s="366"/>
      <c r="EX90" s="366"/>
      <c r="EY90" s="366"/>
      <c r="EZ90" s="366"/>
      <c r="FA90" s="366"/>
      <c r="FB90" s="366"/>
      <c r="FC90" s="366"/>
      <c r="FD90" s="366"/>
      <c r="FE90" s="366"/>
      <c r="FF90" s="366"/>
      <c r="FG90" s="366"/>
      <c r="FH90" s="366"/>
      <c r="FI90" s="366"/>
      <c r="FJ90" s="366"/>
      <c r="FK90" s="366"/>
      <c r="FL90" s="366"/>
      <c r="FM90" s="366"/>
      <c r="FN90" s="366"/>
      <c r="FO90" s="366"/>
      <c r="FP90" s="366"/>
      <c r="FQ90" s="366"/>
      <c r="FR90" s="366"/>
      <c r="FS90" s="366"/>
      <c r="FT90" s="366"/>
      <c r="FU90" s="366"/>
      <c r="FV90" s="366"/>
      <c r="FW90" s="366"/>
      <c r="FX90" s="366"/>
      <c r="FY90" s="366"/>
      <c r="FZ90" s="366"/>
      <c r="GA90" s="366"/>
      <c r="GB90" s="366"/>
      <c r="GC90" s="366"/>
      <c r="GD90" s="366"/>
      <c r="GE90" s="366"/>
      <c r="GF90" s="366"/>
      <c r="GG90" s="366"/>
      <c r="GH90" s="366"/>
      <c r="GI90" s="366"/>
      <c r="GJ90" s="366"/>
      <c r="GK90" s="366"/>
      <c r="GL90" s="366"/>
      <c r="GM90" s="366"/>
      <c r="GN90" s="366"/>
      <c r="GO90" s="366"/>
      <c r="GP90" s="366"/>
      <c r="GQ90" s="366"/>
      <c r="GR90" s="366"/>
      <c r="GS90" s="366"/>
      <c r="GT90" s="366"/>
      <c r="GU90" s="366"/>
      <c r="GV90" s="366"/>
      <c r="GW90" s="366"/>
      <c r="GX90" s="366"/>
      <c r="GY90" s="366"/>
    </row>
    <row r="91" spans="1:207" ht="42.75" customHeight="1">
      <c r="A91" s="261" t="s">
        <v>938</v>
      </c>
      <c r="B91" s="8" t="s">
        <v>980</v>
      </c>
      <c r="C91" s="8" t="s">
        <v>981</v>
      </c>
      <c r="D91" s="8" t="s">
        <v>982</v>
      </c>
      <c r="E91" s="266" t="s">
        <v>33</v>
      </c>
      <c r="F91" s="267">
        <v>3</v>
      </c>
      <c r="G91" s="321" t="s">
        <v>983</v>
      </c>
      <c r="H91" s="7" t="s">
        <v>35</v>
      </c>
      <c r="I91" s="8" t="s">
        <v>49</v>
      </c>
      <c r="J91" s="8">
        <f>IF(ISERROR(W91*X91),"",W91*X91)</f>
        <v>36</v>
      </c>
      <c r="K91" s="14" t="str">
        <f>IF(ISERROR(VLOOKUP(Y91,'Directive OSH09 (FR)'!$T$6:$U$10,2,FALSE)),"",VLOOKUP(Y91,'Directive OSH09 (FR)'!$T$6:$U$10,2,FALSE))</f>
        <v>3-Moderé</v>
      </c>
      <c r="L91" s="126"/>
      <c r="M91" s="127"/>
      <c r="N91" s="27"/>
      <c r="O91" s="27"/>
      <c r="P91" s="27"/>
      <c r="Q91" s="57"/>
      <c r="R91" s="35"/>
      <c r="S91" s="7">
        <f t="shared" ref="S91:T95" ca="1" si="69">U91</f>
        <v>1</v>
      </c>
      <c r="T91" s="35">
        <f t="shared" ca="1" si="69"/>
        <v>1</v>
      </c>
      <c r="U91" s="3">
        <f ca="1">IF(A91="",0,IF(Q$90="",1,IF(Q$90+$U$84*365&lt;$U$1,1,0)))</f>
        <v>1</v>
      </c>
      <c r="V91" s="163">
        <f ca="1">IF(A91="",0,IF(Q$90="",1,IF(Q$90+$V$84*365&lt;$U$1,1,0)))</f>
        <v>1</v>
      </c>
      <c r="W91" s="162">
        <f>IF(ISERROR(VLOOKUP(H91,'Directive OSH09 (FR)'!$O$6:$P$10,2,FALSE)),"",VLOOKUP(H91,'Directive OSH09 (FR)'!$O$6:$P$10,2,FALSE))</f>
        <v>2</v>
      </c>
      <c r="X91" s="3">
        <f>IF(ISERROR(VLOOKUP(I91,'Directive OSH09 (FR)'!$O$13:$P$17,2,FALSE)),"",VLOOKUP(I91,'Directive OSH09 (FR)'!$O$13:$P$17,2,FALSE))</f>
        <v>18</v>
      </c>
      <c r="Y91" s="3">
        <f>IF(J91="","",IF(J91&gt;=161,5,IF(J91&gt;=65,4,IF(J91&gt;=20,3,IF(J91&gt;=9,2,1)))))</f>
        <v>3</v>
      </c>
      <c r="Z91" s="417"/>
      <c r="AA91" s="418"/>
      <c r="AB91" s="418"/>
      <c r="AC91" s="420"/>
      <c r="AD91" s="667"/>
      <c r="AE91" s="651"/>
      <c r="AF91" s="421"/>
      <c r="AG91" s="418"/>
      <c r="AH91" s="418"/>
      <c r="AI91" s="652"/>
    </row>
    <row r="92" spans="1:207">
      <c r="A92" s="261"/>
      <c r="B92" s="8"/>
      <c r="C92" s="8"/>
      <c r="D92" s="8"/>
      <c r="E92" s="266"/>
      <c r="F92" s="267"/>
      <c r="G92" s="321"/>
      <c r="H92" s="7"/>
      <c r="I92" s="8"/>
      <c r="J92" s="8" t="str">
        <f t="shared" ref="J92:J95" si="70">IF(ISERROR(W92*X92),"",W92*X92)</f>
        <v/>
      </c>
      <c r="K92" s="14" t="str">
        <f>IF(ISERROR(VLOOKUP(Y92,'Directive OSH09 (FR)'!$T$6:$U$10,2,FALSE)),"",VLOOKUP(Y92,'Directive OSH09 (FR)'!$T$6:$U$10,2,FALSE))</f>
        <v/>
      </c>
      <c r="L92" s="126"/>
      <c r="M92" s="127"/>
      <c r="N92" s="27"/>
      <c r="O92" s="27"/>
      <c r="P92" s="27"/>
      <c r="Q92" s="57"/>
      <c r="R92" s="35"/>
      <c r="S92" s="7">
        <f t="shared" si="69"/>
        <v>0</v>
      </c>
      <c r="T92" s="35">
        <f t="shared" si="69"/>
        <v>0</v>
      </c>
      <c r="U92" s="3">
        <f>IF(A92="",0,IF(Q$90="",1,IF(Q$90+$U$84*365&lt;$U$1,1,0)))</f>
        <v>0</v>
      </c>
      <c r="V92" s="163">
        <f>IF(A92="",0,IF(Q$90="",1,IF(Q$90+$V$84*365&lt;$U$1,1,0)))</f>
        <v>0</v>
      </c>
      <c r="W92" s="162" t="str">
        <f>IF(ISERROR(VLOOKUP(H92,'Directive OSH09 (FR)'!$O$6:$P$10,2,FALSE)),"",VLOOKUP(H92,'Directive OSH09 (FR)'!$O$6:$P$10,2,FALSE))</f>
        <v/>
      </c>
      <c r="X92" s="3" t="str">
        <f>IF(ISERROR(VLOOKUP(I92,'Directive OSH09 (FR)'!$O$13:$P$17,2,FALSE)),"",VLOOKUP(I92,'Directive OSH09 (FR)'!$O$13:$P$17,2,FALSE))</f>
        <v/>
      </c>
      <c r="Y92" s="3" t="str">
        <f t="shared" ref="Y92:Y95" si="71">IF(J92="","",IF(J92&gt;=161,5,IF(J92&gt;=65,4,IF(J92&gt;=20,3,IF(J92&gt;=9,2,1)))))</f>
        <v/>
      </c>
      <c r="Z92" s="417"/>
      <c r="AA92" s="418"/>
      <c r="AB92" s="418"/>
      <c r="AC92" s="420"/>
      <c r="AD92" s="667"/>
      <c r="AE92" s="651"/>
      <c r="AF92" s="421"/>
      <c r="AG92" s="418"/>
      <c r="AH92" s="418"/>
      <c r="AI92" s="652"/>
    </row>
    <row r="93" spans="1:207">
      <c r="A93" s="261"/>
      <c r="B93" s="8"/>
      <c r="C93" s="8"/>
      <c r="D93" s="8"/>
      <c r="E93" s="266"/>
      <c r="F93" s="267"/>
      <c r="G93" s="321"/>
      <c r="H93" s="7"/>
      <c r="I93" s="8"/>
      <c r="J93" s="8" t="str">
        <f t="shared" si="70"/>
        <v/>
      </c>
      <c r="K93" s="14" t="str">
        <f>IF(ISERROR(VLOOKUP(Y93,'Directive OSH09 (FR)'!$T$6:$U$10,2,FALSE)),"",VLOOKUP(Y93,'Directive OSH09 (FR)'!$T$6:$U$10,2,FALSE))</f>
        <v/>
      </c>
      <c r="L93" s="126"/>
      <c r="M93" s="127"/>
      <c r="N93" s="27"/>
      <c r="O93" s="27"/>
      <c r="P93" s="27"/>
      <c r="Q93" s="57"/>
      <c r="R93" s="35"/>
      <c r="S93" s="7">
        <f t="shared" si="69"/>
        <v>0</v>
      </c>
      <c r="T93" s="35">
        <f t="shared" si="69"/>
        <v>0</v>
      </c>
      <c r="U93" s="3">
        <f>IF(A93="",0,IF(Q$90="",1,IF(Q$90+$U$84*365&lt;$U$1,1,0)))</f>
        <v>0</v>
      </c>
      <c r="V93" s="163">
        <f>IF(A93="",0,IF(Q$90="",1,IF(Q$90+$V$84*365&lt;$U$1,1,0)))</f>
        <v>0</v>
      </c>
      <c r="W93" s="162" t="str">
        <f>IF(ISERROR(VLOOKUP(H93,'Directive OSH09 (FR)'!$O$6:$P$10,2,FALSE)),"",VLOOKUP(H93,'Directive OSH09 (FR)'!$O$6:$P$10,2,FALSE))</f>
        <v/>
      </c>
      <c r="X93" s="3" t="str">
        <f>IF(ISERROR(VLOOKUP(I93,'Directive OSH09 (FR)'!$O$13:$P$17,2,FALSE)),"",VLOOKUP(I93,'Directive OSH09 (FR)'!$O$13:$P$17,2,FALSE))</f>
        <v/>
      </c>
      <c r="Y93" s="3" t="str">
        <f t="shared" si="71"/>
        <v/>
      </c>
      <c r="Z93" s="417"/>
      <c r="AA93" s="418"/>
      <c r="AB93" s="418"/>
      <c r="AC93" s="420"/>
      <c r="AD93" s="667"/>
      <c r="AE93" s="651"/>
      <c r="AF93" s="421"/>
      <c r="AG93" s="418"/>
      <c r="AH93" s="418"/>
      <c r="AI93" s="652"/>
    </row>
    <row r="94" spans="1:207">
      <c r="A94" s="261"/>
      <c r="B94" s="8"/>
      <c r="C94" s="8"/>
      <c r="D94" s="8"/>
      <c r="E94" s="266"/>
      <c r="F94" s="267"/>
      <c r="G94" s="321"/>
      <c r="H94" s="7"/>
      <c r="I94" s="8"/>
      <c r="J94" s="8" t="str">
        <f t="shared" si="70"/>
        <v/>
      </c>
      <c r="K94" s="14" t="str">
        <f>IF(ISERROR(VLOOKUP(Y94,'Directive OSH09 (FR)'!$T$6:$U$10,2,FALSE)),"",VLOOKUP(Y94,'Directive OSH09 (FR)'!$T$6:$U$10,2,FALSE))</f>
        <v/>
      </c>
      <c r="L94" s="126"/>
      <c r="M94" s="127"/>
      <c r="N94" s="27"/>
      <c r="O94" s="27"/>
      <c r="P94" s="27"/>
      <c r="Q94" s="57"/>
      <c r="R94" s="35"/>
      <c r="S94" s="7">
        <f t="shared" si="69"/>
        <v>0</v>
      </c>
      <c r="T94" s="35">
        <f t="shared" si="69"/>
        <v>0</v>
      </c>
      <c r="U94" s="3">
        <f>IF(A94="",0,IF(Q$90="",1,IF(Q$90+$U$84*365&lt;$U$1,1,0)))</f>
        <v>0</v>
      </c>
      <c r="V94" s="163">
        <f>IF(A94="",0,IF(Q$90="",1,IF(Q$90+$V$84*365&lt;$U$1,1,0)))</f>
        <v>0</v>
      </c>
      <c r="W94" s="162" t="str">
        <f>IF(ISERROR(VLOOKUP(H94,'Directive OSH09 (FR)'!$O$6:$P$10,2,FALSE)),"",VLOOKUP(H94,'Directive OSH09 (FR)'!$O$6:$P$10,2,FALSE))</f>
        <v/>
      </c>
      <c r="X94" s="3" t="str">
        <f>IF(ISERROR(VLOOKUP(I94,'Directive OSH09 (FR)'!$O$13:$P$17,2,FALSE)),"",VLOOKUP(I94,'Directive OSH09 (FR)'!$O$13:$P$17,2,FALSE))</f>
        <v/>
      </c>
      <c r="Y94" s="3" t="str">
        <f t="shared" si="71"/>
        <v/>
      </c>
      <c r="Z94" s="417"/>
      <c r="AA94" s="418"/>
      <c r="AB94" s="418"/>
      <c r="AC94" s="420"/>
      <c r="AD94" s="667"/>
      <c r="AE94" s="651"/>
      <c r="AF94" s="421"/>
      <c r="AG94" s="418"/>
      <c r="AH94" s="418"/>
      <c r="AI94" s="652"/>
    </row>
    <row r="95" spans="1:207" ht="5.25" customHeight="1">
      <c r="A95" s="405"/>
      <c r="B95" s="62"/>
      <c r="C95" s="62"/>
      <c r="D95" s="62"/>
      <c r="E95" s="293"/>
      <c r="F95" s="282"/>
      <c r="G95" s="458"/>
      <c r="H95" s="61"/>
      <c r="I95" s="62"/>
      <c r="J95" s="62" t="str">
        <f t="shared" si="70"/>
        <v/>
      </c>
      <c r="K95" s="63" t="str">
        <f>IF(ISERROR(VLOOKUP(Y95,'Directive OSH09 (FR)'!$T$6:$U$10,2,FALSE)),"",VLOOKUP(Y95,'Directive OSH09 (FR)'!$T$6:$U$10,2,FALSE))</f>
        <v/>
      </c>
      <c r="L95" s="61"/>
      <c r="M95" s="64"/>
      <c r="N95" s="64"/>
      <c r="O95" s="64"/>
      <c r="P95" s="64"/>
      <c r="Q95" s="65"/>
      <c r="R95" s="66"/>
      <c r="S95" s="61">
        <f t="shared" si="69"/>
        <v>0</v>
      </c>
      <c r="T95" s="66">
        <f t="shared" si="69"/>
        <v>0</v>
      </c>
      <c r="U95" s="164">
        <f>IF(A95="",0,IF(Q$90="",1,IF(Q$90+$U$84*365&lt;$U$1,1,0)))</f>
        <v>0</v>
      </c>
      <c r="V95" s="165">
        <f>IF(A95="",0,IF(Q$90="",1,IF(Q$90+$V$84*365&lt;$U$1,1,0)))</f>
        <v>0</v>
      </c>
      <c r="W95" s="162" t="str">
        <f>IF(ISERROR(VLOOKUP(H95,'Directive OSH09 (FR)'!$O$6:$P$10,2,FALSE)),"",VLOOKUP(H95,'Directive OSH09 (FR)'!$O$6:$P$10,2,FALSE))</f>
        <v/>
      </c>
      <c r="X95" s="3" t="str">
        <f>IF(ISERROR(VLOOKUP(I95,'Directive OSH09 (FR)'!$O$13:$P$17,2,FALSE)),"",VLOOKUP(I95,'Directive OSH09 (FR)'!$O$13:$P$17,2,FALSE))</f>
        <v/>
      </c>
      <c r="Y95" s="3" t="str">
        <f t="shared" si="71"/>
        <v/>
      </c>
      <c r="Z95" s="417"/>
      <c r="AA95" s="418"/>
      <c r="AB95" s="418"/>
      <c r="AC95" s="420"/>
      <c r="AD95" s="667"/>
      <c r="AE95" s="651"/>
      <c r="AF95" s="421"/>
      <c r="AG95" s="418"/>
      <c r="AH95" s="418"/>
      <c r="AI95" s="652"/>
    </row>
    <row r="96" spans="1:207" s="517" customFormat="1" ht="14.25">
      <c r="A96" s="403" t="s">
        <v>287</v>
      </c>
      <c r="B96" s="398"/>
      <c r="C96" s="398"/>
      <c r="D96" s="398"/>
      <c r="E96" s="370"/>
      <c r="F96" s="371"/>
      <c r="G96" s="464"/>
      <c r="H96" s="412"/>
      <c r="I96" s="398"/>
      <c r="J96" s="398">
        <f>IF(SUM(J97:J103)=0,"",MAX(J97:J103))</f>
        <v>16</v>
      </c>
      <c r="K96" s="356" t="str">
        <f>IF(ISERROR(VLOOKUP(Y96,'Directive OSH09 (FR)'!$T$6:$U$10,2,FALSE)),"",VLOOKUP(Y96,'Directive OSH09 (FR)'!$T$6:$U$10,2,FALSE))</f>
        <v>2-Tolérable</v>
      </c>
      <c r="L96" s="357" t="str">
        <f>IF(ISERROR(VLOOKUP($A96,Dangers!$B$4:$G$1001,4,FALSE)),"ERR",IF(ISBLANK(VLOOKUP($A96,Dangers!$B$4:$G$1001,4,FALSE)),"","Yes"))</f>
        <v/>
      </c>
      <c r="M96" s="358" t="str">
        <f>IF(ISERROR(VLOOKUP($A96,Dangers!$B$4:$G$1001,6,FALSE)),"ERR",IF(ISBLANK((VLOOKUP($A96,Dangers!$B$4:$G$1001,6,FALSE))),"","Yes"))</f>
        <v/>
      </c>
      <c r="N96" s="358"/>
      <c r="O96" s="359"/>
      <c r="P96" s="358"/>
      <c r="Q96" s="360" t="str">
        <f>IF(OR(L96="Yes",M96="Yes"),MAX(Q97:Q103),"")</f>
        <v/>
      </c>
      <c r="R96" s="361"/>
      <c r="S96" s="357">
        <f>IF(L96="Yes",IF(SUM(S97:S103)=0,0,1),2)</f>
        <v>2</v>
      </c>
      <c r="T96" s="361">
        <f>IF(M96="Yes",IF(SUM(T97:T103)=0,0,1),2)</f>
        <v>2</v>
      </c>
      <c r="U96" s="362">
        <v>0</v>
      </c>
      <c r="V96" s="363">
        <v>0</v>
      </c>
      <c r="W96" s="364" t="str">
        <f>IF(ISERROR(VLOOKUP(H96,'Directive OSH09 (FR)'!$O$6:$P$10,2,FALSE)),"",VLOOKUP(H96,'Directive OSH09 (FR)'!$O$6:$P$10,2,FALSE))</f>
        <v/>
      </c>
      <c r="X96" s="362" t="str">
        <f>IF(ISERROR(VLOOKUP(I96,'Directive OSH09 (FR)'!$O$13:$P$17,2,FALSE)),"",VLOOKUP(I96,'Directive OSH09 (FR)'!$O$13:$P$17,2,FALSE))</f>
        <v/>
      </c>
      <c r="Y96" s="362">
        <f>IF(J96="","",IF(J96&gt;=161,5,IF(J96&gt;=65,4,IF(J96&gt;=20,3,IF(J96&gt;=9,2,1)))))</f>
        <v>2</v>
      </c>
      <c r="Z96" s="367"/>
      <c r="AA96" s="365"/>
      <c r="AB96" s="365"/>
      <c r="AC96" s="368"/>
      <c r="AD96" s="665"/>
      <c r="AE96" s="644"/>
      <c r="AF96" s="624"/>
      <c r="AG96" s="365"/>
      <c r="AH96" s="365"/>
      <c r="AI96" s="65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6"/>
      <c r="BZ96" s="366"/>
      <c r="CA96" s="366"/>
      <c r="CB96" s="366"/>
      <c r="CC96" s="366"/>
      <c r="CD96" s="366"/>
      <c r="CE96" s="366"/>
      <c r="CF96" s="366"/>
      <c r="CG96" s="366"/>
      <c r="CH96" s="366"/>
      <c r="CI96" s="366"/>
      <c r="CJ96" s="366"/>
      <c r="CK96" s="366"/>
      <c r="CL96" s="366"/>
      <c r="CM96" s="366"/>
      <c r="CN96" s="366"/>
      <c r="CO96" s="366"/>
      <c r="CP96" s="366"/>
      <c r="CQ96" s="366"/>
      <c r="CR96" s="366"/>
      <c r="CS96" s="366"/>
      <c r="CT96" s="366"/>
      <c r="CU96" s="366"/>
      <c r="CV96" s="366"/>
      <c r="CW96" s="366"/>
      <c r="CX96" s="366"/>
      <c r="CY96" s="366"/>
      <c r="CZ96" s="366"/>
      <c r="DA96" s="366"/>
      <c r="DB96" s="366"/>
      <c r="DC96" s="366"/>
      <c r="DD96" s="366"/>
      <c r="DE96" s="366"/>
      <c r="DF96" s="366"/>
      <c r="DG96" s="366"/>
      <c r="DH96" s="366"/>
      <c r="DI96" s="366"/>
      <c r="DJ96" s="366"/>
      <c r="DK96" s="366"/>
      <c r="DL96" s="366"/>
      <c r="DM96" s="366"/>
      <c r="DN96" s="366"/>
      <c r="DO96" s="366"/>
      <c r="DP96" s="366"/>
      <c r="DQ96" s="366"/>
      <c r="DR96" s="366"/>
      <c r="DS96" s="366"/>
      <c r="DT96" s="366"/>
      <c r="DU96" s="366"/>
      <c r="DV96" s="366"/>
      <c r="DW96" s="366"/>
      <c r="DX96" s="366"/>
      <c r="DY96" s="366"/>
      <c r="DZ96" s="366"/>
      <c r="EA96" s="366"/>
      <c r="EB96" s="366"/>
      <c r="EC96" s="366"/>
      <c r="ED96" s="366"/>
      <c r="EE96" s="366"/>
      <c r="EF96" s="366"/>
      <c r="EG96" s="366"/>
      <c r="EH96" s="366"/>
      <c r="EI96" s="366"/>
      <c r="EJ96" s="366"/>
      <c r="EK96" s="366"/>
      <c r="EL96" s="366"/>
      <c r="EM96" s="366"/>
      <c r="EN96" s="366"/>
      <c r="EO96" s="366"/>
      <c r="EP96" s="366"/>
      <c r="EQ96" s="366"/>
      <c r="ER96" s="366"/>
      <c r="ES96" s="366"/>
      <c r="ET96" s="366"/>
      <c r="EU96" s="366"/>
      <c r="EV96" s="366"/>
      <c r="EW96" s="366"/>
      <c r="EX96" s="366"/>
      <c r="EY96" s="366"/>
      <c r="EZ96" s="366"/>
      <c r="FA96" s="366"/>
      <c r="FB96" s="366"/>
      <c r="FC96" s="366"/>
      <c r="FD96" s="366"/>
      <c r="FE96" s="366"/>
      <c r="FF96" s="366"/>
      <c r="FG96" s="366"/>
      <c r="FH96" s="366"/>
      <c r="FI96" s="366"/>
      <c r="FJ96" s="366"/>
      <c r="FK96" s="366"/>
      <c r="FL96" s="366"/>
      <c r="FM96" s="366"/>
      <c r="FN96" s="366"/>
      <c r="FO96" s="366"/>
      <c r="FP96" s="366"/>
      <c r="FQ96" s="366"/>
      <c r="FR96" s="366"/>
      <c r="FS96" s="366"/>
      <c r="FT96" s="366"/>
      <c r="FU96" s="366"/>
      <c r="FV96" s="366"/>
      <c r="FW96" s="366"/>
      <c r="FX96" s="366"/>
      <c r="FY96" s="366"/>
      <c r="FZ96" s="366"/>
      <c r="GA96" s="366"/>
      <c r="GB96" s="366"/>
      <c r="GC96" s="366"/>
      <c r="GD96" s="366"/>
      <c r="GE96" s="366"/>
      <c r="GF96" s="366"/>
      <c r="GG96" s="366"/>
      <c r="GH96" s="366"/>
      <c r="GI96" s="366"/>
      <c r="GJ96" s="366"/>
      <c r="GK96" s="366"/>
      <c r="GL96" s="366"/>
      <c r="GM96" s="366"/>
      <c r="GN96" s="366"/>
      <c r="GO96" s="366"/>
      <c r="GP96" s="366"/>
      <c r="GQ96" s="366"/>
      <c r="GR96" s="366"/>
      <c r="GS96" s="366"/>
      <c r="GT96" s="366"/>
      <c r="GU96" s="366"/>
      <c r="GV96" s="366"/>
      <c r="GW96" s="366"/>
      <c r="GX96" s="366"/>
      <c r="GY96" s="366"/>
    </row>
    <row r="97" spans="1:207" ht="25.5">
      <c r="A97" s="260" t="s">
        <v>535</v>
      </c>
      <c r="B97" s="442" t="s">
        <v>984</v>
      </c>
      <c r="C97" s="255" t="s">
        <v>985</v>
      </c>
      <c r="D97" s="255" t="s">
        <v>986</v>
      </c>
      <c r="E97" s="266"/>
      <c r="F97" s="267">
        <v>3</v>
      </c>
      <c r="G97" s="256" t="s">
        <v>987</v>
      </c>
      <c r="H97" s="7" t="s">
        <v>38</v>
      </c>
      <c r="I97" s="8" t="s">
        <v>47</v>
      </c>
      <c r="J97" s="8">
        <f>IF(ISERROR(W97*X97),"",W97*X97)</f>
        <v>16</v>
      </c>
      <c r="K97" s="14" t="str">
        <f>IF(ISERROR(VLOOKUP(Y97,'Directive OSH09 (FR)'!$T$6:$U$10,2,FALSE)),"",VLOOKUP(Y97,'Directive OSH09 (FR)'!$T$6:$U$10,2,FALSE))</f>
        <v>2-Tolérable</v>
      </c>
      <c r="L97" s="126"/>
      <c r="M97" s="127"/>
      <c r="N97" s="27"/>
      <c r="O97" s="27"/>
      <c r="P97" s="27"/>
      <c r="Q97" s="57"/>
      <c r="R97" s="35"/>
      <c r="S97" s="7">
        <f t="shared" ref="S97:T103" si="72">U97</f>
        <v>1</v>
      </c>
      <c r="T97" s="35">
        <f t="shared" si="72"/>
        <v>1</v>
      </c>
      <c r="U97" s="3">
        <f>IF(A97="",0,IF(Q$96="",1,IF(Q$96+$U$84*365&lt;$U$1,1,0)))</f>
        <v>1</v>
      </c>
      <c r="V97" s="163">
        <f>IF(A97="",0,IF(Q$96="",1,IF(Q$96+$V$84*365&lt;$U$1,1,0)))</f>
        <v>1</v>
      </c>
      <c r="W97" s="162">
        <f>IF(ISERROR(VLOOKUP(H97,'Directive OSH09 (FR)'!$O$6:$P$10,2,FALSE)),"",VLOOKUP(H97,'Directive OSH09 (FR)'!$O$6:$P$10,2,FALSE))</f>
        <v>4</v>
      </c>
      <c r="X97" s="3">
        <f>IF(ISERROR(VLOOKUP(I97,'Directive OSH09 (FR)'!$O$13:$P$17,2,FALSE)),"",VLOOKUP(I97,'Directive OSH09 (FR)'!$O$13:$P$17,2,FALSE))</f>
        <v>4</v>
      </c>
      <c r="Y97" s="3">
        <f>IF(J97="","",IF(J97&gt;=161,5,IF(J97&gt;=65,4,IF(J97&gt;=20,3,IF(J97&gt;=9,2,1)))))</f>
        <v>2</v>
      </c>
      <c r="Z97" s="417"/>
      <c r="AA97" s="418"/>
      <c r="AB97" s="418"/>
      <c r="AC97" s="420"/>
      <c r="AD97" s="667"/>
      <c r="AE97" s="651"/>
      <c r="AF97" s="808"/>
      <c r="AG97" s="437"/>
      <c r="AH97" s="435"/>
      <c r="AI97" s="814"/>
    </row>
    <row r="98" spans="1:207" ht="46.5" customHeight="1">
      <c r="A98" s="260" t="s">
        <v>535</v>
      </c>
      <c r="B98" s="255" t="s">
        <v>536</v>
      </c>
      <c r="C98" s="8" t="s">
        <v>537</v>
      </c>
      <c r="D98" s="8" t="s">
        <v>538</v>
      </c>
      <c r="E98" s="266" t="s">
        <v>39</v>
      </c>
      <c r="F98" s="267">
        <v>3</v>
      </c>
      <c r="G98" s="256" t="s">
        <v>539</v>
      </c>
      <c r="H98" s="7" t="s">
        <v>38</v>
      </c>
      <c r="I98" s="8" t="s">
        <v>47</v>
      </c>
      <c r="J98" s="8">
        <f>IF(ISERROR(W98*X98),"",W98*X98)</f>
        <v>16</v>
      </c>
      <c r="K98" s="14" t="str">
        <f>IF(ISERROR(VLOOKUP(Y98,'Directive OSH09 (FR)'!$T$6:$U$10,2,FALSE)),"",VLOOKUP(Y98,'Directive OSH09 (FR)'!$T$6:$U$10,2,FALSE))</f>
        <v>2-Tolérable</v>
      </c>
      <c r="L98" s="126"/>
      <c r="M98" s="127"/>
      <c r="N98" s="27"/>
      <c r="O98" s="27"/>
      <c r="P98" s="27"/>
      <c r="Q98" s="57"/>
      <c r="R98" s="35"/>
      <c r="S98" s="7" t="e">
        <f t="shared" si="72"/>
        <v>#REF!</v>
      </c>
      <c r="T98" s="35" t="e">
        <f t="shared" si="72"/>
        <v>#REF!</v>
      </c>
      <c r="U98" s="3" t="e">
        <f>IF(A98="",0,IF(#REF!="",1,IF(#REF!+$U$90*365&lt;$U$1,1,0)))</f>
        <v>#REF!</v>
      </c>
      <c r="V98" s="163" t="e">
        <f>IF(A98="",0,IF(#REF!="",1,IF(#REF!+$V$90*365&lt;$U$1,1,0)))</f>
        <v>#REF!</v>
      </c>
      <c r="W98" s="162">
        <f>IF(ISERROR(VLOOKUP(H98,'Directive OSH09 (FR)'!$O$6:$P$10,2,FALSE)),"",VLOOKUP(H98,'Directive OSH09 (FR)'!$O$6:$P$10,2,FALSE))</f>
        <v>4</v>
      </c>
      <c r="X98" s="3">
        <f>IF(ISERROR(VLOOKUP(I98,'Directive OSH09 (FR)'!$O$13:$P$17,2,FALSE)),"",VLOOKUP(I98,'Directive OSH09 (FR)'!$O$13:$P$17,2,FALSE))</f>
        <v>4</v>
      </c>
      <c r="Y98" s="3">
        <f>IF(J98="","",IF(J98&gt;=161,5,IF(J98&gt;=65,4,IF(J98&gt;=20,3,IF(J98&gt;=9,2,1)))))</f>
        <v>2</v>
      </c>
      <c r="Z98" s="210" t="s">
        <v>540</v>
      </c>
      <c r="AA98" s="418"/>
      <c r="AB98" s="418"/>
      <c r="AC98" s="420"/>
      <c r="AD98" s="667"/>
      <c r="AE98" s="651"/>
      <c r="AF98" s="314"/>
      <c r="AG98" s="8"/>
      <c r="AH98" s="8">
        <f>IF(ISERROR(AU98*AV98),"",AU98*AV98)</f>
        <v>0</v>
      </c>
      <c r="AI98" s="647"/>
    </row>
    <row r="99" spans="1:207" ht="58.5" customHeight="1">
      <c r="A99" s="261" t="s">
        <v>541</v>
      </c>
      <c r="B99" s="255" t="s">
        <v>542</v>
      </c>
      <c r="C99" s="8" t="s">
        <v>543</v>
      </c>
      <c r="D99" s="255" t="s">
        <v>544</v>
      </c>
      <c r="E99" s="266" t="s">
        <v>39</v>
      </c>
      <c r="F99" s="267">
        <v>3</v>
      </c>
      <c r="G99" s="256" t="s">
        <v>545</v>
      </c>
      <c r="H99" s="7" t="s">
        <v>38</v>
      </c>
      <c r="I99" s="8" t="s">
        <v>47</v>
      </c>
      <c r="J99" s="8">
        <f t="shared" ref="J99:J101" si="73">IF(ISERROR(W99*X99),"",W99*X99)</f>
        <v>16</v>
      </c>
      <c r="K99" s="14" t="str">
        <f>IF(ISERROR(VLOOKUP(Y99,'Directive OSH09 (FR)'!$T$6:$U$10,2,FALSE)),"",VLOOKUP(Y99,'Directive OSH09 (FR)'!$T$6:$U$10,2,FALSE))</f>
        <v>2-Tolérable</v>
      </c>
      <c r="L99" s="126"/>
      <c r="M99" s="127"/>
      <c r="N99" s="27"/>
      <c r="O99" s="27"/>
      <c r="P99" s="27"/>
      <c r="Q99" s="57"/>
      <c r="R99" s="35"/>
      <c r="S99" s="7" t="e">
        <f t="shared" si="72"/>
        <v>#REF!</v>
      </c>
      <c r="T99" s="35" t="e">
        <f t="shared" si="72"/>
        <v>#REF!</v>
      </c>
      <c r="U99" s="3" t="e">
        <f>IF(A99="",0,IF(#REF!="",1,IF(#REF!+$U$90*365&lt;$U$1,1,0)))</f>
        <v>#REF!</v>
      </c>
      <c r="V99" s="163" t="e">
        <f>IF(A99="",0,IF(#REF!="",1,IF(#REF!+$V$90*365&lt;$U$1,1,0)))</f>
        <v>#REF!</v>
      </c>
      <c r="W99" s="162">
        <f>IF(ISERROR(VLOOKUP(H99,'Directive OSH09 (FR)'!$O$6:$P$10,2,FALSE)),"",VLOOKUP(H99,'Directive OSH09 (FR)'!$O$6:$P$10,2,FALSE))</f>
        <v>4</v>
      </c>
      <c r="X99" s="3">
        <f>IF(ISERROR(VLOOKUP(I99,'Directive OSH09 (FR)'!$O$13:$P$17,2,FALSE)),"",VLOOKUP(I99,'Directive OSH09 (FR)'!$O$13:$P$17,2,FALSE))</f>
        <v>4</v>
      </c>
      <c r="Y99" s="3">
        <f t="shared" ref="Y99:Y101" si="74">IF(J99="","",IF(J99&gt;=161,5,IF(J99&gt;=65,4,IF(J99&gt;=20,3,IF(J99&gt;=9,2,1)))))</f>
        <v>2</v>
      </c>
      <c r="Z99" s="196"/>
      <c r="AA99" s="418"/>
      <c r="AB99" s="418"/>
      <c r="AC99" s="420"/>
      <c r="AD99" s="667"/>
      <c r="AE99" s="651"/>
      <c r="AF99" s="314"/>
      <c r="AG99" s="8"/>
      <c r="AH99" s="8">
        <f t="shared" ref="AH99:AH101" si="75">IF(ISERROR(AU99*AV99),"",AU99*AV99)</f>
        <v>0</v>
      </c>
      <c r="AI99" s="652"/>
    </row>
    <row r="100" spans="1:207" ht="79.5" customHeight="1">
      <c r="A100" s="261" t="s">
        <v>541</v>
      </c>
      <c r="B100" s="255" t="s">
        <v>542</v>
      </c>
      <c r="C100" s="8" t="s">
        <v>546</v>
      </c>
      <c r="D100" s="8" t="s">
        <v>547</v>
      </c>
      <c r="E100" s="266" t="s">
        <v>39</v>
      </c>
      <c r="F100" s="267">
        <v>3</v>
      </c>
      <c r="G100" s="256" t="s">
        <v>545</v>
      </c>
      <c r="H100" s="7" t="s">
        <v>38</v>
      </c>
      <c r="I100" s="8" t="s">
        <v>47</v>
      </c>
      <c r="J100" s="8">
        <f t="shared" si="73"/>
        <v>16</v>
      </c>
      <c r="K100" s="14" t="str">
        <f>IF(ISERROR(VLOOKUP(Y100,'Directive OSH09 (FR)'!$T$6:$U$10,2,FALSE)),"",VLOOKUP(Y100,'Directive OSH09 (FR)'!$T$6:$U$10,2,FALSE))</f>
        <v>2-Tolérable</v>
      </c>
      <c r="L100" s="126"/>
      <c r="M100" s="127"/>
      <c r="N100" s="27"/>
      <c r="O100" s="27"/>
      <c r="P100" s="27"/>
      <c r="Q100" s="57"/>
      <c r="R100" s="35"/>
      <c r="S100" s="7" t="e">
        <f t="shared" si="72"/>
        <v>#REF!</v>
      </c>
      <c r="T100" s="35" t="e">
        <f t="shared" si="72"/>
        <v>#REF!</v>
      </c>
      <c r="U100" s="3" t="e">
        <f>IF(A100="",0,IF(#REF!="",1,IF(#REF!+$U$90*365&lt;$U$1,1,0)))</f>
        <v>#REF!</v>
      </c>
      <c r="V100" s="163" t="e">
        <f>IF(A100="",0,IF(#REF!="",1,IF(#REF!+$V$90*365&lt;$U$1,1,0)))</f>
        <v>#REF!</v>
      </c>
      <c r="W100" s="162">
        <f>IF(ISERROR(VLOOKUP(H100,'Directive OSH09 (FR)'!$O$6:$P$10,2,FALSE)),"",VLOOKUP(H100,'Directive OSH09 (FR)'!$O$6:$P$10,2,FALSE))</f>
        <v>4</v>
      </c>
      <c r="X100" s="3">
        <f>IF(ISERROR(VLOOKUP(I100,'Directive OSH09 (FR)'!$O$13:$P$17,2,FALSE)),"",VLOOKUP(I100,'Directive OSH09 (FR)'!$O$13:$P$17,2,FALSE))</f>
        <v>4</v>
      </c>
      <c r="Y100" s="3">
        <f t="shared" si="74"/>
        <v>2</v>
      </c>
      <c r="Z100" s="196"/>
      <c r="AA100" s="418"/>
      <c r="AB100" s="418"/>
      <c r="AC100" s="420"/>
      <c r="AD100" s="667"/>
      <c r="AE100" s="651"/>
      <c r="AF100" s="314"/>
      <c r="AG100" s="8"/>
      <c r="AH100" s="8">
        <f t="shared" si="75"/>
        <v>0</v>
      </c>
      <c r="AI100" s="652"/>
    </row>
    <row r="101" spans="1:207" ht="87" customHeight="1">
      <c r="A101" s="261" t="s">
        <v>541</v>
      </c>
      <c r="B101" s="255" t="s">
        <v>542</v>
      </c>
      <c r="C101" s="8" t="s">
        <v>546</v>
      </c>
      <c r="D101" s="8" t="s">
        <v>548</v>
      </c>
      <c r="E101" s="266" t="s">
        <v>39</v>
      </c>
      <c r="F101" s="267">
        <v>3</v>
      </c>
      <c r="G101" s="256" t="s">
        <v>545</v>
      </c>
      <c r="H101" s="7" t="s">
        <v>38</v>
      </c>
      <c r="I101" s="8" t="s">
        <v>47</v>
      </c>
      <c r="J101" s="8">
        <f t="shared" si="73"/>
        <v>16</v>
      </c>
      <c r="K101" s="14" t="str">
        <f>IF(ISERROR(VLOOKUP(Y101,'Directive OSH09 (FR)'!$T$6:$U$10,2,FALSE)),"",VLOOKUP(Y101,'Directive OSH09 (FR)'!$T$6:$U$10,2,FALSE))</f>
        <v>2-Tolérable</v>
      </c>
      <c r="L101" s="126"/>
      <c r="M101" s="127"/>
      <c r="N101" s="27"/>
      <c r="O101" s="27"/>
      <c r="P101" s="27"/>
      <c r="Q101" s="57"/>
      <c r="R101" s="35"/>
      <c r="S101" s="7" t="e">
        <f t="shared" si="72"/>
        <v>#REF!</v>
      </c>
      <c r="T101" s="35" t="e">
        <f t="shared" si="72"/>
        <v>#REF!</v>
      </c>
      <c r="U101" s="3" t="e">
        <f>IF(A101="",0,IF(#REF!="",1,IF(#REF!+$U$90*365&lt;$U$1,1,0)))</f>
        <v>#REF!</v>
      </c>
      <c r="V101" s="163" t="e">
        <f>IF(A101="",0,IF(#REF!="",1,IF(#REF!+$V$90*365&lt;$U$1,1,0)))</f>
        <v>#REF!</v>
      </c>
      <c r="W101" s="162">
        <f>IF(ISERROR(VLOOKUP(H101,'Directive OSH09 (FR)'!$O$6:$P$10,2,FALSE)),"",VLOOKUP(H101,'Directive OSH09 (FR)'!$O$6:$P$10,2,FALSE))</f>
        <v>4</v>
      </c>
      <c r="X101" s="3">
        <f>IF(ISERROR(VLOOKUP(I101,'Directive OSH09 (FR)'!$O$13:$P$17,2,FALSE)),"",VLOOKUP(I101,'Directive OSH09 (FR)'!$O$13:$P$17,2,FALSE))</f>
        <v>4</v>
      </c>
      <c r="Y101" s="3">
        <f t="shared" si="74"/>
        <v>2</v>
      </c>
      <c r="Z101" s="196"/>
      <c r="AA101" s="418"/>
      <c r="AB101" s="418"/>
      <c r="AC101" s="420"/>
      <c r="AD101" s="667"/>
      <c r="AE101" s="651"/>
      <c r="AF101" s="314"/>
      <c r="AG101" s="8"/>
      <c r="AH101" s="8">
        <f t="shared" si="75"/>
        <v>0</v>
      </c>
      <c r="AI101" s="652"/>
    </row>
    <row r="102" spans="1:207">
      <c r="A102" s="261"/>
      <c r="B102" s="8"/>
      <c r="C102" s="8"/>
      <c r="D102" s="8"/>
      <c r="E102" s="266"/>
      <c r="F102" s="267"/>
      <c r="G102" s="321"/>
      <c r="H102" s="7"/>
      <c r="I102" s="8"/>
      <c r="J102" s="8"/>
      <c r="K102" s="14"/>
      <c r="L102" s="126"/>
      <c r="M102" s="127"/>
      <c r="N102" s="27"/>
      <c r="O102" s="27"/>
      <c r="P102" s="27"/>
      <c r="Q102" s="57"/>
      <c r="R102" s="35"/>
      <c r="S102" s="7"/>
      <c r="T102" s="35"/>
      <c r="U102" s="3"/>
      <c r="V102" s="163"/>
      <c r="W102" s="162"/>
      <c r="X102" s="3"/>
      <c r="Y102" s="3"/>
      <c r="Z102" s="417"/>
      <c r="AA102" s="418"/>
      <c r="AB102" s="418"/>
      <c r="AC102" s="420"/>
      <c r="AD102" s="667"/>
      <c r="AE102" s="651"/>
      <c r="AF102" s="421"/>
      <c r="AG102" s="418"/>
      <c r="AH102" s="418"/>
      <c r="AI102" s="652"/>
    </row>
    <row r="103" spans="1:207" ht="5.25" customHeight="1">
      <c r="A103" s="405"/>
      <c r="B103" s="62"/>
      <c r="C103" s="62"/>
      <c r="D103" s="62"/>
      <c r="E103" s="293"/>
      <c r="F103" s="282"/>
      <c r="G103" s="458"/>
      <c r="H103" s="61"/>
      <c r="I103" s="62"/>
      <c r="J103" s="62" t="str">
        <f t="shared" ref="J103" si="76">IF(ISERROR(W103*X103),"",W103*X103)</f>
        <v/>
      </c>
      <c r="K103" s="63" t="str">
        <f>IF(ISERROR(VLOOKUP(Y103,'Directive OSH09 (FR)'!$T$6:$U$10,2,FALSE)),"",VLOOKUP(Y103,'Directive OSH09 (FR)'!$T$6:$U$10,2,FALSE))</f>
        <v/>
      </c>
      <c r="L103" s="61"/>
      <c r="M103" s="64"/>
      <c r="N103" s="64"/>
      <c r="O103" s="64"/>
      <c r="P103" s="64"/>
      <c r="Q103" s="65"/>
      <c r="R103" s="66"/>
      <c r="S103" s="61">
        <f t="shared" si="72"/>
        <v>0</v>
      </c>
      <c r="T103" s="66">
        <f t="shared" si="72"/>
        <v>0</v>
      </c>
      <c r="U103" s="164">
        <f>IF(A103="",0,IF(Q$96="",1,IF(Q$96+$U$84*365&lt;$U$1,1,0)))</f>
        <v>0</v>
      </c>
      <c r="V103" s="165">
        <f>IF(A103="",0,IF(Q$96="",1,IF(Q$96+$V$84*365&lt;$U$1,1,0)))</f>
        <v>0</v>
      </c>
      <c r="W103" s="162" t="str">
        <f>IF(ISERROR(VLOOKUP(H103,'Directive OSH09 (FR)'!$O$6:$P$10,2,FALSE)),"",VLOOKUP(H103,'Directive OSH09 (FR)'!$O$6:$P$10,2,FALSE))</f>
        <v/>
      </c>
      <c r="X103" s="3" t="str">
        <f>IF(ISERROR(VLOOKUP(I103,'Directive OSH09 (FR)'!$O$13:$P$17,2,FALSE)),"",VLOOKUP(I103,'Directive OSH09 (FR)'!$O$13:$P$17,2,FALSE))</f>
        <v/>
      </c>
      <c r="Y103" s="3" t="str">
        <f t="shared" ref="Y103" si="77">IF(J103="","",IF(J103&gt;=161,5,IF(J103&gt;=65,4,IF(J103&gt;=20,3,IF(J103&gt;=9,2,1)))))</f>
        <v/>
      </c>
      <c r="Z103" s="417"/>
      <c r="AA103" s="418"/>
      <c r="AB103" s="418"/>
      <c r="AC103" s="420"/>
      <c r="AD103" s="667"/>
      <c r="AE103" s="651"/>
      <c r="AF103" s="421"/>
      <c r="AG103" s="418"/>
      <c r="AH103" s="418"/>
      <c r="AI103" s="652"/>
    </row>
    <row r="104" spans="1:207" s="517" customFormat="1">
      <c r="A104" s="403" t="s">
        <v>289</v>
      </c>
      <c r="B104" s="398"/>
      <c r="C104" s="398"/>
      <c r="D104" s="398"/>
      <c r="E104" s="370"/>
      <c r="F104" s="371"/>
      <c r="G104" s="464"/>
      <c r="H104" s="412"/>
      <c r="I104" s="398"/>
      <c r="J104" s="398">
        <f>IF(SUM(J105:J109)=0,"",MAX(J105:J109))</f>
        <v>8</v>
      </c>
      <c r="K104" s="356" t="str">
        <f>IF(ISERROR(VLOOKUP(Y104,'Directive OSH09 (FR)'!$T$6:$U$10,2,FALSE)),"",VLOOKUP(Y104,'Directive OSH09 (FR)'!$T$6:$U$10,2,FALSE))</f>
        <v>1-Negligeable</v>
      </c>
      <c r="L104" s="357" t="str">
        <f>IF(ISERROR(VLOOKUP($A104,Dangers!$B$4:$G$1001,4,FALSE)),"ERR",IF(ISBLANK(VLOOKUP($A104,Dangers!$B$4:$G$1001,4,FALSE)),"","Yes"))</f>
        <v/>
      </c>
      <c r="M104" s="358" t="str">
        <f>IF(ISERROR(VLOOKUP($A104,Dangers!$B$4:$G$1001,6,FALSE)),"ERR",IF(ISBLANK((VLOOKUP($A104,Dangers!$B$4:$G$1001,6,FALSE))),"","Yes"))</f>
        <v/>
      </c>
      <c r="N104" s="358"/>
      <c r="O104" s="359"/>
      <c r="P104" s="358"/>
      <c r="Q104" s="360" t="str">
        <f>IF(OR(L104="Yes",M104="Yes"),MAX(Q105:Q109),"")</f>
        <v/>
      </c>
      <c r="R104" s="361"/>
      <c r="S104" s="357">
        <f>IF(L104="Yes",IF(SUM(S105:S109)=0,0,1),2)</f>
        <v>2</v>
      </c>
      <c r="T104" s="361">
        <f>IF(M104="Yes",IF(SUM(T105:T109)=0,0,1),2)</f>
        <v>2</v>
      </c>
      <c r="U104" s="362">
        <v>0</v>
      </c>
      <c r="V104" s="363">
        <v>0</v>
      </c>
      <c r="W104" s="364" t="str">
        <f>IF(ISERROR(VLOOKUP(H104,'Directive OSH09 (FR)'!$O$6:$P$10,2,FALSE)),"",VLOOKUP(H104,'Directive OSH09 (FR)'!$O$6:$P$10,2,FALSE))</f>
        <v/>
      </c>
      <c r="X104" s="362" t="str">
        <f>IF(ISERROR(VLOOKUP(I104,'Directive OSH09 (FR)'!$O$13:$P$17,2,FALSE)),"",VLOOKUP(I104,'Directive OSH09 (FR)'!$O$13:$P$17,2,FALSE))</f>
        <v/>
      </c>
      <c r="Y104" s="362">
        <f>IF(J104="","",IF(J104&gt;=161,5,IF(J104&gt;=65,4,IF(J104&gt;=20,3,IF(J104&gt;=9,2,1)))))</f>
        <v>1</v>
      </c>
      <c r="Z104" s="367"/>
      <c r="AA104" s="365"/>
      <c r="AB104" s="365"/>
      <c r="AC104" s="368"/>
      <c r="AD104" s="665"/>
      <c r="AE104" s="644"/>
      <c r="AF104" s="624"/>
      <c r="AG104" s="365"/>
      <c r="AH104" s="365"/>
      <c r="AI104" s="656"/>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6"/>
      <c r="BZ104" s="366"/>
      <c r="CA104" s="366"/>
      <c r="CB104" s="366"/>
      <c r="CC104" s="366"/>
      <c r="CD104" s="366"/>
      <c r="CE104" s="366"/>
      <c r="CF104" s="366"/>
      <c r="CG104" s="366"/>
      <c r="CH104" s="366"/>
      <c r="CI104" s="366"/>
      <c r="CJ104" s="366"/>
      <c r="CK104" s="366"/>
      <c r="CL104" s="366"/>
      <c r="CM104" s="366"/>
      <c r="CN104" s="366"/>
      <c r="CO104" s="366"/>
      <c r="CP104" s="366"/>
      <c r="CQ104" s="366"/>
      <c r="CR104" s="366"/>
      <c r="CS104" s="366"/>
      <c r="CT104" s="366"/>
      <c r="CU104" s="366"/>
      <c r="CV104" s="366"/>
      <c r="CW104" s="366"/>
      <c r="CX104" s="366"/>
      <c r="CY104" s="366"/>
      <c r="CZ104" s="366"/>
      <c r="DA104" s="366"/>
      <c r="DB104" s="366"/>
      <c r="DC104" s="366"/>
      <c r="DD104" s="366"/>
      <c r="DE104" s="366"/>
      <c r="DF104" s="366"/>
      <c r="DG104" s="366"/>
      <c r="DH104" s="366"/>
      <c r="DI104" s="366"/>
      <c r="DJ104" s="366"/>
      <c r="DK104" s="366"/>
      <c r="DL104" s="366"/>
      <c r="DM104" s="366"/>
      <c r="DN104" s="366"/>
      <c r="DO104" s="366"/>
      <c r="DP104" s="366"/>
      <c r="DQ104" s="366"/>
      <c r="DR104" s="366"/>
      <c r="DS104" s="366"/>
      <c r="DT104" s="366"/>
      <c r="DU104" s="366"/>
      <c r="DV104" s="366"/>
      <c r="DW104" s="366"/>
      <c r="DX104" s="366"/>
      <c r="DY104" s="366"/>
      <c r="DZ104" s="366"/>
      <c r="EA104" s="366"/>
      <c r="EB104" s="366"/>
      <c r="EC104" s="366"/>
      <c r="ED104" s="366"/>
      <c r="EE104" s="366"/>
      <c r="EF104" s="366"/>
      <c r="EG104" s="366"/>
      <c r="EH104" s="366"/>
      <c r="EI104" s="366"/>
      <c r="EJ104" s="366"/>
      <c r="EK104" s="366"/>
      <c r="EL104" s="366"/>
      <c r="EM104" s="366"/>
      <c r="EN104" s="366"/>
      <c r="EO104" s="366"/>
      <c r="EP104" s="366"/>
      <c r="EQ104" s="366"/>
      <c r="ER104" s="366"/>
      <c r="ES104" s="366"/>
      <c r="ET104" s="366"/>
      <c r="EU104" s="366"/>
      <c r="EV104" s="366"/>
      <c r="EW104" s="366"/>
      <c r="EX104" s="366"/>
      <c r="EY104" s="366"/>
      <c r="EZ104" s="366"/>
      <c r="FA104" s="366"/>
      <c r="FB104" s="366"/>
      <c r="FC104" s="366"/>
      <c r="FD104" s="366"/>
      <c r="FE104" s="366"/>
      <c r="FF104" s="366"/>
      <c r="FG104" s="366"/>
      <c r="FH104" s="366"/>
      <c r="FI104" s="366"/>
      <c r="FJ104" s="366"/>
      <c r="FK104" s="366"/>
      <c r="FL104" s="366"/>
      <c r="FM104" s="366"/>
      <c r="FN104" s="366"/>
      <c r="FO104" s="366"/>
      <c r="FP104" s="366"/>
      <c r="FQ104" s="366"/>
      <c r="FR104" s="366"/>
      <c r="FS104" s="366"/>
      <c r="FT104" s="366"/>
      <c r="FU104" s="366"/>
      <c r="FV104" s="366"/>
      <c r="FW104" s="366"/>
      <c r="FX104" s="366"/>
      <c r="FY104" s="366"/>
      <c r="FZ104" s="366"/>
      <c r="GA104" s="366"/>
      <c r="GB104" s="366"/>
      <c r="GC104" s="366"/>
      <c r="GD104" s="366"/>
      <c r="GE104" s="366"/>
      <c r="GF104" s="366"/>
      <c r="GG104" s="366"/>
      <c r="GH104" s="366"/>
      <c r="GI104" s="366"/>
      <c r="GJ104" s="366"/>
      <c r="GK104" s="366"/>
      <c r="GL104" s="366"/>
      <c r="GM104" s="366"/>
      <c r="GN104" s="366"/>
      <c r="GO104" s="366"/>
      <c r="GP104" s="366"/>
      <c r="GQ104" s="366"/>
      <c r="GR104" s="366"/>
      <c r="GS104" s="366"/>
      <c r="GT104" s="366"/>
      <c r="GU104" s="366"/>
      <c r="GV104" s="366"/>
      <c r="GW104" s="366"/>
      <c r="GX104" s="366"/>
      <c r="GY104" s="366"/>
    </row>
    <row r="105" spans="1:207" ht="165.75">
      <c r="A105" s="261" t="s">
        <v>549</v>
      </c>
      <c r="B105" s="255" t="s">
        <v>988</v>
      </c>
      <c r="C105" s="255" t="s">
        <v>989</v>
      </c>
      <c r="D105" s="255" t="s">
        <v>990</v>
      </c>
      <c r="E105" s="266" t="s">
        <v>39</v>
      </c>
      <c r="F105" s="267">
        <v>3</v>
      </c>
      <c r="G105" s="256" t="s">
        <v>991</v>
      </c>
      <c r="H105" s="7" t="s">
        <v>35</v>
      </c>
      <c r="I105" s="8" t="s">
        <v>47</v>
      </c>
      <c r="J105" s="8">
        <f>IF(ISERROR(W105*X105),"",W105*X105)</f>
        <v>8</v>
      </c>
      <c r="K105" s="14" t="str">
        <f>IF(ISERROR(VLOOKUP(Y105,'Directive OSH09 (FR)'!$T$6:$U$10,2,FALSE)),"",VLOOKUP(Y105,'Directive OSH09 (FR)'!$T$6:$U$10,2,FALSE))</f>
        <v>1-Negligeable</v>
      </c>
      <c r="L105" s="126"/>
      <c r="M105" s="127"/>
      <c r="N105" s="27"/>
      <c r="O105" s="27"/>
      <c r="P105" s="27"/>
      <c r="Q105" s="57"/>
      <c r="R105" s="35"/>
      <c r="S105" s="7">
        <f t="shared" ref="S105:T105" si="78">U105</f>
        <v>1</v>
      </c>
      <c r="T105" s="35">
        <f t="shared" si="78"/>
        <v>1</v>
      </c>
      <c r="U105" s="3">
        <f>IF(A105="",0,IF(Q$113="",1,IF(Q$113+$U$95*365&lt;$U$1,1,0)))</f>
        <v>1</v>
      </c>
      <c r="V105" s="163">
        <f>IF(A105="",0,IF(Q$113="",1,IF(Q$113+$V$95*365&lt;$U$1,1,0)))</f>
        <v>1</v>
      </c>
      <c r="W105" s="162">
        <f>IF(ISERROR(VLOOKUP(H105,'Directive OSH09 (FR)'!$O$6:$P$10,2,FALSE)),"",VLOOKUP(H105,'Directive OSH09 (FR)'!$O$6:$P$10,2,FALSE))</f>
        <v>2</v>
      </c>
      <c r="X105" s="3">
        <f>IF(ISERROR(VLOOKUP(I105,'Directive OSH09 (FR)'!$O$13:$P$17,2,FALSE)),"",VLOOKUP(I105,'Directive OSH09 (FR)'!$O$13:$P$17,2,FALSE))</f>
        <v>4</v>
      </c>
      <c r="Y105" s="3">
        <f>IF(J105="","",IF(J105&gt;=161,5,IF(J105&gt;=65,4,IF(J105&gt;=20,3,IF(J105&gt;=9,2,1)))))</f>
        <v>1</v>
      </c>
      <c r="Z105" s="210" t="s">
        <v>1311</v>
      </c>
      <c r="AA105" s="425" t="s">
        <v>555</v>
      </c>
      <c r="AB105" s="418"/>
      <c r="AC105" s="420"/>
      <c r="AD105" s="667"/>
      <c r="AE105" s="651"/>
      <c r="AF105" s="314"/>
      <c r="AG105" s="8"/>
      <c r="AH105" s="8">
        <f>IF(ISERROR(AU105*AV105),"",AU105*AV105)</f>
        <v>0</v>
      </c>
      <c r="AI105" s="653"/>
    </row>
    <row r="106" spans="1:207" ht="25.5">
      <c r="A106" s="261"/>
      <c r="B106" s="8" t="s">
        <v>992</v>
      </c>
      <c r="C106" s="8" t="s">
        <v>993</v>
      </c>
      <c r="D106" s="255" t="s">
        <v>990</v>
      </c>
      <c r="E106" s="266" t="s">
        <v>39</v>
      </c>
      <c r="F106" s="267">
        <v>3</v>
      </c>
      <c r="G106" s="256" t="s">
        <v>553</v>
      </c>
      <c r="H106" s="7" t="s">
        <v>35</v>
      </c>
      <c r="I106" s="8" t="s">
        <v>47</v>
      </c>
      <c r="J106" s="8">
        <f t="shared" ref="J106:J109" si="79">IF(ISERROR(W106*X106),"",W106*X106)</f>
        <v>8</v>
      </c>
      <c r="K106" s="14" t="str">
        <f>IF(ISERROR(VLOOKUP(Y106,'Directive OSH09 (FR)'!$T$6:$U$10,2,FALSE)),"",VLOOKUP(Y106,'Directive OSH09 (FR)'!$T$6:$U$10,2,FALSE))</f>
        <v>1-Negligeable</v>
      </c>
      <c r="L106" s="126"/>
      <c r="M106" s="127"/>
      <c r="N106" s="27"/>
      <c r="O106" s="27"/>
      <c r="P106" s="27"/>
      <c r="Q106" s="57"/>
      <c r="R106" s="35"/>
      <c r="S106" s="7">
        <f t="shared" ref="S106:T109" si="80">U106</f>
        <v>0</v>
      </c>
      <c r="T106" s="35">
        <f t="shared" si="80"/>
        <v>0</v>
      </c>
      <c r="U106" s="3">
        <f>IF(A106="",0,IF(Q$104="",1,IF(Q$104+$U$84*365&lt;$U$1,1,0)))</f>
        <v>0</v>
      </c>
      <c r="V106" s="163">
        <f>IF(A106="",0,IF(Q$104="",1,IF(Q$104+$V$84*365&lt;$U$1,1,0)))</f>
        <v>0</v>
      </c>
      <c r="W106" s="162">
        <f>IF(ISERROR(VLOOKUP(H106,'Directive OSH09 (FR)'!$O$6:$P$10,2,FALSE)),"",VLOOKUP(H106,'Directive OSH09 (FR)'!$O$6:$P$10,2,FALSE))</f>
        <v>2</v>
      </c>
      <c r="X106" s="3">
        <f>IF(ISERROR(VLOOKUP(I106,'Directive OSH09 (FR)'!$O$13:$P$17,2,FALSE)),"",VLOOKUP(I106,'Directive OSH09 (FR)'!$O$13:$P$17,2,FALSE))</f>
        <v>4</v>
      </c>
      <c r="Y106" s="3">
        <f t="shared" ref="Y106:Y109" si="81">IF(J106="","",IF(J106&gt;=161,5,IF(J106&gt;=65,4,IF(J106&gt;=20,3,IF(J106&gt;=9,2,1)))))</f>
        <v>1</v>
      </c>
      <c r="Z106" s="417"/>
      <c r="AA106" s="418"/>
      <c r="AB106" s="418"/>
      <c r="AC106" s="420"/>
      <c r="AD106" s="667"/>
      <c r="AE106" s="651"/>
      <c r="AF106" s="421"/>
      <c r="AG106" s="418"/>
      <c r="AH106" s="418"/>
      <c r="AI106" s="652"/>
    </row>
    <row r="107" spans="1:207">
      <c r="A107" s="261"/>
      <c r="B107" s="8"/>
      <c r="C107" s="8"/>
      <c r="D107" s="8"/>
      <c r="E107" s="266"/>
      <c r="F107" s="267"/>
      <c r="G107" s="321"/>
      <c r="H107" s="7"/>
      <c r="I107" s="8"/>
      <c r="J107" s="8" t="str">
        <f t="shared" si="79"/>
        <v/>
      </c>
      <c r="K107" s="14" t="str">
        <f>IF(ISERROR(VLOOKUP(Y107,'Directive OSH09 (FR)'!$T$6:$U$10,2,FALSE)),"",VLOOKUP(Y107,'Directive OSH09 (FR)'!$T$6:$U$10,2,FALSE))</f>
        <v/>
      </c>
      <c r="L107" s="126"/>
      <c r="M107" s="127"/>
      <c r="N107" s="27"/>
      <c r="O107" s="27"/>
      <c r="P107" s="27"/>
      <c r="Q107" s="57"/>
      <c r="R107" s="35"/>
      <c r="S107" s="7">
        <f t="shared" si="80"/>
        <v>0</v>
      </c>
      <c r="T107" s="35">
        <f t="shared" si="80"/>
        <v>0</v>
      </c>
      <c r="U107" s="3">
        <f>IF(A107="",0,IF(Q$104="",1,IF(Q$104+$U$84*365&lt;$U$1,1,0)))</f>
        <v>0</v>
      </c>
      <c r="V107" s="163">
        <f>IF(A107="",0,IF(Q$104="",1,IF(Q$104+$V$84*365&lt;$U$1,1,0)))</f>
        <v>0</v>
      </c>
      <c r="W107" s="162" t="str">
        <f>IF(ISERROR(VLOOKUP(H107,'Directive OSH09 (FR)'!$O$6:$P$10,2,FALSE)),"",VLOOKUP(H107,'Directive OSH09 (FR)'!$O$6:$P$10,2,FALSE))</f>
        <v/>
      </c>
      <c r="X107" s="3" t="str">
        <f>IF(ISERROR(VLOOKUP(I107,'Directive OSH09 (FR)'!$O$13:$P$17,2,FALSE)),"",VLOOKUP(I107,'Directive OSH09 (FR)'!$O$13:$P$17,2,FALSE))</f>
        <v/>
      </c>
      <c r="Y107" s="3" t="str">
        <f t="shared" si="81"/>
        <v/>
      </c>
      <c r="Z107" s="417"/>
      <c r="AA107" s="418"/>
      <c r="AB107" s="418"/>
      <c r="AC107" s="420"/>
      <c r="AD107" s="667"/>
      <c r="AE107" s="651"/>
      <c r="AF107" s="421"/>
      <c r="AG107" s="418"/>
      <c r="AH107" s="418"/>
      <c r="AI107" s="652"/>
    </row>
    <row r="108" spans="1:207">
      <c r="A108" s="261"/>
      <c r="B108" s="8"/>
      <c r="C108" s="8"/>
      <c r="D108" s="8"/>
      <c r="E108" s="266"/>
      <c r="F108" s="267"/>
      <c r="G108" s="321"/>
      <c r="H108" s="7"/>
      <c r="I108" s="8"/>
      <c r="J108" s="8" t="str">
        <f t="shared" si="79"/>
        <v/>
      </c>
      <c r="K108" s="14" t="str">
        <f>IF(ISERROR(VLOOKUP(Y108,'Directive OSH09 (FR)'!$T$6:$U$10,2,FALSE)),"",VLOOKUP(Y108,'Directive OSH09 (FR)'!$T$6:$U$10,2,FALSE))</f>
        <v/>
      </c>
      <c r="L108" s="126"/>
      <c r="M108" s="127"/>
      <c r="N108" s="27"/>
      <c r="O108" s="27"/>
      <c r="P108" s="27"/>
      <c r="Q108" s="57"/>
      <c r="R108" s="35"/>
      <c r="S108" s="7">
        <f t="shared" si="80"/>
        <v>0</v>
      </c>
      <c r="T108" s="35">
        <f t="shared" si="80"/>
        <v>0</v>
      </c>
      <c r="U108" s="3">
        <f>IF(A108="",0,IF(Q$104="",1,IF(Q$104+$U$84*365&lt;$U$1,1,0)))</f>
        <v>0</v>
      </c>
      <c r="V108" s="163">
        <f>IF(A108="",0,IF(Q$104="",1,IF(Q$104+$V$84*365&lt;$U$1,1,0)))</f>
        <v>0</v>
      </c>
      <c r="W108" s="162" t="str">
        <f>IF(ISERROR(VLOOKUP(H108,'Directive OSH09 (FR)'!$O$6:$P$10,2,FALSE)),"",VLOOKUP(H108,'Directive OSH09 (FR)'!$O$6:$P$10,2,FALSE))</f>
        <v/>
      </c>
      <c r="X108" s="3" t="str">
        <f>IF(ISERROR(VLOOKUP(I108,'Directive OSH09 (FR)'!$O$13:$P$17,2,FALSE)),"",VLOOKUP(I108,'Directive OSH09 (FR)'!$O$13:$P$17,2,FALSE))</f>
        <v/>
      </c>
      <c r="Y108" s="3" t="str">
        <f t="shared" si="81"/>
        <v/>
      </c>
      <c r="Z108" s="417"/>
      <c r="AA108" s="418"/>
      <c r="AB108" s="418"/>
      <c r="AC108" s="420"/>
      <c r="AD108" s="667"/>
      <c r="AE108" s="651"/>
      <c r="AF108" s="421"/>
      <c r="AG108" s="418"/>
      <c r="AH108" s="418"/>
      <c r="AI108" s="652"/>
    </row>
    <row r="109" spans="1:207" ht="5.25" customHeight="1">
      <c r="A109" s="405"/>
      <c r="B109" s="62"/>
      <c r="C109" s="62"/>
      <c r="D109" s="62"/>
      <c r="E109" s="293"/>
      <c r="F109" s="282"/>
      <c r="G109" s="458"/>
      <c r="H109" s="61"/>
      <c r="I109" s="62"/>
      <c r="J109" s="62" t="str">
        <f t="shared" si="79"/>
        <v/>
      </c>
      <c r="K109" s="63" t="str">
        <f>IF(ISERROR(VLOOKUP(Y109,'Directive OSH09 (FR)'!$T$6:$U$10,2,FALSE)),"",VLOOKUP(Y109,'Directive OSH09 (FR)'!$T$6:$U$10,2,FALSE))</f>
        <v/>
      </c>
      <c r="L109" s="61"/>
      <c r="M109" s="64"/>
      <c r="N109" s="64"/>
      <c r="O109" s="64"/>
      <c r="P109" s="64"/>
      <c r="Q109" s="65"/>
      <c r="R109" s="66"/>
      <c r="S109" s="61">
        <f t="shared" si="80"/>
        <v>0</v>
      </c>
      <c r="T109" s="66">
        <f t="shared" si="80"/>
        <v>0</v>
      </c>
      <c r="U109" s="164">
        <f>IF(A109="",0,IF(Q$104="",1,IF(Q$104+$U$84*365&lt;$U$1,1,0)))</f>
        <v>0</v>
      </c>
      <c r="V109" s="165">
        <f>IF(A109="",0,IF(Q$104="",1,IF(Q$104+$V$84*365&lt;$U$1,1,0)))</f>
        <v>0</v>
      </c>
      <c r="W109" s="162" t="str">
        <f>IF(ISERROR(VLOOKUP(H109,'Directive OSH09 (FR)'!$O$6:$P$10,2,FALSE)),"",VLOOKUP(H109,'Directive OSH09 (FR)'!$O$6:$P$10,2,FALSE))</f>
        <v/>
      </c>
      <c r="X109" s="3" t="str">
        <f>IF(ISERROR(VLOOKUP(I109,'Directive OSH09 (FR)'!$O$13:$P$17,2,FALSE)),"",VLOOKUP(I109,'Directive OSH09 (FR)'!$O$13:$P$17,2,FALSE))</f>
        <v/>
      </c>
      <c r="Y109" s="3" t="str">
        <f t="shared" si="81"/>
        <v/>
      </c>
      <c r="Z109" s="417"/>
      <c r="AA109" s="418"/>
      <c r="AB109" s="418"/>
      <c r="AC109" s="420"/>
      <c r="AD109" s="667"/>
      <c r="AE109" s="651"/>
      <c r="AF109" s="421"/>
      <c r="AG109" s="418"/>
      <c r="AH109" s="418"/>
      <c r="AI109" s="652"/>
    </row>
    <row r="110" spans="1:207" s="517" customFormat="1">
      <c r="A110" s="403" t="s">
        <v>290</v>
      </c>
      <c r="B110" s="398"/>
      <c r="C110" s="398"/>
      <c r="D110" s="398"/>
      <c r="E110" s="370"/>
      <c r="F110" s="371"/>
      <c r="G110" s="464"/>
      <c r="H110" s="412"/>
      <c r="I110" s="398"/>
      <c r="J110" s="398">
        <f>IF(SUM(J111:J115)=0,"",MAX(J111:J115))</f>
        <v>8</v>
      </c>
      <c r="K110" s="356" t="str">
        <f>IF(ISERROR(VLOOKUP(Y110,'Directive OSH09 (FR)'!$T$6:$U$10,2,FALSE)),"",VLOOKUP(Y110,'Directive OSH09 (FR)'!$T$6:$U$10,2,FALSE))</f>
        <v>1-Negligeable</v>
      </c>
      <c r="L110" s="357" t="str">
        <f>IF(ISERROR(VLOOKUP($A110,Dangers!$B$4:$G$1001,4,FALSE)),"ERR",IF(ISBLANK(VLOOKUP($A110,Dangers!$B$4:$G$1001,4,FALSE)),"","Yes"))</f>
        <v/>
      </c>
      <c r="M110" s="358" t="str">
        <f>IF(ISERROR(VLOOKUP($A110,Dangers!$B$4:$G$1001,6,FALSE)),"ERR",IF(ISBLANK((VLOOKUP($A110,Dangers!$B$4:$G$1001,6,FALSE))),"","Yes"))</f>
        <v/>
      </c>
      <c r="N110" s="358"/>
      <c r="O110" s="359"/>
      <c r="P110" s="358"/>
      <c r="Q110" s="360" t="str">
        <f>IF(OR(L110="Yes",M110="Yes"),MAX(Q111:Q115),"")</f>
        <v/>
      </c>
      <c r="R110" s="361"/>
      <c r="S110" s="357">
        <f>IF(L110="Yes",IF(SUM(S111:S115)=0,0,1),2)</f>
        <v>2</v>
      </c>
      <c r="T110" s="361">
        <f>IF(M110="Yes",IF(SUM(T111:T115)=0,0,1),2)</f>
        <v>2</v>
      </c>
      <c r="U110" s="362">
        <v>0</v>
      </c>
      <c r="V110" s="363">
        <v>0</v>
      </c>
      <c r="W110" s="364" t="str">
        <f>IF(ISERROR(VLOOKUP(H110,'Directive OSH09 (FR)'!$O$6:$P$10,2,FALSE)),"",VLOOKUP(H110,'Directive OSH09 (FR)'!$O$6:$P$10,2,FALSE))</f>
        <v/>
      </c>
      <c r="X110" s="362" t="str">
        <f>IF(ISERROR(VLOOKUP(I110,'Directive OSH09 (FR)'!$O$13:$P$17,2,FALSE)),"",VLOOKUP(I110,'Directive OSH09 (FR)'!$O$13:$P$17,2,FALSE))</f>
        <v/>
      </c>
      <c r="Y110" s="362">
        <f>IF(J110="","",IF(J110&gt;=161,5,IF(J110&gt;=65,4,IF(J110&gt;=20,3,IF(J110&gt;=9,2,1)))))</f>
        <v>1</v>
      </c>
      <c r="Z110" s="367"/>
      <c r="AA110" s="365"/>
      <c r="AB110" s="365"/>
      <c r="AC110" s="368"/>
      <c r="AD110" s="665"/>
      <c r="AE110" s="644"/>
      <c r="AF110" s="624"/>
      <c r="AG110" s="365"/>
      <c r="AH110" s="365"/>
      <c r="AI110" s="65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6"/>
      <c r="BZ110" s="366"/>
      <c r="CA110" s="366"/>
      <c r="CB110" s="366"/>
      <c r="CC110" s="366"/>
      <c r="CD110" s="366"/>
      <c r="CE110" s="366"/>
      <c r="CF110" s="366"/>
      <c r="CG110" s="366"/>
      <c r="CH110" s="366"/>
      <c r="CI110" s="366"/>
      <c r="CJ110" s="366"/>
      <c r="CK110" s="366"/>
      <c r="CL110" s="366"/>
      <c r="CM110" s="366"/>
      <c r="CN110" s="366"/>
      <c r="CO110" s="366"/>
      <c r="CP110" s="366"/>
      <c r="CQ110" s="366"/>
      <c r="CR110" s="366"/>
      <c r="CS110" s="366"/>
      <c r="CT110" s="366"/>
      <c r="CU110" s="366"/>
      <c r="CV110" s="366"/>
      <c r="CW110" s="366"/>
      <c r="CX110" s="366"/>
      <c r="CY110" s="366"/>
      <c r="CZ110" s="366"/>
      <c r="DA110" s="366"/>
      <c r="DB110" s="366"/>
      <c r="DC110" s="366"/>
      <c r="DD110" s="366"/>
      <c r="DE110" s="366"/>
      <c r="DF110" s="366"/>
      <c r="DG110" s="366"/>
      <c r="DH110" s="366"/>
      <c r="DI110" s="366"/>
      <c r="DJ110" s="366"/>
      <c r="DK110" s="366"/>
      <c r="DL110" s="366"/>
      <c r="DM110" s="366"/>
      <c r="DN110" s="366"/>
      <c r="DO110" s="366"/>
      <c r="DP110" s="366"/>
      <c r="DQ110" s="366"/>
      <c r="DR110" s="366"/>
      <c r="DS110" s="366"/>
      <c r="DT110" s="366"/>
      <c r="DU110" s="366"/>
      <c r="DV110" s="366"/>
      <c r="DW110" s="366"/>
      <c r="DX110" s="366"/>
      <c r="DY110" s="366"/>
      <c r="DZ110" s="366"/>
      <c r="EA110" s="366"/>
      <c r="EB110" s="366"/>
      <c r="EC110" s="366"/>
      <c r="ED110" s="366"/>
      <c r="EE110" s="366"/>
      <c r="EF110" s="366"/>
      <c r="EG110" s="366"/>
      <c r="EH110" s="366"/>
      <c r="EI110" s="366"/>
      <c r="EJ110" s="366"/>
      <c r="EK110" s="366"/>
      <c r="EL110" s="366"/>
      <c r="EM110" s="366"/>
      <c r="EN110" s="366"/>
      <c r="EO110" s="366"/>
      <c r="EP110" s="366"/>
      <c r="EQ110" s="366"/>
      <c r="ER110" s="366"/>
      <c r="ES110" s="366"/>
      <c r="ET110" s="366"/>
      <c r="EU110" s="366"/>
      <c r="EV110" s="366"/>
      <c r="EW110" s="366"/>
      <c r="EX110" s="366"/>
      <c r="EY110" s="366"/>
      <c r="EZ110" s="366"/>
      <c r="FA110" s="366"/>
      <c r="FB110" s="366"/>
      <c r="FC110" s="366"/>
      <c r="FD110" s="366"/>
      <c r="FE110" s="366"/>
      <c r="FF110" s="366"/>
      <c r="FG110" s="366"/>
      <c r="FH110" s="366"/>
      <c r="FI110" s="366"/>
      <c r="FJ110" s="366"/>
      <c r="FK110" s="366"/>
      <c r="FL110" s="366"/>
      <c r="FM110" s="366"/>
      <c r="FN110" s="366"/>
      <c r="FO110" s="366"/>
      <c r="FP110" s="366"/>
      <c r="FQ110" s="366"/>
      <c r="FR110" s="366"/>
      <c r="FS110" s="366"/>
      <c r="FT110" s="366"/>
      <c r="FU110" s="366"/>
      <c r="FV110" s="366"/>
      <c r="FW110" s="366"/>
      <c r="FX110" s="366"/>
      <c r="FY110" s="366"/>
      <c r="FZ110" s="366"/>
      <c r="GA110" s="366"/>
      <c r="GB110" s="366"/>
      <c r="GC110" s="366"/>
      <c r="GD110" s="366"/>
      <c r="GE110" s="366"/>
      <c r="GF110" s="366"/>
      <c r="GG110" s="366"/>
      <c r="GH110" s="366"/>
      <c r="GI110" s="366"/>
      <c r="GJ110" s="366"/>
      <c r="GK110" s="366"/>
      <c r="GL110" s="366"/>
      <c r="GM110" s="366"/>
      <c r="GN110" s="366"/>
      <c r="GO110" s="366"/>
      <c r="GP110" s="366"/>
      <c r="GQ110" s="366"/>
      <c r="GR110" s="366"/>
      <c r="GS110" s="366"/>
      <c r="GT110" s="366"/>
      <c r="GU110" s="366"/>
      <c r="GV110" s="366"/>
      <c r="GW110" s="366"/>
      <c r="GX110" s="366"/>
      <c r="GY110" s="366"/>
    </row>
    <row r="111" spans="1:207" ht="47.25" customHeight="1">
      <c r="A111" s="261"/>
      <c r="B111" s="255" t="s">
        <v>994</v>
      </c>
      <c r="C111" s="8" t="s">
        <v>995</v>
      </c>
      <c r="D111" s="255" t="s">
        <v>996</v>
      </c>
      <c r="E111" s="266" t="s">
        <v>39</v>
      </c>
      <c r="F111" s="267">
        <v>3</v>
      </c>
      <c r="G111" s="256" t="s">
        <v>997</v>
      </c>
      <c r="H111" s="7" t="s">
        <v>35</v>
      </c>
      <c r="I111" s="8" t="s">
        <v>47</v>
      </c>
      <c r="J111" s="8">
        <f>IF(ISERROR(W111*X111),"",W111*X111)</f>
        <v>8</v>
      </c>
      <c r="K111" s="14" t="str">
        <f>IF(ISERROR(VLOOKUP(Y111,'Directive OSH09 (FR)'!$T$6:$U$10,2,FALSE)),"",VLOOKUP(Y111,'Directive OSH09 (FR)'!$T$6:$U$10,2,FALSE))</f>
        <v>1-Negligeable</v>
      </c>
      <c r="L111" s="126"/>
      <c r="M111" s="127"/>
      <c r="N111" s="27"/>
      <c r="O111" s="27"/>
      <c r="P111" s="27"/>
      <c r="Q111" s="57"/>
      <c r="R111" s="35"/>
      <c r="S111" s="7">
        <f t="shared" ref="S111:T115" si="82">U111</f>
        <v>0</v>
      </c>
      <c r="T111" s="35">
        <f t="shared" si="82"/>
        <v>0</v>
      </c>
      <c r="U111" s="3">
        <f>IF(A111="",0,IF(Q$110="",1,IF(Q$110+$U$84*365&lt;$U$1,1,0)))</f>
        <v>0</v>
      </c>
      <c r="V111" s="163">
        <f>IF(A111="",0,IF(Q$110="",1,IF(Q$110+$V$84*365&lt;$U$1,1,0)))</f>
        <v>0</v>
      </c>
      <c r="W111" s="162">
        <f>IF(ISERROR(VLOOKUP(H111,'Directive OSH09 (FR)'!$O$6:$P$10,2,FALSE)),"",VLOOKUP(H111,'Directive OSH09 (FR)'!$O$6:$P$10,2,FALSE))</f>
        <v>2</v>
      </c>
      <c r="X111" s="3">
        <f>IF(ISERROR(VLOOKUP(I111,'Directive OSH09 (FR)'!$O$13:$P$17,2,FALSE)),"",VLOOKUP(I111,'Directive OSH09 (FR)'!$O$13:$P$17,2,FALSE))</f>
        <v>4</v>
      </c>
      <c r="Y111" s="3">
        <f>IF(J111="","",IF(J111&gt;=161,5,IF(J111&gt;=65,4,IF(J111&gt;=20,3,IF(J111&gt;=9,2,1)))))</f>
        <v>1</v>
      </c>
      <c r="Z111" s="417"/>
      <c r="AA111" s="418"/>
      <c r="AB111" s="418"/>
      <c r="AC111" s="420"/>
      <c r="AD111" s="667"/>
      <c r="AE111" s="651"/>
      <c r="AF111" s="815"/>
      <c r="AG111" s="437"/>
      <c r="AH111" s="435"/>
      <c r="AI111" s="814"/>
    </row>
    <row r="112" spans="1:207">
      <c r="A112" s="261"/>
      <c r="B112" s="8"/>
      <c r="C112" s="8"/>
      <c r="D112" s="255"/>
      <c r="E112" s="266"/>
      <c r="F112" s="267"/>
      <c r="G112" s="321"/>
      <c r="H112" s="7"/>
      <c r="I112" s="8"/>
      <c r="J112" s="8" t="str">
        <f t="shared" ref="J112:J115" si="83">IF(ISERROR(W112*X112),"",W112*X112)</f>
        <v/>
      </c>
      <c r="K112" s="14" t="str">
        <f>IF(ISERROR(VLOOKUP(Y112,'Directive OSH09 (FR)'!$T$6:$U$10,2,FALSE)),"",VLOOKUP(Y112,'Directive OSH09 (FR)'!$T$6:$U$10,2,FALSE))</f>
        <v/>
      </c>
      <c r="L112" s="126"/>
      <c r="M112" s="127"/>
      <c r="N112" s="27"/>
      <c r="O112" s="27"/>
      <c r="P112" s="27"/>
      <c r="Q112" s="57"/>
      <c r="R112" s="35"/>
      <c r="S112" s="7">
        <f t="shared" si="82"/>
        <v>0</v>
      </c>
      <c r="T112" s="35">
        <f t="shared" si="82"/>
        <v>0</v>
      </c>
      <c r="U112" s="3">
        <f>IF(A112="",0,IF(Q$110="",1,IF(Q$110+$U$84*365&lt;$U$1,1,0)))</f>
        <v>0</v>
      </c>
      <c r="V112" s="163">
        <f>IF(A112="",0,IF(Q$110="",1,IF(Q$110+$V$84*365&lt;$U$1,1,0)))</f>
        <v>0</v>
      </c>
      <c r="W112" s="162" t="str">
        <f>IF(ISERROR(VLOOKUP(H112,'Directive OSH09 (FR)'!$O$6:$P$10,2,FALSE)),"",VLOOKUP(H112,'Directive OSH09 (FR)'!$O$6:$P$10,2,FALSE))</f>
        <v/>
      </c>
      <c r="X112" s="3" t="str">
        <f>IF(ISERROR(VLOOKUP(I112,'Directive OSH09 (FR)'!$O$13:$P$17,2,FALSE)),"",VLOOKUP(I112,'Directive OSH09 (FR)'!$O$13:$P$17,2,FALSE))</f>
        <v/>
      </c>
      <c r="Y112" s="3" t="str">
        <f t="shared" ref="Y112:Y115" si="84">IF(J112="","",IF(J112&gt;=161,5,IF(J112&gt;=65,4,IF(J112&gt;=20,3,IF(J112&gt;=9,2,1)))))</f>
        <v/>
      </c>
      <c r="Z112" s="417"/>
      <c r="AA112" s="418"/>
      <c r="AB112" s="418"/>
      <c r="AC112" s="420"/>
      <c r="AD112" s="667"/>
      <c r="AE112" s="651"/>
      <c r="AF112" s="421"/>
      <c r="AG112" s="418"/>
      <c r="AH112" s="418"/>
      <c r="AI112" s="652"/>
    </row>
    <row r="113" spans="1:207">
      <c r="A113" s="261"/>
      <c r="B113" s="8"/>
      <c r="C113" s="8"/>
      <c r="D113" s="8"/>
      <c r="E113" s="266"/>
      <c r="F113" s="267"/>
      <c r="G113" s="321"/>
      <c r="H113" s="7"/>
      <c r="I113" s="8"/>
      <c r="J113" s="8" t="str">
        <f t="shared" si="83"/>
        <v/>
      </c>
      <c r="K113" s="14" t="str">
        <f>IF(ISERROR(VLOOKUP(Y113,'Directive OSH09 (FR)'!$T$6:$U$10,2,FALSE)),"",VLOOKUP(Y113,'Directive OSH09 (FR)'!$T$6:$U$10,2,FALSE))</f>
        <v/>
      </c>
      <c r="L113" s="126"/>
      <c r="M113" s="127"/>
      <c r="N113" s="27"/>
      <c r="O113" s="27"/>
      <c r="P113" s="27"/>
      <c r="Q113" s="57"/>
      <c r="R113" s="35"/>
      <c r="S113" s="7">
        <f t="shared" si="82"/>
        <v>0</v>
      </c>
      <c r="T113" s="35">
        <f t="shared" si="82"/>
        <v>0</v>
      </c>
      <c r="U113" s="3">
        <f>IF(A113="",0,IF(Q$110="",1,IF(Q$110+$U$84*365&lt;$U$1,1,0)))</f>
        <v>0</v>
      </c>
      <c r="V113" s="163">
        <f>IF(A113="",0,IF(Q$110="",1,IF(Q$110+$V$84*365&lt;$U$1,1,0)))</f>
        <v>0</v>
      </c>
      <c r="W113" s="162" t="str">
        <f>IF(ISERROR(VLOOKUP(H113,'Directive OSH09 (FR)'!$O$6:$P$10,2,FALSE)),"",VLOOKUP(H113,'Directive OSH09 (FR)'!$O$6:$P$10,2,FALSE))</f>
        <v/>
      </c>
      <c r="X113" s="3" t="str">
        <f>IF(ISERROR(VLOOKUP(I113,'Directive OSH09 (FR)'!$O$13:$P$17,2,FALSE)),"",VLOOKUP(I113,'Directive OSH09 (FR)'!$O$13:$P$17,2,FALSE))</f>
        <v/>
      </c>
      <c r="Y113" s="3" t="str">
        <f t="shared" si="84"/>
        <v/>
      </c>
      <c r="Z113" s="417"/>
      <c r="AA113" s="418"/>
      <c r="AB113" s="418"/>
      <c r="AC113" s="420"/>
      <c r="AD113" s="667"/>
      <c r="AE113" s="651"/>
      <c r="AF113" s="421"/>
      <c r="AG113" s="418"/>
      <c r="AH113" s="418"/>
      <c r="AI113" s="652"/>
    </row>
    <row r="114" spans="1:207">
      <c r="A114" s="261"/>
      <c r="B114" s="8"/>
      <c r="C114" s="8"/>
      <c r="D114" s="8"/>
      <c r="E114" s="266"/>
      <c r="F114" s="267"/>
      <c r="G114" s="321"/>
      <c r="H114" s="7"/>
      <c r="I114" s="8"/>
      <c r="J114" s="8" t="str">
        <f t="shared" si="83"/>
        <v/>
      </c>
      <c r="K114" s="14" t="str">
        <f>IF(ISERROR(VLOOKUP(Y114,'Directive OSH09 (FR)'!$T$6:$U$10,2,FALSE)),"",VLOOKUP(Y114,'Directive OSH09 (FR)'!$T$6:$U$10,2,FALSE))</f>
        <v/>
      </c>
      <c r="L114" s="126"/>
      <c r="M114" s="127"/>
      <c r="N114" s="27"/>
      <c r="O114" s="27"/>
      <c r="P114" s="27"/>
      <c r="Q114" s="57"/>
      <c r="R114" s="35"/>
      <c r="S114" s="7">
        <f t="shared" si="82"/>
        <v>0</v>
      </c>
      <c r="T114" s="35">
        <f t="shared" si="82"/>
        <v>0</v>
      </c>
      <c r="U114" s="3">
        <f>IF(A114="",0,IF(Q$110="",1,IF(Q$110+$U$84*365&lt;$U$1,1,0)))</f>
        <v>0</v>
      </c>
      <c r="V114" s="163">
        <f>IF(A114="",0,IF(Q$110="",1,IF(Q$110+$V$84*365&lt;$U$1,1,0)))</f>
        <v>0</v>
      </c>
      <c r="W114" s="162" t="str">
        <f>IF(ISERROR(VLOOKUP(H114,'Directive OSH09 (FR)'!$O$6:$P$10,2,FALSE)),"",VLOOKUP(H114,'Directive OSH09 (FR)'!$O$6:$P$10,2,FALSE))</f>
        <v/>
      </c>
      <c r="X114" s="3" t="str">
        <f>IF(ISERROR(VLOOKUP(I114,'Directive OSH09 (FR)'!$O$13:$P$17,2,FALSE)),"",VLOOKUP(I114,'Directive OSH09 (FR)'!$O$13:$P$17,2,FALSE))</f>
        <v/>
      </c>
      <c r="Y114" s="3" t="str">
        <f t="shared" si="84"/>
        <v/>
      </c>
      <c r="Z114" s="417"/>
      <c r="AA114" s="418"/>
      <c r="AB114" s="418"/>
      <c r="AC114" s="420"/>
      <c r="AD114" s="667"/>
      <c r="AE114" s="651"/>
      <c r="AF114" s="421"/>
      <c r="AG114" s="418"/>
      <c r="AH114" s="418"/>
      <c r="AI114" s="652"/>
    </row>
    <row r="115" spans="1:207" ht="5.25" customHeight="1">
      <c r="A115" s="405"/>
      <c r="B115" s="62"/>
      <c r="C115" s="62"/>
      <c r="D115" s="62"/>
      <c r="E115" s="293"/>
      <c r="F115" s="282"/>
      <c r="G115" s="458"/>
      <c r="H115" s="61"/>
      <c r="I115" s="62"/>
      <c r="J115" s="62" t="str">
        <f t="shared" si="83"/>
        <v/>
      </c>
      <c r="K115" s="63" t="str">
        <f>IF(ISERROR(VLOOKUP(Y115,'Directive OSH09 (FR)'!$T$6:$U$10,2,FALSE)),"",VLOOKUP(Y115,'Directive OSH09 (FR)'!$T$6:$U$10,2,FALSE))</f>
        <v/>
      </c>
      <c r="L115" s="61"/>
      <c r="M115" s="64"/>
      <c r="N115" s="64"/>
      <c r="O115" s="64"/>
      <c r="P115" s="64"/>
      <c r="Q115" s="65"/>
      <c r="R115" s="66"/>
      <c r="S115" s="61">
        <f t="shared" si="82"/>
        <v>0</v>
      </c>
      <c r="T115" s="66">
        <f t="shared" si="82"/>
        <v>0</v>
      </c>
      <c r="U115" s="164">
        <f>IF(A115="",0,IF(Q$110="",1,IF(Q$110+$U$84*365&lt;$U$1,1,0)))</f>
        <v>0</v>
      </c>
      <c r="V115" s="165">
        <f>IF(A115="",0,IF(Q$110="",1,IF(Q$110+$V$84*365&lt;$U$1,1,0)))</f>
        <v>0</v>
      </c>
      <c r="W115" s="162" t="str">
        <f>IF(ISERROR(VLOOKUP(H115,'Directive OSH09 (FR)'!$O$6:$P$10,2,FALSE)),"",VLOOKUP(H115,'Directive OSH09 (FR)'!$O$6:$P$10,2,FALSE))</f>
        <v/>
      </c>
      <c r="X115" s="3" t="str">
        <f>IF(ISERROR(VLOOKUP(I115,'Directive OSH09 (FR)'!$O$13:$P$17,2,FALSE)),"",VLOOKUP(I115,'Directive OSH09 (FR)'!$O$13:$P$17,2,FALSE))</f>
        <v/>
      </c>
      <c r="Y115" s="3" t="str">
        <f t="shared" si="84"/>
        <v/>
      </c>
      <c r="Z115" s="417"/>
      <c r="AA115" s="418"/>
      <c r="AB115" s="418"/>
      <c r="AC115" s="420"/>
      <c r="AD115" s="667"/>
      <c r="AE115" s="651"/>
      <c r="AF115" s="421"/>
      <c r="AG115" s="418"/>
      <c r="AH115" s="418"/>
      <c r="AI115" s="652"/>
    </row>
    <row r="116" spans="1:207" s="517" customFormat="1">
      <c r="A116" s="441" t="s">
        <v>291</v>
      </c>
      <c r="B116" s="398"/>
      <c r="C116" s="398"/>
      <c r="D116" s="398"/>
      <c r="E116" s="370"/>
      <c r="F116" s="371"/>
      <c r="G116" s="464"/>
      <c r="H116" s="412"/>
      <c r="I116" s="398"/>
      <c r="J116" s="398" t="str">
        <f>IF(SUM(J117:J121)=0,"",MAX(J117:J121))</f>
        <v/>
      </c>
      <c r="K116" s="356" t="str">
        <f>IF(ISERROR(VLOOKUP(Y116,'Directive OSH09 (FR)'!$T$6:$U$10,2,FALSE)),"",VLOOKUP(Y116,'Directive OSH09 (FR)'!$T$6:$U$10,2,FALSE))</f>
        <v/>
      </c>
      <c r="L116" s="357" t="str">
        <f>IF(ISERROR(VLOOKUP($A116,Dangers!$B$4:$G$1001,4,FALSE)),"ERR",IF(ISBLANK(VLOOKUP($A116,Dangers!$B$4:$G$1001,4,FALSE)),"","Yes"))</f>
        <v/>
      </c>
      <c r="M116" s="358" t="str">
        <f>IF(ISERROR(VLOOKUP($A116,Dangers!$B$4:$G$1001,6,FALSE)),"ERR",IF(ISBLANK((VLOOKUP($A116,Dangers!$B$4:$G$1001,6,FALSE))),"","Yes"))</f>
        <v/>
      </c>
      <c r="N116" s="358"/>
      <c r="O116" s="358"/>
      <c r="P116" s="358"/>
      <c r="Q116" s="360" t="str">
        <f>IF(OR(L116="Yes",M116="Yes"),MAX(Q117:Q121),"")</f>
        <v/>
      </c>
      <c r="R116" s="361"/>
      <c r="S116" s="357">
        <f>IF(L116="Yes",IF(SUM(S117:S121)=0,0,1),2)</f>
        <v>2</v>
      </c>
      <c r="T116" s="361">
        <f>IF(M116="Yes",IF(SUM(T117:T121)=0,0,1),2)</f>
        <v>2</v>
      </c>
      <c r="U116" s="362">
        <v>0</v>
      </c>
      <c r="V116" s="363">
        <v>0</v>
      </c>
      <c r="W116" s="364" t="str">
        <f>IF(ISERROR(VLOOKUP(H116,'Directive OSH09 (FR)'!$O$6:$P$10,2,FALSE)),"",VLOOKUP(H116,'Directive OSH09 (FR)'!$O$6:$P$10,2,FALSE))</f>
        <v/>
      </c>
      <c r="X116" s="362" t="str">
        <f>IF(ISERROR(VLOOKUP(I116,'Directive OSH09 (FR)'!$O$13:$P$17,2,FALSE)),"",VLOOKUP(I116,'Directive OSH09 (FR)'!$O$13:$P$17,2,FALSE))</f>
        <v/>
      </c>
      <c r="Y116" s="362" t="str">
        <f>IF(J116="","",IF(J116&gt;=161,5,IF(J116&gt;=65,4,IF(J116&gt;=20,3,IF(J116&gt;=9,2,1)))))</f>
        <v/>
      </c>
      <c r="Z116" s="445"/>
      <c r="AA116" s="446"/>
      <c r="AB116" s="446"/>
      <c r="AC116" s="611"/>
      <c r="AD116" s="709"/>
      <c r="AE116" s="702"/>
      <c r="AF116" s="621"/>
      <c r="AG116" s="446"/>
      <c r="AH116" s="446"/>
      <c r="AI116" s="703"/>
    </row>
    <row r="117" spans="1:207">
      <c r="A117" s="261" t="s">
        <v>463</v>
      </c>
      <c r="B117" s="8"/>
      <c r="C117" s="8"/>
      <c r="D117" s="8"/>
      <c r="E117" s="266"/>
      <c r="F117" s="267"/>
      <c r="G117" s="321"/>
      <c r="H117" s="7"/>
      <c r="I117" s="8"/>
      <c r="J117" s="8" t="str">
        <f>IF(ISERROR(W117*X117),"",W117*X117)</f>
        <v/>
      </c>
      <c r="K117" s="14" t="str">
        <f>IF(ISERROR(VLOOKUP(Y117,'Directive OSH09 (FR)'!$T$6:$U$10,2,FALSE)),"",VLOOKUP(Y117,'Directive OSH09 (FR)'!$T$6:$U$10,2,FALSE))</f>
        <v/>
      </c>
      <c r="L117" s="126"/>
      <c r="M117" s="127"/>
      <c r="N117" s="27"/>
      <c r="O117" s="27"/>
      <c r="P117" s="27"/>
      <c r="Q117" s="57"/>
      <c r="R117" s="35"/>
      <c r="S117" s="7">
        <f t="shared" ref="S117:T121" si="85">U117</f>
        <v>1</v>
      </c>
      <c r="T117" s="35">
        <f t="shared" si="85"/>
        <v>1</v>
      </c>
      <c r="U117" s="3">
        <f>IF(A117="",0,IF(Q$116="",1,IF(Q$116+$U$84*365&lt;$U$1,1,0)))</f>
        <v>1</v>
      </c>
      <c r="V117" s="163">
        <f>IF(A117="",0,IF(Q$116="",1,IF(Q$116+$V$84*365&lt;$U$1,1,0)))</f>
        <v>1</v>
      </c>
      <c r="W117" s="162" t="str">
        <f>IF(ISERROR(VLOOKUP(H117,'Directive OSH09 (FR)'!$O$6:$P$10,2,FALSE)),"",VLOOKUP(H117,'Directive OSH09 (FR)'!$O$6:$P$10,2,FALSE))</f>
        <v/>
      </c>
      <c r="X117" s="3" t="str">
        <f>IF(ISERROR(VLOOKUP(I117,'Directive OSH09 (FR)'!$O$13:$P$17,2,FALSE)),"",VLOOKUP(I117,'Directive OSH09 (FR)'!$O$13:$P$17,2,FALSE))</f>
        <v/>
      </c>
      <c r="Y117" s="3" t="str">
        <f>IF(J117="","",IF(J117&gt;=161,5,IF(J117&gt;=65,4,IF(J117&gt;=20,3,IF(J117&gt;=9,2,1)))))</f>
        <v/>
      </c>
      <c r="Z117" s="417"/>
      <c r="AA117" s="418"/>
      <c r="AB117" s="418"/>
      <c r="AC117" s="420"/>
      <c r="AD117" s="667"/>
      <c r="AE117" s="651"/>
      <c r="AF117" s="421"/>
      <c r="AG117" s="418"/>
      <c r="AH117" s="418"/>
      <c r="AI117" s="652"/>
    </row>
    <row r="118" spans="1:207">
      <c r="A118" s="261"/>
      <c r="B118" s="8"/>
      <c r="C118" s="8"/>
      <c r="D118" s="8"/>
      <c r="E118" s="266"/>
      <c r="F118" s="267"/>
      <c r="G118" s="321"/>
      <c r="H118" s="7"/>
      <c r="I118" s="8"/>
      <c r="J118" s="8" t="str">
        <f t="shared" ref="J118:J121" si="86">IF(ISERROR(W118*X118),"",W118*X118)</f>
        <v/>
      </c>
      <c r="K118" s="14" t="str">
        <f>IF(ISERROR(VLOOKUP(Y118,'Directive OSH09 (FR)'!$T$6:$U$10,2,FALSE)),"",VLOOKUP(Y118,'Directive OSH09 (FR)'!$T$6:$U$10,2,FALSE))</f>
        <v/>
      </c>
      <c r="L118" s="126"/>
      <c r="M118" s="127"/>
      <c r="N118" s="27"/>
      <c r="O118" s="27"/>
      <c r="P118" s="27"/>
      <c r="Q118" s="57"/>
      <c r="R118" s="35"/>
      <c r="S118" s="7">
        <f t="shared" si="85"/>
        <v>0</v>
      </c>
      <c r="T118" s="35">
        <f t="shared" si="85"/>
        <v>0</v>
      </c>
      <c r="U118" s="3">
        <f>IF(A118="",0,IF(Q$116="",1,IF(Q$116+$U$84*365&lt;$U$1,1,0)))</f>
        <v>0</v>
      </c>
      <c r="V118" s="163">
        <f>IF(A118="",0,IF(Q$116="",1,IF(Q$116+$V$84*365&lt;$U$1,1,0)))</f>
        <v>0</v>
      </c>
      <c r="W118" s="162" t="str">
        <f>IF(ISERROR(VLOOKUP(H118,'Directive OSH09 (FR)'!$O$6:$P$10,2,FALSE)),"",VLOOKUP(H118,'Directive OSH09 (FR)'!$O$6:$P$10,2,FALSE))</f>
        <v/>
      </c>
      <c r="X118" s="3" t="str">
        <f>IF(ISERROR(VLOOKUP(I118,'Directive OSH09 (FR)'!$O$13:$P$17,2,FALSE)),"",VLOOKUP(I118,'Directive OSH09 (FR)'!$O$13:$P$17,2,FALSE))</f>
        <v/>
      </c>
      <c r="Y118" s="3" t="str">
        <f t="shared" ref="Y118:Y121" si="87">IF(J118="","",IF(J118&gt;=161,5,IF(J118&gt;=65,4,IF(J118&gt;=20,3,IF(J118&gt;=9,2,1)))))</f>
        <v/>
      </c>
      <c r="Z118" s="417"/>
      <c r="AA118" s="418"/>
      <c r="AB118" s="418"/>
      <c r="AC118" s="420"/>
      <c r="AD118" s="667"/>
      <c r="AE118" s="651"/>
      <c r="AF118" s="421"/>
      <c r="AG118" s="418"/>
      <c r="AH118" s="418"/>
      <c r="AI118" s="652"/>
    </row>
    <row r="119" spans="1:207">
      <c r="A119" s="261"/>
      <c r="B119" s="8"/>
      <c r="C119" s="8"/>
      <c r="D119" s="8"/>
      <c r="E119" s="266"/>
      <c r="F119" s="267"/>
      <c r="G119" s="321"/>
      <c r="H119" s="7"/>
      <c r="I119" s="8"/>
      <c r="J119" s="8" t="str">
        <f t="shared" si="86"/>
        <v/>
      </c>
      <c r="K119" s="14" t="str">
        <f>IF(ISERROR(VLOOKUP(Y119,'Directive OSH09 (FR)'!$T$6:$U$10,2,FALSE)),"",VLOOKUP(Y119,'Directive OSH09 (FR)'!$T$6:$U$10,2,FALSE))</f>
        <v/>
      </c>
      <c r="L119" s="126"/>
      <c r="M119" s="127"/>
      <c r="N119" s="27"/>
      <c r="O119" s="27"/>
      <c r="P119" s="27"/>
      <c r="Q119" s="57"/>
      <c r="R119" s="35"/>
      <c r="S119" s="7">
        <f t="shared" si="85"/>
        <v>0</v>
      </c>
      <c r="T119" s="35">
        <f t="shared" si="85"/>
        <v>0</v>
      </c>
      <c r="U119" s="3">
        <f>IF(A119="",0,IF(Q$116="",1,IF(Q$116+$U$84*365&lt;$U$1,1,0)))</f>
        <v>0</v>
      </c>
      <c r="V119" s="163">
        <f>IF(A119="",0,IF(Q$116="",1,IF(Q$116+$V$84*365&lt;$U$1,1,0)))</f>
        <v>0</v>
      </c>
      <c r="W119" s="162" t="str">
        <f>IF(ISERROR(VLOOKUP(H119,'Directive OSH09 (FR)'!$O$6:$P$10,2,FALSE)),"",VLOOKUP(H119,'Directive OSH09 (FR)'!$O$6:$P$10,2,FALSE))</f>
        <v/>
      </c>
      <c r="X119" s="3" t="str">
        <f>IF(ISERROR(VLOOKUP(I119,'Directive OSH09 (FR)'!$O$13:$P$17,2,FALSE)),"",VLOOKUP(I119,'Directive OSH09 (FR)'!$O$13:$P$17,2,FALSE))</f>
        <v/>
      </c>
      <c r="Y119" s="3" t="str">
        <f t="shared" si="87"/>
        <v/>
      </c>
      <c r="Z119" s="417"/>
      <c r="AA119" s="418"/>
      <c r="AB119" s="418"/>
      <c r="AC119" s="420"/>
      <c r="AD119" s="667"/>
      <c r="AE119" s="651"/>
      <c r="AF119" s="421"/>
      <c r="AG119" s="418"/>
      <c r="AH119" s="418"/>
      <c r="AI119" s="652"/>
    </row>
    <row r="120" spans="1:207">
      <c r="A120" s="261"/>
      <c r="B120" s="8"/>
      <c r="C120" s="8"/>
      <c r="D120" s="8"/>
      <c r="E120" s="266"/>
      <c r="F120" s="267"/>
      <c r="G120" s="321"/>
      <c r="H120" s="7"/>
      <c r="I120" s="8"/>
      <c r="J120" s="8" t="str">
        <f t="shared" si="86"/>
        <v/>
      </c>
      <c r="K120" s="14" t="str">
        <f>IF(ISERROR(VLOOKUP(Y120,'Directive OSH09 (FR)'!$T$6:$U$10,2,FALSE)),"",VLOOKUP(Y120,'Directive OSH09 (FR)'!$T$6:$U$10,2,FALSE))</f>
        <v/>
      </c>
      <c r="L120" s="126"/>
      <c r="M120" s="127"/>
      <c r="N120" s="27"/>
      <c r="O120" s="27"/>
      <c r="P120" s="27"/>
      <c r="Q120" s="57"/>
      <c r="R120" s="35"/>
      <c r="S120" s="7">
        <f t="shared" si="85"/>
        <v>0</v>
      </c>
      <c r="T120" s="35">
        <f t="shared" si="85"/>
        <v>0</v>
      </c>
      <c r="U120" s="3">
        <f>IF(A120="",0,IF(Q$116="",1,IF(Q$116+$U$84*365&lt;$U$1,1,0)))</f>
        <v>0</v>
      </c>
      <c r="V120" s="163">
        <f>IF(A120="",0,IF(Q$116="",1,IF(Q$116+$V$84*365&lt;$U$1,1,0)))</f>
        <v>0</v>
      </c>
      <c r="W120" s="162" t="str">
        <f>IF(ISERROR(VLOOKUP(H120,'Directive OSH09 (FR)'!$O$6:$P$10,2,FALSE)),"",VLOOKUP(H120,'Directive OSH09 (FR)'!$O$6:$P$10,2,FALSE))</f>
        <v/>
      </c>
      <c r="X120" s="3" t="str">
        <f>IF(ISERROR(VLOOKUP(I120,'Directive OSH09 (FR)'!$O$13:$P$17,2,FALSE)),"",VLOOKUP(I120,'Directive OSH09 (FR)'!$O$13:$P$17,2,FALSE))</f>
        <v/>
      </c>
      <c r="Y120" s="3" t="str">
        <f t="shared" si="87"/>
        <v/>
      </c>
      <c r="Z120" s="417"/>
      <c r="AA120" s="418"/>
      <c r="AB120" s="418"/>
      <c r="AC120" s="420"/>
      <c r="AD120" s="667"/>
      <c r="AE120" s="651"/>
      <c r="AF120" s="421"/>
      <c r="AG120" s="418"/>
      <c r="AH120" s="418"/>
      <c r="AI120" s="652"/>
    </row>
    <row r="121" spans="1:207" ht="5.25" customHeight="1">
      <c r="A121" s="405"/>
      <c r="B121" s="62"/>
      <c r="C121" s="62"/>
      <c r="D121" s="62"/>
      <c r="E121" s="293"/>
      <c r="F121" s="282"/>
      <c r="G121" s="458"/>
      <c r="H121" s="61"/>
      <c r="I121" s="62"/>
      <c r="J121" s="62" t="str">
        <f t="shared" si="86"/>
        <v/>
      </c>
      <c r="K121" s="63" t="str">
        <f>IF(ISERROR(VLOOKUP(Y121,'Directive OSH09 (FR)'!$T$6:$U$10,2,FALSE)),"",VLOOKUP(Y121,'Directive OSH09 (FR)'!$T$6:$U$10,2,FALSE))</f>
        <v/>
      </c>
      <c r="L121" s="61"/>
      <c r="M121" s="64"/>
      <c r="N121" s="64"/>
      <c r="O121" s="64"/>
      <c r="P121" s="64"/>
      <c r="Q121" s="65"/>
      <c r="R121" s="66"/>
      <c r="S121" s="61">
        <f t="shared" si="85"/>
        <v>0</v>
      </c>
      <c r="T121" s="66">
        <f t="shared" si="85"/>
        <v>0</v>
      </c>
      <c r="U121" s="164">
        <f>IF(A121="",0,IF(Q$116="",1,IF(Q$116+$U$84*365&lt;$U$1,1,0)))</f>
        <v>0</v>
      </c>
      <c r="V121" s="165">
        <f>IF(A121="",0,IF(Q$116="",1,IF(Q$116+$V$84*365&lt;$U$1,1,0)))</f>
        <v>0</v>
      </c>
      <c r="W121" s="162" t="str">
        <f>IF(ISERROR(VLOOKUP(H121,'Directive OSH09 (FR)'!$O$6:$P$10,2,FALSE)),"",VLOOKUP(H121,'Directive OSH09 (FR)'!$O$6:$P$10,2,FALSE))</f>
        <v/>
      </c>
      <c r="X121" s="3" t="str">
        <f>IF(ISERROR(VLOOKUP(I121,'Directive OSH09 (FR)'!$O$13:$P$17,2,FALSE)),"",VLOOKUP(I121,'Directive OSH09 (FR)'!$O$13:$P$17,2,FALSE))</f>
        <v/>
      </c>
      <c r="Y121" s="3" t="str">
        <f t="shared" si="87"/>
        <v/>
      </c>
      <c r="Z121" s="417"/>
      <c r="AA121" s="418"/>
      <c r="AB121" s="418"/>
      <c r="AC121" s="420"/>
      <c r="AD121" s="667"/>
      <c r="AE121" s="651"/>
      <c r="AF121" s="421"/>
      <c r="AG121" s="418"/>
      <c r="AH121" s="418"/>
      <c r="AI121" s="652"/>
    </row>
    <row r="122" spans="1:207" s="517" customFormat="1">
      <c r="A122" s="354" t="s">
        <v>340</v>
      </c>
      <c r="B122" s="398"/>
      <c r="C122" s="398"/>
      <c r="D122" s="398"/>
      <c r="E122" s="370"/>
      <c r="F122" s="371"/>
      <c r="G122" s="464"/>
      <c r="H122" s="412"/>
      <c r="I122" s="398"/>
      <c r="J122" s="398">
        <f>IF(SUM(J123:J127)=0,"",MAX(J123:J127))</f>
        <v>16</v>
      </c>
      <c r="K122" s="356" t="str">
        <f>IF(ISERROR(VLOOKUP(Y122,'Directive OSH09 (FR)'!$T$6:$U$10,2,FALSE)),"",VLOOKUP(Y122,'Directive OSH09 (FR)'!$T$6:$U$10,2,FALSE))</f>
        <v>2-Tolérable</v>
      </c>
      <c r="L122" s="357" t="str">
        <f>IF(ISERROR(VLOOKUP($A122,Dangers!$B$4:$G$1001,4,FALSE)),"ERR",IF(ISBLANK(VLOOKUP($A122,Dangers!$B$4:$G$1001,4,FALSE)),"","Yes"))</f>
        <v>ERR</v>
      </c>
      <c r="M122" s="358" t="str">
        <f>IF(ISERROR(VLOOKUP($A122,Dangers!$B$4:$G$1001,6,FALSE)),"ERR",IF(ISBLANK((VLOOKUP($A122,Dangers!$B$4:$G$1001,6,FALSE))),"","Yes"))</f>
        <v>ERR</v>
      </c>
      <c r="N122" s="358"/>
      <c r="O122" s="359"/>
      <c r="P122" s="358"/>
      <c r="Q122" s="360" t="str">
        <f>IF(OR(L122="Yes",M122="Yes"),MAX(Q123:Q127),"")</f>
        <v/>
      </c>
      <c r="R122" s="361"/>
      <c r="S122" s="357">
        <f>IF(L122="Yes",IF(SUM(S123:S127)=0,0,1),2)</f>
        <v>2</v>
      </c>
      <c r="T122" s="361">
        <f>IF(M122="Yes",IF(SUM(T123:T127)=0,0,1),2)</f>
        <v>2</v>
      </c>
      <c r="U122" s="362">
        <v>0</v>
      </c>
      <c r="V122" s="363">
        <v>0</v>
      </c>
      <c r="W122" s="364" t="str">
        <f>IF(ISERROR(VLOOKUP(H122,'Directive OSH09 (FR)'!$O$6:$P$10,2,FALSE)),"",VLOOKUP(H122,'Directive OSH09 (FR)'!$O$6:$P$10,2,FALSE))</f>
        <v/>
      </c>
      <c r="X122" s="362" t="str">
        <f>IF(ISERROR(VLOOKUP(I122,'Directive OSH09 (FR)'!$O$13:$P$17,2,FALSE)),"",VLOOKUP(I122,'Directive OSH09 (FR)'!$O$13:$P$17,2,FALSE))</f>
        <v/>
      </c>
      <c r="Y122" s="362">
        <f>IF(J122="","",IF(J122&gt;=161,5,IF(J122&gt;=65,4,IF(J122&gt;=20,3,IF(J122&gt;=9,2,1)))))</f>
        <v>2</v>
      </c>
      <c r="Z122" s="367"/>
      <c r="AA122" s="365"/>
      <c r="AB122" s="365"/>
      <c r="AC122" s="368"/>
      <c r="AD122" s="665"/>
      <c r="AE122" s="644"/>
      <c r="AF122" s="624"/>
      <c r="AG122" s="365"/>
      <c r="AH122" s="365"/>
      <c r="AI122" s="65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6"/>
      <c r="CD122" s="366"/>
      <c r="CE122" s="366"/>
      <c r="CF122" s="366"/>
      <c r="CG122" s="366"/>
      <c r="CH122" s="366"/>
      <c r="CI122" s="366"/>
      <c r="CJ122" s="366"/>
      <c r="CK122" s="366"/>
      <c r="CL122" s="366"/>
      <c r="CM122" s="366"/>
      <c r="CN122" s="366"/>
      <c r="CO122" s="366"/>
      <c r="CP122" s="366"/>
      <c r="CQ122" s="366"/>
      <c r="CR122" s="366"/>
      <c r="CS122" s="366"/>
      <c r="CT122" s="366"/>
      <c r="CU122" s="366"/>
      <c r="CV122" s="366"/>
      <c r="CW122" s="366"/>
      <c r="CX122" s="366"/>
      <c r="CY122" s="366"/>
      <c r="CZ122" s="366"/>
      <c r="DA122" s="366"/>
      <c r="DB122" s="366"/>
      <c r="DC122" s="366"/>
      <c r="DD122" s="366"/>
      <c r="DE122" s="366"/>
      <c r="DF122" s="366"/>
      <c r="DG122" s="366"/>
      <c r="DH122" s="366"/>
      <c r="DI122" s="366"/>
      <c r="DJ122" s="366"/>
      <c r="DK122" s="366"/>
      <c r="DL122" s="366"/>
      <c r="DM122" s="366"/>
      <c r="DN122" s="366"/>
      <c r="DO122" s="366"/>
      <c r="DP122" s="366"/>
      <c r="DQ122" s="366"/>
      <c r="DR122" s="366"/>
      <c r="DS122" s="366"/>
      <c r="DT122" s="366"/>
      <c r="DU122" s="366"/>
      <c r="DV122" s="366"/>
      <c r="DW122" s="366"/>
      <c r="DX122" s="366"/>
      <c r="DY122" s="366"/>
      <c r="DZ122" s="366"/>
      <c r="EA122" s="366"/>
      <c r="EB122" s="366"/>
      <c r="EC122" s="366"/>
      <c r="ED122" s="366"/>
      <c r="EE122" s="366"/>
      <c r="EF122" s="366"/>
      <c r="EG122" s="366"/>
      <c r="EH122" s="366"/>
      <c r="EI122" s="366"/>
      <c r="EJ122" s="366"/>
      <c r="EK122" s="366"/>
      <c r="EL122" s="366"/>
      <c r="EM122" s="366"/>
      <c r="EN122" s="366"/>
      <c r="EO122" s="366"/>
      <c r="EP122" s="366"/>
      <c r="EQ122" s="366"/>
      <c r="ER122" s="366"/>
      <c r="ES122" s="366"/>
      <c r="ET122" s="366"/>
      <c r="EU122" s="366"/>
      <c r="EV122" s="366"/>
      <c r="EW122" s="366"/>
      <c r="EX122" s="366"/>
      <c r="EY122" s="366"/>
      <c r="EZ122" s="366"/>
      <c r="FA122" s="366"/>
      <c r="FB122" s="366"/>
      <c r="FC122" s="366"/>
      <c r="FD122" s="366"/>
      <c r="FE122" s="366"/>
      <c r="FF122" s="366"/>
      <c r="FG122" s="366"/>
      <c r="FH122" s="366"/>
      <c r="FI122" s="366"/>
      <c r="FJ122" s="366"/>
      <c r="FK122" s="366"/>
      <c r="FL122" s="366"/>
      <c r="FM122" s="366"/>
      <c r="FN122" s="366"/>
      <c r="FO122" s="366"/>
      <c r="FP122" s="366"/>
      <c r="FQ122" s="366"/>
      <c r="FR122" s="366"/>
      <c r="FS122" s="366"/>
      <c r="FT122" s="366"/>
      <c r="FU122" s="366"/>
      <c r="FV122" s="366"/>
      <c r="FW122" s="366"/>
      <c r="FX122" s="366"/>
      <c r="FY122" s="366"/>
      <c r="FZ122" s="366"/>
      <c r="GA122" s="366"/>
      <c r="GB122" s="366"/>
      <c r="GC122" s="366"/>
      <c r="GD122" s="366"/>
      <c r="GE122" s="366"/>
      <c r="GF122" s="366"/>
      <c r="GG122" s="366"/>
      <c r="GH122" s="366"/>
      <c r="GI122" s="366"/>
      <c r="GJ122" s="366"/>
      <c r="GK122" s="366"/>
      <c r="GL122" s="366"/>
      <c r="GM122" s="366"/>
      <c r="GN122" s="366"/>
      <c r="GO122" s="366"/>
      <c r="GP122" s="366"/>
      <c r="GQ122" s="366"/>
      <c r="GR122" s="366"/>
      <c r="GS122" s="366"/>
      <c r="GT122" s="366"/>
      <c r="GU122" s="366"/>
      <c r="GV122" s="366"/>
      <c r="GW122" s="366"/>
      <c r="GX122" s="366"/>
      <c r="GY122" s="366"/>
    </row>
    <row r="123" spans="1:207" ht="63.75">
      <c r="A123" s="261" t="s">
        <v>424</v>
      </c>
      <c r="B123" s="255" t="s">
        <v>949</v>
      </c>
      <c r="C123" s="255" t="s">
        <v>740</v>
      </c>
      <c r="D123" s="255" t="s">
        <v>998</v>
      </c>
      <c r="E123" s="266" t="s">
        <v>36</v>
      </c>
      <c r="F123" s="267">
        <v>3</v>
      </c>
      <c r="G123" s="256" t="s">
        <v>564</v>
      </c>
      <c r="H123" s="7" t="s">
        <v>35</v>
      </c>
      <c r="I123" s="8" t="s">
        <v>48</v>
      </c>
      <c r="J123" s="8">
        <f>IF(ISERROR(W123*X123),"",W123*X123)</f>
        <v>16</v>
      </c>
      <c r="K123" s="14" t="str">
        <f>IF(ISERROR(VLOOKUP(Y123,'Directive OSH09 (FR)'!$T$6:$U$10,2,FALSE)),"",VLOOKUP(Y123,'Directive OSH09 (FR)'!$T$6:$U$10,2,FALSE))</f>
        <v>2-Tolérable</v>
      </c>
      <c r="L123" s="126"/>
      <c r="M123" s="127"/>
      <c r="N123" s="27"/>
      <c r="O123" s="27"/>
      <c r="P123" s="27"/>
      <c r="Q123" s="57"/>
      <c r="R123" s="35"/>
      <c r="S123" s="7" t="e">
        <f t="shared" ref="S123:T124" si="88">U123</f>
        <v>#REF!</v>
      </c>
      <c r="T123" s="35" t="e">
        <f t="shared" si="88"/>
        <v>#REF!</v>
      </c>
      <c r="U123" s="3" t="e">
        <f>IF(A123="",0,IF(#REF!="",1,IF(#REF!+$U$95*365&lt;$U$1,1,0)))</f>
        <v>#REF!</v>
      </c>
      <c r="V123" s="163" t="e">
        <f>IF(A123="",0,IF(#REF!="",1,IF(#REF!+$V$95*365&lt;$U$1,1,0)))</f>
        <v>#REF!</v>
      </c>
      <c r="W123" s="162">
        <f>IF(ISERROR(VLOOKUP(H123,'Directive OSH09 (FR)'!$O$6:$P$10,2,FALSE)),"",VLOOKUP(H123,'Directive OSH09 (FR)'!$O$6:$P$10,2,FALSE))</f>
        <v>2</v>
      </c>
      <c r="X123" s="3">
        <f>IF(ISERROR(VLOOKUP(I123,'Directive OSH09 (FR)'!$O$13:$P$17,2,FALSE)),"",VLOOKUP(I123,'Directive OSH09 (FR)'!$O$13:$P$17,2,FALSE))</f>
        <v>8</v>
      </c>
      <c r="Y123" s="3">
        <f>IF(J123="","",IF(J123&gt;=161,5,IF(J123&gt;=65,4,IF(J123&gt;=20,3,IF(J123&gt;=9,2,1)))))</f>
        <v>2</v>
      </c>
      <c r="Z123" s="210" t="s">
        <v>565</v>
      </c>
      <c r="AA123" s="418"/>
      <c r="AB123" s="418"/>
      <c r="AC123" s="420"/>
      <c r="AD123" s="667"/>
      <c r="AE123" s="651"/>
      <c r="AF123" s="314"/>
      <c r="AG123" s="8"/>
      <c r="AH123" s="8">
        <f>IF(ISERROR(AU123*AV123),"",AU123*AV123)</f>
        <v>0</v>
      </c>
      <c r="AI123" s="653"/>
    </row>
    <row r="124" spans="1:207" ht="63.75">
      <c r="A124" s="261" t="s">
        <v>424</v>
      </c>
      <c r="B124" s="8" t="s">
        <v>951</v>
      </c>
      <c r="C124" s="255" t="s">
        <v>999</v>
      </c>
      <c r="D124" s="255" t="s">
        <v>998</v>
      </c>
      <c r="E124" s="266" t="s">
        <v>36</v>
      </c>
      <c r="F124" s="267">
        <v>3</v>
      </c>
      <c r="G124" s="256" t="s">
        <v>564</v>
      </c>
      <c r="H124" s="7" t="s">
        <v>35</v>
      </c>
      <c r="I124" s="8" t="s">
        <v>48</v>
      </c>
      <c r="J124" s="8">
        <f t="shared" ref="J124" si="89">IF(ISERROR(W124*X124),"",W124*X124)</f>
        <v>16</v>
      </c>
      <c r="K124" s="14" t="str">
        <f>IF(ISERROR(VLOOKUP(Y124,'Directive OSH09 (FR)'!$T$6:$U$10,2,FALSE)),"",VLOOKUP(Y124,'Directive OSH09 (FR)'!$T$6:$U$10,2,FALSE))</f>
        <v>2-Tolérable</v>
      </c>
      <c r="L124" s="126"/>
      <c r="M124" s="127"/>
      <c r="N124" s="27"/>
      <c r="O124" s="27"/>
      <c r="P124" s="27"/>
      <c r="Q124" s="57"/>
      <c r="R124" s="35"/>
      <c r="S124" s="7" t="e">
        <f t="shared" si="88"/>
        <v>#REF!</v>
      </c>
      <c r="T124" s="35" t="e">
        <f t="shared" si="88"/>
        <v>#REF!</v>
      </c>
      <c r="U124" s="3" t="e">
        <f>IF(A124="",0,IF(#REF!="",1,IF(#REF!+$U$95*365&lt;$U$1,1,0)))</f>
        <v>#REF!</v>
      </c>
      <c r="V124" s="163" t="e">
        <f>IF(A124="",0,IF(#REF!="",1,IF(#REF!+$V$95*365&lt;$U$1,1,0)))</f>
        <v>#REF!</v>
      </c>
      <c r="W124" s="162">
        <f>IF(ISERROR(VLOOKUP(H124,'Directive OSH09 (FR)'!$O$6:$P$10,2,FALSE)),"",VLOOKUP(H124,'Directive OSH09 (FR)'!$O$6:$P$10,2,FALSE))</f>
        <v>2</v>
      </c>
      <c r="X124" s="3">
        <f>IF(ISERROR(VLOOKUP(I124,'Directive OSH09 (FR)'!$O$13:$P$17,2,FALSE)),"",VLOOKUP(I124,'Directive OSH09 (FR)'!$O$13:$P$17,2,FALSE))</f>
        <v>8</v>
      </c>
      <c r="Y124" s="3">
        <f t="shared" ref="Y124" si="90">IF(J124="","",IF(J124&gt;=161,5,IF(J124&gt;=65,4,IF(J124&gt;=20,3,IF(J124&gt;=9,2,1)))))</f>
        <v>2</v>
      </c>
      <c r="Z124" s="210" t="s">
        <v>565</v>
      </c>
      <c r="AA124" s="418"/>
      <c r="AB124" s="418"/>
      <c r="AC124" s="420"/>
      <c r="AD124" s="667"/>
      <c r="AE124" s="651"/>
      <c r="AF124" s="314"/>
      <c r="AG124" s="8"/>
      <c r="AH124" s="8">
        <f t="shared" ref="AH124" si="91">IF(ISERROR(AU124*AV124),"",AU124*AV124)</f>
        <v>0</v>
      </c>
      <c r="AI124" s="653"/>
    </row>
    <row r="125" spans="1:207" ht="102">
      <c r="A125" s="261" t="s">
        <v>424</v>
      </c>
      <c r="B125" s="255" t="s">
        <v>576</v>
      </c>
      <c r="C125" s="255" t="s">
        <v>577</v>
      </c>
      <c r="D125" s="255" t="s">
        <v>743</v>
      </c>
      <c r="E125" s="266" t="s">
        <v>36</v>
      </c>
      <c r="F125" s="267">
        <v>3</v>
      </c>
      <c r="G125" s="256" t="s">
        <v>579</v>
      </c>
      <c r="H125" s="7" t="s">
        <v>35</v>
      </c>
      <c r="I125" s="8" t="s">
        <v>48</v>
      </c>
      <c r="J125" s="8">
        <f>IF(ISERROR(W125*X125),"",W125*X125)</f>
        <v>16</v>
      </c>
      <c r="K125" s="14" t="str">
        <f>IF(ISERROR(VLOOKUP(Y125,'Directive OSH09 (FR)'!$T$6:$U$10,2,FALSE)),"",VLOOKUP(Y125,'Directive OSH09 (FR)'!$T$6:$U$10,2,FALSE))</f>
        <v>2-Tolérable</v>
      </c>
      <c r="L125" s="126"/>
      <c r="M125" s="127"/>
      <c r="N125" s="27"/>
      <c r="O125" s="27"/>
      <c r="P125" s="27"/>
      <c r="Q125" s="57"/>
      <c r="R125" s="35"/>
      <c r="S125" s="7" t="e">
        <f>U125</f>
        <v>#REF!</v>
      </c>
      <c r="T125" s="35" t="e">
        <f>V125</f>
        <v>#REF!</v>
      </c>
      <c r="U125" s="3" t="e">
        <f>IF(A125="",0,IF(#REF!="",1,IF(#REF!+$U$95*365&lt;$U$1,1,0)))</f>
        <v>#REF!</v>
      </c>
      <c r="V125" s="163" t="e">
        <f>IF(A125="",0,IF(#REF!="",1,IF(#REF!+$V$95*365&lt;$U$1,1,0)))</f>
        <v>#REF!</v>
      </c>
      <c r="W125" s="162">
        <f>IF(ISERROR(VLOOKUP(H125,'Directive OSH09 (FR)'!$O$6:$P$10,2,FALSE)),"",VLOOKUP(H125,'Directive OSH09 (FR)'!$O$6:$P$10,2,FALSE))</f>
        <v>2</v>
      </c>
      <c r="X125" s="3">
        <f>IF(ISERROR(VLOOKUP(I125,'Directive OSH09 (FR)'!$O$13:$P$17,2,FALSE)),"",VLOOKUP(I125,'Directive OSH09 (FR)'!$O$13:$P$17,2,FALSE))</f>
        <v>8</v>
      </c>
      <c r="Y125" s="3">
        <f>IF(J125="","",IF(J125&gt;=161,5,IF(J125&gt;=65,4,IF(J125&gt;=20,3,IF(J125&gt;=9,2,1)))))</f>
        <v>2</v>
      </c>
      <c r="Z125" s="196" t="s">
        <v>568</v>
      </c>
      <c r="AA125" s="418"/>
      <c r="AB125" s="418"/>
      <c r="AC125" s="420"/>
      <c r="AD125" s="667"/>
      <c r="AE125" s="651"/>
      <c r="AF125" s="314"/>
      <c r="AG125" s="8"/>
      <c r="AH125" s="8"/>
      <c r="AI125" s="653"/>
    </row>
    <row r="126" spans="1:207" ht="51">
      <c r="A126" s="261" t="s">
        <v>424</v>
      </c>
      <c r="B126" s="8" t="s">
        <v>580</v>
      </c>
      <c r="C126" s="8" t="s">
        <v>581</v>
      </c>
      <c r="D126" s="8" t="s">
        <v>582</v>
      </c>
      <c r="E126" s="266" t="s">
        <v>39</v>
      </c>
      <c r="F126" s="267">
        <v>3</v>
      </c>
      <c r="G126" s="321" t="s">
        <v>583</v>
      </c>
      <c r="H126" s="7" t="s">
        <v>38</v>
      </c>
      <c r="I126" s="8" t="s">
        <v>46</v>
      </c>
      <c r="J126" s="8">
        <f>IF(ISERROR(W126*X126),"",W126*X126)</f>
        <v>4</v>
      </c>
      <c r="K126" s="14" t="str">
        <f>IF(ISERROR(VLOOKUP(Y126,'Directive OSH09 (FR)'!$T$6:$U$10,2,FALSE)),"",VLOOKUP(Y126,'Directive OSH09 (FR)'!$T$6:$U$10,2,FALSE))</f>
        <v>1-Negligeable</v>
      </c>
      <c r="L126" s="126"/>
      <c r="M126" s="127"/>
      <c r="N126" s="27"/>
      <c r="O126" s="27"/>
      <c r="P126" s="27"/>
      <c r="Q126" s="57"/>
      <c r="R126" s="35"/>
      <c r="S126" s="7">
        <f>U126</f>
        <v>1</v>
      </c>
      <c r="T126" s="35">
        <f>V126</f>
        <v>1</v>
      </c>
      <c r="U126" s="3">
        <f>IF(A126="",0,IF(Q$131="",1,IF(Q$131+$U$91*365&lt;$U$1,1,0)))</f>
        <v>1</v>
      </c>
      <c r="V126" s="163">
        <f>IF(A126="",0,IF(Q$131="",1,IF(Q$131+$V$91*365&lt;$U$1,1,0)))</f>
        <v>1</v>
      </c>
      <c r="W126" s="162">
        <f>IF(ISERROR(VLOOKUP(H126,'Directive OSH09 (FR)'!$O$6:$P$10,2,FALSE)),"",VLOOKUP(H126,'Directive OSH09 (FR)'!$O$6:$P$10,2,FALSE))</f>
        <v>4</v>
      </c>
      <c r="X126" s="3">
        <f>IF(ISERROR(VLOOKUP(I126,'Directive OSH09 (FR)'!$O$13:$P$17,2,FALSE)),"",VLOOKUP(I126,'Directive OSH09 (FR)'!$O$13:$P$17,2,FALSE))</f>
        <v>1</v>
      </c>
      <c r="Y126" s="3">
        <f>IF(J126="","",IF(J126&gt;=161,5,IF(J126&gt;=65,4,IF(J126&gt;=20,3,IF(J126&gt;=9,2,1)))))</f>
        <v>1</v>
      </c>
      <c r="Z126" s="177" t="s">
        <v>568</v>
      </c>
      <c r="AA126" s="418"/>
      <c r="AB126" s="418"/>
      <c r="AC126" s="420"/>
      <c r="AD126" s="667"/>
      <c r="AE126" s="651"/>
      <c r="AF126" s="314"/>
      <c r="AG126" s="8"/>
      <c r="AH126" s="8"/>
      <c r="AI126" s="649"/>
    </row>
    <row r="127" spans="1:207" ht="5.25" customHeight="1">
      <c r="A127" s="405"/>
      <c r="B127" s="62"/>
      <c r="C127" s="62"/>
      <c r="D127" s="62"/>
      <c r="E127" s="293"/>
      <c r="F127" s="282"/>
      <c r="G127" s="458"/>
      <c r="H127" s="61"/>
      <c r="I127" s="62"/>
      <c r="J127" s="62" t="str">
        <f t="shared" ref="J127" si="92">IF(ISERROR(W127*X127),"",W127*X127)</f>
        <v/>
      </c>
      <c r="K127" s="63" t="str">
        <f>IF(ISERROR(VLOOKUP(Y127,'Directive OSH09 (FR)'!$T$6:$U$10,2,FALSE)),"",VLOOKUP(Y127,'Directive OSH09 (FR)'!$T$6:$U$10,2,FALSE))</f>
        <v/>
      </c>
      <c r="L127" s="61"/>
      <c r="M127" s="64"/>
      <c r="N127" s="64"/>
      <c r="O127" s="64"/>
      <c r="P127" s="64"/>
      <c r="Q127" s="65"/>
      <c r="R127" s="66"/>
      <c r="S127" s="61">
        <f t="shared" ref="S127:T127" si="93">U127</f>
        <v>0</v>
      </c>
      <c r="T127" s="66">
        <f t="shared" si="93"/>
        <v>0</v>
      </c>
      <c r="U127" s="164">
        <f>IF(A127="",0,IF(Q$122="",1,IF(Q$122+$U$84*365&lt;$U$1,1,0)))</f>
        <v>0</v>
      </c>
      <c r="V127" s="165">
        <f>IF(A127="",0,IF(Q$122="",1,IF(Q$122+$V$84*365&lt;$U$1,1,0)))</f>
        <v>0</v>
      </c>
      <c r="W127" s="162" t="str">
        <f>IF(ISERROR(VLOOKUP(H127,'Directive OSH09 (FR)'!$O$6:$P$10,2,FALSE)),"",VLOOKUP(H127,'Directive OSH09 (FR)'!$O$6:$P$10,2,FALSE))</f>
        <v/>
      </c>
      <c r="X127" s="3" t="str">
        <f>IF(ISERROR(VLOOKUP(I127,'Directive OSH09 (FR)'!$O$13:$P$17,2,FALSE)),"",VLOOKUP(I127,'Directive OSH09 (FR)'!$O$13:$P$17,2,FALSE))</f>
        <v/>
      </c>
      <c r="Y127" s="3" t="str">
        <f t="shared" ref="Y127" si="94">IF(J127="","",IF(J127&gt;=161,5,IF(J127&gt;=65,4,IF(J127&gt;=20,3,IF(J127&gt;=9,2,1)))))</f>
        <v/>
      </c>
      <c r="Z127" s="417"/>
      <c r="AA127" s="418"/>
      <c r="AB127" s="418"/>
      <c r="AC127" s="420"/>
      <c r="AD127" s="667"/>
      <c r="AE127" s="651"/>
      <c r="AF127" s="421"/>
      <c r="AG127" s="418"/>
      <c r="AH127" s="418"/>
      <c r="AI127" s="652"/>
    </row>
    <row r="128" spans="1:207" s="517" customFormat="1">
      <c r="A128" s="403" t="s">
        <v>295</v>
      </c>
      <c r="B128" s="398"/>
      <c r="C128" s="398"/>
      <c r="D128" s="398"/>
      <c r="E128" s="370"/>
      <c r="F128" s="371"/>
      <c r="G128" s="464"/>
      <c r="H128" s="412"/>
      <c r="I128" s="398"/>
      <c r="J128" s="398" t="str">
        <f>IF(SUM(J129:J133)=0,"",MAX(J129:J133))</f>
        <v/>
      </c>
      <c r="K128" s="356" t="str">
        <f>IF(ISERROR(VLOOKUP(Y128,'Directive OSH09 (FR)'!$T$6:$U$10,2,FALSE)),"",VLOOKUP(Y128,'Directive OSH09 (FR)'!$T$6:$U$10,2,FALSE))</f>
        <v/>
      </c>
      <c r="L128" s="357" t="str">
        <f>IF(ISERROR(VLOOKUP($A128,Dangers!$B$4:$G$1001,4,FALSE)),"ERR",IF(ISBLANK(VLOOKUP($A128,Dangers!$B$4:$G$1001,4,FALSE)),"","Yes"))</f>
        <v/>
      </c>
      <c r="M128" s="358" t="str">
        <f>IF(ISERROR(VLOOKUP($A128,Dangers!$B$4:$G$1001,6,FALSE)),"ERR",IF(ISBLANK((VLOOKUP($A128,Dangers!$B$4:$G$1001,6,FALSE))),"","Yes"))</f>
        <v/>
      </c>
      <c r="N128" s="358"/>
      <c r="O128" s="359"/>
      <c r="P128" s="358"/>
      <c r="Q128" s="360" t="str">
        <f>IF(OR(L128="Yes",M128="Yes"),MAX(Q129:Q133),"")</f>
        <v/>
      </c>
      <c r="R128" s="361"/>
      <c r="S128" s="357">
        <f>IF(L128="Yes",IF(SUM(S129:S133)=0,0,1),2)</f>
        <v>2</v>
      </c>
      <c r="T128" s="361">
        <f>IF(M128="Yes",IF(SUM(T129:T133)=0,0,1),2)</f>
        <v>2</v>
      </c>
      <c r="U128" s="362">
        <v>0</v>
      </c>
      <c r="V128" s="363">
        <v>0</v>
      </c>
      <c r="W128" s="364" t="str">
        <f>IF(ISERROR(VLOOKUP(H128,'Directive OSH09 (FR)'!$O$6:$P$10,2,FALSE)),"",VLOOKUP(H128,'Directive OSH09 (FR)'!$O$6:$P$10,2,FALSE))</f>
        <v/>
      </c>
      <c r="X128" s="362" t="str">
        <f>IF(ISERROR(VLOOKUP(I128,'Directive OSH09 (FR)'!$O$13:$P$17,2,FALSE)),"",VLOOKUP(I128,'Directive OSH09 (FR)'!$O$13:$P$17,2,FALSE))</f>
        <v/>
      </c>
      <c r="Y128" s="362" t="str">
        <f>IF(J128="","",IF(J128&gt;=161,5,IF(J128&gt;=65,4,IF(J128&gt;=20,3,IF(J128&gt;=9,2,1)))))</f>
        <v/>
      </c>
      <c r="Z128" s="367"/>
      <c r="AA128" s="365"/>
      <c r="AB128" s="365"/>
      <c r="AC128" s="368"/>
      <c r="AD128" s="665"/>
      <c r="AE128" s="644"/>
      <c r="AF128" s="624"/>
      <c r="AG128" s="365"/>
      <c r="AH128" s="365"/>
      <c r="AI128" s="656"/>
      <c r="AJ128" s="366"/>
      <c r="AK128" s="366"/>
      <c r="AL128" s="366"/>
      <c r="AM128" s="366"/>
      <c r="AN128" s="366"/>
      <c r="AO128" s="366"/>
      <c r="AP128" s="366"/>
      <c r="AQ128" s="366"/>
      <c r="AR128" s="366"/>
      <c r="AS128" s="366"/>
      <c r="AT128" s="366"/>
      <c r="AU128" s="366"/>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6"/>
      <c r="BZ128" s="366"/>
      <c r="CA128" s="366"/>
      <c r="CB128" s="366"/>
      <c r="CC128" s="366"/>
      <c r="CD128" s="366"/>
      <c r="CE128" s="366"/>
      <c r="CF128" s="366"/>
      <c r="CG128" s="366"/>
      <c r="CH128" s="366"/>
      <c r="CI128" s="366"/>
      <c r="CJ128" s="366"/>
      <c r="CK128" s="366"/>
      <c r="CL128" s="366"/>
      <c r="CM128" s="366"/>
      <c r="CN128" s="366"/>
      <c r="CO128" s="366"/>
      <c r="CP128" s="366"/>
      <c r="CQ128" s="366"/>
      <c r="CR128" s="366"/>
      <c r="CS128" s="366"/>
      <c r="CT128" s="366"/>
      <c r="CU128" s="366"/>
      <c r="CV128" s="366"/>
      <c r="CW128" s="366"/>
      <c r="CX128" s="366"/>
      <c r="CY128" s="366"/>
      <c r="CZ128" s="366"/>
      <c r="DA128" s="366"/>
      <c r="DB128" s="366"/>
      <c r="DC128" s="366"/>
      <c r="DD128" s="366"/>
      <c r="DE128" s="366"/>
      <c r="DF128" s="366"/>
      <c r="DG128" s="366"/>
      <c r="DH128" s="366"/>
      <c r="DI128" s="366"/>
      <c r="DJ128" s="366"/>
      <c r="DK128" s="366"/>
      <c r="DL128" s="366"/>
      <c r="DM128" s="366"/>
      <c r="DN128" s="366"/>
      <c r="DO128" s="366"/>
      <c r="DP128" s="366"/>
      <c r="DQ128" s="366"/>
      <c r="DR128" s="366"/>
      <c r="DS128" s="366"/>
      <c r="DT128" s="366"/>
      <c r="DU128" s="366"/>
      <c r="DV128" s="366"/>
      <c r="DW128" s="366"/>
      <c r="DX128" s="366"/>
      <c r="DY128" s="366"/>
      <c r="DZ128" s="366"/>
      <c r="EA128" s="366"/>
      <c r="EB128" s="366"/>
      <c r="EC128" s="366"/>
      <c r="ED128" s="366"/>
      <c r="EE128" s="366"/>
      <c r="EF128" s="366"/>
      <c r="EG128" s="366"/>
      <c r="EH128" s="366"/>
      <c r="EI128" s="366"/>
      <c r="EJ128" s="366"/>
      <c r="EK128" s="366"/>
      <c r="EL128" s="366"/>
      <c r="EM128" s="366"/>
      <c r="EN128" s="366"/>
      <c r="EO128" s="366"/>
      <c r="EP128" s="366"/>
      <c r="EQ128" s="366"/>
      <c r="ER128" s="366"/>
      <c r="ES128" s="366"/>
      <c r="ET128" s="366"/>
      <c r="EU128" s="366"/>
      <c r="EV128" s="366"/>
      <c r="EW128" s="366"/>
      <c r="EX128" s="366"/>
      <c r="EY128" s="366"/>
      <c r="EZ128" s="366"/>
      <c r="FA128" s="366"/>
      <c r="FB128" s="366"/>
      <c r="FC128" s="366"/>
      <c r="FD128" s="366"/>
      <c r="FE128" s="366"/>
      <c r="FF128" s="366"/>
      <c r="FG128" s="366"/>
      <c r="FH128" s="366"/>
      <c r="FI128" s="366"/>
      <c r="FJ128" s="366"/>
      <c r="FK128" s="366"/>
      <c r="FL128" s="366"/>
      <c r="FM128" s="366"/>
      <c r="FN128" s="366"/>
      <c r="FO128" s="366"/>
      <c r="FP128" s="366"/>
      <c r="FQ128" s="366"/>
      <c r="FR128" s="366"/>
      <c r="FS128" s="366"/>
      <c r="FT128" s="366"/>
      <c r="FU128" s="366"/>
      <c r="FV128" s="366"/>
      <c r="FW128" s="366"/>
      <c r="FX128" s="366"/>
      <c r="FY128" s="366"/>
      <c r="FZ128" s="366"/>
      <c r="GA128" s="366"/>
      <c r="GB128" s="366"/>
      <c r="GC128" s="366"/>
      <c r="GD128" s="366"/>
      <c r="GE128" s="366"/>
      <c r="GF128" s="366"/>
      <c r="GG128" s="366"/>
      <c r="GH128" s="366"/>
      <c r="GI128" s="366"/>
      <c r="GJ128" s="366"/>
      <c r="GK128" s="366"/>
      <c r="GL128" s="366"/>
      <c r="GM128" s="366"/>
      <c r="GN128" s="366"/>
      <c r="GO128" s="366"/>
      <c r="GP128" s="366"/>
      <c r="GQ128" s="366"/>
      <c r="GR128" s="366"/>
      <c r="GS128" s="366"/>
      <c r="GT128" s="366"/>
      <c r="GU128" s="366"/>
      <c r="GV128" s="366"/>
      <c r="GW128" s="366"/>
      <c r="GX128" s="366"/>
      <c r="GY128" s="366"/>
    </row>
    <row r="129" spans="1:207">
      <c r="A129" s="261" t="s">
        <v>463</v>
      </c>
      <c r="B129" s="8"/>
      <c r="C129" s="8"/>
      <c r="D129" s="8"/>
      <c r="E129" s="266"/>
      <c r="F129" s="267"/>
      <c r="G129" s="321"/>
      <c r="H129" s="7"/>
      <c r="I129" s="8"/>
      <c r="J129" s="8" t="str">
        <f>IF(ISERROR(W129*X129),"",W129*X129)</f>
        <v/>
      </c>
      <c r="K129" s="14" t="str">
        <f>IF(ISERROR(VLOOKUP(Y129,'Directive OSH09 (FR)'!$T$6:$U$10,2,FALSE)),"",VLOOKUP(Y129,'Directive OSH09 (FR)'!$T$6:$U$10,2,FALSE))</f>
        <v/>
      </c>
      <c r="L129" s="126"/>
      <c r="M129" s="127"/>
      <c r="N129" s="27"/>
      <c r="O129" s="27"/>
      <c r="P129" s="27"/>
      <c r="Q129" s="57"/>
      <c r="R129" s="35"/>
      <c r="S129" s="7">
        <f t="shared" ref="S129:T133" si="95">U129</f>
        <v>1</v>
      </c>
      <c r="T129" s="35">
        <f t="shared" si="95"/>
        <v>1</v>
      </c>
      <c r="U129" s="3">
        <f>IF(A129="",0,IF(Q$128="",1,IF(Q$128+$U$84*365&lt;$U$1,1,0)))</f>
        <v>1</v>
      </c>
      <c r="V129" s="163">
        <f>IF(A129="",0,IF(Q$128="",1,IF(Q$128+$V$84*365&lt;$U$1,1,0)))</f>
        <v>1</v>
      </c>
      <c r="W129" s="162" t="str">
        <f>IF(ISERROR(VLOOKUP(H129,'Directive OSH09 (FR)'!$O$6:$P$10,2,FALSE)),"",VLOOKUP(H129,'Directive OSH09 (FR)'!$O$6:$P$10,2,FALSE))</f>
        <v/>
      </c>
      <c r="X129" s="3" t="str">
        <f>IF(ISERROR(VLOOKUP(I129,'Directive OSH09 (FR)'!$O$13:$P$17,2,FALSE)),"",VLOOKUP(I129,'Directive OSH09 (FR)'!$O$13:$P$17,2,FALSE))</f>
        <v/>
      </c>
      <c r="Y129" s="3" t="str">
        <f>IF(J129="","",IF(J129&gt;=161,5,IF(J129&gt;=65,4,IF(J129&gt;=20,3,IF(J129&gt;=9,2,1)))))</f>
        <v/>
      </c>
      <c r="Z129" s="417"/>
      <c r="AA129" s="418"/>
      <c r="AB129" s="418"/>
      <c r="AC129" s="420"/>
      <c r="AD129" s="667"/>
      <c r="AE129" s="651"/>
      <c r="AF129" s="421"/>
      <c r="AG129" s="418"/>
      <c r="AH129" s="418"/>
      <c r="AI129" s="652"/>
    </row>
    <row r="130" spans="1:207">
      <c r="A130" s="261"/>
      <c r="B130" s="8"/>
      <c r="C130" s="8"/>
      <c r="D130" s="8"/>
      <c r="E130" s="266"/>
      <c r="F130" s="267"/>
      <c r="G130" s="321"/>
      <c r="H130" s="7"/>
      <c r="I130" s="8"/>
      <c r="J130" s="8" t="str">
        <f t="shared" ref="J130:J133" si="96">IF(ISERROR(W130*X130),"",W130*X130)</f>
        <v/>
      </c>
      <c r="K130" s="14" t="str">
        <f>IF(ISERROR(VLOOKUP(Y130,'Directive OSH09 (FR)'!$T$6:$U$10,2,FALSE)),"",VLOOKUP(Y130,'Directive OSH09 (FR)'!$T$6:$U$10,2,FALSE))</f>
        <v/>
      </c>
      <c r="L130" s="126"/>
      <c r="M130" s="127"/>
      <c r="N130" s="27"/>
      <c r="O130" s="27"/>
      <c r="P130" s="27"/>
      <c r="Q130" s="57"/>
      <c r="R130" s="35"/>
      <c r="S130" s="7">
        <f t="shared" si="95"/>
        <v>0</v>
      </c>
      <c r="T130" s="35">
        <f t="shared" si="95"/>
        <v>0</v>
      </c>
      <c r="U130" s="3">
        <f>IF(A130="",0,IF(Q$128="",1,IF(Q$128+$U$84*365&lt;$U$1,1,0)))</f>
        <v>0</v>
      </c>
      <c r="V130" s="163">
        <f>IF(A130="",0,IF(Q$128="",1,IF(Q$128+$V$84*365&lt;$U$1,1,0)))</f>
        <v>0</v>
      </c>
      <c r="W130" s="162" t="str">
        <f>IF(ISERROR(VLOOKUP(H130,'Directive OSH09 (FR)'!$O$6:$P$10,2,FALSE)),"",VLOOKUP(H130,'Directive OSH09 (FR)'!$O$6:$P$10,2,FALSE))</f>
        <v/>
      </c>
      <c r="X130" s="3" t="str">
        <f>IF(ISERROR(VLOOKUP(I130,'Directive OSH09 (FR)'!$O$13:$P$17,2,FALSE)),"",VLOOKUP(I130,'Directive OSH09 (FR)'!$O$13:$P$17,2,FALSE))</f>
        <v/>
      </c>
      <c r="Y130" s="3" t="str">
        <f t="shared" ref="Y130:Y133" si="97">IF(J130="","",IF(J130&gt;=161,5,IF(J130&gt;=65,4,IF(J130&gt;=20,3,IF(J130&gt;=9,2,1)))))</f>
        <v/>
      </c>
      <c r="Z130" s="417"/>
      <c r="AA130" s="418"/>
      <c r="AB130" s="418"/>
      <c r="AC130" s="420"/>
      <c r="AD130" s="667"/>
      <c r="AE130" s="651"/>
      <c r="AF130" s="421"/>
      <c r="AG130" s="418"/>
      <c r="AH130" s="418"/>
      <c r="AI130" s="652"/>
    </row>
    <row r="131" spans="1:207">
      <c r="A131" s="261"/>
      <c r="B131" s="8"/>
      <c r="C131" s="8"/>
      <c r="D131" s="8"/>
      <c r="E131" s="266"/>
      <c r="F131" s="267"/>
      <c r="G131" s="321"/>
      <c r="H131" s="7"/>
      <c r="I131" s="8"/>
      <c r="J131" s="8" t="str">
        <f t="shared" si="96"/>
        <v/>
      </c>
      <c r="K131" s="14" t="str">
        <f>IF(ISERROR(VLOOKUP(Y131,'Directive OSH09 (FR)'!$T$6:$U$10,2,FALSE)),"",VLOOKUP(Y131,'Directive OSH09 (FR)'!$T$6:$U$10,2,FALSE))</f>
        <v/>
      </c>
      <c r="L131" s="126"/>
      <c r="M131" s="127"/>
      <c r="N131" s="27"/>
      <c r="O131" s="27"/>
      <c r="P131" s="27"/>
      <c r="Q131" s="57"/>
      <c r="R131" s="35"/>
      <c r="S131" s="7">
        <f t="shared" si="95"/>
        <v>0</v>
      </c>
      <c r="T131" s="35">
        <f t="shared" si="95"/>
        <v>0</v>
      </c>
      <c r="U131" s="3">
        <f>IF(A131="",0,IF(Q$128="",1,IF(Q$128+$U$84*365&lt;$U$1,1,0)))</f>
        <v>0</v>
      </c>
      <c r="V131" s="163">
        <f>IF(A131="",0,IF(Q$128="",1,IF(Q$128+$V$84*365&lt;$U$1,1,0)))</f>
        <v>0</v>
      </c>
      <c r="W131" s="162" t="str">
        <f>IF(ISERROR(VLOOKUP(H131,'Directive OSH09 (FR)'!$O$6:$P$10,2,FALSE)),"",VLOOKUP(H131,'Directive OSH09 (FR)'!$O$6:$P$10,2,FALSE))</f>
        <v/>
      </c>
      <c r="X131" s="3" t="str">
        <f>IF(ISERROR(VLOOKUP(I131,'Directive OSH09 (FR)'!$O$13:$P$17,2,FALSE)),"",VLOOKUP(I131,'Directive OSH09 (FR)'!$O$13:$P$17,2,FALSE))</f>
        <v/>
      </c>
      <c r="Y131" s="3" t="str">
        <f t="shared" si="97"/>
        <v/>
      </c>
      <c r="Z131" s="417"/>
      <c r="AA131" s="418"/>
      <c r="AB131" s="418"/>
      <c r="AC131" s="420"/>
      <c r="AD131" s="667"/>
      <c r="AE131" s="651"/>
      <c r="AF131" s="421"/>
      <c r="AG131" s="418"/>
      <c r="AH131" s="418"/>
      <c r="AI131" s="652"/>
    </row>
    <row r="132" spans="1:207">
      <c r="A132" s="261"/>
      <c r="B132" s="8"/>
      <c r="C132" s="8"/>
      <c r="D132" s="8"/>
      <c r="E132" s="266"/>
      <c r="F132" s="267"/>
      <c r="G132" s="321"/>
      <c r="H132" s="7"/>
      <c r="I132" s="8"/>
      <c r="J132" s="8" t="str">
        <f t="shared" si="96"/>
        <v/>
      </c>
      <c r="K132" s="14" t="str">
        <f>IF(ISERROR(VLOOKUP(Y132,'Directive OSH09 (FR)'!$T$6:$U$10,2,FALSE)),"",VLOOKUP(Y132,'Directive OSH09 (FR)'!$T$6:$U$10,2,FALSE))</f>
        <v/>
      </c>
      <c r="L132" s="126"/>
      <c r="M132" s="127"/>
      <c r="N132" s="27"/>
      <c r="O132" s="27"/>
      <c r="P132" s="27"/>
      <c r="Q132" s="57"/>
      <c r="R132" s="35"/>
      <c r="S132" s="7">
        <f t="shared" si="95"/>
        <v>0</v>
      </c>
      <c r="T132" s="35">
        <f t="shared" si="95"/>
        <v>0</v>
      </c>
      <c r="U132" s="3">
        <f>IF(A132="",0,IF(Q$128="",1,IF(Q$128+$U$84*365&lt;$U$1,1,0)))</f>
        <v>0</v>
      </c>
      <c r="V132" s="163">
        <f>IF(A132="",0,IF(Q$128="",1,IF(Q$128+$V$84*365&lt;$U$1,1,0)))</f>
        <v>0</v>
      </c>
      <c r="W132" s="162" t="str">
        <f>IF(ISERROR(VLOOKUP(H132,'Directive OSH09 (FR)'!$O$6:$P$10,2,FALSE)),"",VLOOKUP(H132,'Directive OSH09 (FR)'!$O$6:$P$10,2,FALSE))</f>
        <v/>
      </c>
      <c r="X132" s="3" t="str">
        <f>IF(ISERROR(VLOOKUP(I132,'Directive OSH09 (FR)'!$O$13:$P$17,2,FALSE)),"",VLOOKUP(I132,'Directive OSH09 (FR)'!$O$13:$P$17,2,FALSE))</f>
        <v/>
      </c>
      <c r="Y132" s="3" t="str">
        <f t="shared" si="97"/>
        <v/>
      </c>
      <c r="Z132" s="417"/>
      <c r="AA132" s="418"/>
      <c r="AB132" s="418"/>
      <c r="AC132" s="420"/>
      <c r="AD132" s="667"/>
      <c r="AE132" s="651"/>
      <c r="AF132" s="421"/>
      <c r="AG132" s="418"/>
      <c r="AH132" s="418"/>
      <c r="AI132" s="652"/>
    </row>
    <row r="133" spans="1:207" ht="5.25" customHeight="1">
      <c r="A133" s="405"/>
      <c r="B133" s="62"/>
      <c r="C133" s="62"/>
      <c r="D133" s="62"/>
      <c r="E133" s="293"/>
      <c r="F133" s="282"/>
      <c r="G133" s="458"/>
      <c r="H133" s="61"/>
      <c r="I133" s="62"/>
      <c r="J133" s="62" t="str">
        <f t="shared" si="96"/>
        <v/>
      </c>
      <c r="K133" s="63" t="str">
        <f>IF(ISERROR(VLOOKUP(Y133,'Directive OSH09 (FR)'!$T$6:$U$10,2,FALSE)),"",VLOOKUP(Y133,'Directive OSH09 (FR)'!$T$6:$U$10,2,FALSE))</f>
        <v/>
      </c>
      <c r="L133" s="61"/>
      <c r="M133" s="64"/>
      <c r="N133" s="64"/>
      <c r="O133" s="64"/>
      <c r="P133" s="64"/>
      <c r="Q133" s="65"/>
      <c r="R133" s="66"/>
      <c r="S133" s="61">
        <f t="shared" si="95"/>
        <v>0</v>
      </c>
      <c r="T133" s="66">
        <f t="shared" si="95"/>
        <v>0</v>
      </c>
      <c r="U133" s="164">
        <f>IF(A133="",0,IF(Q$128="",1,IF(Q$128+$U$84*365&lt;$U$1,1,0)))</f>
        <v>0</v>
      </c>
      <c r="V133" s="165">
        <f>IF(A133="",0,IF(Q$128="",1,IF(Q$128+$V$84*365&lt;$U$1,1,0)))</f>
        <v>0</v>
      </c>
      <c r="W133" s="162" t="str">
        <f>IF(ISERROR(VLOOKUP(H133,'Directive OSH09 (FR)'!$O$6:$P$10,2,FALSE)),"",VLOOKUP(H133,'Directive OSH09 (FR)'!$O$6:$P$10,2,FALSE))</f>
        <v/>
      </c>
      <c r="X133" s="3" t="str">
        <f>IF(ISERROR(VLOOKUP(I133,'Directive OSH09 (FR)'!$O$13:$P$17,2,FALSE)),"",VLOOKUP(I133,'Directive OSH09 (FR)'!$O$13:$P$17,2,FALSE))</f>
        <v/>
      </c>
      <c r="Y133" s="3" t="str">
        <f t="shared" si="97"/>
        <v/>
      </c>
      <c r="Z133" s="417"/>
      <c r="AA133" s="418"/>
      <c r="AB133" s="418"/>
      <c r="AC133" s="420"/>
      <c r="AD133" s="667"/>
      <c r="AE133" s="651"/>
      <c r="AF133" s="421"/>
      <c r="AG133" s="418"/>
      <c r="AH133" s="418"/>
      <c r="AI133" s="652"/>
    </row>
    <row r="134" spans="1:207" s="517" customFormat="1">
      <c r="A134" s="403" t="s">
        <v>296</v>
      </c>
      <c r="B134" s="398"/>
      <c r="C134" s="398"/>
      <c r="D134" s="398"/>
      <c r="E134" s="370"/>
      <c r="F134" s="371"/>
      <c r="G134" s="464"/>
      <c r="H134" s="412"/>
      <c r="I134" s="398"/>
      <c r="J134" s="398">
        <f>IF(SUM(J135:J141)=0,"",MAX(J135:J141))</f>
        <v>36</v>
      </c>
      <c r="K134" s="356" t="str">
        <f>IF(ISERROR(VLOOKUP(Y134,'Directive OSH09 (FR)'!$T$6:$U$10,2,FALSE)),"",VLOOKUP(Y134,'Directive OSH09 (FR)'!$T$6:$U$10,2,FALSE))</f>
        <v>3-Moderé</v>
      </c>
      <c r="L134" s="357" t="str">
        <f>IF(ISERROR(VLOOKUP($A134,Dangers!$B$4:$G$1001,4,FALSE)),"ERR",IF(ISBLANK(VLOOKUP($A134,Dangers!$B$4:$G$1001,4,FALSE)),"","Yes"))</f>
        <v/>
      </c>
      <c r="M134" s="358" t="str">
        <f>IF(ISERROR(VLOOKUP($A134,Dangers!$B$4:$G$1001,6,FALSE)),"ERR",IF(ISBLANK((VLOOKUP($A134,Dangers!$B$4:$G$1001,6,FALSE))),"","Yes"))</f>
        <v/>
      </c>
      <c r="N134" s="358"/>
      <c r="O134" s="359"/>
      <c r="P134" s="358"/>
      <c r="Q134" s="360" t="str">
        <f>IF(OR(L134="Yes",M134="Yes"),MAX(Q135:Q141),"")</f>
        <v/>
      </c>
      <c r="R134" s="361"/>
      <c r="S134" s="357">
        <f>IF(L134="Yes",IF(SUM(S135:S141)=0,0,1),2)</f>
        <v>2</v>
      </c>
      <c r="T134" s="361">
        <f>IF(M134="Yes",IF(SUM(T135:T141)=0,0,1),2)</f>
        <v>2</v>
      </c>
      <c r="U134" s="362">
        <v>3</v>
      </c>
      <c r="V134" s="363">
        <v>0</v>
      </c>
      <c r="W134" s="364" t="str">
        <f>IF(ISERROR(VLOOKUP(H134,'Directive OSH09 (FR)'!$O$6:$P$10,2,FALSE)),"",VLOOKUP(H134,'Directive OSH09 (FR)'!$O$6:$P$10,2,FALSE))</f>
        <v/>
      </c>
      <c r="X134" s="362" t="str">
        <f>IF(ISERROR(VLOOKUP(I134,'Directive OSH09 (FR)'!$O$13:$P$17,2,FALSE)),"",VLOOKUP(I134,'Directive OSH09 (FR)'!$O$13:$P$17,2,FALSE))</f>
        <v/>
      </c>
      <c r="Y134" s="362">
        <f>IF(J134="","",IF(J134&gt;=161,5,IF(J134&gt;=65,4,IF(J134&gt;=20,3,IF(J134&gt;=9,2,1)))))</f>
        <v>3</v>
      </c>
      <c r="Z134" s="367"/>
      <c r="AA134" s="365"/>
      <c r="AB134" s="365"/>
      <c r="AC134" s="368"/>
      <c r="AD134" s="665"/>
      <c r="AE134" s="644"/>
      <c r="AF134" s="624"/>
      <c r="AG134" s="365"/>
      <c r="AH134" s="365"/>
      <c r="AI134" s="656"/>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6"/>
      <c r="BZ134" s="366"/>
      <c r="CA134" s="366"/>
      <c r="CB134" s="366"/>
      <c r="CC134" s="366"/>
      <c r="CD134" s="366"/>
      <c r="CE134" s="366"/>
      <c r="CF134" s="366"/>
      <c r="CG134" s="366"/>
      <c r="CH134" s="366"/>
      <c r="CI134" s="366"/>
      <c r="CJ134" s="366"/>
      <c r="CK134" s="366"/>
      <c r="CL134" s="366"/>
      <c r="CM134" s="366"/>
      <c r="CN134" s="366"/>
      <c r="CO134" s="366"/>
      <c r="CP134" s="366"/>
      <c r="CQ134" s="366"/>
      <c r="CR134" s="366"/>
      <c r="CS134" s="366"/>
      <c r="CT134" s="366"/>
      <c r="CU134" s="366"/>
      <c r="CV134" s="366"/>
      <c r="CW134" s="366"/>
      <c r="CX134" s="366"/>
      <c r="CY134" s="366"/>
      <c r="CZ134" s="366"/>
      <c r="DA134" s="366"/>
      <c r="DB134" s="366"/>
      <c r="DC134" s="366"/>
      <c r="DD134" s="366"/>
      <c r="DE134" s="366"/>
      <c r="DF134" s="366"/>
      <c r="DG134" s="366"/>
      <c r="DH134" s="366"/>
      <c r="DI134" s="366"/>
      <c r="DJ134" s="366"/>
      <c r="DK134" s="366"/>
      <c r="DL134" s="366"/>
      <c r="DM134" s="366"/>
      <c r="DN134" s="366"/>
      <c r="DO134" s="366"/>
      <c r="DP134" s="366"/>
      <c r="DQ134" s="366"/>
      <c r="DR134" s="366"/>
      <c r="DS134" s="366"/>
      <c r="DT134" s="366"/>
      <c r="DU134" s="366"/>
      <c r="DV134" s="366"/>
      <c r="DW134" s="366"/>
      <c r="DX134" s="366"/>
      <c r="DY134" s="366"/>
      <c r="DZ134" s="366"/>
      <c r="EA134" s="366"/>
      <c r="EB134" s="366"/>
      <c r="EC134" s="366"/>
      <c r="ED134" s="366"/>
      <c r="EE134" s="366"/>
      <c r="EF134" s="366"/>
      <c r="EG134" s="366"/>
      <c r="EH134" s="366"/>
      <c r="EI134" s="366"/>
      <c r="EJ134" s="366"/>
      <c r="EK134" s="366"/>
      <c r="EL134" s="366"/>
      <c r="EM134" s="366"/>
      <c r="EN134" s="366"/>
      <c r="EO134" s="366"/>
      <c r="EP134" s="366"/>
      <c r="EQ134" s="366"/>
      <c r="ER134" s="366"/>
      <c r="ES134" s="366"/>
      <c r="ET134" s="366"/>
      <c r="EU134" s="366"/>
      <c r="EV134" s="366"/>
      <c r="EW134" s="366"/>
      <c r="EX134" s="366"/>
      <c r="EY134" s="366"/>
      <c r="EZ134" s="366"/>
      <c r="FA134" s="366"/>
      <c r="FB134" s="366"/>
      <c r="FC134" s="366"/>
      <c r="FD134" s="366"/>
      <c r="FE134" s="366"/>
      <c r="FF134" s="366"/>
      <c r="FG134" s="366"/>
      <c r="FH134" s="366"/>
      <c r="FI134" s="366"/>
      <c r="FJ134" s="366"/>
      <c r="FK134" s="366"/>
      <c r="FL134" s="366"/>
      <c r="FM134" s="366"/>
      <c r="FN134" s="366"/>
      <c r="FO134" s="366"/>
      <c r="FP134" s="366"/>
      <c r="FQ134" s="366"/>
      <c r="FR134" s="366"/>
      <c r="FS134" s="366"/>
      <c r="FT134" s="366"/>
      <c r="FU134" s="366"/>
      <c r="FV134" s="366"/>
      <c r="FW134" s="366"/>
      <c r="FX134" s="366"/>
      <c r="FY134" s="366"/>
      <c r="FZ134" s="366"/>
      <c r="GA134" s="366"/>
      <c r="GB134" s="366"/>
      <c r="GC134" s="366"/>
      <c r="GD134" s="366"/>
      <c r="GE134" s="366"/>
      <c r="GF134" s="366"/>
      <c r="GG134" s="366"/>
      <c r="GH134" s="366"/>
      <c r="GI134" s="366"/>
      <c r="GJ134" s="366"/>
      <c r="GK134" s="366"/>
      <c r="GL134" s="366"/>
      <c r="GM134" s="366"/>
      <c r="GN134" s="366"/>
      <c r="GO134" s="366"/>
      <c r="GP134" s="366"/>
      <c r="GQ134" s="366"/>
      <c r="GR134" s="366"/>
      <c r="GS134" s="366"/>
      <c r="GT134" s="366"/>
      <c r="GU134" s="366"/>
      <c r="GV134" s="366"/>
      <c r="GW134" s="366"/>
      <c r="GX134" s="366"/>
      <c r="GY134" s="366"/>
    </row>
    <row r="135" spans="1:207" ht="38.25">
      <c r="A135" s="261" t="s">
        <v>925</v>
      </c>
      <c r="B135" s="255" t="s">
        <v>593</v>
      </c>
      <c r="C135" s="8" t="s">
        <v>1000</v>
      </c>
      <c r="D135" s="442" t="s">
        <v>595</v>
      </c>
      <c r="E135" s="266" t="s">
        <v>39</v>
      </c>
      <c r="F135" s="267">
        <v>3</v>
      </c>
      <c r="G135" s="321" t="s">
        <v>587</v>
      </c>
      <c r="H135" s="7" t="s">
        <v>35</v>
      </c>
      <c r="I135" s="8" t="s">
        <v>49</v>
      </c>
      <c r="J135" s="8">
        <f t="shared" ref="J135" si="98">IF(ISERROR(W135*X135),"",W135*X135)</f>
        <v>36</v>
      </c>
      <c r="K135" s="14" t="str">
        <f>IF(ISERROR(VLOOKUP(Y135,'Directive OSH09 (FR)'!$T$6:$U$10,2,FALSE)),"",VLOOKUP(Y135,'Directive OSH09 (FR)'!$T$6:$U$10,2,FALSE))</f>
        <v>3-Moderé</v>
      </c>
      <c r="L135" s="126"/>
      <c r="M135" s="127"/>
      <c r="N135" s="27"/>
      <c r="O135" s="27"/>
      <c r="P135" s="27"/>
      <c r="Q135" s="57"/>
      <c r="R135" s="35"/>
      <c r="S135" s="7">
        <f>U135</f>
        <v>1</v>
      </c>
      <c r="T135" s="35">
        <f>V135</f>
        <v>1</v>
      </c>
      <c r="U135" s="3">
        <f>IF(A135="",0,IF(Q$139="",1,IF(Q$139+$U$90*365&lt;$U$1,1,0)))</f>
        <v>1</v>
      </c>
      <c r="V135" s="163">
        <f>IF(A135="",0,IF(Q$139="",1,IF(Q$139+$V$90*365&lt;$U$1,1,0)))</f>
        <v>1</v>
      </c>
      <c r="W135" s="162">
        <f>IF(ISERROR(VLOOKUP(H135,'Directive OSH09 (FR)'!$O$6:$P$10,2,FALSE)),"",VLOOKUP(H135,'Directive OSH09 (FR)'!$O$6:$P$10,2,FALSE))</f>
        <v>2</v>
      </c>
      <c r="X135" s="3">
        <f>IF(ISERROR(VLOOKUP(I135,'Directive OSH09 (FR)'!$O$13:$P$17,2,FALSE)),"",VLOOKUP(I135,'Directive OSH09 (FR)'!$O$13:$P$17,2,FALSE))</f>
        <v>18</v>
      </c>
      <c r="Y135" s="3">
        <f>IF(J135="","",IF(J135&gt;=161,5,IF(J135&gt;=65,4,IF(J135&gt;=20,3,IF(J135&gt;=9,2,1)))))</f>
        <v>3</v>
      </c>
      <c r="Z135" s="210" t="s">
        <v>1001</v>
      </c>
      <c r="AA135" s="178" t="s">
        <v>596</v>
      </c>
      <c r="AB135" s="418"/>
      <c r="AC135" s="420"/>
      <c r="AD135" s="667"/>
      <c r="AE135" s="651"/>
      <c r="AF135" s="314"/>
      <c r="AG135" s="8"/>
      <c r="AH135" s="8"/>
      <c r="AI135" s="653"/>
    </row>
    <row r="136" spans="1:207" ht="114.75" customHeight="1">
      <c r="A136" s="261" t="s">
        <v>938</v>
      </c>
      <c r="B136" s="8" t="s">
        <v>604</v>
      </c>
      <c r="C136" s="255" t="s">
        <v>605</v>
      </c>
      <c r="D136" s="255" t="s">
        <v>1002</v>
      </c>
      <c r="E136" s="266" t="s">
        <v>36</v>
      </c>
      <c r="F136" s="283">
        <v>3</v>
      </c>
      <c r="G136" s="321" t="s">
        <v>508</v>
      </c>
      <c r="H136" s="7" t="s">
        <v>35</v>
      </c>
      <c r="I136" s="8" t="s">
        <v>49</v>
      </c>
      <c r="J136" s="8">
        <f>IF(ISERROR(W136*X136),"",W136*X136)</f>
        <v>36</v>
      </c>
      <c r="K136" s="14" t="str">
        <f>IF(ISERROR(VLOOKUP(Y136,'Directive OSH09 (FR)'!$T$6:$U$10,2,FALSE)),"",VLOOKUP(Y136,'Directive OSH09 (FR)'!$T$6:$U$10,2,FALSE))</f>
        <v>3-Moderé</v>
      </c>
      <c r="L136" s="126"/>
      <c r="M136" s="127"/>
      <c r="N136" s="27"/>
      <c r="O136" s="27"/>
      <c r="P136" s="27"/>
      <c r="Q136" s="57"/>
      <c r="R136" s="35"/>
      <c r="S136" s="7">
        <f t="shared" ref="S136:T137" si="99">U136</f>
        <v>1</v>
      </c>
      <c r="T136" s="35">
        <f t="shared" si="99"/>
        <v>1</v>
      </c>
      <c r="U136" s="3">
        <f>IF(A136="",0,IF(Q$138="",1,IF(Q$138+$U$91*365&lt;$U$1,1,0)))</f>
        <v>1</v>
      </c>
      <c r="V136" s="163">
        <f>IF(A136="",0,IF(Q$138="",1,IF(Q$138+$V$91*365&lt;$U$1,1,0)))</f>
        <v>1</v>
      </c>
      <c r="W136" s="162">
        <f>IF(ISERROR(VLOOKUP(H136,'Directive OSH09 (FR)'!$O$6:$P$10,2,FALSE)),"",VLOOKUP(H136,'Directive OSH09 (FR)'!$O$6:$P$10,2,FALSE))</f>
        <v>2</v>
      </c>
      <c r="X136" s="3">
        <f>IF(ISERROR(VLOOKUP(I136,'Directive OSH09 (FR)'!$O$13:$P$17,2,FALSE)),"",VLOOKUP(I136,'Directive OSH09 (FR)'!$O$13:$P$17,2,FALSE))</f>
        <v>18</v>
      </c>
      <c r="Y136" s="3">
        <f>IF(J136="","",IF(J136&gt;=161,5,IF(J136&gt;=65,4,IF(J136&gt;=20,3,IF(J136&gt;=9,2,1)))))</f>
        <v>3</v>
      </c>
      <c r="Z136" s="417"/>
      <c r="AA136" s="418"/>
      <c r="AB136" s="418"/>
      <c r="AC136" s="420"/>
      <c r="AD136" s="667"/>
      <c r="AE136" s="651"/>
      <c r="AF136" s="421"/>
      <c r="AG136" s="418"/>
      <c r="AH136" s="418"/>
      <c r="AI136" s="652"/>
    </row>
    <row r="137" spans="1:207" ht="114.75" customHeight="1">
      <c r="A137" s="261" t="s">
        <v>938</v>
      </c>
      <c r="B137" s="8" t="s">
        <v>1003</v>
      </c>
      <c r="C137" s="8" t="s">
        <v>1004</v>
      </c>
      <c r="D137" s="8" t="s">
        <v>1002</v>
      </c>
      <c r="E137" s="266" t="s">
        <v>36</v>
      </c>
      <c r="F137" s="283">
        <v>3</v>
      </c>
      <c r="G137" s="321" t="s">
        <v>508</v>
      </c>
      <c r="H137" s="7" t="s">
        <v>35</v>
      </c>
      <c r="I137" s="8" t="s">
        <v>49</v>
      </c>
      <c r="J137" s="8">
        <f t="shared" ref="J137" si="100">IF(ISERROR(W137*X137),"",W137*X137)</f>
        <v>36</v>
      </c>
      <c r="K137" s="14" t="str">
        <f>IF(ISERROR(VLOOKUP(Y137,'Directive OSH09 (FR)'!$T$6:$U$10,2,FALSE)),"",VLOOKUP(Y137,'Directive OSH09 (FR)'!$T$6:$U$10,2,FALSE))</f>
        <v>3-Moderé</v>
      </c>
      <c r="L137" s="126"/>
      <c r="M137" s="127"/>
      <c r="N137" s="27"/>
      <c r="O137" s="27"/>
      <c r="P137" s="27"/>
      <c r="Q137" s="57"/>
      <c r="R137" s="35"/>
      <c r="S137" s="7">
        <f t="shared" si="99"/>
        <v>1</v>
      </c>
      <c r="T137" s="35">
        <f t="shared" si="99"/>
        <v>1</v>
      </c>
      <c r="U137" s="3">
        <f>IF(A137="",0,IF(Q$138="",1,IF(Q$138+$U$91*365&lt;$U$1,1,0)))</f>
        <v>1</v>
      </c>
      <c r="V137" s="163">
        <f>IF(A137="",0,IF(Q$138="",1,IF(Q$138+$V$91*365&lt;$U$1,1,0)))</f>
        <v>1</v>
      </c>
      <c r="W137" s="162">
        <f>IF(ISERROR(VLOOKUP(H137,'Directive OSH09 (FR)'!$O$6:$P$10,2,FALSE)),"",VLOOKUP(H137,'Directive OSH09 (FR)'!$O$6:$P$10,2,FALSE))</f>
        <v>2</v>
      </c>
      <c r="X137" s="3">
        <f>IF(ISERROR(VLOOKUP(I137,'Directive OSH09 (FR)'!$O$13:$P$17,2,FALSE)),"",VLOOKUP(I137,'Directive OSH09 (FR)'!$O$13:$P$17,2,FALSE))</f>
        <v>18</v>
      </c>
      <c r="Y137" s="3">
        <f t="shared" ref="Y137" si="101">IF(J137="","",IF(J137&gt;=161,5,IF(J137&gt;=65,4,IF(J137&gt;=20,3,IF(J137&gt;=9,2,1)))))</f>
        <v>3</v>
      </c>
      <c r="Z137" s="417"/>
      <c r="AA137" s="418"/>
      <c r="AB137" s="418"/>
      <c r="AC137" s="420"/>
      <c r="AD137" s="667"/>
      <c r="AE137" s="651"/>
      <c r="AF137" s="421"/>
      <c r="AG137" s="418"/>
      <c r="AH137" s="418"/>
      <c r="AI137" s="652"/>
    </row>
    <row r="138" spans="1:207" ht="38.25">
      <c r="A138" s="261"/>
      <c r="B138" s="8" t="s">
        <v>597</v>
      </c>
      <c r="C138" s="8" t="s">
        <v>598</v>
      </c>
      <c r="D138" s="255" t="s">
        <v>599</v>
      </c>
      <c r="E138" s="266" t="s">
        <v>36</v>
      </c>
      <c r="F138" s="267">
        <v>3</v>
      </c>
      <c r="G138" s="321" t="s">
        <v>587</v>
      </c>
      <c r="H138" s="7" t="s">
        <v>35</v>
      </c>
      <c r="I138" s="8" t="s">
        <v>48</v>
      </c>
      <c r="J138" s="8">
        <f>IF(ISERROR(W138*X138),"",W138*X138)</f>
        <v>16</v>
      </c>
      <c r="K138" s="14" t="str">
        <f>IF(ISERROR(VLOOKUP(Y138,'Directive OSH09 (FR)'!$T$6:$U$10,2,FALSE)),"",VLOOKUP(Y138,'Directive OSH09 (FR)'!$T$6:$U$10,2,FALSE))</f>
        <v>2-Tolérable</v>
      </c>
      <c r="L138" s="126"/>
      <c r="M138" s="127"/>
      <c r="N138" s="27"/>
      <c r="O138" s="27"/>
      <c r="P138" s="27"/>
      <c r="Q138" s="57"/>
      <c r="R138" s="35"/>
      <c r="S138" s="7">
        <f t="shared" ref="S138:T141" si="102">U138</f>
        <v>0</v>
      </c>
      <c r="T138" s="35">
        <f t="shared" si="102"/>
        <v>0</v>
      </c>
      <c r="U138" s="3">
        <f>IF(A138="",0,IF(Q$139="",1,IF(Q$139+$U$90*365&lt;$U$1,1,0)))</f>
        <v>0</v>
      </c>
      <c r="V138" s="163">
        <f>IF(A138="",0,IF(Q$139="",1,IF(Q$139+$V$90*365&lt;$U$1,1,0)))</f>
        <v>0</v>
      </c>
      <c r="W138" s="162">
        <f>IF(ISERROR(VLOOKUP(H138,'Directive OSH09 (FR)'!$O$6:$P$10,2,FALSE)),"",VLOOKUP(H138,'Directive OSH09 (FR)'!$O$6:$P$10,2,FALSE))</f>
        <v>2</v>
      </c>
      <c r="X138" s="3">
        <f>IF(ISERROR(VLOOKUP(I138,'Directive OSH09 (FR)'!$O$13:$P$17,2,FALSE)),"",VLOOKUP(I138,'Directive OSH09 (FR)'!$O$13:$P$17,2,FALSE))</f>
        <v>8</v>
      </c>
      <c r="Y138" s="3">
        <f>IF(J138="","",IF(J138&gt;=161,5,IF(J138&gt;=65,4,IF(J138&gt;=20,3,IF(J138&gt;=9,2,1)))))</f>
        <v>2</v>
      </c>
      <c r="Z138" s="196" t="s">
        <v>600</v>
      </c>
      <c r="AA138" s="418"/>
      <c r="AB138" s="418"/>
      <c r="AC138" s="420"/>
      <c r="AD138" s="667"/>
      <c r="AE138" s="651"/>
      <c r="AF138" s="314"/>
      <c r="AG138" s="8"/>
      <c r="AH138" s="8">
        <f>IF(ISERROR(AU138*AV138),"",AU138*AV138)</f>
        <v>0</v>
      </c>
      <c r="AI138" s="653"/>
    </row>
    <row r="139" spans="1:207" ht="130.5" customHeight="1">
      <c r="A139" s="261"/>
      <c r="B139" s="8" t="s">
        <v>601</v>
      </c>
      <c r="C139" s="8" t="s">
        <v>602</v>
      </c>
      <c r="D139" s="255" t="s">
        <v>603</v>
      </c>
      <c r="E139" s="266" t="s">
        <v>36</v>
      </c>
      <c r="F139" s="267">
        <v>3</v>
      </c>
      <c r="G139" s="321" t="s">
        <v>587</v>
      </c>
      <c r="H139" s="7" t="s">
        <v>35</v>
      </c>
      <c r="I139" s="8" t="s">
        <v>48</v>
      </c>
      <c r="J139" s="8">
        <f>IF(ISERROR(W139*X139),"",W139*X139)</f>
        <v>16</v>
      </c>
      <c r="K139" s="14" t="str">
        <f>IF(ISERROR(VLOOKUP(Y139,'Directive OSH09 (FR)'!$T$6:$U$10,2,FALSE)),"",VLOOKUP(Y139,'Directive OSH09 (FR)'!$T$6:$U$10,2,FALSE))</f>
        <v>2-Tolérable</v>
      </c>
      <c r="L139" s="126"/>
      <c r="M139" s="127"/>
      <c r="N139" s="27"/>
      <c r="O139" s="27"/>
      <c r="P139" s="27"/>
      <c r="Q139" s="57"/>
      <c r="R139" s="35"/>
      <c r="S139" s="7">
        <f t="shared" si="102"/>
        <v>0</v>
      </c>
      <c r="T139" s="35">
        <f t="shared" si="102"/>
        <v>0</v>
      </c>
      <c r="U139" s="3">
        <f>IF(A139="",0,IF(Q$139="",1,IF(Q$139+$U$90*365&lt;$U$1,1,0)))</f>
        <v>0</v>
      </c>
      <c r="V139" s="163">
        <f>IF(A139="",0,IF(Q$139="",1,IF(Q$139+$V$90*365&lt;$U$1,1,0)))</f>
        <v>0</v>
      </c>
      <c r="W139" s="162">
        <f>IF(ISERROR(VLOOKUP(H139,'Directive OSH09 (FR)'!$O$6:$P$10,2,FALSE)),"",VLOOKUP(H139,'Directive OSH09 (FR)'!$O$6:$P$10,2,FALSE))</f>
        <v>2</v>
      </c>
      <c r="X139" s="3">
        <f>IF(ISERROR(VLOOKUP(I139,'Directive OSH09 (FR)'!$O$13:$P$17,2,FALSE)),"",VLOOKUP(I139,'Directive OSH09 (FR)'!$O$13:$P$17,2,FALSE))</f>
        <v>8</v>
      </c>
      <c r="Y139" s="3">
        <f>IF(J139="","",IF(J139&gt;=161,5,IF(J139&gt;=65,4,IF(J139&gt;=20,3,IF(J139&gt;=9,2,1)))))</f>
        <v>2</v>
      </c>
      <c r="Z139" s="196" t="s">
        <v>568</v>
      </c>
      <c r="AA139" s="418"/>
      <c r="AB139" s="418"/>
      <c r="AC139" s="420"/>
      <c r="AD139" s="667"/>
      <c r="AE139" s="651"/>
      <c r="AF139" s="314"/>
      <c r="AG139" s="8"/>
      <c r="AH139" s="8"/>
      <c r="AI139" s="652"/>
    </row>
    <row r="140" spans="1:207" ht="101.25" customHeight="1">
      <c r="A140" s="261"/>
      <c r="B140" s="8" t="s">
        <v>604</v>
      </c>
      <c r="C140" s="255" t="s">
        <v>605</v>
      </c>
      <c r="D140" s="255" t="s">
        <v>606</v>
      </c>
      <c r="E140" s="266" t="s">
        <v>33</v>
      </c>
      <c r="F140" s="283">
        <v>3</v>
      </c>
      <c r="G140" s="321" t="s">
        <v>508</v>
      </c>
      <c r="H140" s="7" t="s">
        <v>35</v>
      </c>
      <c r="I140" s="8" t="s">
        <v>49</v>
      </c>
      <c r="J140" s="8">
        <f>IF(ISERROR(W140*X140),"",W140*X140)</f>
        <v>36</v>
      </c>
      <c r="K140" s="14" t="str">
        <f>IF(ISERROR(VLOOKUP(Y140,'Directive OSH09 (FR)'!$T$6:$U$10,2,FALSE)),"",VLOOKUP(Y140,'Directive OSH09 (FR)'!$T$6:$U$10,2,FALSE))</f>
        <v>3-Moderé</v>
      </c>
      <c r="L140" s="126"/>
      <c r="M140" s="127"/>
      <c r="N140" s="27"/>
      <c r="O140" s="27"/>
      <c r="P140" s="27"/>
      <c r="Q140" s="57"/>
      <c r="R140" s="35"/>
      <c r="S140" s="7">
        <f t="shared" si="102"/>
        <v>0</v>
      </c>
      <c r="T140" s="35">
        <f t="shared" si="102"/>
        <v>0</v>
      </c>
      <c r="U140" s="3">
        <f>IF(A140="",0,IF(Q$137="",1,IF(Q$137+$U$89*365&lt;$U$1,1,0)))</f>
        <v>0</v>
      </c>
      <c r="V140" s="163">
        <f>IF(A140="",0,IF(Q$137="",1,IF(Q$137+$V$89*365&lt;$U$1,1,0)))</f>
        <v>0</v>
      </c>
      <c r="W140" s="162">
        <f>IF(ISERROR(VLOOKUP(H140,'Directive OSH09 (FR)'!$O$6:$P$10,2,FALSE)),"",VLOOKUP(H140,'Directive OSH09 (FR)'!$O$6:$P$10,2,FALSE))</f>
        <v>2</v>
      </c>
      <c r="X140" s="3">
        <f>IF(ISERROR(VLOOKUP(I140,'Directive OSH09 (FR)'!$O$13:$P$17,2,FALSE)),"",VLOOKUP(I140,'Directive OSH09 (FR)'!$O$13:$P$17,2,FALSE))</f>
        <v>18</v>
      </c>
      <c r="Y140" s="3">
        <f>IF(J140="","",IF(J140&gt;=161,5,IF(J140&gt;=65,4,IF(J140&gt;=20,3,IF(J140&gt;=9,2,1)))))</f>
        <v>3</v>
      </c>
      <c r="Z140" s="417"/>
      <c r="AA140" s="418"/>
      <c r="AB140" s="418"/>
      <c r="AC140" s="420"/>
      <c r="AD140" s="667"/>
      <c r="AE140" s="651"/>
      <c r="AF140" s="421"/>
      <c r="AG140" s="418"/>
      <c r="AH140" s="418"/>
      <c r="AI140" s="652"/>
    </row>
    <row r="141" spans="1:207" ht="5.25" customHeight="1">
      <c r="A141" s="405"/>
      <c r="B141" s="62"/>
      <c r="C141" s="62"/>
      <c r="D141" s="62"/>
      <c r="E141" s="293"/>
      <c r="F141" s="282"/>
      <c r="G141" s="458"/>
      <c r="H141" s="61"/>
      <c r="I141" s="62"/>
      <c r="J141" s="62" t="str">
        <f t="shared" ref="J141" si="103">IF(ISERROR(W141*X141),"",W141*X141)</f>
        <v/>
      </c>
      <c r="K141" s="63" t="str">
        <f>IF(ISERROR(VLOOKUP(Y141,'Directive OSH09 (FR)'!$T$6:$U$10,2,FALSE)),"",VLOOKUP(Y141,'Directive OSH09 (FR)'!$T$6:$U$10,2,FALSE))</f>
        <v/>
      </c>
      <c r="L141" s="61"/>
      <c r="M141" s="64"/>
      <c r="N141" s="64"/>
      <c r="O141" s="64"/>
      <c r="P141" s="64"/>
      <c r="Q141" s="65"/>
      <c r="R141" s="66"/>
      <c r="S141" s="61">
        <f t="shared" si="102"/>
        <v>0</v>
      </c>
      <c r="T141" s="66">
        <f t="shared" si="102"/>
        <v>0</v>
      </c>
      <c r="U141" s="164">
        <f>IF(A141="",0,IF(Q$134="",1,IF(Q$134+$U$84*365&lt;$U$1,1,0)))</f>
        <v>0</v>
      </c>
      <c r="V141" s="165">
        <f>IF(A141="",0,IF(Q$134="",1,IF(Q$134+$V$84*365&lt;$U$1,1,0)))</f>
        <v>0</v>
      </c>
      <c r="W141" s="162" t="str">
        <f>IF(ISERROR(VLOOKUP(H141,'Directive OSH09 (FR)'!$O$6:$P$10,2,FALSE)),"",VLOOKUP(H141,'Directive OSH09 (FR)'!$O$6:$P$10,2,FALSE))</f>
        <v/>
      </c>
      <c r="X141" s="3" t="str">
        <f>IF(ISERROR(VLOOKUP(I141,'Directive OSH09 (FR)'!$O$13:$P$17,2,FALSE)),"",VLOOKUP(I141,'Directive OSH09 (FR)'!$O$13:$P$17,2,FALSE))</f>
        <v/>
      </c>
      <c r="Y141" s="3" t="str">
        <f t="shared" ref="Y141" si="104">IF(J141="","",IF(J141&gt;=161,5,IF(J141&gt;=65,4,IF(J141&gt;=20,3,IF(J141&gt;=9,2,1)))))</f>
        <v/>
      </c>
      <c r="Z141" s="417"/>
      <c r="AA141" s="418"/>
      <c r="AB141" s="418"/>
      <c r="AC141" s="420"/>
      <c r="AD141" s="667"/>
      <c r="AE141" s="651"/>
      <c r="AF141" s="421"/>
      <c r="AG141" s="418"/>
      <c r="AH141" s="418"/>
      <c r="AI141" s="652"/>
    </row>
    <row r="142" spans="1:207" s="517" customFormat="1">
      <c r="A142" s="403" t="s">
        <v>297</v>
      </c>
      <c r="B142" s="398"/>
      <c r="C142" s="398"/>
      <c r="D142" s="398"/>
      <c r="E142" s="370"/>
      <c r="F142" s="371"/>
      <c r="G142" s="464"/>
      <c r="H142" s="412"/>
      <c r="I142" s="398"/>
      <c r="J142" s="398">
        <f>IF(SUM(J143:J153)=0,"",MAX(J143:J153))</f>
        <v>36</v>
      </c>
      <c r="K142" s="356" t="str">
        <f>IF(ISERROR(VLOOKUP(Y142,'Directive OSH09 (FR)'!$T$6:$U$10,2,FALSE)),"",VLOOKUP(Y142,'Directive OSH09 (FR)'!$T$6:$U$10,2,FALSE))</f>
        <v>3-Moderé</v>
      </c>
      <c r="L142" s="357" t="str">
        <f>IF(ISERROR(VLOOKUP($A142,Dangers!$B$4:$G$1001,4,FALSE)),"ERR",IF(ISBLANK(VLOOKUP($A142,Dangers!$B$4:$G$1001,4,FALSE)),"","Yes"))</f>
        <v/>
      </c>
      <c r="M142" s="358" t="str">
        <f>IF(ISERROR(VLOOKUP($A142,Dangers!$B$4:$G$1001,6,FALSE)),"ERR",IF(ISBLANK((VLOOKUP($A142,Dangers!$B$4:$G$1001,6,FALSE))),"","Yes"))</f>
        <v>Yes</v>
      </c>
      <c r="N142" s="358"/>
      <c r="O142" s="359"/>
      <c r="P142" s="358"/>
      <c r="Q142" s="360">
        <f>IF(OR(L142="Yes",M142="Yes"),MAX(Q153:Q153),"")</f>
        <v>0</v>
      </c>
      <c r="R142" s="361"/>
      <c r="S142" s="357">
        <f>IF(L142="Yes",IF(SUM(S153:S153)=0,0,1),2)</f>
        <v>2</v>
      </c>
      <c r="T142" s="361">
        <f>IF(M142="Yes",IF(SUM(T153:T153)=0,0,1),2)</f>
        <v>0</v>
      </c>
      <c r="U142" s="362">
        <v>1</v>
      </c>
      <c r="V142" s="363">
        <v>3</v>
      </c>
      <c r="W142" s="364" t="str">
        <f>IF(ISERROR(VLOOKUP(H142,'Directive OSH09 (FR)'!$O$6:$P$10,2,FALSE)),"",VLOOKUP(H142,'Directive OSH09 (FR)'!$O$6:$P$10,2,FALSE))</f>
        <v/>
      </c>
      <c r="X142" s="362" t="str">
        <f>IF(ISERROR(VLOOKUP(I142,'Directive OSH09 (FR)'!$O$13:$P$17,2,FALSE)),"",VLOOKUP(I142,'Directive OSH09 (FR)'!$O$13:$P$17,2,FALSE))</f>
        <v/>
      </c>
      <c r="Y142" s="362">
        <f>IF(J142="","",IF(J142&gt;=161,5,IF(J142&gt;=65,4,IF(J142&gt;=20,3,IF(J142&gt;=9,2,1)))))</f>
        <v>3</v>
      </c>
      <c r="Z142" s="367"/>
      <c r="AA142" s="365"/>
      <c r="AB142" s="365"/>
      <c r="AC142" s="368"/>
      <c r="AD142" s="665"/>
      <c r="AE142" s="644"/>
      <c r="AF142" s="624"/>
      <c r="AG142" s="365"/>
      <c r="AH142" s="365"/>
      <c r="AI142" s="656"/>
      <c r="AJ142" s="366"/>
      <c r="AK142" s="366"/>
      <c r="AL142" s="366"/>
      <c r="AM142" s="366"/>
      <c r="AN142" s="366"/>
      <c r="AO142" s="366"/>
      <c r="AP142" s="366"/>
      <c r="AQ142" s="366"/>
      <c r="AR142" s="366"/>
      <c r="AS142" s="366"/>
      <c r="AT142" s="366"/>
      <c r="AU142" s="366"/>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6"/>
      <c r="BZ142" s="366"/>
      <c r="CA142" s="366"/>
      <c r="CB142" s="366"/>
      <c r="CC142" s="366"/>
      <c r="CD142" s="366"/>
      <c r="CE142" s="366"/>
      <c r="CF142" s="366"/>
      <c r="CG142" s="366"/>
      <c r="CH142" s="366"/>
      <c r="CI142" s="366"/>
      <c r="CJ142" s="366"/>
      <c r="CK142" s="366"/>
      <c r="CL142" s="366"/>
      <c r="CM142" s="366"/>
      <c r="CN142" s="366"/>
      <c r="CO142" s="366"/>
      <c r="CP142" s="366"/>
      <c r="CQ142" s="366"/>
      <c r="CR142" s="366"/>
      <c r="CS142" s="366"/>
      <c r="CT142" s="366"/>
      <c r="CU142" s="366"/>
      <c r="CV142" s="366"/>
      <c r="CW142" s="366"/>
      <c r="CX142" s="366"/>
      <c r="CY142" s="366"/>
      <c r="CZ142" s="366"/>
      <c r="DA142" s="366"/>
      <c r="DB142" s="366"/>
      <c r="DC142" s="366"/>
      <c r="DD142" s="366"/>
      <c r="DE142" s="366"/>
      <c r="DF142" s="366"/>
      <c r="DG142" s="366"/>
      <c r="DH142" s="366"/>
      <c r="DI142" s="366"/>
      <c r="DJ142" s="366"/>
      <c r="DK142" s="366"/>
      <c r="DL142" s="366"/>
      <c r="DM142" s="366"/>
      <c r="DN142" s="366"/>
      <c r="DO142" s="366"/>
      <c r="DP142" s="366"/>
      <c r="DQ142" s="366"/>
      <c r="DR142" s="366"/>
      <c r="DS142" s="366"/>
      <c r="DT142" s="366"/>
      <c r="DU142" s="366"/>
      <c r="DV142" s="366"/>
      <c r="DW142" s="366"/>
      <c r="DX142" s="366"/>
      <c r="DY142" s="366"/>
      <c r="DZ142" s="366"/>
      <c r="EA142" s="366"/>
      <c r="EB142" s="366"/>
      <c r="EC142" s="366"/>
      <c r="ED142" s="366"/>
      <c r="EE142" s="366"/>
      <c r="EF142" s="366"/>
      <c r="EG142" s="366"/>
      <c r="EH142" s="366"/>
      <c r="EI142" s="366"/>
      <c r="EJ142" s="366"/>
      <c r="EK142" s="366"/>
      <c r="EL142" s="366"/>
      <c r="EM142" s="366"/>
      <c r="EN142" s="366"/>
      <c r="EO142" s="366"/>
      <c r="EP142" s="366"/>
      <c r="EQ142" s="366"/>
      <c r="ER142" s="366"/>
      <c r="ES142" s="366"/>
      <c r="ET142" s="366"/>
      <c r="EU142" s="366"/>
      <c r="EV142" s="366"/>
      <c r="EW142" s="366"/>
      <c r="EX142" s="366"/>
      <c r="EY142" s="366"/>
      <c r="EZ142" s="366"/>
      <c r="FA142" s="366"/>
      <c r="FB142" s="366"/>
      <c r="FC142" s="366"/>
      <c r="FD142" s="366"/>
      <c r="FE142" s="366"/>
      <c r="FF142" s="366"/>
      <c r="FG142" s="366"/>
      <c r="FH142" s="366"/>
      <c r="FI142" s="366"/>
      <c r="FJ142" s="366"/>
      <c r="FK142" s="366"/>
      <c r="FL142" s="366"/>
      <c r="FM142" s="366"/>
      <c r="FN142" s="366"/>
      <c r="FO142" s="366"/>
      <c r="FP142" s="366"/>
      <c r="FQ142" s="366"/>
      <c r="FR142" s="366"/>
      <c r="FS142" s="366"/>
      <c r="FT142" s="366"/>
      <c r="FU142" s="366"/>
      <c r="FV142" s="366"/>
      <c r="FW142" s="366"/>
      <c r="FX142" s="366"/>
      <c r="FY142" s="366"/>
      <c r="FZ142" s="366"/>
      <c r="GA142" s="366"/>
      <c r="GB142" s="366"/>
      <c r="GC142" s="366"/>
      <c r="GD142" s="366"/>
      <c r="GE142" s="366"/>
      <c r="GF142" s="366"/>
      <c r="GG142" s="366"/>
      <c r="GH142" s="366"/>
      <c r="GI142" s="366"/>
      <c r="GJ142" s="366"/>
      <c r="GK142" s="366"/>
      <c r="GL142" s="366"/>
      <c r="GM142" s="366"/>
      <c r="GN142" s="366"/>
      <c r="GO142" s="366"/>
      <c r="GP142" s="366"/>
      <c r="GQ142" s="366"/>
      <c r="GR142" s="366"/>
      <c r="GS142" s="366"/>
      <c r="GT142" s="366"/>
      <c r="GU142" s="366"/>
      <c r="GV142" s="366"/>
      <c r="GW142" s="366"/>
      <c r="GX142" s="366"/>
      <c r="GY142" s="366"/>
    </row>
    <row r="143" spans="1:207" ht="38.25">
      <c r="A143" s="261"/>
      <c r="B143" s="255" t="s">
        <v>863</v>
      </c>
      <c r="C143" s="255" t="s">
        <v>864</v>
      </c>
      <c r="D143" s="322" t="s">
        <v>865</v>
      </c>
      <c r="E143" s="266" t="s">
        <v>39</v>
      </c>
      <c r="F143" s="267">
        <v>3</v>
      </c>
      <c r="G143" s="256" t="s">
        <v>866</v>
      </c>
      <c r="H143" s="7" t="s">
        <v>38</v>
      </c>
      <c r="I143" s="8" t="s">
        <v>47</v>
      </c>
      <c r="J143" s="8">
        <f>IF(ISERROR(W143*X143),"",W143*X143)</f>
        <v>16</v>
      </c>
      <c r="K143" s="14" t="str">
        <f>IF(ISERROR(VLOOKUP(Y143,'Directive OSH09 (FR)'!$T$6:$U$10,2,FALSE)),"",VLOOKUP(Y143,'Directive OSH09 (FR)'!$T$6:$U$10,2,FALSE))</f>
        <v>2-Tolérable</v>
      </c>
      <c r="L143" s="126"/>
      <c r="M143" s="127"/>
      <c r="N143" s="27"/>
      <c r="O143" s="27"/>
      <c r="P143" s="27"/>
      <c r="Q143" s="57"/>
      <c r="R143" s="35"/>
      <c r="S143" s="7">
        <f t="shared" ref="S143:T151" si="105">U143</f>
        <v>0</v>
      </c>
      <c r="T143" s="35">
        <f t="shared" si="105"/>
        <v>0</v>
      </c>
      <c r="U143" s="3">
        <f>IF(A143="",0,IF(Q$141="",1,IF(Q$141+$U$85*365&lt;$U$1,1,0)))</f>
        <v>0</v>
      </c>
      <c r="V143" s="163">
        <f>IF(A143="",0,IF(Q$141="",1,IF(Q$141+$V$85*365&lt;$U$1,1,0)))</f>
        <v>0</v>
      </c>
      <c r="W143" s="162">
        <f>IF(ISERROR(VLOOKUP(H143,'Directive OSH09 (FR)'!$O$6:$P$10,2,FALSE)),"",VLOOKUP(H143,'Directive OSH09 (FR)'!$O$6:$P$10,2,FALSE))</f>
        <v>4</v>
      </c>
      <c r="X143" s="3">
        <f>IF(ISERROR(VLOOKUP(I143,'Directive OSH09 (FR)'!$O$13:$P$17,2,FALSE)),"",VLOOKUP(I143,'Directive OSH09 (FR)'!$O$13:$P$17,2,FALSE))</f>
        <v>4</v>
      </c>
      <c r="Y143" s="3">
        <f>IF(J143="","",IF(J143&gt;=161,5,IF(J143&gt;=65,4,IF(J143&gt;=20,3,IF(J143&gt;=9,2,1)))))</f>
        <v>2</v>
      </c>
      <c r="Z143" s="210"/>
      <c r="AA143" s="418"/>
      <c r="AB143" s="418"/>
      <c r="AC143" s="420"/>
      <c r="AD143" s="667"/>
      <c r="AE143" s="651"/>
      <c r="AF143" s="756"/>
      <c r="AG143" s="176"/>
      <c r="AH143" s="418"/>
      <c r="AI143" s="652"/>
    </row>
    <row r="144" spans="1:207" ht="38.25">
      <c r="A144" s="261"/>
      <c r="B144" s="255" t="s">
        <v>607</v>
      </c>
      <c r="C144" s="255" t="s">
        <v>608</v>
      </c>
      <c r="D144" s="255" t="s">
        <v>609</v>
      </c>
      <c r="E144" s="266" t="s">
        <v>39</v>
      </c>
      <c r="F144" s="267">
        <v>3</v>
      </c>
      <c r="G144" s="256" t="s">
        <v>610</v>
      </c>
      <c r="H144" s="7" t="s">
        <v>38</v>
      </c>
      <c r="I144" s="8" t="s">
        <v>46</v>
      </c>
      <c r="J144" s="8">
        <f>IF(ISERROR(W144*X144),"",W144*X144)</f>
        <v>4</v>
      </c>
      <c r="K144" s="14" t="str">
        <f>IF(ISERROR(VLOOKUP(Y144,'Directive OSH09 (FR)'!$T$6:$U$10,2,FALSE)),"",VLOOKUP(Y144,'Directive OSH09 (FR)'!$T$6:$U$10,2,FALSE))</f>
        <v>1-Negligeable</v>
      </c>
      <c r="L144" s="126"/>
      <c r="M144" s="127"/>
      <c r="N144" s="27"/>
      <c r="O144" s="27"/>
      <c r="P144" s="27"/>
      <c r="Q144" s="57"/>
      <c r="R144" s="35"/>
      <c r="S144" s="7">
        <f t="shared" si="105"/>
        <v>0</v>
      </c>
      <c r="T144" s="35">
        <f t="shared" si="105"/>
        <v>0</v>
      </c>
      <c r="U144" s="3">
        <f t="shared" ref="U144:U151" si="106">IF(A144="",0,IF(Q$150="",1,IF(Q$150+$U$93*365&lt;$U$1,1,0)))</f>
        <v>0</v>
      </c>
      <c r="V144" s="163">
        <f t="shared" ref="V144:V151" si="107">IF(A144="",0,IF(Q$150="",1,IF(Q$150+$V$93*365&lt;$U$1,1,0)))</f>
        <v>0</v>
      </c>
      <c r="W144" s="162">
        <f>IF(ISERROR(VLOOKUP(H144,'Directive OSH09 (FR)'!$O$6:$P$10,2,FALSE)),"",VLOOKUP(H144,'Directive OSH09 (FR)'!$O$6:$P$10,2,FALSE))</f>
        <v>4</v>
      </c>
      <c r="X144" s="3">
        <f>IF(ISERROR(VLOOKUP(I144,'Directive OSH09 (FR)'!$O$13:$P$17,2,FALSE)),"",VLOOKUP(I144,'Directive OSH09 (FR)'!$O$13:$P$17,2,FALSE))</f>
        <v>1</v>
      </c>
      <c r="Y144" s="3">
        <f>IF(J144="","",IF(J144&gt;=161,5,IF(J144&gt;=65,4,IF(J144&gt;=20,3,IF(J144&gt;=9,2,1)))))</f>
        <v>1</v>
      </c>
      <c r="Z144" s="196"/>
      <c r="AA144" s="418"/>
      <c r="AB144" s="418"/>
      <c r="AC144" s="420"/>
      <c r="AD144" s="667"/>
      <c r="AE144" s="651"/>
      <c r="AF144" s="314"/>
      <c r="AG144" s="255"/>
      <c r="AH144" s="8">
        <f>IF(ISERROR(AU144*AV144),"",AU144*AV144)</f>
        <v>0</v>
      </c>
      <c r="AI144" s="652"/>
    </row>
    <row r="145" spans="1:207" ht="38.25">
      <c r="A145" s="261"/>
      <c r="B145" s="255" t="s">
        <v>607</v>
      </c>
      <c r="C145" s="255" t="s">
        <v>611</v>
      </c>
      <c r="D145" s="255" t="s">
        <v>1317</v>
      </c>
      <c r="E145" s="266" t="s">
        <v>39</v>
      </c>
      <c r="F145" s="267">
        <v>3</v>
      </c>
      <c r="G145" s="256" t="s">
        <v>610</v>
      </c>
      <c r="H145" s="7" t="s">
        <v>41</v>
      </c>
      <c r="I145" s="8" t="s">
        <v>47</v>
      </c>
      <c r="J145" s="8">
        <f t="shared" ref="J145:J147" si="108">IF(ISERROR(W145*X145),"",W145*X145)</f>
        <v>36</v>
      </c>
      <c r="K145" s="14" t="str">
        <f>IF(ISERROR(VLOOKUP(Y145,'Directive OSH09 (FR)'!$T$6:$U$10,2,FALSE)),"",VLOOKUP(Y145,'Directive OSH09 (FR)'!$T$6:$U$10,2,FALSE))</f>
        <v>3-Moderé</v>
      </c>
      <c r="L145" s="126"/>
      <c r="M145" s="127"/>
      <c r="N145" s="27"/>
      <c r="O145" s="27"/>
      <c r="P145" s="27"/>
      <c r="Q145" s="57"/>
      <c r="R145" s="35"/>
      <c r="S145" s="7">
        <f t="shared" si="105"/>
        <v>0</v>
      </c>
      <c r="T145" s="35">
        <f t="shared" si="105"/>
        <v>0</v>
      </c>
      <c r="U145" s="3">
        <f t="shared" si="106"/>
        <v>0</v>
      </c>
      <c r="V145" s="163">
        <f t="shared" si="107"/>
        <v>0</v>
      </c>
      <c r="W145" s="162">
        <f>IF(ISERROR(VLOOKUP(H145,'Directive OSH09 (FR)'!$O$6:$P$10,2,FALSE)),"",VLOOKUP(H145,'Directive OSH09 (FR)'!$O$6:$P$10,2,FALSE))</f>
        <v>9</v>
      </c>
      <c r="X145" s="3">
        <f>IF(ISERROR(VLOOKUP(I145,'Directive OSH09 (FR)'!$O$13:$P$17,2,FALSE)),"",VLOOKUP(I145,'Directive OSH09 (FR)'!$O$13:$P$17,2,FALSE))</f>
        <v>4</v>
      </c>
      <c r="Y145" s="3">
        <f t="shared" ref="Y145:Y147" si="109">IF(J145="","",IF(J145&gt;=161,5,IF(J145&gt;=65,4,IF(J145&gt;=20,3,IF(J145&gt;=9,2,1)))))</f>
        <v>3</v>
      </c>
      <c r="Z145" s="196"/>
      <c r="AA145" s="418"/>
      <c r="AB145" s="418"/>
      <c r="AC145" s="420"/>
      <c r="AD145" s="667"/>
      <c r="AE145" s="651"/>
      <c r="AF145" s="314"/>
      <c r="AG145" s="8"/>
      <c r="AH145" s="8">
        <f t="shared" ref="AH145:AH147" si="110">IF(ISERROR(AU145*AV145),"",AU145*AV145)</f>
        <v>0</v>
      </c>
      <c r="AI145" s="652"/>
    </row>
    <row r="146" spans="1:207" ht="38.25">
      <c r="A146" s="261"/>
      <c r="B146" s="255" t="s">
        <v>607</v>
      </c>
      <c r="C146" s="255" t="s">
        <v>608</v>
      </c>
      <c r="D146" s="255" t="s">
        <v>612</v>
      </c>
      <c r="E146" s="266" t="s">
        <v>39</v>
      </c>
      <c r="F146" s="267">
        <v>3</v>
      </c>
      <c r="G146" s="256" t="s">
        <v>610</v>
      </c>
      <c r="H146" s="7" t="s">
        <v>38</v>
      </c>
      <c r="I146" s="8" t="s">
        <v>47</v>
      </c>
      <c r="J146" s="8">
        <f t="shared" si="108"/>
        <v>16</v>
      </c>
      <c r="K146" s="14" t="str">
        <f>IF(ISERROR(VLOOKUP(Y146,'Directive OSH09 (FR)'!$T$6:$U$10,2,FALSE)),"",VLOOKUP(Y146,'Directive OSH09 (FR)'!$T$6:$U$10,2,FALSE))</f>
        <v>2-Tolérable</v>
      </c>
      <c r="L146" s="126"/>
      <c r="M146" s="127"/>
      <c r="N146" s="27"/>
      <c r="O146" s="27"/>
      <c r="P146" s="27"/>
      <c r="Q146" s="57"/>
      <c r="R146" s="35"/>
      <c r="S146" s="7">
        <f t="shared" si="105"/>
        <v>0</v>
      </c>
      <c r="T146" s="35">
        <f t="shared" si="105"/>
        <v>0</v>
      </c>
      <c r="U146" s="3">
        <f t="shared" si="106"/>
        <v>0</v>
      </c>
      <c r="V146" s="163">
        <f t="shared" si="107"/>
        <v>0</v>
      </c>
      <c r="W146" s="162">
        <f>IF(ISERROR(VLOOKUP(H146,'Directive OSH09 (FR)'!$O$6:$P$10,2,FALSE)),"",VLOOKUP(H146,'Directive OSH09 (FR)'!$O$6:$P$10,2,FALSE))</f>
        <v>4</v>
      </c>
      <c r="X146" s="3">
        <f>IF(ISERROR(VLOOKUP(I146,'Directive OSH09 (FR)'!$O$13:$P$17,2,FALSE)),"",VLOOKUP(I146,'Directive OSH09 (FR)'!$O$13:$P$17,2,FALSE))</f>
        <v>4</v>
      </c>
      <c r="Y146" s="3">
        <f t="shared" si="109"/>
        <v>2</v>
      </c>
      <c r="Z146" s="196"/>
      <c r="AA146" s="418"/>
      <c r="AB146" s="418"/>
      <c r="AC146" s="420"/>
      <c r="AD146" s="667"/>
      <c r="AE146" s="651"/>
      <c r="AF146" s="314"/>
      <c r="AG146" s="8"/>
      <c r="AH146" s="8">
        <f t="shared" si="110"/>
        <v>0</v>
      </c>
      <c r="AI146" s="652"/>
    </row>
    <row r="147" spans="1:207" ht="38.25">
      <c r="A147" s="261"/>
      <c r="B147" s="255" t="s">
        <v>613</v>
      </c>
      <c r="C147" s="255" t="s">
        <v>614</v>
      </c>
      <c r="D147" s="255" t="s">
        <v>615</v>
      </c>
      <c r="E147" s="266" t="s">
        <v>39</v>
      </c>
      <c r="F147" s="267">
        <v>3</v>
      </c>
      <c r="G147" s="256" t="s">
        <v>610</v>
      </c>
      <c r="H147" s="7" t="s">
        <v>38</v>
      </c>
      <c r="I147" s="8" t="s">
        <v>47</v>
      </c>
      <c r="J147" s="8">
        <f t="shared" si="108"/>
        <v>16</v>
      </c>
      <c r="K147" s="14" t="str">
        <f>IF(ISERROR(VLOOKUP(Y147,'Directive OSH09 (FR)'!$T$6:$U$10,2,FALSE)),"",VLOOKUP(Y147,'Directive OSH09 (FR)'!$T$6:$U$10,2,FALSE))</f>
        <v>2-Tolérable</v>
      </c>
      <c r="L147" s="126"/>
      <c r="M147" s="127"/>
      <c r="N147" s="27"/>
      <c r="O147" s="27"/>
      <c r="P147" s="27"/>
      <c r="Q147" s="57"/>
      <c r="R147" s="35"/>
      <c r="S147" s="7">
        <f t="shared" si="105"/>
        <v>0</v>
      </c>
      <c r="T147" s="35">
        <f t="shared" si="105"/>
        <v>0</v>
      </c>
      <c r="U147" s="3">
        <f t="shared" si="106"/>
        <v>0</v>
      </c>
      <c r="V147" s="163">
        <f t="shared" si="107"/>
        <v>0</v>
      </c>
      <c r="W147" s="162">
        <f>IF(ISERROR(VLOOKUP(H147,'Directive OSH09 (FR)'!$O$6:$P$10,2,FALSE)),"",VLOOKUP(H147,'Directive OSH09 (FR)'!$O$6:$P$10,2,FALSE))</f>
        <v>4</v>
      </c>
      <c r="X147" s="3">
        <f>IF(ISERROR(VLOOKUP(I147,'Directive OSH09 (FR)'!$O$13:$P$17,2,FALSE)),"",VLOOKUP(I147,'Directive OSH09 (FR)'!$O$13:$P$17,2,FALSE))</f>
        <v>4</v>
      </c>
      <c r="Y147" s="3">
        <f t="shared" si="109"/>
        <v>2</v>
      </c>
      <c r="Z147" s="210" t="s">
        <v>661</v>
      </c>
      <c r="AA147" s="418"/>
      <c r="AB147" s="418"/>
      <c r="AC147" s="420"/>
      <c r="AD147" s="667"/>
      <c r="AE147" s="651"/>
      <c r="AF147" s="314"/>
      <c r="AG147" s="8"/>
      <c r="AH147" s="8">
        <f t="shared" si="110"/>
        <v>0</v>
      </c>
      <c r="AI147" s="653"/>
    </row>
    <row r="148" spans="1:207" s="517" customFormat="1" ht="38.25">
      <c r="A148" s="261"/>
      <c r="B148" s="255" t="s">
        <v>613</v>
      </c>
      <c r="C148" s="409" t="s">
        <v>617</v>
      </c>
      <c r="D148" s="255" t="s">
        <v>618</v>
      </c>
      <c r="E148" s="266" t="s">
        <v>39</v>
      </c>
      <c r="F148" s="267">
        <v>3</v>
      </c>
      <c r="G148" s="256" t="s">
        <v>610</v>
      </c>
      <c r="H148" s="7" t="s">
        <v>38</v>
      </c>
      <c r="I148" s="8" t="s">
        <v>48</v>
      </c>
      <c r="J148" s="8">
        <f>IF(ISERROR(W148*X148),"",W148*X148)</f>
        <v>32</v>
      </c>
      <c r="K148" s="14" t="str">
        <f>IF(ISERROR(VLOOKUP(Y148,'Directive OSH09 (FR)'!$T$6:$U$10,2,FALSE)),"",VLOOKUP(Y148,'Directive OSH09 (FR)'!$T$6:$U$10,2,FALSE))</f>
        <v>3-Moderé</v>
      </c>
      <c r="L148" s="126"/>
      <c r="M148" s="127"/>
      <c r="N148" s="27"/>
      <c r="O148" s="27"/>
      <c r="P148" s="27"/>
      <c r="Q148" s="57"/>
      <c r="R148" s="35"/>
      <c r="S148" s="7">
        <f t="shared" si="105"/>
        <v>0</v>
      </c>
      <c r="T148" s="35">
        <f t="shared" si="105"/>
        <v>0</v>
      </c>
      <c r="U148" s="3">
        <f t="shared" si="106"/>
        <v>0</v>
      </c>
      <c r="V148" s="163">
        <f t="shared" si="107"/>
        <v>0</v>
      </c>
      <c r="W148" s="162">
        <f>IF(ISERROR(VLOOKUP(H148,'Directive OSH09 (FR)'!$O$6:$P$10,2,FALSE)),"",VLOOKUP(H148,'Directive OSH09 (FR)'!$O$6:$P$10,2,FALSE))</f>
        <v>4</v>
      </c>
      <c r="X148" s="3">
        <f>IF(ISERROR(VLOOKUP(I148,'Directive OSH09 (FR)'!$O$13:$P$17,2,FALSE)),"",VLOOKUP(I148,'Directive OSH09 (FR)'!$O$13:$P$17,2,FALSE))</f>
        <v>8</v>
      </c>
      <c r="Y148" s="3">
        <f>IF(J148="","",IF(J148&gt;=161,5,IF(J148&gt;=65,4,IF(J148&gt;=20,3,IF(J148&gt;=9,2,1)))))</f>
        <v>3</v>
      </c>
      <c r="Z148" s="210" t="s">
        <v>661</v>
      </c>
      <c r="AA148" s="418"/>
      <c r="AB148" s="418"/>
      <c r="AC148" s="420"/>
      <c r="AD148" s="667"/>
      <c r="AE148" s="651"/>
      <c r="AF148" s="314"/>
      <c r="AG148" s="8"/>
      <c r="AH148" s="8"/>
      <c r="AI148" s="653"/>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c r="DB148" s="290"/>
      <c r="DC148" s="290"/>
      <c r="DD148" s="290"/>
      <c r="DE148" s="290"/>
      <c r="DF148" s="290"/>
      <c r="DG148" s="290"/>
      <c r="DH148" s="290"/>
      <c r="DI148" s="290"/>
      <c r="DJ148" s="290"/>
      <c r="DK148" s="290"/>
      <c r="DL148" s="290"/>
      <c r="DM148" s="290"/>
      <c r="DN148" s="290"/>
      <c r="DO148" s="290"/>
      <c r="DP148" s="290"/>
      <c r="DQ148" s="290"/>
      <c r="DR148" s="290"/>
      <c r="DS148" s="290"/>
      <c r="DT148" s="290"/>
      <c r="DU148" s="290"/>
      <c r="DV148" s="290"/>
      <c r="DW148" s="290"/>
      <c r="DX148" s="290"/>
      <c r="DY148" s="290"/>
      <c r="DZ148" s="290"/>
      <c r="EA148" s="290"/>
      <c r="EB148" s="290"/>
      <c r="EC148" s="290"/>
      <c r="ED148" s="290"/>
      <c r="EE148" s="290"/>
      <c r="EF148" s="290"/>
      <c r="EG148" s="290"/>
      <c r="EH148" s="290"/>
      <c r="EI148" s="290"/>
      <c r="EJ148" s="290"/>
      <c r="EK148" s="290"/>
      <c r="EL148" s="290"/>
      <c r="EM148" s="290"/>
      <c r="EN148" s="290"/>
      <c r="EO148" s="290"/>
      <c r="EP148" s="290"/>
      <c r="EQ148" s="290"/>
      <c r="ER148" s="290"/>
      <c r="ES148" s="290"/>
      <c r="ET148" s="290"/>
      <c r="EU148" s="290"/>
      <c r="EV148" s="290"/>
      <c r="EW148" s="290"/>
      <c r="EX148" s="290"/>
      <c r="EY148" s="290"/>
      <c r="EZ148" s="290"/>
      <c r="FA148" s="290"/>
      <c r="FB148" s="290"/>
      <c r="FC148" s="290"/>
      <c r="FD148" s="290"/>
      <c r="FE148" s="290"/>
      <c r="FF148" s="290"/>
      <c r="FG148" s="290"/>
      <c r="FH148" s="290"/>
      <c r="FI148" s="290"/>
      <c r="FJ148" s="290"/>
      <c r="FK148" s="290"/>
      <c r="FL148" s="290"/>
      <c r="FM148" s="290"/>
      <c r="FN148" s="290"/>
      <c r="FO148" s="290"/>
      <c r="FP148" s="290"/>
      <c r="FQ148" s="290"/>
      <c r="FR148" s="290"/>
      <c r="FS148" s="290"/>
      <c r="FT148" s="290"/>
      <c r="FU148" s="290"/>
      <c r="FV148" s="290"/>
      <c r="FW148" s="290"/>
      <c r="FX148" s="290"/>
      <c r="FY148" s="290"/>
      <c r="FZ148" s="290"/>
      <c r="GA148" s="290"/>
      <c r="GB148" s="290"/>
      <c r="GC148" s="290"/>
      <c r="GD148" s="290"/>
      <c r="GE148" s="290"/>
      <c r="GF148" s="290"/>
      <c r="GG148" s="290"/>
      <c r="GH148" s="290"/>
      <c r="GI148" s="290"/>
      <c r="GJ148" s="290"/>
      <c r="GK148" s="290"/>
      <c r="GL148" s="290"/>
      <c r="GM148" s="290"/>
      <c r="GN148" s="290"/>
      <c r="GO148" s="290"/>
      <c r="GP148" s="290"/>
      <c r="GQ148" s="290"/>
      <c r="GR148" s="290"/>
      <c r="GS148" s="290"/>
      <c r="GT148" s="290"/>
      <c r="GU148" s="290"/>
      <c r="GV148" s="290"/>
      <c r="GW148" s="290"/>
      <c r="GX148" s="290"/>
      <c r="GY148" s="290"/>
    </row>
    <row r="149" spans="1:207" ht="51">
      <c r="A149" s="261"/>
      <c r="B149" s="255" t="s">
        <v>613</v>
      </c>
      <c r="C149" s="255" t="s">
        <v>933</v>
      </c>
      <c r="D149" s="255" t="s">
        <v>615</v>
      </c>
      <c r="E149" s="266" t="s">
        <v>39</v>
      </c>
      <c r="F149" s="267">
        <v>3</v>
      </c>
      <c r="G149" s="256" t="s">
        <v>610</v>
      </c>
      <c r="H149" s="7" t="s">
        <v>38</v>
      </c>
      <c r="I149" s="8" t="s">
        <v>48</v>
      </c>
      <c r="J149" s="8">
        <f t="shared" ref="J149" si="111">IF(ISERROR(W149*X149),"",W149*X149)</f>
        <v>32</v>
      </c>
      <c r="K149" s="14" t="str">
        <f>IF(ISERROR(VLOOKUP(Y149,'Directive OSH09 (FR)'!$T$6:$U$10,2,FALSE)),"",VLOOKUP(Y149,'Directive OSH09 (FR)'!$T$6:$U$10,2,FALSE))</f>
        <v>3-Moderé</v>
      </c>
      <c r="L149" s="126"/>
      <c r="M149" s="127"/>
      <c r="N149" s="27"/>
      <c r="O149" s="27"/>
      <c r="P149" s="27"/>
      <c r="Q149" s="57"/>
      <c r="R149" s="35"/>
      <c r="S149" s="7">
        <f t="shared" si="105"/>
        <v>0</v>
      </c>
      <c r="T149" s="35">
        <f t="shared" si="105"/>
        <v>0</v>
      </c>
      <c r="U149" s="3">
        <f t="shared" si="106"/>
        <v>0</v>
      </c>
      <c r="V149" s="163">
        <f t="shared" si="107"/>
        <v>0</v>
      </c>
      <c r="W149" s="162">
        <f>IF(ISERROR(VLOOKUP(H149,'Directive OSH09 (FR)'!$O$6:$P$10,2,FALSE)),"",VLOOKUP(H149,'Directive OSH09 (FR)'!$O$6:$P$10,2,FALSE))</f>
        <v>4</v>
      </c>
      <c r="X149" s="3">
        <f>IF(ISERROR(VLOOKUP(I149,'Directive OSH09 (FR)'!$O$13:$P$17,2,FALSE)),"",VLOOKUP(I149,'Directive OSH09 (FR)'!$O$13:$P$17,2,FALSE))</f>
        <v>8</v>
      </c>
      <c r="Y149" s="3">
        <f>IF(J149="","",IF(J149&gt;=161,5,IF(J149&gt;=65,4,IF(J149&gt;=20,3,IF(J149&gt;=9,2,1)))))</f>
        <v>3</v>
      </c>
      <c r="Z149" s="210" t="s">
        <v>661</v>
      </c>
      <c r="AA149" s="418"/>
      <c r="AB149" s="418"/>
      <c r="AC149" s="420"/>
      <c r="AD149" s="667"/>
      <c r="AE149" s="651"/>
      <c r="AF149" s="314"/>
      <c r="AG149" s="8"/>
      <c r="AH149" s="8">
        <f t="shared" ref="AH149" si="112">IF(ISERROR(AU149*AV149),"",AU149*AV149)</f>
        <v>0</v>
      </c>
      <c r="AI149" s="652"/>
    </row>
    <row r="150" spans="1:207" ht="38.25">
      <c r="A150" s="261"/>
      <c r="B150" s="255" t="s">
        <v>613</v>
      </c>
      <c r="C150" s="255" t="s">
        <v>620</v>
      </c>
      <c r="D150" s="8" t="s">
        <v>621</v>
      </c>
      <c r="E150" s="266" t="s">
        <v>39</v>
      </c>
      <c r="F150" s="267">
        <v>3</v>
      </c>
      <c r="G150" s="256" t="s">
        <v>610</v>
      </c>
      <c r="H150" s="7" t="s">
        <v>38</v>
      </c>
      <c r="I150" s="8" t="s">
        <v>48</v>
      </c>
      <c r="J150" s="8">
        <f>IF(ISERROR(W150*X150),"",W150*X150)</f>
        <v>32</v>
      </c>
      <c r="K150" s="14" t="str">
        <f>IF(ISERROR(VLOOKUP(Y150,'Directive OSH09 (FR)'!$T$6:$U$10,2,FALSE)),"",VLOOKUP(Y150,'Directive OSH09 (FR)'!$T$6:$U$10,2,FALSE))</f>
        <v>3-Moderé</v>
      </c>
      <c r="L150" s="126"/>
      <c r="M150" s="127"/>
      <c r="N150" s="27"/>
      <c r="O150" s="27"/>
      <c r="P150" s="27"/>
      <c r="Q150" s="57"/>
      <c r="R150" s="35"/>
      <c r="S150" s="7">
        <f t="shared" si="105"/>
        <v>0</v>
      </c>
      <c r="T150" s="35">
        <f t="shared" si="105"/>
        <v>0</v>
      </c>
      <c r="U150" s="3">
        <f t="shared" si="106"/>
        <v>0</v>
      </c>
      <c r="V150" s="163">
        <f t="shared" si="107"/>
        <v>0</v>
      </c>
      <c r="W150" s="162">
        <f>IF(ISERROR(VLOOKUP(H150,'Directive OSH09 (FR)'!$O$6:$P$10,2,FALSE)),"",VLOOKUP(H150,'Directive OSH09 (FR)'!$O$6:$P$10,2,FALSE))</f>
        <v>4</v>
      </c>
      <c r="X150" s="3">
        <f>IF(ISERROR(VLOOKUP(I150,'Directive OSH09 (FR)'!$O$13:$P$17,2,FALSE)),"",VLOOKUP(I150,'Directive OSH09 (FR)'!$O$13:$P$17,2,FALSE))</f>
        <v>8</v>
      </c>
      <c r="Y150" s="3">
        <f>IF(J150="","",IF(J150&gt;=161,5,IF(J150&gt;=65,4,IF(J150&gt;=20,3,IF(J150&gt;=9,2,1)))))</f>
        <v>3</v>
      </c>
      <c r="Z150" s="210"/>
      <c r="AA150" s="418"/>
      <c r="AB150" s="418"/>
      <c r="AC150" s="420"/>
      <c r="AD150" s="667"/>
      <c r="AE150" s="651"/>
      <c r="AF150" s="314"/>
      <c r="AG150" s="8"/>
      <c r="AH150" s="8"/>
      <c r="AI150" s="652"/>
    </row>
    <row r="151" spans="1:207" ht="38.25">
      <c r="A151" s="261" t="s">
        <v>622</v>
      </c>
      <c r="B151" s="255" t="s">
        <v>623</v>
      </c>
      <c r="C151" s="255" t="s">
        <v>624</v>
      </c>
      <c r="D151" s="255" t="s">
        <v>625</v>
      </c>
      <c r="E151" s="266" t="s">
        <v>39</v>
      </c>
      <c r="F151" s="267">
        <v>3</v>
      </c>
      <c r="G151" s="256" t="s">
        <v>610</v>
      </c>
      <c r="H151" s="7" t="s">
        <v>38</v>
      </c>
      <c r="I151" s="8" t="s">
        <v>48</v>
      </c>
      <c r="J151" s="8">
        <f t="shared" ref="J151" si="113">IF(ISERROR(W151*X151),"",W151*X151)</f>
        <v>32</v>
      </c>
      <c r="K151" s="14" t="str">
        <f>IF(ISERROR(VLOOKUP(Y151,'Directive OSH09 (FR)'!$T$6:$U$10,2,FALSE)),"",VLOOKUP(Y151,'Directive OSH09 (FR)'!$T$6:$U$10,2,FALSE))</f>
        <v>3-Moderé</v>
      </c>
      <c r="L151" s="126"/>
      <c r="M151" s="127"/>
      <c r="N151" s="27"/>
      <c r="O151" s="27"/>
      <c r="P151" s="27"/>
      <c r="Q151" s="57"/>
      <c r="R151" s="35"/>
      <c r="S151" s="7">
        <f t="shared" si="105"/>
        <v>1</v>
      </c>
      <c r="T151" s="35">
        <f t="shared" si="105"/>
        <v>1</v>
      </c>
      <c r="U151" s="3">
        <f t="shared" si="106"/>
        <v>1</v>
      </c>
      <c r="V151" s="163">
        <f t="shared" si="107"/>
        <v>1</v>
      </c>
      <c r="W151" s="162">
        <f>IF(ISERROR(VLOOKUP(H151,'Directive OSH09 (FR)'!$O$6:$P$10,2,FALSE)),"",VLOOKUP(H151,'Directive OSH09 (FR)'!$O$6:$P$10,2,FALSE))</f>
        <v>4</v>
      </c>
      <c r="X151" s="3">
        <f>IF(ISERROR(VLOOKUP(I151,'Directive OSH09 (FR)'!$O$13:$P$17,2,FALSE)),"",VLOOKUP(I151,'Directive OSH09 (FR)'!$O$13:$P$17,2,FALSE))</f>
        <v>8</v>
      </c>
      <c r="Y151" s="3">
        <f t="shared" ref="Y151" si="114">IF(J151="","",IF(J151&gt;=161,5,IF(J151&gt;=65,4,IF(J151&gt;=20,3,IF(J151&gt;=9,2,1)))))</f>
        <v>3</v>
      </c>
      <c r="Z151" s="210"/>
      <c r="AA151" s="418"/>
      <c r="AB151" s="418"/>
      <c r="AC151" s="420"/>
      <c r="AD151" s="667"/>
      <c r="AE151" s="651"/>
      <c r="AF151" s="314"/>
      <c r="AG151" s="8"/>
      <c r="AH151" s="8">
        <f t="shared" ref="AH151" si="115">IF(ISERROR(AU151*AV151),"",AU151*AV151)</f>
        <v>0</v>
      </c>
      <c r="AI151" s="653"/>
    </row>
    <row r="152" spans="1:207">
      <c r="A152" s="261"/>
      <c r="B152" s="255"/>
      <c r="C152" s="255"/>
      <c r="D152" s="255"/>
      <c r="E152" s="266"/>
      <c r="F152" s="267"/>
      <c r="G152" s="256"/>
      <c r="H152" s="7"/>
      <c r="I152" s="8"/>
      <c r="J152" s="8"/>
      <c r="K152" s="14"/>
      <c r="L152" s="126"/>
      <c r="M152" s="127"/>
      <c r="N152" s="27"/>
      <c r="O152" s="27"/>
      <c r="P152" s="27"/>
      <c r="Q152" s="57"/>
      <c r="R152" s="35"/>
      <c r="S152" s="7"/>
      <c r="T152" s="35"/>
      <c r="U152" s="3"/>
      <c r="V152" s="163"/>
      <c r="W152" s="162"/>
      <c r="X152" s="3"/>
      <c r="Y152" s="3"/>
      <c r="Z152" s="210"/>
      <c r="AA152" s="418"/>
      <c r="AB152" s="418"/>
      <c r="AC152" s="420"/>
      <c r="AD152" s="667"/>
      <c r="AE152" s="651"/>
      <c r="AF152" s="314"/>
      <c r="AG152" s="8"/>
      <c r="AH152" s="8"/>
      <c r="AI152" s="653"/>
    </row>
    <row r="153" spans="1:207" ht="5.25" customHeight="1">
      <c r="A153" s="405"/>
      <c r="B153" s="62"/>
      <c r="C153" s="62"/>
      <c r="D153" s="62"/>
      <c r="E153" s="293"/>
      <c r="F153" s="293"/>
      <c r="G153" s="458"/>
      <c r="H153" s="61"/>
      <c r="I153" s="62"/>
      <c r="J153" s="62" t="str">
        <f t="shared" ref="J153" si="116">IF(ISERROR(W153*X153),"",W153*X153)</f>
        <v/>
      </c>
      <c r="K153" s="63" t="str">
        <f>IF(ISERROR(VLOOKUP(Y153,'Directive OSH09 (FR)'!$T$6:$U$10,2,FALSE)),"",VLOOKUP(Y153,'Directive OSH09 (FR)'!$T$6:$U$10,2,FALSE))</f>
        <v/>
      </c>
      <c r="L153" s="61"/>
      <c r="M153" s="64"/>
      <c r="N153" s="64"/>
      <c r="O153" s="64"/>
      <c r="P153" s="64"/>
      <c r="Q153" s="65"/>
      <c r="R153" s="66"/>
      <c r="S153" s="61">
        <f t="shared" ref="S153:T153" si="117">U153</f>
        <v>0</v>
      </c>
      <c r="T153" s="66">
        <f t="shared" si="117"/>
        <v>0</v>
      </c>
      <c r="U153" s="164">
        <f>IF(A153="",0,IF(Q$142="",1,IF(Q$142+$U$84*365&lt;$U$1,1,0)))</f>
        <v>0</v>
      </c>
      <c r="V153" s="165">
        <f>IF(A153="",0,IF(Q$142="",1,IF(Q$142+$V$84*365&lt;$U$1,1,0)))</f>
        <v>0</v>
      </c>
      <c r="W153" s="162" t="str">
        <f>IF(ISERROR(VLOOKUP(H153,'Directive OSH09 (FR)'!$O$6:$P$10,2,FALSE)),"",VLOOKUP(H153,'Directive OSH09 (FR)'!$O$6:$P$10,2,FALSE))</f>
        <v/>
      </c>
      <c r="X153" s="3" t="str">
        <f>IF(ISERROR(VLOOKUP(I153,'Directive OSH09 (FR)'!$O$13:$P$17,2,FALSE)),"",VLOOKUP(I153,'Directive OSH09 (FR)'!$O$13:$P$17,2,FALSE))</f>
        <v/>
      </c>
      <c r="Y153" s="3" t="str">
        <f t="shared" ref="Y153" si="118">IF(J153="","",IF(J153&gt;=161,5,IF(J153&gt;=65,4,IF(J153&gt;=20,3,IF(J153&gt;=9,2,1)))))</f>
        <v/>
      </c>
      <c r="Z153" s="417"/>
      <c r="AA153" s="418"/>
      <c r="AB153" s="418"/>
      <c r="AC153" s="420"/>
      <c r="AD153" s="667"/>
      <c r="AE153" s="651"/>
      <c r="AF153" s="421"/>
      <c r="AG153" s="418"/>
      <c r="AH153" s="418"/>
      <c r="AI153" s="652"/>
    </row>
    <row r="154" spans="1:207" s="517" customFormat="1">
      <c r="A154" s="403" t="s">
        <v>300</v>
      </c>
      <c r="B154" s="398"/>
      <c r="C154" s="398"/>
      <c r="D154" s="398"/>
      <c r="E154" s="370"/>
      <c r="F154" s="370"/>
      <c r="G154" s="464"/>
      <c r="H154" s="412"/>
      <c r="I154" s="398"/>
      <c r="J154" s="398">
        <f>IF(SUM(J155:J159)=0,"",MAX(J155:J159))</f>
        <v>32</v>
      </c>
      <c r="K154" s="356" t="str">
        <f>IF(ISERROR(VLOOKUP(Y154,'Directive OSH09 (FR)'!$T$6:$U$10,2,FALSE)),"",VLOOKUP(Y154,'Directive OSH09 (FR)'!$T$6:$U$10,2,FALSE))</f>
        <v>3-Moderé</v>
      </c>
      <c r="L154" s="357" t="str">
        <f>IF(ISERROR(VLOOKUP($A154,Dangers!$B$4:$G$1001,4,FALSE)),"ERR",IF(ISBLANK(VLOOKUP($A154,Dangers!$B$4:$G$1001,4,FALSE)),"","Yes"))</f>
        <v/>
      </c>
      <c r="M154" s="358" t="str">
        <f>IF(ISERROR(VLOOKUP($A154,Dangers!$B$4:$G$1001,6,FALSE)),"ERR",IF(ISBLANK((VLOOKUP($A154,Dangers!$B$4:$G$1001,6,FALSE))),"","Yes"))</f>
        <v/>
      </c>
      <c r="N154" s="358"/>
      <c r="O154" s="359"/>
      <c r="P154" s="358"/>
      <c r="Q154" s="360" t="str">
        <f>IF(OR(L154="Yes",M154="Yes"),MAX(Q155:Q159),"")</f>
        <v/>
      </c>
      <c r="R154" s="361"/>
      <c r="S154" s="357">
        <f>IF(L154="Yes",IF(SUM(S155:S159)=0,0,1),2)</f>
        <v>2</v>
      </c>
      <c r="T154" s="361">
        <f>IF(M154="Yes",IF(SUM(T155:T159)=0,0,1),2)</f>
        <v>2</v>
      </c>
      <c r="U154" s="362">
        <v>0</v>
      </c>
      <c r="V154" s="363">
        <v>0</v>
      </c>
      <c r="W154" s="364" t="str">
        <f>IF(ISERROR(VLOOKUP(H154,'Directive OSH09 (FR)'!$O$6:$P$10,2,FALSE)),"",VLOOKUP(H154,'Directive OSH09 (FR)'!$O$6:$P$10,2,FALSE))</f>
        <v/>
      </c>
      <c r="X154" s="362" t="str">
        <f>IF(ISERROR(VLOOKUP(I154,'Directive OSH09 (FR)'!$O$13:$P$17,2,FALSE)),"",VLOOKUP(I154,'Directive OSH09 (FR)'!$O$13:$P$17,2,FALSE))</f>
        <v/>
      </c>
      <c r="Y154" s="362">
        <f>IF(J154="","",IF(J154&gt;=161,5,IF(J154&gt;=65,4,IF(J154&gt;=20,3,IF(J154&gt;=9,2,1)))))</f>
        <v>3</v>
      </c>
      <c r="Z154" s="367"/>
      <c r="AA154" s="365"/>
      <c r="AB154" s="365"/>
      <c r="AC154" s="368"/>
      <c r="AD154" s="665"/>
      <c r="AE154" s="644"/>
      <c r="AF154" s="624"/>
      <c r="AG154" s="365"/>
      <c r="AH154" s="365"/>
      <c r="AI154" s="656"/>
      <c r="AJ154" s="366"/>
      <c r="AK154" s="366"/>
      <c r="AL154" s="366"/>
      <c r="AM154" s="366"/>
      <c r="AN154" s="366"/>
      <c r="AO154" s="366"/>
      <c r="AP154" s="366"/>
      <c r="AQ154" s="366"/>
      <c r="AR154" s="366"/>
      <c r="AS154" s="366"/>
      <c r="AT154" s="366"/>
      <c r="AU154" s="36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6"/>
      <c r="BZ154" s="366"/>
      <c r="CA154" s="366"/>
      <c r="CB154" s="366"/>
      <c r="CC154" s="366"/>
      <c r="CD154" s="366"/>
      <c r="CE154" s="366"/>
      <c r="CF154" s="366"/>
      <c r="CG154" s="366"/>
      <c r="CH154" s="366"/>
      <c r="CI154" s="366"/>
      <c r="CJ154" s="366"/>
      <c r="CK154" s="366"/>
      <c r="CL154" s="366"/>
      <c r="CM154" s="366"/>
      <c r="CN154" s="366"/>
      <c r="CO154" s="366"/>
      <c r="CP154" s="366"/>
      <c r="CQ154" s="366"/>
      <c r="CR154" s="366"/>
      <c r="CS154" s="366"/>
      <c r="CT154" s="366"/>
      <c r="CU154" s="366"/>
      <c r="CV154" s="366"/>
      <c r="CW154" s="366"/>
      <c r="CX154" s="366"/>
      <c r="CY154" s="366"/>
      <c r="CZ154" s="366"/>
      <c r="DA154" s="366"/>
      <c r="DB154" s="366"/>
      <c r="DC154" s="366"/>
      <c r="DD154" s="366"/>
      <c r="DE154" s="366"/>
      <c r="DF154" s="366"/>
      <c r="DG154" s="366"/>
      <c r="DH154" s="366"/>
      <c r="DI154" s="366"/>
      <c r="DJ154" s="366"/>
      <c r="DK154" s="366"/>
      <c r="DL154" s="366"/>
      <c r="DM154" s="366"/>
      <c r="DN154" s="366"/>
      <c r="DO154" s="366"/>
      <c r="DP154" s="366"/>
      <c r="DQ154" s="366"/>
      <c r="DR154" s="366"/>
      <c r="DS154" s="366"/>
      <c r="DT154" s="366"/>
      <c r="DU154" s="366"/>
      <c r="DV154" s="366"/>
      <c r="DW154" s="366"/>
      <c r="DX154" s="366"/>
      <c r="DY154" s="366"/>
      <c r="DZ154" s="366"/>
      <c r="EA154" s="366"/>
      <c r="EB154" s="366"/>
      <c r="EC154" s="366"/>
      <c r="ED154" s="366"/>
      <c r="EE154" s="366"/>
      <c r="EF154" s="366"/>
      <c r="EG154" s="366"/>
      <c r="EH154" s="366"/>
      <c r="EI154" s="366"/>
      <c r="EJ154" s="366"/>
      <c r="EK154" s="366"/>
      <c r="EL154" s="366"/>
      <c r="EM154" s="366"/>
      <c r="EN154" s="366"/>
      <c r="EO154" s="366"/>
      <c r="EP154" s="366"/>
      <c r="EQ154" s="366"/>
      <c r="ER154" s="366"/>
      <c r="ES154" s="366"/>
      <c r="ET154" s="366"/>
      <c r="EU154" s="366"/>
      <c r="EV154" s="366"/>
      <c r="EW154" s="366"/>
      <c r="EX154" s="366"/>
      <c r="EY154" s="366"/>
      <c r="EZ154" s="366"/>
      <c r="FA154" s="366"/>
      <c r="FB154" s="366"/>
      <c r="FC154" s="366"/>
      <c r="FD154" s="366"/>
      <c r="FE154" s="366"/>
      <c r="FF154" s="366"/>
      <c r="FG154" s="366"/>
      <c r="FH154" s="366"/>
      <c r="FI154" s="366"/>
      <c r="FJ154" s="366"/>
      <c r="FK154" s="366"/>
      <c r="FL154" s="366"/>
      <c r="FM154" s="366"/>
      <c r="FN154" s="366"/>
      <c r="FO154" s="366"/>
      <c r="FP154" s="366"/>
      <c r="FQ154" s="366"/>
      <c r="FR154" s="366"/>
      <c r="FS154" s="366"/>
      <c r="FT154" s="366"/>
      <c r="FU154" s="366"/>
      <c r="FV154" s="366"/>
      <c r="FW154" s="366"/>
      <c r="FX154" s="366"/>
      <c r="FY154" s="366"/>
      <c r="FZ154" s="366"/>
      <c r="GA154" s="366"/>
      <c r="GB154" s="366"/>
      <c r="GC154" s="366"/>
      <c r="GD154" s="366"/>
      <c r="GE154" s="366"/>
      <c r="GF154" s="366"/>
      <c r="GG154" s="366"/>
      <c r="GH154" s="366"/>
      <c r="GI154" s="366"/>
      <c r="GJ154" s="366"/>
      <c r="GK154" s="366"/>
      <c r="GL154" s="366"/>
      <c r="GM154" s="366"/>
      <c r="GN154" s="366"/>
      <c r="GO154" s="366"/>
      <c r="GP154" s="366"/>
      <c r="GQ154" s="366"/>
      <c r="GR154" s="366"/>
      <c r="GS154" s="366"/>
      <c r="GT154" s="366"/>
      <c r="GU154" s="366"/>
      <c r="GV154" s="366"/>
      <c r="GW154" s="366"/>
      <c r="GX154" s="366"/>
      <c r="GY154" s="366"/>
    </row>
    <row r="155" spans="1:207" ht="38.25">
      <c r="A155" s="261" t="s">
        <v>486</v>
      </c>
      <c r="B155" s="8" t="s">
        <v>629</v>
      </c>
      <c r="C155" s="8" t="s">
        <v>870</v>
      </c>
      <c r="D155" s="8" t="s">
        <v>1005</v>
      </c>
      <c r="E155" s="266" t="s">
        <v>39</v>
      </c>
      <c r="F155" s="267">
        <v>3</v>
      </c>
      <c r="G155" s="256" t="s">
        <v>610</v>
      </c>
      <c r="H155" s="7" t="s">
        <v>38</v>
      </c>
      <c r="I155" s="8" t="s">
        <v>48</v>
      </c>
      <c r="J155" s="8">
        <f t="shared" ref="J155" si="119">IF(ISERROR(W155*X155),"",W155*X155)</f>
        <v>32</v>
      </c>
      <c r="K155" s="14" t="str">
        <f>IF(ISERROR(VLOOKUP(Y155,'Directive OSH09 (FR)'!$T$6:$U$10,2,FALSE)),"",VLOOKUP(Y155,'Directive OSH09 (FR)'!$T$6:$U$10,2,FALSE))</f>
        <v>3-Moderé</v>
      </c>
      <c r="L155" s="126"/>
      <c r="M155" s="127"/>
      <c r="N155" s="27"/>
      <c r="O155" s="27"/>
      <c r="P155" s="27"/>
      <c r="Q155" s="57"/>
      <c r="R155" s="35"/>
      <c r="S155" s="7">
        <f t="shared" ref="S155" si="120">U155</f>
        <v>1</v>
      </c>
      <c r="T155" s="35">
        <f t="shared" ref="T155" si="121">V155</f>
        <v>1</v>
      </c>
      <c r="U155" s="3">
        <f>IF(A155="",0,IF(Q$157="",1,IF(Q$157+$U$90*365&lt;$U$1,1,0)))</f>
        <v>1</v>
      </c>
      <c r="V155" s="163">
        <f>IF(A155="",0,IF(Q$157="",1,IF(Q$157+$V$90*365&lt;$U$1,1,0)))</f>
        <v>1</v>
      </c>
      <c r="W155" s="162">
        <f>IF(ISERROR(VLOOKUP(H155,'Directive OSH09 (FR)'!$O$6:$P$10,2,FALSE)),"",VLOOKUP(H155,'Directive OSH09 (FR)'!$O$6:$P$10,2,FALSE))</f>
        <v>4</v>
      </c>
      <c r="X155" s="3">
        <f>IF(ISERROR(VLOOKUP(I155,'Directive OSH09 (FR)'!$O$13:$P$17,2,FALSE)),"",VLOOKUP(I155,'Directive OSH09 (FR)'!$O$13:$P$17,2,FALSE))</f>
        <v>8</v>
      </c>
      <c r="Y155" s="3">
        <f t="shared" ref="Y155" si="122">IF(J155="","",IF(J155&gt;=161,5,IF(J155&gt;=65,4,IF(J155&gt;=20,3,IF(J155&gt;=9,2,1)))))</f>
        <v>3</v>
      </c>
      <c r="Z155" s="196"/>
      <c r="AA155" s="418"/>
      <c r="AB155" s="418"/>
      <c r="AC155" s="420"/>
      <c r="AD155" s="667"/>
      <c r="AE155" s="651"/>
      <c r="AF155" s="314"/>
      <c r="AG155" s="8"/>
      <c r="AH155" s="8">
        <f t="shared" ref="AH155" si="123">IF(ISERROR(AU155*AV155),"",AU155*AV155)</f>
        <v>0</v>
      </c>
      <c r="AI155" s="652"/>
    </row>
    <row r="156" spans="1:207">
      <c r="A156" s="261"/>
      <c r="B156" s="8"/>
      <c r="C156" s="8"/>
      <c r="D156" s="8"/>
      <c r="E156" s="266"/>
      <c r="F156" s="267"/>
      <c r="G156" s="256"/>
      <c r="H156" s="7"/>
      <c r="I156" s="8"/>
      <c r="J156" s="8"/>
      <c r="K156" s="14"/>
      <c r="L156" s="126"/>
      <c r="M156" s="127"/>
      <c r="N156" s="27"/>
      <c r="O156" s="27"/>
      <c r="P156" s="27"/>
      <c r="Q156" s="57"/>
      <c r="R156" s="35"/>
      <c r="S156" s="7"/>
      <c r="T156" s="35"/>
      <c r="U156" s="3"/>
      <c r="V156" s="163"/>
      <c r="W156" s="162"/>
      <c r="X156" s="3"/>
      <c r="Y156" s="3"/>
      <c r="Z156" s="196"/>
      <c r="AA156" s="418"/>
      <c r="AB156" s="418"/>
      <c r="AC156" s="420"/>
      <c r="AD156" s="667"/>
      <c r="AE156" s="651"/>
      <c r="AF156" s="314"/>
      <c r="AG156" s="8"/>
      <c r="AH156" s="8"/>
      <c r="AI156" s="652"/>
    </row>
    <row r="157" spans="1:207">
      <c r="A157" s="261"/>
      <c r="B157" s="8"/>
      <c r="C157" s="8"/>
      <c r="D157" s="8"/>
      <c r="E157" s="266"/>
      <c r="F157" s="283"/>
      <c r="G157" s="459"/>
      <c r="H157" s="7"/>
      <c r="I157" s="8"/>
      <c r="J157" s="8" t="str">
        <f t="shared" ref="J157:J159" si="124">IF(ISERROR(W157*X157),"",W157*X157)</f>
        <v/>
      </c>
      <c r="K157" s="14" t="str">
        <f>IF(ISERROR(VLOOKUP(Y157,'Directive OSH09 (FR)'!$T$6:$U$10,2,FALSE)),"",VLOOKUP(Y157,'Directive OSH09 (FR)'!$T$6:$U$10,2,FALSE))</f>
        <v/>
      </c>
      <c r="L157" s="126"/>
      <c r="M157" s="127"/>
      <c r="N157" s="27"/>
      <c r="O157" s="27"/>
      <c r="P157" s="27"/>
      <c r="Q157" s="57"/>
      <c r="R157" s="35"/>
      <c r="S157" s="7">
        <f t="shared" ref="S157:T159" si="125">U157</f>
        <v>0</v>
      </c>
      <c r="T157" s="35">
        <f t="shared" si="125"/>
        <v>0</v>
      </c>
      <c r="U157" s="3">
        <f>IF(A157="",0,IF(Q$154="",1,IF(Q$154+$U$84*365&lt;$U$1,1,0)))</f>
        <v>0</v>
      </c>
      <c r="V157" s="163">
        <f>IF(A157="",0,IF(Q$154="",1,IF(Q$154+$V$84*365&lt;$U$1,1,0)))</f>
        <v>0</v>
      </c>
      <c r="W157" s="162" t="str">
        <f>IF(ISERROR(VLOOKUP(H157,'Directive OSH09 (FR)'!$O$6:$P$10,2,FALSE)),"",VLOOKUP(H157,'Directive OSH09 (FR)'!$O$6:$P$10,2,FALSE))</f>
        <v/>
      </c>
      <c r="X157" s="3" t="str">
        <f>IF(ISERROR(VLOOKUP(I157,'Directive OSH09 (FR)'!$O$13:$P$17,2,FALSE)),"",VLOOKUP(I157,'Directive OSH09 (FR)'!$O$13:$P$17,2,FALSE))</f>
        <v/>
      </c>
      <c r="Y157" s="3" t="str">
        <f t="shared" ref="Y157:Y159" si="126">IF(J157="","",IF(J157&gt;=161,5,IF(J157&gt;=65,4,IF(J157&gt;=20,3,IF(J157&gt;=9,2,1)))))</f>
        <v/>
      </c>
      <c r="Z157" s="417"/>
      <c r="AA157" s="418"/>
      <c r="AB157" s="418"/>
      <c r="AC157" s="420"/>
      <c r="AD157" s="667"/>
      <c r="AE157" s="651"/>
      <c r="AF157" s="421"/>
      <c r="AG157" s="418"/>
      <c r="AH157" s="418"/>
      <c r="AI157" s="652"/>
    </row>
    <row r="158" spans="1:207">
      <c r="A158" s="261"/>
      <c r="B158" s="8"/>
      <c r="C158" s="8"/>
      <c r="D158" s="8"/>
      <c r="E158" s="266"/>
      <c r="F158" s="283"/>
      <c r="G158" s="459"/>
      <c r="H158" s="7"/>
      <c r="I158" s="8"/>
      <c r="J158" s="8" t="str">
        <f t="shared" si="124"/>
        <v/>
      </c>
      <c r="K158" s="14" t="str">
        <f>IF(ISERROR(VLOOKUP(Y158,'Directive OSH09 (FR)'!$T$6:$U$10,2,FALSE)),"",VLOOKUP(Y158,'Directive OSH09 (FR)'!$T$6:$U$10,2,FALSE))</f>
        <v/>
      </c>
      <c r="L158" s="126"/>
      <c r="M158" s="127"/>
      <c r="N158" s="27"/>
      <c r="O158" s="27"/>
      <c r="P158" s="27"/>
      <c r="Q158" s="57"/>
      <c r="R158" s="35"/>
      <c r="S158" s="7">
        <f t="shared" si="125"/>
        <v>0</v>
      </c>
      <c r="T158" s="35">
        <f t="shared" si="125"/>
        <v>0</v>
      </c>
      <c r="U158" s="3">
        <f>IF(A158="",0,IF(Q$154="",1,IF(Q$154+$U$84*365&lt;$U$1,1,0)))</f>
        <v>0</v>
      </c>
      <c r="V158" s="163">
        <f>IF(A158="",0,IF(Q$154="",1,IF(Q$154+$V$84*365&lt;$U$1,1,0)))</f>
        <v>0</v>
      </c>
      <c r="W158" s="162" t="str">
        <f>IF(ISERROR(VLOOKUP(H158,'Directive OSH09 (FR)'!$O$6:$P$10,2,FALSE)),"",VLOOKUP(H158,'Directive OSH09 (FR)'!$O$6:$P$10,2,FALSE))</f>
        <v/>
      </c>
      <c r="X158" s="3" t="str">
        <f>IF(ISERROR(VLOOKUP(I158,'Directive OSH09 (FR)'!$O$13:$P$17,2,FALSE)),"",VLOOKUP(I158,'Directive OSH09 (FR)'!$O$13:$P$17,2,FALSE))</f>
        <v/>
      </c>
      <c r="Y158" s="3" t="str">
        <f t="shared" si="126"/>
        <v/>
      </c>
      <c r="Z158" s="417"/>
      <c r="AA158" s="418"/>
      <c r="AB158" s="418"/>
      <c r="AC158" s="420"/>
      <c r="AD158" s="667"/>
      <c r="AE158" s="651"/>
      <c r="AF158" s="421"/>
      <c r="AG158" s="418"/>
      <c r="AH158" s="418"/>
      <c r="AI158" s="652"/>
    </row>
    <row r="159" spans="1:207" ht="5.25" customHeight="1">
      <c r="A159" s="405"/>
      <c r="B159" s="62"/>
      <c r="C159" s="62"/>
      <c r="D159" s="62"/>
      <c r="E159" s="293"/>
      <c r="F159" s="293"/>
      <c r="G159" s="460"/>
      <c r="H159" s="61"/>
      <c r="I159" s="62"/>
      <c r="J159" s="62" t="str">
        <f t="shared" si="124"/>
        <v/>
      </c>
      <c r="K159" s="63" t="str">
        <f>IF(ISERROR(VLOOKUP(Y159,'Directive OSH09 (FR)'!$T$6:$U$10,2,FALSE)),"",VLOOKUP(Y159,'Directive OSH09 (FR)'!$T$6:$U$10,2,FALSE))</f>
        <v/>
      </c>
      <c r="L159" s="61"/>
      <c r="M159" s="64"/>
      <c r="N159" s="64"/>
      <c r="O159" s="64"/>
      <c r="P159" s="64"/>
      <c r="Q159" s="65"/>
      <c r="R159" s="66"/>
      <c r="S159" s="61">
        <f t="shared" si="125"/>
        <v>0</v>
      </c>
      <c r="T159" s="66">
        <f t="shared" si="125"/>
        <v>0</v>
      </c>
      <c r="U159" s="164">
        <f>IF(A159="",0,IF(Q$154="",1,IF(Q$154+$U$84*365&lt;$U$1,1,0)))</f>
        <v>0</v>
      </c>
      <c r="V159" s="165">
        <f>IF(A159="",0,IF(Q$154="",1,IF(Q$154+$V$84*365&lt;$U$1,1,0)))</f>
        <v>0</v>
      </c>
      <c r="W159" s="162" t="str">
        <f>IF(ISERROR(VLOOKUP(H159,'Directive OSH09 (FR)'!$O$6:$P$10,2,FALSE)),"",VLOOKUP(H159,'Directive OSH09 (FR)'!$O$6:$P$10,2,FALSE))</f>
        <v/>
      </c>
      <c r="X159" s="3" t="str">
        <f>IF(ISERROR(VLOOKUP(I159,'Directive OSH09 (FR)'!$O$13:$P$17,2,FALSE)),"",VLOOKUP(I159,'Directive OSH09 (FR)'!$O$13:$P$17,2,FALSE))</f>
        <v/>
      </c>
      <c r="Y159" s="3" t="str">
        <f t="shared" si="126"/>
        <v/>
      </c>
      <c r="Z159" s="417"/>
      <c r="AA159" s="418"/>
      <c r="AB159" s="418"/>
      <c r="AC159" s="420"/>
      <c r="AD159" s="667"/>
      <c r="AE159" s="651"/>
      <c r="AF159" s="421"/>
      <c r="AG159" s="418"/>
      <c r="AH159" s="418"/>
      <c r="AI159" s="652"/>
    </row>
    <row r="160" spans="1:207" s="517" customFormat="1">
      <c r="A160" s="403" t="s">
        <v>301</v>
      </c>
      <c r="B160" s="398"/>
      <c r="C160" s="398"/>
      <c r="D160" s="398"/>
      <c r="E160" s="370"/>
      <c r="F160" s="370"/>
      <c r="G160" s="464"/>
      <c r="H160" s="412"/>
      <c r="I160" s="398"/>
      <c r="J160" s="398">
        <f>IF(SUM(J161:J165)=0,"",MAX(J161:J165))</f>
        <v>8</v>
      </c>
      <c r="K160" s="356" t="str">
        <f>IF(ISERROR(VLOOKUP(Y160,'Directive OSH09 (FR)'!$T$6:$U$10,2,FALSE)),"",VLOOKUP(Y160,'Directive OSH09 (FR)'!$T$6:$U$10,2,FALSE))</f>
        <v>1-Negligeable</v>
      </c>
      <c r="L160" s="357" t="str">
        <f>IF(ISERROR(VLOOKUP($A160,Dangers!$B$4:$G$1001,4,FALSE)),"ERR",IF(ISBLANK(VLOOKUP($A160,Dangers!$B$4:$G$1001,4,FALSE)),"","Yes"))</f>
        <v/>
      </c>
      <c r="M160" s="358" t="str">
        <f>IF(ISERROR(VLOOKUP($A160,Dangers!$B$4:$G$1001,6,FALSE)),"ERR",IF(ISBLANK((VLOOKUP($A160,Dangers!$B$4:$G$1001,6,FALSE))),"","Yes"))</f>
        <v/>
      </c>
      <c r="N160" s="358"/>
      <c r="O160" s="359"/>
      <c r="P160" s="358"/>
      <c r="Q160" s="360" t="str">
        <f>IF(OR(L160="Yes",M160="Yes"),MAX(Q161:Q165),"")</f>
        <v/>
      </c>
      <c r="R160" s="361"/>
      <c r="S160" s="357">
        <f>IF(L160="Yes",IF(SUM(S161:S165)=0,0,1),2)</f>
        <v>2</v>
      </c>
      <c r="T160" s="361">
        <f>IF(M160="Yes",IF(SUM(T161:T165)=0,0,1),2)</f>
        <v>2</v>
      </c>
      <c r="U160" s="362">
        <v>0</v>
      </c>
      <c r="V160" s="363">
        <v>0</v>
      </c>
      <c r="W160" s="364" t="str">
        <f>IF(ISERROR(VLOOKUP(H160,'Directive OSH09 (FR)'!$O$6:$P$10,2,FALSE)),"",VLOOKUP(H160,'Directive OSH09 (FR)'!$O$6:$P$10,2,FALSE))</f>
        <v/>
      </c>
      <c r="X160" s="362" t="str">
        <f>IF(ISERROR(VLOOKUP(I160,'Directive OSH09 (FR)'!$O$13:$P$17,2,FALSE)),"",VLOOKUP(I160,'Directive OSH09 (FR)'!$O$13:$P$17,2,FALSE))</f>
        <v/>
      </c>
      <c r="Y160" s="362">
        <f>IF(J160="","",IF(J160&gt;=161,5,IF(J160&gt;=65,4,IF(J160&gt;=20,3,IF(J160&gt;=9,2,1)))))</f>
        <v>1</v>
      </c>
      <c r="Z160" s="367"/>
      <c r="AA160" s="365"/>
      <c r="AB160" s="365"/>
      <c r="AC160" s="368"/>
      <c r="AD160" s="665"/>
      <c r="AE160" s="644"/>
      <c r="AF160" s="624"/>
      <c r="AG160" s="365"/>
      <c r="AH160" s="365"/>
      <c r="AI160" s="65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6"/>
      <c r="FC160" s="366"/>
      <c r="FD160" s="366"/>
      <c r="FE160" s="366"/>
      <c r="FF160" s="366"/>
      <c r="FG160" s="366"/>
      <c r="FH160" s="366"/>
      <c r="FI160" s="366"/>
      <c r="FJ160" s="366"/>
      <c r="FK160" s="366"/>
      <c r="FL160" s="366"/>
      <c r="FM160" s="366"/>
      <c r="FN160" s="366"/>
      <c r="FO160" s="366"/>
      <c r="FP160" s="366"/>
      <c r="FQ160" s="366"/>
      <c r="FR160" s="366"/>
      <c r="FS160" s="366"/>
      <c r="FT160" s="366"/>
      <c r="FU160" s="366"/>
      <c r="FV160" s="366"/>
      <c r="FW160" s="366"/>
      <c r="FX160" s="366"/>
      <c r="FY160" s="366"/>
      <c r="FZ160" s="366"/>
      <c r="GA160" s="366"/>
      <c r="GB160" s="366"/>
      <c r="GC160" s="366"/>
      <c r="GD160" s="366"/>
      <c r="GE160" s="366"/>
      <c r="GF160" s="366"/>
      <c r="GG160" s="366"/>
      <c r="GH160" s="366"/>
      <c r="GI160" s="366"/>
      <c r="GJ160" s="366"/>
      <c r="GK160" s="366"/>
      <c r="GL160" s="366"/>
      <c r="GM160" s="366"/>
      <c r="GN160" s="366"/>
      <c r="GO160" s="366"/>
      <c r="GP160" s="366"/>
      <c r="GQ160" s="366"/>
      <c r="GR160" s="366"/>
      <c r="GS160" s="366"/>
      <c r="GT160" s="366"/>
      <c r="GU160" s="366"/>
      <c r="GV160" s="366"/>
      <c r="GW160" s="366"/>
      <c r="GX160" s="366"/>
      <c r="GY160" s="366"/>
    </row>
    <row r="161" spans="1:207" ht="51">
      <c r="A161" s="261" t="s">
        <v>1310</v>
      </c>
      <c r="B161" s="8" t="s">
        <v>949</v>
      </c>
      <c r="C161" s="8" t="s">
        <v>747</v>
      </c>
      <c r="D161" s="8" t="s">
        <v>635</v>
      </c>
      <c r="E161" s="266" t="s">
        <v>36</v>
      </c>
      <c r="F161" s="283">
        <v>3</v>
      </c>
      <c r="G161" s="321" t="s">
        <v>418</v>
      </c>
      <c r="H161" s="7" t="s">
        <v>35</v>
      </c>
      <c r="I161" s="8" t="s">
        <v>47</v>
      </c>
      <c r="J161" s="8">
        <f>IF(ISERROR(W161*X161),"",W161*X161)</f>
        <v>8</v>
      </c>
      <c r="K161" s="14" t="str">
        <f>IF(ISERROR(VLOOKUP(Y161,'Directive OSH09 (FR)'!$T$6:$U$10,2,FALSE)),"",VLOOKUP(Y161,'Directive OSH09 (FR)'!$T$6:$U$10,2,FALSE))</f>
        <v>1-Negligeable</v>
      </c>
      <c r="L161" s="126"/>
      <c r="M161" s="127"/>
      <c r="N161" s="27"/>
      <c r="O161" s="27"/>
      <c r="P161" s="27"/>
      <c r="Q161" s="57"/>
      <c r="R161" s="35"/>
      <c r="S161" s="7">
        <f>U161</f>
        <v>1</v>
      </c>
      <c r="T161" s="35">
        <f>V161</f>
        <v>1</v>
      </c>
      <c r="U161" s="3">
        <f>IF(A161="",0,IF(Q$173="",1,IF(Q$173+$U$95*365&lt;$U$1,1,0)))</f>
        <v>1</v>
      </c>
      <c r="V161" s="163">
        <f>IF(A161="",0,IF(Q$173="",1,IF(Q$173+$V$95*365&lt;$U$1,1,0)))</f>
        <v>1</v>
      </c>
      <c r="W161" s="162">
        <f>IF(ISERROR(VLOOKUP(H161,'Directive OSH09 (FR)'!$O$6:$P$10,2,FALSE)),"",VLOOKUP(H161,'Directive OSH09 (FR)'!$O$6:$P$10,2,FALSE))</f>
        <v>2</v>
      </c>
      <c r="X161" s="3">
        <f>IF(ISERROR(VLOOKUP(I161,'Directive OSH09 (FR)'!$O$13:$P$17,2,FALSE)),"",VLOOKUP(I161,'Directive OSH09 (FR)'!$O$13:$P$17,2,FALSE))</f>
        <v>4</v>
      </c>
      <c r="Y161" s="3">
        <f>IF(J161="","",IF(J161&gt;=161,5,IF(J161&gt;=65,4,IF(J161&gt;=20,3,IF(J161&gt;=9,2,1)))))</f>
        <v>1</v>
      </c>
      <c r="Z161" s="196" t="s">
        <v>429</v>
      </c>
      <c r="AA161" s="418"/>
      <c r="AB161" s="418"/>
      <c r="AC161" s="420"/>
      <c r="AD161" s="667"/>
      <c r="AE161" s="651"/>
      <c r="AF161" s="314"/>
      <c r="AG161" s="8"/>
      <c r="AH161" s="8">
        <f>IF(ISERROR(AU161*AV161),"",AU161*AV161)</f>
        <v>0</v>
      </c>
      <c r="AI161" s="652"/>
    </row>
    <row r="162" spans="1:207">
      <c r="A162" s="261"/>
      <c r="B162" s="8"/>
      <c r="C162" s="8"/>
      <c r="D162" s="8"/>
      <c r="E162" s="266"/>
      <c r="F162" s="283"/>
      <c r="G162" s="459"/>
      <c r="H162" s="7"/>
      <c r="I162" s="8"/>
      <c r="J162" s="8" t="str">
        <f t="shared" ref="J162:J165" si="127">IF(ISERROR(W162*X162),"",W162*X162)</f>
        <v/>
      </c>
      <c r="K162" s="14" t="str">
        <f>IF(ISERROR(VLOOKUP(Y162,'Directive OSH09 (FR)'!$T$6:$U$10,2,FALSE)),"",VLOOKUP(Y162,'Directive OSH09 (FR)'!$T$6:$U$10,2,FALSE))</f>
        <v/>
      </c>
      <c r="L162" s="126"/>
      <c r="M162" s="127"/>
      <c r="N162" s="27"/>
      <c r="O162" s="27"/>
      <c r="P162" s="27"/>
      <c r="Q162" s="57"/>
      <c r="R162" s="35"/>
      <c r="S162" s="7">
        <f t="shared" ref="S162:T165" si="128">U162</f>
        <v>0</v>
      </c>
      <c r="T162" s="35">
        <f t="shared" si="128"/>
        <v>0</v>
      </c>
      <c r="U162" s="3">
        <f>IF(A162="",0,IF(Q$160="",1,IF(Q$160+$U$84*365&lt;$U$1,1,0)))</f>
        <v>0</v>
      </c>
      <c r="V162" s="163">
        <f>IF(A162="",0,IF(Q$160="",1,IF(Q$160+$V$84*365&lt;$U$1,1,0)))</f>
        <v>0</v>
      </c>
      <c r="W162" s="162" t="str">
        <f>IF(ISERROR(VLOOKUP(H162,'Directive OSH09 (FR)'!$O$6:$P$10,2,FALSE)),"",VLOOKUP(H162,'Directive OSH09 (FR)'!$O$6:$P$10,2,FALSE))</f>
        <v/>
      </c>
      <c r="X162" s="3" t="str">
        <f>IF(ISERROR(VLOOKUP(I162,'Directive OSH09 (FR)'!$O$13:$P$17,2,FALSE)),"",VLOOKUP(I162,'Directive OSH09 (FR)'!$O$13:$P$17,2,FALSE))</f>
        <v/>
      </c>
      <c r="Y162" s="3" t="str">
        <f t="shared" ref="Y162:Y165" si="129">IF(J162="","",IF(J162&gt;=161,5,IF(J162&gt;=65,4,IF(J162&gt;=20,3,IF(J162&gt;=9,2,1)))))</f>
        <v/>
      </c>
      <c r="Z162" s="417"/>
      <c r="AA162" s="418"/>
      <c r="AB162" s="418"/>
      <c r="AC162" s="420"/>
      <c r="AD162" s="667"/>
      <c r="AE162" s="651"/>
      <c r="AF162" s="421"/>
      <c r="AG162" s="418"/>
      <c r="AH162" s="418"/>
      <c r="AI162" s="652"/>
    </row>
    <row r="163" spans="1:207">
      <c r="A163" s="261"/>
      <c r="B163" s="8"/>
      <c r="C163" s="8"/>
      <c r="D163" s="8"/>
      <c r="E163" s="266"/>
      <c r="F163" s="283"/>
      <c r="G163" s="459"/>
      <c r="H163" s="7"/>
      <c r="I163" s="8"/>
      <c r="J163" s="8" t="str">
        <f t="shared" si="127"/>
        <v/>
      </c>
      <c r="K163" s="14" t="str">
        <f>IF(ISERROR(VLOOKUP(Y163,'Directive OSH09 (FR)'!$T$6:$U$10,2,FALSE)),"",VLOOKUP(Y163,'Directive OSH09 (FR)'!$T$6:$U$10,2,FALSE))</f>
        <v/>
      </c>
      <c r="L163" s="126"/>
      <c r="M163" s="127"/>
      <c r="N163" s="27"/>
      <c r="O163" s="27"/>
      <c r="P163" s="27"/>
      <c r="Q163" s="57"/>
      <c r="R163" s="35"/>
      <c r="S163" s="7">
        <f t="shared" si="128"/>
        <v>0</v>
      </c>
      <c r="T163" s="35">
        <f t="shared" si="128"/>
        <v>0</v>
      </c>
      <c r="U163" s="3">
        <f>IF(A163="",0,IF(Q$160="",1,IF(Q$160+$U$84*365&lt;$U$1,1,0)))</f>
        <v>0</v>
      </c>
      <c r="V163" s="163">
        <f>IF(A163="",0,IF(Q$160="",1,IF(Q$160+$V$84*365&lt;$U$1,1,0)))</f>
        <v>0</v>
      </c>
      <c r="W163" s="162" t="str">
        <f>IF(ISERROR(VLOOKUP(H163,'Directive OSH09 (FR)'!$O$6:$P$10,2,FALSE)),"",VLOOKUP(H163,'Directive OSH09 (FR)'!$O$6:$P$10,2,FALSE))</f>
        <v/>
      </c>
      <c r="X163" s="3" t="str">
        <f>IF(ISERROR(VLOOKUP(I163,'Directive OSH09 (FR)'!$O$13:$P$17,2,FALSE)),"",VLOOKUP(I163,'Directive OSH09 (FR)'!$O$13:$P$17,2,FALSE))</f>
        <v/>
      </c>
      <c r="Y163" s="3" t="str">
        <f t="shared" si="129"/>
        <v/>
      </c>
      <c r="Z163" s="417"/>
      <c r="AA163" s="418"/>
      <c r="AB163" s="418"/>
      <c r="AC163" s="420"/>
      <c r="AD163" s="667"/>
      <c r="AE163" s="651"/>
      <c r="AF163" s="421"/>
      <c r="AG163" s="418"/>
      <c r="AH163" s="418"/>
      <c r="AI163" s="652"/>
    </row>
    <row r="164" spans="1:207">
      <c r="A164" s="261"/>
      <c r="B164" s="8"/>
      <c r="C164" s="8"/>
      <c r="D164" s="8"/>
      <c r="E164" s="266"/>
      <c r="F164" s="283"/>
      <c r="G164" s="459"/>
      <c r="H164" s="7"/>
      <c r="I164" s="8"/>
      <c r="J164" s="8" t="str">
        <f t="shared" si="127"/>
        <v/>
      </c>
      <c r="K164" s="14" t="str">
        <f>IF(ISERROR(VLOOKUP(Y164,'Directive OSH09 (FR)'!$T$6:$U$10,2,FALSE)),"",VLOOKUP(Y164,'Directive OSH09 (FR)'!$T$6:$U$10,2,FALSE))</f>
        <v/>
      </c>
      <c r="L164" s="126"/>
      <c r="M164" s="127"/>
      <c r="N164" s="27"/>
      <c r="O164" s="27"/>
      <c r="P164" s="27"/>
      <c r="Q164" s="57"/>
      <c r="R164" s="35"/>
      <c r="S164" s="7">
        <f t="shared" si="128"/>
        <v>0</v>
      </c>
      <c r="T164" s="35">
        <f t="shared" si="128"/>
        <v>0</v>
      </c>
      <c r="U164" s="3">
        <f>IF(A164="",0,IF(Q$160="",1,IF(Q$160+$U$84*365&lt;$U$1,1,0)))</f>
        <v>0</v>
      </c>
      <c r="V164" s="163">
        <f>IF(A164="",0,IF(Q$160="",1,IF(Q$160+$V$84*365&lt;$U$1,1,0)))</f>
        <v>0</v>
      </c>
      <c r="W164" s="162" t="str">
        <f>IF(ISERROR(VLOOKUP(H164,'Directive OSH09 (FR)'!$O$6:$P$10,2,FALSE)),"",VLOOKUP(H164,'Directive OSH09 (FR)'!$O$6:$P$10,2,FALSE))</f>
        <v/>
      </c>
      <c r="X164" s="3" t="str">
        <f>IF(ISERROR(VLOOKUP(I164,'Directive OSH09 (FR)'!$O$13:$P$17,2,FALSE)),"",VLOOKUP(I164,'Directive OSH09 (FR)'!$O$13:$P$17,2,FALSE))</f>
        <v/>
      </c>
      <c r="Y164" s="3" t="str">
        <f t="shared" si="129"/>
        <v/>
      </c>
      <c r="Z164" s="417"/>
      <c r="AA164" s="418"/>
      <c r="AB164" s="418"/>
      <c r="AC164" s="420"/>
      <c r="AD164" s="667"/>
      <c r="AE164" s="651"/>
      <c r="AF164" s="421"/>
      <c r="AG164" s="418"/>
      <c r="AH164" s="418"/>
      <c r="AI164" s="652"/>
    </row>
    <row r="165" spans="1:207" ht="5.25" customHeight="1">
      <c r="A165" s="405"/>
      <c r="B165" s="62"/>
      <c r="C165" s="62"/>
      <c r="D165" s="62"/>
      <c r="E165" s="293"/>
      <c r="F165" s="293"/>
      <c r="G165" s="460"/>
      <c r="H165" s="61"/>
      <c r="I165" s="62"/>
      <c r="J165" s="62" t="str">
        <f t="shared" si="127"/>
        <v/>
      </c>
      <c r="K165" s="63" t="str">
        <f>IF(ISERROR(VLOOKUP(Y165,'Directive OSH09 (FR)'!$T$6:$U$10,2,FALSE)),"",VLOOKUP(Y165,'Directive OSH09 (FR)'!$T$6:$U$10,2,FALSE))</f>
        <v/>
      </c>
      <c r="L165" s="61"/>
      <c r="M165" s="64"/>
      <c r="N165" s="64"/>
      <c r="O165" s="64"/>
      <c r="P165" s="64"/>
      <c r="Q165" s="65"/>
      <c r="R165" s="66"/>
      <c r="S165" s="61">
        <f t="shared" si="128"/>
        <v>0</v>
      </c>
      <c r="T165" s="66">
        <f t="shared" si="128"/>
        <v>0</v>
      </c>
      <c r="U165" s="164">
        <f>IF(A165="",0,IF(Q$160="",1,IF(Q$160+$U$84*365&lt;$U$1,1,0)))</f>
        <v>0</v>
      </c>
      <c r="V165" s="165">
        <f>IF(A165="",0,IF(Q$160="",1,IF(Q$160+$V$84*365&lt;$U$1,1,0)))</f>
        <v>0</v>
      </c>
      <c r="W165" s="162" t="str">
        <f>IF(ISERROR(VLOOKUP(H165,'Directive OSH09 (FR)'!$O$6:$P$10,2,FALSE)),"",VLOOKUP(H165,'Directive OSH09 (FR)'!$O$6:$P$10,2,FALSE))</f>
        <v/>
      </c>
      <c r="X165" s="3" t="str">
        <f>IF(ISERROR(VLOOKUP(I165,'Directive OSH09 (FR)'!$O$13:$P$17,2,FALSE)),"",VLOOKUP(I165,'Directive OSH09 (FR)'!$O$13:$P$17,2,FALSE))</f>
        <v/>
      </c>
      <c r="Y165" s="3" t="str">
        <f t="shared" si="129"/>
        <v/>
      </c>
      <c r="Z165" s="417"/>
      <c r="AA165" s="418"/>
      <c r="AB165" s="418"/>
      <c r="AC165" s="420"/>
      <c r="AD165" s="667"/>
      <c r="AE165" s="651"/>
      <c r="AF165" s="421"/>
      <c r="AG165" s="418"/>
      <c r="AH165" s="418"/>
      <c r="AI165" s="652"/>
    </row>
    <row r="166" spans="1:207" s="517" customFormat="1">
      <c r="A166" s="403" t="s">
        <v>302</v>
      </c>
      <c r="B166" s="398"/>
      <c r="C166" s="398"/>
      <c r="D166" s="398"/>
      <c r="E166" s="370"/>
      <c r="F166" s="370"/>
      <c r="G166" s="464"/>
      <c r="H166" s="412"/>
      <c r="I166" s="398"/>
      <c r="J166" s="398">
        <f>IF(SUM(J167:J171)=0,"",MAX(J167:J171))</f>
        <v>4</v>
      </c>
      <c r="K166" s="356" t="str">
        <f>IF(ISERROR(VLOOKUP(Y166,'Directive OSH09 (FR)'!$T$6:$U$10,2,FALSE)),"",VLOOKUP(Y166,'Directive OSH09 (FR)'!$T$6:$U$10,2,FALSE))</f>
        <v>1-Negligeable</v>
      </c>
      <c r="L166" s="357" t="str">
        <f>IF(ISERROR(VLOOKUP($A166,Dangers!$B$4:$G$1001,4,FALSE)),"ERR",IF(ISBLANK(VLOOKUP($A166,Dangers!$B$4:$G$1001,4,FALSE)),"","Yes"))</f>
        <v/>
      </c>
      <c r="M166" s="358" t="str">
        <f>IF(ISERROR(VLOOKUP($A166,Dangers!$B$4:$G$1001,6,FALSE)),"ERR",IF(ISBLANK((VLOOKUP($A166,Dangers!$B$4:$G$1001,6,FALSE))),"","Yes"))</f>
        <v/>
      </c>
      <c r="N166" s="358"/>
      <c r="O166" s="359"/>
      <c r="P166" s="358"/>
      <c r="Q166" s="360" t="str">
        <f>IF(OR(L166="Yes",M166="Yes"),MAX(Q167:Q171),"")</f>
        <v/>
      </c>
      <c r="R166" s="361"/>
      <c r="S166" s="357">
        <f>IF(L166="Yes",IF(SUM(S167:S171)=0,0,1),2)</f>
        <v>2</v>
      </c>
      <c r="T166" s="361">
        <f>IF(M166="Yes",IF(SUM(T167:T171)=0,0,1),2)</f>
        <v>2</v>
      </c>
      <c r="U166" s="362">
        <v>0</v>
      </c>
      <c r="V166" s="363">
        <v>0</v>
      </c>
      <c r="W166" s="364" t="str">
        <f>IF(ISERROR(VLOOKUP(H166,'Directive OSH09 (FR)'!$O$6:$P$10,2,FALSE)),"",VLOOKUP(H166,'Directive OSH09 (FR)'!$O$6:$P$10,2,FALSE))</f>
        <v/>
      </c>
      <c r="X166" s="362" t="str">
        <f>IF(ISERROR(VLOOKUP(I166,'Directive OSH09 (FR)'!$O$13:$P$17,2,FALSE)),"",VLOOKUP(I166,'Directive OSH09 (FR)'!$O$13:$P$17,2,FALSE))</f>
        <v/>
      </c>
      <c r="Y166" s="362">
        <f>IF(J166="","",IF(J166&gt;=161,5,IF(J166&gt;=65,4,IF(J166&gt;=20,3,IF(J166&gt;=9,2,1)))))</f>
        <v>1</v>
      </c>
      <c r="Z166" s="367"/>
      <c r="AA166" s="365"/>
      <c r="AB166" s="365"/>
      <c r="AC166" s="368"/>
      <c r="AD166" s="665"/>
      <c r="AE166" s="644"/>
      <c r="AF166" s="624"/>
      <c r="AG166" s="365"/>
      <c r="AH166" s="365"/>
      <c r="AI166" s="656"/>
      <c r="AJ166" s="366"/>
      <c r="AK166" s="366"/>
      <c r="AL166" s="366"/>
      <c r="AM166" s="366"/>
      <c r="AN166" s="366"/>
      <c r="AO166" s="366"/>
      <c r="AP166" s="366"/>
      <c r="AQ166" s="366"/>
      <c r="AR166" s="366"/>
      <c r="AS166" s="366"/>
      <c r="AT166" s="366"/>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6"/>
      <c r="BZ166" s="366"/>
      <c r="CA166" s="366"/>
      <c r="CB166" s="366"/>
      <c r="CC166" s="366"/>
      <c r="CD166" s="366"/>
      <c r="CE166" s="366"/>
      <c r="CF166" s="366"/>
      <c r="CG166" s="366"/>
      <c r="CH166" s="366"/>
      <c r="CI166" s="366"/>
      <c r="CJ166" s="366"/>
      <c r="CK166" s="366"/>
      <c r="CL166" s="366"/>
      <c r="CM166" s="366"/>
      <c r="CN166" s="366"/>
      <c r="CO166" s="366"/>
      <c r="CP166" s="366"/>
      <c r="CQ166" s="366"/>
      <c r="CR166" s="366"/>
      <c r="CS166" s="366"/>
      <c r="CT166" s="366"/>
      <c r="CU166" s="366"/>
      <c r="CV166" s="366"/>
      <c r="CW166" s="366"/>
      <c r="CX166" s="366"/>
      <c r="CY166" s="366"/>
      <c r="CZ166" s="366"/>
      <c r="DA166" s="366"/>
      <c r="DB166" s="366"/>
      <c r="DC166" s="366"/>
      <c r="DD166" s="366"/>
      <c r="DE166" s="366"/>
      <c r="DF166" s="366"/>
      <c r="DG166" s="366"/>
      <c r="DH166" s="366"/>
      <c r="DI166" s="366"/>
      <c r="DJ166" s="366"/>
      <c r="DK166" s="366"/>
      <c r="DL166" s="366"/>
      <c r="DM166" s="366"/>
      <c r="DN166" s="366"/>
      <c r="DO166" s="366"/>
      <c r="DP166" s="366"/>
      <c r="DQ166" s="366"/>
      <c r="DR166" s="366"/>
      <c r="DS166" s="366"/>
      <c r="DT166" s="366"/>
      <c r="DU166" s="366"/>
      <c r="DV166" s="366"/>
      <c r="DW166" s="366"/>
      <c r="DX166" s="366"/>
      <c r="DY166" s="366"/>
      <c r="DZ166" s="366"/>
      <c r="EA166" s="366"/>
      <c r="EB166" s="366"/>
      <c r="EC166" s="366"/>
      <c r="ED166" s="366"/>
      <c r="EE166" s="366"/>
      <c r="EF166" s="366"/>
      <c r="EG166" s="366"/>
      <c r="EH166" s="366"/>
      <c r="EI166" s="366"/>
      <c r="EJ166" s="366"/>
      <c r="EK166" s="366"/>
      <c r="EL166" s="366"/>
      <c r="EM166" s="366"/>
      <c r="EN166" s="366"/>
      <c r="EO166" s="366"/>
      <c r="EP166" s="366"/>
      <c r="EQ166" s="366"/>
      <c r="ER166" s="366"/>
      <c r="ES166" s="366"/>
      <c r="ET166" s="366"/>
      <c r="EU166" s="366"/>
      <c r="EV166" s="366"/>
      <c r="EW166" s="366"/>
      <c r="EX166" s="366"/>
      <c r="EY166" s="366"/>
      <c r="EZ166" s="366"/>
      <c r="FA166" s="366"/>
      <c r="FB166" s="366"/>
      <c r="FC166" s="366"/>
      <c r="FD166" s="366"/>
      <c r="FE166" s="366"/>
      <c r="FF166" s="366"/>
      <c r="FG166" s="366"/>
      <c r="FH166" s="366"/>
      <c r="FI166" s="366"/>
      <c r="FJ166" s="366"/>
      <c r="FK166" s="366"/>
      <c r="FL166" s="366"/>
      <c r="FM166" s="366"/>
      <c r="FN166" s="366"/>
      <c r="FO166" s="366"/>
      <c r="FP166" s="366"/>
      <c r="FQ166" s="366"/>
      <c r="FR166" s="366"/>
      <c r="FS166" s="366"/>
      <c r="FT166" s="366"/>
      <c r="FU166" s="366"/>
      <c r="FV166" s="366"/>
      <c r="FW166" s="366"/>
      <c r="FX166" s="366"/>
      <c r="FY166" s="366"/>
      <c r="FZ166" s="366"/>
      <c r="GA166" s="366"/>
      <c r="GB166" s="366"/>
      <c r="GC166" s="366"/>
      <c r="GD166" s="366"/>
      <c r="GE166" s="366"/>
      <c r="GF166" s="366"/>
      <c r="GG166" s="366"/>
      <c r="GH166" s="366"/>
      <c r="GI166" s="366"/>
      <c r="GJ166" s="366"/>
      <c r="GK166" s="366"/>
      <c r="GL166" s="366"/>
      <c r="GM166" s="366"/>
      <c r="GN166" s="366"/>
      <c r="GO166" s="366"/>
      <c r="GP166" s="366"/>
      <c r="GQ166" s="366"/>
      <c r="GR166" s="366"/>
      <c r="GS166" s="366"/>
      <c r="GT166" s="366"/>
      <c r="GU166" s="366"/>
      <c r="GV166" s="366"/>
      <c r="GW166" s="366"/>
      <c r="GX166" s="366"/>
      <c r="GY166" s="366"/>
    </row>
    <row r="167" spans="1:207" ht="51">
      <c r="A167" s="261"/>
      <c r="B167" s="255" t="s">
        <v>640</v>
      </c>
      <c r="C167" s="255" t="s">
        <v>641</v>
      </c>
      <c r="D167" s="255" t="s">
        <v>642</v>
      </c>
      <c r="E167" s="266" t="s">
        <v>33</v>
      </c>
      <c r="F167" s="267">
        <v>3</v>
      </c>
      <c r="G167" s="321" t="s">
        <v>643</v>
      </c>
      <c r="H167" s="7" t="s">
        <v>38</v>
      </c>
      <c r="I167" s="8" t="s">
        <v>46</v>
      </c>
      <c r="J167" s="8">
        <f>IF(ISERROR(W167*X167),"",W167*X167)</f>
        <v>4</v>
      </c>
      <c r="K167" s="14" t="str">
        <f>IF(ISERROR(VLOOKUP(Y167,'Directive OSH09 (FR)'!$T$6:$U$10,2,FALSE)),"",VLOOKUP(Y167,'Directive OSH09 (FR)'!$T$6:$U$10,2,FALSE))</f>
        <v>1-Negligeable</v>
      </c>
      <c r="L167" s="126"/>
      <c r="M167" s="127"/>
      <c r="N167" s="27"/>
      <c r="O167" s="27"/>
      <c r="P167" s="27"/>
      <c r="Q167" s="57"/>
      <c r="R167" s="35"/>
      <c r="S167" s="7">
        <f t="shared" ref="S167:T168" si="130">U167</f>
        <v>0</v>
      </c>
      <c r="T167" s="35">
        <f t="shared" si="130"/>
        <v>0</v>
      </c>
      <c r="U167" s="3">
        <f>IF(A167="",0,IF(Q$176="",1,IF(Q$176+$U$90*365&lt;$U$1,1,0)))</f>
        <v>0</v>
      </c>
      <c r="V167" s="163">
        <f>IF(A167="",0,IF(Q$176="",1,IF(Q$176+$V$90*365&lt;$U$1,1,0)))</f>
        <v>0</v>
      </c>
      <c r="W167" s="162">
        <f>IF(ISERROR(VLOOKUP(H167,'Directive OSH09 (FR)'!$O$6:$P$10,2,FALSE)),"",VLOOKUP(H167,'Directive OSH09 (FR)'!$O$6:$P$10,2,FALSE))</f>
        <v>4</v>
      </c>
      <c r="X167" s="3">
        <f>IF(ISERROR(VLOOKUP(I167,'Directive OSH09 (FR)'!$O$13:$P$17,2,FALSE)),"",VLOOKUP(I167,'Directive OSH09 (FR)'!$O$13:$P$17,2,FALSE))</f>
        <v>1</v>
      </c>
      <c r="Y167" s="3">
        <f>IF(J167="","",IF(J167&gt;=161,5,IF(J167&gt;=65,4,IF(J167&gt;=20,3,IF(J167&gt;=9,2,1)))))</f>
        <v>1</v>
      </c>
      <c r="Z167" s="196"/>
      <c r="AA167" s="418"/>
      <c r="AB167" s="418"/>
      <c r="AC167" s="420"/>
      <c r="AD167" s="667"/>
      <c r="AE167" s="651"/>
      <c r="AF167" s="314"/>
      <c r="AG167" s="8"/>
      <c r="AH167" s="8">
        <f>IF(ISERROR(AU167*AV167),"",AU167*AV167)</f>
        <v>0</v>
      </c>
      <c r="AI167" s="657"/>
    </row>
    <row r="168" spans="1:207" ht="51">
      <c r="A168" s="261"/>
      <c r="B168" s="8" t="s">
        <v>1006</v>
      </c>
      <c r="C168" s="255" t="s">
        <v>641</v>
      </c>
      <c r="D168" s="255" t="s">
        <v>642</v>
      </c>
      <c r="E168" s="266" t="s">
        <v>33</v>
      </c>
      <c r="F168" s="300">
        <v>3</v>
      </c>
      <c r="G168" s="321" t="s">
        <v>643</v>
      </c>
      <c r="H168" s="7" t="s">
        <v>35</v>
      </c>
      <c r="I168" s="8" t="s">
        <v>46</v>
      </c>
      <c r="J168" s="8">
        <f t="shared" ref="J168" si="131">IF(ISERROR(W168*X168),"",W168*X168)</f>
        <v>2</v>
      </c>
      <c r="K168" s="14" t="str">
        <f>IF(ISERROR(VLOOKUP(Y168,'Directive OSH09 (FR)'!$T$6:$U$10,2,FALSE)),"",VLOOKUP(Y168,'Directive OSH09 (FR)'!$T$6:$U$10,2,FALSE))</f>
        <v>1-Negligeable</v>
      </c>
      <c r="L168" s="126"/>
      <c r="M168" s="127"/>
      <c r="N168" s="27"/>
      <c r="O168" s="27"/>
      <c r="P168" s="27"/>
      <c r="Q168" s="57"/>
      <c r="R168" s="35"/>
      <c r="S168" s="7">
        <f t="shared" si="130"/>
        <v>0</v>
      </c>
      <c r="T168" s="35">
        <f t="shared" si="130"/>
        <v>0</v>
      </c>
      <c r="U168" s="3">
        <f>IF(A168="",0,IF(Q$176="",1,IF(Q$176+$U$90*365&lt;$U$1,1,0)))</f>
        <v>0</v>
      </c>
      <c r="V168" s="163">
        <f>IF(A168="",0,IF(Q$176="",1,IF(Q$176+$V$90*365&lt;$U$1,1,0)))</f>
        <v>0</v>
      </c>
      <c r="W168" s="162">
        <f>IF(ISERROR(VLOOKUP(H168,'Directive OSH09 (FR)'!$O$6:$P$10,2,FALSE)),"",VLOOKUP(H168,'Directive OSH09 (FR)'!$O$6:$P$10,2,FALSE))</f>
        <v>2</v>
      </c>
      <c r="X168" s="3">
        <f>IF(ISERROR(VLOOKUP(I168,'Directive OSH09 (FR)'!$O$13:$P$17,2,FALSE)),"",VLOOKUP(I168,'Directive OSH09 (FR)'!$O$13:$P$17,2,FALSE))</f>
        <v>1</v>
      </c>
      <c r="Y168" s="3">
        <f t="shared" ref="Y168" si="132">IF(J168="","",IF(J168&gt;=161,5,IF(J168&gt;=65,4,IF(J168&gt;=20,3,IF(J168&gt;=9,2,1)))))</f>
        <v>1</v>
      </c>
      <c r="Z168" s="196"/>
      <c r="AA168" s="418"/>
      <c r="AB168" s="418"/>
      <c r="AC168" s="420"/>
      <c r="AD168" s="667"/>
      <c r="AE168" s="651"/>
      <c r="AF168" s="314"/>
      <c r="AG168" s="8"/>
      <c r="AH168" s="8">
        <f t="shared" ref="AH168" si="133">IF(ISERROR(AU168*AV168),"",AU168*AV168)</f>
        <v>0</v>
      </c>
      <c r="AI168" s="658"/>
    </row>
    <row r="169" spans="1:207">
      <c r="A169" s="261"/>
      <c r="B169" s="8"/>
      <c r="C169" s="8"/>
      <c r="D169" s="8"/>
      <c r="E169" s="266"/>
      <c r="F169" s="283"/>
      <c r="G169" s="459"/>
      <c r="H169" s="7"/>
      <c r="I169" s="8"/>
      <c r="J169" s="8" t="str">
        <f t="shared" ref="J169:J171" si="134">IF(ISERROR(W169*X169),"",W169*X169)</f>
        <v/>
      </c>
      <c r="K169" s="14" t="str">
        <f>IF(ISERROR(VLOOKUP(Y169,'Directive OSH09 (FR)'!$T$6:$U$10,2,FALSE)),"",VLOOKUP(Y169,'Directive OSH09 (FR)'!$T$6:$U$10,2,FALSE))</f>
        <v/>
      </c>
      <c r="L169" s="126"/>
      <c r="M169" s="127"/>
      <c r="N169" s="27"/>
      <c r="O169" s="27"/>
      <c r="P169" s="27"/>
      <c r="Q169" s="57"/>
      <c r="R169" s="35"/>
      <c r="S169" s="7">
        <f t="shared" ref="S169:T171" si="135">U169</f>
        <v>0</v>
      </c>
      <c r="T169" s="35">
        <f t="shared" si="135"/>
        <v>0</v>
      </c>
      <c r="U169" s="3">
        <f>IF(A169="",0,IF(Q$166="",1,IF(Q$166+$U$84*365&lt;$U$1,1,0)))</f>
        <v>0</v>
      </c>
      <c r="V169" s="163">
        <f>IF(A169="",0,IF(Q$166="",1,IF(Q$166+$V$84*365&lt;$U$1,1,0)))</f>
        <v>0</v>
      </c>
      <c r="W169" s="162" t="str">
        <f>IF(ISERROR(VLOOKUP(H169,'Directive OSH09 (FR)'!$O$6:$P$10,2,FALSE)),"",VLOOKUP(H169,'Directive OSH09 (FR)'!$O$6:$P$10,2,FALSE))</f>
        <v/>
      </c>
      <c r="X169" s="3" t="str">
        <f>IF(ISERROR(VLOOKUP(I169,'Directive OSH09 (FR)'!$O$13:$P$17,2,FALSE)),"",VLOOKUP(I169,'Directive OSH09 (FR)'!$O$13:$P$17,2,FALSE))</f>
        <v/>
      </c>
      <c r="Y169" s="3" t="str">
        <f t="shared" ref="Y169:Y171" si="136">IF(J169="","",IF(J169&gt;=161,5,IF(J169&gt;=65,4,IF(J169&gt;=20,3,IF(J169&gt;=9,2,1)))))</f>
        <v/>
      </c>
      <c r="Z169" s="417"/>
      <c r="AA169" s="418"/>
      <c r="AB169" s="418"/>
      <c r="AC169" s="420"/>
      <c r="AD169" s="667"/>
      <c r="AE169" s="651"/>
      <c r="AF169" s="421"/>
      <c r="AG169" s="418"/>
      <c r="AH169" s="418"/>
      <c r="AI169" s="652"/>
    </row>
    <row r="170" spans="1:207">
      <c r="A170" s="261"/>
      <c r="B170" s="8"/>
      <c r="C170" s="8"/>
      <c r="D170" s="8"/>
      <c r="E170" s="266"/>
      <c r="F170" s="283"/>
      <c r="G170" s="459"/>
      <c r="H170" s="7"/>
      <c r="I170" s="8"/>
      <c r="J170" s="8" t="str">
        <f t="shared" si="134"/>
        <v/>
      </c>
      <c r="K170" s="14" t="str">
        <f>IF(ISERROR(VLOOKUP(Y170,'Directive OSH09 (FR)'!$T$6:$U$10,2,FALSE)),"",VLOOKUP(Y170,'Directive OSH09 (FR)'!$T$6:$U$10,2,FALSE))</f>
        <v/>
      </c>
      <c r="L170" s="126"/>
      <c r="M170" s="127"/>
      <c r="N170" s="27"/>
      <c r="O170" s="27"/>
      <c r="P170" s="27"/>
      <c r="Q170" s="57"/>
      <c r="R170" s="35"/>
      <c r="S170" s="7">
        <f t="shared" si="135"/>
        <v>0</v>
      </c>
      <c r="T170" s="35">
        <f t="shared" si="135"/>
        <v>0</v>
      </c>
      <c r="U170" s="3">
        <f>IF(A170="",0,IF(Q$166="",1,IF(Q$166+$U$84*365&lt;$U$1,1,0)))</f>
        <v>0</v>
      </c>
      <c r="V170" s="163">
        <f>IF(A170="",0,IF(Q$166="",1,IF(Q$166+$V$84*365&lt;$U$1,1,0)))</f>
        <v>0</v>
      </c>
      <c r="W170" s="162" t="str">
        <f>IF(ISERROR(VLOOKUP(H170,'Directive OSH09 (FR)'!$O$6:$P$10,2,FALSE)),"",VLOOKUP(H170,'Directive OSH09 (FR)'!$O$6:$P$10,2,FALSE))</f>
        <v/>
      </c>
      <c r="X170" s="3" t="str">
        <f>IF(ISERROR(VLOOKUP(I170,'Directive OSH09 (FR)'!$O$13:$P$17,2,FALSE)),"",VLOOKUP(I170,'Directive OSH09 (FR)'!$O$13:$P$17,2,FALSE))</f>
        <v/>
      </c>
      <c r="Y170" s="3" t="str">
        <f t="shared" si="136"/>
        <v/>
      </c>
      <c r="Z170" s="417"/>
      <c r="AA170" s="418"/>
      <c r="AB170" s="418"/>
      <c r="AC170" s="420"/>
      <c r="AD170" s="667"/>
      <c r="AE170" s="651"/>
      <c r="AF170" s="421"/>
      <c r="AG170" s="418"/>
      <c r="AH170" s="418"/>
      <c r="AI170" s="652"/>
    </row>
    <row r="171" spans="1:207" ht="5.25" customHeight="1">
      <c r="A171" s="405"/>
      <c r="B171" s="62"/>
      <c r="C171" s="62"/>
      <c r="D171" s="62"/>
      <c r="E171" s="293"/>
      <c r="F171" s="293"/>
      <c r="G171" s="460"/>
      <c r="H171" s="61"/>
      <c r="I171" s="62"/>
      <c r="J171" s="62" t="str">
        <f t="shared" si="134"/>
        <v/>
      </c>
      <c r="K171" s="63" t="str">
        <f>IF(ISERROR(VLOOKUP(Y171,'Directive OSH09 (FR)'!$T$6:$U$10,2,FALSE)),"",VLOOKUP(Y171,'Directive OSH09 (FR)'!$T$6:$U$10,2,FALSE))</f>
        <v/>
      </c>
      <c r="L171" s="61"/>
      <c r="M171" s="64"/>
      <c r="N171" s="64"/>
      <c r="O171" s="64"/>
      <c r="P171" s="64"/>
      <c r="Q171" s="65"/>
      <c r="R171" s="66"/>
      <c r="S171" s="61">
        <f t="shared" si="135"/>
        <v>0</v>
      </c>
      <c r="T171" s="66">
        <f t="shared" si="135"/>
        <v>0</v>
      </c>
      <c r="U171" s="164">
        <f>IF(A171="",0,IF(Q$166="",1,IF(Q$166+$U$84*365&lt;$U$1,1,0)))</f>
        <v>0</v>
      </c>
      <c r="V171" s="165">
        <f>IF(A171="",0,IF(Q$166="",1,IF(Q$166+$V$84*365&lt;$U$1,1,0)))</f>
        <v>0</v>
      </c>
      <c r="W171" s="162" t="str">
        <f>IF(ISERROR(VLOOKUP(H171,'Directive OSH09 (FR)'!$O$6:$P$10,2,FALSE)),"",VLOOKUP(H171,'Directive OSH09 (FR)'!$O$6:$P$10,2,FALSE))</f>
        <v/>
      </c>
      <c r="X171" s="3" t="str">
        <f>IF(ISERROR(VLOOKUP(I171,'Directive OSH09 (FR)'!$O$13:$P$17,2,FALSE)),"",VLOOKUP(I171,'Directive OSH09 (FR)'!$O$13:$P$17,2,FALSE))</f>
        <v/>
      </c>
      <c r="Y171" s="3" t="str">
        <f t="shared" si="136"/>
        <v/>
      </c>
      <c r="Z171" s="417"/>
      <c r="AA171" s="418"/>
      <c r="AB171" s="418"/>
      <c r="AC171" s="420"/>
      <c r="AD171" s="667"/>
      <c r="AE171" s="651"/>
      <c r="AF171" s="421"/>
      <c r="AG171" s="418"/>
      <c r="AH171" s="418"/>
      <c r="AI171" s="652"/>
    </row>
    <row r="172" spans="1:207" s="517" customFormat="1">
      <c r="A172" s="403" t="s">
        <v>341</v>
      </c>
      <c r="B172" s="398"/>
      <c r="C172" s="398"/>
      <c r="D172" s="398"/>
      <c r="E172" s="370"/>
      <c r="F172" s="370"/>
      <c r="G172" s="464"/>
      <c r="H172" s="412"/>
      <c r="I172" s="398"/>
      <c r="J172" s="398" t="str">
        <f>IF(SUM(J173:J177)=0,"",MAX(J173:J177))</f>
        <v/>
      </c>
      <c r="K172" s="356" t="str">
        <f>IF(ISERROR(VLOOKUP(Y172,'Directive OSH09 (FR)'!$T$6:$U$10,2,FALSE)),"",VLOOKUP(Y172,'Directive OSH09 (FR)'!$T$6:$U$10,2,FALSE))</f>
        <v/>
      </c>
      <c r="L172" s="357" t="str">
        <f>IF(ISERROR(VLOOKUP($A172,Dangers!$B$4:$G$1001,4,FALSE)),"ERR",IF(ISBLANK(VLOOKUP($A172,Dangers!$B$4:$G$1001,4,FALSE)),"","Yes"))</f>
        <v>ERR</v>
      </c>
      <c r="M172" s="358" t="str">
        <f>IF(ISERROR(VLOOKUP($A172,Dangers!$B$4:$G$1001,6,FALSE)),"ERR",IF(ISBLANK((VLOOKUP($A172,Dangers!$B$4:$G$1001,6,FALSE))),"","Yes"))</f>
        <v>ERR</v>
      </c>
      <c r="N172" s="358"/>
      <c r="O172" s="359"/>
      <c r="P172" s="358"/>
      <c r="Q172" s="360" t="str">
        <f>IF(OR(L172="Yes",M172="Yes"),MAX(Q173:Q177),"")</f>
        <v/>
      </c>
      <c r="R172" s="361"/>
      <c r="S172" s="357">
        <f>IF(L172="Yes",IF(SUM(S173:S177)=0,0,1),2)</f>
        <v>2</v>
      </c>
      <c r="T172" s="361">
        <f>IF(M172="Yes",IF(SUM(T173:T177)=0,0,1),2)</f>
        <v>2</v>
      </c>
      <c r="U172" s="362">
        <v>0</v>
      </c>
      <c r="V172" s="363">
        <v>0</v>
      </c>
      <c r="W172" s="364" t="str">
        <f>IF(ISERROR(VLOOKUP(H172,'Directive OSH09 (FR)'!$O$6:$P$10,2,FALSE)),"",VLOOKUP(H172,'Directive OSH09 (FR)'!$O$6:$P$10,2,FALSE))</f>
        <v/>
      </c>
      <c r="X172" s="362" t="str">
        <f>IF(ISERROR(VLOOKUP(I172,'Directive OSH09 (FR)'!$O$13:$P$17,2,FALSE)),"",VLOOKUP(I172,'Directive OSH09 (FR)'!$O$13:$P$17,2,FALSE))</f>
        <v/>
      </c>
      <c r="Y172" s="362" t="str">
        <f>IF(J172="","",IF(J172&gt;=161,5,IF(J172&gt;=65,4,IF(J172&gt;=20,3,IF(J172&gt;=9,2,1)))))</f>
        <v/>
      </c>
      <c r="Z172" s="367"/>
      <c r="AA172" s="365"/>
      <c r="AB172" s="365"/>
      <c r="AC172" s="368"/>
      <c r="AD172" s="665"/>
      <c r="AE172" s="644"/>
      <c r="AF172" s="624"/>
      <c r="AG172" s="365"/>
      <c r="AH172" s="365"/>
      <c r="AI172" s="65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6"/>
      <c r="BZ172" s="366"/>
      <c r="CA172" s="366"/>
      <c r="CB172" s="366"/>
      <c r="CC172" s="366"/>
      <c r="CD172" s="366"/>
      <c r="CE172" s="366"/>
      <c r="CF172" s="366"/>
      <c r="CG172" s="366"/>
      <c r="CH172" s="366"/>
      <c r="CI172" s="366"/>
      <c r="CJ172" s="366"/>
      <c r="CK172" s="366"/>
      <c r="CL172" s="366"/>
      <c r="CM172" s="366"/>
      <c r="CN172" s="366"/>
      <c r="CO172" s="366"/>
      <c r="CP172" s="366"/>
      <c r="CQ172" s="366"/>
      <c r="CR172" s="366"/>
      <c r="CS172" s="366"/>
      <c r="CT172" s="366"/>
      <c r="CU172" s="366"/>
      <c r="CV172" s="366"/>
      <c r="CW172" s="366"/>
      <c r="CX172" s="366"/>
      <c r="CY172" s="366"/>
      <c r="CZ172" s="366"/>
      <c r="DA172" s="366"/>
      <c r="DB172" s="366"/>
      <c r="DC172" s="366"/>
      <c r="DD172" s="366"/>
      <c r="DE172" s="366"/>
      <c r="DF172" s="366"/>
      <c r="DG172" s="366"/>
      <c r="DH172" s="366"/>
      <c r="DI172" s="366"/>
      <c r="DJ172" s="366"/>
      <c r="DK172" s="366"/>
      <c r="DL172" s="366"/>
      <c r="DM172" s="366"/>
      <c r="DN172" s="366"/>
      <c r="DO172" s="366"/>
      <c r="DP172" s="366"/>
      <c r="DQ172" s="366"/>
      <c r="DR172" s="366"/>
      <c r="DS172" s="366"/>
      <c r="DT172" s="366"/>
      <c r="DU172" s="366"/>
      <c r="DV172" s="366"/>
      <c r="DW172" s="366"/>
      <c r="DX172" s="366"/>
      <c r="DY172" s="366"/>
      <c r="DZ172" s="366"/>
      <c r="EA172" s="366"/>
      <c r="EB172" s="366"/>
      <c r="EC172" s="366"/>
      <c r="ED172" s="366"/>
      <c r="EE172" s="366"/>
      <c r="EF172" s="366"/>
      <c r="EG172" s="366"/>
      <c r="EH172" s="366"/>
      <c r="EI172" s="366"/>
      <c r="EJ172" s="366"/>
      <c r="EK172" s="366"/>
      <c r="EL172" s="366"/>
      <c r="EM172" s="366"/>
      <c r="EN172" s="366"/>
      <c r="EO172" s="366"/>
      <c r="EP172" s="366"/>
      <c r="EQ172" s="366"/>
      <c r="ER172" s="366"/>
      <c r="ES172" s="366"/>
      <c r="ET172" s="366"/>
      <c r="EU172" s="366"/>
      <c r="EV172" s="366"/>
      <c r="EW172" s="366"/>
      <c r="EX172" s="366"/>
      <c r="EY172" s="366"/>
      <c r="EZ172" s="366"/>
      <c r="FA172" s="366"/>
      <c r="FB172" s="366"/>
      <c r="FC172" s="366"/>
      <c r="FD172" s="366"/>
      <c r="FE172" s="366"/>
      <c r="FF172" s="366"/>
      <c r="FG172" s="366"/>
      <c r="FH172" s="366"/>
      <c r="FI172" s="366"/>
      <c r="FJ172" s="366"/>
      <c r="FK172" s="366"/>
      <c r="FL172" s="366"/>
      <c r="FM172" s="366"/>
      <c r="FN172" s="366"/>
      <c r="FO172" s="366"/>
      <c r="FP172" s="366"/>
      <c r="FQ172" s="366"/>
      <c r="FR172" s="366"/>
      <c r="FS172" s="366"/>
      <c r="FT172" s="366"/>
      <c r="FU172" s="366"/>
      <c r="FV172" s="366"/>
      <c r="FW172" s="366"/>
      <c r="FX172" s="366"/>
      <c r="FY172" s="366"/>
      <c r="FZ172" s="366"/>
      <c r="GA172" s="366"/>
      <c r="GB172" s="366"/>
      <c r="GC172" s="366"/>
      <c r="GD172" s="366"/>
      <c r="GE172" s="366"/>
      <c r="GF172" s="366"/>
      <c r="GG172" s="366"/>
      <c r="GH172" s="366"/>
      <c r="GI172" s="366"/>
      <c r="GJ172" s="366"/>
      <c r="GK172" s="366"/>
      <c r="GL172" s="366"/>
      <c r="GM172" s="366"/>
      <c r="GN172" s="366"/>
      <c r="GO172" s="366"/>
      <c r="GP172" s="366"/>
      <c r="GQ172" s="366"/>
      <c r="GR172" s="366"/>
      <c r="GS172" s="366"/>
      <c r="GT172" s="366"/>
      <c r="GU172" s="366"/>
      <c r="GV172" s="366"/>
      <c r="GW172" s="366"/>
      <c r="GX172" s="366"/>
      <c r="GY172" s="366"/>
    </row>
    <row r="173" spans="1:207" s="319" customFormat="1">
      <c r="A173" s="261" t="s">
        <v>463</v>
      </c>
      <c r="B173" s="8"/>
      <c r="C173" s="8"/>
      <c r="D173" s="8"/>
      <c r="E173" s="266"/>
      <c r="F173" s="283"/>
      <c r="G173" s="321"/>
      <c r="H173" s="7"/>
      <c r="I173" s="8"/>
      <c r="J173" s="8" t="str">
        <f>IF(ISERROR(W173*X173),"",W173*X173)</f>
        <v/>
      </c>
      <c r="K173" s="14" t="str">
        <f>IF(ISERROR(VLOOKUP(Y173,'Directive OSH09 (FR)'!$T$6:$U$10,2,FALSE)),"",VLOOKUP(Y173,'Directive OSH09 (FR)'!$T$6:$U$10,2,FALSE))</f>
        <v/>
      </c>
      <c r="L173" s="126"/>
      <c r="M173" s="127"/>
      <c r="N173" s="27"/>
      <c r="O173" s="27"/>
      <c r="P173" s="27"/>
      <c r="Q173" s="57"/>
      <c r="R173" s="35"/>
      <c r="S173" s="7">
        <f t="shared" ref="S173:T177" si="137">U173</f>
        <v>1</v>
      </c>
      <c r="T173" s="35">
        <f t="shared" si="137"/>
        <v>1</v>
      </c>
      <c r="U173" s="3">
        <f>IF(A173="",0,IF(Q$172="",1,IF(Q$172+$U$84*365&lt;$U$1,1,0)))</f>
        <v>1</v>
      </c>
      <c r="V173" s="163">
        <f>IF(A173="",0,IF(Q$172="",1,IF(Q$172+$V$84*365&lt;$U$1,1,0)))</f>
        <v>1</v>
      </c>
      <c r="W173" s="162" t="str">
        <f>IF(ISERROR(VLOOKUP(H173,'Directive OSH09 (FR)'!$O$6:$P$10,2,FALSE)),"",VLOOKUP(H173,'Directive OSH09 (FR)'!$O$6:$P$10,2,FALSE))</f>
        <v/>
      </c>
      <c r="X173" s="3" t="str">
        <f>IF(ISERROR(VLOOKUP(I173,'Directive OSH09 (FR)'!$O$13:$P$17,2,FALSE)),"",VLOOKUP(I173,'Directive OSH09 (FR)'!$O$13:$P$17,2,FALSE))</f>
        <v/>
      </c>
      <c r="Y173" s="3" t="str">
        <f>IF(J173="","",IF(J173&gt;=161,5,IF(J173&gt;=65,4,IF(J173&gt;=20,3,IF(J173&gt;=9,2,1)))))</f>
        <v/>
      </c>
      <c r="Z173" s="428"/>
      <c r="AA173" s="307"/>
      <c r="AB173" s="307"/>
      <c r="AC173" s="438"/>
      <c r="AD173" s="668"/>
      <c r="AE173" s="659"/>
      <c r="AF173" s="583"/>
      <c r="AG173" s="307"/>
      <c r="AH173" s="307"/>
      <c r="AI173" s="658"/>
    </row>
    <row r="174" spans="1:207" s="319" customFormat="1">
      <c r="A174" s="261"/>
      <c r="B174" s="8"/>
      <c r="C174" s="8"/>
      <c r="D174" s="8"/>
      <c r="E174" s="266"/>
      <c r="F174" s="283"/>
      <c r="G174" s="321"/>
      <c r="H174" s="7"/>
      <c r="I174" s="8"/>
      <c r="J174" s="8" t="str">
        <f t="shared" ref="J174:J177" si="138">IF(ISERROR(W174*X174),"",W174*X174)</f>
        <v/>
      </c>
      <c r="K174" s="14" t="str">
        <f>IF(ISERROR(VLOOKUP(Y174,'Directive OSH09 (FR)'!$T$6:$U$10,2,FALSE)),"",VLOOKUP(Y174,'Directive OSH09 (FR)'!$T$6:$U$10,2,FALSE))</f>
        <v/>
      </c>
      <c r="L174" s="126"/>
      <c r="M174" s="127"/>
      <c r="N174" s="27"/>
      <c r="O174" s="27"/>
      <c r="P174" s="27"/>
      <c r="Q174" s="57"/>
      <c r="R174" s="35"/>
      <c r="S174" s="7">
        <f t="shared" si="137"/>
        <v>0</v>
      </c>
      <c r="T174" s="35">
        <f t="shared" si="137"/>
        <v>0</v>
      </c>
      <c r="U174" s="3">
        <f>IF(A174="",0,IF(Q$172="",1,IF(Q$172+$U$84*365&lt;$U$1,1,0)))</f>
        <v>0</v>
      </c>
      <c r="V174" s="163">
        <f>IF(A174="",0,IF(Q$172="",1,IF(Q$172+$V$84*365&lt;$U$1,1,0)))</f>
        <v>0</v>
      </c>
      <c r="W174" s="162" t="str">
        <f>IF(ISERROR(VLOOKUP(H174,'Directive OSH09 (FR)'!$O$6:$P$10,2,FALSE)),"",VLOOKUP(H174,'Directive OSH09 (FR)'!$O$6:$P$10,2,FALSE))</f>
        <v/>
      </c>
      <c r="X174" s="3" t="str">
        <f>IF(ISERROR(VLOOKUP(I174,'Directive OSH09 (FR)'!$O$13:$P$17,2,FALSE)),"",VLOOKUP(I174,'Directive OSH09 (FR)'!$O$13:$P$17,2,FALSE))</f>
        <v/>
      </c>
      <c r="Y174" s="3" t="str">
        <f t="shared" ref="Y174:Y177" si="139">IF(J174="","",IF(J174&gt;=161,5,IF(J174&gt;=65,4,IF(J174&gt;=20,3,IF(J174&gt;=9,2,1)))))</f>
        <v/>
      </c>
      <c r="Z174" s="428"/>
      <c r="AA174" s="307"/>
      <c r="AB174" s="307"/>
      <c r="AC174" s="438"/>
      <c r="AD174" s="668"/>
      <c r="AE174" s="659"/>
      <c r="AF174" s="583"/>
      <c r="AG174" s="307"/>
      <c r="AH174" s="307"/>
      <c r="AI174" s="658"/>
    </row>
    <row r="175" spans="1:207" s="319" customFormat="1">
      <c r="A175" s="261"/>
      <c r="B175" s="8"/>
      <c r="C175" s="8"/>
      <c r="D175" s="8"/>
      <c r="E175" s="266"/>
      <c r="F175" s="283"/>
      <c r="G175" s="321"/>
      <c r="H175" s="7"/>
      <c r="I175" s="8"/>
      <c r="J175" s="8" t="str">
        <f t="shared" si="138"/>
        <v/>
      </c>
      <c r="K175" s="14" t="str">
        <f>IF(ISERROR(VLOOKUP(Y175,'Directive OSH09 (FR)'!$T$6:$U$10,2,FALSE)),"",VLOOKUP(Y175,'Directive OSH09 (FR)'!$T$6:$U$10,2,FALSE))</f>
        <v/>
      </c>
      <c r="L175" s="126"/>
      <c r="M175" s="127"/>
      <c r="N175" s="27"/>
      <c r="O175" s="27"/>
      <c r="P175" s="27"/>
      <c r="Q175" s="57"/>
      <c r="R175" s="35"/>
      <c r="S175" s="7">
        <f t="shared" si="137"/>
        <v>0</v>
      </c>
      <c r="T175" s="35">
        <f t="shared" si="137"/>
        <v>0</v>
      </c>
      <c r="U175" s="3">
        <f>IF(A175="",0,IF(Q$172="",1,IF(Q$172+$U$84*365&lt;$U$1,1,0)))</f>
        <v>0</v>
      </c>
      <c r="V175" s="163">
        <f>IF(A175="",0,IF(Q$172="",1,IF(Q$172+$V$84*365&lt;$U$1,1,0)))</f>
        <v>0</v>
      </c>
      <c r="W175" s="162" t="str">
        <f>IF(ISERROR(VLOOKUP(H175,'Directive OSH09 (FR)'!$O$6:$P$10,2,FALSE)),"",VLOOKUP(H175,'Directive OSH09 (FR)'!$O$6:$P$10,2,FALSE))</f>
        <v/>
      </c>
      <c r="X175" s="3" t="str">
        <f>IF(ISERROR(VLOOKUP(I175,'Directive OSH09 (FR)'!$O$13:$P$17,2,FALSE)),"",VLOOKUP(I175,'Directive OSH09 (FR)'!$O$13:$P$17,2,FALSE))</f>
        <v/>
      </c>
      <c r="Y175" s="3" t="str">
        <f t="shared" si="139"/>
        <v/>
      </c>
      <c r="Z175" s="428"/>
      <c r="AA175" s="307"/>
      <c r="AB175" s="307"/>
      <c r="AC175" s="438"/>
      <c r="AD175" s="668"/>
      <c r="AE175" s="659"/>
      <c r="AF175" s="583"/>
      <c r="AG175" s="307"/>
      <c r="AH175" s="307"/>
      <c r="AI175" s="658"/>
    </row>
    <row r="176" spans="1:207" s="319" customFormat="1">
      <c r="A176" s="261"/>
      <c r="B176" s="8"/>
      <c r="C176" s="8"/>
      <c r="D176" s="8"/>
      <c r="E176" s="266"/>
      <c r="F176" s="283"/>
      <c r="G176" s="321"/>
      <c r="H176" s="7"/>
      <c r="I176" s="8"/>
      <c r="J176" s="8" t="str">
        <f t="shared" si="138"/>
        <v/>
      </c>
      <c r="K176" s="14" t="str">
        <f>IF(ISERROR(VLOOKUP(Y176,'Directive OSH09 (FR)'!$T$6:$U$10,2,FALSE)),"",VLOOKUP(Y176,'Directive OSH09 (FR)'!$T$6:$U$10,2,FALSE))</f>
        <v/>
      </c>
      <c r="L176" s="126"/>
      <c r="M176" s="127"/>
      <c r="N176" s="27"/>
      <c r="O176" s="27"/>
      <c r="P176" s="27"/>
      <c r="Q176" s="57"/>
      <c r="R176" s="35"/>
      <c r="S176" s="7">
        <f t="shared" si="137"/>
        <v>0</v>
      </c>
      <c r="T176" s="35">
        <f t="shared" si="137"/>
        <v>0</v>
      </c>
      <c r="U176" s="3">
        <f>IF(A176="",0,IF(Q$172="",1,IF(Q$172+$U$84*365&lt;$U$1,1,0)))</f>
        <v>0</v>
      </c>
      <c r="V176" s="163">
        <f>IF(A176="",0,IF(Q$172="",1,IF(Q$172+$V$84*365&lt;$U$1,1,0)))</f>
        <v>0</v>
      </c>
      <c r="W176" s="162" t="str">
        <f>IF(ISERROR(VLOOKUP(H176,'Directive OSH09 (FR)'!$O$6:$P$10,2,FALSE)),"",VLOOKUP(H176,'Directive OSH09 (FR)'!$O$6:$P$10,2,FALSE))</f>
        <v/>
      </c>
      <c r="X176" s="3" t="str">
        <f>IF(ISERROR(VLOOKUP(I176,'Directive OSH09 (FR)'!$O$13:$P$17,2,FALSE)),"",VLOOKUP(I176,'Directive OSH09 (FR)'!$O$13:$P$17,2,FALSE))</f>
        <v/>
      </c>
      <c r="Y176" s="3" t="str">
        <f t="shared" si="139"/>
        <v/>
      </c>
      <c r="Z176" s="428"/>
      <c r="AA176" s="307"/>
      <c r="AB176" s="307"/>
      <c r="AC176" s="438"/>
      <c r="AD176" s="689"/>
      <c r="AE176" s="659"/>
      <c r="AF176" s="583"/>
      <c r="AG176" s="307"/>
      <c r="AH176" s="307"/>
      <c r="AI176" s="658"/>
    </row>
    <row r="177" spans="1:35" s="319" customFormat="1" ht="5.25" customHeight="1">
      <c r="A177" s="405"/>
      <c r="B177" s="62"/>
      <c r="C177" s="62"/>
      <c r="D177" s="62"/>
      <c r="E177" s="293"/>
      <c r="F177" s="293"/>
      <c r="G177" s="461"/>
      <c r="H177" s="61"/>
      <c r="I177" s="62"/>
      <c r="J177" s="62" t="str">
        <f t="shared" si="138"/>
        <v/>
      </c>
      <c r="K177" s="63" t="str">
        <f>IF(ISERROR(VLOOKUP(Y177,'Directive OSH09 (FR)'!$T$6:$U$10,2,FALSE)),"",VLOOKUP(Y177,'Directive OSH09 (FR)'!$T$6:$U$10,2,FALSE))</f>
        <v/>
      </c>
      <c r="L177" s="73"/>
      <c r="M177" s="74"/>
      <c r="N177" s="74"/>
      <c r="O177" s="74"/>
      <c r="P177" s="74"/>
      <c r="Q177" s="75"/>
      <c r="R177" s="76"/>
      <c r="S177" s="61">
        <f t="shared" si="137"/>
        <v>0</v>
      </c>
      <c r="T177" s="66">
        <f t="shared" si="137"/>
        <v>0</v>
      </c>
      <c r="U177" s="61">
        <f>IF(A177="",0,IF(Q$172="",1,IF(Q$172+$U$84*365&lt;$U$1,1,0)))</f>
        <v>0</v>
      </c>
      <c r="V177" s="66">
        <f>IF(A177="",0,IF(Q$172="",1,IF(Q$172+$V$84*365&lt;$U$1,1,0)))</f>
        <v>0</v>
      </c>
      <c r="W177" s="166" t="str">
        <f>IF(ISERROR(VLOOKUP(H177,'Directive OSH09 (FR)'!$O$6:$P$10,2,FALSE)),"",VLOOKUP(H177,'Directive OSH09 (FR)'!$O$6:$P$10,2,FALSE))</f>
        <v/>
      </c>
      <c r="X177" s="167" t="str">
        <f>IF(ISERROR(VLOOKUP(I177,'Directive OSH09 (FR)'!$O$13:$P$17,2,FALSE)),"",VLOOKUP(I177,'Directive OSH09 (FR)'!$O$13:$P$17,2,FALSE))</f>
        <v/>
      </c>
      <c r="Y177" s="167" t="str">
        <f t="shared" si="139"/>
        <v/>
      </c>
      <c r="Z177" s="429"/>
      <c r="AA177" s="430"/>
      <c r="AB177" s="430"/>
      <c r="AC177" s="439"/>
      <c r="AD177" s="722"/>
      <c r="AE177" s="660"/>
      <c r="AF177" s="758"/>
      <c r="AG177" s="759"/>
      <c r="AH177" s="759"/>
      <c r="AI177" s="760"/>
    </row>
    <row r="178" spans="1:35" s="319" customFormat="1">
      <c r="A178" s="406"/>
      <c r="K178" s="3"/>
      <c r="L178" s="3"/>
      <c r="M178" s="3"/>
      <c r="N178" s="3"/>
      <c r="O178" s="3"/>
      <c r="P178" s="3"/>
      <c r="Q178" s="3"/>
      <c r="R178" s="3"/>
      <c r="S178" s="3"/>
      <c r="T178" s="3"/>
    </row>
  </sheetData>
  <mergeCells count="6">
    <mergeCell ref="AE10:AI10"/>
    <mergeCell ref="D8:G8"/>
    <mergeCell ref="G10:K10"/>
    <mergeCell ref="L10:R10"/>
    <mergeCell ref="S10:Y10"/>
    <mergeCell ref="Z10:AD10"/>
  </mergeCells>
  <conditionalFormatting sqref="K178:T65546 K11:Y11 V1:Y1">
    <cfRule type="cellIs" dxfId="3238" priority="473" stopIfTrue="1" operator="equal">
      <formula>"5-Risque Intolérable"</formula>
    </cfRule>
    <cfRule type="cellIs" dxfId="3237" priority="474" stopIfTrue="1" operator="equal">
      <formula>"4-Risque Substantiel"</formula>
    </cfRule>
    <cfRule type="cellIs" dxfId="3236" priority="475" stopIfTrue="1" operator="between">
      <formula>"2-Risque Tolérable"</formula>
      <formula>"3-Risque Modéré"</formula>
    </cfRule>
  </conditionalFormatting>
  <conditionalFormatting sqref="N18:P18 N12:P12 N116:P116 R12 R116 R18 N23:P23 R23 N29:P29 R29 N41:P41 R41 N47:P47 R47 N53:P53 R53 N60:P60 R60 N66:P66 R66 N72:P72 R72 N78:P78 R78 N84:P84 R84 N90:P90 R90 N96:P96 R96 N104:P104 R104 N110:P110 R110 N122:P122 R122 N128:P128 R128 N134:P134 R134 N142:P142 R142 N154:P154 R154 N166:P166 R166 N172:P172 R172 K36:K48 N160:P160 R160 K12:K20 K26:K29 K34 K127:K134 K162:K166 K169:K177 K106:K122 K22:K23 K63:K66 K59:K61 K102:K104 K141:K142 K153:K154 K157:K160 K87:K97 K68:K85 K50:K53">
    <cfRule type="expression" dxfId="3235" priority="470" stopIfTrue="1">
      <formula>LEFT(K12,1)="5"</formula>
    </cfRule>
    <cfRule type="expression" dxfId="3234" priority="471" stopIfTrue="1">
      <formula>LEFT(K12,1)="4"</formula>
    </cfRule>
    <cfRule type="expression" dxfId="3233" priority="472" stopIfTrue="1">
      <formula>OR(LEFT(K12,1)="3",LEFT(K12,1)="2")</formula>
    </cfRule>
  </conditionalFormatting>
  <conditionalFormatting sqref="L18 L29 L116 L12 L23 L41 L47 L53 L60 L66 L72 L78 L84 L90 L96 L104 L110 L122 L128 L134 L142 L154 L166 L172 L160">
    <cfRule type="expression" dxfId="3232" priority="468" stopIfTrue="1">
      <formula>$S12=1</formula>
    </cfRule>
    <cfRule type="expression" dxfId="3231" priority="469" stopIfTrue="1">
      <formula>$S12=0</formula>
    </cfRule>
  </conditionalFormatting>
  <conditionalFormatting sqref="M18 M29 M116 M12 M23 M41 M47 M53 M60 M66 M72 M78 M84 M90 M96 M104 M110 M122 M128 M134 M142 M154 M166 M172 M160">
    <cfRule type="expression" dxfId="3230" priority="466" stopIfTrue="1">
      <formula>$T12=1</formula>
    </cfRule>
    <cfRule type="expression" dxfId="3229" priority="467" stopIfTrue="1">
      <formula>$T12=0</formula>
    </cfRule>
  </conditionalFormatting>
  <conditionalFormatting sqref="D8:G8">
    <cfRule type="expression" dxfId="3228" priority="465" stopIfTrue="1">
      <formula>($F$9&lt;=0.85*$C$7)</formula>
    </cfRule>
  </conditionalFormatting>
  <conditionalFormatting sqref="L18 L29 L12 L116 L23 L41 L47 L53 L60 L66 L72 L78 L84 L90 L96 L104 L110 L122 L128 L134 L142 L154 L166 L172 L160">
    <cfRule type="expression" dxfId="3227" priority="450" stopIfTrue="1">
      <formula>$S12=1</formula>
    </cfRule>
    <cfRule type="expression" dxfId="3226" priority="451" stopIfTrue="1">
      <formula>$S12=0</formula>
    </cfRule>
  </conditionalFormatting>
  <conditionalFormatting sqref="M18 M12 M29 M116 M23 M41 M47 M53 M60 M66 M72 M78 M84 M90 M96 M104 M110 M122 M128 M134 M142 M154 M166 M172 M160">
    <cfRule type="expression" dxfId="3225" priority="448" stopIfTrue="1">
      <formula>$T12=1</formula>
    </cfRule>
    <cfRule type="expression" dxfId="3224" priority="449" stopIfTrue="1">
      <formula>$T12=0</formula>
    </cfRule>
  </conditionalFormatting>
  <conditionalFormatting sqref="L18 L29 L12 L116 L23 L41 L47 L53 L60 L66 L72 L78 L84 L90 L96 L104 L110 L122 L128 L134 L142 L154 L166 L172 L160">
    <cfRule type="expression" dxfId="3223" priority="433" stopIfTrue="1">
      <formula>$S12=1</formula>
    </cfRule>
    <cfRule type="expression" dxfId="3222" priority="434" stopIfTrue="1">
      <formula>$S12=0</formula>
    </cfRule>
  </conditionalFormatting>
  <conditionalFormatting sqref="M18 M12 M29 M116 M23 M41 M47 M53 M60 M66 M72 M78 M84 M90 M96 M104 M110 M122 M128 M134 M142 M154 M166 M172 M160">
    <cfRule type="expression" dxfId="3221" priority="431" stopIfTrue="1">
      <formula>$T12=1</formula>
    </cfRule>
    <cfRule type="expression" dxfId="3220" priority="432" stopIfTrue="1">
      <formula>$T12=0</formula>
    </cfRule>
  </conditionalFormatting>
  <conditionalFormatting sqref="L18 L29 L12 L116 L23 L41 L47 L53 L60 L66 L72 L78 L84 L90 L96 L104 L110 L122 L128 L134 L142 L154 L166 L172 L160">
    <cfRule type="expression" dxfId="3219" priority="416" stopIfTrue="1">
      <formula>$S12=1</formula>
    </cfRule>
    <cfRule type="expression" dxfId="3218" priority="417" stopIfTrue="1">
      <formula>$S12=0</formula>
    </cfRule>
  </conditionalFormatting>
  <conditionalFormatting sqref="M18 M12 M29 M116 M23 M41 M47 M53 M60 M66 M72 M78 M84 M90 M96 M104 M110 M122 M128 M134 M142 M154 M166 M172 M160">
    <cfRule type="expression" dxfId="3217" priority="414" stopIfTrue="1">
      <formula>$T12=1</formula>
    </cfRule>
    <cfRule type="expression" dxfId="3216" priority="415" stopIfTrue="1">
      <formula>$T12=0</formula>
    </cfRule>
  </conditionalFormatting>
  <conditionalFormatting sqref="L18 L29 L12 L116 L23 L41 L47 L53 L60 L66 L72 L78 L84 L90 L96 L104 L110 L122 L128 L134 L142 L154 L166 L172 L160">
    <cfRule type="expression" dxfId="3215" priority="399" stopIfTrue="1">
      <formula>$S12=1</formula>
    </cfRule>
    <cfRule type="expression" dxfId="3214" priority="400" stopIfTrue="1">
      <formula>$S12=0</formula>
    </cfRule>
  </conditionalFormatting>
  <conditionalFormatting sqref="M18 M12 M29 M116 M23 M41 M47 M53 M60 M66 M72 M78 M84 M90 M96 M104 M110 M122 M128 M134 M142 M154 M166 M172 M160">
    <cfRule type="expression" dxfId="3213" priority="397" stopIfTrue="1">
      <formula>$T12=1</formula>
    </cfRule>
    <cfRule type="expression" dxfId="3212" priority="398" stopIfTrue="1">
      <formula>$T12=0</formula>
    </cfRule>
  </conditionalFormatting>
  <conditionalFormatting sqref="L18 L29 L12 L116 L23 L41 L47 L53 L60 L66 L72 L78 L84 L90 L96 L104 L110 L122 L128 L134 L142 L154 L166 L172 L160">
    <cfRule type="expression" dxfId="3211" priority="382" stopIfTrue="1">
      <formula>$S12=1</formula>
    </cfRule>
    <cfRule type="expression" dxfId="3210" priority="383" stopIfTrue="1">
      <formula>$S12=0</formula>
    </cfRule>
  </conditionalFormatting>
  <conditionalFormatting sqref="M18 M12 M29 M116 M23 M41 M47 M53 M60 M66 M72 M78 M84 M90 M96 M104 M110 M122 M128 M134 M142 M154 M166 M172 M160">
    <cfRule type="expression" dxfId="3209" priority="380" stopIfTrue="1">
      <formula>$T12=1</formula>
    </cfRule>
    <cfRule type="expression" dxfId="3208" priority="381" stopIfTrue="1">
      <formula>$T12=0</formula>
    </cfRule>
  </conditionalFormatting>
  <conditionalFormatting sqref="L18 L29 L12 L116 L23 L41 L47 L53 L60 L66 L72 L78 L84 L90 L96 L104 L110 L122 L128 L134 L142 L154 L166 L172 L160">
    <cfRule type="expression" dxfId="3207" priority="365" stopIfTrue="1">
      <formula>$S12=1</formula>
    </cfRule>
    <cfRule type="expression" dxfId="3206" priority="366" stopIfTrue="1">
      <formula>$S12=0</formula>
    </cfRule>
  </conditionalFormatting>
  <conditionalFormatting sqref="M18 M12 M29 M116 M23 M41 M47 M53 M60 M66 M72 M78 M84 M90 M96 M104 M110 M122 M128 M134 M142 M154 M166 M172 M160">
    <cfRule type="expression" dxfId="3205" priority="363" stopIfTrue="1">
      <formula>$T12=1</formula>
    </cfRule>
    <cfRule type="expression" dxfId="3204" priority="364" stopIfTrue="1">
      <formula>$T12=0</formula>
    </cfRule>
  </conditionalFormatting>
  <conditionalFormatting sqref="L18 L29 L12 L116 L23 L41 L47 L53 L60 L66 L72 L78 L84 L90 L96 L104 L110 L122 L128 L134 L142 L154 L166 L172 L160">
    <cfRule type="expression" dxfId="3203" priority="348" stopIfTrue="1">
      <formula>$S12=1</formula>
    </cfRule>
    <cfRule type="expression" dxfId="3202" priority="349" stopIfTrue="1">
      <formula>$S12=0</formula>
    </cfRule>
  </conditionalFormatting>
  <conditionalFormatting sqref="M18 M12 M29 M116 M23 M41 M47 M53 M60 M66 M72 M78 M84 M90 M96 M104 M110 M122 M128 M134 M142 M154 M166 M172 M160">
    <cfRule type="expression" dxfId="3201" priority="346" stopIfTrue="1">
      <formula>$T12=1</formula>
    </cfRule>
    <cfRule type="expression" dxfId="3200" priority="347" stopIfTrue="1">
      <formula>$T12=0</formula>
    </cfRule>
  </conditionalFormatting>
  <conditionalFormatting sqref="L18 L29 L12 L116 L23 L41 L47 L53 L60 L66 L72 L78 L84 L90 L96 L104 L110 L122 L128 L134 L142 L154 L166 L172 L160">
    <cfRule type="expression" dxfId="3199" priority="332" stopIfTrue="1">
      <formula>$S12=1</formula>
    </cfRule>
    <cfRule type="expression" dxfId="3198" priority="333" stopIfTrue="1">
      <formula>$S12=0</formula>
    </cfRule>
  </conditionalFormatting>
  <conditionalFormatting sqref="M18 M12 M29 M116 M23 M41 M47 M53 M60 M66 M72 M78 M84 M90 M96 M104 M110 M122 M128 M134 M142 M154 M166 M172 M160">
    <cfRule type="expression" dxfId="3197" priority="330" stopIfTrue="1">
      <formula>$T12=1</formula>
    </cfRule>
    <cfRule type="expression" dxfId="3196" priority="331" stopIfTrue="1">
      <formula>$T12=0</formula>
    </cfRule>
  </conditionalFormatting>
  <conditionalFormatting sqref="L18 L29 L12 L116 L23 L41 L47 L53 L60 L66 L72 L78 L84 L90 L96 L104 L110 L122 L128 L134 L142 L154 L166 L172 L160">
    <cfRule type="expression" dxfId="3195" priority="315" stopIfTrue="1">
      <formula>$S12=1</formula>
    </cfRule>
    <cfRule type="expression" dxfId="3194" priority="316" stopIfTrue="1">
      <formula>$S12=0</formula>
    </cfRule>
  </conditionalFormatting>
  <conditionalFormatting sqref="M18 M12 M29 M116 M23 M41 M47 M53 M60 M66 M72 M78 M84 M90 M96 M104 M110 M122 M128 M134 M142 M154 M166 M172 M160">
    <cfRule type="expression" dxfId="3193" priority="313" stopIfTrue="1">
      <formula>$T12=1</formula>
    </cfRule>
    <cfRule type="expression" dxfId="3192" priority="314" stopIfTrue="1">
      <formula>$T12=0</formula>
    </cfRule>
  </conditionalFormatting>
  <conditionalFormatting sqref="AI11">
    <cfRule type="cellIs" dxfId="3191" priority="264" stopIfTrue="1" operator="equal">
      <formula>"5-Risque Intolérable"</formula>
    </cfRule>
    <cfRule type="cellIs" dxfId="3190" priority="265" stopIfTrue="1" operator="equal">
      <formula>"4-Risque Substantiel"</formula>
    </cfRule>
    <cfRule type="cellIs" dxfId="3189" priority="266" stopIfTrue="1" operator="between">
      <formula>"2-Risque Tolérable"</formula>
      <formula>"3-Risque Modéré"</formula>
    </cfRule>
  </conditionalFormatting>
  <conditionalFormatting sqref="K24:K25">
    <cfRule type="expression" dxfId="3188" priority="246" stopIfTrue="1">
      <formula>LEFT(K24,1)="5"</formula>
    </cfRule>
    <cfRule type="expression" dxfId="3187" priority="247" stopIfTrue="1">
      <formula>LEFT(K24,1)="4"</formula>
    </cfRule>
    <cfRule type="expression" dxfId="3186" priority="248" stopIfTrue="1">
      <formula>OR(LEFT(K24,1)="3",LEFT(K24,1)="2")</formula>
    </cfRule>
  </conditionalFormatting>
  <conditionalFormatting sqref="K24:K25">
    <cfRule type="expression" dxfId="3185" priority="243" stopIfTrue="1">
      <formula>LEFT(K24,1)="5"</formula>
    </cfRule>
    <cfRule type="expression" dxfId="3184" priority="244" stopIfTrue="1">
      <formula>LEFT(K24,1)="4"</formula>
    </cfRule>
    <cfRule type="expression" dxfId="3183" priority="245" stopIfTrue="1">
      <formula>OR(LEFT(K24,1)="3",LEFT(K24,1)="2")</formula>
    </cfRule>
  </conditionalFormatting>
  <conditionalFormatting sqref="K24:K25">
    <cfRule type="expression" dxfId="3182" priority="240" stopIfTrue="1">
      <formula>LEFT(K24,1)="5"</formula>
    </cfRule>
    <cfRule type="expression" dxfId="3181" priority="241" stopIfTrue="1">
      <formula>LEFT(K24,1)="4"</formula>
    </cfRule>
    <cfRule type="expression" dxfId="3180" priority="242" stopIfTrue="1">
      <formula>OR(LEFT(K24,1)="3",LEFT(K24,1)="2")</formula>
    </cfRule>
  </conditionalFormatting>
  <conditionalFormatting sqref="K24:K25">
    <cfRule type="expression" dxfId="3179" priority="237" stopIfTrue="1">
      <formula>LEFT(K24,1)="5"</formula>
    </cfRule>
    <cfRule type="expression" dxfId="3178" priority="238" stopIfTrue="1">
      <formula>LEFT(K24,1)="4"</formula>
    </cfRule>
    <cfRule type="expression" dxfId="3177" priority="239" stopIfTrue="1">
      <formula>OR(LEFT(K24,1)="3",LEFT(K24,1)="2")</formula>
    </cfRule>
  </conditionalFormatting>
  <conditionalFormatting sqref="K24:K25">
    <cfRule type="expression" dxfId="3176" priority="234" stopIfTrue="1">
      <formula>LEFT(K24,1)="5"</formula>
    </cfRule>
    <cfRule type="expression" dxfId="3175" priority="235" stopIfTrue="1">
      <formula>LEFT(K24,1)="4"</formula>
    </cfRule>
    <cfRule type="expression" dxfId="3174" priority="236" stopIfTrue="1">
      <formula>OR(LEFT(K24,1)="3",LEFT(K24,1)="2")</formula>
    </cfRule>
  </conditionalFormatting>
  <conditionalFormatting sqref="K24:K25">
    <cfRule type="expression" dxfId="3173" priority="231" stopIfTrue="1">
      <formula>LEFT(K24,1)="5"</formula>
    </cfRule>
    <cfRule type="expression" dxfId="3172" priority="232" stopIfTrue="1">
      <formula>LEFT(K24,1)="4"</formula>
    </cfRule>
    <cfRule type="expression" dxfId="3171" priority="233" stopIfTrue="1">
      <formula>OR(LEFT(K24,1)="3",LEFT(K24,1)="2")</formula>
    </cfRule>
  </conditionalFormatting>
  <conditionalFormatting sqref="K24:K25">
    <cfRule type="expression" dxfId="3170" priority="228" stopIfTrue="1">
      <formula>LEFT(K24,1)="5"</formula>
    </cfRule>
    <cfRule type="expression" dxfId="3169" priority="229" stopIfTrue="1">
      <formula>LEFT(K24,1)="4"</formula>
    </cfRule>
    <cfRule type="expression" dxfId="3168" priority="230" stopIfTrue="1">
      <formula>OR(LEFT(K24,1)="3",LEFT(K24,1)="2")</formula>
    </cfRule>
  </conditionalFormatting>
  <conditionalFormatting sqref="AI30:AI31 K30:K32">
    <cfRule type="expression" dxfId="3167" priority="225" stopIfTrue="1">
      <formula>LEFT(K30,1)="5"</formula>
    </cfRule>
    <cfRule type="expression" dxfId="3166" priority="226" stopIfTrue="1">
      <formula>LEFT(K30,1)="4"</formula>
    </cfRule>
    <cfRule type="expression" dxfId="3165" priority="227" stopIfTrue="1">
      <formula>OR(LEFT(K30,1)="3",LEFT(K30,1)="2")</formula>
    </cfRule>
  </conditionalFormatting>
  <conditionalFormatting sqref="K124:K125">
    <cfRule type="expression" dxfId="3164" priority="222" stopIfTrue="1">
      <formula>LEFT(K124,1)="5"</formula>
    </cfRule>
    <cfRule type="expression" dxfId="3163" priority="223" stopIfTrue="1">
      <formula>LEFT(K124,1)="4"</formula>
    </cfRule>
    <cfRule type="expression" dxfId="3162" priority="224" stopIfTrue="1">
      <formula>OR(LEFT(K124,1)="3",LEFT(K124,1)="2")</formula>
    </cfRule>
  </conditionalFormatting>
  <conditionalFormatting sqref="K123">
    <cfRule type="expression" dxfId="3161" priority="219" stopIfTrue="1">
      <formula>LEFT(K123,1)="5"</formula>
    </cfRule>
    <cfRule type="expression" dxfId="3160" priority="220" stopIfTrue="1">
      <formula>LEFT(K123,1)="4"</formula>
    </cfRule>
    <cfRule type="expression" dxfId="3159" priority="221" stopIfTrue="1">
      <formula>OR(LEFT(K123,1)="3",LEFT(K123,1)="2")</formula>
    </cfRule>
  </conditionalFormatting>
  <conditionalFormatting sqref="K123">
    <cfRule type="expression" dxfId="3158" priority="216" stopIfTrue="1">
      <formula>LEFT(K123,1)="5"</formula>
    </cfRule>
    <cfRule type="expression" dxfId="3157" priority="217" stopIfTrue="1">
      <formula>LEFT(K123,1)="4"</formula>
    </cfRule>
    <cfRule type="expression" dxfId="3156" priority="218" stopIfTrue="1">
      <formula>OR(LEFT(K123,1)="3",LEFT(K123,1)="2")</formula>
    </cfRule>
  </conditionalFormatting>
  <conditionalFormatting sqref="K123">
    <cfRule type="expression" dxfId="3155" priority="213" stopIfTrue="1">
      <formula>LEFT(K123,1)="5"</formula>
    </cfRule>
    <cfRule type="expression" dxfId="3154" priority="214" stopIfTrue="1">
      <formula>LEFT(K123,1)="4"</formula>
    </cfRule>
    <cfRule type="expression" dxfId="3153" priority="215" stopIfTrue="1">
      <formula>OR(LEFT(K123,1)="3",LEFT(K123,1)="2")</formula>
    </cfRule>
  </conditionalFormatting>
  <conditionalFormatting sqref="K135">
    <cfRule type="expression" dxfId="3152" priority="210" stopIfTrue="1">
      <formula>LEFT(K135,1)="5"</formula>
    </cfRule>
    <cfRule type="expression" dxfId="3151" priority="211" stopIfTrue="1">
      <formula>LEFT(K135,1)="4"</formula>
    </cfRule>
    <cfRule type="expression" dxfId="3150" priority="212" stopIfTrue="1">
      <formula>OR(LEFT(K135,1)="3",LEFT(K135,1)="2")</formula>
    </cfRule>
  </conditionalFormatting>
  <conditionalFormatting sqref="K135">
    <cfRule type="expression" dxfId="3149" priority="209" stopIfTrue="1">
      <formula>LEFT(K135,1)="5"</formula>
    </cfRule>
  </conditionalFormatting>
  <conditionalFormatting sqref="K161">
    <cfRule type="expression" dxfId="3148" priority="206" stopIfTrue="1">
      <formula>LEFT(K161,1)="5"</formula>
    </cfRule>
    <cfRule type="expression" dxfId="3147" priority="207" stopIfTrue="1">
      <formula>LEFT(K161,1)="4"</formula>
    </cfRule>
    <cfRule type="expression" dxfId="3146" priority="208" stopIfTrue="1">
      <formula>OR(LEFT(K161,1)="3",LEFT(K161,1)="2")</formula>
    </cfRule>
  </conditionalFormatting>
  <conditionalFormatting sqref="K161">
    <cfRule type="expression" dxfId="3145" priority="203" stopIfTrue="1">
      <formula>LEFT(K161,1)="5"</formula>
    </cfRule>
    <cfRule type="expression" dxfId="3144" priority="204" stopIfTrue="1">
      <formula>LEFT(K161,1)="4"</formula>
    </cfRule>
    <cfRule type="expression" dxfId="3143" priority="205" stopIfTrue="1">
      <formula>OR(LEFT(K161,1)="3",LEFT(K161,1)="2")</formula>
    </cfRule>
  </conditionalFormatting>
  <conditionalFormatting sqref="K161">
    <cfRule type="expression" dxfId="3142" priority="200" stopIfTrue="1">
      <formula>LEFT(K161,1)="5"</formula>
    </cfRule>
    <cfRule type="expression" dxfId="3141" priority="201" stopIfTrue="1">
      <formula>LEFT(K161,1)="4"</formula>
    </cfRule>
    <cfRule type="expression" dxfId="3140" priority="202" stopIfTrue="1">
      <formula>OR(LEFT(K161,1)="3",LEFT(K161,1)="2")</formula>
    </cfRule>
  </conditionalFormatting>
  <conditionalFormatting sqref="K167:K168">
    <cfRule type="expression" dxfId="3139" priority="197" stopIfTrue="1">
      <formula>LEFT(K167,1)="5"</formula>
    </cfRule>
    <cfRule type="expression" dxfId="3138" priority="198" stopIfTrue="1">
      <formula>LEFT(K167,1)="4"</formula>
    </cfRule>
    <cfRule type="expression" dxfId="3137" priority="199" stopIfTrue="1">
      <formula>OR(LEFT(K167,1)="3",LEFT(K167,1)="2")</formula>
    </cfRule>
  </conditionalFormatting>
  <conditionalFormatting sqref="K167:K168">
    <cfRule type="expression" dxfId="3136" priority="194" stopIfTrue="1">
      <formula>LEFT(K167,1)="5"</formula>
    </cfRule>
    <cfRule type="expression" dxfId="3135" priority="195" stopIfTrue="1">
      <formula>LEFT(K167,1)="4"</formula>
    </cfRule>
    <cfRule type="expression" dxfId="3134" priority="196" stopIfTrue="1">
      <formula>OR(LEFT(K167,1)="3",LEFT(K167,1)="2")</formula>
    </cfRule>
  </conditionalFormatting>
  <conditionalFormatting sqref="K167:K168">
    <cfRule type="expression" dxfId="3133" priority="191" stopIfTrue="1">
      <formula>LEFT(K167,1)="5"</formula>
    </cfRule>
    <cfRule type="expression" dxfId="3132" priority="192" stopIfTrue="1">
      <formula>LEFT(K167,1)="4"</formula>
    </cfRule>
    <cfRule type="expression" dxfId="3131" priority="193" stopIfTrue="1">
      <formula>OR(LEFT(K167,1)="3",LEFT(K167,1)="2")</formula>
    </cfRule>
  </conditionalFormatting>
  <conditionalFormatting sqref="K54">
    <cfRule type="expression" dxfId="3130" priority="188" stopIfTrue="1">
      <formula>LEFT(K54,1)="5"</formula>
    </cfRule>
    <cfRule type="expression" dxfId="3129" priority="189" stopIfTrue="1">
      <formula>LEFT(K54,1)="4"</formula>
    </cfRule>
    <cfRule type="expression" dxfId="3128" priority="190" stopIfTrue="1">
      <formula>OR(LEFT(K54,1)="3",LEFT(K54,1)="2")</formula>
    </cfRule>
  </conditionalFormatting>
  <conditionalFormatting sqref="K54">
    <cfRule type="expression" dxfId="3127" priority="185" stopIfTrue="1">
      <formula>LEFT(K54,1)="5"</formula>
    </cfRule>
    <cfRule type="expression" dxfId="3126" priority="186" stopIfTrue="1">
      <formula>LEFT(K54,1)="4"</formula>
    </cfRule>
    <cfRule type="expression" dxfId="3125" priority="187" stopIfTrue="1">
      <formula>OR(LEFT(K54,1)="3",LEFT(K54,1)="2")</formula>
    </cfRule>
  </conditionalFormatting>
  <conditionalFormatting sqref="K54">
    <cfRule type="expression" dxfId="3124" priority="182" stopIfTrue="1">
      <formula>LEFT(K54,1)="5"</formula>
    </cfRule>
    <cfRule type="expression" dxfId="3123" priority="183" stopIfTrue="1">
      <formula>LEFT(K54,1)="4"</formula>
    </cfRule>
    <cfRule type="expression" dxfId="3122" priority="184" stopIfTrue="1">
      <formula>OR(LEFT(K54,1)="3",LEFT(K54,1)="2")</formula>
    </cfRule>
  </conditionalFormatting>
  <conditionalFormatting sqref="K55">
    <cfRule type="expression" dxfId="3121" priority="179" stopIfTrue="1">
      <formula>LEFT(K55,1)="5"</formula>
    </cfRule>
    <cfRule type="expression" dxfId="3120" priority="180" stopIfTrue="1">
      <formula>LEFT(K55,1)="4"</formula>
    </cfRule>
    <cfRule type="expression" dxfId="3119" priority="181" stopIfTrue="1">
      <formula>OR(LEFT(K55,1)="3",LEFT(K55,1)="2")</formula>
    </cfRule>
  </conditionalFormatting>
  <conditionalFormatting sqref="K55">
    <cfRule type="expression" dxfId="3118" priority="176" stopIfTrue="1">
      <formula>LEFT(K55,1)="5"</formula>
    </cfRule>
    <cfRule type="expression" dxfId="3117" priority="177" stopIfTrue="1">
      <formula>LEFT(K55,1)="4"</formula>
    </cfRule>
    <cfRule type="expression" dxfId="3116" priority="178" stopIfTrue="1">
      <formula>OR(LEFT(K55,1)="3",LEFT(K55,1)="2")</formula>
    </cfRule>
  </conditionalFormatting>
  <conditionalFormatting sqref="K55">
    <cfRule type="expression" dxfId="3115" priority="173" stopIfTrue="1">
      <formula>LEFT(K55,1)="5"</formula>
    </cfRule>
    <cfRule type="expression" dxfId="3114" priority="174" stopIfTrue="1">
      <formula>LEFT(K55,1)="4"</formula>
    </cfRule>
    <cfRule type="expression" dxfId="3113" priority="175" stopIfTrue="1">
      <formula>OR(LEFT(K55,1)="3",LEFT(K55,1)="2")</formula>
    </cfRule>
  </conditionalFormatting>
  <conditionalFormatting sqref="K56">
    <cfRule type="expression" dxfId="3112" priority="170" stopIfTrue="1">
      <formula>LEFT(K56,1)="5"</formula>
    </cfRule>
    <cfRule type="expression" dxfId="3111" priority="171" stopIfTrue="1">
      <formula>LEFT(K56,1)="4"</formula>
    </cfRule>
    <cfRule type="expression" dxfId="3110" priority="172" stopIfTrue="1">
      <formula>OR(LEFT(K56,1)="3",LEFT(K56,1)="2")</formula>
    </cfRule>
  </conditionalFormatting>
  <conditionalFormatting sqref="K56">
    <cfRule type="expression" dxfId="3109" priority="167" stopIfTrue="1">
      <formula>LEFT(K56,1)="5"</formula>
    </cfRule>
    <cfRule type="expression" dxfId="3108" priority="168" stopIfTrue="1">
      <formula>LEFT(K56,1)="4"</formula>
    </cfRule>
    <cfRule type="expression" dxfId="3107" priority="169" stopIfTrue="1">
      <formula>OR(LEFT(K56,1)="3",LEFT(K56,1)="2")</formula>
    </cfRule>
  </conditionalFormatting>
  <conditionalFormatting sqref="K56">
    <cfRule type="expression" dxfId="3106" priority="164" stopIfTrue="1">
      <formula>LEFT(K56,1)="5"</formula>
    </cfRule>
    <cfRule type="expression" dxfId="3105" priority="165" stopIfTrue="1">
      <formula>LEFT(K56,1)="4"</formula>
    </cfRule>
    <cfRule type="expression" dxfId="3104" priority="166" stopIfTrue="1">
      <formula>OR(LEFT(K56,1)="3",LEFT(K56,1)="2")</formula>
    </cfRule>
  </conditionalFormatting>
  <conditionalFormatting sqref="K57">
    <cfRule type="expression" dxfId="3103" priority="161" stopIfTrue="1">
      <formula>LEFT(K57,1)="5"</formula>
    </cfRule>
    <cfRule type="expression" dxfId="3102" priority="162" stopIfTrue="1">
      <formula>LEFT(K57,1)="4"</formula>
    </cfRule>
    <cfRule type="expression" dxfId="3101" priority="163" stopIfTrue="1">
      <formula>OR(LEFT(K57,1)="3",LEFT(K57,1)="2")</formula>
    </cfRule>
  </conditionalFormatting>
  <conditionalFormatting sqref="K57">
    <cfRule type="expression" dxfId="3100" priority="158" stopIfTrue="1">
      <formula>LEFT(K57,1)="5"</formula>
    </cfRule>
    <cfRule type="expression" dxfId="3099" priority="159" stopIfTrue="1">
      <formula>LEFT(K57,1)="4"</formula>
    </cfRule>
    <cfRule type="expression" dxfId="3098" priority="160" stopIfTrue="1">
      <formula>OR(LEFT(K57,1)="3",LEFT(K57,1)="2")</formula>
    </cfRule>
  </conditionalFormatting>
  <conditionalFormatting sqref="K57">
    <cfRule type="expression" dxfId="3097" priority="155" stopIfTrue="1">
      <formula>LEFT(K57,1)="5"</formula>
    </cfRule>
    <cfRule type="expression" dxfId="3096" priority="156" stopIfTrue="1">
      <formula>LEFT(K57,1)="4"</formula>
    </cfRule>
    <cfRule type="expression" dxfId="3095" priority="157" stopIfTrue="1">
      <formula>OR(LEFT(K57,1)="3",LEFT(K57,1)="2")</formula>
    </cfRule>
  </conditionalFormatting>
  <conditionalFormatting sqref="K105">
    <cfRule type="expression" dxfId="3094" priority="152" stopIfTrue="1">
      <formula>LEFT(K105,1)="5"</formula>
    </cfRule>
    <cfRule type="expression" dxfId="3093" priority="153" stopIfTrue="1">
      <formula>LEFT(K105,1)="4"</formula>
    </cfRule>
    <cfRule type="expression" dxfId="3092" priority="154" stopIfTrue="1">
      <formula>OR(LEFT(K105,1)="3",LEFT(K105,1)="2")</formula>
    </cfRule>
  </conditionalFormatting>
  <conditionalFormatting sqref="K105">
    <cfRule type="expression" dxfId="3091" priority="149" stopIfTrue="1">
      <formula>LEFT(K105,1)="5"</formula>
    </cfRule>
    <cfRule type="expression" dxfId="3090" priority="150" stopIfTrue="1">
      <formula>LEFT(K105,1)="4"</formula>
    </cfRule>
    <cfRule type="expression" dxfId="3089" priority="151" stopIfTrue="1">
      <formula>OR(LEFT(K105,1)="3",LEFT(K105,1)="2")</formula>
    </cfRule>
  </conditionalFormatting>
  <conditionalFormatting sqref="K105">
    <cfRule type="expression" dxfId="3088" priority="146" stopIfTrue="1">
      <formula>LEFT(K105,1)="5"</formula>
    </cfRule>
    <cfRule type="expression" dxfId="3087" priority="147" stopIfTrue="1">
      <formula>LEFT(K105,1)="4"</formula>
    </cfRule>
    <cfRule type="expression" dxfId="3086" priority="148" stopIfTrue="1">
      <formula>OR(LEFT(K105,1)="3",LEFT(K105,1)="2")</formula>
    </cfRule>
  </conditionalFormatting>
  <conditionalFormatting sqref="AI21 K21">
    <cfRule type="expression" dxfId="3085" priority="143" stopIfTrue="1">
      <formula>LEFT(K21,1)="5"</formula>
    </cfRule>
    <cfRule type="expression" dxfId="3084" priority="144" stopIfTrue="1">
      <formula>LEFT(K21,1)="4"</formula>
    </cfRule>
    <cfRule type="expression" dxfId="3083" priority="145" stopIfTrue="1">
      <formula>OR(LEFT(K21,1)="3",LEFT(K21,1)="2")</formula>
    </cfRule>
  </conditionalFormatting>
  <conditionalFormatting sqref="AI33 K33">
    <cfRule type="expression" dxfId="3082" priority="140" stopIfTrue="1">
      <formula>LEFT(K33,1)="5"</formula>
    </cfRule>
    <cfRule type="expression" dxfId="3081" priority="141" stopIfTrue="1">
      <formula>LEFT(K33,1)="4"</formula>
    </cfRule>
    <cfRule type="expression" dxfId="3080" priority="142" stopIfTrue="1">
      <formula>OR(LEFT(K33,1)="3",LEFT(K33,1)="2")</formula>
    </cfRule>
  </conditionalFormatting>
  <conditionalFormatting sqref="K126">
    <cfRule type="expression" dxfId="3079" priority="137" stopIfTrue="1">
      <formula>LEFT(K126,1)="5"</formula>
    </cfRule>
    <cfRule type="expression" dxfId="3078" priority="138" stopIfTrue="1">
      <formula>LEFT(K126,1)="4"</formula>
    </cfRule>
    <cfRule type="expression" dxfId="3077" priority="139" stopIfTrue="1">
      <formula>OR(LEFT(K126,1)="3",LEFT(K126,1)="2")</formula>
    </cfRule>
  </conditionalFormatting>
  <conditionalFormatting sqref="K126">
    <cfRule type="expression" dxfId="3076" priority="134" stopIfTrue="1">
      <formula>LEFT(K126,1)="5"</formula>
    </cfRule>
    <cfRule type="expression" dxfId="3075" priority="135" stopIfTrue="1">
      <formula>LEFT(K126,1)="4"</formula>
    </cfRule>
    <cfRule type="expression" dxfId="3074" priority="136" stopIfTrue="1">
      <formula>OR(LEFT(K126,1)="3",LEFT(K126,1)="2")</formula>
    </cfRule>
  </conditionalFormatting>
  <conditionalFormatting sqref="K126">
    <cfRule type="expression" dxfId="3073" priority="131" stopIfTrue="1">
      <formula>LEFT(K126,1)="5"</formula>
    </cfRule>
    <cfRule type="expression" dxfId="3072" priority="132" stopIfTrue="1">
      <formula>LEFT(K126,1)="4"</formula>
    </cfRule>
    <cfRule type="expression" dxfId="3071" priority="133" stopIfTrue="1">
      <formula>OR(LEFT(K126,1)="3",LEFT(K126,1)="2")</formula>
    </cfRule>
  </conditionalFormatting>
  <conditionalFormatting sqref="K126">
    <cfRule type="expression" dxfId="3070" priority="128" stopIfTrue="1">
      <formula>LEFT(K126,1)="5"</formula>
    </cfRule>
    <cfRule type="expression" dxfId="3069" priority="129" stopIfTrue="1">
      <formula>LEFT(K126,1)="4"</formula>
    </cfRule>
    <cfRule type="expression" dxfId="3068" priority="130" stopIfTrue="1">
      <formula>OR(LEFT(K126,1)="3",LEFT(K126,1)="2")</formula>
    </cfRule>
  </conditionalFormatting>
  <conditionalFormatting sqref="K126">
    <cfRule type="expression" dxfId="3067" priority="125" stopIfTrue="1">
      <formula>LEFT(K126,1)="5"</formula>
    </cfRule>
    <cfRule type="expression" dxfId="3066" priority="126" stopIfTrue="1">
      <formula>LEFT(K126,1)="4"</formula>
    </cfRule>
    <cfRule type="expression" dxfId="3065" priority="127" stopIfTrue="1">
      <formula>OR(LEFT(K126,1)="3",LEFT(K126,1)="2")</formula>
    </cfRule>
  </conditionalFormatting>
  <conditionalFormatting sqref="K126">
    <cfRule type="expression" dxfId="3064" priority="122" stopIfTrue="1">
      <formula>LEFT(K126,1)="5"</formula>
    </cfRule>
    <cfRule type="expression" dxfId="3063" priority="123" stopIfTrue="1">
      <formula>LEFT(K126,1)="4"</formula>
    </cfRule>
    <cfRule type="expression" dxfId="3062" priority="124" stopIfTrue="1">
      <formula>OR(LEFT(K126,1)="3",LEFT(K126,1)="2")</formula>
    </cfRule>
  </conditionalFormatting>
  <conditionalFormatting sqref="K126">
    <cfRule type="expression" dxfId="3061" priority="119" stopIfTrue="1">
      <formula>LEFT(K126,1)="5"</formula>
    </cfRule>
    <cfRule type="expression" dxfId="3060" priority="120" stopIfTrue="1">
      <formula>LEFT(K126,1)="4"</formula>
    </cfRule>
    <cfRule type="expression" dxfId="3059" priority="121" stopIfTrue="1">
      <formula>OR(LEFT(K126,1)="3",LEFT(K126,1)="2")</formula>
    </cfRule>
  </conditionalFormatting>
  <conditionalFormatting sqref="K126">
    <cfRule type="expression" dxfId="3058" priority="116" stopIfTrue="1">
      <formula>LEFT(K126,1)="5"</formula>
    </cfRule>
    <cfRule type="expression" dxfId="3057" priority="117" stopIfTrue="1">
      <formula>LEFT(K126,1)="4"</formula>
    </cfRule>
    <cfRule type="expression" dxfId="3056" priority="118" stopIfTrue="1">
      <formula>OR(LEFT(K126,1)="3",LEFT(K126,1)="2")</formula>
    </cfRule>
  </conditionalFormatting>
  <conditionalFormatting sqref="K126 AI126">
    <cfRule type="expression" dxfId="3055" priority="113" stopIfTrue="1">
      <formula>LEFT(K126,1)="5"</formula>
    </cfRule>
    <cfRule type="expression" dxfId="3054" priority="114" stopIfTrue="1">
      <formula>LEFT(K126,1)="4"</formula>
    </cfRule>
    <cfRule type="expression" dxfId="3053" priority="115" stopIfTrue="1">
      <formula>OR(LEFT(K126,1)="3",LEFT(K126,1)="2")</formula>
    </cfRule>
  </conditionalFormatting>
  <conditionalFormatting sqref="K62">
    <cfRule type="expression" dxfId="3052" priority="110" stopIfTrue="1">
      <formula>LEFT(K62,1)="5"</formula>
    </cfRule>
    <cfRule type="expression" dxfId="3051" priority="111" stopIfTrue="1">
      <formula>LEFT(K62,1)="4"</formula>
    </cfRule>
    <cfRule type="expression" dxfId="3050" priority="112" stopIfTrue="1">
      <formula>OR(LEFT(K62,1)="3",LEFT(K62,1)="2")</formula>
    </cfRule>
  </conditionalFormatting>
  <conditionalFormatting sqref="K62">
    <cfRule type="expression" dxfId="3049" priority="109" stopIfTrue="1">
      <formula>LEFT(K62,1)="5"</formula>
    </cfRule>
  </conditionalFormatting>
  <conditionalFormatting sqref="K58">
    <cfRule type="expression" dxfId="3048" priority="106" stopIfTrue="1">
      <formula>LEFT(K58,1)="5"</formula>
    </cfRule>
    <cfRule type="expression" dxfId="3047" priority="107" stopIfTrue="1">
      <formula>LEFT(K58,1)="4"</formula>
    </cfRule>
    <cfRule type="expression" dxfId="3046" priority="108" stopIfTrue="1">
      <formula>OR(LEFT(K58,1)="3",LEFT(K58,1)="2")</formula>
    </cfRule>
  </conditionalFormatting>
  <conditionalFormatting sqref="K58">
    <cfRule type="expression" dxfId="3045" priority="103" stopIfTrue="1">
      <formula>LEFT(K58,1)="5"</formula>
    </cfRule>
    <cfRule type="expression" dxfId="3044" priority="104" stopIfTrue="1">
      <formula>LEFT(K58,1)="4"</formula>
    </cfRule>
    <cfRule type="expression" dxfId="3043" priority="105" stopIfTrue="1">
      <formula>OR(LEFT(K58,1)="3",LEFT(K58,1)="2")</formula>
    </cfRule>
  </conditionalFormatting>
  <conditionalFormatting sqref="K58">
    <cfRule type="expression" dxfId="3042" priority="100" stopIfTrue="1">
      <formula>LEFT(K58,1)="5"</formula>
    </cfRule>
    <cfRule type="expression" dxfId="3041" priority="101" stopIfTrue="1">
      <formula>LEFT(K58,1)="4"</formula>
    </cfRule>
    <cfRule type="expression" dxfId="3040" priority="102" stopIfTrue="1">
      <formula>OR(LEFT(K58,1)="3",LEFT(K58,1)="2")</formula>
    </cfRule>
  </conditionalFormatting>
  <conditionalFormatting sqref="K98:K101">
    <cfRule type="expression" dxfId="3039" priority="97" stopIfTrue="1">
      <formula>LEFT(K98,1)="5"</formula>
    </cfRule>
    <cfRule type="expression" dxfId="3038" priority="98" stopIfTrue="1">
      <formula>LEFT(K98,1)="4"</formula>
    </cfRule>
    <cfRule type="expression" dxfId="3037" priority="99" stopIfTrue="1">
      <formula>OR(LEFT(K98,1)="3",LEFT(K98,1)="2")</formula>
    </cfRule>
  </conditionalFormatting>
  <conditionalFormatting sqref="K98:K101">
    <cfRule type="expression" dxfId="3036" priority="94" stopIfTrue="1">
      <formula>LEFT(K98,1)="5"</formula>
    </cfRule>
    <cfRule type="expression" dxfId="3035" priority="95" stopIfTrue="1">
      <formula>LEFT(K98,1)="4"</formula>
    </cfRule>
    <cfRule type="expression" dxfId="3034" priority="96" stopIfTrue="1">
      <formula>OR(LEFT(K98,1)="3",LEFT(K98,1)="2")</formula>
    </cfRule>
  </conditionalFormatting>
  <conditionalFormatting sqref="K98:K101">
    <cfRule type="expression" dxfId="3033" priority="91" stopIfTrue="1">
      <formula>LEFT(K98,1)="5"</formula>
    </cfRule>
    <cfRule type="expression" dxfId="3032" priority="92" stopIfTrue="1">
      <formula>LEFT(K98,1)="4"</formula>
    </cfRule>
    <cfRule type="expression" dxfId="3031" priority="93" stopIfTrue="1">
      <formula>OR(LEFT(K98,1)="3",LEFT(K98,1)="2")</formula>
    </cfRule>
  </conditionalFormatting>
  <conditionalFormatting sqref="K138:K139">
    <cfRule type="expression" dxfId="3030" priority="88" stopIfTrue="1">
      <formula>LEFT(K138,1)="5"</formula>
    </cfRule>
    <cfRule type="expression" dxfId="3029" priority="89" stopIfTrue="1">
      <formula>LEFT(K138,1)="4"</formula>
    </cfRule>
    <cfRule type="expression" dxfId="3028" priority="90" stopIfTrue="1">
      <formula>OR(LEFT(K138,1)="3",LEFT(K138,1)="2")</formula>
    </cfRule>
  </conditionalFormatting>
  <conditionalFormatting sqref="K138:K139">
    <cfRule type="expression" dxfId="3027" priority="87" stopIfTrue="1">
      <formula>LEFT(K138,1)="5"</formula>
    </cfRule>
  </conditionalFormatting>
  <conditionalFormatting sqref="K136:K137">
    <cfRule type="expression" dxfId="3026" priority="84" stopIfTrue="1">
      <formula>LEFT(K136,1)="5"</formula>
    </cfRule>
    <cfRule type="expression" dxfId="3025" priority="85" stopIfTrue="1">
      <formula>LEFT(K136,1)="4"</formula>
    </cfRule>
    <cfRule type="expression" dxfId="3024" priority="86" stopIfTrue="1">
      <formula>OR(LEFT(K136,1)="3",LEFT(K136,1)="2")</formula>
    </cfRule>
  </conditionalFormatting>
  <conditionalFormatting sqref="K143">
    <cfRule type="expression" dxfId="3023" priority="81" stopIfTrue="1">
      <formula>LEFT(K143,1)="5"</formula>
    </cfRule>
    <cfRule type="expression" dxfId="3022" priority="82" stopIfTrue="1">
      <formula>LEFT(K143,1)="4"</formula>
    </cfRule>
    <cfRule type="expression" dxfId="3021" priority="83" stopIfTrue="1">
      <formula>OR(LEFT(K143,1)="3",LEFT(K143,1)="2")</formula>
    </cfRule>
  </conditionalFormatting>
  <conditionalFormatting sqref="K152">
    <cfRule type="expression" dxfId="3020" priority="78" stopIfTrue="1">
      <formula>LEFT(K152,1)="5"</formula>
    </cfRule>
    <cfRule type="expression" dxfId="3019" priority="79" stopIfTrue="1">
      <formula>LEFT(K152,1)="4"</formula>
    </cfRule>
    <cfRule type="expression" dxfId="3018" priority="80" stopIfTrue="1">
      <formula>OR(LEFT(K152,1)="3",LEFT(K152,1)="2")</formula>
    </cfRule>
  </conditionalFormatting>
  <conditionalFormatting sqref="K149:K150">
    <cfRule type="expression" dxfId="3017" priority="75" stopIfTrue="1">
      <formula>LEFT(K149,1)="5"</formula>
    </cfRule>
    <cfRule type="expression" dxfId="3016" priority="76" stopIfTrue="1">
      <formula>LEFT(K149,1)="4"</formula>
    </cfRule>
    <cfRule type="expression" dxfId="3015" priority="77" stopIfTrue="1">
      <formula>OR(LEFT(K149,1)="3",LEFT(K149,1)="2")</formula>
    </cfRule>
  </conditionalFormatting>
  <conditionalFormatting sqref="K149:K150">
    <cfRule type="expression" dxfId="3014" priority="72" stopIfTrue="1">
      <formula>LEFT(K149,1)="5"</formula>
    </cfRule>
    <cfRule type="expression" dxfId="3013" priority="73" stopIfTrue="1">
      <formula>LEFT(K149,1)="4"</formula>
    </cfRule>
    <cfRule type="expression" dxfId="3012" priority="74" stopIfTrue="1">
      <formula>OR(LEFT(K149,1)="3",LEFT(K149,1)="2")</formula>
    </cfRule>
  </conditionalFormatting>
  <conditionalFormatting sqref="K149:K150">
    <cfRule type="expression" dxfId="3011" priority="69" stopIfTrue="1">
      <formula>LEFT(K149,1)="5"</formula>
    </cfRule>
    <cfRule type="expression" dxfId="3010" priority="70" stopIfTrue="1">
      <formula>LEFT(K149,1)="4"</formula>
    </cfRule>
    <cfRule type="expression" dxfId="3009" priority="71" stopIfTrue="1">
      <formula>OR(LEFT(K149,1)="3",LEFT(K149,1)="2")</formula>
    </cfRule>
  </conditionalFormatting>
  <conditionalFormatting sqref="R144 N144:P144 K144:K148">
    <cfRule type="expression" dxfId="3008" priority="62" stopIfTrue="1">
      <formula>LEFT(K144,1)="5"</formula>
    </cfRule>
    <cfRule type="expression" dxfId="3007" priority="63" stopIfTrue="1">
      <formula>LEFT(K144,1)="4"</formula>
    </cfRule>
    <cfRule type="expression" dxfId="3006" priority="64" stopIfTrue="1">
      <formula>OR(LEFT(K144,1)="3",LEFT(K144,1)="2")</formula>
    </cfRule>
  </conditionalFormatting>
  <conditionalFormatting sqref="L144">
    <cfRule type="expression" dxfId="3005" priority="65" stopIfTrue="1">
      <formula>$S144=1</formula>
    </cfRule>
    <cfRule type="expression" dxfId="3004" priority="66" stopIfTrue="1">
      <formula>$S144=0</formula>
    </cfRule>
  </conditionalFormatting>
  <conditionalFormatting sqref="M144">
    <cfRule type="expression" dxfId="3003" priority="67" stopIfTrue="1">
      <formula>$T144=1</formula>
    </cfRule>
    <cfRule type="expression" dxfId="3002" priority="68" stopIfTrue="1">
      <formula>$T144=0</formula>
    </cfRule>
  </conditionalFormatting>
  <conditionalFormatting sqref="R144">
    <cfRule type="expression" dxfId="3001" priority="59" stopIfTrue="1">
      <formula>LEFT(R144,1)="5"</formula>
    </cfRule>
    <cfRule type="expression" dxfId="3000" priority="60" stopIfTrue="1">
      <formula>LEFT(R144,1)="4"</formula>
    </cfRule>
    <cfRule type="expression" dxfId="2999" priority="61" stopIfTrue="1">
      <formula>OR(LEFT(R144,1)="3",LEFT(R144,1)="2")</formula>
    </cfRule>
  </conditionalFormatting>
  <conditionalFormatting sqref="R144">
    <cfRule type="expression" dxfId="2998" priority="56" stopIfTrue="1">
      <formula>LEFT(R144,1)="5"</formula>
    </cfRule>
    <cfRule type="expression" dxfId="2997" priority="57" stopIfTrue="1">
      <formula>LEFT(R144,1)="4"</formula>
    </cfRule>
    <cfRule type="expression" dxfId="2996" priority="58" stopIfTrue="1">
      <formula>OR(LEFT(R144,1)="3",LEFT(R144,1)="2")</formula>
    </cfRule>
  </conditionalFormatting>
  <conditionalFormatting sqref="R144 N144:P144 K144:K148">
    <cfRule type="expression" dxfId="2995" priority="53" stopIfTrue="1">
      <formula>LEFT(K144,1)="5"</formula>
    </cfRule>
    <cfRule type="expression" dxfId="2994" priority="54" stopIfTrue="1">
      <formula>LEFT(K144,1)="4"</formula>
    </cfRule>
    <cfRule type="expression" dxfId="2993" priority="55" stopIfTrue="1">
      <formula>OR(LEFT(K144,1)="3",LEFT(K144,1)="2")</formula>
    </cfRule>
  </conditionalFormatting>
  <conditionalFormatting sqref="L144">
    <cfRule type="expression" dxfId="2992" priority="51" stopIfTrue="1">
      <formula>$S144=1</formula>
    </cfRule>
    <cfRule type="expression" dxfId="2991" priority="52" stopIfTrue="1">
      <formula>$S144=0</formula>
    </cfRule>
  </conditionalFormatting>
  <conditionalFormatting sqref="M144">
    <cfRule type="expression" dxfId="2990" priority="49" stopIfTrue="1">
      <formula>$T144=1</formula>
    </cfRule>
    <cfRule type="expression" dxfId="2989" priority="50" stopIfTrue="1">
      <formula>$T144=0</formula>
    </cfRule>
  </conditionalFormatting>
  <conditionalFormatting sqref="R144">
    <cfRule type="expression" dxfId="2988" priority="46" stopIfTrue="1">
      <formula>LEFT(R144,1)="5"</formula>
    </cfRule>
    <cfRule type="expression" dxfId="2987" priority="47" stopIfTrue="1">
      <formula>LEFT(R144,1)="4"</formula>
    </cfRule>
    <cfRule type="expression" dxfId="2986" priority="48" stopIfTrue="1">
      <formula>OR(LEFT(R144,1)="3",LEFT(R144,1)="2")</formula>
    </cfRule>
  </conditionalFormatting>
  <conditionalFormatting sqref="R144">
    <cfRule type="expression" dxfId="2985" priority="43" stopIfTrue="1">
      <formula>LEFT(R144,1)="5"</formula>
    </cfRule>
    <cfRule type="expression" dxfId="2984" priority="44" stopIfTrue="1">
      <formula>LEFT(R144,1)="4"</formula>
    </cfRule>
    <cfRule type="expression" dxfId="2983" priority="45" stopIfTrue="1">
      <formula>OR(LEFT(R144,1)="3",LEFT(R144,1)="2")</formula>
    </cfRule>
  </conditionalFormatting>
  <conditionalFormatting sqref="K144:K148">
    <cfRule type="expression" dxfId="2982" priority="40" stopIfTrue="1">
      <formula>LEFT(K144,1)="5"</formula>
    </cfRule>
    <cfRule type="expression" dxfId="2981" priority="41" stopIfTrue="1">
      <formula>LEFT(K144,1)="4"</formula>
    </cfRule>
    <cfRule type="expression" dxfId="2980" priority="42" stopIfTrue="1">
      <formula>OR(LEFT(K144,1)="3",LEFT(K144,1)="2")</formula>
    </cfRule>
  </conditionalFormatting>
  <conditionalFormatting sqref="K151">
    <cfRule type="expression" dxfId="2979" priority="37" stopIfTrue="1">
      <formula>LEFT(K151,1)="5"</formula>
    </cfRule>
    <cfRule type="expression" dxfId="2978" priority="38" stopIfTrue="1">
      <formula>LEFT(K151,1)="4"</formula>
    </cfRule>
    <cfRule type="expression" dxfId="2977" priority="39" stopIfTrue="1">
      <formula>OR(LEFT(K151,1)="3",LEFT(K151,1)="2")</formula>
    </cfRule>
  </conditionalFormatting>
  <conditionalFormatting sqref="K151">
    <cfRule type="expression" dxfId="2976" priority="34" stopIfTrue="1">
      <formula>LEFT(K151,1)="5"</formula>
    </cfRule>
    <cfRule type="expression" dxfId="2975" priority="35" stopIfTrue="1">
      <formula>LEFT(K151,1)="4"</formula>
    </cfRule>
    <cfRule type="expression" dxfId="2974" priority="36" stopIfTrue="1">
      <formula>OR(LEFT(K151,1)="3",LEFT(K151,1)="2")</formula>
    </cfRule>
  </conditionalFormatting>
  <conditionalFormatting sqref="K151">
    <cfRule type="expression" dxfId="2973" priority="31" stopIfTrue="1">
      <formula>LEFT(K151,1)="5"</formula>
    </cfRule>
    <cfRule type="expression" dxfId="2972" priority="32" stopIfTrue="1">
      <formula>LEFT(K151,1)="4"</formula>
    </cfRule>
    <cfRule type="expression" dxfId="2971" priority="33" stopIfTrue="1">
      <formula>OR(LEFT(K151,1)="3",LEFT(K151,1)="2")</formula>
    </cfRule>
  </conditionalFormatting>
  <conditionalFormatting sqref="K155:K156">
    <cfRule type="expression" dxfId="2970" priority="28" stopIfTrue="1">
      <formula>LEFT(K155,1)="5"</formula>
    </cfRule>
    <cfRule type="expression" dxfId="2969" priority="29" stopIfTrue="1">
      <formula>LEFT(K155,1)="4"</formula>
    </cfRule>
    <cfRule type="expression" dxfId="2968" priority="30" stopIfTrue="1">
      <formula>OR(LEFT(K155,1)="3",LEFT(K155,1)="2")</formula>
    </cfRule>
  </conditionalFormatting>
  <conditionalFormatting sqref="K155:K156">
    <cfRule type="expression" dxfId="2967" priority="25" stopIfTrue="1">
      <formula>LEFT(K155,1)="5"</formula>
    </cfRule>
    <cfRule type="expression" dxfId="2966" priority="26" stopIfTrue="1">
      <formula>LEFT(K155,1)="4"</formula>
    </cfRule>
    <cfRule type="expression" dxfId="2965" priority="27" stopIfTrue="1">
      <formula>OR(LEFT(K155,1)="3",LEFT(K155,1)="2")</formula>
    </cfRule>
  </conditionalFormatting>
  <conditionalFormatting sqref="K155:K156">
    <cfRule type="expression" dxfId="2964" priority="22" stopIfTrue="1">
      <formula>LEFT(K155,1)="5"</formula>
    </cfRule>
    <cfRule type="expression" dxfId="2963" priority="23" stopIfTrue="1">
      <formula>LEFT(K155,1)="4"</formula>
    </cfRule>
    <cfRule type="expression" dxfId="2962" priority="24" stopIfTrue="1">
      <formula>OR(LEFT(K155,1)="3",LEFT(K155,1)="2")</formula>
    </cfRule>
  </conditionalFormatting>
  <conditionalFormatting sqref="K86">
    <cfRule type="expression" dxfId="2961" priority="19" stopIfTrue="1">
      <formula>LEFT(K86,1)="5"</formula>
    </cfRule>
    <cfRule type="expression" dxfId="2960" priority="20" stopIfTrue="1">
      <formula>LEFT(K86,1)="4"</formula>
    </cfRule>
    <cfRule type="expression" dxfId="2959" priority="21" stopIfTrue="1">
      <formula>OR(LEFT(K86,1)="3",LEFT(K86,1)="2")</formula>
    </cfRule>
  </conditionalFormatting>
  <conditionalFormatting sqref="K140">
    <cfRule type="expression" dxfId="2958" priority="16" stopIfTrue="1">
      <formula>LEFT(K140,1)="5"</formula>
    </cfRule>
    <cfRule type="expression" dxfId="2957" priority="17" stopIfTrue="1">
      <formula>LEFT(K140,1)="4"</formula>
    </cfRule>
    <cfRule type="expression" dxfId="2956" priority="18" stopIfTrue="1">
      <formula>OR(LEFT(K140,1)="3",LEFT(K140,1)="2")</formula>
    </cfRule>
  </conditionalFormatting>
  <conditionalFormatting sqref="K67">
    <cfRule type="expression" dxfId="2955" priority="10" stopIfTrue="1">
      <formula>LEFT(K67,1)="5"</formula>
    </cfRule>
    <cfRule type="expression" dxfId="2954" priority="11" stopIfTrue="1">
      <formula>LEFT(K67,1)="4"</formula>
    </cfRule>
    <cfRule type="expression" dxfId="2953" priority="12" stopIfTrue="1">
      <formula>OR(LEFT(K67,1)="3",LEFT(K67,1)="2")</formula>
    </cfRule>
  </conditionalFormatting>
  <conditionalFormatting sqref="K49">
    <cfRule type="expression" dxfId="2952" priority="7" stopIfTrue="1">
      <formula>LEFT(K49,1)="5"</formula>
    </cfRule>
    <cfRule type="expression" dxfId="2951" priority="8" stopIfTrue="1">
      <formula>LEFT(K49,1)="4"</formula>
    </cfRule>
    <cfRule type="expression" dxfId="2950" priority="9" stopIfTrue="1">
      <formula>OR(LEFT(K49,1)="3",LEFT(K49,1)="2")</formula>
    </cfRule>
  </conditionalFormatting>
  <conditionalFormatting sqref="K49">
    <cfRule type="expression" dxfId="2949" priority="4" stopIfTrue="1">
      <formula>LEFT(K49,1)="5"</formula>
    </cfRule>
    <cfRule type="expression" dxfId="2948" priority="5" stopIfTrue="1">
      <formula>LEFT(K49,1)="4"</formula>
    </cfRule>
    <cfRule type="expression" dxfId="2947" priority="6" stopIfTrue="1">
      <formula>OR(LEFT(K49,1)="3",LEFT(K49,1)="2")</formula>
    </cfRule>
  </conditionalFormatting>
  <conditionalFormatting sqref="K49">
    <cfRule type="expression" dxfId="2946" priority="1" stopIfTrue="1">
      <formula>LEFT(K49,1)="5"</formula>
    </cfRule>
    <cfRule type="expression" dxfId="2945" priority="2" stopIfTrue="1">
      <formula>LEFT(K49,1)="4"</formula>
    </cfRule>
    <cfRule type="expression" dxfId="2944" priority="3" stopIfTrue="1">
      <formula>OR(LEFT(K49,1)="3",LEFT(K49,1)="2")</formula>
    </cfRule>
  </conditionalFormatting>
  <dataValidations count="3">
    <dataValidation type="list" allowBlank="1" showInputMessage="1" showErrorMessage="1" sqref="E13:E17 E173:E177 E161:E165 E97:E103 E143:E153 E30:E34 E129:E133 E19:E22 E117:E121 E111:E115 E61:E65 E54:E59 E91:E95 E67:E71 E79:E83 E73:E77 E135:E141 E123:E127 E155:E159 E42:E46 E36:E40 E24:E28 E105:E109 E167:E171 E85:E89 E48:E52" xr:uid="{00000000-0002-0000-0E00-000000000000}">
      <formula1>PPE</formula1>
    </dataValidation>
    <dataValidation type="list" allowBlank="1" showInputMessage="1" showErrorMessage="1" sqref="I173:I177 AG161 I143:I153 AG123:AG126 I129:I133 AG30:AG33 I117:I121 I111:I115 I54:I59 AG54:AG58 I91:I95 I155:I159 I79:I83 I73:I77 AG138:AG139 I123:I127 I13:I17 AG155:AG156 I42:I46 I36:I40 I24:I28 AG105 AG62 AG167:AG168 AG21 I30:I34 I97:I103 I161:I165 I167:I171 I105:I109 I19:I22 I61:I65 AG98:AG101 AG135 AG86 AG144:AG152 I67:I71 I85:I89 I135:I141 I48:I52 AG49" xr:uid="{00000000-0002-0000-0E00-000001000000}">
      <formula1>Seriousness</formula1>
    </dataValidation>
    <dataValidation type="list" allowBlank="1" showInputMessage="1" showErrorMessage="1" sqref="H13:H17 H173:H177 AF161 H143:H153 AF123:AF126 H129:H133 AF30:AF33 H117:H121 H111:H115 H54:H59 AF54:AF58 H91:H95 H155:H159 H79:H83 H73:H77 AF138:AF139 H123:H127 AF155:AF156 H42:H46 H36:H40 H24:H28 AF105 AF62 AF167:AF168 AF21 H30:H34 H97:H103 H161:H165 H167:H171 H105:H109 H19:H22 H61:H65 AF98:AF101 AF135 AF86 AF144:AF152 H67:H71 H85:H89 H135:H141 H48:H52 AF49" xr:uid="{00000000-0002-0000-0E00-000002000000}">
      <formula1>Exposition</formula1>
    </dataValidation>
  </dataValidations>
  <hyperlinks>
    <hyperlink ref="AA36" r:id="rId1" xr:uid="{2C74047C-1B4F-423A-A91D-5FE8E9179606}"/>
    <hyperlink ref="AA135" r:id="rId2" xr:uid="{5E56613D-2B09-45F4-AA51-25BC4C4466B5}"/>
    <hyperlink ref="AA105" r:id="rId3" xr:uid="{1C04E67B-84BB-4166-97C0-3156CE40DD0C}"/>
    <hyperlink ref="AA49" r:id="rId4" xr:uid="{0C0E66C4-C26C-4577-8F27-FCECCFEAD58F}"/>
  </hyperlinks>
  <pageMargins left="0.19685039370078741" right="0.19685039370078741" top="0.59055118110236227" bottom="0.59055118110236227" header="0.51181102362204722" footer="0.51181102362204722"/>
  <pageSetup paperSize="8" scale="45" orientation="landscape"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tabColor rgb="FFFF0000"/>
  </sheetPr>
  <dimension ref="A1:GY175"/>
  <sheetViews>
    <sheetView topLeftCell="A46" zoomScale="80" zoomScaleNormal="80" workbookViewId="0">
      <selection activeCell="N52" sqref="N52"/>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4"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65" t="s">
        <v>343</v>
      </c>
      <c r="C2" s="499" t="s">
        <v>1007</v>
      </c>
      <c r="D2" s="505"/>
      <c r="E2" s="288"/>
      <c r="K2" s="290"/>
      <c r="L2" s="290"/>
      <c r="M2" s="290"/>
      <c r="N2" s="290"/>
      <c r="O2" s="290"/>
      <c r="P2" s="290"/>
      <c r="Q2" s="290"/>
      <c r="R2" s="290"/>
      <c r="S2" s="319"/>
      <c r="T2" s="319"/>
      <c r="V2" s="416"/>
    </row>
    <row r="3" spans="1:207">
      <c r="B3" s="466" t="s">
        <v>345</v>
      </c>
      <c r="C3" s="500" t="s">
        <v>1008</v>
      </c>
      <c r="D3" s="288"/>
      <c r="E3" s="288"/>
      <c r="K3" s="290"/>
      <c r="L3" s="290"/>
      <c r="M3" s="290"/>
      <c r="N3" s="290"/>
      <c r="O3" s="290"/>
      <c r="P3" s="290"/>
      <c r="Q3" s="290"/>
      <c r="R3" s="290"/>
      <c r="S3" s="319"/>
      <c r="T3" s="319"/>
    </row>
    <row r="4" spans="1:207">
      <c r="B4" s="467" t="s">
        <v>347</v>
      </c>
      <c r="C4" s="501" t="s">
        <v>348</v>
      </c>
      <c r="D4" s="289"/>
      <c r="E4" s="289"/>
      <c r="K4" s="290"/>
      <c r="L4" s="290"/>
      <c r="M4" s="290"/>
      <c r="N4" s="290"/>
      <c r="O4" s="290"/>
      <c r="P4" s="290"/>
      <c r="Q4" s="290"/>
      <c r="R4" s="290"/>
      <c r="S4" s="319"/>
      <c r="T4" s="319"/>
    </row>
    <row r="5" spans="1:207">
      <c r="B5" s="468" t="s">
        <v>314</v>
      </c>
      <c r="C5" s="469">
        <v>44670</v>
      </c>
      <c r="K5" s="290"/>
      <c r="L5" s="290"/>
      <c r="M5" s="290"/>
      <c r="N5" s="290"/>
      <c r="O5" s="290"/>
      <c r="P5" s="290"/>
      <c r="Q5" s="290"/>
      <c r="R5" s="290"/>
      <c r="S5" s="319"/>
      <c r="T5" s="319"/>
    </row>
    <row r="6" spans="1:207">
      <c r="B6" s="502" t="s">
        <v>315</v>
      </c>
      <c r="C6" s="469">
        <v>45378</v>
      </c>
      <c r="K6" s="290"/>
      <c r="L6" s="290"/>
      <c r="M6" s="290"/>
      <c r="N6" s="290"/>
      <c r="O6" s="290"/>
      <c r="P6" s="290"/>
      <c r="Q6" s="290"/>
      <c r="R6" s="290"/>
      <c r="S6" s="319"/>
      <c r="T6" s="319"/>
    </row>
    <row r="7" spans="1:207">
      <c r="B7" s="466" t="s">
        <v>350</v>
      </c>
      <c r="C7" s="471">
        <f>IF(ISERROR(AVERAGE(F12:F180)),C7,AVERAGE(F12:F180))</f>
        <v>4</v>
      </c>
      <c r="K7" s="290"/>
      <c r="L7" s="290"/>
      <c r="M7" s="290"/>
      <c r="N7" s="290"/>
      <c r="O7" s="290"/>
      <c r="P7" s="290"/>
      <c r="Q7" s="290"/>
      <c r="R7" s="290"/>
      <c r="S7" s="319"/>
      <c r="T7" s="319"/>
    </row>
    <row r="8" spans="1:207">
      <c r="B8" s="495" t="s">
        <v>351</v>
      </c>
      <c r="C8" s="498" t="s">
        <v>1009</v>
      </c>
      <c r="D8" s="865" t="str">
        <f>IF((F9&lt;=0.85*C7),"Alert: please reconsider your HWAG definition","")</f>
        <v/>
      </c>
      <c r="E8" s="865"/>
      <c r="F8" s="865"/>
      <c r="G8" s="865"/>
    </row>
    <row r="9" spans="1:207">
      <c r="F9" s="320">
        <f>IF(ISERROR(AVERAGE(F12:F169)),C7,AVERAGE(F12:F169))</f>
        <v>4</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206" t="s">
        <v>387</v>
      </c>
      <c r="AD11" s="226" t="s">
        <v>388</v>
      </c>
      <c r="AE11" s="207" t="s">
        <v>389</v>
      </c>
      <c r="AF11" s="227" t="s">
        <v>367</v>
      </c>
      <c r="AG11" s="228" t="s">
        <v>368</v>
      </c>
      <c r="AH11" s="229" t="s">
        <v>369</v>
      </c>
      <c r="AI11" s="230" t="s">
        <v>370</v>
      </c>
    </row>
    <row r="12" spans="1:207" s="517" customFormat="1" ht="14.25">
      <c r="A12" s="403" t="s">
        <v>253</v>
      </c>
      <c r="B12" s="398"/>
      <c r="C12" s="398"/>
      <c r="D12" s="398"/>
      <c r="E12" s="370"/>
      <c r="F12" s="370"/>
      <c r="G12" s="464"/>
      <c r="H12" s="412"/>
      <c r="I12" s="398"/>
      <c r="J12" s="398">
        <f>IF(SUM(J13:J17)=0,"",MAX(J13:J17))</f>
        <v>72</v>
      </c>
      <c r="K12" s="356" t="str">
        <f>IF(ISERROR(VLOOKUP(Y12,'Directive OSH09 (FR)'!$T$6:$U$10,2,FALSE)),"",VLOOKUP(Y12,'Directive OSH09 (FR)'!$T$6:$U$10,2,FALSE))</f>
        <v>4-Substantiel</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IF(J12="","",IF(J12&gt;=161,5,IF(J12&gt;=65,4,IF(J12&gt;=20,3,IF(J12&gt;=9,2,1)))))</f>
        <v>4</v>
      </c>
      <c r="Z12" s="374"/>
      <c r="AA12" s="375"/>
      <c r="AB12" s="375"/>
      <c r="AC12" s="375"/>
      <c r="AD12" s="376"/>
      <c r="AE12" s="374"/>
      <c r="AF12" s="375"/>
      <c r="AG12" s="375"/>
      <c r="AH12" s="375"/>
      <c r="AI12" s="37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89.25">
      <c r="A13" s="404" t="s">
        <v>414</v>
      </c>
      <c r="B13" s="255" t="s">
        <v>1010</v>
      </c>
      <c r="C13" s="255" t="s">
        <v>1011</v>
      </c>
      <c r="D13" s="255" t="s">
        <v>1012</v>
      </c>
      <c r="E13" s="266" t="s">
        <v>36</v>
      </c>
      <c r="F13" s="267">
        <v>4</v>
      </c>
      <c r="G13" s="256" t="s">
        <v>418</v>
      </c>
      <c r="H13" s="7" t="s">
        <v>41</v>
      </c>
      <c r="I13" s="8" t="s">
        <v>48</v>
      </c>
      <c r="J13" s="8">
        <f>IF(ISERROR(W13*X13),"",W13*X13)</f>
        <v>72</v>
      </c>
      <c r="K13" s="14" t="str">
        <f>IF(ISERROR(VLOOKUP(Y13,'Directive OSH09 (FR)'!$T$6:$U$10,2,FALSE)),"",VLOOKUP(Y13,'Directive OSH09 (FR)'!$T$6:$U$10,2,FALSE))</f>
        <v>4-Substantiel</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8</v>
      </c>
      <c r="Y13" s="3">
        <f>IF(J13="","",IF(J13&gt;=161,5,IF(J13&gt;=65,4,IF(J13&gt;=20,3,IF(J13&gt;=9,2,1)))))</f>
        <v>4</v>
      </c>
      <c r="Z13" s="196" t="s">
        <v>1013</v>
      </c>
      <c r="AA13" s="176" t="s">
        <v>1014</v>
      </c>
      <c r="AB13" s="177"/>
      <c r="AC13" s="177"/>
      <c r="AD13" s="197"/>
      <c r="AE13" s="196"/>
      <c r="AF13" s="177"/>
      <c r="AG13" s="177"/>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67"/>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67"/>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03" t="s">
        <v>257</v>
      </c>
      <c r="B18" s="398"/>
      <c r="C18" s="398"/>
      <c r="D18" s="398"/>
      <c r="E18" s="370"/>
      <c r="F18" s="371"/>
      <c r="G18" s="464"/>
      <c r="H18" s="412"/>
      <c r="I18" s="398"/>
      <c r="J18" s="398">
        <f>IF(SUM(J19:J23)=0,"",MAX(J19:J23))</f>
        <v>16</v>
      </c>
      <c r="K18" s="356" t="str">
        <f>IF(ISERROR(VLOOKUP(Y18,'Directive OSH09 (FR)'!$T$6:$U$10,2,FALSE)),"",VLOOKUP(Y18,'Directive OSH09 (FR)'!$T$6:$U$10,2,FALSE))</f>
        <v>2-Tolérable</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IF(M18="Yes",IF(SUM(T19:T23)=0,0,1),2)</f>
        <v>0</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2</v>
      </c>
      <c r="Z18" s="374"/>
      <c r="AA18" s="375"/>
      <c r="AB18" s="375"/>
      <c r="AC18" s="375"/>
      <c r="AD18" s="376"/>
      <c r="AE18" s="374"/>
      <c r="AF18" s="375"/>
      <c r="AG18" s="375"/>
      <c r="AH18" s="375"/>
      <c r="AI18" s="37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38.25">
      <c r="A19" s="261"/>
      <c r="B19" s="8" t="s">
        <v>1015</v>
      </c>
      <c r="C19" s="8" t="s">
        <v>1016</v>
      </c>
      <c r="D19" s="8" t="s">
        <v>1017</v>
      </c>
      <c r="E19" s="266" t="s">
        <v>33</v>
      </c>
      <c r="F19" s="267">
        <v>4</v>
      </c>
      <c r="G19" s="321" t="s">
        <v>418</v>
      </c>
      <c r="H19" s="7" t="s">
        <v>38</v>
      </c>
      <c r="I19" s="8" t="s">
        <v>46</v>
      </c>
      <c r="J19" s="8">
        <f>IF(ISERROR(W19*X19),"",W19*X19)</f>
        <v>4</v>
      </c>
      <c r="K19" s="14" t="str">
        <f>IF(ISERROR(VLOOKUP(Y19,'Directive OSH09 (FR)'!$T$6:$U$10,2,FALSE)),"",VLOOKUP(Y19,'Directive OSH09 (FR)'!$T$6:$U$10,2,FALSE))</f>
        <v>1-Negligeable</v>
      </c>
      <c r="L19" s="126"/>
      <c r="M19" s="127"/>
      <c r="N19" s="27"/>
      <c r="O19" s="27"/>
      <c r="P19" s="27"/>
      <c r="Q19" s="57"/>
      <c r="R19" s="35"/>
      <c r="S19" s="7">
        <f t="shared" ref="S19:T19" si="5">U19</f>
        <v>0</v>
      </c>
      <c r="T19" s="35">
        <f t="shared" si="5"/>
        <v>0</v>
      </c>
      <c r="U19" s="3">
        <f>IF(A19="",0,IF(Q$18="",1,IF(Q$18+$U$18*365&lt;$U$1,1,0)))</f>
        <v>0</v>
      </c>
      <c r="V19" s="163">
        <f>IF(A19="",0,IF(Q$18="",1,IF(Q$18+$V$18*365&lt;$U$1,1,0)))</f>
        <v>0</v>
      </c>
      <c r="W19" s="162">
        <f>IF(ISERROR(VLOOKUP(H19,'Directive OSH09 (FR)'!$O$6:$P$10,2,FALSE)),"",VLOOKUP(H19,'Directive OSH09 (FR)'!$O$6:$P$10,2,FALSE))</f>
        <v>4</v>
      </c>
      <c r="X19" s="3">
        <f>IF(ISERROR(VLOOKUP(I19,'Directive OSH09 (FR)'!$O$13:$P$17,2,FALSE)),"",VLOOKUP(I19,'Directive OSH09 (FR)'!$O$13:$P$17,2,FALSE))</f>
        <v>1</v>
      </c>
      <c r="Y19" s="3">
        <f>IF(J19="","",IF(J19&gt;=161,5,IF(J19&gt;=65,4,IF(J19&gt;=20,3,IF(J19&gt;=9,2,1)))))</f>
        <v>1</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114.75">
      <c r="A20" s="261"/>
      <c r="B20" s="8" t="s">
        <v>1018</v>
      </c>
      <c r="C20" s="8" t="s">
        <v>1019</v>
      </c>
      <c r="D20" s="8" t="s">
        <v>1020</v>
      </c>
      <c r="E20" s="266" t="s">
        <v>36</v>
      </c>
      <c r="F20" s="267">
        <v>4</v>
      </c>
      <c r="G20" s="321" t="s">
        <v>1021</v>
      </c>
      <c r="H20" s="7" t="s">
        <v>38</v>
      </c>
      <c r="I20" s="8" t="s">
        <v>47</v>
      </c>
      <c r="J20" s="8">
        <f t="shared" ref="J20:J23" si="6">IF(ISERROR(W20*X20),"",W20*X20)</f>
        <v>16</v>
      </c>
      <c r="K20" s="14" t="str">
        <f>IF(ISERROR(VLOOKUP(Y20,'Directive OSH09 (FR)'!$T$6:$U$10,2,FALSE)),"",VLOOKUP(Y20,'Directive OSH09 (FR)'!$T$6:$U$10,2,FALSE))</f>
        <v>2-Tolérable</v>
      </c>
      <c r="L20" s="126"/>
      <c r="M20" s="127"/>
      <c r="N20" s="27"/>
      <c r="O20" s="27"/>
      <c r="P20" s="27"/>
      <c r="Q20" s="57"/>
      <c r="R20" s="35"/>
      <c r="S20" s="7">
        <f t="shared" ref="S20:T23" si="7">U20</f>
        <v>0</v>
      </c>
      <c r="T20" s="35">
        <f t="shared" si="7"/>
        <v>0</v>
      </c>
      <c r="U20" s="3">
        <f t="shared" ref="U20:U23" si="8">IF(A20="",0,IF(Q$18="",1,IF(Q$18+$U$18*365&lt;$U$1,1,0)))</f>
        <v>0</v>
      </c>
      <c r="V20" s="163">
        <f t="shared" ref="V20:V23" si="9">IF(A20="",0,IF(Q$18="",1,IF(Q$18+$V$18*365&lt;$U$1,1,0)))</f>
        <v>0</v>
      </c>
      <c r="W20" s="162">
        <f>IF(ISERROR(VLOOKUP(H20,'Directive OSH09 (FR)'!$O$6:$P$10,2,FALSE)),"",VLOOKUP(H20,'Directive OSH09 (FR)'!$O$6:$P$10,2,FALSE))</f>
        <v>4</v>
      </c>
      <c r="X20" s="3">
        <f>IF(ISERROR(VLOOKUP(I20,'Directive OSH09 (FR)'!$O$13:$P$17,2,FALSE)),"",VLOOKUP(I20,'Directive OSH09 (FR)'!$O$13:$P$17,2,FALSE))</f>
        <v>4</v>
      </c>
      <c r="Y20" s="3">
        <f t="shared" ref="Y20:Y23" si="10">IF(J20="","",IF(J20&gt;=161,5,IF(J20&gt;=65,4,IF(J20&gt;=20,3,IF(J20&gt;=9,2,1)))))</f>
        <v>2</v>
      </c>
      <c r="Z20" s="417"/>
      <c r="AA20" s="418"/>
      <c r="AB20" s="418"/>
      <c r="AC20" s="418"/>
      <c r="AD20" s="419"/>
      <c r="AE20" s="417"/>
      <c r="AF20" s="418"/>
      <c r="AG20" s="418"/>
      <c r="AH20" s="418"/>
      <c r="AI20" s="419"/>
    </row>
    <row r="21" spans="1:207">
      <c r="A21" s="261"/>
      <c r="B21" s="255"/>
      <c r="C21" s="255"/>
      <c r="D21" s="255"/>
      <c r="E21" s="266"/>
      <c r="F21" s="283"/>
      <c r="G21" s="256"/>
      <c r="H21" s="7"/>
      <c r="I21" s="8"/>
      <c r="J21" s="8"/>
      <c r="K21" s="14"/>
      <c r="L21" s="126"/>
      <c r="M21" s="127"/>
      <c r="N21" s="27"/>
      <c r="O21" s="27"/>
      <c r="P21" s="27"/>
      <c r="Q21" s="57"/>
      <c r="R21" s="35"/>
      <c r="S21" s="7"/>
      <c r="T21" s="35"/>
      <c r="U21" s="3"/>
      <c r="V21" s="163"/>
      <c r="W21" s="162"/>
      <c r="X21" s="3"/>
      <c r="Y21" s="3"/>
      <c r="Z21" s="213"/>
      <c r="AA21" s="418"/>
      <c r="AB21" s="418"/>
      <c r="AC21" s="418"/>
      <c r="AD21" s="419"/>
      <c r="AE21" s="417"/>
      <c r="AF21" s="314"/>
      <c r="AG21" s="8"/>
      <c r="AH21" s="8"/>
      <c r="AI21" s="14"/>
    </row>
    <row r="22" spans="1:207">
      <c r="A22" s="261"/>
      <c r="B22" s="8"/>
      <c r="C22" s="8"/>
      <c r="D22" s="8"/>
      <c r="E22" s="266"/>
      <c r="F22" s="267"/>
      <c r="G22" s="321"/>
      <c r="H22" s="7"/>
      <c r="I22" s="8"/>
      <c r="J22" s="8" t="str">
        <f t="shared" si="6"/>
        <v/>
      </c>
      <c r="K22" s="14" t="str">
        <f>IF(ISERROR(VLOOKUP(Y22,'Directive OSH09 (FR)'!$T$6:$U$10,2,FALSE)),"",VLOOKUP(Y22,'Directive OSH09 (FR)'!$T$6:$U$10,2,FALSE))</f>
        <v/>
      </c>
      <c r="L22" s="126"/>
      <c r="M22" s="127"/>
      <c r="N22" s="27"/>
      <c r="O22" s="27"/>
      <c r="P22" s="27"/>
      <c r="Q22" s="57"/>
      <c r="R22" s="35"/>
      <c r="S22" s="7">
        <f t="shared" si="7"/>
        <v>0</v>
      </c>
      <c r="T22" s="35">
        <f t="shared" si="7"/>
        <v>0</v>
      </c>
      <c r="U22" s="3">
        <f t="shared" si="8"/>
        <v>0</v>
      </c>
      <c r="V22" s="163">
        <f t="shared" si="9"/>
        <v>0</v>
      </c>
      <c r="W22" s="162" t="str">
        <f>IF(ISERROR(VLOOKUP(H22,'Directive OSH09 (FR)'!$O$6:$P$10,2,FALSE)),"",VLOOKUP(H22,'Directive OSH09 (FR)'!$O$6:$P$10,2,FALSE))</f>
        <v/>
      </c>
      <c r="X22" s="3" t="str">
        <f>IF(ISERROR(VLOOKUP(I22,'Directive OSH09 (FR)'!$O$13:$P$17,2,FALSE)),"",VLOOKUP(I22,'Directive OSH09 (FR)'!$O$13:$P$17,2,FALSE))</f>
        <v/>
      </c>
      <c r="Y22" s="3" t="str">
        <f t="shared" si="10"/>
        <v/>
      </c>
      <c r="Z22" s="417"/>
      <c r="AA22" s="418"/>
      <c r="AB22" s="418"/>
      <c r="AC22" s="418"/>
      <c r="AD22" s="419"/>
      <c r="AE22" s="417"/>
      <c r="AF22" s="418"/>
      <c r="AG22" s="418"/>
      <c r="AH22" s="418"/>
      <c r="AI22" s="419"/>
    </row>
    <row r="23" spans="1:207" ht="5.25" customHeight="1">
      <c r="A23" s="405"/>
      <c r="B23" s="62"/>
      <c r="C23" s="62"/>
      <c r="D23" s="62"/>
      <c r="E23" s="293"/>
      <c r="F23" s="282"/>
      <c r="G23" s="458"/>
      <c r="H23" s="61"/>
      <c r="I23" s="62"/>
      <c r="J23" s="62" t="str">
        <f t="shared" si="6"/>
        <v/>
      </c>
      <c r="K23" s="63" t="str">
        <f>IF(ISERROR(VLOOKUP(Y23,'Directive OSH09 (FR)'!$T$6:$U$10,2,FALSE)),"",VLOOKUP(Y23,'Directive OSH09 (FR)'!$T$6:$U$10,2,FALSE))</f>
        <v/>
      </c>
      <c r="L23" s="61"/>
      <c r="M23" s="64"/>
      <c r="N23" s="64"/>
      <c r="O23" s="64"/>
      <c r="P23" s="64"/>
      <c r="Q23" s="65"/>
      <c r="R23" s="66"/>
      <c r="S23" s="61">
        <f t="shared" si="7"/>
        <v>0</v>
      </c>
      <c r="T23" s="66">
        <f t="shared" si="7"/>
        <v>0</v>
      </c>
      <c r="U23" s="164">
        <f t="shared" si="8"/>
        <v>0</v>
      </c>
      <c r="V23" s="165">
        <f t="shared" si="9"/>
        <v>0</v>
      </c>
      <c r="W23" s="162" t="str">
        <f>IF(ISERROR(VLOOKUP(H23,'Directive OSH09 (FR)'!$O$6:$P$10,2,FALSE)),"",VLOOKUP(H23,'Directive OSH09 (FR)'!$O$6:$P$10,2,FALSE))</f>
        <v/>
      </c>
      <c r="X23" s="3" t="str">
        <f>IF(ISERROR(VLOOKUP(I23,'Directive OSH09 (FR)'!$O$13:$P$17,2,FALSE)),"",VLOOKUP(I23,'Directive OSH09 (FR)'!$O$13:$P$17,2,FALSE))</f>
        <v/>
      </c>
      <c r="Y23" s="3" t="str">
        <f t="shared" si="10"/>
        <v/>
      </c>
      <c r="Z23" s="417"/>
      <c r="AA23" s="418"/>
      <c r="AB23" s="418"/>
      <c r="AC23" s="418"/>
      <c r="AD23" s="419"/>
      <c r="AE23" s="417"/>
      <c r="AF23" s="418"/>
      <c r="AG23" s="418"/>
      <c r="AH23" s="418"/>
      <c r="AI23" s="419"/>
    </row>
    <row r="24" spans="1:207" s="517" customFormat="1">
      <c r="A24" s="403" t="s">
        <v>263</v>
      </c>
      <c r="B24" s="398"/>
      <c r="C24" s="398"/>
      <c r="D24" s="398"/>
      <c r="E24" s="370"/>
      <c r="F24" s="371"/>
      <c r="G24" s="464"/>
      <c r="H24" s="412"/>
      <c r="I24" s="398"/>
      <c r="J24" s="398">
        <f>IF(SUM(J25:J29)=0,"",MAX(J25:J29))</f>
        <v>4</v>
      </c>
      <c r="K24" s="356" t="str">
        <f>IF(ISERROR(VLOOKUP(Y24,'Directive OSH09 (FR)'!$T$6:$U$10,2,FALSE)),"",VLOOKUP(Y24,'Directive OSH09 (FR)'!$T$6:$U$10,2,FALSE))</f>
        <v>1-Negligeable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IF(OR(L24="Yes",M24="Yes"),MAX(Q25:Q29),"")</f>
        <v/>
      </c>
      <c r="R24" s="361"/>
      <c r="S24" s="357">
        <f>IF(L24="Yes",IF(SUM(S25:S29)=0,0,1),2)</f>
        <v>2</v>
      </c>
      <c r="T24" s="361">
        <f>IF(M24="Yes",IF(SUM(T25:T29)=0,0,1),2)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1</v>
      </c>
      <c r="Z24" s="374"/>
      <c r="AA24" s="375"/>
      <c r="AB24" s="375"/>
      <c r="AC24" s="375"/>
      <c r="AD24" s="376"/>
      <c r="AE24" s="374"/>
      <c r="AF24" s="375"/>
      <c r="AG24" s="375"/>
      <c r="AH24" s="375"/>
      <c r="AI24" s="37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row>
    <row r="25" spans="1:207" ht="76.5">
      <c r="A25" s="261" t="s">
        <v>424</v>
      </c>
      <c r="B25" s="255" t="s">
        <v>1022</v>
      </c>
      <c r="C25" s="255" t="s">
        <v>426</v>
      </c>
      <c r="D25" s="255" t="s">
        <v>427</v>
      </c>
      <c r="E25" s="266" t="s">
        <v>36</v>
      </c>
      <c r="F25" s="267">
        <v>4</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26" si="11">U25</f>
        <v>1</v>
      </c>
      <c r="T25" s="35">
        <f t="shared" si="11"/>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18"/>
      <c r="AD25" s="419"/>
      <c r="AE25" s="421"/>
      <c r="AF25" s="8"/>
      <c r="AG25" s="8"/>
      <c r="AH25" s="8">
        <f>IF(ISERROR(AU25*AV25),"",AU25*AV25)</f>
        <v>0</v>
      </c>
      <c r="AI25" s="419"/>
    </row>
    <row r="26" spans="1:207" ht="76.5">
      <c r="A26" s="261" t="s">
        <v>424</v>
      </c>
      <c r="B26" s="255" t="s">
        <v>1023</v>
      </c>
      <c r="C26" s="255" t="s">
        <v>1024</v>
      </c>
      <c r="D26" s="255" t="s">
        <v>427</v>
      </c>
      <c r="E26" s="266" t="s">
        <v>36</v>
      </c>
      <c r="F26" s="267">
        <v>4</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11"/>
        <v>1</v>
      </c>
      <c r="T26" s="35">
        <f t="shared" si="11"/>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18"/>
      <c r="AD26" s="419"/>
      <c r="AE26" s="421"/>
      <c r="AF26" s="8"/>
      <c r="AG26" s="8"/>
      <c r="AH26" s="8">
        <f>IF(ISERROR(AU26*AV26),"",AU26*AV26)</f>
        <v>0</v>
      </c>
      <c r="AI26" s="419"/>
    </row>
    <row r="27" spans="1:207" ht="102">
      <c r="A27" s="261" t="s">
        <v>424</v>
      </c>
      <c r="B27" s="255" t="s">
        <v>1022</v>
      </c>
      <c r="C27" s="255" t="s">
        <v>440</v>
      </c>
      <c r="D27" s="255" t="s">
        <v>1025</v>
      </c>
      <c r="E27" s="266" t="s">
        <v>36</v>
      </c>
      <c r="F27" s="267">
        <v>4</v>
      </c>
      <c r="G27" s="256" t="s">
        <v>428</v>
      </c>
      <c r="H27" s="7" t="s">
        <v>35</v>
      </c>
      <c r="I27" s="8" t="s">
        <v>46</v>
      </c>
      <c r="J27" s="309">
        <f>IF(ISERROR(W27*X27),"",W27*X27)</f>
        <v>2</v>
      </c>
      <c r="K27" s="308" t="str">
        <f>IF(ISERROR(VLOOKUP(Y27,'Directive OSH09 (FR)'!$T$6:$U$10,2,FALSE)),"",VLOOKUP(Y27,'Directive OSH09 (FR)'!$T$6:$U$10,2,FALSE))</f>
        <v>1-Negligeable</v>
      </c>
      <c r="L27" s="126"/>
      <c r="M27" s="127"/>
      <c r="N27" s="27"/>
      <c r="O27" s="27"/>
      <c r="P27" s="27"/>
      <c r="Q27" s="57"/>
      <c r="R27" s="35"/>
      <c r="S27" s="7">
        <f>U27</f>
        <v>1</v>
      </c>
      <c r="T27" s="35">
        <f>V27</f>
        <v>1</v>
      </c>
      <c r="U27" s="3">
        <f>IF(A27="",0,IF(Q$24="",1,IF(Q$24+$U$24*365&lt;$U$1,1,0)))</f>
        <v>1</v>
      </c>
      <c r="V27" s="163">
        <f>IF(A27="",0,IF(Q$24="",1,IF(Q$24+$V$24*365&lt;$U$1,1,0)))</f>
        <v>1</v>
      </c>
      <c r="W27" s="162">
        <f>IF(ISERROR(VLOOKUP(H27,'Directive OSH09 (FR)'!$O$6:$P$10,2,FALSE)),"",VLOOKUP(H27,'Directive OSH09 (FR)'!$O$6:$P$10,2,FALSE))</f>
        <v>2</v>
      </c>
      <c r="X27" s="3">
        <f>IF(ISERROR(VLOOKUP(I27,'Directive OSH09 (FR)'!$O$13:$P$17,2,FALSE)),"",VLOOKUP(I27,'Directive OSH09 (FR)'!$O$13:$P$17,2,FALSE))</f>
        <v>1</v>
      </c>
      <c r="Y27" s="3">
        <f>IF(J27="","",IF(J27&gt;=161,5,IF(J27&gt;=65,4,IF(J27&gt;=20,3,IF(J27&gt;=9,2,1)))))</f>
        <v>1</v>
      </c>
      <c r="Z27" s="452" t="s">
        <v>568</v>
      </c>
      <c r="AA27" s="418"/>
      <c r="AB27" s="418"/>
      <c r="AC27" s="418"/>
      <c r="AD27" s="419"/>
      <c r="AE27" s="421"/>
      <c r="AF27" s="8"/>
      <c r="AG27" s="8"/>
      <c r="AH27" s="8">
        <f>IF(ISERROR(AU27*AV27),"",AU27*AV27)</f>
        <v>0</v>
      </c>
      <c r="AI27" s="419"/>
    </row>
    <row r="28" spans="1:207">
      <c r="A28" s="261"/>
      <c r="B28" s="8"/>
      <c r="C28" s="255"/>
      <c r="D28" s="255"/>
      <c r="E28" s="266"/>
      <c r="F28" s="267"/>
      <c r="G28" s="256"/>
      <c r="H28" s="7"/>
      <c r="I28" s="8"/>
      <c r="J28" s="8"/>
      <c r="K28" s="14"/>
      <c r="L28" s="126"/>
      <c r="M28" s="127"/>
      <c r="N28" s="27"/>
      <c r="O28" s="27"/>
      <c r="P28" s="27"/>
      <c r="Q28" s="57"/>
      <c r="R28" s="35"/>
      <c r="S28" s="7"/>
      <c r="T28" s="35"/>
      <c r="U28" s="3"/>
      <c r="V28" s="163"/>
      <c r="W28" s="162"/>
      <c r="X28" s="3"/>
      <c r="Y28" s="3"/>
      <c r="Z28" s="452"/>
      <c r="AA28" s="418"/>
      <c r="AB28" s="418"/>
      <c r="AC28" s="418"/>
      <c r="AD28" s="419"/>
      <c r="AE28" s="421"/>
      <c r="AF28" s="8"/>
      <c r="AG28" s="8"/>
      <c r="AH28" s="8"/>
      <c r="AI28" s="419"/>
    </row>
    <row r="29" spans="1:207" ht="5.25" customHeight="1">
      <c r="A29" s="405"/>
      <c r="B29" s="62"/>
      <c r="C29" s="62"/>
      <c r="D29" s="62"/>
      <c r="E29" s="293"/>
      <c r="F29" s="282"/>
      <c r="G29" s="458"/>
      <c r="H29" s="61"/>
      <c r="I29" s="62"/>
      <c r="J29" s="62" t="str">
        <f t="shared" ref="J29" si="12">IF(ISERROR(W29*X29),"",W29*X29)</f>
        <v/>
      </c>
      <c r="K29" s="63" t="str">
        <f>IF(ISERROR(VLOOKUP(Y29,'Directive OSH09 (FR)'!$T$6:$U$10,2,FALSE)),"",VLOOKUP(Y29,'Directive OSH09 (FR)'!$T$6:$U$10,2,FALSE))</f>
        <v/>
      </c>
      <c r="L29" s="61"/>
      <c r="M29" s="64"/>
      <c r="N29" s="64"/>
      <c r="O29" s="64"/>
      <c r="P29" s="64"/>
      <c r="Q29" s="65"/>
      <c r="R29" s="66"/>
      <c r="S29" s="61">
        <f t="shared" ref="S29" si="13">U29</f>
        <v>0</v>
      </c>
      <c r="T29" s="66">
        <f t="shared" ref="T29" si="14">V29</f>
        <v>0</v>
      </c>
      <c r="U29" s="164">
        <f t="shared" ref="U29" si="15">IF(A29="",0,IF(Q$18="",1,IF(Q$18+$U$18*365&lt;$U$1,1,0)))</f>
        <v>0</v>
      </c>
      <c r="V29" s="165">
        <f t="shared" ref="V29" si="16">IF(A29="",0,IF(Q$18="",1,IF(Q$18+$V$18*365&lt;$U$1,1,0)))</f>
        <v>0</v>
      </c>
      <c r="W29" s="162" t="str">
        <f>IF(ISERROR(VLOOKUP(H29,'Directive OSH09 (FR)'!$O$6:$P$10,2,FALSE)),"",VLOOKUP(H29,'Directive OSH09 (FR)'!$O$6:$P$10,2,FALSE))</f>
        <v/>
      </c>
      <c r="X29" s="3" t="str">
        <f>IF(ISERROR(VLOOKUP(I29,'Directive OSH09 (FR)'!$O$13:$P$17,2,FALSE)),"",VLOOKUP(I29,'Directive OSH09 (FR)'!$O$13:$P$17,2,FALSE))</f>
        <v/>
      </c>
      <c r="Y29" s="3" t="str">
        <f t="shared" ref="Y29" si="17">IF(J29="","",IF(J29&gt;=161,5,IF(J29&gt;=65,4,IF(J29&gt;=20,3,IF(J29&gt;=9,2,1)))))</f>
        <v/>
      </c>
      <c r="Z29" s="417"/>
      <c r="AA29" s="418"/>
      <c r="AB29" s="418"/>
      <c r="AC29" s="418"/>
      <c r="AD29" s="419"/>
      <c r="AE29" s="417"/>
      <c r="AF29" s="418"/>
      <c r="AG29" s="418"/>
      <c r="AH29" s="418"/>
      <c r="AI29" s="419"/>
    </row>
    <row r="30" spans="1:207" s="517" customFormat="1">
      <c r="A30" s="403" t="s">
        <v>267</v>
      </c>
      <c r="B30" s="398"/>
      <c r="C30" s="398"/>
      <c r="D30" s="398"/>
      <c r="E30" s="370"/>
      <c r="F30" s="371"/>
      <c r="G30" s="464"/>
      <c r="H30" s="412"/>
      <c r="I30" s="398"/>
      <c r="J30" s="398">
        <f>IF(SUM(J31:J37)=0,"",MAX(J31:J37))</f>
        <v>36</v>
      </c>
      <c r="K30" s="356" t="str">
        <f>IF(ISERROR(VLOOKUP(Y30,'Directive OSH09 (FR)'!$T$6:$U$10,2,FALSE)),"",VLOOKUP(Y30,'Directive OSH09 (FR)'!$T$6:$U$10,2,FALSE))</f>
        <v>3-Moderé</v>
      </c>
      <c r="L30" s="357" t="str">
        <f>IF(ISERROR(VLOOKUP($A30,Dangers!$B$4:$G$1001,4,FALSE)),"ERR",IF(ISBLANK(VLOOKUP($A30,Dangers!$B$4:$G$1001,4,FALSE)),"","Yes"))</f>
        <v/>
      </c>
      <c r="M30" s="358" t="str">
        <f>IF(ISERROR(VLOOKUP($A30,Dangers!$B$4:$G$1001,6,FALSE)),"ERR",IF(ISBLANK((VLOOKUP($A30,Dangers!$B$4:$G$1001,6,FALSE))),"","Yes"))</f>
        <v/>
      </c>
      <c r="N30" s="358"/>
      <c r="O30" s="359"/>
      <c r="P30" s="358"/>
      <c r="Q30" s="360" t="str">
        <f>IF(OR(L30="Yes",M30="Yes"),MAX(Q31:Q34),"")</f>
        <v/>
      </c>
      <c r="R30" s="361"/>
      <c r="S30" s="357">
        <f>IF(L30="Yes",IF(SUM(S31:S34)=0,0,1),2)</f>
        <v>2</v>
      </c>
      <c r="T30" s="361">
        <f>IF(M30="Yes",IF(SUM(T31:T34)=0,0,1),2)</f>
        <v>2</v>
      </c>
      <c r="U30" s="362">
        <v>0</v>
      </c>
      <c r="V30" s="363">
        <v>0</v>
      </c>
      <c r="W30" s="364" t="str">
        <f>IF(ISERROR(VLOOKUP(H30,'Directive OSH09 (FR)'!$O$6:$P$10,2,FALSE)),"",VLOOKUP(H30,'Directive OSH09 (FR)'!$O$6:$P$10,2,FALSE))</f>
        <v/>
      </c>
      <c r="X30" s="362" t="str">
        <f>IF(ISERROR(VLOOKUP(I30,'Directive OSH09 (FR)'!$O$13:$P$17,2,FALSE)),"",VLOOKUP(I30,'Directive OSH09 (FR)'!$O$13:$P$17,2,FALSE))</f>
        <v/>
      </c>
      <c r="Y30" s="362">
        <f>IF(J30="","",IF(J30&gt;=161,5,IF(J30&gt;=65,4,IF(J30&gt;=20,3,IF(J30&gt;=9,2,1)))))</f>
        <v>3</v>
      </c>
      <c r="Z30" s="374"/>
      <c r="AA30" s="375"/>
      <c r="AB30" s="375"/>
      <c r="AC30" s="375"/>
      <c r="AD30" s="376"/>
      <c r="AE30" s="374"/>
      <c r="AF30" s="375"/>
      <c r="AG30" s="375"/>
      <c r="AH30" s="375"/>
      <c r="AI30" s="37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c r="CY30" s="366"/>
      <c r="CZ30" s="366"/>
      <c r="DA30" s="366"/>
      <c r="DB30" s="366"/>
      <c r="DC30" s="366"/>
      <c r="DD30" s="366"/>
      <c r="DE30" s="366"/>
      <c r="DF30" s="366"/>
      <c r="DG30" s="366"/>
      <c r="DH30" s="366"/>
      <c r="DI30" s="366"/>
      <c r="DJ30" s="366"/>
      <c r="DK30" s="366"/>
      <c r="DL30" s="366"/>
      <c r="DM30" s="366"/>
      <c r="DN30" s="366"/>
      <c r="DO30" s="366"/>
      <c r="DP30" s="366"/>
      <c r="DQ30" s="366"/>
      <c r="DR30" s="366"/>
      <c r="DS30" s="366"/>
      <c r="DT30" s="366"/>
      <c r="DU30" s="366"/>
      <c r="DV30" s="366"/>
      <c r="DW30" s="366"/>
      <c r="DX30" s="366"/>
      <c r="DY30" s="366"/>
      <c r="DZ30" s="366"/>
      <c r="EA30" s="366"/>
      <c r="EB30" s="366"/>
      <c r="EC30" s="366"/>
      <c r="ED30" s="366"/>
      <c r="EE30" s="366"/>
      <c r="EF30" s="366"/>
      <c r="EG30" s="366"/>
      <c r="EH30" s="366"/>
      <c r="EI30" s="366"/>
      <c r="EJ30" s="366"/>
      <c r="EK30" s="366"/>
      <c r="EL30" s="366"/>
      <c r="EM30" s="366"/>
      <c r="EN30" s="366"/>
      <c r="EO30" s="366"/>
      <c r="EP30" s="366"/>
      <c r="EQ30" s="366"/>
      <c r="ER30" s="366"/>
      <c r="ES30" s="366"/>
      <c r="ET30" s="366"/>
      <c r="EU30" s="366"/>
      <c r="EV30" s="366"/>
      <c r="EW30" s="366"/>
      <c r="EX30" s="366"/>
      <c r="EY30" s="366"/>
      <c r="EZ30" s="366"/>
      <c r="FA30" s="366"/>
      <c r="FB30" s="366"/>
      <c r="FC30" s="366"/>
      <c r="FD30" s="366"/>
      <c r="FE30" s="366"/>
      <c r="FF30" s="366"/>
      <c r="FG30" s="366"/>
      <c r="FH30" s="366"/>
      <c r="FI30" s="366"/>
      <c r="FJ30" s="366"/>
      <c r="FK30" s="366"/>
      <c r="FL30" s="366"/>
      <c r="FM30" s="366"/>
      <c r="FN30" s="366"/>
      <c r="FO30" s="366"/>
      <c r="FP30" s="366"/>
      <c r="FQ30" s="366"/>
      <c r="FR30" s="366"/>
      <c r="FS30" s="366"/>
      <c r="FT30" s="366"/>
      <c r="FU30" s="366"/>
      <c r="FV30" s="366"/>
      <c r="FW30" s="366"/>
      <c r="FX30" s="366"/>
      <c r="FY30" s="366"/>
      <c r="FZ30" s="366"/>
      <c r="GA30" s="366"/>
      <c r="GB30" s="366"/>
      <c r="GC30" s="366"/>
      <c r="GD30" s="366"/>
      <c r="GE30" s="366"/>
      <c r="GF30" s="366"/>
      <c r="GG30" s="366"/>
      <c r="GH30" s="366"/>
      <c r="GI30" s="366"/>
      <c r="GJ30" s="366"/>
      <c r="GK30" s="366"/>
      <c r="GL30" s="366"/>
      <c r="GM30" s="366"/>
      <c r="GN30" s="366"/>
      <c r="GO30" s="366"/>
      <c r="GP30" s="366"/>
      <c r="GQ30" s="366"/>
      <c r="GR30" s="366"/>
      <c r="GS30" s="366"/>
      <c r="GT30" s="366"/>
      <c r="GU30" s="366"/>
      <c r="GV30" s="366"/>
      <c r="GW30" s="366"/>
      <c r="GX30" s="366"/>
      <c r="GY30" s="366"/>
    </row>
    <row r="31" spans="1:207" ht="114.75">
      <c r="A31" s="261"/>
      <c r="B31" s="255" t="s">
        <v>889</v>
      </c>
      <c r="C31" s="8" t="s">
        <v>890</v>
      </c>
      <c r="D31" s="8" t="s">
        <v>1026</v>
      </c>
      <c r="E31" s="266" t="s">
        <v>36</v>
      </c>
      <c r="F31" s="267">
        <v>4</v>
      </c>
      <c r="G31" s="321" t="s">
        <v>892</v>
      </c>
      <c r="H31" s="7" t="s">
        <v>41</v>
      </c>
      <c r="I31" s="8" t="s">
        <v>47</v>
      </c>
      <c r="J31" s="8">
        <f>IF(ISERROR(W31*X31),"",W31*X31)</f>
        <v>36</v>
      </c>
      <c r="K31" s="14" t="str">
        <f>IF(ISERROR(VLOOKUP(Y31,'Directive OSH09 (FR)'!$T$6:$U$10,2,FALSE)),"",VLOOKUP(Y31,'Directive OSH09 (FR)'!$T$6:$U$10,2,FALSE))</f>
        <v>3-Moderé</v>
      </c>
      <c r="L31" s="126"/>
      <c r="M31" s="127"/>
      <c r="N31" s="27"/>
      <c r="O31" s="27"/>
      <c r="P31" s="27"/>
      <c r="Q31" s="57"/>
      <c r="R31" s="35"/>
      <c r="S31" s="7">
        <f t="shared" ref="S31:T35" si="18">U31</f>
        <v>0</v>
      </c>
      <c r="T31" s="35">
        <f t="shared" si="18"/>
        <v>0</v>
      </c>
      <c r="U31" s="3">
        <f>IF(A31="",0,IF(#REF!="",1,IF(#REF!+#REF!*365&lt;$U$1,1,0)))</f>
        <v>0</v>
      </c>
      <c r="V31" s="163">
        <f>IF(A31="",0,IF(#REF!="",1,IF(#REF!+#REF!*365&lt;$U$1,1,0)))</f>
        <v>0</v>
      </c>
      <c r="W31" s="162">
        <f>IF(ISERROR(VLOOKUP(H31,'Directive OSH09 (FR)'!$O$6:$P$10,2,FALSE)),"",VLOOKUP(H31,'Directive OSH09 (FR)'!$O$6:$P$10,2,FALSE))</f>
        <v>9</v>
      </c>
      <c r="X31" s="3">
        <f>IF(ISERROR(VLOOKUP(I31,'Directive OSH09 (FR)'!$O$13:$P$17,2,FALSE)),"",VLOOKUP(I31,'Directive OSH09 (FR)'!$O$13:$P$17,2,FALSE))</f>
        <v>4</v>
      </c>
      <c r="Y31" s="3">
        <f>IF(J31="","",IF(J31&gt;=161,5,IF(J31&gt;=65,4,IF(J31&gt;=20,3,IF(J31&gt;=9,2,1)))))</f>
        <v>3</v>
      </c>
      <c r="Z31" s="417"/>
      <c r="AA31" s="418"/>
      <c r="AB31" s="418"/>
      <c r="AC31" s="418"/>
      <c r="AD31" s="419"/>
      <c r="AE31" s="417"/>
      <c r="AF31" s="418"/>
      <c r="AG31" s="418"/>
      <c r="AH31" s="418"/>
      <c r="AI31" s="419"/>
    </row>
    <row r="32" spans="1:207" ht="63.75">
      <c r="A32" s="261"/>
      <c r="B32" s="255" t="s">
        <v>1027</v>
      </c>
      <c r="C32" s="255" t="s">
        <v>444</v>
      </c>
      <c r="D32" s="255" t="s">
        <v>651</v>
      </c>
      <c r="E32" s="266" t="s">
        <v>36</v>
      </c>
      <c r="F32" s="267">
        <v>4</v>
      </c>
      <c r="G32" s="256" t="s">
        <v>446</v>
      </c>
      <c r="H32" s="7" t="s">
        <v>38</v>
      </c>
      <c r="I32" s="8" t="s">
        <v>47</v>
      </c>
      <c r="J32" s="8">
        <f>IF(ISERROR(W32*X32),"",W32*X32)</f>
        <v>16</v>
      </c>
      <c r="K32" s="14" t="str">
        <f>IF(ISERROR(VLOOKUP(Y32,'Directive OSH09 (FR)'!$T$6:$U$10,2,FALSE)),"",VLOOKUP(Y32,'Directive OSH09 (FR)'!$T$6:$U$10,2,FALSE))</f>
        <v>2-Tolérable</v>
      </c>
      <c r="L32" s="126"/>
      <c r="M32" s="127"/>
      <c r="N32" s="27"/>
      <c r="O32" s="27"/>
      <c r="P32" s="27"/>
      <c r="Q32" s="57"/>
      <c r="R32" s="35"/>
      <c r="S32" s="7">
        <f t="shared" si="18"/>
        <v>0</v>
      </c>
      <c r="T32" s="35">
        <f t="shared" si="18"/>
        <v>0</v>
      </c>
      <c r="U32" s="3">
        <f>IF(A32="",0,IF(Q$32="",1,IF(Q$32+$U$32*365&lt;$U$1,1,0)))</f>
        <v>0</v>
      </c>
      <c r="V32" s="163">
        <f>IF(A32="",0,IF(Q$32="",1,IF(Q$32+$V$32*365&lt;$U$1,1,0)))</f>
        <v>0</v>
      </c>
      <c r="W32" s="162">
        <f>IF(ISERROR(VLOOKUP(H32,'Directive OSH09 (FR)'!$O$6:$P$10,2,FALSE)),"",VLOOKUP(H32,'Directive OSH09 (FR)'!$O$6:$P$10,2,FALSE))</f>
        <v>4</v>
      </c>
      <c r="X32" s="3">
        <f>IF(ISERROR(VLOOKUP(I32,'Directive OSH09 (FR)'!$O$13:$P$17,2,FALSE)),"",VLOOKUP(I32,'Directive OSH09 (FR)'!$O$13:$P$17,2,FALSE))</f>
        <v>4</v>
      </c>
      <c r="Y32" s="3">
        <f>IF(J32="","",IF(J32&gt;=161,5,IF(J32&gt;=65,4,IF(J32&gt;=20,3,IF(J32&gt;=9,2,1)))))</f>
        <v>2</v>
      </c>
      <c r="Z32" s="196" t="s">
        <v>1028</v>
      </c>
      <c r="AA32" s="434"/>
      <c r="AB32" s="176"/>
      <c r="AC32" s="418"/>
      <c r="AD32" s="419"/>
      <c r="AE32" s="417"/>
      <c r="AF32" s="418"/>
      <c r="AG32" s="8"/>
      <c r="AH32" s="8"/>
      <c r="AI32" s="258"/>
    </row>
    <row r="33" spans="1:207" ht="102">
      <c r="A33" s="261" t="s">
        <v>442</v>
      </c>
      <c r="B33" s="255" t="s">
        <v>1029</v>
      </c>
      <c r="C33" s="255" t="s">
        <v>448</v>
      </c>
      <c r="D33" s="255" t="s">
        <v>1314</v>
      </c>
      <c r="E33" s="266" t="s">
        <v>36</v>
      </c>
      <c r="F33" s="267">
        <v>4</v>
      </c>
      <c r="G33" s="256" t="s">
        <v>449</v>
      </c>
      <c r="H33" s="7" t="s">
        <v>38</v>
      </c>
      <c r="I33" s="8" t="s">
        <v>48</v>
      </c>
      <c r="J33" s="8">
        <f>IF(ISERROR(W33*X33),"",W33*X33)</f>
        <v>32</v>
      </c>
      <c r="K33" s="14" t="str">
        <f>IF(ISERROR(VLOOKUP(Y33,'Directive OSH09 (FR)'!$T$6:$U$10,2,FALSE)),"",VLOOKUP(Y33,'Directive OSH09 (FR)'!$T$6:$U$10,2,FALSE))</f>
        <v>3-Moderé</v>
      </c>
      <c r="L33" s="126"/>
      <c r="M33" s="127"/>
      <c r="N33" s="27"/>
      <c r="O33" s="27"/>
      <c r="P33" s="27"/>
      <c r="Q33" s="57"/>
      <c r="R33" s="35"/>
      <c r="S33" s="7">
        <f>U33</f>
        <v>1</v>
      </c>
      <c r="T33" s="35">
        <f>V33</f>
        <v>1</v>
      </c>
      <c r="U33" s="3">
        <f>IF(A33="",0,IF(Q$32="",1,IF(Q$32+$U$32*365&lt;$U$1,1,0)))</f>
        <v>1</v>
      </c>
      <c r="V33" s="163">
        <f>IF(A33="",0,IF(Q$32="",1,IF(Q$32+$V$32*365&lt;$U$1,1,0)))</f>
        <v>1</v>
      </c>
      <c r="W33" s="162">
        <f>IF(ISERROR(VLOOKUP(H33,'Directive OSH09 (FR)'!$O$6:$P$10,2,FALSE)),"",VLOOKUP(H33,'Directive OSH09 (FR)'!$O$6:$P$10,2,FALSE))</f>
        <v>4</v>
      </c>
      <c r="X33" s="3">
        <f>IF(ISERROR(VLOOKUP(I33,'Directive OSH09 (FR)'!$O$13:$P$17,2,FALSE)),"",VLOOKUP(I33,'Directive OSH09 (FR)'!$O$13:$P$17,2,FALSE))</f>
        <v>8</v>
      </c>
      <c r="Y33" s="3">
        <f>IF(J33="","",IF(J33&gt;=161,5,IF(J33&gt;=65,4,IF(J33&gt;=20,3,IF(J33&gt;=9,2,1)))))</f>
        <v>3</v>
      </c>
      <c r="Z33" s="196" t="s">
        <v>450</v>
      </c>
      <c r="AA33" s="434"/>
      <c r="AB33" s="176"/>
      <c r="AC33" s="418"/>
      <c r="AD33" s="419"/>
      <c r="AE33" s="417"/>
      <c r="AF33" s="418"/>
      <c r="AG33" s="8"/>
      <c r="AH33" s="8"/>
      <c r="AI33" s="258"/>
    </row>
    <row r="34" spans="1:207" ht="51">
      <c r="A34" s="261" t="s">
        <v>442</v>
      </c>
      <c r="B34" s="255" t="s">
        <v>1027</v>
      </c>
      <c r="C34" s="255" t="s">
        <v>451</v>
      </c>
      <c r="D34" s="255" t="s">
        <v>452</v>
      </c>
      <c r="E34" s="266" t="s">
        <v>36</v>
      </c>
      <c r="F34" s="267">
        <v>4</v>
      </c>
      <c r="G34" s="256" t="s">
        <v>453</v>
      </c>
      <c r="H34" s="7" t="s">
        <v>38</v>
      </c>
      <c r="I34" s="8" t="s">
        <v>47</v>
      </c>
      <c r="J34" s="8">
        <f t="shared" ref="J34" si="19">IF(ISERROR(W34*X34),"",W34*X34)</f>
        <v>16</v>
      </c>
      <c r="K34" s="14" t="str">
        <f>IF(ISERROR(VLOOKUP(Y34,'Directive OSH09 (FR)'!$T$6:$U$10,2,FALSE)),"",VLOOKUP(Y34,'Directive OSH09 (FR)'!$T$6:$U$10,2,FALSE))</f>
        <v>2-Tolérable</v>
      </c>
      <c r="L34" s="126"/>
      <c r="M34" s="127"/>
      <c r="N34" s="27"/>
      <c r="O34" s="27"/>
      <c r="P34" s="27"/>
      <c r="Q34" s="57"/>
      <c r="R34" s="35"/>
      <c r="S34" s="7">
        <f t="shared" ref="S34" ca="1" si="20">U34</f>
        <v>1</v>
      </c>
      <c r="T34" s="35">
        <f t="shared" ref="T34" ca="1" si="21">V34</f>
        <v>1</v>
      </c>
      <c r="U34" s="3">
        <f t="shared" ref="U34" ca="1" si="22">IF(A34="",0,IF(Q$18="",1,IF(Q$18+$U$18*365&lt;$U$1,1,0)))</f>
        <v>1</v>
      </c>
      <c r="V34" s="163">
        <f t="shared" ref="V34" ca="1" si="23">IF(A34="",0,IF(Q$18="",1,IF(Q$18+$V$18*365&lt;$U$1,1,0)))</f>
        <v>1</v>
      </c>
      <c r="W34" s="162">
        <f>IF(ISERROR(VLOOKUP(H34,'Directive OSH09 (FR)'!$O$6:$P$10,2,FALSE)),"",VLOOKUP(H34,'Directive OSH09 (FR)'!$O$6:$P$10,2,FALSE))</f>
        <v>4</v>
      </c>
      <c r="X34" s="3">
        <f>IF(ISERROR(VLOOKUP(I34,'Directive OSH09 (FR)'!$O$13:$P$17,2,FALSE)),"",VLOOKUP(I34,'Directive OSH09 (FR)'!$O$13:$P$17,2,FALSE))</f>
        <v>4</v>
      </c>
      <c r="Y34" s="3">
        <f t="shared" ref="Y34" si="24">IF(J34="","",IF(J34&gt;=161,5,IF(J34&gt;=65,4,IF(J34&gt;=20,3,IF(J34&gt;=9,2,1)))))</f>
        <v>2</v>
      </c>
      <c r="Z34" s="213" t="s">
        <v>454</v>
      </c>
      <c r="AA34" s="418"/>
      <c r="AB34" s="418"/>
      <c r="AC34" s="418"/>
      <c r="AD34" s="419"/>
      <c r="AE34" s="417"/>
      <c r="AF34" s="418"/>
      <c r="AG34" s="8"/>
      <c r="AH34" s="8"/>
      <c r="AI34" s="14"/>
    </row>
    <row r="35" spans="1:207" ht="102">
      <c r="A35" s="261" t="s">
        <v>455</v>
      </c>
      <c r="B35" s="255" t="s">
        <v>1030</v>
      </c>
      <c r="C35" s="255" t="s">
        <v>457</v>
      </c>
      <c r="D35" s="255" t="s">
        <v>1031</v>
      </c>
      <c r="E35" s="266" t="s">
        <v>36</v>
      </c>
      <c r="F35" s="267">
        <v>4</v>
      </c>
      <c r="G35" s="256" t="s">
        <v>459</v>
      </c>
      <c r="H35" s="7" t="s">
        <v>38</v>
      </c>
      <c r="I35" s="8" t="s">
        <v>46</v>
      </c>
      <c r="J35" s="8">
        <f t="shared" ref="J35" si="25">IF(ISERROR(W35*X35),"",W35*X35)</f>
        <v>4</v>
      </c>
      <c r="K35" s="14" t="str">
        <f>IF(ISERROR(VLOOKUP(Y35,'Directive OSH09 (FR)'!$T$6:$U$10,2,FALSE)),"",VLOOKUP(Y35,'Directive OSH09 (FR)'!$T$6:$U$10,2,FALSE))</f>
        <v>1-Negligeable</v>
      </c>
      <c r="L35" s="126"/>
      <c r="M35" s="127"/>
      <c r="N35" s="27"/>
      <c r="O35" s="27"/>
      <c r="P35" s="27"/>
      <c r="Q35" s="57"/>
      <c r="R35" s="35"/>
      <c r="S35" s="7">
        <f t="shared" si="18"/>
        <v>1</v>
      </c>
      <c r="T35" s="35">
        <f t="shared" si="18"/>
        <v>1</v>
      </c>
      <c r="U35" s="3">
        <f>IF(A35="",0,IF(Q$32="",1,IF(Q$32+$U$32*365&lt;$U$1,1,0)))</f>
        <v>1</v>
      </c>
      <c r="V35" s="163">
        <f>IF(A35="",0,IF(Q$32="",1,IF(Q$32+$V$32*365&lt;$U$1,1,0)))</f>
        <v>1</v>
      </c>
      <c r="W35" s="162">
        <f>IF(ISERROR(VLOOKUP(H35,'Directive OSH09 (FR)'!$O$6:$P$10,2,FALSE)),"",VLOOKUP(H35,'Directive OSH09 (FR)'!$O$6:$P$10,2,FALSE))</f>
        <v>4</v>
      </c>
      <c r="X35" s="3">
        <f>IF(ISERROR(VLOOKUP(I35,'Directive OSH09 (FR)'!$O$13:$P$17,2,FALSE)),"",VLOOKUP(I35,'Directive OSH09 (FR)'!$O$13:$P$17,2,FALSE))</f>
        <v>1</v>
      </c>
      <c r="Y35" s="3">
        <f t="shared" ref="Y35" si="26">IF(J35="","",IF(J35&gt;=161,5,IF(J35&gt;=65,4,IF(J35&gt;=20,3,IF(J35&gt;=9,2,1)))))</f>
        <v>1</v>
      </c>
      <c r="Z35" s="196" t="s">
        <v>1313</v>
      </c>
      <c r="AA35" s="178" t="s">
        <v>460</v>
      </c>
      <c r="AB35" s="418"/>
      <c r="AC35" s="418"/>
      <c r="AD35" s="419"/>
      <c r="AE35" s="417"/>
      <c r="AF35" s="418"/>
      <c r="AG35" s="8"/>
      <c r="AH35" s="8"/>
      <c r="AI35" s="258"/>
    </row>
    <row r="36" spans="1:207" ht="90.75" customHeight="1">
      <c r="A36" s="261" t="s">
        <v>455</v>
      </c>
      <c r="B36" s="255" t="s">
        <v>1029</v>
      </c>
      <c r="C36" s="255" t="s">
        <v>461</v>
      </c>
      <c r="D36" s="255" t="s">
        <v>462</v>
      </c>
      <c r="E36" s="266" t="s">
        <v>36</v>
      </c>
      <c r="F36" s="267">
        <v>4</v>
      </c>
      <c r="G36" s="256" t="s">
        <v>446</v>
      </c>
      <c r="H36" s="7" t="s">
        <v>35</v>
      </c>
      <c r="I36" s="8" t="s">
        <v>48</v>
      </c>
      <c r="J36" s="8">
        <f>IF(ISERROR(W36*X36),"",W36*X36)</f>
        <v>16</v>
      </c>
      <c r="K36" s="14" t="str">
        <f>IF(ISERROR(VLOOKUP(Y36,'Directive OSH09 (FR)'!$T$6:$U$10,2,FALSE)),"",VLOOKUP(Y36,'Directive OSH09 (FR)'!$T$6:$U$10,2,FALSE))</f>
        <v>2-Tolérable</v>
      </c>
      <c r="L36" s="126"/>
      <c r="M36" s="127"/>
      <c r="N36" s="27"/>
      <c r="O36" s="27"/>
      <c r="P36" s="27"/>
      <c r="Q36" s="57"/>
      <c r="R36" s="35"/>
      <c r="S36" s="7">
        <f>U36</f>
        <v>1</v>
      </c>
      <c r="T36" s="35">
        <f>V36</f>
        <v>1</v>
      </c>
      <c r="U36" s="3">
        <f>IF(A36="",0,IF(Q$32="",1,IF(Q$32+$U$32*365&lt;$U$1,1,0)))</f>
        <v>1</v>
      </c>
      <c r="V36" s="163">
        <f>IF(A36="",0,IF(Q$32="",1,IF(Q$32+$V$32*365&lt;$U$1,1,0)))</f>
        <v>1</v>
      </c>
      <c r="W36" s="162">
        <f>IF(ISERROR(VLOOKUP(H36,'Directive OSH09 (FR)'!$O$6:$P$10,2,FALSE)),"",VLOOKUP(H36,'Directive OSH09 (FR)'!$O$6:$P$10,2,FALSE))</f>
        <v>2</v>
      </c>
      <c r="X36" s="3">
        <f>IF(ISERROR(VLOOKUP(I36,'Directive OSH09 (FR)'!$O$13:$P$17,2,FALSE)),"",VLOOKUP(I36,'Directive OSH09 (FR)'!$O$13:$P$17,2,FALSE))</f>
        <v>8</v>
      </c>
      <c r="Y36" s="3">
        <f>IF(J36="","",IF(J36&gt;=161,5,IF(J36&gt;=65,4,IF(J36&gt;=20,3,IF(J36&gt;=9,2,1)))))</f>
        <v>2</v>
      </c>
      <c r="Z36" s="210" t="s">
        <v>450</v>
      </c>
      <c r="AA36" s="418"/>
      <c r="AB36" s="418"/>
      <c r="AC36" s="418"/>
      <c r="AD36" s="419"/>
      <c r="AE36" s="417"/>
      <c r="AF36" s="418"/>
      <c r="AG36" s="8"/>
      <c r="AH36" s="8">
        <f t="shared" ref="AH36" si="27">IF(ISERROR(AU36*AV36),"",AU36*AV36)</f>
        <v>0</v>
      </c>
      <c r="AI36" s="423"/>
    </row>
    <row r="37" spans="1:207" ht="5.25" customHeight="1">
      <c r="A37" s="405"/>
      <c r="B37" s="62"/>
      <c r="C37" s="62"/>
      <c r="D37" s="62"/>
      <c r="E37" s="293"/>
      <c r="F37" s="282"/>
      <c r="G37" s="458"/>
      <c r="H37" s="61"/>
      <c r="I37" s="62"/>
      <c r="J37" s="62" t="str">
        <f t="shared" ref="J37" si="28">IF(ISERROR(W37*X37),"",W37*X37)</f>
        <v/>
      </c>
      <c r="K37" s="63" t="str">
        <f>IF(ISERROR(VLOOKUP(Y37,'Directive OSH09 (FR)'!$T$6:$U$10,2,FALSE)),"",VLOOKUP(Y37,'Directive OSH09 (FR)'!$T$6:$U$10,2,FALSE))</f>
        <v/>
      </c>
      <c r="L37" s="61"/>
      <c r="M37" s="64"/>
      <c r="N37" s="64"/>
      <c r="O37" s="64"/>
      <c r="P37" s="64"/>
      <c r="Q37" s="65"/>
      <c r="R37" s="66"/>
      <c r="S37" s="61">
        <f t="shared" ref="S37" si="29">U37</f>
        <v>0</v>
      </c>
      <c r="T37" s="66">
        <f t="shared" ref="T37" si="30">V37</f>
        <v>0</v>
      </c>
      <c r="U37" s="164">
        <f t="shared" ref="U37" si="31">IF(A37="",0,IF(Q$18="",1,IF(Q$18+$U$18*365&lt;$U$1,1,0)))</f>
        <v>0</v>
      </c>
      <c r="V37" s="165">
        <f t="shared" ref="V37" si="32">IF(A37="",0,IF(Q$18="",1,IF(Q$18+$V$18*365&lt;$U$1,1,0)))</f>
        <v>0</v>
      </c>
      <c r="W37" s="162" t="str">
        <f>IF(ISERROR(VLOOKUP(H37,'Directive OSH09 (FR)'!$O$6:$P$10,2,FALSE)),"",VLOOKUP(H37,'Directive OSH09 (FR)'!$O$6:$P$10,2,FALSE))</f>
        <v/>
      </c>
      <c r="X37" s="3" t="str">
        <f>IF(ISERROR(VLOOKUP(I37,'Directive OSH09 (FR)'!$O$13:$P$17,2,FALSE)),"",VLOOKUP(I37,'Directive OSH09 (FR)'!$O$13:$P$17,2,FALSE))</f>
        <v/>
      </c>
      <c r="Y37" s="3" t="str">
        <f t="shared" ref="Y37" si="33">IF(J37="","",IF(J37&gt;=161,5,IF(J37&gt;=65,4,IF(J37&gt;=20,3,IF(J37&gt;=9,2,1)))))</f>
        <v/>
      </c>
      <c r="Z37" s="417"/>
      <c r="AA37" s="418"/>
      <c r="AB37" s="418"/>
      <c r="AC37" s="418"/>
      <c r="AD37" s="419"/>
      <c r="AE37" s="417"/>
      <c r="AF37" s="418"/>
      <c r="AG37" s="418"/>
      <c r="AH37" s="418"/>
      <c r="AI37" s="419"/>
    </row>
    <row r="38" spans="1:207" s="517" customFormat="1" ht="14.25">
      <c r="A38" s="403" t="s">
        <v>272</v>
      </c>
      <c r="B38" s="398"/>
      <c r="C38" s="398"/>
      <c r="D38" s="398"/>
      <c r="E38" s="370"/>
      <c r="F38" s="371"/>
      <c r="G38" s="464"/>
      <c r="H38" s="412"/>
      <c r="I38" s="398"/>
      <c r="J38" s="398">
        <f>IF(SUM(J39:J43)=0,"",MAX(J39:J43))</f>
        <v>8</v>
      </c>
      <c r="K38" s="356" t="str">
        <f>IF(ISERROR(VLOOKUP(Y38,'Directive OSH09 (FR)'!$T$6:$U$10,2,FALSE)),"",VLOOKUP(Y38,'Directive OSH09 (FR)'!$T$6:$U$10,2,FALSE))</f>
        <v>1-Negligeable</v>
      </c>
      <c r="L38" s="357" t="str">
        <f>IF(ISERROR(VLOOKUP($A38,Dangers!$B$4:$G$1001,4,FALSE)),"ERR",IF(ISBLANK(VLOOKUP($A38,Dangers!$B$4:$G$1001,4,FALSE)),"","Yes"))</f>
        <v>Yes</v>
      </c>
      <c r="M38" s="358" t="str">
        <f>IF(ISERROR(VLOOKUP($A38,Dangers!$B$4:$G$1001,6,FALSE)),"ERR",IF(ISBLANK((VLOOKUP($A38,Dangers!$B$4:$G$1001,6,FALSE))),"","Yes"))</f>
        <v>Yes</v>
      </c>
      <c r="N38" s="358"/>
      <c r="O38" s="359"/>
      <c r="P38" s="358"/>
      <c r="Q38" s="360">
        <f>IF(OR(L38="Yes",M38="Yes"),MAX(Q39:Q43),"")</f>
        <v>0</v>
      </c>
      <c r="R38" s="361"/>
      <c r="S38" s="357">
        <f>IF(L38="Yes",IF(SUM(S39:S43)=0,0,1),2)</f>
        <v>1</v>
      </c>
      <c r="T38" s="361">
        <f>IF(M38="Yes",IF(SUM(T39:T43)=0,0,1),2)</f>
        <v>1</v>
      </c>
      <c r="U38" s="362">
        <v>3</v>
      </c>
      <c r="V38" s="363">
        <v>5</v>
      </c>
      <c r="W38" s="364" t="str">
        <f>IF(ISERROR(VLOOKUP(H38,'Directive OSH09 (FR)'!$O$6:$P$10,2,FALSE)),"",VLOOKUP(H38,'Directive OSH09 (FR)'!$O$6:$P$10,2,FALSE))</f>
        <v/>
      </c>
      <c r="X38" s="362" t="str">
        <f>IF(ISERROR(VLOOKUP(I38,'Directive OSH09 (FR)'!$O$13:$P$17,2,FALSE)),"",VLOOKUP(I38,'Directive OSH09 (FR)'!$O$13:$P$17,2,FALSE))</f>
        <v/>
      </c>
      <c r="Y38" s="362">
        <f>IF(J38="","",IF(J38&gt;=161,5,IF(J38&gt;=65,4,IF(J38&gt;=20,3,IF(J38&gt;=9,2,1)))))</f>
        <v>1</v>
      </c>
      <c r="Z38" s="374"/>
      <c r="AA38" s="375"/>
      <c r="AB38" s="375"/>
      <c r="AC38" s="375"/>
      <c r="AD38" s="376"/>
      <c r="AE38" s="374"/>
      <c r="AF38" s="375"/>
      <c r="AG38" s="375"/>
      <c r="AH38" s="375"/>
      <c r="AI38" s="37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6"/>
      <c r="BZ38" s="366"/>
      <c r="CA38" s="366"/>
      <c r="CB38" s="366"/>
      <c r="CC38" s="366"/>
      <c r="CD38" s="366"/>
      <c r="CE38" s="366"/>
      <c r="CF38" s="366"/>
      <c r="CG38" s="366"/>
      <c r="CH38" s="366"/>
      <c r="CI38" s="366"/>
      <c r="CJ38" s="366"/>
      <c r="CK38" s="366"/>
      <c r="CL38" s="366"/>
      <c r="CM38" s="366"/>
      <c r="CN38" s="366"/>
      <c r="CO38" s="366"/>
      <c r="CP38" s="366"/>
      <c r="CQ38" s="366"/>
      <c r="CR38" s="366"/>
      <c r="CS38" s="366"/>
      <c r="CT38" s="366"/>
      <c r="CU38" s="366"/>
      <c r="CV38" s="366"/>
      <c r="CW38" s="366"/>
      <c r="CX38" s="366"/>
      <c r="CY38" s="366"/>
      <c r="CZ38" s="366"/>
      <c r="DA38" s="366"/>
      <c r="DB38" s="366"/>
      <c r="DC38" s="366"/>
      <c r="DD38" s="366"/>
      <c r="DE38" s="366"/>
      <c r="DF38" s="366"/>
      <c r="DG38" s="366"/>
      <c r="DH38" s="366"/>
      <c r="DI38" s="366"/>
      <c r="DJ38" s="366"/>
      <c r="DK38" s="366"/>
      <c r="DL38" s="366"/>
      <c r="DM38" s="366"/>
      <c r="DN38" s="366"/>
      <c r="DO38" s="366"/>
      <c r="DP38" s="366"/>
      <c r="DQ38" s="366"/>
      <c r="DR38" s="366"/>
      <c r="DS38" s="366"/>
      <c r="DT38" s="366"/>
      <c r="DU38" s="366"/>
      <c r="DV38" s="366"/>
      <c r="DW38" s="366"/>
      <c r="DX38" s="366"/>
      <c r="DY38" s="366"/>
      <c r="DZ38" s="366"/>
      <c r="EA38" s="366"/>
      <c r="EB38" s="366"/>
      <c r="EC38" s="366"/>
      <c r="ED38" s="366"/>
      <c r="EE38" s="366"/>
      <c r="EF38" s="366"/>
      <c r="EG38" s="366"/>
      <c r="EH38" s="366"/>
      <c r="EI38" s="366"/>
      <c r="EJ38" s="366"/>
      <c r="EK38" s="366"/>
      <c r="EL38" s="366"/>
      <c r="EM38" s="366"/>
      <c r="EN38" s="366"/>
      <c r="EO38" s="366"/>
      <c r="EP38" s="366"/>
      <c r="EQ38" s="366"/>
      <c r="ER38" s="366"/>
      <c r="ES38" s="366"/>
      <c r="ET38" s="366"/>
      <c r="EU38" s="366"/>
      <c r="EV38" s="366"/>
      <c r="EW38" s="366"/>
      <c r="EX38" s="366"/>
      <c r="EY38" s="366"/>
      <c r="EZ38" s="366"/>
      <c r="FA38" s="366"/>
      <c r="FB38" s="366"/>
      <c r="FC38" s="366"/>
      <c r="FD38" s="366"/>
      <c r="FE38" s="366"/>
      <c r="FF38" s="366"/>
      <c r="FG38" s="366"/>
      <c r="FH38" s="366"/>
      <c r="FI38" s="366"/>
      <c r="FJ38" s="366"/>
      <c r="FK38" s="366"/>
      <c r="FL38" s="366"/>
      <c r="FM38" s="366"/>
      <c r="FN38" s="366"/>
      <c r="FO38" s="366"/>
      <c r="FP38" s="366"/>
      <c r="FQ38" s="366"/>
      <c r="FR38" s="366"/>
      <c r="FS38" s="366"/>
      <c r="FT38" s="366"/>
      <c r="FU38" s="366"/>
      <c r="FV38" s="366"/>
      <c r="FW38" s="366"/>
      <c r="FX38" s="366"/>
      <c r="FY38" s="366"/>
      <c r="FZ38" s="366"/>
      <c r="GA38" s="366"/>
      <c r="GB38" s="366"/>
      <c r="GC38" s="366"/>
      <c r="GD38" s="366"/>
      <c r="GE38" s="366"/>
      <c r="GF38" s="366"/>
      <c r="GG38" s="366"/>
      <c r="GH38" s="366"/>
      <c r="GI38" s="366"/>
      <c r="GJ38" s="366"/>
      <c r="GK38" s="366"/>
      <c r="GL38" s="366"/>
      <c r="GM38" s="366"/>
      <c r="GN38" s="366"/>
      <c r="GO38" s="366"/>
      <c r="GP38" s="366"/>
      <c r="GQ38" s="366"/>
      <c r="GR38" s="366"/>
      <c r="GS38" s="366"/>
      <c r="GT38" s="366"/>
      <c r="GU38" s="366"/>
      <c r="GV38" s="366"/>
      <c r="GW38" s="366"/>
      <c r="GX38" s="366"/>
      <c r="GY38" s="366"/>
    </row>
    <row r="39" spans="1:207" ht="38.25">
      <c r="A39" s="260" t="s">
        <v>442</v>
      </c>
      <c r="B39" s="255" t="s">
        <v>1032</v>
      </c>
      <c r="C39" s="255" t="s">
        <v>1033</v>
      </c>
      <c r="D39" s="255" t="s">
        <v>1034</v>
      </c>
      <c r="E39" s="266" t="s">
        <v>39</v>
      </c>
      <c r="F39" s="267">
        <v>4</v>
      </c>
      <c r="G39" s="256" t="s">
        <v>657</v>
      </c>
      <c r="H39" s="7" t="s">
        <v>35</v>
      </c>
      <c r="I39" s="8" t="s">
        <v>47</v>
      </c>
      <c r="J39" s="8">
        <f>IF(ISERROR(W39*X39),"",W39*X39)</f>
        <v>8</v>
      </c>
      <c r="K39" s="14" t="str">
        <f>IF(ISERROR(VLOOKUP(Y39,'Directive OSH09 (FR)'!$T$6:$U$10,2,FALSE)),"",VLOOKUP(Y39,'Directive OSH09 (FR)'!$T$6:$U$10,2,FALSE))</f>
        <v>1-Negligeable</v>
      </c>
      <c r="L39" s="126"/>
      <c r="M39" s="127"/>
      <c r="N39" s="27"/>
      <c r="O39" s="27"/>
      <c r="P39" s="27"/>
      <c r="Q39" s="57"/>
      <c r="R39" s="35"/>
      <c r="S39" s="7">
        <f t="shared" ref="S39:T39" si="34">U39</f>
        <v>1</v>
      </c>
      <c r="T39" s="35">
        <f t="shared" si="34"/>
        <v>1</v>
      </c>
      <c r="U39" s="3">
        <f>IF(A39="",0,IF(Q$40="",1,IF(Q$40+$U$40*365&lt;$U$1,1,0)))</f>
        <v>1</v>
      </c>
      <c r="V39" s="163">
        <f>IF(A39="",0,IF(Q$40="",1,IF(Q$40+$V$40*365&lt;$U$1,1,0)))</f>
        <v>1</v>
      </c>
      <c r="W39" s="162">
        <f>IF(ISERROR(VLOOKUP(H39,'Directive OSH09 (FR)'!$O$6:$P$10,2,FALSE)),"",VLOOKUP(H39,'Directive OSH09 (FR)'!$O$6:$P$10,2,FALSE))</f>
        <v>2</v>
      </c>
      <c r="X39" s="3">
        <f>IF(ISERROR(VLOOKUP(I39,'Directive OSH09 (FR)'!$O$13:$P$17,2,FALSE)),"",VLOOKUP(I39,'Directive OSH09 (FR)'!$O$13:$P$17,2,FALSE))</f>
        <v>4</v>
      </c>
      <c r="Y39" s="3">
        <f>IF(J39="","",IF(J39&gt;=161,5,IF(J39&gt;=65,4,IF(J39&gt;=20,3,IF(J39&gt;=9,2,1)))))</f>
        <v>1</v>
      </c>
      <c r="Z39" s="196" t="s">
        <v>450</v>
      </c>
      <c r="AA39" s="422"/>
      <c r="AB39" s="418"/>
      <c r="AC39" s="418"/>
      <c r="AD39" s="419"/>
      <c r="AE39" s="421"/>
      <c r="AF39" s="8"/>
      <c r="AG39" s="8"/>
      <c r="AH39" s="8">
        <f>IF(ISERROR(AU39*AV39),"",AU39*AV39)</f>
        <v>0</v>
      </c>
      <c r="AI39" s="419"/>
    </row>
    <row r="40" spans="1:207">
      <c r="A40" s="261"/>
      <c r="B40" s="8"/>
      <c r="C40" s="255"/>
      <c r="D40" s="8"/>
      <c r="E40" s="266"/>
      <c r="F40" s="267"/>
      <c r="G40" s="321"/>
      <c r="H40" s="7"/>
      <c r="I40" s="8"/>
      <c r="J40" s="8" t="str">
        <f t="shared" ref="J40:J43" si="35">IF(ISERROR(W40*X40),"",W40*X40)</f>
        <v/>
      </c>
      <c r="K40" s="14" t="str">
        <f>IF(ISERROR(VLOOKUP(Y40,'Directive OSH09 (FR)'!$T$6:$U$10,2,FALSE)),"",VLOOKUP(Y40,'Directive OSH09 (FR)'!$T$6:$U$10,2,FALSE))</f>
        <v/>
      </c>
      <c r="L40" s="126"/>
      <c r="M40" s="127"/>
      <c r="N40" s="27"/>
      <c r="O40" s="27"/>
      <c r="P40" s="27"/>
      <c r="Q40" s="57"/>
      <c r="R40" s="35"/>
      <c r="S40" s="7">
        <f t="shared" ref="S40:T43" si="36">U40</f>
        <v>0</v>
      </c>
      <c r="T40" s="35">
        <f t="shared" si="36"/>
        <v>0</v>
      </c>
      <c r="U40" s="3">
        <f>IF(A40="",0,IF(Q$38="",1,IF(Q$38+$U$38*365&lt;$U$1,1,0)))</f>
        <v>0</v>
      </c>
      <c r="V40" s="163">
        <f>IF(A40="",0,IF(Q$38="",1,IF(Q$38+$V$38*365&lt;$U$1,1,0)))</f>
        <v>0</v>
      </c>
      <c r="W40" s="162" t="str">
        <f>IF(ISERROR(VLOOKUP(H40,'Directive OSH09 (FR)'!$O$6:$P$10,2,FALSE)),"",VLOOKUP(H40,'Directive OSH09 (FR)'!$O$6:$P$10,2,FALSE))</f>
        <v/>
      </c>
      <c r="X40" s="3" t="str">
        <f>IF(ISERROR(VLOOKUP(I40,'Directive OSH09 (FR)'!$O$13:$P$17,2,FALSE)),"",VLOOKUP(I40,'Directive OSH09 (FR)'!$O$13:$P$17,2,FALSE))</f>
        <v/>
      </c>
      <c r="Y40" s="3" t="str">
        <f t="shared" ref="Y40:Y43" si="37">IF(J40="","",IF(J40&gt;=161,5,IF(J40&gt;=65,4,IF(J40&gt;=20,3,IF(J40&gt;=9,2,1)))))</f>
        <v/>
      </c>
      <c r="Z40" s="417"/>
      <c r="AA40" s="418"/>
      <c r="AB40" s="418"/>
      <c r="AC40" s="418"/>
      <c r="AD40" s="419"/>
      <c r="AE40" s="417"/>
      <c r="AF40" s="418"/>
      <c r="AG40" s="418"/>
      <c r="AH40" s="418"/>
      <c r="AI40" s="419"/>
    </row>
    <row r="41" spans="1:207">
      <c r="A41" s="261"/>
      <c r="B41" s="8"/>
      <c r="C41" s="255"/>
      <c r="D41" s="8"/>
      <c r="E41" s="266"/>
      <c r="F41" s="267"/>
      <c r="G41" s="321"/>
      <c r="H41" s="7"/>
      <c r="I41" s="8"/>
      <c r="J41" s="8" t="str">
        <f t="shared" si="35"/>
        <v/>
      </c>
      <c r="K41" s="14" t="str">
        <f>IF(ISERROR(VLOOKUP(Y41,'Directive OSH09 (FR)'!$T$6:$U$10,2,FALSE)),"",VLOOKUP(Y41,'Directive OSH09 (FR)'!$T$6:$U$10,2,FALSE))</f>
        <v/>
      </c>
      <c r="L41" s="126"/>
      <c r="M41" s="127"/>
      <c r="N41" s="27"/>
      <c r="O41" s="27"/>
      <c r="P41" s="27"/>
      <c r="Q41" s="57"/>
      <c r="R41" s="35"/>
      <c r="S41" s="7">
        <f t="shared" si="36"/>
        <v>0</v>
      </c>
      <c r="T41" s="35">
        <f t="shared" si="36"/>
        <v>0</v>
      </c>
      <c r="U41" s="3">
        <f>IF(A41="",0,IF(Q$38="",1,IF(Q$38+$U$38*365&lt;$U$1,1,0)))</f>
        <v>0</v>
      </c>
      <c r="V41" s="163">
        <f>IF(A41="",0,IF(Q$38="",1,IF(Q$38+$V$38*365&lt;$U$1,1,0)))</f>
        <v>0</v>
      </c>
      <c r="W41" s="162" t="str">
        <f>IF(ISERROR(VLOOKUP(H41,'Directive OSH09 (FR)'!$O$6:$P$10,2,FALSE)),"",VLOOKUP(H41,'Directive OSH09 (FR)'!$O$6:$P$10,2,FALSE))</f>
        <v/>
      </c>
      <c r="X41" s="3" t="str">
        <f>IF(ISERROR(VLOOKUP(I41,'Directive OSH09 (FR)'!$O$13:$P$17,2,FALSE)),"",VLOOKUP(I41,'Directive OSH09 (FR)'!$O$13:$P$17,2,FALSE))</f>
        <v/>
      </c>
      <c r="Y41" s="3" t="str">
        <f t="shared" si="37"/>
        <v/>
      </c>
      <c r="Z41" s="417"/>
      <c r="AA41" s="418"/>
      <c r="AB41" s="418"/>
      <c r="AC41" s="418"/>
      <c r="AD41" s="419"/>
      <c r="AE41" s="417"/>
      <c r="AF41" s="418"/>
      <c r="AG41" s="418"/>
      <c r="AH41" s="418"/>
      <c r="AI41" s="419"/>
    </row>
    <row r="42" spans="1:207">
      <c r="A42" s="261"/>
      <c r="B42" s="8"/>
      <c r="C42" s="255"/>
      <c r="D42" s="8"/>
      <c r="E42" s="266"/>
      <c r="F42" s="267"/>
      <c r="G42" s="321"/>
      <c r="H42" s="7"/>
      <c r="I42" s="8"/>
      <c r="J42" s="8" t="str">
        <f t="shared" si="35"/>
        <v/>
      </c>
      <c r="K42" s="14" t="str">
        <f>IF(ISERROR(VLOOKUP(Y42,'Directive OSH09 (FR)'!$T$6:$U$10,2,FALSE)),"",VLOOKUP(Y42,'Directive OSH09 (FR)'!$T$6:$U$10,2,FALSE))</f>
        <v/>
      </c>
      <c r="L42" s="126"/>
      <c r="M42" s="127"/>
      <c r="N42" s="27"/>
      <c r="O42" s="27"/>
      <c r="P42" s="27"/>
      <c r="Q42" s="57"/>
      <c r="R42" s="35"/>
      <c r="S42" s="7">
        <f t="shared" si="36"/>
        <v>0</v>
      </c>
      <c r="T42" s="35">
        <f t="shared" si="36"/>
        <v>0</v>
      </c>
      <c r="U42" s="3">
        <f>IF(A42="",0,IF(Q$38="",1,IF(Q$38+$U$38*365&lt;$U$1,1,0)))</f>
        <v>0</v>
      </c>
      <c r="V42" s="163">
        <f>IF(A42="",0,IF(Q$38="",1,IF(Q$38+$V$38*365&lt;$U$1,1,0)))</f>
        <v>0</v>
      </c>
      <c r="W42" s="162" t="str">
        <f>IF(ISERROR(VLOOKUP(H42,'Directive OSH09 (FR)'!$O$6:$P$10,2,FALSE)),"",VLOOKUP(H42,'Directive OSH09 (FR)'!$O$6:$P$10,2,FALSE))</f>
        <v/>
      </c>
      <c r="X42" s="3" t="str">
        <f>IF(ISERROR(VLOOKUP(I42,'Directive OSH09 (FR)'!$O$13:$P$17,2,FALSE)),"",VLOOKUP(I42,'Directive OSH09 (FR)'!$O$13:$P$17,2,FALSE))</f>
        <v/>
      </c>
      <c r="Y42" s="3" t="str">
        <f t="shared" si="37"/>
        <v/>
      </c>
      <c r="Z42" s="417"/>
      <c r="AA42" s="418"/>
      <c r="AB42" s="418"/>
      <c r="AC42" s="418"/>
      <c r="AD42" s="419"/>
      <c r="AE42" s="417"/>
      <c r="AF42" s="418"/>
      <c r="AG42" s="418"/>
      <c r="AH42" s="418"/>
      <c r="AI42" s="419"/>
    </row>
    <row r="43" spans="1:207" ht="5.25" customHeight="1">
      <c r="A43" s="405"/>
      <c r="B43" s="62"/>
      <c r="C43" s="306"/>
      <c r="D43" s="62"/>
      <c r="E43" s="293"/>
      <c r="F43" s="282"/>
      <c r="G43" s="458"/>
      <c r="H43" s="61"/>
      <c r="I43" s="62"/>
      <c r="J43" s="62" t="str">
        <f t="shared" si="35"/>
        <v/>
      </c>
      <c r="K43" s="63" t="str">
        <f>IF(ISERROR(VLOOKUP(Y43,'Directive OSH09 (FR)'!$T$6:$U$10,2,FALSE)),"",VLOOKUP(Y43,'Directive OSH09 (FR)'!$T$6:$U$10,2,FALSE))</f>
        <v/>
      </c>
      <c r="L43" s="61"/>
      <c r="M43" s="64"/>
      <c r="N43" s="64"/>
      <c r="O43" s="64"/>
      <c r="P43" s="64"/>
      <c r="Q43" s="65"/>
      <c r="R43" s="66"/>
      <c r="S43" s="61">
        <f t="shared" si="36"/>
        <v>0</v>
      </c>
      <c r="T43" s="66">
        <f t="shared" si="36"/>
        <v>0</v>
      </c>
      <c r="U43" s="164">
        <f>IF(A43="",0,IF(Q$38="",1,IF(Q$38+$U$38*365&lt;$U$1,1,0)))</f>
        <v>0</v>
      </c>
      <c r="V43" s="165">
        <f>IF(A43="",0,IF(Q$38="",1,IF(Q$38+$V$38*365&lt;$U$1,1,0)))</f>
        <v>0</v>
      </c>
      <c r="W43" s="162" t="str">
        <f>IF(ISERROR(VLOOKUP(H43,'Directive OSH09 (FR)'!$O$6:$P$10,2,FALSE)),"",VLOOKUP(H43,'Directive OSH09 (FR)'!$O$6:$P$10,2,FALSE))</f>
        <v/>
      </c>
      <c r="X43" s="3" t="str">
        <f>IF(ISERROR(VLOOKUP(I43,'Directive OSH09 (FR)'!$O$13:$P$17,2,FALSE)),"",VLOOKUP(I43,'Directive OSH09 (FR)'!$O$13:$P$17,2,FALSE))</f>
        <v/>
      </c>
      <c r="Y43" s="3" t="str">
        <f t="shared" si="37"/>
        <v/>
      </c>
      <c r="Z43" s="417"/>
      <c r="AA43" s="418"/>
      <c r="AB43" s="418"/>
      <c r="AC43" s="418"/>
      <c r="AD43" s="419"/>
      <c r="AE43" s="417"/>
      <c r="AF43" s="418"/>
      <c r="AG43" s="418"/>
      <c r="AH43" s="418"/>
      <c r="AI43" s="419"/>
    </row>
    <row r="44" spans="1:207" s="517" customFormat="1">
      <c r="A44" s="403" t="s">
        <v>274</v>
      </c>
      <c r="B44" s="398"/>
      <c r="C44" s="398"/>
      <c r="D44" s="398"/>
      <c r="E44" s="370"/>
      <c r="F44" s="371"/>
      <c r="G44" s="464"/>
      <c r="H44" s="412"/>
      <c r="I44" s="398"/>
      <c r="J44" s="398">
        <f>IF(SUM(J45:J49)=0,"",MAX(J45:J49))</f>
        <v>16</v>
      </c>
      <c r="K44" s="356" t="str">
        <f>IF(ISERROR(VLOOKUP(Y44,'Directive OSH09 (FR)'!$T$6:$U$10,2,FALSE)),"",VLOOKUP(Y44,'Directive OSH09 (FR)'!$T$6:$U$10,2,FALSE))</f>
        <v>2-Tolérable</v>
      </c>
      <c r="L44" s="357" t="str">
        <f>IF(ISERROR(VLOOKUP($A44,Dangers!$B$4:$G$1001,4,FALSE)),"ERR",IF(ISBLANK(VLOOKUP($A44,Dangers!$B$4:$G$1001,4,FALSE)),"","Yes"))</f>
        <v/>
      </c>
      <c r="M44" s="358" t="str">
        <f>IF(ISERROR(VLOOKUP($A44,Dangers!$B$4:$G$1001,6,FALSE)),"ERR",IF(ISBLANK((VLOOKUP($A44,Dangers!$B$4:$G$1001,6,FALSE))),"","Yes"))</f>
        <v/>
      </c>
      <c r="N44" s="358"/>
      <c r="O44" s="359"/>
      <c r="P44" s="358"/>
      <c r="Q44" s="360" t="str">
        <f>IF(OR(L44="Yes",M44="Yes"),MAX(Q45:Q49),"")</f>
        <v/>
      </c>
      <c r="R44" s="361"/>
      <c r="S44" s="357">
        <f>IF(L44="Yes",IF(SUM(S45:S49)=0,0,1),2)</f>
        <v>2</v>
      </c>
      <c r="T44" s="361">
        <f>IF(M44="Yes",IF(SUM(T45:T49)=0,0,1),2)</f>
        <v>2</v>
      </c>
      <c r="U44" s="362">
        <v>0</v>
      </c>
      <c r="V44" s="363">
        <v>0</v>
      </c>
      <c r="W44" s="364" t="str">
        <f>IF(ISERROR(VLOOKUP(H44,'Directive OSH09 (FR)'!$O$6:$P$10,2,FALSE)),"",VLOOKUP(H44,'Directive OSH09 (FR)'!$O$6:$P$10,2,FALSE))</f>
        <v/>
      </c>
      <c r="X44" s="362" t="str">
        <f>IF(ISERROR(VLOOKUP(I44,'Directive OSH09 (FR)'!$O$13:$P$17,2,FALSE)),"",VLOOKUP(I44,'Directive OSH09 (FR)'!$O$13:$P$17,2,FALSE))</f>
        <v/>
      </c>
      <c r="Y44" s="362">
        <f>IF(J44="","",IF(J44&gt;=161,5,IF(J44&gt;=65,4,IF(J44&gt;=20,3,IF(J44&gt;=9,2,1)))))</f>
        <v>2</v>
      </c>
      <c r="Z44" s="374"/>
      <c r="AA44" s="375"/>
      <c r="AB44" s="375"/>
      <c r="AC44" s="375"/>
      <c r="AD44" s="376"/>
      <c r="AE44" s="374"/>
      <c r="AF44" s="375"/>
      <c r="AG44" s="375"/>
      <c r="AH44" s="375"/>
      <c r="AI44" s="37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row>
    <row r="45" spans="1:207" ht="25.5">
      <c r="A45" s="260" t="s">
        <v>464</v>
      </c>
      <c r="B45" s="8" t="s">
        <v>1035</v>
      </c>
      <c r="C45" s="8" t="s">
        <v>658</v>
      </c>
      <c r="D45" s="8" t="s">
        <v>467</v>
      </c>
      <c r="E45" s="266" t="s">
        <v>39</v>
      </c>
      <c r="F45" s="267">
        <v>4</v>
      </c>
      <c r="G45" s="256" t="s">
        <v>418</v>
      </c>
      <c r="H45" s="7" t="s">
        <v>38</v>
      </c>
      <c r="I45" s="8" t="s">
        <v>47</v>
      </c>
      <c r="J45" s="8">
        <f>IF(ISERROR(W45*X45),"",W45*X45)</f>
        <v>16</v>
      </c>
      <c r="K45" s="14" t="str">
        <f>IF(ISERROR(VLOOKUP(Y45,'Directive OSH09 (FR)'!$T$6:$U$10,2,FALSE)),"",VLOOKUP(Y45,'Directive OSH09 (FR)'!$T$6:$U$10,2,FALSE))</f>
        <v>2-Tolérable</v>
      </c>
      <c r="L45" s="126"/>
      <c r="M45" s="127"/>
      <c r="N45" s="27"/>
      <c r="O45" s="27"/>
      <c r="P45" s="27"/>
      <c r="Q45" s="57"/>
      <c r="R45" s="35"/>
      <c r="S45" s="7">
        <f t="shared" ref="S45:T48" si="38">U45</f>
        <v>1</v>
      </c>
      <c r="T45" s="35">
        <f t="shared" si="38"/>
        <v>1</v>
      </c>
      <c r="U45" s="3">
        <f>IF(A45="",0,IF(Q$46="",1,IF(Q$46+$U$46*365&lt;$U$1,1,0)))</f>
        <v>1</v>
      </c>
      <c r="V45" s="163">
        <f>IF(A45="",0,IF(Q$46="",1,IF(Q$46+$V$46*365&lt;$U$1,1,0)))</f>
        <v>1</v>
      </c>
      <c r="W45" s="162">
        <f>IF(ISERROR(VLOOKUP(H45,'Directive OSH09 (FR)'!$O$6:$P$10,2,FALSE)),"",VLOOKUP(H45,'Directive OSH09 (FR)'!$O$6:$P$10,2,FALSE))</f>
        <v>4</v>
      </c>
      <c r="X45" s="3">
        <f>IF(ISERROR(VLOOKUP(I45,'Directive OSH09 (FR)'!$O$13:$P$17,2,FALSE)),"",VLOOKUP(I45,'Directive OSH09 (FR)'!$O$13:$P$17,2,FALSE))</f>
        <v>4</v>
      </c>
      <c r="Y45" s="3">
        <f>IF(J45="","",IF(J45&gt;=161,5,IF(J45&gt;=65,4,IF(J45&gt;=20,3,IF(J45&gt;=9,2,1)))))</f>
        <v>2</v>
      </c>
      <c r="Z45" s="196" t="s">
        <v>450</v>
      </c>
      <c r="AA45" s="418"/>
      <c r="AB45" s="418"/>
      <c r="AC45" s="418"/>
      <c r="AD45" s="419"/>
      <c r="AE45" s="421"/>
      <c r="AF45" s="8"/>
      <c r="AG45" s="8"/>
      <c r="AH45" s="8">
        <f>IF(ISERROR(AU45*AV45),"",AU45*AV45)</f>
        <v>0</v>
      </c>
      <c r="AI45" s="419"/>
    </row>
    <row r="46" spans="1:207" ht="38.25">
      <c r="A46" s="261" t="s">
        <v>468</v>
      </c>
      <c r="B46" s="8" t="s">
        <v>1035</v>
      </c>
      <c r="C46" s="8" t="s">
        <v>469</v>
      </c>
      <c r="D46" s="8" t="s">
        <v>470</v>
      </c>
      <c r="E46" s="266" t="s">
        <v>39</v>
      </c>
      <c r="F46" s="267">
        <v>4</v>
      </c>
      <c r="G46" s="321" t="s">
        <v>471</v>
      </c>
      <c r="H46" s="7" t="s">
        <v>35</v>
      </c>
      <c r="I46" s="8" t="s">
        <v>48</v>
      </c>
      <c r="J46" s="8">
        <f t="shared" ref="J46:J48" si="39">IF(ISERROR(W46*X46),"",W46*X46)</f>
        <v>16</v>
      </c>
      <c r="K46" s="14" t="str">
        <f>IF(ISERROR(VLOOKUP(Y46,'Directive OSH09 (FR)'!$T$6:$U$10,2,FALSE)),"",VLOOKUP(Y46,'Directive OSH09 (FR)'!$T$6:$U$10,2,FALSE))</f>
        <v>2-Tolérable</v>
      </c>
      <c r="L46" s="126"/>
      <c r="M46" s="127"/>
      <c r="N46" s="27"/>
      <c r="O46" s="27"/>
      <c r="P46" s="27"/>
      <c r="Q46" s="57"/>
      <c r="R46" s="35"/>
      <c r="S46" s="7">
        <f t="shared" si="38"/>
        <v>1</v>
      </c>
      <c r="T46" s="35">
        <f t="shared" si="38"/>
        <v>1</v>
      </c>
      <c r="U46" s="3">
        <f>IF(A46="",0,IF(Q$46="",1,IF(Q$46+$U$46*365&lt;$U$1,1,0)))</f>
        <v>1</v>
      </c>
      <c r="V46" s="163">
        <f>IF(A46="",0,IF(Q$46="",1,IF(Q$46+$V$46*365&lt;$U$1,1,0)))</f>
        <v>1</v>
      </c>
      <c r="W46" s="162">
        <f>IF(ISERROR(VLOOKUP(H46,'Directive OSH09 (FR)'!$O$6:$P$10,2,FALSE)),"",VLOOKUP(H46,'Directive OSH09 (FR)'!$O$6:$P$10,2,FALSE))</f>
        <v>2</v>
      </c>
      <c r="X46" s="3">
        <f>IF(ISERROR(VLOOKUP(I46,'Directive OSH09 (FR)'!$O$13:$P$17,2,FALSE)),"",VLOOKUP(I46,'Directive OSH09 (FR)'!$O$13:$P$17,2,FALSE))</f>
        <v>8</v>
      </c>
      <c r="Y46" s="3">
        <f t="shared" ref="Y46:Y48" si="40">IF(J46="","",IF(J46&gt;=161,5,IF(J46&gt;=65,4,IF(J46&gt;=20,3,IF(J46&gt;=9,2,1)))))</f>
        <v>2</v>
      </c>
      <c r="Z46" s="196" t="s">
        <v>450</v>
      </c>
      <c r="AA46" s="418"/>
      <c r="AB46" s="418"/>
      <c r="AC46" s="418"/>
      <c r="AD46" s="419"/>
      <c r="AE46" s="421"/>
      <c r="AF46" s="8"/>
      <c r="AG46" s="8"/>
      <c r="AH46" s="8">
        <f t="shared" ref="AH46:AH47" si="41">IF(ISERROR(AU46*AV46),"",AU46*AV46)</f>
        <v>0</v>
      </c>
      <c r="AI46" s="419"/>
    </row>
    <row r="47" spans="1:207" ht="25.5">
      <c r="A47" s="261" t="s">
        <v>468</v>
      </c>
      <c r="B47" s="8" t="s">
        <v>1035</v>
      </c>
      <c r="C47" s="8" t="s">
        <v>469</v>
      </c>
      <c r="D47" s="8" t="s">
        <v>472</v>
      </c>
      <c r="E47" s="266" t="s">
        <v>39</v>
      </c>
      <c r="F47" s="267">
        <v>4</v>
      </c>
      <c r="G47" s="321" t="s">
        <v>471</v>
      </c>
      <c r="H47" s="7" t="s">
        <v>35</v>
      </c>
      <c r="I47" s="8" t="s">
        <v>47</v>
      </c>
      <c r="J47" s="8">
        <f t="shared" si="39"/>
        <v>8</v>
      </c>
      <c r="K47" s="14" t="str">
        <f>IF(ISERROR(VLOOKUP(Y47,'Directive OSH09 (FR)'!$T$6:$U$10,2,FALSE)),"",VLOOKUP(Y47,'Directive OSH09 (FR)'!$T$6:$U$10,2,FALSE))</f>
        <v>1-Negligeable</v>
      </c>
      <c r="L47" s="126"/>
      <c r="M47" s="127"/>
      <c r="N47" s="27"/>
      <c r="O47" s="27"/>
      <c r="P47" s="27"/>
      <c r="Q47" s="57"/>
      <c r="R47" s="35"/>
      <c r="S47" s="7">
        <f t="shared" si="38"/>
        <v>1</v>
      </c>
      <c r="T47" s="35">
        <f t="shared" si="38"/>
        <v>1</v>
      </c>
      <c r="U47" s="3">
        <f>IF(A47="",0,IF(Q$46="",1,IF(Q$46+$U$46*365&lt;$U$1,1,0)))</f>
        <v>1</v>
      </c>
      <c r="V47" s="163">
        <f>IF(A47="",0,IF(Q$46="",1,IF(Q$46+$V$46*365&lt;$U$1,1,0)))</f>
        <v>1</v>
      </c>
      <c r="W47" s="162">
        <f>IF(ISERROR(VLOOKUP(H47,'Directive OSH09 (FR)'!$O$6:$P$10,2,FALSE)),"",VLOOKUP(H47,'Directive OSH09 (FR)'!$O$6:$P$10,2,FALSE))</f>
        <v>2</v>
      </c>
      <c r="X47" s="3">
        <f>IF(ISERROR(VLOOKUP(I47,'Directive OSH09 (FR)'!$O$13:$P$17,2,FALSE)),"",VLOOKUP(I47,'Directive OSH09 (FR)'!$O$13:$P$17,2,FALSE))</f>
        <v>4</v>
      </c>
      <c r="Y47" s="3">
        <f t="shared" si="40"/>
        <v>1</v>
      </c>
      <c r="Z47" s="196" t="s">
        <v>450</v>
      </c>
      <c r="AA47" s="418"/>
      <c r="AB47" s="418"/>
      <c r="AC47" s="418"/>
      <c r="AD47" s="419"/>
      <c r="AE47" s="421"/>
      <c r="AF47" s="8"/>
      <c r="AG47" s="8"/>
      <c r="AH47" s="8">
        <f t="shared" si="41"/>
        <v>0</v>
      </c>
      <c r="AI47" s="419"/>
    </row>
    <row r="48" spans="1:207" ht="51">
      <c r="A48" s="261" t="s">
        <v>807</v>
      </c>
      <c r="B48" s="8" t="s">
        <v>1035</v>
      </c>
      <c r="C48" s="255" t="s">
        <v>844</v>
      </c>
      <c r="D48" s="255" t="s">
        <v>452</v>
      </c>
      <c r="E48" s="266" t="s">
        <v>36</v>
      </c>
      <c r="F48" s="267">
        <v>4</v>
      </c>
      <c r="G48" s="256" t="s">
        <v>453</v>
      </c>
      <c r="H48" s="7" t="s">
        <v>38</v>
      </c>
      <c r="I48" s="8" t="s">
        <v>47</v>
      </c>
      <c r="J48" s="8">
        <f t="shared" si="39"/>
        <v>16</v>
      </c>
      <c r="K48" s="14" t="str">
        <f>IF(ISERROR(VLOOKUP(Y48,'Directive OSH09 (FR)'!$T$6:$U$10,2,FALSE)),"",VLOOKUP(Y48,'Directive OSH09 (FR)'!$T$6:$U$10,2,FALSE))</f>
        <v>2-Tolérable</v>
      </c>
      <c r="L48" s="126"/>
      <c r="M48" s="127"/>
      <c r="N48" s="27"/>
      <c r="O48" s="27"/>
      <c r="P48" s="27"/>
      <c r="Q48" s="57"/>
      <c r="R48" s="35"/>
      <c r="S48" s="7">
        <f t="shared" ca="1" si="38"/>
        <v>1</v>
      </c>
      <c r="T48" s="35">
        <f t="shared" ca="1" si="38"/>
        <v>1</v>
      </c>
      <c r="U48" s="3">
        <f t="shared" ref="U48" ca="1" si="42">IF(A48="",0,IF(Q$18="",1,IF(Q$18+$U$18*365&lt;$U$1,1,0)))</f>
        <v>1</v>
      </c>
      <c r="V48" s="163">
        <f t="shared" ref="V48" ca="1" si="43">IF(A48="",0,IF(Q$18="",1,IF(Q$18+$V$18*365&lt;$U$1,1,0)))</f>
        <v>1</v>
      </c>
      <c r="W48" s="162">
        <f>IF(ISERROR(VLOOKUP(H48,'Directive OSH09 (FR)'!$O$6:$P$10,2,FALSE)),"",VLOOKUP(H48,'Directive OSH09 (FR)'!$O$6:$P$10,2,FALSE))</f>
        <v>4</v>
      </c>
      <c r="X48" s="3">
        <f>IF(ISERROR(VLOOKUP(I48,'Directive OSH09 (FR)'!$O$13:$P$17,2,FALSE)),"",VLOOKUP(I48,'Directive OSH09 (FR)'!$O$13:$P$17,2,FALSE))</f>
        <v>4</v>
      </c>
      <c r="Y48" s="3">
        <f t="shared" si="40"/>
        <v>2</v>
      </c>
      <c r="Z48" s="213" t="s">
        <v>454</v>
      </c>
      <c r="AA48" s="418"/>
      <c r="AB48" s="418"/>
      <c r="AC48" s="418"/>
      <c r="AD48" s="419"/>
      <c r="AE48" s="421"/>
      <c r="AF48" s="314"/>
      <c r="AG48" s="8"/>
      <c r="AH48" s="8"/>
      <c r="AI48" s="14"/>
    </row>
    <row r="49" spans="1:207" ht="5.25" customHeight="1">
      <c r="A49" s="405"/>
      <c r="B49" s="62"/>
      <c r="C49" s="62"/>
      <c r="D49" s="62"/>
      <c r="E49" s="293"/>
      <c r="F49" s="282"/>
      <c r="G49" s="458"/>
      <c r="H49" s="61"/>
      <c r="I49" s="62"/>
      <c r="J49" s="62" t="str">
        <f t="shared" ref="J49" si="44">IF(ISERROR(W49*X49),"",W49*X49)</f>
        <v/>
      </c>
      <c r="K49" s="63" t="str">
        <f>IF(ISERROR(VLOOKUP(Y49,'Directive OSH09 (FR)'!$T$6:$U$10,2,FALSE)),"",VLOOKUP(Y49,'Directive OSH09 (FR)'!$T$6:$U$10,2,FALSE))</f>
        <v/>
      </c>
      <c r="L49" s="61"/>
      <c r="M49" s="64"/>
      <c r="N49" s="64"/>
      <c r="O49" s="64"/>
      <c r="P49" s="64"/>
      <c r="Q49" s="65"/>
      <c r="R49" s="66"/>
      <c r="S49" s="61">
        <f t="shared" ref="S49:T49" si="45">U49</f>
        <v>0</v>
      </c>
      <c r="T49" s="66">
        <f t="shared" si="45"/>
        <v>0</v>
      </c>
      <c r="U49" s="164">
        <f>IF(A49="",0,IF(Q$44="",1,IF(Q$44+$U$44*365&lt;$U$1,1,0)))</f>
        <v>0</v>
      </c>
      <c r="V49" s="165">
        <f>IF(A49="",0,IF(Q$44="",1,IF(Q$44+$V$44*365&lt;$U$1,1,0)))</f>
        <v>0</v>
      </c>
      <c r="W49" s="162" t="str">
        <f>IF(ISERROR(VLOOKUP(H49,'Directive OSH09 (FR)'!$O$6:$P$10,2,FALSE)),"",VLOOKUP(H49,'Directive OSH09 (FR)'!$O$6:$P$10,2,FALSE))</f>
        <v/>
      </c>
      <c r="X49" s="3" t="str">
        <f>IF(ISERROR(VLOOKUP(I49,'Directive OSH09 (FR)'!$O$13:$P$17,2,FALSE)),"",VLOOKUP(I49,'Directive OSH09 (FR)'!$O$13:$P$17,2,FALSE))</f>
        <v/>
      </c>
      <c r="Y49" s="3" t="str">
        <f t="shared" ref="Y49" si="46">IF(J49="","",IF(J49&gt;=161,5,IF(J49&gt;=65,4,IF(J49&gt;=20,3,IF(J49&gt;=9,2,1)))))</f>
        <v/>
      </c>
      <c r="Z49" s="417"/>
      <c r="AA49" s="418"/>
      <c r="AB49" s="418"/>
      <c r="AC49" s="418"/>
      <c r="AD49" s="419"/>
      <c r="AE49" s="417"/>
      <c r="AF49" s="418"/>
      <c r="AG49" s="418"/>
      <c r="AH49" s="418"/>
      <c r="AI49" s="419"/>
    </row>
    <row r="50" spans="1:207" s="517" customFormat="1" ht="14.25">
      <c r="A50" s="403" t="s">
        <v>275</v>
      </c>
      <c r="B50" s="398"/>
      <c r="C50" s="398"/>
      <c r="D50" s="398"/>
      <c r="E50" s="370"/>
      <c r="F50" s="371"/>
      <c r="G50" s="464"/>
      <c r="H50" s="412"/>
      <c r="I50" s="398"/>
      <c r="J50" s="398">
        <f>IF(SUM(J51:J55)=0,"",MAX(J51:J55))</f>
        <v>16</v>
      </c>
      <c r="K50" s="356" t="str">
        <f>IF(ISERROR(VLOOKUP(Y50,'Directive OSH09 (FR)'!$T$6:$U$10,2,FALSE)),"",VLOOKUP(Y50,'Directive OSH09 (FR)'!$T$6:$U$10,2,FALSE))</f>
        <v>2-Tolérable</v>
      </c>
      <c r="L50" s="357" t="str">
        <f>IF(ISERROR(VLOOKUP($A50,Dangers!$B$4:$G$1001,4,FALSE)),"ERR",IF(ISBLANK(VLOOKUP($A50,Dangers!$B$4:$G$1001,4,FALSE)),"","Yes"))</f>
        <v>Yes</v>
      </c>
      <c r="M50" s="358" t="str">
        <f>IF(ISERROR(VLOOKUP($A50,Dangers!$B$4:$G$1001,6,FALSE)),"ERR",IF(ISBLANK((VLOOKUP($A50,Dangers!$B$4:$G$1001,6,FALSE))),"","Yes"))</f>
        <v>Yes</v>
      </c>
      <c r="N50" s="358"/>
      <c r="O50" s="359"/>
      <c r="P50" s="358"/>
      <c r="Q50" s="360">
        <f>IF(OR(L50="Yes",M50="Yes"),MAX(Q51:Q55),"")</f>
        <v>0</v>
      </c>
      <c r="R50" s="361"/>
      <c r="S50" s="357">
        <f>IF(L50="Yes",IF(SUM(S51:S55)=0,0,1),2)</f>
        <v>1</v>
      </c>
      <c r="T50" s="361">
        <f>IF(M50="Yes",IF(SUM(T51:T55)=0,0,1),2)</f>
        <v>1</v>
      </c>
      <c r="U50" s="362">
        <v>2</v>
      </c>
      <c r="V50" s="363">
        <v>2</v>
      </c>
      <c r="W50" s="364" t="str">
        <f>IF(ISERROR(VLOOKUP(H50,'Directive OSH09 (FR)'!$O$6:$P$10,2,FALSE)),"",VLOOKUP(H50,'Directive OSH09 (FR)'!$O$6:$P$10,2,FALSE))</f>
        <v/>
      </c>
      <c r="X50" s="362" t="str">
        <f>IF(ISERROR(VLOOKUP(I50,'Directive OSH09 (FR)'!$O$13:$P$17,2,FALSE)),"",VLOOKUP(I50,'Directive OSH09 (FR)'!$O$13:$P$17,2,FALSE))</f>
        <v/>
      </c>
      <c r="Y50" s="362">
        <f>IF(J50="","",IF(J50&gt;=161,5,IF(J50&gt;=65,4,IF(J50&gt;=20,3,IF(J50&gt;=9,2,1)))))</f>
        <v>2</v>
      </c>
      <c r="Z50" s="374"/>
      <c r="AA50" s="375"/>
      <c r="AB50" s="375"/>
      <c r="AC50" s="375"/>
      <c r="AD50" s="376"/>
      <c r="AE50" s="374"/>
      <c r="AF50" s="375"/>
      <c r="AG50" s="375"/>
      <c r="AH50" s="375"/>
      <c r="AI50" s="37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row>
    <row r="51" spans="1:207" ht="177.75" customHeight="1">
      <c r="A51" s="260" t="s">
        <v>473</v>
      </c>
      <c r="B51" s="255" t="s">
        <v>1036</v>
      </c>
      <c r="C51" s="255" t="s">
        <v>475</v>
      </c>
      <c r="D51" s="255" t="s">
        <v>1329</v>
      </c>
      <c r="E51" s="266" t="s">
        <v>36</v>
      </c>
      <c r="F51" s="267">
        <v>4</v>
      </c>
      <c r="G51" s="256" t="s">
        <v>476</v>
      </c>
      <c r="H51" s="7" t="s">
        <v>35</v>
      </c>
      <c r="I51" s="8" t="s">
        <v>48</v>
      </c>
      <c r="J51" s="8">
        <f>IF(ISERROR(W51*X51),"",W51*X51)</f>
        <v>16</v>
      </c>
      <c r="K51" s="14" t="str">
        <f>IF(ISERROR(VLOOKUP(Y51,'Directive OSH09 (FR)'!$T$6:$U$10,2,FALSE)),"",VLOOKUP(Y51,'Directive OSH09 (FR)'!$T$6:$U$10,2,FALSE))</f>
        <v>2-Tolérable</v>
      </c>
      <c r="L51" s="126"/>
      <c r="M51" s="127"/>
      <c r="N51" s="27"/>
      <c r="O51" s="27"/>
      <c r="P51" s="27"/>
      <c r="Q51" s="57"/>
      <c r="R51" s="35"/>
      <c r="S51" s="7">
        <f t="shared" ref="S51:T53" si="47">U51</f>
        <v>1</v>
      </c>
      <c r="T51" s="35">
        <f t="shared" si="47"/>
        <v>1</v>
      </c>
      <c r="U51" s="3">
        <f>IF(A51="",0,IF(Q$52="",1,IF(Q$52+$U$52*365&lt;$U$1,1,0)))</f>
        <v>1</v>
      </c>
      <c r="V51" s="163">
        <f>IF(A51="",0,IF(Q$52="",1,IF(Q$52+$V$52*365&lt;$U$1,1,0)))</f>
        <v>1</v>
      </c>
      <c r="W51" s="162">
        <f>IF(ISERROR(VLOOKUP(H51,'Directive OSH09 (FR)'!$O$6:$P$10,2,FALSE)),"",VLOOKUP(H51,'Directive OSH09 (FR)'!$O$6:$P$10,2,FALSE))</f>
        <v>2</v>
      </c>
      <c r="X51" s="3">
        <f>IF(ISERROR(VLOOKUP(I51,'Directive OSH09 (FR)'!$O$13:$P$17,2,FALSE)),"",VLOOKUP(I51,'Directive OSH09 (FR)'!$O$13:$P$17,2,FALSE))</f>
        <v>8</v>
      </c>
      <c r="Y51" s="3">
        <f>IF(J51="","",IF(J51&gt;=161,5,IF(J51&gt;=65,4,IF(J51&gt;=20,3,IF(J51&gt;=9,2,1)))))</f>
        <v>2</v>
      </c>
      <c r="Z51" s="210" t="s">
        <v>477</v>
      </c>
      <c r="AA51" s="425" t="s">
        <v>478</v>
      </c>
      <c r="AB51" s="418"/>
      <c r="AC51" s="418"/>
      <c r="AD51" s="419"/>
      <c r="AE51" s="421"/>
      <c r="AF51" s="8"/>
      <c r="AG51" s="8"/>
      <c r="AH51" s="8">
        <f>IF(ISERROR(AU51*AV51),"",AU51*AV51)</f>
        <v>0</v>
      </c>
      <c r="AI51" s="419"/>
    </row>
    <row r="52" spans="1:207" ht="126" customHeight="1">
      <c r="A52" s="261" t="s">
        <v>473</v>
      </c>
      <c r="B52" s="255" t="s">
        <v>1037</v>
      </c>
      <c r="C52" s="255" t="s">
        <v>480</v>
      </c>
      <c r="D52" s="255" t="s">
        <v>1330</v>
      </c>
      <c r="E52" s="266" t="s">
        <v>36</v>
      </c>
      <c r="F52" s="267">
        <v>4</v>
      </c>
      <c r="G52" s="256" t="s">
        <v>476</v>
      </c>
      <c r="H52" s="7" t="s">
        <v>35</v>
      </c>
      <c r="I52" s="8" t="s">
        <v>48</v>
      </c>
      <c r="J52" s="8">
        <f t="shared" ref="J52:J53" si="48">IF(ISERROR(W52*X52),"",W52*X52)</f>
        <v>16</v>
      </c>
      <c r="K52" s="14" t="str">
        <f>IF(ISERROR(VLOOKUP(Y52,'Directive OSH09 (FR)'!$T$6:$U$10,2,FALSE)),"",VLOOKUP(Y52,'Directive OSH09 (FR)'!$T$6:$U$10,2,FALSE))</f>
        <v>2-Tolérable</v>
      </c>
      <c r="L52" s="126"/>
      <c r="M52" s="127"/>
      <c r="N52" s="175"/>
      <c r="O52" s="27"/>
      <c r="P52" s="27"/>
      <c r="Q52" s="57"/>
      <c r="R52" s="35"/>
      <c r="S52" s="7">
        <f t="shared" si="47"/>
        <v>1</v>
      </c>
      <c r="T52" s="35">
        <f t="shared" si="47"/>
        <v>1</v>
      </c>
      <c r="U52" s="3">
        <f>IF(A52="",0,IF(Q$52="",1,IF(Q$52+$U$52*365&lt;$U$1,1,0)))</f>
        <v>1</v>
      </c>
      <c r="V52" s="163">
        <f>IF(A52="",0,IF(Q$52="",1,IF(Q$52+$V$52*365&lt;$U$1,1,0)))</f>
        <v>1</v>
      </c>
      <c r="W52" s="162">
        <f>IF(ISERROR(VLOOKUP(H52,'Directive OSH09 (FR)'!$O$6:$P$10,2,FALSE)),"",VLOOKUP(H52,'Directive OSH09 (FR)'!$O$6:$P$10,2,FALSE))</f>
        <v>2</v>
      </c>
      <c r="X52" s="3">
        <f>IF(ISERROR(VLOOKUP(I52,'Directive OSH09 (FR)'!$O$13:$P$17,2,FALSE)),"",VLOOKUP(I52,'Directive OSH09 (FR)'!$O$13:$P$17,2,FALSE))</f>
        <v>8</v>
      </c>
      <c r="Y52" s="3">
        <f t="shared" ref="Y52:Y53" si="49">IF(J52="","",IF(J52&gt;=161,5,IF(J52&gt;=65,4,IF(J52&gt;=20,3,IF(J52&gt;=9,2,1)))))</f>
        <v>2</v>
      </c>
      <c r="Z52" s="210" t="s">
        <v>481</v>
      </c>
      <c r="AA52" s="425" t="s">
        <v>478</v>
      </c>
      <c r="AB52" s="418"/>
      <c r="AC52" s="418"/>
      <c r="AD52" s="419"/>
      <c r="AE52" s="421"/>
      <c r="AF52" s="8"/>
      <c r="AG52" s="8"/>
      <c r="AH52" s="8">
        <f t="shared" ref="AH52:AH53" si="50">IF(ISERROR(AU52*AV52),"",AU52*AV52)</f>
        <v>0</v>
      </c>
      <c r="AI52" s="264"/>
    </row>
    <row r="53" spans="1:207" ht="89.25">
      <c r="A53" s="260" t="s">
        <v>482</v>
      </c>
      <c r="B53" s="8" t="s">
        <v>1038</v>
      </c>
      <c r="C53" s="255" t="s">
        <v>484</v>
      </c>
      <c r="D53" s="255" t="s">
        <v>1322</v>
      </c>
      <c r="E53" s="266" t="s">
        <v>36</v>
      </c>
      <c r="F53" s="267">
        <v>4</v>
      </c>
      <c r="G53" s="256" t="s">
        <v>476</v>
      </c>
      <c r="H53" s="7" t="s">
        <v>35</v>
      </c>
      <c r="I53" s="8" t="s">
        <v>47</v>
      </c>
      <c r="J53" s="8">
        <f t="shared" si="48"/>
        <v>8</v>
      </c>
      <c r="K53" s="14" t="str">
        <f>IF(ISERROR(VLOOKUP(Y53,'Directive OSH09 (FR)'!$T$6:$U$10,2,FALSE)),"",VLOOKUP(Y53,'Directive OSH09 (FR)'!$T$6:$U$10,2,FALSE))</f>
        <v>1-Negligeable</v>
      </c>
      <c r="L53" s="126"/>
      <c r="M53" s="127"/>
      <c r="N53" s="27"/>
      <c r="O53" s="27"/>
      <c r="P53" s="27"/>
      <c r="Q53" s="57"/>
      <c r="R53" s="35"/>
      <c r="S53" s="7">
        <f t="shared" si="47"/>
        <v>1</v>
      </c>
      <c r="T53" s="35">
        <f t="shared" si="47"/>
        <v>1</v>
      </c>
      <c r="U53" s="3">
        <f>IF(A53="",0,IF(Q$52="",1,IF(Q$52+$U$52*365&lt;$U$1,1,0)))</f>
        <v>1</v>
      </c>
      <c r="V53" s="163">
        <f>IF(A53="",0,IF(Q$52="",1,IF(Q$52+$V$52*365&lt;$U$1,1,0)))</f>
        <v>1</v>
      </c>
      <c r="W53" s="162">
        <f>IF(ISERROR(VLOOKUP(H53,'Directive OSH09 (FR)'!$O$6:$P$10,2,FALSE)),"",VLOOKUP(H53,'Directive OSH09 (FR)'!$O$6:$P$10,2,FALSE))</f>
        <v>2</v>
      </c>
      <c r="X53" s="3">
        <f>IF(ISERROR(VLOOKUP(I53,'Directive OSH09 (FR)'!$O$13:$P$17,2,FALSE)),"",VLOOKUP(I53,'Directive OSH09 (FR)'!$O$13:$P$17,2,FALSE))</f>
        <v>4</v>
      </c>
      <c r="Y53" s="3">
        <f t="shared" si="49"/>
        <v>1</v>
      </c>
      <c r="Z53" s="196"/>
      <c r="AA53" s="418"/>
      <c r="AB53" s="418"/>
      <c r="AC53" s="418"/>
      <c r="AD53" s="419"/>
      <c r="AE53" s="421"/>
      <c r="AF53" s="8"/>
      <c r="AG53" s="8"/>
      <c r="AH53" s="8">
        <f t="shared" si="50"/>
        <v>0</v>
      </c>
      <c r="AI53" s="419"/>
    </row>
    <row r="54" spans="1:207">
      <c r="A54" s="261"/>
      <c r="B54" s="8"/>
      <c r="C54" s="8"/>
      <c r="D54" s="8"/>
      <c r="E54" s="266"/>
      <c r="F54" s="267"/>
      <c r="G54" s="321"/>
      <c r="H54" s="7"/>
      <c r="I54" s="8"/>
      <c r="J54" s="8" t="str">
        <f t="shared" ref="J54:J55" si="51">IF(ISERROR(W54*X54),"",W54*X54)</f>
        <v/>
      </c>
      <c r="K54" s="14" t="str">
        <f>IF(ISERROR(VLOOKUP(Y54,'Directive OSH09 (FR)'!$T$6:$U$10,2,FALSE)),"",VLOOKUP(Y54,'Directive OSH09 (FR)'!$T$6:$U$10,2,FALSE))</f>
        <v/>
      </c>
      <c r="L54" s="126"/>
      <c r="M54" s="127"/>
      <c r="N54" s="27"/>
      <c r="O54" s="27"/>
      <c r="P54" s="27"/>
      <c r="Q54" s="57"/>
      <c r="R54" s="35"/>
      <c r="S54" s="7">
        <f t="shared" ref="S54:T55" si="52">U54</f>
        <v>0</v>
      </c>
      <c r="T54" s="35">
        <f t="shared" si="52"/>
        <v>0</v>
      </c>
      <c r="U54" s="3">
        <f>IF(A54="",0,IF(Q$50="",1,IF(Q$50+$U$50*365&lt;$U$1,1,0)))</f>
        <v>0</v>
      </c>
      <c r="V54" s="163">
        <f>IF(A54="",0,IF(Q$50="",1,IF(Q$50+$V$50*365&lt;$U$1,1,0)))</f>
        <v>0</v>
      </c>
      <c r="W54" s="162" t="str">
        <f>IF(ISERROR(VLOOKUP(H54,'Directive OSH09 (FR)'!$O$6:$P$10,2,FALSE)),"",VLOOKUP(H54,'Directive OSH09 (FR)'!$O$6:$P$10,2,FALSE))</f>
        <v/>
      </c>
      <c r="X54" s="3" t="str">
        <f>IF(ISERROR(VLOOKUP(I54,'Directive OSH09 (FR)'!$O$13:$P$17,2,FALSE)),"",VLOOKUP(I54,'Directive OSH09 (FR)'!$O$13:$P$17,2,FALSE))</f>
        <v/>
      </c>
      <c r="Y54" s="3" t="str">
        <f t="shared" ref="Y54:Y55" si="53">IF(J54="","",IF(J54&gt;=161,5,IF(J54&gt;=65,4,IF(J54&gt;=20,3,IF(J54&gt;=9,2,1)))))</f>
        <v/>
      </c>
      <c r="Z54" s="417"/>
      <c r="AA54" s="418"/>
      <c r="AB54" s="418"/>
      <c r="AC54" s="418"/>
      <c r="AD54" s="419"/>
      <c r="AE54" s="417"/>
      <c r="AF54" s="418"/>
      <c r="AG54" s="418"/>
      <c r="AH54" s="418"/>
      <c r="AI54" s="419"/>
    </row>
    <row r="55" spans="1:207" ht="5.25" customHeight="1">
      <c r="A55" s="405"/>
      <c r="B55" s="62"/>
      <c r="C55" s="62"/>
      <c r="D55" s="62"/>
      <c r="E55" s="293"/>
      <c r="F55" s="282"/>
      <c r="G55" s="458"/>
      <c r="H55" s="61"/>
      <c r="I55" s="62"/>
      <c r="J55" s="62" t="str">
        <f t="shared" si="51"/>
        <v/>
      </c>
      <c r="K55" s="63" t="str">
        <f>IF(ISERROR(VLOOKUP(Y55,'Directive OSH09 (FR)'!$T$6:$U$10,2,FALSE)),"",VLOOKUP(Y55,'Directive OSH09 (FR)'!$T$6:$U$10,2,FALSE))</f>
        <v/>
      </c>
      <c r="L55" s="61"/>
      <c r="M55" s="64"/>
      <c r="N55" s="64"/>
      <c r="O55" s="64"/>
      <c r="P55" s="64"/>
      <c r="Q55" s="65"/>
      <c r="R55" s="66"/>
      <c r="S55" s="61">
        <f t="shared" si="52"/>
        <v>0</v>
      </c>
      <c r="T55" s="66">
        <f t="shared" si="52"/>
        <v>0</v>
      </c>
      <c r="U55" s="164">
        <f>IF(A55="",0,IF(Q$50="",1,IF(Q$50+$U$50*365&lt;$U$1,1,0)))</f>
        <v>0</v>
      </c>
      <c r="V55" s="165">
        <f>IF(A55="",0,IF(Q$50="",1,IF(Q$50+$V$50*365&lt;$U$1,1,0)))</f>
        <v>0</v>
      </c>
      <c r="W55" s="162" t="str">
        <f>IF(ISERROR(VLOOKUP(H55,'Directive OSH09 (FR)'!$O$6:$P$10,2,FALSE)),"",VLOOKUP(H55,'Directive OSH09 (FR)'!$O$6:$P$10,2,FALSE))</f>
        <v/>
      </c>
      <c r="X55" s="3" t="str">
        <f>IF(ISERROR(VLOOKUP(I55,'Directive OSH09 (FR)'!$O$13:$P$17,2,FALSE)),"",VLOOKUP(I55,'Directive OSH09 (FR)'!$O$13:$P$17,2,FALSE))</f>
        <v/>
      </c>
      <c r="Y55" s="3" t="str">
        <f t="shared" si="53"/>
        <v/>
      </c>
      <c r="Z55" s="417"/>
      <c r="AA55" s="418"/>
      <c r="AB55" s="418"/>
      <c r="AC55" s="418"/>
      <c r="AD55" s="419"/>
      <c r="AE55" s="417"/>
      <c r="AF55" s="418"/>
      <c r="AG55" s="418"/>
      <c r="AH55" s="418"/>
      <c r="AI55" s="419"/>
    </row>
    <row r="56" spans="1:207" s="517" customFormat="1">
      <c r="A56" s="403" t="s">
        <v>278</v>
      </c>
      <c r="B56" s="398"/>
      <c r="C56" s="398"/>
      <c r="D56" s="398"/>
      <c r="E56" s="370"/>
      <c r="F56" s="371"/>
      <c r="G56" s="464"/>
      <c r="H56" s="412"/>
      <c r="I56" s="398"/>
      <c r="J56" s="398">
        <f>IF(SUM(J57:J65)=0,"",MAX(J57:J65))</f>
        <v>32</v>
      </c>
      <c r="K56" s="356" t="str">
        <f>IF(ISERROR(VLOOKUP(Y56,'Directive OSH09 (FR)'!$T$6:$U$10,2,FALSE)),"",VLOOKUP(Y56,'Directive OSH09 (FR)'!$T$6:$U$10,2,FALSE))</f>
        <v>3-Moderé</v>
      </c>
      <c r="L56" s="357" t="str">
        <f>IF(ISERROR(VLOOKUP($A56,Dangers!$B$4:$G$1001,4,FALSE)),"ERR",IF(ISBLANK(VLOOKUP($A56,Dangers!$B$4:$G$1001,4,FALSE)),"","Yes"))</f>
        <v/>
      </c>
      <c r="M56" s="358" t="str">
        <f>IF(ISERROR(VLOOKUP($A56,Dangers!$B$4:$G$1001,6,FALSE)),"ERR",IF(ISBLANK((VLOOKUP($A56,Dangers!$B$4:$G$1001,6,FALSE))),"","Yes"))</f>
        <v/>
      </c>
      <c r="N56" s="358"/>
      <c r="O56" s="359"/>
      <c r="P56" s="358"/>
      <c r="Q56" s="360" t="str">
        <f>IF(OR(L56="Yes",M56="Yes"),MAX(Q57:Q61),"")</f>
        <v/>
      </c>
      <c r="R56" s="361"/>
      <c r="S56" s="357">
        <f>IF(L56="Yes",IF(SUM(S57:S61)=0,0,1),2)</f>
        <v>2</v>
      </c>
      <c r="T56" s="361">
        <f>IF(M56="Yes",IF(SUM(T57:T61)=0,0,1),2)</f>
        <v>2</v>
      </c>
      <c r="U56" s="362">
        <v>0</v>
      </c>
      <c r="V56" s="363">
        <v>0</v>
      </c>
      <c r="W56" s="364" t="str">
        <f>IF(ISERROR(VLOOKUP(H56,'Directive OSH09 (FR)'!$O$6:$P$10,2,FALSE)),"",VLOOKUP(H56,'Directive OSH09 (FR)'!$O$6:$P$10,2,FALSE))</f>
        <v/>
      </c>
      <c r="X56" s="362" t="str">
        <f>IF(ISERROR(VLOOKUP(I56,'Directive OSH09 (FR)'!$O$13:$P$17,2,FALSE)),"",VLOOKUP(I56,'Directive OSH09 (FR)'!$O$13:$P$17,2,FALSE))</f>
        <v/>
      </c>
      <c r="Y56" s="362">
        <f t="shared" ref="Y56:Y61" si="54">IF(J56="","",IF(J56&gt;=161,5,IF(J56&gt;=65,4,IF(J56&gt;=20,3,IF(J56&gt;=9,2,1)))))</f>
        <v>3</v>
      </c>
      <c r="Z56" s="374"/>
      <c r="AA56" s="375"/>
      <c r="AB56" s="375"/>
      <c r="AC56" s="375"/>
      <c r="AD56" s="376"/>
      <c r="AE56" s="374"/>
      <c r="AF56" s="375"/>
      <c r="AG56" s="375"/>
      <c r="AH56" s="375"/>
      <c r="AI56" s="37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row>
    <row r="57" spans="1:207" ht="25.5">
      <c r="A57" s="261" t="s">
        <v>485</v>
      </c>
      <c r="B57" s="255" t="s">
        <v>486</v>
      </c>
      <c r="C57" s="255" t="s">
        <v>487</v>
      </c>
      <c r="D57" s="530" t="s">
        <v>488</v>
      </c>
      <c r="E57" s="266" t="s">
        <v>39</v>
      </c>
      <c r="F57" s="267">
        <v>4</v>
      </c>
      <c r="G57" s="256" t="s">
        <v>489</v>
      </c>
      <c r="H57" s="7" t="s">
        <v>38</v>
      </c>
      <c r="I57" s="8" t="s">
        <v>48</v>
      </c>
      <c r="J57" s="8">
        <f>IF(ISERROR(W57*X57),"",W57*X57)</f>
        <v>32</v>
      </c>
      <c r="K57" s="14" t="str">
        <f>IF(ISERROR(VLOOKUP(Y57,'Directive OSH09 (FR)'!$T$6:$U$10,2,FALSE)),"",VLOOKUP(Y57,'Directive OSH09 (FR)'!$T$6:$U$10,2,FALSE))</f>
        <v>3-Moderé</v>
      </c>
      <c r="L57" s="126"/>
      <c r="M57" s="127"/>
      <c r="N57" s="27"/>
      <c r="O57" s="27"/>
      <c r="P57" s="27"/>
      <c r="Q57" s="57"/>
      <c r="R57" s="35"/>
      <c r="S57" s="7">
        <f t="shared" ref="S57:T62" si="55">U57</f>
        <v>1</v>
      </c>
      <c r="T57" s="35">
        <f t="shared" si="55"/>
        <v>1</v>
      </c>
      <c r="U57" s="3">
        <f t="shared" ref="U57:U62" si="56">IF(A57="",0,IF(Q$58="",1,IF(Q$58+$U$58*365&lt;$U$1,1,0)))</f>
        <v>1</v>
      </c>
      <c r="V57" s="163">
        <f t="shared" ref="V57:V62" si="57">IF(A57="",0,IF(Q$58="",1,IF(Q$58+$V$58*365&lt;$U$1,1,0)))</f>
        <v>1</v>
      </c>
      <c r="W57" s="162">
        <f>IF(ISERROR(VLOOKUP(H57,'Directive OSH09 (FR)'!$O$6:$P$10,2,FALSE)),"",VLOOKUP(H57,'Directive OSH09 (FR)'!$O$6:$P$10,2,FALSE))</f>
        <v>4</v>
      </c>
      <c r="X57" s="3">
        <f>IF(ISERROR(VLOOKUP(I57,'Directive OSH09 (FR)'!$O$13:$P$17,2,FALSE)),"",VLOOKUP(I57,'Directive OSH09 (FR)'!$O$13:$P$17,2,FALSE))</f>
        <v>8</v>
      </c>
      <c r="Y57" s="3">
        <f t="shared" si="54"/>
        <v>3</v>
      </c>
      <c r="Z57" s="196"/>
      <c r="AA57" s="418"/>
      <c r="AB57" s="418"/>
      <c r="AC57" s="418"/>
      <c r="AD57" s="419"/>
      <c r="AE57" s="421"/>
      <c r="AF57" s="8"/>
      <c r="AG57" s="8"/>
      <c r="AH57" s="8">
        <f>IF(ISERROR(AU57*AV57),"",AU57*AV57)</f>
        <v>0</v>
      </c>
      <c r="AI57" s="423"/>
    </row>
    <row r="58" spans="1:207" ht="38.25">
      <c r="A58" s="261" t="s">
        <v>485</v>
      </c>
      <c r="B58" s="255" t="s">
        <v>490</v>
      </c>
      <c r="C58" s="255" t="s">
        <v>491</v>
      </c>
      <c r="D58" s="442" t="s">
        <v>1039</v>
      </c>
      <c r="E58" s="266" t="s">
        <v>39</v>
      </c>
      <c r="F58" s="267">
        <v>4</v>
      </c>
      <c r="G58" s="256" t="s">
        <v>489</v>
      </c>
      <c r="H58" s="7" t="s">
        <v>38</v>
      </c>
      <c r="I58" s="8" t="s">
        <v>48</v>
      </c>
      <c r="J58" s="8">
        <f>IF(ISERROR(W58*X58),"",W58*X58)</f>
        <v>32</v>
      </c>
      <c r="K58" s="14" t="str">
        <f>IF(ISERROR(VLOOKUP(Y58,'Directive OSH09 (FR)'!$T$6:$U$10,2,FALSE)),"",VLOOKUP(Y58,'Directive OSH09 (FR)'!$T$6:$U$10,2,FALSE))</f>
        <v>3-Moderé</v>
      </c>
      <c r="L58" s="126"/>
      <c r="M58" s="127"/>
      <c r="N58" s="27"/>
      <c r="O58" s="27"/>
      <c r="P58" s="27"/>
      <c r="Q58" s="57"/>
      <c r="R58" s="35"/>
      <c r="S58" s="7">
        <f t="shared" ref="S58:T61" si="58">U58</f>
        <v>1</v>
      </c>
      <c r="T58" s="35">
        <f t="shared" si="58"/>
        <v>1</v>
      </c>
      <c r="U58" s="3">
        <f t="shared" si="56"/>
        <v>1</v>
      </c>
      <c r="V58" s="163">
        <f t="shared" si="57"/>
        <v>1</v>
      </c>
      <c r="W58" s="162">
        <f>IF(ISERROR(VLOOKUP(H58,'Directive OSH09 (FR)'!$O$6:$P$10,2,FALSE)),"",VLOOKUP(H58,'Directive OSH09 (FR)'!$O$6:$P$10,2,FALSE))</f>
        <v>4</v>
      </c>
      <c r="X58" s="3">
        <f>IF(ISERROR(VLOOKUP(I58,'Directive OSH09 (FR)'!$O$13:$P$17,2,FALSE)),"",VLOOKUP(I58,'Directive OSH09 (FR)'!$O$13:$P$17,2,FALSE))</f>
        <v>8</v>
      </c>
      <c r="Y58" s="3">
        <f t="shared" si="54"/>
        <v>3</v>
      </c>
      <c r="Z58" s="196"/>
      <c r="AA58" s="418"/>
      <c r="AB58" s="418"/>
      <c r="AC58" s="418"/>
      <c r="AD58" s="419"/>
      <c r="AE58" s="421"/>
      <c r="AF58" s="8"/>
      <c r="AG58" s="8"/>
      <c r="AH58" s="8"/>
      <c r="AI58" s="423"/>
    </row>
    <row r="59" spans="1:207" ht="25.5">
      <c r="A59" s="261" t="s">
        <v>485</v>
      </c>
      <c r="B59" s="8" t="s">
        <v>493</v>
      </c>
      <c r="C59" s="8" t="s">
        <v>494</v>
      </c>
      <c r="D59" s="255" t="s">
        <v>495</v>
      </c>
      <c r="E59" s="266" t="s">
        <v>39</v>
      </c>
      <c r="F59" s="267">
        <v>4</v>
      </c>
      <c r="G59" s="256" t="s">
        <v>489</v>
      </c>
      <c r="H59" s="7" t="s">
        <v>38</v>
      </c>
      <c r="I59" s="8" t="s">
        <v>48</v>
      </c>
      <c r="J59" s="8">
        <f t="shared" ref="J59:J62" si="59">IF(ISERROR(W59*X59),"",W59*X59)</f>
        <v>32</v>
      </c>
      <c r="K59" s="14" t="str">
        <f>IF(ISERROR(VLOOKUP(Y59,'Directive OSH09 (FR)'!$T$6:$U$10,2,FALSE)),"",VLOOKUP(Y59,'Directive OSH09 (FR)'!$T$6:$U$10,2,FALSE))</f>
        <v>3-Moderé</v>
      </c>
      <c r="L59" s="126"/>
      <c r="M59" s="127"/>
      <c r="N59" s="27"/>
      <c r="O59" s="27"/>
      <c r="P59" s="27"/>
      <c r="Q59" s="57"/>
      <c r="R59" s="35"/>
      <c r="S59" s="7">
        <f t="shared" si="58"/>
        <v>1</v>
      </c>
      <c r="T59" s="35">
        <f t="shared" si="58"/>
        <v>1</v>
      </c>
      <c r="U59" s="3">
        <f t="shared" si="56"/>
        <v>1</v>
      </c>
      <c r="V59" s="163">
        <f t="shared" si="57"/>
        <v>1</v>
      </c>
      <c r="W59" s="162">
        <f>IF(ISERROR(VLOOKUP(H59,'Directive OSH09 (FR)'!$O$6:$P$10,2,FALSE)),"",VLOOKUP(H59,'Directive OSH09 (FR)'!$O$6:$P$10,2,FALSE))</f>
        <v>4</v>
      </c>
      <c r="X59" s="3">
        <f>IF(ISERROR(VLOOKUP(I59,'Directive OSH09 (FR)'!$O$13:$P$17,2,FALSE)),"",VLOOKUP(I59,'Directive OSH09 (FR)'!$O$13:$P$17,2,FALSE))</f>
        <v>8</v>
      </c>
      <c r="Y59" s="3">
        <f t="shared" si="54"/>
        <v>3</v>
      </c>
      <c r="Z59" s="196"/>
      <c r="AA59" s="418"/>
      <c r="AB59" s="418"/>
      <c r="AC59" s="418"/>
      <c r="AD59" s="419"/>
      <c r="AE59" s="421"/>
      <c r="AF59" s="8"/>
      <c r="AG59" s="8"/>
      <c r="AH59" s="8">
        <f t="shared" ref="AH59:AH62" si="60">IF(ISERROR(AU59*AV59),"",AU59*AV59)</f>
        <v>0</v>
      </c>
      <c r="AI59" s="419"/>
    </row>
    <row r="60" spans="1:207" ht="25.5">
      <c r="A60" s="261" t="s">
        <v>485</v>
      </c>
      <c r="B60" s="8" t="s">
        <v>496</v>
      </c>
      <c r="C60" s="8" t="s">
        <v>494</v>
      </c>
      <c r="D60" s="255" t="s">
        <v>497</v>
      </c>
      <c r="E60" s="266" t="s">
        <v>36</v>
      </c>
      <c r="F60" s="267">
        <v>4</v>
      </c>
      <c r="G60" s="256" t="s">
        <v>489</v>
      </c>
      <c r="H60" s="7" t="s">
        <v>38</v>
      </c>
      <c r="I60" s="8" t="s">
        <v>48</v>
      </c>
      <c r="J60" s="8">
        <f t="shared" si="59"/>
        <v>32</v>
      </c>
      <c r="K60" s="14" t="str">
        <f>IF(ISERROR(VLOOKUP(Y60,'Directive OSH09 (FR)'!$T$6:$U$10,2,FALSE)),"",VLOOKUP(Y60,'Directive OSH09 (FR)'!$T$6:$U$10,2,FALSE))</f>
        <v>3-Moderé</v>
      </c>
      <c r="L60" s="126"/>
      <c r="M60" s="127"/>
      <c r="N60" s="27"/>
      <c r="O60" s="27"/>
      <c r="P60" s="27"/>
      <c r="Q60" s="57"/>
      <c r="R60" s="35"/>
      <c r="S60" s="7">
        <f t="shared" si="58"/>
        <v>1</v>
      </c>
      <c r="T60" s="35">
        <f t="shared" si="58"/>
        <v>1</v>
      </c>
      <c r="U60" s="3">
        <f t="shared" si="56"/>
        <v>1</v>
      </c>
      <c r="V60" s="163">
        <f t="shared" si="57"/>
        <v>1</v>
      </c>
      <c r="W60" s="162">
        <f>IF(ISERROR(VLOOKUP(H60,'Directive OSH09 (FR)'!$O$6:$P$10,2,FALSE)),"",VLOOKUP(H60,'Directive OSH09 (FR)'!$O$6:$P$10,2,FALSE))</f>
        <v>4</v>
      </c>
      <c r="X60" s="3">
        <f>IF(ISERROR(VLOOKUP(I60,'Directive OSH09 (FR)'!$O$13:$P$17,2,FALSE)),"",VLOOKUP(I60,'Directive OSH09 (FR)'!$O$13:$P$17,2,FALSE))</f>
        <v>8</v>
      </c>
      <c r="Y60" s="3">
        <f t="shared" si="54"/>
        <v>3</v>
      </c>
      <c r="Z60" s="196"/>
      <c r="AA60" s="418"/>
      <c r="AB60" s="418"/>
      <c r="AC60" s="418"/>
      <c r="AD60" s="419"/>
      <c r="AE60" s="421"/>
      <c r="AF60" s="8"/>
      <c r="AG60" s="8"/>
      <c r="AH60" s="8">
        <f t="shared" si="60"/>
        <v>0</v>
      </c>
      <c r="AI60" s="419"/>
    </row>
    <row r="61" spans="1:207" ht="25.5">
      <c r="A61" s="261" t="s">
        <v>485</v>
      </c>
      <c r="B61" s="8" t="s">
        <v>486</v>
      </c>
      <c r="C61" s="8" t="s">
        <v>487</v>
      </c>
      <c r="D61" s="255" t="s">
        <v>721</v>
      </c>
      <c r="E61" s="266" t="s">
        <v>36</v>
      </c>
      <c r="F61" s="267">
        <v>4</v>
      </c>
      <c r="G61" s="256" t="s">
        <v>489</v>
      </c>
      <c r="H61" s="7" t="s">
        <v>38</v>
      </c>
      <c r="I61" s="8" t="s">
        <v>48</v>
      </c>
      <c r="J61" s="8">
        <f>IF(ISERROR(W61*X61),"",W61*X61)</f>
        <v>32</v>
      </c>
      <c r="K61" s="14" t="str">
        <f>IF(ISERROR(VLOOKUP(Y61,'Directive OSH09 (FR)'!$T$6:$U$10,2,FALSE)),"",VLOOKUP(Y61,'Directive OSH09 (FR)'!$T$6:$U$10,2,FALSE))</f>
        <v>3-Moderé</v>
      </c>
      <c r="L61" s="126"/>
      <c r="M61" s="127"/>
      <c r="N61" s="27"/>
      <c r="O61" s="27"/>
      <c r="P61" s="27"/>
      <c r="Q61" s="57"/>
      <c r="R61" s="35"/>
      <c r="S61" s="7">
        <f t="shared" si="58"/>
        <v>1</v>
      </c>
      <c r="T61" s="35">
        <f t="shared" si="58"/>
        <v>1</v>
      </c>
      <c r="U61" s="3">
        <f t="shared" si="56"/>
        <v>1</v>
      </c>
      <c r="V61" s="163">
        <f t="shared" si="57"/>
        <v>1</v>
      </c>
      <c r="W61" s="162">
        <f>IF(ISERROR(VLOOKUP(H61,'Directive OSH09 (FR)'!$O$6:$P$10,2,FALSE)),"",VLOOKUP(H61,'Directive OSH09 (FR)'!$O$6:$P$10,2,FALSE))</f>
        <v>4</v>
      </c>
      <c r="X61" s="3">
        <f>IF(ISERROR(VLOOKUP(I61,'Directive OSH09 (FR)'!$O$13:$P$17,2,FALSE)),"",VLOOKUP(I61,'Directive OSH09 (FR)'!$O$13:$P$17,2,FALSE))</f>
        <v>8</v>
      </c>
      <c r="Y61" s="3">
        <f t="shared" si="54"/>
        <v>3</v>
      </c>
      <c r="Z61" s="196"/>
      <c r="AA61" s="418"/>
      <c r="AB61" s="418"/>
      <c r="AC61" s="418"/>
      <c r="AD61" s="419"/>
      <c r="AE61" s="421"/>
      <c r="AF61" s="8"/>
      <c r="AG61" s="8"/>
      <c r="AH61" s="8"/>
      <c r="AI61" s="419"/>
    </row>
    <row r="62" spans="1:207" s="533" customFormat="1" ht="25.5">
      <c r="A62" s="261" t="s">
        <v>485</v>
      </c>
      <c r="B62" s="8" t="s">
        <v>496</v>
      </c>
      <c r="C62" s="8" t="s">
        <v>494</v>
      </c>
      <c r="D62" s="90" t="s">
        <v>722</v>
      </c>
      <c r="E62" s="266" t="s">
        <v>39</v>
      </c>
      <c r="F62" s="267">
        <v>4</v>
      </c>
      <c r="G62" s="256" t="s">
        <v>489</v>
      </c>
      <c r="H62" s="7" t="s">
        <v>38</v>
      </c>
      <c r="I62" s="8" t="s">
        <v>48</v>
      </c>
      <c r="J62" s="8">
        <f t="shared" si="59"/>
        <v>32</v>
      </c>
      <c r="K62" s="14" t="str">
        <f>IF(ISERROR(VLOOKUP(Y62,'Directive OSH09 (FR)'!$T$6:$U$10,2,FALSE)),"",VLOOKUP(Y62,'Directive OSH09 (FR)'!$T$6:$U$10,2,FALSE))</f>
        <v>3-Moderé</v>
      </c>
      <c r="L62" s="126"/>
      <c r="M62" s="127"/>
      <c r="N62" s="27"/>
      <c r="O62" s="27"/>
      <c r="P62" s="27"/>
      <c r="Q62" s="57"/>
      <c r="R62" s="35"/>
      <c r="S62" s="7">
        <f t="shared" si="55"/>
        <v>1</v>
      </c>
      <c r="T62" s="35">
        <f t="shared" si="55"/>
        <v>1</v>
      </c>
      <c r="U62" s="3">
        <f t="shared" si="56"/>
        <v>1</v>
      </c>
      <c r="V62" s="163">
        <f t="shared" si="57"/>
        <v>1</v>
      </c>
      <c r="W62" s="162">
        <f>IF(ISERROR(VLOOKUP(H62,'Directive OSH09 (FR)'!$O$6:$P$10,2,FALSE)),"",VLOOKUP(H62,'Directive OSH09 (FR)'!$O$6:$P$10,2,FALSE))</f>
        <v>4</v>
      </c>
      <c r="X62" s="3">
        <f>IF(ISERROR(VLOOKUP(I62,'Directive OSH09 (FR)'!$O$13:$P$17,2,FALSE)),"",VLOOKUP(I62,'Directive OSH09 (FR)'!$O$13:$P$17,2,FALSE))</f>
        <v>8</v>
      </c>
      <c r="Y62" s="3">
        <f t="shared" ref="Y62" si="61">IF(J62="","",IF(J62&gt;=161,5,IF(J62&gt;=65,4,IF(J62&gt;=20,3,IF(J62&gt;=9,2,1)))))</f>
        <v>3</v>
      </c>
      <c r="Z62" s="196"/>
      <c r="AA62" s="418"/>
      <c r="AB62" s="418"/>
      <c r="AC62" s="418"/>
      <c r="AD62" s="419"/>
      <c r="AE62" s="421"/>
      <c r="AF62" s="8"/>
      <c r="AG62" s="8"/>
      <c r="AH62" s="8">
        <f t="shared" si="60"/>
        <v>0</v>
      </c>
      <c r="AI62" s="419"/>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c r="DC62" s="290"/>
      <c r="DD62" s="290"/>
      <c r="DE62" s="290"/>
      <c r="DF62" s="290"/>
      <c r="DG62" s="290"/>
      <c r="DH62" s="290"/>
      <c r="DI62" s="290"/>
      <c r="DJ62" s="290"/>
      <c r="DK62" s="290"/>
      <c r="DL62" s="290"/>
      <c r="DM62" s="290"/>
      <c r="DN62" s="290"/>
      <c r="DO62" s="290"/>
      <c r="DP62" s="290"/>
      <c r="DQ62" s="290"/>
      <c r="DR62" s="290"/>
      <c r="DS62" s="290"/>
      <c r="DT62" s="290"/>
      <c r="DU62" s="290"/>
      <c r="DV62" s="290"/>
      <c r="DW62" s="290"/>
      <c r="DX62" s="290"/>
      <c r="DY62" s="290"/>
      <c r="DZ62" s="290"/>
      <c r="EA62" s="290"/>
      <c r="EB62" s="290"/>
      <c r="EC62" s="290"/>
      <c r="ED62" s="290"/>
      <c r="EE62" s="290"/>
      <c r="EF62" s="290"/>
      <c r="EG62" s="290"/>
      <c r="EH62" s="290"/>
      <c r="EI62" s="290"/>
      <c r="EJ62" s="290"/>
      <c r="EK62" s="290"/>
      <c r="EL62" s="290"/>
      <c r="EM62" s="290"/>
      <c r="EN62" s="290"/>
      <c r="EO62" s="290"/>
      <c r="EP62" s="290"/>
      <c r="EQ62" s="290"/>
      <c r="ER62" s="290"/>
      <c r="ES62" s="290"/>
      <c r="ET62" s="290"/>
      <c r="EU62" s="290"/>
      <c r="EV62" s="290"/>
      <c r="EW62" s="290"/>
      <c r="EX62" s="290"/>
      <c r="EY62" s="290"/>
      <c r="EZ62" s="290"/>
      <c r="FA62" s="290"/>
      <c r="FB62" s="290"/>
      <c r="FC62" s="290"/>
      <c r="FD62" s="290"/>
      <c r="FE62" s="290"/>
      <c r="FF62" s="290"/>
      <c r="FG62" s="290"/>
      <c r="FH62" s="290"/>
      <c r="FI62" s="290"/>
      <c r="FJ62" s="290"/>
      <c r="FK62" s="290"/>
      <c r="FL62" s="290"/>
      <c r="FM62" s="290"/>
      <c r="FN62" s="290"/>
      <c r="FO62" s="290"/>
      <c r="FP62" s="290"/>
      <c r="FQ62" s="290"/>
      <c r="FR62" s="290"/>
      <c r="FS62" s="290"/>
      <c r="FT62" s="290"/>
      <c r="FU62" s="290"/>
      <c r="FV62" s="290"/>
      <c r="FW62" s="290"/>
      <c r="FX62" s="290"/>
      <c r="FY62" s="290"/>
      <c r="FZ62" s="290"/>
      <c r="GA62" s="290"/>
      <c r="GB62" s="290"/>
      <c r="GC62" s="290"/>
      <c r="GD62" s="290"/>
      <c r="GE62" s="290"/>
      <c r="GF62" s="290"/>
      <c r="GG62" s="290"/>
      <c r="GH62" s="290"/>
      <c r="GI62" s="290"/>
      <c r="GJ62" s="290"/>
      <c r="GK62" s="290"/>
      <c r="GL62" s="290"/>
      <c r="GM62" s="290"/>
      <c r="GN62" s="290"/>
      <c r="GO62" s="290"/>
      <c r="GP62" s="290"/>
      <c r="GQ62" s="290"/>
      <c r="GR62" s="290"/>
      <c r="GS62" s="290"/>
      <c r="GT62" s="290"/>
      <c r="GU62" s="290"/>
      <c r="GV62" s="290"/>
      <c r="GW62" s="290"/>
      <c r="GX62" s="290"/>
      <c r="GY62" s="290"/>
    </row>
    <row r="63" spans="1:207">
      <c r="A63" s="261"/>
      <c r="B63" s="8"/>
      <c r="C63" s="8"/>
      <c r="D63" s="8"/>
      <c r="E63" s="266"/>
      <c r="F63" s="267"/>
      <c r="G63" s="321"/>
      <c r="H63" s="7"/>
      <c r="I63" s="8"/>
      <c r="J63" s="8" t="str">
        <f>IF(ISERROR(W63*X63),"",W63*X63)</f>
        <v/>
      </c>
      <c r="K63" s="14" t="str">
        <f>IF(ISERROR(VLOOKUP(Y63,'Directive OSH09 (FR)'!$T$6:$U$10,2,FALSE)),"",VLOOKUP(Y63,'Directive OSH09 (FR)'!$T$6:$U$10,2,FALSE))</f>
        <v/>
      </c>
      <c r="L63" s="126"/>
      <c r="M63" s="127"/>
      <c r="N63" s="27"/>
      <c r="O63" s="27"/>
      <c r="P63" s="27"/>
      <c r="Q63" s="57"/>
      <c r="R63" s="35"/>
      <c r="S63" s="7">
        <f t="shared" ref="S63:T71" si="62">U63</f>
        <v>0</v>
      </c>
      <c r="T63" s="35">
        <f t="shared" si="62"/>
        <v>0</v>
      </c>
      <c r="U63" s="3">
        <f>IF(A63="",0,IF(Q$62="",1,IF(Q$62+$U$62*365&lt;$U$1,1,0)))</f>
        <v>0</v>
      </c>
      <c r="V63" s="163">
        <f>IF(A63="",0,IF(Q$62="",1,IF(Q$62+$V$62*365&lt;$U$1,1,0)))</f>
        <v>0</v>
      </c>
      <c r="W63" s="162" t="str">
        <f>IF(ISERROR(VLOOKUP(H63,'Directive OSH09 (FR)'!$O$6:$P$10,2,FALSE)),"",VLOOKUP(H63,'Directive OSH09 (FR)'!$O$6:$P$10,2,FALSE))</f>
        <v/>
      </c>
      <c r="X63" s="3" t="str">
        <f>IF(ISERROR(VLOOKUP(I63,'Directive OSH09 (FR)'!$O$13:$P$17,2,FALSE)),"",VLOOKUP(I63,'Directive OSH09 (FR)'!$O$13:$P$17,2,FALSE))</f>
        <v/>
      </c>
      <c r="Y63" s="3" t="str">
        <f>IF(J63="","",IF(J63&gt;=161,5,IF(J63&gt;=65,4,IF(J63&gt;=20,3,IF(J63&gt;=9,2,1)))))</f>
        <v/>
      </c>
      <c r="Z63" s="417"/>
      <c r="AA63" s="418"/>
      <c r="AB63" s="418"/>
      <c r="AC63" s="418"/>
      <c r="AD63" s="419"/>
      <c r="AE63" s="417"/>
      <c r="AF63" s="418"/>
      <c r="AG63" s="418"/>
      <c r="AH63" s="418"/>
      <c r="AI63" s="419"/>
    </row>
    <row r="64" spans="1:207">
      <c r="A64" s="261"/>
      <c r="B64" s="8"/>
      <c r="C64" s="8"/>
      <c r="D64" s="8"/>
      <c r="E64" s="266"/>
      <c r="F64" s="267"/>
      <c r="G64" s="321"/>
      <c r="H64" s="7"/>
      <c r="I64" s="8"/>
      <c r="J64" s="8" t="str">
        <f t="shared" ref="J64:J71" si="63">IF(ISERROR(W64*X64),"",W64*X64)</f>
        <v/>
      </c>
      <c r="K64" s="14" t="str">
        <f>IF(ISERROR(VLOOKUP(Y64,'Directive OSH09 (FR)'!$T$6:$U$10,2,FALSE)),"",VLOOKUP(Y64,'Directive OSH09 (FR)'!$T$6:$U$10,2,FALSE))</f>
        <v/>
      </c>
      <c r="L64" s="126"/>
      <c r="M64" s="127"/>
      <c r="N64" s="27"/>
      <c r="O64" s="27"/>
      <c r="P64" s="27"/>
      <c r="Q64" s="57"/>
      <c r="R64" s="35"/>
      <c r="S64" s="7">
        <f t="shared" si="62"/>
        <v>0</v>
      </c>
      <c r="T64" s="35">
        <f t="shared" si="62"/>
        <v>0</v>
      </c>
      <c r="U64" s="3">
        <f>IF(A64="",0,IF(Q$62="",1,IF(Q$62+$U$62*365&lt;$U$1,1,0)))</f>
        <v>0</v>
      </c>
      <c r="V64" s="163">
        <f>IF(A64="",0,IF(Q$62="",1,IF(Q$62+$V$62*365&lt;$U$1,1,0)))</f>
        <v>0</v>
      </c>
      <c r="W64" s="162" t="str">
        <f>IF(ISERROR(VLOOKUP(H64,'Directive OSH09 (FR)'!$O$6:$P$10,2,FALSE)),"",VLOOKUP(H64,'Directive OSH09 (FR)'!$O$6:$P$10,2,FALSE))</f>
        <v/>
      </c>
      <c r="X64" s="3" t="str">
        <f>IF(ISERROR(VLOOKUP(I64,'Directive OSH09 (FR)'!$O$13:$P$17,2,FALSE)),"",VLOOKUP(I64,'Directive OSH09 (FR)'!$O$13:$P$17,2,FALSE))</f>
        <v/>
      </c>
      <c r="Y64" s="3" t="str">
        <f t="shared" ref="Y64:Y71" si="64">IF(J64="","",IF(J64&gt;=161,5,IF(J64&gt;=65,4,IF(J64&gt;=20,3,IF(J64&gt;=9,2,1)))))</f>
        <v/>
      </c>
      <c r="Z64" s="417"/>
      <c r="AA64" s="418"/>
      <c r="AB64" s="418"/>
      <c r="AC64" s="418"/>
      <c r="AD64" s="419"/>
      <c r="AE64" s="417"/>
      <c r="AF64" s="418"/>
      <c r="AG64" s="418"/>
      <c r="AH64" s="418"/>
      <c r="AI64" s="419"/>
    </row>
    <row r="65" spans="1:207" ht="5.25" customHeight="1">
      <c r="A65" s="405"/>
      <c r="B65" s="62"/>
      <c r="C65" s="62"/>
      <c r="D65" s="62"/>
      <c r="E65" s="293"/>
      <c r="F65" s="293"/>
      <c r="G65" s="458"/>
      <c r="H65" s="61"/>
      <c r="I65" s="62"/>
      <c r="J65" s="62" t="str">
        <f t="shared" si="63"/>
        <v/>
      </c>
      <c r="K65" s="63" t="str">
        <f>IF(ISERROR(VLOOKUP(Y65,'Directive OSH09 (FR)'!$T$6:$U$10,2,FALSE)),"",VLOOKUP(Y65,'Directive OSH09 (FR)'!$T$6:$U$10,2,FALSE))</f>
        <v/>
      </c>
      <c r="L65" s="61"/>
      <c r="M65" s="64"/>
      <c r="N65" s="64"/>
      <c r="O65" s="64"/>
      <c r="P65" s="64"/>
      <c r="Q65" s="65"/>
      <c r="R65" s="66"/>
      <c r="S65" s="61">
        <f t="shared" si="62"/>
        <v>0</v>
      </c>
      <c r="T65" s="66">
        <f t="shared" si="62"/>
        <v>0</v>
      </c>
      <c r="U65" s="164">
        <f>IF(A65="",0,IF(Q$55="",1,IF(Q$55+$U$55*365&lt;$U$1,1,0)))</f>
        <v>0</v>
      </c>
      <c r="V65" s="165">
        <f>IF(A65="",0,IF(Q$55="",1,IF(Q$55+$V$55*365&lt;$U$1,1,0)))</f>
        <v>0</v>
      </c>
      <c r="W65" s="162" t="str">
        <f>IF(ISERROR(VLOOKUP(H65,'Directive OSH09 (FR)'!$O$6:$P$10,2,FALSE)),"",VLOOKUP(H65,'Directive OSH09 (FR)'!$O$6:$P$10,2,FALSE))</f>
        <v/>
      </c>
      <c r="X65" s="3" t="str">
        <f>IF(ISERROR(VLOOKUP(I65,'Directive OSH09 (FR)'!$O$13:$P$17,2,FALSE)),"",VLOOKUP(I65,'Directive OSH09 (FR)'!$O$13:$P$17,2,FALSE))</f>
        <v/>
      </c>
      <c r="Y65" s="163" t="str">
        <f t="shared" si="64"/>
        <v/>
      </c>
      <c r="Z65" s="196"/>
      <c r="AA65" s="418"/>
      <c r="AB65" s="418"/>
      <c r="AC65" s="418"/>
      <c r="AD65" s="419"/>
      <c r="AE65" s="417"/>
      <c r="AF65" s="7"/>
      <c r="AG65" s="8"/>
      <c r="AH65" s="8">
        <f>IF(ISERROR(AU65*AV65),"",AU65*AV65)</f>
        <v>0</v>
      </c>
      <c r="AI65" s="419"/>
    </row>
    <row r="66" spans="1:207">
      <c r="A66" s="268" t="s">
        <v>279</v>
      </c>
      <c r="B66" s="391"/>
      <c r="C66" s="391"/>
      <c r="D66" s="391"/>
      <c r="E66" s="292"/>
      <c r="F66" s="292"/>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
      </c>
      <c r="M66" s="26" t="str">
        <f>IF(ISERROR(VLOOKUP($A66,Dangers!$B$4:$G$1001,6,FALSE)),"ERR",IF(ISBLANK((VLOOKUP($A66,Dangers!$B$4:$G$1001,6,FALSE))),"","Yes"))</f>
        <v/>
      </c>
      <c r="N66" s="26"/>
      <c r="O66" s="26"/>
      <c r="P66" s="26"/>
      <c r="Q66" s="132" t="str">
        <f>IF(OR(L66="Yes",M66="Yes"),MAX(Q67:Q70),"")</f>
        <v/>
      </c>
      <c r="R66" s="34"/>
      <c r="S66" s="43">
        <f>IF(L66="Yes",IF(SUM(S67:S70)=0,0,1),2)</f>
        <v>2</v>
      </c>
      <c r="T66" s="34">
        <f>IF(M66="Yes",IF(SUM(T67:T70)=0,0,1),2)</f>
        <v>2</v>
      </c>
      <c r="U66" s="160">
        <v>0</v>
      </c>
      <c r="V66" s="161">
        <v>0</v>
      </c>
      <c r="W66" s="162" t="str">
        <f>IF(ISERROR(VLOOKUP(H66,'Directive OSH09 (FR)'!$O$6:$P$10,2,FALSE)),"",VLOOKUP(H66,'Directive OSH09 (FR)'!$O$6:$P$10,2,FALSE))</f>
        <v/>
      </c>
      <c r="X66" s="3" t="str">
        <f>IF(ISERROR(VLOOKUP(I66,'Directive OSH09 (FR)'!$O$13:$P$17,2,FALSE)),"",VLOOKUP(I66,'Directive OSH09 (FR)'!$O$13:$P$17,2,FALSE))</f>
        <v/>
      </c>
      <c r="Y66" s="163">
        <f>IF(J66="","",IF(J66&gt;=161,5,IF(J66&gt;=65,4,IF(J66&gt;=20,3,IF(J66&gt;=9,2,1)))))</f>
        <v>2</v>
      </c>
      <c r="Z66" s="374"/>
      <c r="AA66" s="375"/>
      <c r="AB66" s="375"/>
      <c r="AC66" s="375"/>
      <c r="AD66" s="376"/>
      <c r="AE66" s="374"/>
      <c r="AF66" s="375"/>
      <c r="AG66" s="375"/>
      <c r="AH66" s="375"/>
      <c r="AI66" s="376"/>
    </row>
    <row r="67" spans="1:207" ht="38.25">
      <c r="A67" s="261" t="s">
        <v>442</v>
      </c>
      <c r="B67" s="255" t="s">
        <v>505</v>
      </c>
      <c r="C67" s="8" t="s">
        <v>506</v>
      </c>
      <c r="D67" s="255" t="s">
        <v>507</v>
      </c>
      <c r="E67" s="266" t="s">
        <v>36</v>
      </c>
      <c r="F67" s="267">
        <v>4</v>
      </c>
      <c r="G67" s="321" t="s">
        <v>508</v>
      </c>
      <c r="H67" s="7" t="s">
        <v>35</v>
      </c>
      <c r="I67" s="8" t="s">
        <v>48</v>
      </c>
      <c r="J67" s="8">
        <f>IF(ISERROR(W67*X67),"",W67*X67)</f>
        <v>16</v>
      </c>
      <c r="K67" s="14" t="str">
        <f>IF(ISERROR(VLOOKUP(Y67,'Directive OSH09 (FR)'!$T$6:$U$10,2,FALSE)),"",VLOOKUP(Y67,'Directive OSH09 (FR)'!$T$6:$U$10,2,FALSE))</f>
        <v>2-Tolérable</v>
      </c>
      <c r="L67" s="126"/>
      <c r="M67" s="127"/>
      <c r="N67" s="27"/>
      <c r="O67" s="27"/>
      <c r="P67" s="27"/>
      <c r="Q67" s="57"/>
      <c r="R67" s="35"/>
      <c r="S67" s="7">
        <f t="shared" ref="S67:T67" si="65">U67</f>
        <v>1</v>
      </c>
      <c r="T67" s="35">
        <f t="shared" si="65"/>
        <v>1</v>
      </c>
      <c r="U67" s="3">
        <f>IF(A67="",0,IF(Q$135="",1,IF(Q$135+$U$88*365&lt;$U$1,1,0)))</f>
        <v>1</v>
      </c>
      <c r="V67" s="163">
        <f>IF(A67="",0,IF(Q$135="",1,IF(Q$135+$V$88*365&lt;$U$1,1,0)))</f>
        <v>1</v>
      </c>
      <c r="W67" s="162">
        <f>IF(ISERROR(VLOOKUP(H67,'Directive OSH09 (FR)'!$O$6:$P$10,2,FALSE)),"",VLOOKUP(H67,'Directive OSH09 (FR)'!$O$6:$P$10,2,FALSE))</f>
        <v>2</v>
      </c>
      <c r="X67" s="3">
        <f>IF(ISERROR(VLOOKUP(I67,'Directive OSH09 (FR)'!$O$13:$P$17,2,FALSE)),"",VLOOKUP(I67,'Directive OSH09 (FR)'!$O$13:$P$17,2,FALSE))</f>
        <v>8</v>
      </c>
      <c r="Y67" s="3">
        <f t="shared" ref="Y67" si="66">IF(J67="","",IF(J67&gt;=161,5,IF(J67&gt;=65,4,IF(J67&gt;=20,3,IF(J67&gt;=9,2,1)))))</f>
        <v>2</v>
      </c>
      <c r="Z67" s="210"/>
      <c r="AA67" s="418"/>
      <c r="AB67" s="418"/>
      <c r="AC67" s="418"/>
      <c r="AD67" s="419"/>
      <c r="AE67" s="421"/>
      <c r="AF67" s="8"/>
      <c r="AG67" s="255"/>
      <c r="AH67" s="8">
        <f t="shared" ref="AH67" si="67">IF(ISERROR(AU67*AV67),"",AU67*AV67)</f>
        <v>0</v>
      </c>
      <c r="AI67" s="423"/>
    </row>
    <row r="68" spans="1:207">
      <c r="A68" s="261"/>
      <c r="B68" s="8"/>
      <c r="C68" s="8"/>
      <c r="D68" s="8"/>
      <c r="E68" s="266"/>
      <c r="F68" s="283"/>
      <c r="G68" s="321"/>
      <c r="H68" s="7"/>
      <c r="I68" s="8"/>
      <c r="J68" s="8" t="str">
        <f t="shared" ref="J68:J70" si="68">IF(ISERROR(W68*X68),"",W68*X68)</f>
        <v/>
      </c>
      <c r="K68" s="14" t="str">
        <f>IF(ISERROR(VLOOKUP(Y68,'Directive OSH09 (FR)'!$T$6:$U$10,2,FALSE)),"",VLOOKUP(Y68,'Directive OSH09 (FR)'!$T$6:$U$10,2,FALSE))</f>
        <v/>
      </c>
      <c r="L68" s="126"/>
      <c r="M68" s="127"/>
      <c r="N68" s="27"/>
      <c r="O68" s="27"/>
      <c r="P68" s="27"/>
      <c r="Q68" s="57"/>
      <c r="R68" s="35"/>
      <c r="S68" s="7">
        <f t="shared" ref="S68:T70" si="69">U68</f>
        <v>0</v>
      </c>
      <c r="T68" s="35">
        <f t="shared" si="69"/>
        <v>0</v>
      </c>
      <c r="U68" s="3">
        <f>IF(A68="",0,IF(Q$61="",1,IF(Q$61+$U$61*365&lt;$U$1,1,0)))</f>
        <v>0</v>
      </c>
      <c r="V68" s="163">
        <f>IF(A68="",0,IF(Q$61="",1,IF(Q$61+$V$61*365&lt;$U$1,1,0)))</f>
        <v>0</v>
      </c>
      <c r="W68" s="162" t="str">
        <f>IF(ISERROR(VLOOKUP(H68,'Directive OSH09 (FR)'!$O$6:$P$10,2,FALSE)),"",VLOOKUP(H68,'Directive OSH09 (FR)'!$O$6:$P$10,2,FALSE))</f>
        <v/>
      </c>
      <c r="X68" s="3" t="str">
        <f>IF(ISERROR(VLOOKUP(I68,'Directive OSH09 (FR)'!$O$13:$P$17,2,FALSE)),"",VLOOKUP(I68,'Directive OSH09 (FR)'!$O$13:$P$17,2,FALSE))</f>
        <v/>
      </c>
      <c r="Y68" s="163" t="str">
        <f t="shared" ref="Y68:Y70" si="70">IF(J68="","",IF(J68&gt;=161,5,IF(J68&gt;=65,4,IF(J68&gt;=20,3,IF(J68&gt;=9,2,1)))))</f>
        <v/>
      </c>
      <c r="Z68" s="417"/>
      <c r="AA68" s="418"/>
      <c r="AB68" s="418"/>
      <c r="AC68" s="418"/>
      <c r="AD68" s="419"/>
      <c r="AE68" s="417"/>
      <c r="AF68" s="418"/>
      <c r="AG68" s="418"/>
      <c r="AH68" s="418"/>
      <c r="AI68" s="419"/>
    </row>
    <row r="69" spans="1:207">
      <c r="A69" s="261"/>
      <c r="B69" s="8"/>
      <c r="C69" s="8"/>
      <c r="D69" s="8"/>
      <c r="E69" s="266"/>
      <c r="F69" s="283"/>
      <c r="G69" s="321"/>
      <c r="H69" s="7"/>
      <c r="I69" s="8"/>
      <c r="J69" s="8" t="str">
        <f t="shared" si="68"/>
        <v/>
      </c>
      <c r="K69" s="14" t="str">
        <f>IF(ISERROR(VLOOKUP(Y69,'Directive OSH09 (FR)'!$T$6:$U$10,2,FALSE)),"",VLOOKUP(Y69,'Directive OSH09 (FR)'!$T$6:$U$10,2,FALSE))</f>
        <v/>
      </c>
      <c r="L69" s="126"/>
      <c r="M69" s="127"/>
      <c r="N69" s="27"/>
      <c r="O69" s="27"/>
      <c r="P69" s="27"/>
      <c r="Q69" s="57"/>
      <c r="R69" s="35"/>
      <c r="S69" s="7">
        <f t="shared" si="69"/>
        <v>0</v>
      </c>
      <c r="T69" s="35">
        <f t="shared" si="69"/>
        <v>0</v>
      </c>
      <c r="U69" s="3">
        <f>IF(A69="",0,IF(Q$61="",1,IF(Q$61+$U$61*365&lt;$U$1,1,0)))</f>
        <v>0</v>
      </c>
      <c r="V69" s="163">
        <f>IF(A69="",0,IF(Q$61="",1,IF(Q$61+$V$61*365&lt;$U$1,1,0)))</f>
        <v>0</v>
      </c>
      <c r="W69" s="162" t="str">
        <f>IF(ISERROR(VLOOKUP(H69,'Directive OSH09 (FR)'!$O$6:$P$10,2,FALSE)),"",VLOOKUP(H69,'Directive OSH09 (FR)'!$O$6:$P$10,2,FALSE))</f>
        <v/>
      </c>
      <c r="X69" s="3" t="str">
        <f>IF(ISERROR(VLOOKUP(I69,'Directive OSH09 (FR)'!$O$13:$P$17,2,FALSE)),"",VLOOKUP(I69,'Directive OSH09 (FR)'!$O$13:$P$17,2,FALSE))</f>
        <v/>
      </c>
      <c r="Y69" s="163" t="str">
        <f t="shared" si="70"/>
        <v/>
      </c>
      <c r="Z69" s="417"/>
      <c r="AA69" s="418"/>
      <c r="AB69" s="418"/>
      <c r="AC69" s="418"/>
      <c r="AD69" s="419"/>
      <c r="AE69" s="417"/>
      <c r="AF69" s="418"/>
      <c r="AG69" s="418"/>
      <c r="AH69" s="418"/>
      <c r="AI69" s="419"/>
    </row>
    <row r="70" spans="1:207">
      <c r="A70" s="261"/>
      <c r="B70" s="8"/>
      <c r="C70" s="8"/>
      <c r="D70" s="8"/>
      <c r="E70" s="266"/>
      <c r="F70" s="283"/>
      <c r="G70" s="321"/>
      <c r="H70" s="7"/>
      <c r="I70" s="8"/>
      <c r="J70" s="8" t="str">
        <f t="shared" si="68"/>
        <v/>
      </c>
      <c r="K70" s="14" t="str">
        <f>IF(ISERROR(VLOOKUP(Y70,'Directive OSH09 (FR)'!$T$6:$U$10,2,FALSE)),"",VLOOKUP(Y70,'Directive OSH09 (FR)'!$T$6:$U$10,2,FALSE))</f>
        <v/>
      </c>
      <c r="L70" s="126"/>
      <c r="M70" s="127"/>
      <c r="N70" s="27"/>
      <c r="O70" s="27"/>
      <c r="P70" s="27"/>
      <c r="Q70" s="57"/>
      <c r="R70" s="35"/>
      <c r="S70" s="7">
        <f t="shared" si="69"/>
        <v>0</v>
      </c>
      <c r="T70" s="35">
        <f t="shared" si="69"/>
        <v>0</v>
      </c>
      <c r="U70" s="3">
        <f>IF(A70="",0,IF(Q$61="",1,IF(Q$61+$U$61*365&lt;$U$1,1,0)))</f>
        <v>0</v>
      </c>
      <c r="V70" s="163">
        <f>IF(A70="",0,IF(Q$61="",1,IF(Q$61+$V$61*365&lt;$U$1,1,0)))</f>
        <v>0</v>
      </c>
      <c r="W70" s="162" t="str">
        <f>IF(ISERROR(VLOOKUP(H70,'Directive OSH09 (FR)'!$O$6:$P$10,2,FALSE)),"",VLOOKUP(H70,'Directive OSH09 (FR)'!$O$6:$P$10,2,FALSE))</f>
        <v/>
      </c>
      <c r="X70" s="3" t="str">
        <f>IF(ISERROR(VLOOKUP(I70,'Directive OSH09 (FR)'!$O$13:$P$17,2,FALSE)),"",VLOOKUP(I70,'Directive OSH09 (FR)'!$O$13:$P$17,2,FALSE))</f>
        <v/>
      </c>
      <c r="Y70" s="163" t="str">
        <f t="shared" si="70"/>
        <v/>
      </c>
      <c r="Z70" s="417"/>
      <c r="AA70" s="418"/>
      <c r="AB70" s="418"/>
      <c r="AC70" s="418"/>
      <c r="AD70" s="419"/>
      <c r="AE70" s="417"/>
      <c r="AF70" s="418"/>
      <c r="AG70" s="418"/>
      <c r="AH70" s="418"/>
      <c r="AI70" s="419"/>
    </row>
    <row r="71" spans="1:207" ht="5.25" customHeight="1">
      <c r="A71" s="405"/>
      <c r="B71" s="62"/>
      <c r="C71" s="62"/>
      <c r="D71" s="62"/>
      <c r="E71" s="293"/>
      <c r="F71" s="282"/>
      <c r="G71" s="458"/>
      <c r="H71" s="61"/>
      <c r="I71" s="62"/>
      <c r="J71" s="62" t="str">
        <f t="shared" si="63"/>
        <v/>
      </c>
      <c r="K71" s="63" t="str">
        <f>IF(ISERROR(VLOOKUP(Y71,'Directive OSH09 (FR)'!$T$6:$U$10,2,FALSE)),"",VLOOKUP(Y71,'Directive OSH09 (FR)'!$T$6:$U$10,2,FALSE))</f>
        <v/>
      </c>
      <c r="L71" s="61"/>
      <c r="M71" s="64"/>
      <c r="N71" s="64"/>
      <c r="O71" s="64"/>
      <c r="P71" s="64"/>
      <c r="Q71" s="65"/>
      <c r="R71" s="66"/>
      <c r="S71" s="61">
        <f t="shared" si="62"/>
        <v>0</v>
      </c>
      <c r="T71" s="66">
        <f t="shared" si="62"/>
        <v>0</v>
      </c>
      <c r="U71" s="164">
        <f>IF(A71="",0,IF(Q$62="",1,IF(Q$62+$U$62*365&lt;$U$1,1,0)))</f>
        <v>0</v>
      </c>
      <c r="V71" s="165">
        <f>IF(A71="",0,IF(Q$62="",1,IF(Q$62+$V$62*365&lt;$U$1,1,0)))</f>
        <v>0</v>
      </c>
      <c r="W71" s="162" t="str">
        <f>IF(ISERROR(VLOOKUP(H71,'Directive OSH09 (FR)'!$O$6:$P$10,2,FALSE)),"",VLOOKUP(H71,'Directive OSH09 (FR)'!$O$6:$P$10,2,FALSE))</f>
        <v/>
      </c>
      <c r="X71" s="3" t="str">
        <f>IF(ISERROR(VLOOKUP(I71,'Directive OSH09 (FR)'!$O$13:$P$17,2,FALSE)),"",VLOOKUP(I71,'Directive OSH09 (FR)'!$O$13:$P$17,2,FALSE))</f>
        <v/>
      </c>
      <c r="Y71" s="3" t="str">
        <f t="shared" si="64"/>
        <v/>
      </c>
      <c r="Z71" s="417"/>
      <c r="AA71" s="418"/>
      <c r="AB71" s="418"/>
      <c r="AC71" s="418"/>
      <c r="AD71" s="419"/>
      <c r="AE71" s="417"/>
      <c r="AF71" s="418"/>
      <c r="AG71" s="418"/>
      <c r="AH71" s="418"/>
      <c r="AI71" s="419"/>
    </row>
    <row r="72" spans="1:207" s="517" customFormat="1">
      <c r="A72" s="403" t="s">
        <v>280</v>
      </c>
      <c r="B72" s="398"/>
      <c r="C72" s="398"/>
      <c r="D72" s="398"/>
      <c r="E72" s="370"/>
      <c r="F72" s="371"/>
      <c r="G72" s="464"/>
      <c r="H72" s="412"/>
      <c r="I72" s="398"/>
      <c r="J72" s="398">
        <f>IF(SUM(J73:J77)=0,"",MAX(J73:J77))</f>
        <v>36</v>
      </c>
      <c r="K72" s="356" t="str">
        <f>IF(ISERROR(VLOOKUP(Y72,'Directive OSH09 (FR)'!$T$6:$U$10,2,FALSE)),"",VLOOKUP(Y72,'Directive OSH09 (FR)'!$T$6:$U$10,2,FALSE))</f>
        <v>3-Moderé</v>
      </c>
      <c r="L72" s="357" t="str">
        <f>IF(ISERROR(VLOOKUP($A72,Dangers!$B$4:$G$1001,4,FALSE)),"ERR",IF(ISBLANK(VLOOKUP($A72,Dangers!$B$4:$G$1001,4,FALSE)),"","Yes"))</f>
        <v>Yes</v>
      </c>
      <c r="M72" s="358" t="str">
        <f>IF(ISERROR(VLOOKUP($A72,Dangers!$B$4:$G$1001,6,FALSE)),"ERR",IF(ISBLANK((VLOOKUP($A72,Dangers!$B$4:$G$1001,6,FALSE))),"","Yes"))</f>
        <v>Yes</v>
      </c>
      <c r="N72" s="358"/>
      <c r="O72" s="359"/>
      <c r="P72" s="358"/>
      <c r="Q72" s="360">
        <f>IF(OR(L72="Yes",M72="Yes"),MAX(Q73:Q77),"")</f>
        <v>0</v>
      </c>
      <c r="R72" s="361"/>
      <c r="S72" s="357">
        <f ca="1">IF(L72="Yes",IF(SUM(S73:S77)=0,0,1),2)</f>
        <v>1</v>
      </c>
      <c r="T72" s="361">
        <f ca="1">IF(M72="Yes",IF(SUM(T73:T77)=0,0,1),2)</f>
        <v>1</v>
      </c>
      <c r="U72" s="362">
        <v>5</v>
      </c>
      <c r="V72" s="363">
        <v>5</v>
      </c>
      <c r="W72" s="364" t="str">
        <f>IF(ISERROR(VLOOKUP(H72,'Directive OSH09 (FR)'!$O$6:$P$10,2,FALSE)),"",VLOOKUP(H72,'Directive OSH09 (FR)'!$O$6:$P$10,2,FALSE))</f>
        <v/>
      </c>
      <c r="X72" s="362" t="str">
        <f>IF(ISERROR(VLOOKUP(I72,'Directive OSH09 (FR)'!$O$13:$P$17,2,FALSE)),"",VLOOKUP(I72,'Directive OSH09 (FR)'!$O$13:$P$17,2,FALSE))</f>
        <v/>
      </c>
      <c r="Y72" s="362">
        <f>IF(J72="","",IF(J72&gt;=161,5,IF(J72&gt;=65,4,IF(J72&gt;=20,3,IF(J72&gt;=9,2,1)))))</f>
        <v>3</v>
      </c>
      <c r="Z72" s="374"/>
      <c r="AA72" s="375"/>
      <c r="AB72" s="375"/>
      <c r="AC72" s="375"/>
      <c r="AD72" s="376"/>
      <c r="AE72" s="374"/>
      <c r="AF72" s="375"/>
      <c r="AG72" s="375"/>
      <c r="AH72" s="375"/>
      <c r="AI72" s="37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6"/>
      <c r="CD72" s="366"/>
      <c r="CE72" s="366"/>
      <c r="CF72" s="366"/>
      <c r="CG72" s="366"/>
      <c r="CH72" s="366"/>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66"/>
      <c r="DJ72" s="366"/>
      <c r="DK72" s="366"/>
      <c r="DL72" s="366"/>
      <c r="DM72" s="366"/>
      <c r="DN72" s="366"/>
      <c r="DO72" s="366"/>
      <c r="DP72" s="366"/>
      <c r="DQ72" s="366"/>
      <c r="DR72" s="366"/>
      <c r="DS72" s="366"/>
      <c r="DT72" s="366"/>
      <c r="DU72" s="366"/>
      <c r="DV72" s="366"/>
      <c r="DW72" s="366"/>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66"/>
      <c r="EY72" s="366"/>
      <c r="EZ72" s="366"/>
      <c r="FA72" s="366"/>
      <c r="FB72" s="366"/>
      <c r="FC72" s="366"/>
      <c r="FD72" s="366"/>
      <c r="FE72" s="366"/>
      <c r="FF72" s="366"/>
      <c r="FG72" s="366"/>
      <c r="FH72" s="366"/>
      <c r="FI72" s="366"/>
      <c r="FJ72" s="366"/>
      <c r="FK72" s="366"/>
      <c r="FL72" s="366"/>
      <c r="FM72" s="366"/>
      <c r="FN72" s="366"/>
      <c r="FO72" s="366"/>
      <c r="FP72" s="366"/>
      <c r="FQ72" s="366"/>
      <c r="FR72" s="366"/>
      <c r="FS72" s="366"/>
      <c r="FT72" s="366"/>
      <c r="FU72" s="366"/>
      <c r="FV72" s="366"/>
      <c r="FW72" s="366"/>
      <c r="FX72" s="366"/>
      <c r="FY72" s="366"/>
      <c r="FZ72" s="366"/>
      <c r="GA72" s="366"/>
      <c r="GB72" s="366"/>
      <c r="GC72" s="366"/>
      <c r="GD72" s="366"/>
      <c r="GE72" s="366"/>
      <c r="GF72" s="366"/>
      <c r="GG72" s="366"/>
      <c r="GH72" s="366"/>
      <c r="GI72" s="366"/>
      <c r="GJ72" s="366"/>
      <c r="GK72" s="366"/>
      <c r="GL72" s="366"/>
      <c r="GM72" s="366"/>
      <c r="GN72" s="366"/>
      <c r="GO72" s="366"/>
      <c r="GP72" s="366"/>
      <c r="GQ72" s="366"/>
      <c r="GR72" s="366"/>
      <c r="GS72" s="366"/>
      <c r="GT72" s="366"/>
      <c r="GU72" s="366"/>
      <c r="GV72" s="366"/>
      <c r="GW72" s="366"/>
      <c r="GX72" s="366"/>
      <c r="GY72" s="366"/>
    </row>
    <row r="73" spans="1:207" ht="25.5">
      <c r="A73" s="261" t="s">
        <v>1040</v>
      </c>
      <c r="B73" s="255" t="s">
        <v>1041</v>
      </c>
      <c r="C73" s="255" t="s">
        <v>1042</v>
      </c>
      <c r="D73" s="8" t="s">
        <v>1043</v>
      </c>
      <c r="E73" s="266" t="s">
        <v>36</v>
      </c>
      <c r="F73" s="267">
        <v>4</v>
      </c>
      <c r="G73" s="321" t="s">
        <v>511</v>
      </c>
      <c r="H73" s="7" t="s">
        <v>35</v>
      </c>
      <c r="I73" s="8" t="s">
        <v>49</v>
      </c>
      <c r="J73" s="8">
        <f>IF(ISERROR(W73*X73),"",W73*X73)</f>
        <v>36</v>
      </c>
      <c r="K73" s="14" t="str">
        <f>IF(ISERROR(VLOOKUP(Y73,'Directive OSH09 (FR)'!$T$6:$U$10,2,FALSE)),"",VLOOKUP(Y73,'Directive OSH09 (FR)'!$T$6:$U$10,2,FALSE))</f>
        <v>3-Moderé</v>
      </c>
      <c r="L73" s="126"/>
      <c r="M73" s="127"/>
      <c r="N73" s="27"/>
      <c r="O73" s="27"/>
      <c r="P73" s="27"/>
      <c r="Q73" s="57"/>
      <c r="R73" s="35"/>
      <c r="S73" s="7">
        <f t="shared" ref="S73:T77" ca="1" si="71">U73</f>
        <v>1</v>
      </c>
      <c r="T73" s="35">
        <f t="shared" ca="1" si="71"/>
        <v>1</v>
      </c>
      <c r="U73" s="3">
        <f ca="1">IF(A73="",0,IF(Q$72="",1,IF(Q$72+$U$72*365&lt;$U$1,1,0)))</f>
        <v>1</v>
      </c>
      <c r="V73" s="163">
        <f ca="1">IF(A73="",0,IF(Q$72="",1,IF(Q$72+$V$72*365&lt;$U$1,1,0)))</f>
        <v>1</v>
      </c>
      <c r="W73" s="162">
        <f>IF(ISERROR(VLOOKUP(H73,'Directive OSH09 (FR)'!$O$6:$P$10,2,FALSE)),"",VLOOKUP(H73,'Directive OSH09 (FR)'!$O$6:$P$10,2,FALSE))</f>
        <v>2</v>
      </c>
      <c r="X73" s="3">
        <f>IF(ISERROR(VLOOKUP(I73,'Directive OSH09 (FR)'!$O$13:$P$17,2,FALSE)),"",VLOOKUP(I73,'Directive OSH09 (FR)'!$O$13:$P$17,2,FALSE))</f>
        <v>18</v>
      </c>
      <c r="Y73" s="3">
        <f>IF(J73="","",IF(J73&gt;=161,5,IF(J73&gt;=65,4,IF(J73&gt;=20,3,IF(J73&gt;=9,2,1)))))</f>
        <v>3</v>
      </c>
      <c r="Z73" s="417"/>
      <c r="AA73" s="418"/>
      <c r="AB73" s="418"/>
      <c r="AC73" s="418"/>
      <c r="AD73" s="419"/>
      <c r="AE73" s="417"/>
      <c r="AF73" s="418"/>
      <c r="AG73" s="418"/>
      <c r="AH73" s="418"/>
      <c r="AI73" s="419"/>
    </row>
    <row r="74" spans="1:207" ht="38.25">
      <c r="A74" s="261"/>
      <c r="B74" s="8" t="s">
        <v>509</v>
      </c>
      <c r="C74" s="8" t="s">
        <v>1315</v>
      </c>
      <c r="D74" s="8" t="s">
        <v>1044</v>
      </c>
      <c r="E74" s="266" t="s">
        <v>39</v>
      </c>
      <c r="F74" s="283">
        <v>4</v>
      </c>
      <c r="G74" s="321" t="s">
        <v>511</v>
      </c>
      <c r="H74" s="7" t="s">
        <v>35</v>
      </c>
      <c r="I74" s="8" t="s">
        <v>48</v>
      </c>
      <c r="J74" s="8">
        <f>IF(ISERROR(W74*X74),"",W74*X74)</f>
        <v>16</v>
      </c>
      <c r="K74" s="14" t="str">
        <f>IF(ISERROR(VLOOKUP(Y74,'Directive OSH09 (FR)'!$T$6:$U$10,2,FALSE)),"",VLOOKUP(Y74,'Directive OSH09 (FR)'!$T$6:$U$10,2,FALSE))</f>
        <v>2-Tolérable</v>
      </c>
      <c r="L74" s="126"/>
      <c r="M74" s="127"/>
      <c r="N74" s="27"/>
      <c r="O74" s="27"/>
      <c r="P74" s="27"/>
      <c r="Q74" s="57"/>
      <c r="R74" s="35"/>
      <c r="S74" s="7">
        <f>U74</f>
        <v>0</v>
      </c>
      <c r="T74" s="35">
        <f>V74</f>
        <v>0</v>
      </c>
      <c r="U74" s="3">
        <f>IF(A74="",0,IF(Q$24="",1,IF(Q$24+$U$24*365&lt;$U$1,1,0)))</f>
        <v>0</v>
      </c>
      <c r="V74" s="163">
        <f>IF(A74="",0,IF(Q$24="",1,IF(Q$24+$V$24*365&lt;$U$1,1,0)))</f>
        <v>0</v>
      </c>
      <c r="W74" s="162">
        <f>IF(ISERROR(VLOOKUP(H74,'Directive OSH09 (FR)'!$O$6:$P$10,2,FALSE)),"",VLOOKUP(H74,'Directive OSH09 (FR)'!$O$6:$P$10,2,FALSE))</f>
        <v>2</v>
      </c>
      <c r="X74" s="3">
        <f>IF(ISERROR(VLOOKUP(I74,'Directive OSH09 (FR)'!$O$13:$P$17,2,FALSE)),"",VLOOKUP(I74,'Directive OSH09 (FR)'!$O$13:$P$17,2,FALSE))</f>
        <v>8</v>
      </c>
      <c r="Y74" s="3">
        <f>IF(J74="","",IF(J74&gt;=161,5,IF(J74&gt;=65,4,IF(J74&gt;=20,3,IF(J74&gt;=9,2,1)))))</f>
        <v>2</v>
      </c>
      <c r="Z74" s="417"/>
      <c r="AA74" s="418"/>
      <c r="AB74" s="418"/>
      <c r="AC74" s="418"/>
      <c r="AD74" s="419"/>
      <c r="AE74" s="417"/>
      <c r="AF74" s="418"/>
      <c r="AG74" s="418"/>
      <c r="AH74" s="418"/>
      <c r="AI74" s="419"/>
    </row>
    <row r="75" spans="1:207">
      <c r="A75" s="261"/>
      <c r="B75" s="8"/>
      <c r="C75" s="8"/>
      <c r="D75" s="8"/>
      <c r="E75" s="266"/>
      <c r="F75" s="267"/>
      <c r="G75" s="321"/>
      <c r="H75" s="7"/>
      <c r="I75" s="8"/>
      <c r="J75" s="8" t="str">
        <f t="shared" ref="J75:J77" si="72">IF(ISERROR(W75*X75),"",W75*X75)</f>
        <v/>
      </c>
      <c r="K75" s="14" t="str">
        <f>IF(ISERROR(VLOOKUP(Y75,'Directive OSH09 (FR)'!$T$6:$U$10,2,FALSE)),"",VLOOKUP(Y75,'Directive OSH09 (FR)'!$T$6:$U$10,2,FALSE))</f>
        <v/>
      </c>
      <c r="L75" s="126"/>
      <c r="M75" s="127"/>
      <c r="N75" s="27"/>
      <c r="O75" s="27"/>
      <c r="P75" s="27"/>
      <c r="Q75" s="57"/>
      <c r="R75" s="35"/>
      <c r="S75" s="7">
        <f t="shared" si="71"/>
        <v>0</v>
      </c>
      <c r="T75" s="35">
        <f t="shared" si="71"/>
        <v>0</v>
      </c>
      <c r="U75" s="3">
        <f>IF(A75="",0,IF(Q$72="",1,IF(Q$72+$U$72*365&lt;$U$1,1,0)))</f>
        <v>0</v>
      </c>
      <c r="V75" s="163">
        <f>IF(A75="",0,IF(Q$72="",1,IF(Q$72+$V$72*365&lt;$U$1,1,0)))</f>
        <v>0</v>
      </c>
      <c r="W75" s="162" t="str">
        <f>IF(ISERROR(VLOOKUP(H75,'Directive OSH09 (FR)'!$O$6:$P$10,2,FALSE)),"",VLOOKUP(H75,'Directive OSH09 (FR)'!$O$6:$P$10,2,FALSE))</f>
        <v/>
      </c>
      <c r="X75" s="3" t="str">
        <f>IF(ISERROR(VLOOKUP(I75,'Directive OSH09 (FR)'!$O$13:$P$17,2,FALSE)),"",VLOOKUP(I75,'Directive OSH09 (FR)'!$O$13:$P$17,2,FALSE))</f>
        <v/>
      </c>
      <c r="Y75" s="3" t="str">
        <f t="shared" ref="Y75:Y77" si="73">IF(J75="","",IF(J75&gt;=161,5,IF(J75&gt;=65,4,IF(J75&gt;=20,3,IF(J75&gt;=9,2,1)))))</f>
        <v/>
      </c>
      <c r="Z75" s="417"/>
      <c r="AA75" s="418"/>
      <c r="AB75" s="418"/>
      <c r="AC75" s="418"/>
      <c r="AD75" s="419"/>
      <c r="AE75" s="417"/>
      <c r="AF75" s="418"/>
      <c r="AG75" s="418"/>
      <c r="AH75" s="418"/>
      <c r="AI75" s="419"/>
    </row>
    <row r="76" spans="1:207">
      <c r="A76" s="261"/>
      <c r="B76" s="8"/>
      <c r="C76" s="8"/>
      <c r="D76" s="8"/>
      <c r="E76" s="266"/>
      <c r="F76" s="267"/>
      <c r="G76" s="321"/>
      <c r="H76" s="7"/>
      <c r="I76" s="8"/>
      <c r="J76" s="8" t="str">
        <f t="shared" si="72"/>
        <v/>
      </c>
      <c r="K76" s="14" t="str">
        <f>IF(ISERROR(VLOOKUP(Y76,'Directive OSH09 (FR)'!$T$6:$U$10,2,FALSE)),"",VLOOKUP(Y76,'Directive OSH09 (FR)'!$T$6:$U$10,2,FALSE))</f>
        <v/>
      </c>
      <c r="L76" s="126"/>
      <c r="M76" s="127"/>
      <c r="N76" s="27"/>
      <c r="O76" s="27"/>
      <c r="P76" s="27"/>
      <c r="Q76" s="57"/>
      <c r="R76" s="35"/>
      <c r="S76" s="7">
        <f t="shared" si="71"/>
        <v>0</v>
      </c>
      <c r="T76" s="35">
        <f t="shared" si="71"/>
        <v>0</v>
      </c>
      <c r="U76" s="3">
        <f>IF(A76="",0,IF(Q$72="",1,IF(Q$72+$U$72*365&lt;$U$1,1,0)))</f>
        <v>0</v>
      </c>
      <c r="V76" s="163">
        <f>IF(A76="",0,IF(Q$72="",1,IF(Q$72+$V$72*365&lt;$U$1,1,0)))</f>
        <v>0</v>
      </c>
      <c r="W76" s="162" t="str">
        <f>IF(ISERROR(VLOOKUP(H76,'Directive OSH09 (FR)'!$O$6:$P$10,2,FALSE)),"",VLOOKUP(H76,'Directive OSH09 (FR)'!$O$6:$P$10,2,FALSE))</f>
        <v/>
      </c>
      <c r="X76" s="3" t="str">
        <f>IF(ISERROR(VLOOKUP(I76,'Directive OSH09 (FR)'!$O$13:$P$17,2,FALSE)),"",VLOOKUP(I76,'Directive OSH09 (FR)'!$O$13:$P$17,2,FALSE))</f>
        <v/>
      </c>
      <c r="Y76" s="3" t="str">
        <f t="shared" si="73"/>
        <v/>
      </c>
      <c r="Z76" s="417"/>
      <c r="AA76" s="418"/>
      <c r="AB76" s="418"/>
      <c r="AC76" s="418"/>
      <c r="AD76" s="419"/>
      <c r="AE76" s="417"/>
      <c r="AF76" s="418"/>
      <c r="AG76" s="418"/>
      <c r="AH76" s="418"/>
      <c r="AI76" s="419"/>
    </row>
    <row r="77" spans="1:207" ht="5.25" customHeight="1">
      <c r="A77" s="405"/>
      <c r="B77" s="62"/>
      <c r="C77" s="62"/>
      <c r="D77" s="62"/>
      <c r="E77" s="293"/>
      <c r="F77" s="282"/>
      <c r="G77" s="458"/>
      <c r="H77" s="61"/>
      <c r="I77" s="62"/>
      <c r="J77" s="62" t="str">
        <f t="shared" si="72"/>
        <v/>
      </c>
      <c r="K77" s="63" t="str">
        <f>IF(ISERROR(VLOOKUP(Y77,'Directive OSH09 (FR)'!$T$6:$U$10,2,FALSE)),"",VLOOKUP(Y77,'Directive OSH09 (FR)'!$T$6:$U$10,2,FALSE))</f>
        <v/>
      </c>
      <c r="L77" s="61"/>
      <c r="M77" s="64"/>
      <c r="N77" s="64"/>
      <c r="O77" s="64"/>
      <c r="P77" s="64"/>
      <c r="Q77" s="65"/>
      <c r="R77" s="66"/>
      <c r="S77" s="61">
        <f t="shared" si="71"/>
        <v>0</v>
      </c>
      <c r="T77" s="66">
        <f t="shared" si="71"/>
        <v>0</v>
      </c>
      <c r="U77" s="164">
        <f>IF(A77="",0,IF(Q$72="",1,IF(Q$72+$U$72*365&lt;$U$1,1,0)))</f>
        <v>0</v>
      </c>
      <c r="V77" s="165">
        <f>IF(A77="",0,IF(Q$72="",1,IF(Q$72+$V$72*365&lt;$U$1,1,0)))</f>
        <v>0</v>
      </c>
      <c r="W77" s="162" t="str">
        <f>IF(ISERROR(VLOOKUP(H77,'Directive OSH09 (FR)'!$O$6:$P$10,2,FALSE)),"",VLOOKUP(H77,'Directive OSH09 (FR)'!$O$6:$P$10,2,FALSE))</f>
        <v/>
      </c>
      <c r="X77" s="3" t="str">
        <f>IF(ISERROR(VLOOKUP(I77,'Directive OSH09 (FR)'!$O$13:$P$17,2,FALSE)),"",VLOOKUP(I77,'Directive OSH09 (FR)'!$O$13:$P$17,2,FALSE))</f>
        <v/>
      </c>
      <c r="Y77" s="3" t="str">
        <f t="shared" si="73"/>
        <v/>
      </c>
      <c r="Z77" s="417"/>
      <c r="AA77" s="418"/>
      <c r="AB77" s="418"/>
      <c r="AC77" s="418"/>
      <c r="AD77" s="419"/>
      <c r="AE77" s="417"/>
      <c r="AF77" s="418"/>
      <c r="AG77" s="418"/>
      <c r="AH77" s="418"/>
      <c r="AI77" s="419"/>
    </row>
    <row r="78" spans="1:207" s="517" customFormat="1">
      <c r="A78" s="403" t="s">
        <v>282</v>
      </c>
      <c r="B78" s="398"/>
      <c r="C78" s="398"/>
      <c r="D78" s="398"/>
      <c r="E78" s="370"/>
      <c r="F78" s="371"/>
      <c r="G78" s="464"/>
      <c r="H78" s="412"/>
      <c r="I78" s="398"/>
      <c r="J78" s="398" t="str">
        <f>IF(SUM(J79:J83)=0,"",MAX(J79:J83))</f>
        <v/>
      </c>
      <c r="K78" s="356" t="str">
        <f>IF(ISERROR(VLOOKUP(Y78,'Directive OSH09 (FR)'!$T$6:$U$10,2,FALSE)),"",VLOOKUP(Y78,'Directive OSH09 (FR)'!$T$6:$U$10,2,FALSE))</f>
        <v/>
      </c>
      <c r="L78" s="357" t="str">
        <f>IF(ISERROR(VLOOKUP($A78,Dangers!$B$4:$G$1001,4,FALSE)),"ERR",IF(ISBLANK(VLOOKUP($A78,Dangers!$B$4:$G$1001,4,FALSE)),"","Yes"))</f>
        <v>Yes</v>
      </c>
      <c r="M78" s="358" t="str">
        <f>IF(ISERROR(VLOOKUP($A78,Dangers!$B$4:$G$1001,6,FALSE)),"ERR",IF(ISBLANK((VLOOKUP($A78,Dangers!$B$4:$G$1001,6,FALSE))),"","Yes"))</f>
        <v/>
      </c>
      <c r="N78" s="358"/>
      <c r="O78" s="359"/>
      <c r="P78" s="358"/>
      <c r="Q78" s="360">
        <f>IF(OR(L78="Yes",M78="Yes"),MAX(Q79:Q83),"")</f>
        <v>0</v>
      </c>
      <c r="R78" s="361"/>
      <c r="S78" s="357">
        <f>IF(L78="Yes",IF(SUM(S79:S83)=0,0,1),2)</f>
        <v>0</v>
      </c>
      <c r="T78" s="361">
        <f>IF(M78="Yes",IF(SUM(T79:T83)=0,0,1),2)</f>
        <v>2</v>
      </c>
      <c r="U78" s="362">
        <v>5</v>
      </c>
      <c r="V78" s="363">
        <v>0</v>
      </c>
      <c r="W78" s="364" t="str">
        <f>IF(ISERROR(VLOOKUP(H78,'Directive OSH09 (FR)'!$O$6:$P$10,2,FALSE)),"",VLOOKUP(H78,'Directive OSH09 (FR)'!$O$6:$P$10,2,FALSE))</f>
        <v/>
      </c>
      <c r="X78" s="362" t="str">
        <f>IF(ISERROR(VLOOKUP(I78,'Directive OSH09 (FR)'!$O$13:$P$17,2,FALSE)),"",VLOOKUP(I78,'Directive OSH09 (FR)'!$O$13:$P$17,2,FALSE))</f>
        <v/>
      </c>
      <c r="Y78" s="362" t="str">
        <f>IF(J78="","",IF(J78&gt;=161,5,IF(J78&gt;=65,4,IF(J78&gt;=20,3,IF(J78&gt;=9,2,1)))))</f>
        <v/>
      </c>
      <c r="Z78" s="374"/>
      <c r="AA78" s="375"/>
      <c r="AB78" s="375"/>
      <c r="AC78" s="375"/>
      <c r="AD78" s="376"/>
      <c r="AE78" s="374"/>
      <c r="AF78" s="375"/>
      <c r="AG78" s="375"/>
      <c r="AH78" s="375"/>
      <c r="AI78" s="37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6"/>
      <c r="BZ78" s="366"/>
      <c r="CA78" s="366"/>
      <c r="CB78" s="366"/>
      <c r="CC78" s="366"/>
      <c r="CD78" s="366"/>
      <c r="CE78" s="366"/>
      <c r="CF78" s="366"/>
      <c r="CG78" s="366"/>
      <c r="CH78" s="366"/>
      <c r="CI78" s="366"/>
      <c r="CJ78" s="366"/>
      <c r="CK78" s="366"/>
      <c r="CL78" s="366"/>
      <c r="CM78" s="366"/>
      <c r="CN78" s="366"/>
      <c r="CO78" s="366"/>
      <c r="CP78" s="366"/>
      <c r="CQ78" s="366"/>
      <c r="CR78" s="366"/>
      <c r="CS78" s="366"/>
      <c r="CT78" s="366"/>
      <c r="CU78" s="366"/>
      <c r="CV78" s="366"/>
      <c r="CW78" s="366"/>
      <c r="CX78" s="366"/>
      <c r="CY78" s="366"/>
      <c r="CZ78" s="366"/>
      <c r="DA78" s="366"/>
      <c r="DB78" s="366"/>
      <c r="DC78" s="366"/>
      <c r="DD78" s="366"/>
      <c r="DE78" s="366"/>
      <c r="DF78" s="366"/>
      <c r="DG78" s="366"/>
      <c r="DH78" s="366"/>
      <c r="DI78" s="366"/>
      <c r="DJ78" s="366"/>
      <c r="DK78" s="366"/>
      <c r="DL78" s="366"/>
      <c r="DM78" s="366"/>
      <c r="DN78" s="366"/>
      <c r="DO78" s="366"/>
      <c r="DP78" s="366"/>
      <c r="DQ78" s="366"/>
      <c r="DR78" s="366"/>
      <c r="DS78" s="366"/>
      <c r="DT78" s="366"/>
      <c r="DU78" s="366"/>
      <c r="DV78" s="366"/>
      <c r="DW78" s="366"/>
      <c r="DX78" s="366"/>
      <c r="DY78" s="366"/>
      <c r="DZ78" s="366"/>
      <c r="EA78" s="366"/>
      <c r="EB78" s="366"/>
      <c r="EC78" s="366"/>
      <c r="ED78" s="366"/>
      <c r="EE78" s="366"/>
      <c r="EF78" s="366"/>
      <c r="EG78" s="366"/>
      <c r="EH78" s="366"/>
      <c r="EI78" s="366"/>
      <c r="EJ78" s="366"/>
      <c r="EK78" s="366"/>
      <c r="EL78" s="366"/>
      <c r="EM78" s="366"/>
      <c r="EN78" s="366"/>
      <c r="EO78" s="366"/>
      <c r="EP78" s="366"/>
      <c r="EQ78" s="366"/>
      <c r="ER78" s="366"/>
      <c r="ES78" s="366"/>
      <c r="ET78" s="366"/>
      <c r="EU78" s="366"/>
      <c r="EV78" s="366"/>
      <c r="EW78" s="366"/>
      <c r="EX78" s="366"/>
      <c r="EY78" s="366"/>
      <c r="EZ78" s="366"/>
      <c r="FA78" s="366"/>
      <c r="FB78" s="366"/>
      <c r="FC78" s="366"/>
      <c r="FD78" s="366"/>
      <c r="FE78" s="366"/>
      <c r="FF78" s="366"/>
      <c r="FG78" s="366"/>
      <c r="FH78" s="366"/>
      <c r="FI78" s="366"/>
      <c r="FJ78" s="366"/>
      <c r="FK78" s="366"/>
      <c r="FL78" s="366"/>
      <c r="FM78" s="366"/>
      <c r="FN78" s="366"/>
      <c r="FO78" s="366"/>
      <c r="FP78" s="366"/>
      <c r="FQ78" s="366"/>
      <c r="FR78" s="366"/>
      <c r="FS78" s="366"/>
      <c r="FT78" s="366"/>
      <c r="FU78" s="366"/>
      <c r="FV78" s="366"/>
      <c r="FW78" s="366"/>
      <c r="FX78" s="366"/>
      <c r="FY78" s="366"/>
      <c r="FZ78" s="366"/>
      <c r="GA78" s="366"/>
      <c r="GB78" s="366"/>
      <c r="GC78" s="366"/>
      <c r="GD78" s="366"/>
      <c r="GE78" s="366"/>
      <c r="GF78" s="366"/>
      <c r="GG78" s="366"/>
      <c r="GH78" s="366"/>
      <c r="GI78" s="366"/>
      <c r="GJ78" s="366"/>
      <c r="GK78" s="366"/>
      <c r="GL78" s="366"/>
      <c r="GM78" s="366"/>
      <c r="GN78" s="366"/>
      <c r="GO78" s="366"/>
      <c r="GP78" s="366"/>
      <c r="GQ78" s="366"/>
      <c r="GR78" s="366"/>
      <c r="GS78" s="366"/>
      <c r="GT78" s="366"/>
      <c r="GU78" s="366"/>
      <c r="GV78" s="366"/>
      <c r="GW78" s="366"/>
      <c r="GX78" s="366"/>
      <c r="GY78" s="366"/>
    </row>
    <row r="79" spans="1:207">
      <c r="A79" s="261" t="s">
        <v>463</v>
      </c>
      <c r="B79" s="255"/>
      <c r="C79" s="255"/>
      <c r="D79" s="8"/>
      <c r="E79" s="266"/>
      <c r="F79" s="267"/>
      <c r="G79" s="321"/>
      <c r="H79" s="7"/>
      <c r="I79" s="8"/>
      <c r="J79" s="8"/>
      <c r="K79" s="14"/>
      <c r="L79" s="126"/>
      <c r="M79" s="127"/>
      <c r="N79" s="27"/>
      <c r="O79" s="27"/>
      <c r="P79" s="27"/>
      <c r="Q79" s="57"/>
      <c r="R79" s="35"/>
      <c r="S79" s="7"/>
      <c r="T79" s="35"/>
      <c r="U79" s="3"/>
      <c r="V79" s="163"/>
      <c r="W79" s="162"/>
      <c r="X79" s="3"/>
      <c r="Y79" s="3"/>
      <c r="Z79" s="417"/>
      <c r="AA79" s="418"/>
      <c r="AB79" s="418"/>
      <c r="AC79" s="418"/>
      <c r="AD79" s="419"/>
      <c r="AE79" s="417"/>
      <c r="AF79" s="418"/>
      <c r="AG79" s="418"/>
      <c r="AH79" s="418"/>
      <c r="AI79" s="419"/>
    </row>
    <row r="80" spans="1:207">
      <c r="A80" s="261"/>
      <c r="B80" s="8"/>
      <c r="C80" s="8"/>
      <c r="D80" s="8"/>
      <c r="E80" s="266"/>
      <c r="F80" s="267"/>
      <c r="G80" s="321"/>
      <c r="H80" s="7"/>
      <c r="I80" s="8"/>
      <c r="J80" s="8" t="str">
        <f t="shared" ref="J80:J83" si="74">IF(ISERROR(W80*X80),"",W80*X80)</f>
        <v/>
      </c>
      <c r="K80" s="14" t="str">
        <f>IF(ISERROR(VLOOKUP(Y80,'Directive OSH09 (FR)'!$T$6:$U$10,2,FALSE)),"",VLOOKUP(Y80,'Directive OSH09 (FR)'!$T$6:$U$10,2,FALSE))</f>
        <v/>
      </c>
      <c r="L80" s="126"/>
      <c r="M80" s="127"/>
      <c r="N80" s="27"/>
      <c r="O80" s="27"/>
      <c r="P80" s="27"/>
      <c r="Q80" s="57"/>
      <c r="R80" s="35"/>
      <c r="S80" s="7">
        <f t="shared" ref="S80:T83" si="75">U80</f>
        <v>0</v>
      </c>
      <c r="T80" s="35">
        <f t="shared" si="75"/>
        <v>0</v>
      </c>
      <c r="U80" s="3">
        <f>IF(A80="",0,IF(Q$78="",1,IF(Q$78+$U$78*365&lt;$U$1,1,0)))</f>
        <v>0</v>
      </c>
      <c r="V80" s="163">
        <f>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76">IF(J80="","",IF(J80&gt;=161,5,IF(J80&gt;=65,4,IF(J80&gt;=20,3,IF(J80&gt;=9,2,1)))))</f>
        <v/>
      </c>
      <c r="Z80" s="417"/>
      <c r="AA80" s="418"/>
      <c r="AB80" s="418"/>
      <c r="AC80" s="418"/>
      <c r="AD80" s="419"/>
      <c r="AE80" s="417"/>
      <c r="AF80" s="418"/>
      <c r="AG80" s="418"/>
      <c r="AH80" s="418"/>
      <c r="AI80" s="419"/>
    </row>
    <row r="81" spans="1:207">
      <c r="A81" s="261"/>
      <c r="B81" s="8"/>
      <c r="C81" s="8"/>
      <c r="D81" s="8"/>
      <c r="E81" s="266"/>
      <c r="F81" s="267"/>
      <c r="G81" s="321"/>
      <c r="H81" s="7"/>
      <c r="I81" s="8"/>
      <c r="J81" s="8" t="str">
        <f t="shared" si="74"/>
        <v/>
      </c>
      <c r="K81" s="14" t="str">
        <f>IF(ISERROR(VLOOKUP(Y81,'Directive OSH09 (FR)'!$T$6:$U$10,2,FALSE)),"",VLOOKUP(Y81,'Directive OSH09 (FR)'!$T$6:$U$10,2,FALSE))</f>
        <v/>
      </c>
      <c r="L81" s="126"/>
      <c r="M81" s="127"/>
      <c r="N81" s="27"/>
      <c r="O81" s="27"/>
      <c r="P81" s="27"/>
      <c r="Q81" s="57"/>
      <c r="R81" s="35"/>
      <c r="S81" s="7">
        <f t="shared" si="75"/>
        <v>0</v>
      </c>
      <c r="T81" s="35">
        <f t="shared" si="75"/>
        <v>0</v>
      </c>
      <c r="U81" s="3">
        <f>IF(A81="",0,IF(Q$78="",1,IF(Q$78+$U$78*365&lt;$U$1,1,0)))</f>
        <v>0</v>
      </c>
      <c r="V81" s="163">
        <f>IF(A81="",0,IF(Q$78="",1,IF(Q$78+$V$78*365&lt;$U$1,1,0)))</f>
        <v>0</v>
      </c>
      <c r="W81" s="162" t="str">
        <f>IF(ISERROR(VLOOKUP(H81,'Directive OSH09 (FR)'!$O$6:$P$10,2,FALSE)),"",VLOOKUP(H81,'Directive OSH09 (FR)'!$O$6:$P$10,2,FALSE))</f>
        <v/>
      </c>
      <c r="X81" s="3" t="str">
        <f>IF(ISERROR(VLOOKUP(I81,'Directive OSH09 (FR)'!$O$13:$P$17,2,FALSE)),"",VLOOKUP(I81,'Directive OSH09 (FR)'!$O$13:$P$17,2,FALSE))</f>
        <v/>
      </c>
      <c r="Y81" s="3" t="str">
        <f t="shared" si="76"/>
        <v/>
      </c>
      <c r="Z81" s="417"/>
      <c r="AA81" s="418"/>
      <c r="AB81" s="418"/>
      <c r="AC81" s="418"/>
      <c r="AD81" s="419"/>
      <c r="AE81" s="417"/>
      <c r="AF81" s="418"/>
      <c r="AG81" s="418"/>
      <c r="AH81" s="418"/>
      <c r="AI81" s="419"/>
    </row>
    <row r="82" spans="1:207">
      <c r="A82" s="261"/>
      <c r="B82" s="8"/>
      <c r="C82" s="8"/>
      <c r="D82" s="8"/>
      <c r="E82" s="266"/>
      <c r="F82" s="267"/>
      <c r="G82" s="321"/>
      <c r="H82" s="7"/>
      <c r="I82" s="8"/>
      <c r="J82" s="8" t="str">
        <f t="shared" si="74"/>
        <v/>
      </c>
      <c r="K82" s="14" t="str">
        <f>IF(ISERROR(VLOOKUP(Y82,'Directive OSH09 (FR)'!$T$6:$U$10,2,FALSE)),"",VLOOKUP(Y82,'Directive OSH09 (FR)'!$T$6:$U$10,2,FALSE))</f>
        <v/>
      </c>
      <c r="L82" s="126"/>
      <c r="M82" s="127"/>
      <c r="N82" s="27"/>
      <c r="O82" s="27"/>
      <c r="P82" s="27"/>
      <c r="Q82" s="57"/>
      <c r="R82" s="35"/>
      <c r="S82" s="7">
        <f t="shared" si="75"/>
        <v>0</v>
      </c>
      <c r="T82" s="35">
        <f t="shared" si="75"/>
        <v>0</v>
      </c>
      <c r="U82" s="3">
        <f>IF(A82="",0,IF(Q$78="",1,IF(Q$78+$U$78*365&lt;$U$1,1,0)))</f>
        <v>0</v>
      </c>
      <c r="V82" s="163">
        <f>IF(A82="",0,IF(Q$78="",1,IF(Q$78+$V$78*365&lt;$U$1,1,0)))</f>
        <v>0</v>
      </c>
      <c r="W82" s="162" t="str">
        <f>IF(ISERROR(VLOOKUP(H82,'Directive OSH09 (FR)'!$O$6:$P$10,2,FALSE)),"",VLOOKUP(H82,'Directive OSH09 (FR)'!$O$6:$P$10,2,FALSE))</f>
        <v/>
      </c>
      <c r="X82" s="3" t="str">
        <f>IF(ISERROR(VLOOKUP(I82,'Directive OSH09 (FR)'!$O$13:$P$17,2,FALSE)),"",VLOOKUP(I82,'Directive OSH09 (FR)'!$O$13:$P$17,2,FALSE))</f>
        <v/>
      </c>
      <c r="Y82" s="3" t="str">
        <f t="shared" si="76"/>
        <v/>
      </c>
      <c r="Z82" s="417"/>
      <c r="AA82" s="418"/>
      <c r="AB82" s="418"/>
      <c r="AC82" s="418"/>
      <c r="AD82" s="419"/>
      <c r="AE82" s="417"/>
      <c r="AF82" s="418"/>
      <c r="AG82" s="418"/>
      <c r="AH82" s="418"/>
      <c r="AI82" s="419"/>
    </row>
    <row r="83" spans="1:207" ht="5.25" customHeight="1">
      <c r="A83" s="405"/>
      <c r="B83" s="62"/>
      <c r="C83" s="62"/>
      <c r="D83" s="62"/>
      <c r="E83" s="293"/>
      <c r="F83" s="282"/>
      <c r="G83" s="458"/>
      <c r="H83" s="61"/>
      <c r="I83" s="62"/>
      <c r="J83" s="62" t="str">
        <f t="shared" si="74"/>
        <v/>
      </c>
      <c r="K83" s="63" t="str">
        <f>IF(ISERROR(VLOOKUP(Y83,'Directive OSH09 (FR)'!$T$6:$U$10,2,FALSE)),"",VLOOKUP(Y83,'Directive OSH09 (FR)'!$T$6:$U$10,2,FALSE))</f>
        <v/>
      </c>
      <c r="L83" s="61"/>
      <c r="M83" s="64"/>
      <c r="N83" s="64"/>
      <c r="O83" s="64"/>
      <c r="P83" s="64"/>
      <c r="Q83" s="65"/>
      <c r="R83" s="66"/>
      <c r="S83" s="61">
        <f t="shared" si="75"/>
        <v>0</v>
      </c>
      <c r="T83" s="66">
        <f t="shared" si="75"/>
        <v>0</v>
      </c>
      <c r="U83" s="164">
        <f>IF(A83="",0,IF(Q$78="",1,IF(Q$78+$U$78*365&lt;$U$1,1,0)))</f>
        <v>0</v>
      </c>
      <c r="V83" s="165">
        <f>IF(A83="",0,IF(Q$78="",1,IF(Q$78+$V$78*365&lt;$U$1,1,0)))</f>
        <v>0</v>
      </c>
      <c r="W83" s="162" t="str">
        <f>IF(ISERROR(VLOOKUP(H83,'Directive OSH09 (FR)'!$O$6:$P$10,2,FALSE)),"",VLOOKUP(H83,'Directive OSH09 (FR)'!$O$6:$P$10,2,FALSE))</f>
        <v/>
      </c>
      <c r="X83" s="3" t="str">
        <f>IF(ISERROR(VLOOKUP(I83,'Directive OSH09 (FR)'!$O$13:$P$17,2,FALSE)),"",VLOOKUP(I83,'Directive OSH09 (FR)'!$O$13:$P$17,2,FALSE))</f>
        <v/>
      </c>
      <c r="Y83" s="3" t="str">
        <f t="shared" si="76"/>
        <v/>
      </c>
      <c r="Z83" s="417"/>
      <c r="AA83" s="418"/>
      <c r="AB83" s="418"/>
      <c r="AC83" s="418"/>
      <c r="AD83" s="419"/>
      <c r="AE83" s="417"/>
      <c r="AF83" s="418"/>
      <c r="AG83" s="418"/>
      <c r="AH83" s="418"/>
      <c r="AI83" s="419"/>
    </row>
    <row r="84" spans="1:207" s="517" customFormat="1">
      <c r="A84" s="403" t="s">
        <v>283</v>
      </c>
      <c r="B84" s="398"/>
      <c r="C84" s="398"/>
      <c r="D84" s="398"/>
      <c r="E84" s="370"/>
      <c r="F84" s="371"/>
      <c r="G84" s="464"/>
      <c r="H84" s="412"/>
      <c r="I84" s="398"/>
      <c r="J84" s="398">
        <f>IF(SUM(J85:J89)=0,"",MAX(J85:J89))</f>
        <v>36</v>
      </c>
      <c r="K84" s="356" t="str">
        <f>IF(ISERROR(VLOOKUP(Y84,'Directive OSH09 (FR)'!$T$6:$U$10,2,FALSE)),"",VLOOKUP(Y84,'Directive OSH09 (FR)'!$T$6:$U$10,2,FALSE))</f>
        <v>3-Moderé</v>
      </c>
      <c r="L84" s="357" t="str">
        <f>IF(ISERROR(VLOOKUP($A84,Dangers!$B$4:$G$1001,4,FALSE)),"ERR",IF(ISBLANK(VLOOKUP($A84,Dangers!$B$4:$G$1001,4,FALSE)),"","Yes"))</f>
        <v/>
      </c>
      <c r="M84" s="358" t="str">
        <f>IF(ISERROR(VLOOKUP($A84,Dangers!$B$4:$G$1001,6,FALSE)),"ERR",IF(ISBLANK((VLOOKUP($A84,Dangers!$B$4:$G$1001,6,FALSE))),"","Yes"))</f>
        <v/>
      </c>
      <c r="N84" s="358"/>
      <c r="O84" s="359"/>
      <c r="P84" s="358"/>
      <c r="Q84" s="360" t="str">
        <f>IF(OR(L84="Yes",M84="Yes"),MAX(Q85:Q89),"")</f>
        <v/>
      </c>
      <c r="R84" s="361"/>
      <c r="S84" s="357">
        <f>IF(L84="Yes",IF(SUM(S85:S89)=0,0,1),2)</f>
        <v>2</v>
      </c>
      <c r="T84" s="361">
        <f>IF(M84="Yes",IF(SUM(T85:T89)=0,0,1),2)</f>
        <v>2</v>
      </c>
      <c r="U84" s="362">
        <v>0</v>
      </c>
      <c r="V84" s="363">
        <v>0</v>
      </c>
      <c r="W84" s="364" t="str">
        <f>IF(ISERROR(VLOOKUP(H84,'Directive OSH09 (FR)'!$O$6:$P$10,2,FALSE)),"",VLOOKUP(H84,'Directive OSH09 (FR)'!$O$6:$P$10,2,FALSE))</f>
        <v/>
      </c>
      <c r="X84" s="362" t="str">
        <f>IF(ISERROR(VLOOKUP(I84,'Directive OSH09 (FR)'!$O$13:$P$17,2,FALSE)),"",VLOOKUP(I84,'Directive OSH09 (FR)'!$O$13:$P$17,2,FALSE))</f>
        <v/>
      </c>
      <c r="Y84" s="362">
        <f>IF(J84="","",IF(J84&gt;=161,5,IF(J84&gt;=65,4,IF(J84&gt;=20,3,IF(J84&gt;=9,2,1)))))</f>
        <v>3</v>
      </c>
      <c r="Z84" s="374"/>
      <c r="AA84" s="375"/>
      <c r="AB84" s="375"/>
      <c r="AC84" s="375"/>
      <c r="AD84" s="376"/>
      <c r="AE84" s="374"/>
      <c r="AF84" s="375"/>
      <c r="AG84" s="375"/>
      <c r="AH84" s="375"/>
      <c r="AI84" s="37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6"/>
      <c r="BZ84" s="366"/>
      <c r="CA84" s="366"/>
      <c r="CB84" s="366"/>
      <c r="CC84" s="366"/>
      <c r="CD84" s="366"/>
      <c r="CE84" s="366"/>
      <c r="CF84" s="366"/>
      <c r="CG84" s="366"/>
      <c r="CH84" s="366"/>
      <c r="CI84" s="366"/>
      <c r="CJ84" s="366"/>
      <c r="CK84" s="366"/>
      <c r="CL84" s="366"/>
      <c r="CM84" s="366"/>
      <c r="CN84" s="366"/>
      <c r="CO84" s="366"/>
      <c r="CP84" s="366"/>
      <c r="CQ84" s="366"/>
      <c r="CR84" s="366"/>
      <c r="CS84" s="366"/>
      <c r="CT84" s="366"/>
      <c r="CU84" s="366"/>
      <c r="CV84" s="366"/>
      <c r="CW84" s="366"/>
      <c r="CX84" s="366"/>
      <c r="CY84" s="366"/>
      <c r="CZ84" s="366"/>
      <c r="DA84" s="366"/>
      <c r="DB84" s="366"/>
      <c r="DC84" s="366"/>
      <c r="DD84" s="366"/>
      <c r="DE84" s="366"/>
      <c r="DF84" s="366"/>
      <c r="DG84" s="366"/>
      <c r="DH84" s="366"/>
      <c r="DI84" s="366"/>
      <c r="DJ84" s="366"/>
      <c r="DK84" s="366"/>
      <c r="DL84" s="366"/>
      <c r="DM84" s="366"/>
      <c r="DN84" s="366"/>
      <c r="DO84" s="366"/>
      <c r="DP84" s="366"/>
      <c r="DQ84" s="366"/>
      <c r="DR84" s="366"/>
      <c r="DS84" s="366"/>
      <c r="DT84" s="366"/>
      <c r="DU84" s="366"/>
      <c r="DV84" s="366"/>
      <c r="DW84" s="366"/>
      <c r="DX84" s="366"/>
      <c r="DY84" s="366"/>
      <c r="DZ84" s="366"/>
      <c r="EA84" s="366"/>
      <c r="EB84" s="366"/>
      <c r="EC84" s="366"/>
      <c r="ED84" s="366"/>
      <c r="EE84" s="366"/>
      <c r="EF84" s="366"/>
      <c r="EG84" s="366"/>
      <c r="EH84" s="366"/>
      <c r="EI84" s="366"/>
      <c r="EJ84" s="366"/>
      <c r="EK84" s="366"/>
      <c r="EL84" s="366"/>
      <c r="EM84" s="366"/>
      <c r="EN84" s="366"/>
      <c r="EO84" s="366"/>
      <c r="EP84" s="366"/>
      <c r="EQ84" s="366"/>
      <c r="ER84" s="366"/>
      <c r="ES84" s="366"/>
      <c r="ET84" s="366"/>
      <c r="EU84" s="366"/>
      <c r="EV84" s="366"/>
      <c r="EW84" s="366"/>
      <c r="EX84" s="366"/>
      <c r="EY84" s="366"/>
      <c r="EZ84" s="366"/>
      <c r="FA84" s="366"/>
      <c r="FB84" s="366"/>
      <c r="FC84" s="366"/>
      <c r="FD84" s="366"/>
      <c r="FE84" s="366"/>
      <c r="FF84" s="366"/>
      <c r="FG84" s="366"/>
      <c r="FH84" s="366"/>
      <c r="FI84" s="366"/>
      <c r="FJ84" s="366"/>
      <c r="FK84" s="366"/>
      <c r="FL84" s="366"/>
      <c r="FM84" s="366"/>
      <c r="FN84" s="366"/>
      <c r="FO84" s="366"/>
      <c r="FP84" s="366"/>
      <c r="FQ84" s="366"/>
      <c r="FR84" s="366"/>
      <c r="FS84" s="366"/>
      <c r="FT84" s="366"/>
      <c r="FU84" s="366"/>
      <c r="FV84" s="366"/>
      <c r="FW84" s="366"/>
      <c r="FX84" s="366"/>
      <c r="FY84" s="366"/>
      <c r="FZ84" s="366"/>
      <c r="GA84" s="366"/>
      <c r="GB84" s="366"/>
      <c r="GC84" s="366"/>
      <c r="GD84" s="366"/>
      <c r="GE84" s="366"/>
      <c r="GF84" s="366"/>
      <c r="GG84" s="366"/>
      <c r="GH84" s="366"/>
      <c r="GI84" s="366"/>
      <c r="GJ84" s="366"/>
      <c r="GK84" s="366"/>
      <c r="GL84" s="366"/>
      <c r="GM84" s="366"/>
      <c r="GN84" s="366"/>
      <c r="GO84" s="366"/>
      <c r="GP84" s="366"/>
      <c r="GQ84" s="366"/>
      <c r="GR84" s="366"/>
      <c r="GS84" s="366"/>
      <c r="GT84" s="366"/>
      <c r="GU84" s="366"/>
      <c r="GV84" s="366"/>
      <c r="GW84" s="366"/>
      <c r="GX84" s="366"/>
      <c r="GY84" s="366"/>
    </row>
    <row r="85" spans="1:207" ht="38.25">
      <c r="A85" s="261" t="s">
        <v>1040</v>
      </c>
      <c r="B85" s="255" t="s">
        <v>1045</v>
      </c>
      <c r="C85" s="255" t="s">
        <v>1046</v>
      </c>
      <c r="D85" s="8" t="s">
        <v>1043</v>
      </c>
      <c r="E85" s="266" t="s">
        <v>36</v>
      </c>
      <c r="F85" s="267">
        <v>4</v>
      </c>
      <c r="G85" s="321" t="s">
        <v>1047</v>
      </c>
      <c r="H85" s="7" t="s">
        <v>35</v>
      </c>
      <c r="I85" s="8" t="s">
        <v>49</v>
      </c>
      <c r="J85" s="8">
        <f>IF(ISERROR(W85*X85),"",W85*X85)</f>
        <v>36</v>
      </c>
      <c r="K85" s="14" t="str">
        <f>IF(ISERROR(VLOOKUP(Y85,'Directive OSH09 (FR)'!$T$6:$U$10,2,FALSE)),"",VLOOKUP(Y85,'Directive OSH09 (FR)'!$T$6:$U$10,2,FALSE))</f>
        <v>3-Moderé</v>
      </c>
      <c r="L85" s="126"/>
      <c r="M85" s="127"/>
      <c r="N85" s="27"/>
      <c r="O85" s="27"/>
      <c r="P85" s="27"/>
      <c r="Q85" s="57"/>
      <c r="R85" s="35"/>
      <c r="S85" s="7">
        <f t="shared" ref="S85" ca="1" si="77">U85</f>
        <v>1</v>
      </c>
      <c r="T85" s="35">
        <f t="shared" ref="T85" ca="1" si="78">V85</f>
        <v>1</v>
      </c>
      <c r="U85" s="3">
        <f ca="1">IF(A85="",0,IF(Q$72="",1,IF(Q$72+$U$72*365&lt;$U$1,1,0)))</f>
        <v>1</v>
      </c>
      <c r="V85" s="163">
        <f ca="1">IF(A85="",0,IF(Q$72="",1,IF(Q$72+$V$72*365&lt;$U$1,1,0)))</f>
        <v>1</v>
      </c>
      <c r="W85" s="162">
        <f>IF(ISERROR(VLOOKUP(H85,'Directive OSH09 (FR)'!$O$6:$P$10,2,FALSE)),"",VLOOKUP(H85,'Directive OSH09 (FR)'!$O$6:$P$10,2,FALSE))</f>
        <v>2</v>
      </c>
      <c r="X85" s="3">
        <f>IF(ISERROR(VLOOKUP(I85,'Directive OSH09 (FR)'!$O$13:$P$17,2,FALSE)),"",VLOOKUP(I85,'Directive OSH09 (FR)'!$O$13:$P$17,2,FALSE))</f>
        <v>18</v>
      </c>
      <c r="Y85" s="3">
        <f>IF(J85="","",IF(J85&gt;=161,5,IF(J85&gt;=65,4,IF(J85&gt;=20,3,IF(J85&gt;=9,2,1)))))</f>
        <v>3</v>
      </c>
      <c r="Z85" s="417"/>
      <c r="AA85" s="418"/>
      <c r="AB85" s="418"/>
      <c r="AC85" s="418"/>
      <c r="AD85" s="419"/>
      <c r="AE85" s="417"/>
      <c r="AF85" s="418"/>
      <c r="AG85" s="418"/>
      <c r="AH85" s="418"/>
      <c r="AI85" s="419"/>
    </row>
    <row r="86" spans="1:207">
      <c r="A86" s="261"/>
      <c r="B86" s="8"/>
      <c r="C86" s="8"/>
      <c r="D86" s="8"/>
      <c r="E86" s="266"/>
      <c r="F86" s="267"/>
      <c r="G86" s="321"/>
      <c r="H86" s="7"/>
      <c r="I86" s="8"/>
      <c r="J86" s="8" t="str">
        <f t="shared" ref="J86:J89" si="79">IF(ISERROR(W86*X86),"",W86*X86)</f>
        <v/>
      </c>
      <c r="K86" s="14" t="str">
        <f>IF(ISERROR(VLOOKUP(Y86,'Directive OSH09 (FR)'!$T$6:$U$10,2,FALSE)),"",VLOOKUP(Y86,'Directive OSH09 (FR)'!$T$6:$U$10,2,FALSE))</f>
        <v/>
      </c>
      <c r="L86" s="126"/>
      <c r="M86" s="127"/>
      <c r="N86" s="27"/>
      <c r="O86" s="27"/>
      <c r="P86" s="27"/>
      <c r="Q86" s="57"/>
      <c r="R86" s="35"/>
      <c r="S86" s="7">
        <f t="shared" ref="S86:T89" si="80">U86</f>
        <v>0</v>
      </c>
      <c r="T86" s="35">
        <f t="shared" si="80"/>
        <v>0</v>
      </c>
      <c r="U86" s="3">
        <f>IF(A86="",0,IF(Q$84="",1,IF(Q$84+$U$84*365&lt;$U$1,1,0)))</f>
        <v>0</v>
      </c>
      <c r="V86" s="163">
        <f>IF(A86="",0,IF(Q$84="",1,IF(Q$84+$V$84*365&lt;$U$1,1,0)))</f>
        <v>0</v>
      </c>
      <c r="W86" s="162" t="str">
        <f>IF(ISERROR(VLOOKUP(H86,'Directive OSH09 (FR)'!$O$6:$P$10,2,FALSE)),"",VLOOKUP(H86,'Directive OSH09 (FR)'!$O$6:$P$10,2,FALSE))</f>
        <v/>
      </c>
      <c r="X86" s="3" t="str">
        <f>IF(ISERROR(VLOOKUP(I86,'Directive OSH09 (FR)'!$O$13:$P$17,2,FALSE)),"",VLOOKUP(I86,'Directive OSH09 (FR)'!$O$13:$P$17,2,FALSE))</f>
        <v/>
      </c>
      <c r="Y86" s="3" t="str">
        <f t="shared" ref="Y86:Y89" si="81">IF(J86="","",IF(J86&gt;=161,5,IF(J86&gt;=65,4,IF(J86&gt;=20,3,IF(J86&gt;=9,2,1)))))</f>
        <v/>
      </c>
      <c r="Z86" s="417"/>
      <c r="AA86" s="418"/>
      <c r="AB86" s="418"/>
      <c r="AC86" s="418"/>
      <c r="AD86" s="419"/>
      <c r="AE86" s="417"/>
      <c r="AF86" s="418"/>
      <c r="AG86" s="418"/>
      <c r="AH86" s="418"/>
      <c r="AI86" s="419"/>
    </row>
    <row r="87" spans="1:207">
      <c r="A87" s="261"/>
      <c r="B87" s="8"/>
      <c r="C87" s="8"/>
      <c r="D87" s="8"/>
      <c r="E87" s="266"/>
      <c r="F87" s="267"/>
      <c r="G87" s="321"/>
      <c r="H87" s="7"/>
      <c r="I87" s="8"/>
      <c r="J87" s="8" t="str">
        <f t="shared" si="79"/>
        <v/>
      </c>
      <c r="K87" s="14" t="str">
        <f>IF(ISERROR(VLOOKUP(Y87,'Directive OSH09 (FR)'!$T$6:$U$10,2,FALSE)),"",VLOOKUP(Y87,'Directive OSH09 (FR)'!$T$6:$U$10,2,FALSE))</f>
        <v/>
      </c>
      <c r="L87" s="126"/>
      <c r="M87" s="127"/>
      <c r="N87" s="27"/>
      <c r="O87" s="27"/>
      <c r="P87" s="27"/>
      <c r="Q87" s="57"/>
      <c r="R87" s="35"/>
      <c r="S87" s="7">
        <f t="shared" si="80"/>
        <v>0</v>
      </c>
      <c r="T87" s="35">
        <f t="shared" si="80"/>
        <v>0</v>
      </c>
      <c r="U87" s="3">
        <f>IF(A87="",0,IF(Q$84="",1,IF(Q$84+$U$84*365&lt;$U$1,1,0)))</f>
        <v>0</v>
      </c>
      <c r="V87" s="163">
        <f>IF(A87="",0,IF(Q$84="",1,IF(Q$84+$V$84*365&lt;$U$1,1,0)))</f>
        <v>0</v>
      </c>
      <c r="W87" s="162" t="str">
        <f>IF(ISERROR(VLOOKUP(H87,'Directive OSH09 (FR)'!$O$6:$P$10,2,FALSE)),"",VLOOKUP(H87,'Directive OSH09 (FR)'!$O$6:$P$10,2,FALSE))</f>
        <v/>
      </c>
      <c r="X87" s="3" t="str">
        <f>IF(ISERROR(VLOOKUP(I87,'Directive OSH09 (FR)'!$O$13:$P$17,2,FALSE)),"",VLOOKUP(I87,'Directive OSH09 (FR)'!$O$13:$P$17,2,FALSE))</f>
        <v/>
      </c>
      <c r="Y87" s="3" t="str">
        <f t="shared" si="81"/>
        <v/>
      </c>
      <c r="Z87" s="417"/>
      <c r="AA87" s="418"/>
      <c r="AB87" s="418"/>
      <c r="AC87" s="418"/>
      <c r="AD87" s="419"/>
      <c r="AE87" s="417"/>
      <c r="AF87" s="418"/>
      <c r="AG87" s="418"/>
      <c r="AH87" s="418"/>
      <c r="AI87" s="419"/>
    </row>
    <row r="88" spans="1:207">
      <c r="A88" s="261"/>
      <c r="B88" s="8"/>
      <c r="C88" s="8"/>
      <c r="D88" s="8"/>
      <c r="E88" s="266"/>
      <c r="F88" s="267"/>
      <c r="G88" s="321"/>
      <c r="H88" s="7"/>
      <c r="I88" s="8"/>
      <c r="J88" s="8" t="str">
        <f t="shared" si="79"/>
        <v/>
      </c>
      <c r="K88" s="14" t="str">
        <f>IF(ISERROR(VLOOKUP(Y88,'Directive OSH09 (FR)'!$T$6:$U$10,2,FALSE)),"",VLOOKUP(Y88,'Directive OSH09 (FR)'!$T$6:$U$10,2,FALSE))</f>
        <v/>
      </c>
      <c r="L88" s="126"/>
      <c r="M88" s="127"/>
      <c r="N88" s="27"/>
      <c r="O88" s="27"/>
      <c r="P88" s="27"/>
      <c r="Q88" s="57"/>
      <c r="R88" s="35"/>
      <c r="S88" s="7">
        <f t="shared" si="80"/>
        <v>0</v>
      </c>
      <c r="T88" s="35">
        <f t="shared" si="80"/>
        <v>0</v>
      </c>
      <c r="U88" s="3">
        <f>IF(A88="",0,IF(Q$84="",1,IF(Q$84+$U$84*365&lt;$U$1,1,0)))</f>
        <v>0</v>
      </c>
      <c r="V88" s="163">
        <f>IF(A88="",0,IF(Q$84="",1,IF(Q$84+$V$84*365&lt;$U$1,1,0)))</f>
        <v>0</v>
      </c>
      <c r="W88" s="162" t="str">
        <f>IF(ISERROR(VLOOKUP(H88,'Directive OSH09 (FR)'!$O$6:$P$10,2,FALSE)),"",VLOOKUP(H88,'Directive OSH09 (FR)'!$O$6:$P$10,2,FALSE))</f>
        <v/>
      </c>
      <c r="X88" s="3" t="str">
        <f>IF(ISERROR(VLOOKUP(I88,'Directive OSH09 (FR)'!$O$13:$P$17,2,FALSE)),"",VLOOKUP(I88,'Directive OSH09 (FR)'!$O$13:$P$17,2,FALSE))</f>
        <v/>
      </c>
      <c r="Y88" s="3" t="str">
        <f t="shared" si="81"/>
        <v/>
      </c>
      <c r="Z88" s="417"/>
      <c r="AA88" s="418"/>
      <c r="AB88" s="418"/>
      <c r="AC88" s="418"/>
      <c r="AD88" s="419"/>
      <c r="AE88" s="417"/>
      <c r="AF88" s="418"/>
      <c r="AG88" s="418"/>
      <c r="AH88" s="418"/>
      <c r="AI88" s="419"/>
    </row>
    <row r="89" spans="1:207" ht="5.25" customHeight="1">
      <c r="A89" s="405"/>
      <c r="B89" s="62"/>
      <c r="C89" s="62"/>
      <c r="D89" s="62"/>
      <c r="E89" s="293"/>
      <c r="F89" s="282"/>
      <c r="G89" s="458"/>
      <c r="H89" s="61"/>
      <c r="I89" s="62"/>
      <c r="J89" s="62" t="str">
        <f t="shared" si="79"/>
        <v/>
      </c>
      <c r="K89" s="63" t="str">
        <f>IF(ISERROR(VLOOKUP(Y89,'Directive OSH09 (FR)'!$T$6:$U$10,2,FALSE)),"",VLOOKUP(Y89,'Directive OSH09 (FR)'!$T$6:$U$10,2,FALSE))</f>
        <v/>
      </c>
      <c r="L89" s="61"/>
      <c r="M89" s="64"/>
      <c r="N89" s="64"/>
      <c r="O89" s="64"/>
      <c r="P89" s="64"/>
      <c r="Q89" s="65"/>
      <c r="R89" s="66"/>
      <c r="S89" s="61">
        <f t="shared" si="80"/>
        <v>0</v>
      </c>
      <c r="T89" s="66">
        <f t="shared" si="80"/>
        <v>0</v>
      </c>
      <c r="U89" s="164">
        <f>IF(A89="",0,IF(Q$84="",1,IF(Q$84+$U$84*365&lt;$U$1,1,0)))</f>
        <v>0</v>
      </c>
      <c r="V89" s="165">
        <f>IF(A89="",0,IF(Q$84="",1,IF(Q$84+$V$84*365&lt;$U$1,1,0)))</f>
        <v>0</v>
      </c>
      <c r="W89" s="162" t="str">
        <f>IF(ISERROR(VLOOKUP(H89,'Directive OSH09 (FR)'!$O$6:$P$10,2,FALSE)),"",VLOOKUP(H89,'Directive OSH09 (FR)'!$O$6:$P$10,2,FALSE))</f>
        <v/>
      </c>
      <c r="X89" s="3" t="str">
        <f>IF(ISERROR(VLOOKUP(I89,'Directive OSH09 (FR)'!$O$13:$P$17,2,FALSE)),"",VLOOKUP(I89,'Directive OSH09 (FR)'!$O$13:$P$17,2,FALSE))</f>
        <v/>
      </c>
      <c r="Y89" s="3" t="str">
        <f t="shared" si="81"/>
        <v/>
      </c>
      <c r="Z89" s="417"/>
      <c r="AA89" s="418"/>
      <c r="AB89" s="418"/>
      <c r="AC89" s="418"/>
      <c r="AD89" s="419"/>
      <c r="AE89" s="417"/>
      <c r="AF89" s="418"/>
      <c r="AG89" s="418"/>
      <c r="AH89" s="418"/>
      <c r="AI89" s="419"/>
    </row>
    <row r="90" spans="1:207" s="517" customFormat="1" ht="14.25">
      <c r="A90" s="403" t="s">
        <v>284</v>
      </c>
      <c r="B90" s="398"/>
      <c r="C90" s="398"/>
      <c r="D90" s="398"/>
      <c r="E90" s="370"/>
      <c r="F90" s="371"/>
      <c r="G90" s="464"/>
      <c r="H90" s="412"/>
      <c r="I90" s="398"/>
      <c r="J90" s="398">
        <f>IF(SUM(J91:J95)=0,"",MAX(J91:J95))</f>
        <v>16</v>
      </c>
      <c r="K90" s="356" t="str">
        <f>IF(ISERROR(VLOOKUP(Y90,'Directive OSH09 (FR)'!$T$6:$U$10,2,FALSE)),"",VLOOKUP(Y90,'Directive OSH09 (FR)'!$T$6:$U$10,2,FALSE))</f>
        <v>2-Tolérable</v>
      </c>
      <c r="L90" s="357" t="str">
        <f>IF(ISERROR(VLOOKUP($A90,Dangers!$B$4:$G$1001,4,FALSE)),"ERR",IF(ISBLANK(VLOOKUP($A90,Dangers!$B$4:$G$1001,4,FALSE)),"","Yes"))</f>
        <v>Yes</v>
      </c>
      <c r="M90" s="358" t="str">
        <f>IF(ISERROR(VLOOKUP($A90,Dangers!$B$4:$G$1001,6,FALSE)),"ERR",IF(ISBLANK((VLOOKUP($A90,Dangers!$B$4:$G$1001,6,FALSE))),"","Yes"))</f>
        <v>Yes</v>
      </c>
      <c r="N90" s="358"/>
      <c r="O90" s="359"/>
      <c r="P90" s="358"/>
      <c r="Q90" s="360">
        <f>IF(OR(L90="Yes",M90="Yes"),MAX(Q91:Q95),"")</f>
        <v>0</v>
      </c>
      <c r="R90" s="361"/>
      <c r="S90" s="357">
        <f ca="1">IF(L90="Yes",IF(SUM(S91:S95)=0,0,1),2)</f>
        <v>1</v>
      </c>
      <c r="T90" s="361">
        <f ca="1">IF(M90="Yes",IF(SUM(T91:T95)=0,0,1),2)</f>
        <v>1</v>
      </c>
      <c r="U90" s="362">
        <v>3</v>
      </c>
      <c r="V90" s="363">
        <v>3</v>
      </c>
      <c r="W90" s="364" t="str">
        <f>IF(ISERROR(VLOOKUP(H90,'Directive OSH09 (FR)'!$O$6:$P$10,2,FALSE)),"",VLOOKUP(H90,'Directive OSH09 (FR)'!$O$6:$P$10,2,FALSE))</f>
        <v/>
      </c>
      <c r="X90" s="362" t="str">
        <f>IF(ISERROR(VLOOKUP(I90,'Directive OSH09 (FR)'!$O$13:$P$17,2,FALSE)),"",VLOOKUP(I90,'Directive OSH09 (FR)'!$O$13:$P$17,2,FALSE))</f>
        <v/>
      </c>
      <c r="Y90" s="362">
        <f>IF(J90="","",IF(J90&gt;=161,5,IF(J90&gt;=65,4,IF(J90&gt;=20,3,IF(J90&gt;=9,2,1)))))</f>
        <v>2</v>
      </c>
      <c r="Z90" s="374"/>
      <c r="AA90" s="375"/>
      <c r="AB90" s="375"/>
      <c r="AC90" s="375"/>
      <c r="AD90" s="376"/>
      <c r="AE90" s="374"/>
      <c r="AF90" s="375"/>
      <c r="AG90" s="375"/>
      <c r="AH90" s="375"/>
      <c r="AI90" s="37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6"/>
      <c r="BZ90" s="366"/>
      <c r="CA90" s="366"/>
      <c r="CB90" s="366"/>
      <c r="CC90" s="366"/>
      <c r="CD90" s="366"/>
      <c r="CE90" s="366"/>
      <c r="CF90" s="366"/>
      <c r="CG90" s="366"/>
      <c r="CH90" s="366"/>
      <c r="CI90" s="366"/>
      <c r="CJ90" s="366"/>
      <c r="CK90" s="366"/>
      <c r="CL90" s="366"/>
      <c r="CM90" s="366"/>
      <c r="CN90" s="366"/>
      <c r="CO90" s="366"/>
      <c r="CP90" s="366"/>
      <c r="CQ90" s="366"/>
      <c r="CR90" s="366"/>
      <c r="CS90" s="366"/>
      <c r="CT90" s="366"/>
      <c r="CU90" s="366"/>
      <c r="CV90" s="366"/>
      <c r="CW90" s="366"/>
      <c r="CX90" s="366"/>
      <c r="CY90" s="366"/>
      <c r="CZ90" s="366"/>
      <c r="DA90" s="366"/>
      <c r="DB90" s="366"/>
      <c r="DC90" s="366"/>
      <c r="DD90" s="366"/>
      <c r="DE90" s="366"/>
      <c r="DF90" s="366"/>
      <c r="DG90" s="366"/>
      <c r="DH90" s="366"/>
      <c r="DI90" s="366"/>
      <c r="DJ90" s="366"/>
      <c r="DK90" s="366"/>
      <c r="DL90" s="366"/>
      <c r="DM90" s="366"/>
      <c r="DN90" s="366"/>
      <c r="DO90" s="366"/>
      <c r="DP90" s="366"/>
      <c r="DQ90" s="366"/>
      <c r="DR90" s="366"/>
      <c r="DS90" s="366"/>
      <c r="DT90" s="366"/>
      <c r="DU90" s="366"/>
      <c r="DV90" s="366"/>
      <c r="DW90" s="366"/>
      <c r="DX90" s="366"/>
      <c r="DY90" s="366"/>
      <c r="DZ90" s="366"/>
      <c r="EA90" s="366"/>
      <c r="EB90" s="366"/>
      <c r="EC90" s="366"/>
      <c r="ED90" s="366"/>
      <c r="EE90" s="366"/>
      <c r="EF90" s="366"/>
      <c r="EG90" s="366"/>
      <c r="EH90" s="366"/>
      <c r="EI90" s="366"/>
      <c r="EJ90" s="366"/>
      <c r="EK90" s="366"/>
      <c r="EL90" s="366"/>
      <c r="EM90" s="366"/>
      <c r="EN90" s="366"/>
      <c r="EO90" s="366"/>
      <c r="EP90" s="366"/>
      <c r="EQ90" s="366"/>
      <c r="ER90" s="366"/>
      <c r="ES90" s="366"/>
      <c r="ET90" s="366"/>
      <c r="EU90" s="366"/>
      <c r="EV90" s="366"/>
      <c r="EW90" s="366"/>
      <c r="EX90" s="366"/>
      <c r="EY90" s="366"/>
      <c r="EZ90" s="366"/>
      <c r="FA90" s="366"/>
      <c r="FB90" s="366"/>
      <c r="FC90" s="366"/>
      <c r="FD90" s="366"/>
      <c r="FE90" s="366"/>
      <c r="FF90" s="366"/>
      <c r="FG90" s="366"/>
      <c r="FH90" s="366"/>
      <c r="FI90" s="366"/>
      <c r="FJ90" s="366"/>
      <c r="FK90" s="366"/>
      <c r="FL90" s="366"/>
      <c r="FM90" s="366"/>
      <c r="FN90" s="366"/>
      <c r="FO90" s="366"/>
      <c r="FP90" s="366"/>
      <c r="FQ90" s="366"/>
      <c r="FR90" s="366"/>
      <c r="FS90" s="366"/>
      <c r="FT90" s="366"/>
      <c r="FU90" s="366"/>
      <c r="FV90" s="366"/>
      <c r="FW90" s="366"/>
      <c r="FX90" s="366"/>
      <c r="FY90" s="366"/>
      <c r="FZ90" s="366"/>
      <c r="GA90" s="366"/>
      <c r="GB90" s="366"/>
      <c r="GC90" s="366"/>
      <c r="GD90" s="366"/>
      <c r="GE90" s="366"/>
      <c r="GF90" s="366"/>
      <c r="GG90" s="366"/>
      <c r="GH90" s="366"/>
      <c r="GI90" s="366"/>
      <c r="GJ90" s="366"/>
      <c r="GK90" s="366"/>
      <c r="GL90" s="366"/>
      <c r="GM90" s="366"/>
      <c r="GN90" s="366"/>
      <c r="GO90" s="366"/>
      <c r="GP90" s="366"/>
      <c r="GQ90" s="366"/>
      <c r="GR90" s="366"/>
      <c r="GS90" s="366"/>
      <c r="GT90" s="366"/>
      <c r="GU90" s="366"/>
      <c r="GV90" s="366"/>
      <c r="GW90" s="366"/>
      <c r="GX90" s="366"/>
      <c r="GY90" s="366"/>
    </row>
    <row r="91" spans="1:207" ht="76.5">
      <c r="A91" s="261" t="s">
        <v>485</v>
      </c>
      <c r="B91" s="8" t="s">
        <v>486</v>
      </c>
      <c r="C91" s="8" t="s">
        <v>1048</v>
      </c>
      <c r="D91" s="255" t="s">
        <v>1049</v>
      </c>
      <c r="E91" s="266" t="s">
        <v>36</v>
      </c>
      <c r="F91" s="267">
        <v>4</v>
      </c>
      <c r="G91" s="256" t="s">
        <v>515</v>
      </c>
      <c r="H91" s="7" t="s">
        <v>38</v>
      </c>
      <c r="I91" s="8" t="s">
        <v>47</v>
      </c>
      <c r="J91" s="8">
        <f>IF(ISERROR(W91*X91),"",W91*X91)</f>
        <v>16</v>
      </c>
      <c r="K91" s="14" t="str">
        <f>IF(ISERROR(VLOOKUP(Y91,'Directive OSH09 (FR)'!$T$6:$U$10,2,FALSE)),"",VLOOKUP(Y91,'Directive OSH09 (FR)'!$T$6:$U$10,2,FALSE))</f>
        <v>2-Tolérable</v>
      </c>
      <c r="L91" s="126"/>
      <c r="M91" s="127"/>
      <c r="N91" s="27"/>
      <c r="O91" s="27"/>
      <c r="P91" s="27"/>
      <c r="Q91" s="57"/>
      <c r="R91" s="35"/>
      <c r="S91" s="7">
        <f t="shared" ref="S91:T95" ca="1" si="82">U91</f>
        <v>1</v>
      </c>
      <c r="T91" s="35">
        <f t="shared" ca="1" si="82"/>
        <v>1</v>
      </c>
      <c r="U91" s="3">
        <f ca="1">IF(A91="",0,IF(Q$90="",1,IF(Q$90+$U$90*365&lt;$U$1,1,0)))</f>
        <v>1</v>
      </c>
      <c r="V91" s="163">
        <f ca="1">IF(A91="",0,IF(Q$90="",1,IF(Q$90+$V$90*365&lt;$U$1,1,0)))</f>
        <v>1</v>
      </c>
      <c r="W91" s="162">
        <f>IF(ISERROR(VLOOKUP(H91,'Directive OSH09 (FR)'!$O$6:$P$10,2,FALSE)),"",VLOOKUP(H91,'Directive OSH09 (FR)'!$O$6:$P$10,2,FALSE))</f>
        <v>4</v>
      </c>
      <c r="X91" s="3">
        <f>IF(ISERROR(VLOOKUP(I91,'Directive OSH09 (FR)'!$O$13:$P$17,2,FALSE)),"",VLOOKUP(I91,'Directive OSH09 (FR)'!$O$13:$P$17,2,FALSE))</f>
        <v>4</v>
      </c>
      <c r="Y91" s="3">
        <f>IF(J91="","",IF(J91&gt;=161,5,IF(J91&gt;=65,4,IF(J91&gt;=20,3,IF(J91&gt;=9,2,1)))))</f>
        <v>2</v>
      </c>
      <c r="Z91" s="417"/>
      <c r="AA91" s="418"/>
      <c r="AB91" s="418"/>
      <c r="AC91" s="418"/>
      <c r="AD91" s="419"/>
      <c r="AE91" s="417"/>
      <c r="AF91" s="418"/>
      <c r="AG91" s="418"/>
      <c r="AH91" s="418"/>
      <c r="AI91" s="419"/>
    </row>
    <row r="92" spans="1:207">
      <c r="A92" s="261"/>
      <c r="B92" s="8"/>
      <c r="C92" s="8"/>
      <c r="D92" s="8"/>
      <c r="E92" s="266"/>
      <c r="F92" s="267"/>
      <c r="G92" s="321"/>
      <c r="H92" s="7"/>
      <c r="I92" s="8"/>
      <c r="J92" s="8" t="str">
        <f t="shared" ref="J92:J95" si="83">IF(ISERROR(W92*X92),"",W92*X92)</f>
        <v/>
      </c>
      <c r="K92" s="14" t="str">
        <f>IF(ISERROR(VLOOKUP(Y92,'Directive OSH09 (FR)'!$T$6:$U$10,2,FALSE)),"",VLOOKUP(Y92,'Directive OSH09 (FR)'!$T$6:$U$10,2,FALSE))</f>
        <v/>
      </c>
      <c r="L92" s="126"/>
      <c r="M92" s="127"/>
      <c r="N92" s="27"/>
      <c r="O92" s="27"/>
      <c r="P92" s="27"/>
      <c r="Q92" s="57"/>
      <c r="R92" s="35"/>
      <c r="S92" s="7">
        <f t="shared" si="82"/>
        <v>0</v>
      </c>
      <c r="T92" s="35">
        <f t="shared" si="82"/>
        <v>0</v>
      </c>
      <c r="U92" s="3">
        <f>IF(A92="",0,IF(Q$90="",1,IF(Q$90+$U$90*365&lt;$U$1,1,0)))</f>
        <v>0</v>
      </c>
      <c r="V92" s="163">
        <f>IF(A92="",0,IF(Q$90="",1,IF(Q$90+$V$90*365&lt;$U$1,1,0)))</f>
        <v>0</v>
      </c>
      <c r="W92" s="162" t="str">
        <f>IF(ISERROR(VLOOKUP(H92,'Directive OSH09 (FR)'!$O$6:$P$10,2,FALSE)),"",VLOOKUP(H92,'Directive OSH09 (FR)'!$O$6:$P$10,2,FALSE))</f>
        <v/>
      </c>
      <c r="X92" s="3" t="str">
        <f>IF(ISERROR(VLOOKUP(I92,'Directive OSH09 (FR)'!$O$13:$P$17,2,FALSE)),"",VLOOKUP(I92,'Directive OSH09 (FR)'!$O$13:$P$17,2,FALSE))</f>
        <v/>
      </c>
      <c r="Y92" s="3" t="str">
        <f t="shared" ref="Y92:Y95" si="84">IF(J92="","",IF(J92&gt;=161,5,IF(J92&gt;=65,4,IF(J92&gt;=20,3,IF(J92&gt;=9,2,1)))))</f>
        <v/>
      </c>
      <c r="Z92" s="417"/>
      <c r="AA92" s="418"/>
      <c r="AB92" s="418"/>
      <c r="AC92" s="418"/>
      <c r="AD92" s="419"/>
      <c r="AE92" s="417"/>
      <c r="AF92" s="418"/>
      <c r="AG92" s="418"/>
      <c r="AH92" s="418"/>
      <c r="AI92" s="419"/>
    </row>
    <row r="93" spans="1:207">
      <c r="A93" s="261"/>
      <c r="B93" s="8"/>
      <c r="C93" s="8"/>
      <c r="D93" s="8"/>
      <c r="E93" s="266"/>
      <c r="F93" s="267"/>
      <c r="G93" s="321"/>
      <c r="H93" s="7"/>
      <c r="I93" s="8"/>
      <c r="J93" s="8" t="str">
        <f t="shared" si="83"/>
        <v/>
      </c>
      <c r="K93" s="14" t="str">
        <f>IF(ISERROR(VLOOKUP(Y93,'Directive OSH09 (FR)'!$T$6:$U$10,2,FALSE)),"",VLOOKUP(Y93,'Directive OSH09 (FR)'!$T$6:$U$10,2,FALSE))</f>
        <v/>
      </c>
      <c r="L93" s="126"/>
      <c r="M93" s="127"/>
      <c r="N93" s="27"/>
      <c r="O93" s="27"/>
      <c r="P93" s="27"/>
      <c r="Q93" s="57"/>
      <c r="R93" s="35"/>
      <c r="S93" s="7">
        <f t="shared" si="82"/>
        <v>0</v>
      </c>
      <c r="T93" s="35">
        <f t="shared" si="82"/>
        <v>0</v>
      </c>
      <c r="U93" s="3">
        <f>IF(A93="",0,IF(Q$90="",1,IF(Q$90+$U$90*365&lt;$U$1,1,0)))</f>
        <v>0</v>
      </c>
      <c r="V93" s="163">
        <f>IF(A93="",0,IF(Q$90="",1,IF(Q$90+$V$90*365&lt;$U$1,1,0)))</f>
        <v>0</v>
      </c>
      <c r="W93" s="162" t="str">
        <f>IF(ISERROR(VLOOKUP(H93,'Directive OSH09 (FR)'!$O$6:$P$10,2,FALSE)),"",VLOOKUP(H93,'Directive OSH09 (FR)'!$O$6:$P$10,2,FALSE))</f>
        <v/>
      </c>
      <c r="X93" s="3" t="str">
        <f>IF(ISERROR(VLOOKUP(I93,'Directive OSH09 (FR)'!$O$13:$P$17,2,FALSE)),"",VLOOKUP(I93,'Directive OSH09 (FR)'!$O$13:$P$17,2,FALSE))</f>
        <v/>
      </c>
      <c r="Y93" s="3" t="str">
        <f t="shared" si="84"/>
        <v/>
      </c>
      <c r="Z93" s="417"/>
      <c r="AA93" s="418"/>
      <c r="AB93" s="418"/>
      <c r="AC93" s="418"/>
      <c r="AD93" s="419"/>
      <c r="AE93" s="417"/>
      <c r="AF93" s="418"/>
      <c r="AG93" s="418"/>
      <c r="AH93" s="418"/>
      <c r="AI93" s="419"/>
    </row>
    <row r="94" spans="1:207">
      <c r="A94" s="261"/>
      <c r="B94" s="8"/>
      <c r="C94" s="8"/>
      <c r="D94" s="8"/>
      <c r="E94" s="266"/>
      <c r="F94" s="267"/>
      <c r="G94" s="321"/>
      <c r="H94" s="7"/>
      <c r="I94" s="8"/>
      <c r="J94" s="8" t="str">
        <f t="shared" si="83"/>
        <v/>
      </c>
      <c r="K94" s="14" t="str">
        <f>IF(ISERROR(VLOOKUP(Y94,'Directive OSH09 (FR)'!$T$6:$U$10,2,FALSE)),"",VLOOKUP(Y94,'Directive OSH09 (FR)'!$T$6:$U$10,2,FALSE))</f>
        <v/>
      </c>
      <c r="L94" s="126"/>
      <c r="M94" s="127"/>
      <c r="N94" s="27"/>
      <c r="O94" s="27"/>
      <c r="P94" s="27"/>
      <c r="Q94" s="57"/>
      <c r="R94" s="35"/>
      <c r="S94" s="7">
        <f t="shared" si="82"/>
        <v>0</v>
      </c>
      <c r="T94" s="35">
        <f t="shared" si="82"/>
        <v>0</v>
      </c>
      <c r="U94" s="3">
        <f>IF(A94="",0,IF(Q$90="",1,IF(Q$90+$U$90*365&lt;$U$1,1,0)))</f>
        <v>0</v>
      </c>
      <c r="V94" s="163">
        <f>IF(A94="",0,IF(Q$90="",1,IF(Q$90+$V$90*365&lt;$U$1,1,0)))</f>
        <v>0</v>
      </c>
      <c r="W94" s="162" t="str">
        <f>IF(ISERROR(VLOOKUP(H94,'Directive OSH09 (FR)'!$O$6:$P$10,2,FALSE)),"",VLOOKUP(H94,'Directive OSH09 (FR)'!$O$6:$P$10,2,FALSE))</f>
        <v/>
      </c>
      <c r="X94" s="3" t="str">
        <f>IF(ISERROR(VLOOKUP(I94,'Directive OSH09 (FR)'!$O$13:$P$17,2,FALSE)),"",VLOOKUP(I94,'Directive OSH09 (FR)'!$O$13:$P$17,2,FALSE))</f>
        <v/>
      </c>
      <c r="Y94" s="3" t="str">
        <f t="shared" si="84"/>
        <v/>
      </c>
      <c r="Z94" s="417"/>
      <c r="AA94" s="418"/>
      <c r="AB94" s="418"/>
      <c r="AC94" s="418"/>
      <c r="AD94" s="419"/>
      <c r="AE94" s="417"/>
      <c r="AF94" s="418"/>
      <c r="AG94" s="418"/>
      <c r="AH94" s="418"/>
      <c r="AI94" s="419"/>
    </row>
    <row r="95" spans="1:207" ht="5.25" customHeight="1">
      <c r="A95" s="405"/>
      <c r="B95" s="62"/>
      <c r="C95" s="62"/>
      <c r="D95" s="62"/>
      <c r="E95" s="293"/>
      <c r="F95" s="282"/>
      <c r="G95" s="458"/>
      <c r="H95" s="61"/>
      <c r="I95" s="62"/>
      <c r="J95" s="62" t="str">
        <f t="shared" si="83"/>
        <v/>
      </c>
      <c r="K95" s="63" t="str">
        <f>IF(ISERROR(VLOOKUP(Y95,'Directive OSH09 (FR)'!$T$6:$U$10,2,FALSE)),"",VLOOKUP(Y95,'Directive OSH09 (FR)'!$T$6:$U$10,2,FALSE))</f>
        <v/>
      </c>
      <c r="L95" s="61"/>
      <c r="M95" s="64"/>
      <c r="N95" s="64"/>
      <c r="O95" s="64"/>
      <c r="P95" s="64"/>
      <c r="Q95" s="65"/>
      <c r="R95" s="66"/>
      <c r="S95" s="61">
        <f t="shared" si="82"/>
        <v>0</v>
      </c>
      <c r="T95" s="66">
        <f t="shared" si="82"/>
        <v>0</v>
      </c>
      <c r="U95" s="164">
        <f>IF(A95="",0,IF(Q$90="",1,IF(Q$90+$U$90*365&lt;$U$1,1,0)))</f>
        <v>0</v>
      </c>
      <c r="V95" s="165">
        <f>IF(A95="",0,IF(Q$90="",1,IF(Q$90+$V$90*365&lt;$U$1,1,0)))</f>
        <v>0</v>
      </c>
      <c r="W95" s="162" t="str">
        <f>IF(ISERROR(VLOOKUP(H95,'Directive OSH09 (FR)'!$O$6:$P$10,2,FALSE)),"",VLOOKUP(H95,'Directive OSH09 (FR)'!$O$6:$P$10,2,FALSE))</f>
        <v/>
      </c>
      <c r="X95" s="3" t="str">
        <f>IF(ISERROR(VLOOKUP(I95,'Directive OSH09 (FR)'!$O$13:$P$17,2,FALSE)),"",VLOOKUP(I95,'Directive OSH09 (FR)'!$O$13:$P$17,2,FALSE))</f>
        <v/>
      </c>
      <c r="Y95" s="3" t="str">
        <f t="shared" si="84"/>
        <v/>
      </c>
      <c r="Z95" s="417"/>
      <c r="AA95" s="418"/>
      <c r="AB95" s="418"/>
      <c r="AC95" s="418"/>
      <c r="AD95" s="419"/>
      <c r="AE95" s="417"/>
      <c r="AF95" s="418"/>
      <c r="AG95" s="418"/>
      <c r="AH95" s="418"/>
      <c r="AI95" s="419"/>
    </row>
    <row r="96" spans="1:207" s="517" customFormat="1" ht="14.25">
      <c r="A96" s="403" t="s">
        <v>339</v>
      </c>
      <c r="B96" s="398"/>
      <c r="C96" s="398"/>
      <c r="D96" s="398"/>
      <c r="E96" s="370"/>
      <c r="F96" s="371"/>
      <c r="G96" s="464"/>
      <c r="H96" s="412"/>
      <c r="I96" s="398"/>
      <c r="J96" s="398">
        <f>IF(SUM(J97:J102)=0,"",MAX(J97:J102))</f>
        <v>32</v>
      </c>
      <c r="K96" s="356" t="str">
        <f>IF(ISERROR(VLOOKUP(Y96,'Directive OSH09 (FR)'!$T$6:$U$10,2,FALSE)),"",VLOOKUP(Y96,'Directive OSH09 (FR)'!$T$6:$U$10,2,FALSE))</f>
        <v>3-Moderé</v>
      </c>
      <c r="L96" s="357" t="str">
        <f>IF(ISERROR(VLOOKUP($A96,Dangers!$B$4:$G$1001,4,FALSE)),"ERR",IF(ISBLANK(VLOOKUP($A96,Dangers!$B$4:$G$1001,4,FALSE)),"","Yes"))</f>
        <v/>
      </c>
      <c r="M96" s="358" t="str">
        <f>IF(ISERROR(VLOOKUP($A96,Dangers!$B$4:$G$1001,6,FALSE)),"ERR",IF(ISBLANK((VLOOKUP($A96,Dangers!$B$4:$G$1001,6,FALSE))),"","Yes"))</f>
        <v>Yes</v>
      </c>
      <c r="N96" s="358"/>
      <c r="O96" s="359"/>
      <c r="P96" s="358"/>
      <c r="Q96" s="360">
        <f>IF(OR(L96="Yes",M96="Yes"),MAX(Q97:Q102),"")</f>
        <v>0</v>
      </c>
      <c r="R96" s="361"/>
      <c r="S96" s="357">
        <f>IF(L96="Yes",IF(SUM(S97:S102)=0,0,1),2)</f>
        <v>2</v>
      </c>
      <c r="T96" s="361">
        <f ca="1">IF(M96="Yes",IF(SUM(T97:T102)=0,0,1),2)</f>
        <v>1</v>
      </c>
      <c r="U96" s="362">
        <v>0</v>
      </c>
      <c r="V96" s="363">
        <v>2</v>
      </c>
      <c r="W96" s="364" t="str">
        <f>IF(ISERROR(VLOOKUP(H96,'Directive OSH09 (FR)'!$O$6:$P$10,2,FALSE)),"",VLOOKUP(H96,'Directive OSH09 (FR)'!$O$6:$P$10,2,FALSE))</f>
        <v/>
      </c>
      <c r="X96" s="362" t="str">
        <f>IF(ISERROR(VLOOKUP(I96,'Directive OSH09 (FR)'!$O$13:$P$17,2,FALSE)),"",VLOOKUP(I96,'Directive OSH09 (FR)'!$O$13:$P$17,2,FALSE))</f>
        <v/>
      </c>
      <c r="Y96" s="362">
        <f>IF(J96="","",IF(J96&gt;=161,5,IF(J96&gt;=65,4,IF(J96&gt;=20,3,IF(J96&gt;=9,2,1)))))</f>
        <v>3</v>
      </c>
      <c r="Z96" s="374"/>
      <c r="AA96" s="375"/>
      <c r="AB96" s="375"/>
      <c r="AC96" s="375"/>
      <c r="AD96" s="376"/>
      <c r="AE96" s="374"/>
      <c r="AF96" s="375"/>
      <c r="AG96" s="375"/>
      <c r="AH96" s="375"/>
      <c r="AI96" s="37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6"/>
      <c r="BZ96" s="366"/>
      <c r="CA96" s="366"/>
      <c r="CB96" s="366"/>
      <c r="CC96" s="366"/>
      <c r="CD96" s="366"/>
      <c r="CE96" s="366"/>
      <c r="CF96" s="366"/>
      <c r="CG96" s="366"/>
      <c r="CH96" s="366"/>
      <c r="CI96" s="366"/>
      <c r="CJ96" s="366"/>
      <c r="CK96" s="366"/>
      <c r="CL96" s="366"/>
      <c r="CM96" s="366"/>
      <c r="CN96" s="366"/>
      <c r="CO96" s="366"/>
      <c r="CP96" s="366"/>
      <c r="CQ96" s="366"/>
      <c r="CR96" s="366"/>
      <c r="CS96" s="366"/>
      <c r="CT96" s="366"/>
      <c r="CU96" s="366"/>
      <c r="CV96" s="366"/>
      <c r="CW96" s="366"/>
      <c r="CX96" s="366"/>
      <c r="CY96" s="366"/>
      <c r="CZ96" s="366"/>
      <c r="DA96" s="366"/>
      <c r="DB96" s="366"/>
      <c r="DC96" s="366"/>
      <c r="DD96" s="366"/>
      <c r="DE96" s="366"/>
      <c r="DF96" s="366"/>
      <c r="DG96" s="366"/>
      <c r="DH96" s="366"/>
      <c r="DI96" s="366"/>
      <c r="DJ96" s="366"/>
      <c r="DK96" s="366"/>
      <c r="DL96" s="366"/>
      <c r="DM96" s="366"/>
      <c r="DN96" s="366"/>
      <c r="DO96" s="366"/>
      <c r="DP96" s="366"/>
      <c r="DQ96" s="366"/>
      <c r="DR96" s="366"/>
      <c r="DS96" s="366"/>
      <c r="DT96" s="366"/>
      <c r="DU96" s="366"/>
      <c r="DV96" s="366"/>
      <c r="DW96" s="366"/>
      <c r="DX96" s="366"/>
      <c r="DY96" s="366"/>
      <c r="DZ96" s="366"/>
      <c r="EA96" s="366"/>
      <c r="EB96" s="366"/>
      <c r="EC96" s="366"/>
      <c r="ED96" s="366"/>
      <c r="EE96" s="366"/>
      <c r="EF96" s="366"/>
      <c r="EG96" s="366"/>
      <c r="EH96" s="366"/>
      <c r="EI96" s="366"/>
      <c r="EJ96" s="366"/>
      <c r="EK96" s="366"/>
      <c r="EL96" s="366"/>
      <c r="EM96" s="366"/>
      <c r="EN96" s="366"/>
      <c r="EO96" s="366"/>
      <c r="EP96" s="366"/>
      <c r="EQ96" s="366"/>
      <c r="ER96" s="366"/>
      <c r="ES96" s="366"/>
      <c r="ET96" s="366"/>
      <c r="EU96" s="366"/>
      <c r="EV96" s="366"/>
      <c r="EW96" s="366"/>
      <c r="EX96" s="366"/>
      <c r="EY96" s="366"/>
      <c r="EZ96" s="366"/>
      <c r="FA96" s="366"/>
      <c r="FB96" s="366"/>
      <c r="FC96" s="366"/>
      <c r="FD96" s="366"/>
      <c r="FE96" s="366"/>
      <c r="FF96" s="366"/>
      <c r="FG96" s="366"/>
      <c r="FH96" s="366"/>
      <c r="FI96" s="366"/>
      <c r="FJ96" s="366"/>
      <c r="FK96" s="366"/>
      <c r="FL96" s="366"/>
      <c r="FM96" s="366"/>
      <c r="FN96" s="366"/>
      <c r="FO96" s="366"/>
      <c r="FP96" s="366"/>
      <c r="FQ96" s="366"/>
      <c r="FR96" s="366"/>
      <c r="FS96" s="366"/>
      <c r="FT96" s="366"/>
      <c r="FU96" s="366"/>
      <c r="FV96" s="366"/>
      <c r="FW96" s="366"/>
      <c r="FX96" s="366"/>
      <c r="FY96" s="366"/>
      <c r="FZ96" s="366"/>
      <c r="GA96" s="366"/>
      <c r="GB96" s="366"/>
      <c r="GC96" s="366"/>
      <c r="GD96" s="366"/>
      <c r="GE96" s="366"/>
      <c r="GF96" s="366"/>
      <c r="GG96" s="366"/>
      <c r="GH96" s="366"/>
      <c r="GI96" s="366"/>
      <c r="GJ96" s="366"/>
      <c r="GK96" s="366"/>
      <c r="GL96" s="366"/>
      <c r="GM96" s="366"/>
      <c r="GN96" s="366"/>
      <c r="GO96" s="366"/>
      <c r="GP96" s="366"/>
      <c r="GQ96" s="366"/>
      <c r="GR96" s="366"/>
      <c r="GS96" s="366"/>
      <c r="GT96" s="366"/>
      <c r="GU96" s="366"/>
      <c r="GV96" s="366"/>
      <c r="GW96" s="366"/>
      <c r="GX96" s="366"/>
      <c r="GY96" s="366"/>
    </row>
    <row r="97" spans="1:207" ht="51">
      <c r="A97" s="261" t="s">
        <v>524</v>
      </c>
      <c r="B97" s="255" t="s">
        <v>525</v>
      </c>
      <c r="C97" s="255" t="s">
        <v>526</v>
      </c>
      <c r="D97" s="255" t="s">
        <v>527</v>
      </c>
      <c r="E97" s="266" t="s">
        <v>36</v>
      </c>
      <c r="F97" s="267">
        <v>4</v>
      </c>
      <c r="G97" s="256" t="s">
        <v>528</v>
      </c>
      <c r="H97" s="7" t="s">
        <v>38</v>
      </c>
      <c r="I97" s="8" t="s">
        <v>48</v>
      </c>
      <c r="J97" s="8">
        <f t="shared" ref="J97:J98" si="85">IF(ISERROR(W97*X97),"",W97*X97)</f>
        <v>32</v>
      </c>
      <c r="K97" s="14" t="str">
        <f>IF(ISERROR(VLOOKUP(Y97,'Directive OSH09 (FR)'!$T$6:$U$10,2,FALSE)),"",VLOOKUP(Y97,'Directive OSH09 (FR)'!$T$6:$U$10,2,FALSE))</f>
        <v>3-Moderé</v>
      </c>
      <c r="L97" s="126"/>
      <c r="M97" s="127"/>
      <c r="N97" s="27"/>
      <c r="O97" s="27"/>
      <c r="P97" s="27"/>
      <c r="Q97" s="57"/>
      <c r="R97" s="35"/>
      <c r="S97" s="7">
        <f t="shared" ref="S97:T98" ca="1" si="86">U97</f>
        <v>1</v>
      </c>
      <c r="T97" s="35">
        <f t="shared" ca="1" si="86"/>
        <v>1</v>
      </c>
      <c r="U97" s="3">
        <f ca="1">IF(A97="",0,IF(Q$96="",1,IF(Q$96+$U$90*365&lt;$U$1,1,0)))</f>
        <v>1</v>
      </c>
      <c r="V97" s="163">
        <f ca="1">IF(A97="",0,IF(Q$96="",1,IF(Q$96+$V$90*365&lt;$U$1,1,0)))</f>
        <v>1</v>
      </c>
      <c r="W97" s="162">
        <f>IF(ISERROR(VLOOKUP(H97,'Directive OSH09 (FR)'!$O$6:$P$10,2,FALSE)),"",VLOOKUP(H97,'Directive OSH09 (FR)'!$O$6:$P$10,2,FALSE))</f>
        <v>4</v>
      </c>
      <c r="X97" s="3">
        <f>IF(ISERROR(VLOOKUP(I97,'Directive OSH09 (FR)'!$O$13:$P$17,2,FALSE)),"",VLOOKUP(I97,'Directive OSH09 (FR)'!$O$13:$P$17,2,FALSE))</f>
        <v>8</v>
      </c>
      <c r="Y97" s="3">
        <f t="shared" ref="Y97:Y98" si="87">IF(J97="","",IF(J97&gt;=161,5,IF(J97&gt;=65,4,IF(J97&gt;=20,3,IF(J97&gt;=9,2,1)))))</f>
        <v>3</v>
      </c>
      <c r="Z97" s="210"/>
      <c r="AA97" s="418"/>
      <c r="AB97" s="418"/>
      <c r="AC97" s="418"/>
      <c r="AD97" s="419"/>
      <c r="AE97" s="421"/>
      <c r="AF97" s="8"/>
      <c r="AG97" s="8"/>
      <c r="AH97" s="8">
        <f t="shared" ref="AH97:AH98" si="88">IF(ISERROR(AU97*AV97),"",AU97*AV97)</f>
        <v>0</v>
      </c>
      <c r="AI97" s="423"/>
    </row>
    <row r="98" spans="1:207" ht="51">
      <c r="A98" s="261" t="s">
        <v>442</v>
      </c>
      <c r="B98" s="255" t="s">
        <v>529</v>
      </c>
      <c r="C98" s="255" t="s">
        <v>530</v>
      </c>
      <c r="D98" s="255" t="s">
        <v>531</v>
      </c>
      <c r="E98" s="266" t="s">
        <v>36</v>
      </c>
      <c r="F98" s="267">
        <v>4</v>
      </c>
      <c r="G98" s="256" t="s">
        <v>528</v>
      </c>
      <c r="H98" s="7" t="s">
        <v>38</v>
      </c>
      <c r="I98" s="8" t="s">
        <v>48</v>
      </c>
      <c r="J98" s="8">
        <f t="shared" si="85"/>
        <v>32</v>
      </c>
      <c r="K98" s="14" t="str">
        <f>IF(ISERROR(VLOOKUP(Y98,'Directive OSH09 (FR)'!$T$6:$U$10,2,FALSE)),"",VLOOKUP(Y98,'Directive OSH09 (FR)'!$T$6:$U$10,2,FALSE))</f>
        <v>3-Moderé</v>
      </c>
      <c r="L98" s="126"/>
      <c r="M98" s="127"/>
      <c r="N98" s="27"/>
      <c r="O98" s="27"/>
      <c r="P98" s="27"/>
      <c r="Q98" s="57"/>
      <c r="R98" s="35"/>
      <c r="S98" s="7">
        <f t="shared" ca="1" si="86"/>
        <v>1</v>
      </c>
      <c r="T98" s="35">
        <f t="shared" ca="1" si="86"/>
        <v>1</v>
      </c>
      <c r="U98" s="3">
        <f ca="1">IF(A98="",0,IF(Q$96="",1,IF(Q$96+$U$90*365&lt;$U$1,1,0)))</f>
        <v>1</v>
      </c>
      <c r="V98" s="163">
        <f ca="1">IF(A98="",0,IF(Q$96="",1,IF(Q$96+$V$90*365&lt;$U$1,1,0)))</f>
        <v>1</v>
      </c>
      <c r="W98" s="162">
        <f>IF(ISERROR(VLOOKUP(H98,'Directive OSH09 (FR)'!$O$6:$P$10,2,FALSE)),"",VLOOKUP(H98,'Directive OSH09 (FR)'!$O$6:$P$10,2,FALSE))</f>
        <v>4</v>
      </c>
      <c r="X98" s="3">
        <f>IF(ISERROR(VLOOKUP(I98,'Directive OSH09 (FR)'!$O$13:$P$17,2,FALSE)),"",VLOOKUP(I98,'Directive OSH09 (FR)'!$O$13:$P$17,2,FALSE))</f>
        <v>8</v>
      </c>
      <c r="Y98" s="3">
        <f t="shared" si="87"/>
        <v>3</v>
      </c>
      <c r="Z98" s="210"/>
      <c r="AA98" s="418"/>
      <c r="AB98" s="418"/>
      <c r="AC98" s="418"/>
      <c r="AD98" s="419"/>
      <c r="AE98" s="421"/>
      <c r="AF98" s="8"/>
      <c r="AG98" s="8"/>
      <c r="AH98" s="8">
        <f t="shared" si="88"/>
        <v>0</v>
      </c>
      <c r="AI98" s="423"/>
    </row>
    <row r="99" spans="1:207" ht="51">
      <c r="A99" s="261" t="s">
        <v>532</v>
      </c>
      <c r="B99" s="8" t="s">
        <v>533</v>
      </c>
      <c r="C99" s="255" t="s">
        <v>534</v>
      </c>
      <c r="D99" s="255" t="s">
        <v>531</v>
      </c>
      <c r="E99" s="266" t="s">
        <v>36</v>
      </c>
      <c r="F99" s="267">
        <v>4</v>
      </c>
      <c r="G99" s="321" t="s">
        <v>528</v>
      </c>
      <c r="H99" s="7" t="s">
        <v>38</v>
      </c>
      <c r="I99" s="8" t="s">
        <v>48</v>
      </c>
      <c r="J99" s="8">
        <f>IF(ISERROR(W99*X99),"",W99*X99)</f>
        <v>32</v>
      </c>
      <c r="K99" s="14" t="str">
        <f>IF(ISERROR(VLOOKUP(Y99,'Directive OSH09 (FR)'!$T$6:$U$10,2,FALSE)),"",VLOOKUP(Y99,'Directive OSH09 (FR)'!$T$6:$U$10,2,FALSE))</f>
        <v>3-Moderé</v>
      </c>
      <c r="L99" s="126"/>
      <c r="M99" s="127"/>
      <c r="N99" s="27"/>
      <c r="O99" s="27"/>
      <c r="P99" s="27"/>
      <c r="Q99" s="57"/>
      <c r="R99" s="35"/>
      <c r="S99" s="7">
        <f>U99</f>
        <v>1</v>
      </c>
      <c r="T99" s="35">
        <f>V99</f>
        <v>1</v>
      </c>
      <c r="U99" s="3">
        <f>IF(A99="",0,IF(Q$99="",1,IF(Q$99+$U$94*365&lt;$U$1,1,0)))</f>
        <v>1</v>
      </c>
      <c r="V99" s="163">
        <f>IF(A99="",0,IF(Q$99="",1,IF(Q$99+$V$94*365&lt;$U$1,1,0)))</f>
        <v>1</v>
      </c>
      <c r="W99" s="162">
        <f>IF(ISERROR(VLOOKUP(H99,'Directive OSH09 (FR)'!$O$6:$P$10,2,FALSE)),"",VLOOKUP(H99,'Directive OSH09 (FR)'!$O$6:$P$10,2,FALSE))</f>
        <v>4</v>
      </c>
      <c r="X99" s="3">
        <f>IF(ISERROR(VLOOKUP(I99,'Directive OSH09 (FR)'!$O$13:$P$17,2,FALSE)),"",VLOOKUP(I99,'Directive OSH09 (FR)'!$O$13:$P$17,2,FALSE))</f>
        <v>8</v>
      </c>
      <c r="Y99" s="3">
        <f>IF(J99="","",IF(J99&gt;=161,5,IF(J99&gt;=65,4,IF(J99&gt;=20,3,IF(J99&gt;=9,2,1)))))</f>
        <v>3</v>
      </c>
      <c r="Z99" s="210"/>
      <c r="AA99" s="418"/>
      <c r="AB99" s="418"/>
      <c r="AC99" s="418"/>
      <c r="AD99" s="419"/>
      <c r="AE99" s="421"/>
      <c r="AF99" s="8"/>
      <c r="AG99" s="8"/>
      <c r="AH99" s="8">
        <f>IF(ISERROR(AU99*AV99),"",AU99*AV99)</f>
        <v>0</v>
      </c>
      <c r="AI99" s="423"/>
    </row>
    <row r="100" spans="1:207" ht="51">
      <c r="A100" s="261" t="s">
        <v>660</v>
      </c>
      <c r="B100" s="255" t="s">
        <v>533</v>
      </c>
      <c r="C100" s="255" t="s">
        <v>534</v>
      </c>
      <c r="D100" s="255" t="s">
        <v>531</v>
      </c>
      <c r="E100" s="266" t="s">
        <v>36</v>
      </c>
      <c r="F100" s="267">
        <v>4</v>
      </c>
      <c r="G100" s="256" t="s">
        <v>528</v>
      </c>
      <c r="H100" s="7" t="s">
        <v>38</v>
      </c>
      <c r="I100" s="8" t="s">
        <v>48</v>
      </c>
      <c r="J100" s="8">
        <f t="shared" ref="J100" si="89">IF(ISERROR(W100*X100),"",W100*X100)</f>
        <v>32</v>
      </c>
      <c r="K100" s="14" t="str">
        <f>IF(ISERROR(VLOOKUP(Y100,'Directive OSH09 (FR)'!$T$6:$U$10,2,FALSE)),"",VLOOKUP(Y100,'Directive OSH09 (FR)'!$T$6:$U$10,2,FALSE))</f>
        <v>3-Moderé</v>
      </c>
      <c r="L100" s="126"/>
      <c r="M100" s="127"/>
      <c r="N100" s="27"/>
      <c r="O100" s="27"/>
      <c r="P100" s="27"/>
      <c r="Q100" s="57"/>
      <c r="R100" s="35"/>
      <c r="S100" s="7">
        <f t="shared" ref="S100:T100" si="90">U100</f>
        <v>1</v>
      </c>
      <c r="T100" s="35">
        <f t="shared" si="90"/>
        <v>1</v>
      </c>
      <c r="U100" s="3">
        <f>IF(A100="",0,IF(Q$100="",1,IF(Q$100+$U$94*365&lt;$U$1,1,0)))</f>
        <v>1</v>
      </c>
      <c r="V100" s="163">
        <f>IF(A100="",0,IF(Q$100="",1,IF(Q$100+$V$94*365&lt;$U$1,1,0)))</f>
        <v>1</v>
      </c>
      <c r="W100" s="162">
        <f>IF(ISERROR(VLOOKUP(H100,'Directive OSH09 (FR)'!$O$6:$P$10,2,FALSE)),"",VLOOKUP(H100,'Directive OSH09 (FR)'!$O$6:$P$10,2,FALSE))</f>
        <v>4</v>
      </c>
      <c r="X100" s="3">
        <f>IF(ISERROR(VLOOKUP(I100,'Directive OSH09 (FR)'!$O$13:$P$17,2,FALSE)),"",VLOOKUP(I100,'Directive OSH09 (FR)'!$O$13:$P$17,2,FALSE))</f>
        <v>8</v>
      </c>
      <c r="Y100" s="3">
        <f t="shared" ref="Y100" si="91">IF(J100="","",IF(J100&gt;=161,5,IF(J100&gt;=65,4,IF(J100&gt;=20,3,IF(J100&gt;=9,2,1)))))</f>
        <v>3</v>
      </c>
      <c r="Z100" s="210"/>
      <c r="AA100" s="418"/>
      <c r="AB100" s="418"/>
      <c r="AC100" s="418"/>
      <c r="AD100" s="419"/>
      <c r="AE100" s="421"/>
      <c r="AF100" s="8"/>
      <c r="AG100" s="8"/>
      <c r="AH100" s="8">
        <f t="shared" ref="AH100" si="92">IF(ISERROR(AU100*AV100),"",AU100*AV100)</f>
        <v>0</v>
      </c>
      <c r="AI100" s="423"/>
    </row>
    <row r="101" spans="1:207">
      <c r="A101" s="261"/>
      <c r="B101" s="255"/>
      <c r="C101" s="255"/>
      <c r="D101" s="255"/>
      <c r="E101" s="266"/>
      <c r="F101" s="267"/>
      <c r="G101" s="256"/>
      <c r="H101" s="7"/>
      <c r="I101" s="8"/>
      <c r="J101" s="8"/>
      <c r="K101" s="14"/>
      <c r="L101" s="126"/>
      <c r="M101" s="127"/>
      <c r="N101" s="27"/>
      <c r="O101" s="27"/>
      <c r="P101" s="27"/>
      <c r="Q101" s="57"/>
      <c r="R101" s="35"/>
      <c r="S101" s="7"/>
      <c r="T101" s="35"/>
      <c r="U101" s="3"/>
      <c r="V101" s="163"/>
      <c r="W101" s="162"/>
      <c r="X101" s="3"/>
      <c r="Y101" s="3"/>
      <c r="Z101" s="210"/>
      <c r="AA101" s="418"/>
      <c r="AB101" s="418"/>
      <c r="AC101" s="418"/>
      <c r="AD101" s="419"/>
      <c r="AE101" s="421"/>
      <c r="AF101" s="8"/>
      <c r="AG101" s="8"/>
      <c r="AH101" s="8"/>
      <c r="AI101" s="423"/>
    </row>
    <row r="102" spans="1:207" ht="5.25" customHeight="1">
      <c r="A102" s="405"/>
      <c r="B102" s="62"/>
      <c r="C102" s="62"/>
      <c r="D102" s="62"/>
      <c r="E102" s="293"/>
      <c r="F102" s="282"/>
      <c r="G102" s="458"/>
      <c r="H102" s="61"/>
      <c r="I102" s="62"/>
      <c r="J102" s="62" t="str">
        <f t="shared" ref="J102" si="93">IF(ISERROR(W102*X102),"",W102*X102)</f>
        <v/>
      </c>
      <c r="K102" s="63" t="str">
        <f>IF(ISERROR(VLOOKUP(Y102,'Directive OSH09 (FR)'!$T$6:$U$10,2,FALSE)),"",VLOOKUP(Y102,'Directive OSH09 (FR)'!$T$6:$U$10,2,FALSE))</f>
        <v/>
      </c>
      <c r="L102" s="61"/>
      <c r="M102" s="64"/>
      <c r="N102" s="64"/>
      <c r="O102" s="64"/>
      <c r="P102" s="64"/>
      <c r="Q102" s="65"/>
      <c r="R102" s="66"/>
      <c r="S102" s="61">
        <f t="shared" ref="S102:T102" si="94">U102</f>
        <v>0</v>
      </c>
      <c r="T102" s="66">
        <f t="shared" si="94"/>
        <v>0</v>
      </c>
      <c r="U102" s="164">
        <f>IF(A102="",0,IF(Q$96="",1,IF(Q$96+$U$90*365&lt;$U$1,1,0)))</f>
        <v>0</v>
      </c>
      <c r="V102" s="165">
        <f>IF(A102="",0,IF(Q$96="",1,IF(Q$96+$V$90*365&lt;$U$1,1,0)))</f>
        <v>0</v>
      </c>
      <c r="W102" s="162" t="str">
        <f>IF(ISERROR(VLOOKUP(H102,'Directive OSH09 (FR)'!$O$6:$P$10,2,FALSE)),"",VLOOKUP(H102,'Directive OSH09 (FR)'!$O$6:$P$10,2,FALSE))</f>
        <v/>
      </c>
      <c r="X102" s="3" t="str">
        <f>IF(ISERROR(VLOOKUP(I102,'Directive OSH09 (FR)'!$O$13:$P$17,2,FALSE)),"",VLOOKUP(I102,'Directive OSH09 (FR)'!$O$13:$P$17,2,FALSE))</f>
        <v/>
      </c>
      <c r="Y102" s="3" t="str">
        <f t="shared" ref="Y102" si="95">IF(J102="","",IF(J102&gt;=161,5,IF(J102&gt;=65,4,IF(J102&gt;=20,3,IF(J102&gt;=9,2,1)))))</f>
        <v/>
      </c>
      <c r="Z102" s="417"/>
      <c r="AA102" s="418"/>
      <c r="AB102" s="418"/>
      <c r="AC102" s="418"/>
      <c r="AD102" s="419"/>
      <c r="AE102" s="417"/>
      <c r="AF102" s="418"/>
      <c r="AG102" s="418"/>
      <c r="AH102" s="418"/>
      <c r="AI102" s="419"/>
    </row>
    <row r="103" spans="1:207" s="517" customFormat="1" ht="14.25">
      <c r="A103" s="403" t="s">
        <v>287</v>
      </c>
      <c r="B103" s="398"/>
      <c r="C103" s="398"/>
      <c r="D103" s="398"/>
      <c r="E103" s="370"/>
      <c r="F103" s="371"/>
      <c r="G103" s="464"/>
      <c r="H103" s="412"/>
      <c r="I103" s="398"/>
      <c r="J103" s="398">
        <f>IF(SUM(J104:J108)=0,"",MAX(J104:J108))</f>
        <v>16</v>
      </c>
      <c r="K103" s="356" t="str">
        <f>IF(ISERROR(VLOOKUP(Y103,'Directive OSH09 (FR)'!$T$6:$U$10,2,FALSE)),"",VLOOKUP(Y103,'Directive OSH09 (FR)'!$T$6:$U$10,2,FALSE))</f>
        <v>2-Tolérable</v>
      </c>
      <c r="L103" s="357" t="str">
        <f>IF(ISERROR(VLOOKUP($A103,Dangers!$B$4:$G$1001,4,FALSE)),"ERR",IF(ISBLANK(VLOOKUP($A103,Dangers!$B$4:$G$1001,4,FALSE)),"","Yes"))</f>
        <v/>
      </c>
      <c r="M103" s="358" t="str">
        <f>IF(ISERROR(VLOOKUP($A103,Dangers!$B$4:$G$1001,6,FALSE)),"ERR",IF(ISBLANK((VLOOKUP($A103,Dangers!$B$4:$G$1001,6,FALSE))),"","Yes"))</f>
        <v/>
      </c>
      <c r="N103" s="358"/>
      <c r="O103" s="359"/>
      <c r="P103" s="358"/>
      <c r="Q103" s="360" t="str">
        <f>IF(OR(L103="Yes",M103="Yes"),MAX(Q104:Q108),"")</f>
        <v/>
      </c>
      <c r="R103" s="361"/>
      <c r="S103" s="357">
        <f>IF(L103="Yes",IF(SUM(S104:S108)=0,0,1),2)</f>
        <v>2</v>
      </c>
      <c r="T103" s="361">
        <f>IF(M103="Yes",IF(SUM(T104:T108)=0,0,1),2)</f>
        <v>2</v>
      </c>
      <c r="U103" s="362">
        <v>0</v>
      </c>
      <c r="V103" s="363">
        <v>0</v>
      </c>
      <c r="W103" s="364" t="str">
        <f>IF(ISERROR(VLOOKUP(H103,'Directive OSH09 (FR)'!$O$6:$P$10,2,FALSE)),"",VLOOKUP(H103,'Directive OSH09 (FR)'!$O$6:$P$10,2,FALSE))</f>
        <v/>
      </c>
      <c r="X103" s="362" t="str">
        <f>IF(ISERROR(VLOOKUP(I103,'Directive OSH09 (FR)'!$O$13:$P$17,2,FALSE)),"",VLOOKUP(I103,'Directive OSH09 (FR)'!$O$13:$P$17,2,FALSE))</f>
        <v/>
      </c>
      <c r="Y103" s="362">
        <f>IF(J103="","",IF(J103&gt;=161,5,IF(J103&gt;=65,4,IF(J103&gt;=20,3,IF(J103&gt;=9,2,1)))))</f>
        <v>2</v>
      </c>
      <c r="Z103" s="374"/>
      <c r="AA103" s="375"/>
      <c r="AB103" s="375"/>
      <c r="AC103" s="375"/>
      <c r="AD103" s="376"/>
      <c r="AE103" s="374"/>
      <c r="AF103" s="375"/>
      <c r="AG103" s="375"/>
      <c r="AH103" s="375"/>
      <c r="AI103" s="376"/>
      <c r="AJ103" s="366"/>
      <c r="AK103" s="366"/>
      <c r="AL103" s="366"/>
      <c r="AM103" s="366"/>
      <c r="AN103" s="366"/>
      <c r="AO103" s="366"/>
      <c r="AP103" s="366"/>
      <c r="AQ103" s="366"/>
      <c r="AR103" s="366"/>
      <c r="AS103" s="366"/>
      <c r="AT103" s="366"/>
      <c r="AU103" s="366"/>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6"/>
      <c r="BZ103" s="366"/>
      <c r="CA103" s="366"/>
      <c r="CB103" s="366"/>
      <c r="CC103" s="366"/>
      <c r="CD103" s="366"/>
      <c r="CE103" s="366"/>
      <c r="CF103" s="366"/>
      <c r="CG103" s="366"/>
      <c r="CH103" s="366"/>
      <c r="CI103" s="366"/>
      <c r="CJ103" s="366"/>
      <c r="CK103" s="366"/>
      <c r="CL103" s="366"/>
      <c r="CM103" s="366"/>
      <c r="CN103" s="366"/>
      <c r="CO103" s="366"/>
      <c r="CP103" s="366"/>
      <c r="CQ103" s="366"/>
      <c r="CR103" s="366"/>
      <c r="CS103" s="366"/>
      <c r="CT103" s="366"/>
      <c r="CU103" s="366"/>
      <c r="CV103" s="366"/>
      <c r="CW103" s="366"/>
      <c r="CX103" s="366"/>
      <c r="CY103" s="366"/>
      <c r="CZ103" s="366"/>
      <c r="DA103" s="366"/>
      <c r="DB103" s="366"/>
      <c r="DC103" s="366"/>
      <c r="DD103" s="366"/>
      <c r="DE103" s="366"/>
      <c r="DF103" s="366"/>
      <c r="DG103" s="366"/>
      <c r="DH103" s="366"/>
      <c r="DI103" s="366"/>
      <c r="DJ103" s="366"/>
      <c r="DK103" s="366"/>
      <c r="DL103" s="366"/>
      <c r="DM103" s="366"/>
      <c r="DN103" s="366"/>
      <c r="DO103" s="366"/>
      <c r="DP103" s="366"/>
      <c r="DQ103" s="366"/>
      <c r="DR103" s="366"/>
      <c r="DS103" s="366"/>
      <c r="DT103" s="366"/>
      <c r="DU103" s="366"/>
      <c r="DV103" s="366"/>
      <c r="DW103" s="366"/>
      <c r="DX103" s="366"/>
      <c r="DY103" s="366"/>
      <c r="DZ103" s="366"/>
      <c r="EA103" s="366"/>
      <c r="EB103" s="366"/>
      <c r="EC103" s="366"/>
      <c r="ED103" s="366"/>
      <c r="EE103" s="366"/>
      <c r="EF103" s="366"/>
      <c r="EG103" s="366"/>
      <c r="EH103" s="366"/>
      <c r="EI103" s="366"/>
      <c r="EJ103" s="366"/>
      <c r="EK103" s="366"/>
      <c r="EL103" s="366"/>
      <c r="EM103" s="366"/>
      <c r="EN103" s="366"/>
      <c r="EO103" s="366"/>
      <c r="EP103" s="366"/>
      <c r="EQ103" s="366"/>
      <c r="ER103" s="366"/>
      <c r="ES103" s="366"/>
      <c r="ET103" s="366"/>
      <c r="EU103" s="366"/>
      <c r="EV103" s="366"/>
      <c r="EW103" s="366"/>
      <c r="EX103" s="366"/>
      <c r="EY103" s="366"/>
      <c r="EZ103" s="366"/>
      <c r="FA103" s="366"/>
      <c r="FB103" s="366"/>
      <c r="FC103" s="366"/>
      <c r="FD103" s="366"/>
      <c r="FE103" s="366"/>
      <c r="FF103" s="366"/>
      <c r="FG103" s="366"/>
      <c r="FH103" s="366"/>
      <c r="FI103" s="366"/>
      <c r="FJ103" s="366"/>
      <c r="FK103" s="366"/>
      <c r="FL103" s="366"/>
      <c r="FM103" s="366"/>
      <c r="FN103" s="366"/>
      <c r="FO103" s="366"/>
      <c r="FP103" s="366"/>
      <c r="FQ103" s="366"/>
      <c r="FR103" s="366"/>
      <c r="FS103" s="366"/>
      <c r="FT103" s="366"/>
      <c r="FU103" s="366"/>
      <c r="FV103" s="366"/>
      <c r="FW103" s="366"/>
      <c r="FX103" s="366"/>
      <c r="FY103" s="366"/>
      <c r="FZ103" s="366"/>
      <c r="GA103" s="366"/>
      <c r="GB103" s="366"/>
      <c r="GC103" s="366"/>
      <c r="GD103" s="366"/>
      <c r="GE103" s="366"/>
      <c r="GF103" s="366"/>
      <c r="GG103" s="366"/>
      <c r="GH103" s="366"/>
      <c r="GI103" s="366"/>
      <c r="GJ103" s="366"/>
      <c r="GK103" s="366"/>
      <c r="GL103" s="366"/>
      <c r="GM103" s="366"/>
      <c r="GN103" s="366"/>
      <c r="GO103" s="366"/>
      <c r="GP103" s="366"/>
      <c r="GQ103" s="366"/>
      <c r="GR103" s="366"/>
      <c r="GS103" s="366"/>
      <c r="GT103" s="366"/>
      <c r="GU103" s="366"/>
      <c r="GV103" s="366"/>
      <c r="GW103" s="366"/>
      <c r="GX103" s="366"/>
      <c r="GY103" s="366"/>
    </row>
    <row r="104" spans="1:207" ht="25.5">
      <c r="A104" s="260" t="s">
        <v>535</v>
      </c>
      <c r="B104" s="255" t="s">
        <v>536</v>
      </c>
      <c r="C104" s="8" t="s">
        <v>537</v>
      </c>
      <c r="D104" s="8" t="s">
        <v>538</v>
      </c>
      <c r="E104" s="266" t="s">
        <v>39</v>
      </c>
      <c r="F104" s="267">
        <v>4</v>
      </c>
      <c r="G104" s="256" t="s">
        <v>539</v>
      </c>
      <c r="H104" s="7" t="s">
        <v>38</v>
      </c>
      <c r="I104" s="8" t="s">
        <v>47</v>
      </c>
      <c r="J104" s="8">
        <f>IF(ISERROR(W104*X104),"",W104*X104)</f>
        <v>16</v>
      </c>
      <c r="K104" s="14" t="str">
        <f>IF(ISERROR(VLOOKUP(Y104,'Directive OSH09 (FR)'!$T$6:$U$10,2,FALSE)),"",VLOOKUP(Y104,'Directive OSH09 (FR)'!$T$6:$U$10,2,FALSE))</f>
        <v>2-Tolérable</v>
      </c>
      <c r="L104" s="126"/>
      <c r="M104" s="127"/>
      <c r="N104" s="27"/>
      <c r="O104" s="27"/>
      <c r="P104" s="27"/>
      <c r="Q104" s="57"/>
      <c r="R104" s="35"/>
      <c r="S104" s="7">
        <f t="shared" ref="S104:T107" si="96">U104</f>
        <v>1</v>
      </c>
      <c r="T104" s="35">
        <f t="shared" si="96"/>
        <v>1</v>
      </c>
      <c r="U104" s="3">
        <f>IF(A104="",0,IF(Q$105="",1,IF(Q$105+$U$94*365&lt;$U$1,1,0)))</f>
        <v>1</v>
      </c>
      <c r="V104" s="163">
        <f>IF(A104="",0,IF(Q$105="",1,IF(Q$105+$V$94*365&lt;$U$1,1,0)))</f>
        <v>1</v>
      </c>
      <c r="W104" s="162">
        <f>IF(ISERROR(VLOOKUP(H104,'Directive OSH09 (FR)'!$O$6:$P$10,2,FALSE)),"",VLOOKUP(H104,'Directive OSH09 (FR)'!$O$6:$P$10,2,FALSE))</f>
        <v>4</v>
      </c>
      <c r="X104" s="3">
        <f>IF(ISERROR(VLOOKUP(I104,'Directive OSH09 (FR)'!$O$13:$P$17,2,FALSE)),"",VLOOKUP(I104,'Directive OSH09 (FR)'!$O$13:$P$17,2,FALSE))</f>
        <v>4</v>
      </c>
      <c r="Y104" s="3">
        <f>IF(J104="","",IF(J104&gt;=161,5,IF(J104&gt;=65,4,IF(J104&gt;=20,3,IF(J104&gt;=9,2,1)))))</f>
        <v>2</v>
      </c>
      <c r="Z104" s="210" t="s">
        <v>540</v>
      </c>
      <c r="AA104" s="418"/>
      <c r="AB104" s="418"/>
      <c r="AC104" s="418"/>
      <c r="AD104" s="419"/>
      <c r="AE104" s="421"/>
      <c r="AF104" s="8"/>
      <c r="AG104" s="8"/>
      <c r="AH104" s="8">
        <f>IF(ISERROR(AU104*AV104),"",AU104*AV104)</f>
        <v>0</v>
      </c>
      <c r="AI104" s="264"/>
    </row>
    <row r="105" spans="1:207" ht="38.25">
      <c r="A105" s="261" t="s">
        <v>541</v>
      </c>
      <c r="B105" s="255" t="s">
        <v>1050</v>
      </c>
      <c r="C105" s="8" t="s">
        <v>543</v>
      </c>
      <c r="D105" s="255" t="s">
        <v>544</v>
      </c>
      <c r="E105" s="266" t="s">
        <v>39</v>
      </c>
      <c r="F105" s="267">
        <v>4</v>
      </c>
      <c r="G105" s="256" t="s">
        <v>545</v>
      </c>
      <c r="H105" s="7" t="s">
        <v>38</v>
      </c>
      <c r="I105" s="8" t="s">
        <v>47</v>
      </c>
      <c r="J105" s="8">
        <f t="shared" ref="J105:J107" si="97">IF(ISERROR(W105*X105),"",W105*X105)</f>
        <v>16</v>
      </c>
      <c r="K105" s="14" t="str">
        <f>IF(ISERROR(VLOOKUP(Y105,'Directive OSH09 (FR)'!$T$6:$U$10,2,FALSE)),"",VLOOKUP(Y105,'Directive OSH09 (FR)'!$T$6:$U$10,2,FALSE))</f>
        <v>2-Tolérable</v>
      </c>
      <c r="L105" s="126"/>
      <c r="M105" s="127"/>
      <c r="N105" s="27"/>
      <c r="O105" s="27"/>
      <c r="P105" s="27"/>
      <c r="Q105" s="57"/>
      <c r="R105" s="35"/>
      <c r="S105" s="7">
        <f t="shared" si="96"/>
        <v>1</v>
      </c>
      <c r="T105" s="35">
        <f t="shared" si="96"/>
        <v>1</v>
      </c>
      <c r="U105" s="3">
        <f>IF(A105="",0,IF(Q$105="",1,IF(Q$105+$U$94*365&lt;$U$1,1,0)))</f>
        <v>1</v>
      </c>
      <c r="V105" s="163">
        <f>IF(A105="",0,IF(Q$105="",1,IF(Q$105+$V$94*365&lt;$U$1,1,0)))</f>
        <v>1</v>
      </c>
      <c r="W105" s="162">
        <f>IF(ISERROR(VLOOKUP(H105,'Directive OSH09 (FR)'!$O$6:$P$10,2,FALSE)),"",VLOOKUP(H105,'Directive OSH09 (FR)'!$O$6:$P$10,2,FALSE))</f>
        <v>4</v>
      </c>
      <c r="X105" s="3">
        <f>IF(ISERROR(VLOOKUP(I105,'Directive OSH09 (FR)'!$O$13:$P$17,2,FALSE)),"",VLOOKUP(I105,'Directive OSH09 (FR)'!$O$13:$P$17,2,FALSE))</f>
        <v>4</v>
      </c>
      <c r="Y105" s="3">
        <f t="shared" ref="Y105:Y107" si="98">IF(J105="","",IF(J105&gt;=161,5,IF(J105&gt;=65,4,IF(J105&gt;=20,3,IF(J105&gt;=9,2,1)))))</f>
        <v>2</v>
      </c>
      <c r="Z105" s="196"/>
      <c r="AA105" s="418"/>
      <c r="AB105" s="418"/>
      <c r="AC105" s="418"/>
      <c r="AD105" s="419"/>
      <c r="AE105" s="421"/>
      <c r="AF105" s="8"/>
      <c r="AG105" s="8"/>
      <c r="AH105" s="8">
        <f t="shared" ref="AH105:AH107" si="99">IF(ISERROR(AU105*AV105),"",AU105*AV105)</f>
        <v>0</v>
      </c>
      <c r="AI105" s="419"/>
    </row>
    <row r="106" spans="1:207" ht="38.25">
      <c r="A106" s="261" t="s">
        <v>541</v>
      </c>
      <c r="B106" s="255" t="s">
        <v>1050</v>
      </c>
      <c r="C106" s="8" t="s">
        <v>546</v>
      </c>
      <c r="D106" s="8" t="s">
        <v>547</v>
      </c>
      <c r="E106" s="266" t="s">
        <v>39</v>
      </c>
      <c r="F106" s="267">
        <v>4</v>
      </c>
      <c r="G106" s="256" t="s">
        <v>545</v>
      </c>
      <c r="H106" s="7" t="s">
        <v>38</v>
      </c>
      <c r="I106" s="8" t="s">
        <v>47</v>
      </c>
      <c r="J106" s="8">
        <f t="shared" si="97"/>
        <v>16</v>
      </c>
      <c r="K106" s="14" t="str">
        <f>IF(ISERROR(VLOOKUP(Y106,'Directive OSH09 (FR)'!$T$6:$U$10,2,FALSE)),"",VLOOKUP(Y106,'Directive OSH09 (FR)'!$T$6:$U$10,2,FALSE))</f>
        <v>2-Tolérable</v>
      </c>
      <c r="L106" s="126"/>
      <c r="M106" s="127"/>
      <c r="N106" s="27"/>
      <c r="O106" s="27"/>
      <c r="P106" s="27"/>
      <c r="Q106" s="57"/>
      <c r="R106" s="35"/>
      <c r="S106" s="7">
        <f t="shared" si="96"/>
        <v>1</v>
      </c>
      <c r="T106" s="35">
        <f t="shared" si="96"/>
        <v>1</v>
      </c>
      <c r="U106" s="3">
        <f>IF(A106="",0,IF(Q$105="",1,IF(Q$105+$U$94*365&lt;$U$1,1,0)))</f>
        <v>1</v>
      </c>
      <c r="V106" s="163">
        <f>IF(A106="",0,IF(Q$105="",1,IF(Q$105+$V$94*365&lt;$U$1,1,0)))</f>
        <v>1</v>
      </c>
      <c r="W106" s="162">
        <f>IF(ISERROR(VLOOKUP(H106,'Directive OSH09 (FR)'!$O$6:$P$10,2,FALSE)),"",VLOOKUP(H106,'Directive OSH09 (FR)'!$O$6:$P$10,2,FALSE))</f>
        <v>4</v>
      </c>
      <c r="X106" s="3">
        <f>IF(ISERROR(VLOOKUP(I106,'Directive OSH09 (FR)'!$O$13:$P$17,2,FALSE)),"",VLOOKUP(I106,'Directive OSH09 (FR)'!$O$13:$P$17,2,FALSE))</f>
        <v>4</v>
      </c>
      <c r="Y106" s="3">
        <f t="shared" si="98"/>
        <v>2</v>
      </c>
      <c r="Z106" s="196"/>
      <c r="AA106" s="418"/>
      <c r="AB106" s="418"/>
      <c r="AC106" s="418"/>
      <c r="AD106" s="419"/>
      <c r="AE106" s="421"/>
      <c r="AF106" s="8"/>
      <c r="AG106" s="8"/>
      <c r="AH106" s="8">
        <f t="shared" si="99"/>
        <v>0</v>
      </c>
      <c r="AI106" s="419"/>
    </row>
    <row r="107" spans="1:207" ht="38.25">
      <c r="A107" s="261" t="s">
        <v>541</v>
      </c>
      <c r="B107" s="255" t="s">
        <v>1050</v>
      </c>
      <c r="C107" s="8" t="s">
        <v>546</v>
      </c>
      <c r="D107" s="8" t="s">
        <v>548</v>
      </c>
      <c r="E107" s="266" t="s">
        <v>39</v>
      </c>
      <c r="F107" s="267">
        <v>4</v>
      </c>
      <c r="G107" s="256" t="s">
        <v>545</v>
      </c>
      <c r="H107" s="7" t="s">
        <v>38</v>
      </c>
      <c r="I107" s="8" t="s">
        <v>47</v>
      </c>
      <c r="J107" s="8">
        <f t="shared" si="97"/>
        <v>16</v>
      </c>
      <c r="K107" s="14" t="str">
        <f>IF(ISERROR(VLOOKUP(Y107,'Directive OSH09 (FR)'!$T$6:$U$10,2,FALSE)),"",VLOOKUP(Y107,'Directive OSH09 (FR)'!$T$6:$U$10,2,FALSE))</f>
        <v>2-Tolérable</v>
      </c>
      <c r="L107" s="126"/>
      <c r="M107" s="127"/>
      <c r="N107" s="27"/>
      <c r="O107" s="27"/>
      <c r="P107" s="27"/>
      <c r="Q107" s="57"/>
      <c r="R107" s="35"/>
      <c r="S107" s="7">
        <f t="shared" si="96"/>
        <v>1</v>
      </c>
      <c r="T107" s="35">
        <f t="shared" si="96"/>
        <v>1</v>
      </c>
      <c r="U107" s="3">
        <f>IF(A107="",0,IF(Q$105="",1,IF(Q$105+$U$94*365&lt;$U$1,1,0)))</f>
        <v>1</v>
      </c>
      <c r="V107" s="163">
        <f>IF(A107="",0,IF(Q$105="",1,IF(Q$105+$V$94*365&lt;$U$1,1,0)))</f>
        <v>1</v>
      </c>
      <c r="W107" s="162">
        <f>IF(ISERROR(VLOOKUP(H107,'Directive OSH09 (FR)'!$O$6:$P$10,2,FALSE)),"",VLOOKUP(H107,'Directive OSH09 (FR)'!$O$6:$P$10,2,FALSE))</f>
        <v>4</v>
      </c>
      <c r="X107" s="3">
        <f>IF(ISERROR(VLOOKUP(I107,'Directive OSH09 (FR)'!$O$13:$P$17,2,FALSE)),"",VLOOKUP(I107,'Directive OSH09 (FR)'!$O$13:$P$17,2,FALSE))</f>
        <v>4</v>
      </c>
      <c r="Y107" s="3">
        <f t="shared" si="98"/>
        <v>2</v>
      </c>
      <c r="Z107" s="196"/>
      <c r="AA107" s="418"/>
      <c r="AB107" s="418"/>
      <c r="AC107" s="418"/>
      <c r="AD107" s="419"/>
      <c r="AE107" s="421"/>
      <c r="AF107" s="8"/>
      <c r="AG107" s="8"/>
      <c r="AH107" s="8">
        <f t="shared" si="99"/>
        <v>0</v>
      </c>
      <c r="AI107" s="419"/>
    </row>
    <row r="108" spans="1:207" ht="5.25" customHeight="1">
      <c r="A108" s="405"/>
      <c r="B108" s="62"/>
      <c r="C108" s="62"/>
      <c r="D108" s="62"/>
      <c r="E108" s="293"/>
      <c r="F108" s="282"/>
      <c r="G108" s="458"/>
      <c r="H108" s="61"/>
      <c r="I108" s="62"/>
      <c r="J108" s="62" t="str">
        <f t="shared" ref="J108" si="100">IF(ISERROR(W108*X108),"",W108*X108)</f>
        <v/>
      </c>
      <c r="K108" s="63" t="str">
        <f>IF(ISERROR(VLOOKUP(Y108,'Directive OSH09 (FR)'!$T$6:$U$10,2,FALSE)),"",VLOOKUP(Y108,'Directive OSH09 (FR)'!$T$6:$U$10,2,FALSE))</f>
        <v/>
      </c>
      <c r="L108" s="61"/>
      <c r="M108" s="64"/>
      <c r="N108" s="64"/>
      <c r="O108" s="64"/>
      <c r="P108" s="64"/>
      <c r="Q108" s="65"/>
      <c r="R108" s="66"/>
      <c r="S108" s="61">
        <f t="shared" ref="S108:T108" si="101">U108</f>
        <v>0</v>
      </c>
      <c r="T108" s="66">
        <f t="shared" si="101"/>
        <v>0</v>
      </c>
      <c r="U108" s="164">
        <f>IF(A108="",0,IF(Q$103="",1,IF(Q$103+$U$90*365&lt;$U$1,1,0)))</f>
        <v>0</v>
      </c>
      <c r="V108" s="165">
        <f>IF(A108="",0,IF(Q$103="",1,IF(Q$103+$V$90*365&lt;$U$1,1,0)))</f>
        <v>0</v>
      </c>
      <c r="W108" s="162" t="str">
        <f>IF(ISERROR(VLOOKUP(H108,'Directive OSH09 (FR)'!$O$6:$P$10,2,FALSE)),"",VLOOKUP(H108,'Directive OSH09 (FR)'!$O$6:$P$10,2,FALSE))</f>
        <v/>
      </c>
      <c r="X108" s="3" t="str">
        <f>IF(ISERROR(VLOOKUP(I108,'Directive OSH09 (FR)'!$O$13:$P$17,2,FALSE)),"",VLOOKUP(I108,'Directive OSH09 (FR)'!$O$13:$P$17,2,FALSE))</f>
        <v/>
      </c>
      <c r="Y108" s="3" t="str">
        <f t="shared" ref="Y108" si="102">IF(J108="","",IF(J108&gt;=161,5,IF(J108&gt;=65,4,IF(J108&gt;=20,3,IF(J108&gt;=9,2,1)))))</f>
        <v/>
      </c>
      <c r="Z108" s="417"/>
      <c r="AA108" s="418"/>
      <c r="AB108" s="418"/>
      <c r="AC108" s="418"/>
      <c r="AD108" s="419"/>
      <c r="AE108" s="417"/>
      <c r="AF108" s="418"/>
      <c r="AG108" s="418"/>
      <c r="AH108" s="418"/>
      <c r="AI108" s="419"/>
    </row>
    <row r="109" spans="1:207" s="517" customFormat="1">
      <c r="A109" s="403" t="s">
        <v>289</v>
      </c>
      <c r="B109" s="398"/>
      <c r="C109" s="398"/>
      <c r="D109" s="398"/>
      <c r="E109" s="370"/>
      <c r="F109" s="371"/>
      <c r="G109" s="464"/>
      <c r="H109" s="412"/>
      <c r="I109" s="398"/>
      <c r="J109" s="398">
        <f>IF(SUM(J110:J114)=0,"",MAX(J110:J114))</f>
        <v>2</v>
      </c>
      <c r="K109" s="356" t="str">
        <f>IF(ISERROR(VLOOKUP(Y109,'Directive OSH09 (FR)'!$T$6:$U$10,2,FALSE)),"",VLOOKUP(Y109,'Directive OSH09 (FR)'!$T$6:$U$10,2,FALSE))</f>
        <v>1-Negligeable</v>
      </c>
      <c r="L109" s="357" t="str">
        <f>IF(ISERROR(VLOOKUP($A109,Dangers!$B$4:$G$1001,4,FALSE)),"ERR",IF(ISBLANK(VLOOKUP($A109,Dangers!$B$4:$G$1001,4,FALSE)),"","Yes"))</f>
        <v/>
      </c>
      <c r="M109" s="358" t="str">
        <f>IF(ISERROR(VLOOKUP($A109,Dangers!$B$4:$G$1001,6,FALSE)),"ERR",IF(ISBLANK((VLOOKUP($A109,Dangers!$B$4:$G$1001,6,FALSE))),"","Yes"))</f>
        <v/>
      </c>
      <c r="N109" s="358"/>
      <c r="O109" s="359"/>
      <c r="P109" s="358"/>
      <c r="Q109" s="360" t="str">
        <f>IF(OR(L109="Yes",M109="Yes"),MAX(Q110:Q114),"")</f>
        <v/>
      </c>
      <c r="R109" s="361"/>
      <c r="S109" s="357">
        <f>IF(L109="Yes",IF(SUM(S110:S114)=0,0,1),2)</f>
        <v>2</v>
      </c>
      <c r="T109" s="361">
        <f>IF(M109="Yes",IF(SUM(T110:T114)=0,0,1),2)</f>
        <v>2</v>
      </c>
      <c r="U109" s="362">
        <v>0</v>
      </c>
      <c r="V109" s="363">
        <v>0</v>
      </c>
      <c r="W109" s="364" t="str">
        <f>IF(ISERROR(VLOOKUP(H109,'Directive OSH09 (FR)'!$O$6:$P$10,2,FALSE)),"",VLOOKUP(H109,'Directive OSH09 (FR)'!$O$6:$P$10,2,FALSE))</f>
        <v/>
      </c>
      <c r="X109" s="362" t="str">
        <f>IF(ISERROR(VLOOKUP(I109,'Directive OSH09 (FR)'!$O$13:$P$17,2,FALSE)),"",VLOOKUP(I109,'Directive OSH09 (FR)'!$O$13:$P$17,2,FALSE))</f>
        <v/>
      </c>
      <c r="Y109" s="362">
        <f>IF(J109="","",IF(J109&gt;=161,5,IF(J109&gt;=65,4,IF(J109&gt;=20,3,IF(J109&gt;=9,2,1)))))</f>
        <v>1</v>
      </c>
      <c r="Z109" s="374"/>
      <c r="AA109" s="375"/>
      <c r="AB109" s="375"/>
      <c r="AC109" s="375"/>
      <c r="AD109" s="376"/>
      <c r="AE109" s="374"/>
      <c r="AF109" s="375"/>
      <c r="AG109" s="375"/>
      <c r="AH109" s="375"/>
      <c r="AI109" s="376"/>
      <c r="AJ109" s="366"/>
      <c r="AK109" s="366"/>
      <c r="AL109" s="366"/>
      <c r="AM109" s="366"/>
      <c r="AN109" s="366"/>
      <c r="AO109" s="366"/>
      <c r="AP109" s="366"/>
      <c r="AQ109" s="366"/>
      <c r="AR109" s="366"/>
      <c r="AS109" s="366"/>
      <c r="AT109" s="366"/>
      <c r="AU109" s="366"/>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6"/>
      <c r="BZ109" s="366"/>
      <c r="CA109" s="366"/>
      <c r="CB109" s="366"/>
      <c r="CC109" s="366"/>
      <c r="CD109" s="366"/>
      <c r="CE109" s="366"/>
      <c r="CF109" s="366"/>
      <c r="CG109" s="366"/>
      <c r="CH109" s="366"/>
      <c r="CI109" s="366"/>
      <c r="CJ109" s="366"/>
      <c r="CK109" s="366"/>
      <c r="CL109" s="366"/>
      <c r="CM109" s="366"/>
      <c r="CN109" s="366"/>
      <c r="CO109" s="366"/>
      <c r="CP109" s="366"/>
      <c r="CQ109" s="366"/>
      <c r="CR109" s="366"/>
      <c r="CS109" s="366"/>
      <c r="CT109" s="366"/>
      <c r="CU109" s="366"/>
      <c r="CV109" s="366"/>
      <c r="CW109" s="366"/>
      <c r="CX109" s="366"/>
      <c r="CY109" s="366"/>
      <c r="CZ109" s="366"/>
      <c r="DA109" s="366"/>
      <c r="DB109" s="366"/>
      <c r="DC109" s="366"/>
      <c r="DD109" s="366"/>
      <c r="DE109" s="366"/>
      <c r="DF109" s="366"/>
      <c r="DG109" s="366"/>
      <c r="DH109" s="366"/>
      <c r="DI109" s="366"/>
      <c r="DJ109" s="366"/>
      <c r="DK109" s="366"/>
      <c r="DL109" s="366"/>
      <c r="DM109" s="366"/>
      <c r="DN109" s="366"/>
      <c r="DO109" s="366"/>
      <c r="DP109" s="366"/>
      <c r="DQ109" s="366"/>
      <c r="DR109" s="366"/>
      <c r="DS109" s="366"/>
      <c r="DT109" s="366"/>
      <c r="DU109" s="366"/>
      <c r="DV109" s="366"/>
      <c r="DW109" s="366"/>
      <c r="DX109" s="366"/>
      <c r="DY109" s="366"/>
      <c r="DZ109" s="366"/>
      <c r="EA109" s="366"/>
      <c r="EB109" s="366"/>
      <c r="EC109" s="366"/>
      <c r="ED109" s="366"/>
      <c r="EE109" s="366"/>
      <c r="EF109" s="366"/>
      <c r="EG109" s="366"/>
      <c r="EH109" s="366"/>
      <c r="EI109" s="366"/>
      <c r="EJ109" s="366"/>
      <c r="EK109" s="366"/>
      <c r="EL109" s="366"/>
      <c r="EM109" s="366"/>
      <c r="EN109" s="366"/>
      <c r="EO109" s="366"/>
      <c r="EP109" s="366"/>
      <c r="EQ109" s="366"/>
      <c r="ER109" s="366"/>
      <c r="ES109" s="366"/>
      <c r="ET109" s="366"/>
      <c r="EU109" s="366"/>
      <c r="EV109" s="366"/>
      <c r="EW109" s="366"/>
      <c r="EX109" s="366"/>
      <c r="EY109" s="366"/>
      <c r="EZ109" s="366"/>
      <c r="FA109" s="366"/>
      <c r="FB109" s="366"/>
      <c r="FC109" s="366"/>
      <c r="FD109" s="366"/>
      <c r="FE109" s="366"/>
      <c r="FF109" s="366"/>
      <c r="FG109" s="366"/>
      <c r="FH109" s="366"/>
      <c r="FI109" s="366"/>
      <c r="FJ109" s="366"/>
      <c r="FK109" s="366"/>
      <c r="FL109" s="366"/>
      <c r="FM109" s="366"/>
      <c r="FN109" s="366"/>
      <c r="FO109" s="366"/>
      <c r="FP109" s="366"/>
      <c r="FQ109" s="366"/>
      <c r="FR109" s="366"/>
      <c r="FS109" s="366"/>
      <c r="FT109" s="366"/>
      <c r="FU109" s="366"/>
      <c r="FV109" s="366"/>
      <c r="FW109" s="366"/>
      <c r="FX109" s="366"/>
      <c r="FY109" s="366"/>
      <c r="FZ109" s="366"/>
      <c r="GA109" s="366"/>
      <c r="GB109" s="366"/>
      <c r="GC109" s="366"/>
      <c r="GD109" s="366"/>
      <c r="GE109" s="366"/>
      <c r="GF109" s="366"/>
      <c r="GG109" s="366"/>
      <c r="GH109" s="366"/>
      <c r="GI109" s="366"/>
      <c r="GJ109" s="366"/>
      <c r="GK109" s="366"/>
      <c r="GL109" s="366"/>
      <c r="GM109" s="366"/>
      <c r="GN109" s="366"/>
      <c r="GO109" s="366"/>
      <c r="GP109" s="366"/>
      <c r="GQ109" s="366"/>
      <c r="GR109" s="366"/>
      <c r="GS109" s="366"/>
      <c r="GT109" s="366"/>
      <c r="GU109" s="366"/>
      <c r="GV109" s="366"/>
      <c r="GW109" s="366"/>
      <c r="GX109" s="366"/>
      <c r="GY109" s="366"/>
    </row>
    <row r="110" spans="1:207" ht="76.5">
      <c r="A110" s="261" t="s">
        <v>1051</v>
      </c>
      <c r="B110" s="255" t="s">
        <v>1052</v>
      </c>
      <c r="C110" s="318" t="s">
        <v>1053</v>
      </c>
      <c r="D110" s="255" t="s">
        <v>1054</v>
      </c>
      <c r="E110" s="266" t="s">
        <v>36</v>
      </c>
      <c r="F110" s="267">
        <v>4</v>
      </c>
      <c r="G110" s="321" t="s">
        <v>1055</v>
      </c>
      <c r="H110" s="7" t="s">
        <v>35</v>
      </c>
      <c r="I110" s="8" t="s">
        <v>46</v>
      </c>
      <c r="J110" s="8">
        <f>IF(ISERROR(W110*X110),"",W110*X110)</f>
        <v>2</v>
      </c>
      <c r="K110" s="14" t="str">
        <f>IF(ISERROR(VLOOKUP(Y110,'Directive OSH09 (FR)'!$T$6:$U$10,2,FALSE)),"",VLOOKUP(Y110,'Directive OSH09 (FR)'!$T$6:$U$10,2,FALSE))</f>
        <v>1-Negligeable</v>
      </c>
      <c r="L110" s="126"/>
      <c r="M110" s="127"/>
      <c r="N110" s="27"/>
      <c r="O110" s="27"/>
      <c r="P110" s="27"/>
      <c r="Q110" s="57"/>
      <c r="R110" s="35"/>
      <c r="S110" s="7">
        <f>U110</f>
        <v>1</v>
      </c>
      <c r="T110" s="35">
        <f>V110</f>
        <v>1</v>
      </c>
      <c r="U110" s="3">
        <f>IF(A110="",0,IF(Q$106="",1,IF(Q$106+$U$89*365&lt;$U$1,1,0)))</f>
        <v>1</v>
      </c>
      <c r="V110" s="163">
        <f>IF(A110="",0,IF(Q$106="",1,IF(Q$106+$V$89*365&lt;$U$1,1,0)))</f>
        <v>1</v>
      </c>
      <c r="W110" s="162">
        <f>IF(ISERROR(VLOOKUP(H110,'Directive OSH09 (FR)'!$O$6:$P$10,2,FALSE)),"",VLOOKUP(H110,'Directive OSH09 (FR)'!$O$6:$P$10,2,FALSE))</f>
        <v>2</v>
      </c>
      <c r="X110" s="3">
        <f>IF(ISERROR(VLOOKUP(I110,'Directive OSH09 (FR)'!$O$13:$P$17,2,FALSE)),"",VLOOKUP(I110,'Directive OSH09 (FR)'!$O$13:$P$17,2,FALSE))</f>
        <v>1</v>
      </c>
      <c r="Y110" s="163">
        <f>IF(J110="","",IF(J110&gt;=161,5,IF(J110&gt;=65,4,IF(J110&gt;=20,3,IF(J110&gt;=9,2,1)))))</f>
        <v>1</v>
      </c>
      <c r="Z110" s="417"/>
      <c r="AA110" s="418"/>
      <c r="AB110" s="418"/>
      <c r="AC110" s="418"/>
      <c r="AD110" s="419"/>
      <c r="AE110" s="417"/>
      <c r="AF110" s="418"/>
      <c r="AG110" s="418"/>
      <c r="AH110" s="418"/>
      <c r="AI110" s="419"/>
    </row>
    <row r="111" spans="1:207">
      <c r="A111" s="261"/>
      <c r="B111" s="8"/>
      <c r="C111" s="8"/>
      <c r="D111" s="8"/>
      <c r="E111" s="266"/>
      <c r="F111" s="267"/>
      <c r="G111" s="321"/>
      <c r="H111" s="7"/>
      <c r="I111" s="8"/>
      <c r="J111" s="8" t="str">
        <f t="shared" ref="J111:J114" si="103">IF(ISERROR(W111*X111),"",W111*X111)</f>
        <v/>
      </c>
      <c r="K111" s="14" t="str">
        <f>IF(ISERROR(VLOOKUP(Y111,'Directive OSH09 (FR)'!$T$6:$U$10,2,FALSE)),"",VLOOKUP(Y111,'Directive OSH09 (FR)'!$T$6:$U$10,2,FALSE))</f>
        <v/>
      </c>
      <c r="L111" s="126"/>
      <c r="M111" s="127"/>
      <c r="N111" s="27"/>
      <c r="O111" s="27"/>
      <c r="P111" s="27"/>
      <c r="Q111" s="57"/>
      <c r="R111" s="35"/>
      <c r="S111" s="7">
        <f t="shared" ref="S111:T114" si="104">U111</f>
        <v>0</v>
      </c>
      <c r="T111" s="35">
        <f t="shared" si="104"/>
        <v>0</v>
      </c>
      <c r="U111" s="3">
        <f>IF(A111="",0,IF(Q$109="",1,IF(Q$109+$U$90*365&lt;$U$1,1,0)))</f>
        <v>0</v>
      </c>
      <c r="V111" s="163">
        <f>IF(A111="",0,IF(Q$109="",1,IF(Q$109+$V$90*365&lt;$U$1,1,0)))</f>
        <v>0</v>
      </c>
      <c r="W111" s="162" t="str">
        <f>IF(ISERROR(VLOOKUP(H111,'Directive OSH09 (FR)'!$O$6:$P$10,2,FALSE)),"",VLOOKUP(H111,'Directive OSH09 (FR)'!$O$6:$P$10,2,FALSE))</f>
        <v/>
      </c>
      <c r="X111" s="3" t="str">
        <f>IF(ISERROR(VLOOKUP(I111,'Directive OSH09 (FR)'!$O$13:$P$17,2,FALSE)),"",VLOOKUP(I111,'Directive OSH09 (FR)'!$O$13:$P$17,2,FALSE))</f>
        <v/>
      </c>
      <c r="Y111" s="3" t="str">
        <f t="shared" ref="Y111:Y114" si="105">IF(J111="","",IF(J111&gt;=161,5,IF(J111&gt;=65,4,IF(J111&gt;=20,3,IF(J111&gt;=9,2,1)))))</f>
        <v/>
      </c>
      <c r="Z111" s="417"/>
      <c r="AA111" s="418"/>
      <c r="AB111" s="418"/>
      <c r="AC111" s="418"/>
      <c r="AD111" s="419"/>
      <c r="AE111" s="417"/>
      <c r="AF111" s="418"/>
      <c r="AG111" s="418"/>
      <c r="AH111" s="418"/>
      <c r="AI111" s="419"/>
    </row>
    <row r="112" spans="1:207">
      <c r="A112" s="261"/>
      <c r="B112" s="8"/>
      <c r="C112" s="8"/>
      <c r="D112" s="8"/>
      <c r="E112" s="266"/>
      <c r="F112" s="267"/>
      <c r="G112" s="321"/>
      <c r="H112" s="7"/>
      <c r="I112" s="8"/>
      <c r="J112" s="8" t="str">
        <f t="shared" si="103"/>
        <v/>
      </c>
      <c r="K112" s="14" t="str">
        <f>IF(ISERROR(VLOOKUP(Y112,'Directive OSH09 (FR)'!$T$6:$U$10,2,FALSE)),"",VLOOKUP(Y112,'Directive OSH09 (FR)'!$T$6:$U$10,2,FALSE))</f>
        <v/>
      </c>
      <c r="L112" s="126"/>
      <c r="M112" s="127"/>
      <c r="N112" s="27"/>
      <c r="O112" s="27"/>
      <c r="P112" s="27"/>
      <c r="Q112" s="57"/>
      <c r="R112" s="35"/>
      <c r="S112" s="7">
        <f t="shared" si="104"/>
        <v>0</v>
      </c>
      <c r="T112" s="35">
        <f t="shared" si="104"/>
        <v>0</v>
      </c>
      <c r="U112" s="3">
        <f>IF(A112="",0,IF(Q$109="",1,IF(Q$109+$U$90*365&lt;$U$1,1,0)))</f>
        <v>0</v>
      </c>
      <c r="V112" s="163">
        <f>IF(A112="",0,IF(Q$109="",1,IF(Q$109+$V$90*365&lt;$U$1,1,0)))</f>
        <v>0</v>
      </c>
      <c r="W112" s="162" t="str">
        <f>IF(ISERROR(VLOOKUP(H112,'Directive OSH09 (FR)'!$O$6:$P$10,2,FALSE)),"",VLOOKUP(H112,'Directive OSH09 (FR)'!$O$6:$P$10,2,FALSE))</f>
        <v/>
      </c>
      <c r="X112" s="3" t="str">
        <f>IF(ISERROR(VLOOKUP(I112,'Directive OSH09 (FR)'!$O$13:$P$17,2,FALSE)),"",VLOOKUP(I112,'Directive OSH09 (FR)'!$O$13:$P$17,2,FALSE))</f>
        <v/>
      </c>
      <c r="Y112" s="3" t="str">
        <f t="shared" si="105"/>
        <v/>
      </c>
      <c r="Z112" s="417"/>
      <c r="AA112" s="418"/>
      <c r="AB112" s="418"/>
      <c r="AC112" s="418"/>
      <c r="AD112" s="419"/>
      <c r="AE112" s="417"/>
      <c r="AF112" s="418"/>
      <c r="AG112" s="418"/>
      <c r="AH112" s="418"/>
      <c r="AI112" s="419"/>
    </row>
    <row r="113" spans="1:207">
      <c r="A113" s="261"/>
      <c r="B113" s="8"/>
      <c r="C113" s="8"/>
      <c r="D113" s="8"/>
      <c r="E113" s="266"/>
      <c r="F113" s="267"/>
      <c r="G113" s="321"/>
      <c r="H113" s="7"/>
      <c r="I113" s="8"/>
      <c r="J113" s="8" t="str">
        <f t="shared" si="103"/>
        <v/>
      </c>
      <c r="K113" s="14" t="str">
        <f>IF(ISERROR(VLOOKUP(Y113,'Directive OSH09 (FR)'!$T$6:$U$10,2,FALSE)),"",VLOOKUP(Y113,'Directive OSH09 (FR)'!$T$6:$U$10,2,FALSE))</f>
        <v/>
      </c>
      <c r="L113" s="126"/>
      <c r="M113" s="127"/>
      <c r="N113" s="27"/>
      <c r="O113" s="27"/>
      <c r="P113" s="27"/>
      <c r="Q113" s="57"/>
      <c r="R113" s="35"/>
      <c r="S113" s="7">
        <f t="shared" si="104"/>
        <v>0</v>
      </c>
      <c r="T113" s="35">
        <f t="shared" si="104"/>
        <v>0</v>
      </c>
      <c r="U113" s="3">
        <f>IF(A113="",0,IF(Q$109="",1,IF(Q$109+$U$90*365&lt;$U$1,1,0)))</f>
        <v>0</v>
      </c>
      <c r="V113" s="163">
        <f>IF(A113="",0,IF(Q$109="",1,IF(Q$109+$V$90*365&lt;$U$1,1,0)))</f>
        <v>0</v>
      </c>
      <c r="W113" s="162" t="str">
        <f>IF(ISERROR(VLOOKUP(H113,'Directive OSH09 (FR)'!$O$6:$P$10,2,FALSE)),"",VLOOKUP(H113,'Directive OSH09 (FR)'!$O$6:$P$10,2,FALSE))</f>
        <v/>
      </c>
      <c r="X113" s="3" t="str">
        <f>IF(ISERROR(VLOOKUP(I113,'Directive OSH09 (FR)'!$O$13:$P$17,2,FALSE)),"",VLOOKUP(I113,'Directive OSH09 (FR)'!$O$13:$P$17,2,FALSE))</f>
        <v/>
      </c>
      <c r="Y113" s="3" t="str">
        <f t="shared" si="105"/>
        <v/>
      </c>
      <c r="Z113" s="417"/>
      <c r="AA113" s="418"/>
      <c r="AB113" s="418"/>
      <c r="AC113" s="418"/>
      <c r="AD113" s="419"/>
      <c r="AE113" s="417"/>
      <c r="AF113" s="418"/>
      <c r="AG113" s="418"/>
      <c r="AH113" s="418"/>
      <c r="AI113" s="419"/>
    </row>
    <row r="114" spans="1:207" ht="5.25" customHeight="1">
      <c r="A114" s="405"/>
      <c r="B114" s="62"/>
      <c r="C114" s="62"/>
      <c r="D114" s="62"/>
      <c r="E114" s="293"/>
      <c r="F114" s="282"/>
      <c r="G114" s="458"/>
      <c r="H114" s="61"/>
      <c r="I114" s="62"/>
      <c r="J114" s="62" t="str">
        <f t="shared" si="103"/>
        <v/>
      </c>
      <c r="K114" s="63" t="str">
        <f>IF(ISERROR(VLOOKUP(Y114,'Directive OSH09 (FR)'!$T$6:$U$10,2,FALSE)),"",VLOOKUP(Y114,'Directive OSH09 (FR)'!$T$6:$U$10,2,FALSE))</f>
        <v/>
      </c>
      <c r="L114" s="61"/>
      <c r="M114" s="64"/>
      <c r="N114" s="64"/>
      <c r="O114" s="64"/>
      <c r="P114" s="64"/>
      <c r="Q114" s="65"/>
      <c r="R114" s="66"/>
      <c r="S114" s="61">
        <f t="shared" si="104"/>
        <v>0</v>
      </c>
      <c r="T114" s="66">
        <f t="shared" si="104"/>
        <v>0</v>
      </c>
      <c r="U114" s="164">
        <f>IF(A114="",0,IF(Q$109="",1,IF(Q$109+$U$90*365&lt;$U$1,1,0)))</f>
        <v>0</v>
      </c>
      <c r="V114" s="165">
        <f>IF(A114="",0,IF(Q$109="",1,IF(Q$109+$V$90*365&lt;$U$1,1,0)))</f>
        <v>0</v>
      </c>
      <c r="W114" s="162" t="str">
        <f>IF(ISERROR(VLOOKUP(H114,'Directive OSH09 (FR)'!$O$6:$P$10,2,FALSE)),"",VLOOKUP(H114,'Directive OSH09 (FR)'!$O$6:$P$10,2,FALSE))</f>
        <v/>
      </c>
      <c r="X114" s="3" t="str">
        <f>IF(ISERROR(VLOOKUP(I114,'Directive OSH09 (FR)'!$O$13:$P$17,2,FALSE)),"",VLOOKUP(I114,'Directive OSH09 (FR)'!$O$13:$P$17,2,FALSE))</f>
        <v/>
      </c>
      <c r="Y114" s="3" t="str">
        <f t="shared" si="105"/>
        <v/>
      </c>
      <c r="Z114" s="417"/>
      <c r="AA114" s="418"/>
      <c r="AB114" s="418"/>
      <c r="AC114" s="418"/>
      <c r="AD114" s="419"/>
      <c r="AE114" s="417"/>
      <c r="AF114" s="418"/>
      <c r="AG114" s="418"/>
      <c r="AH114" s="418"/>
      <c r="AI114" s="419"/>
    </row>
    <row r="115" spans="1:207" s="517" customFormat="1">
      <c r="A115" s="403" t="s">
        <v>290</v>
      </c>
      <c r="B115" s="398"/>
      <c r="C115" s="398"/>
      <c r="D115" s="398"/>
      <c r="E115" s="370"/>
      <c r="F115" s="371"/>
      <c r="G115" s="464"/>
      <c r="H115" s="412"/>
      <c r="I115" s="398"/>
      <c r="J115" s="398">
        <f>IF(SUM(J116:J120)=0,"",MAX(J116:J120))</f>
        <v>36</v>
      </c>
      <c r="K115" s="356" t="str">
        <f>IF(ISERROR(VLOOKUP(Y115,'Directive OSH09 (FR)'!$T$6:$U$10,2,FALSE)),"",VLOOKUP(Y115,'Directive OSH09 (FR)'!$T$6:$U$10,2,FALSE))</f>
        <v>3-Moderé</v>
      </c>
      <c r="L115" s="357" t="str">
        <f>IF(ISERROR(VLOOKUP($A115,Dangers!$B$4:$G$1001,4,FALSE)),"ERR",IF(ISBLANK(VLOOKUP($A115,Dangers!$B$4:$G$1001,4,FALSE)),"","Yes"))</f>
        <v/>
      </c>
      <c r="M115" s="358" t="str">
        <f>IF(ISERROR(VLOOKUP($A115,Dangers!$B$4:$G$1001,6,FALSE)),"ERR",IF(ISBLANK((VLOOKUP($A115,Dangers!$B$4:$G$1001,6,FALSE))),"","Yes"))</f>
        <v/>
      </c>
      <c r="N115" s="358"/>
      <c r="O115" s="359"/>
      <c r="P115" s="358"/>
      <c r="Q115" s="360" t="str">
        <f>IF(OR(L115="Yes",M115="Yes"),MAX(Q116:Q120),"")</f>
        <v/>
      </c>
      <c r="R115" s="361"/>
      <c r="S115" s="357">
        <f>IF(L115="Yes",IF(SUM(S116:S120)=0,0,1),2)</f>
        <v>2</v>
      </c>
      <c r="T115" s="361">
        <f>IF(M115="Yes",IF(SUM(T116:T120)=0,0,1),2)</f>
        <v>2</v>
      </c>
      <c r="U115" s="362">
        <v>0</v>
      </c>
      <c r="V115" s="363">
        <v>0</v>
      </c>
      <c r="W115" s="364" t="str">
        <f>IF(ISERROR(VLOOKUP(H115,'Directive OSH09 (FR)'!$O$6:$P$10,2,FALSE)),"",VLOOKUP(H115,'Directive OSH09 (FR)'!$O$6:$P$10,2,FALSE))</f>
        <v/>
      </c>
      <c r="X115" s="362" t="str">
        <f>IF(ISERROR(VLOOKUP(I115,'Directive OSH09 (FR)'!$O$13:$P$17,2,FALSE)),"",VLOOKUP(I115,'Directive OSH09 (FR)'!$O$13:$P$17,2,FALSE))</f>
        <v/>
      </c>
      <c r="Y115" s="362">
        <f>IF(J115="","",IF(J115&gt;=161,5,IF(J115&gt;=65,4,IF(J115&gt;=20,3,IF(J115&gt;=9,2,1)))))</f>
        <v>3</v>
      </c>
      <c r="Z115" s="374"/>
      <c r="AA115" s="375"/>
      <c r="AB115" s="375"/>
      <c r="AC115" s="375"/>
      <c r="AD115" s="376"/>
      <c r="AE115" s="374"/>
      <c r="AF115" s="375"/>
      <c r="AG115" s="375"/>
      <c r="AH115" s="375"/>
      <c r="AI115" s="37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6"/>
      <c r="BZ115" s="366"/>
      <c r="CA115" s="366"/>
      <c r="CB115" s="366"/>
      <c r="CC115" s="366"/>
      <c r="CD115" s="366"/>
      <c r="CE115" s="366"/>
      <c r="CF115" s="366"/>
      <c r="CG115" s="366"/>
      <c r="CH115" s="366"/>
      <c r="CI115" s="366"/>
      <c r="CJ115" s="366"/>
      <c r="CK115" s="366"/>
      <c r="CL115" s="366"/>
      <c r="CM115" s="366"/>
      <c r="CN115" s="366"/>
      <c r="CO115" s="366"/>
      <c r="CP115" s="366"/>
      <c r="CQ115" s="366"/>
      <c r="CR115" s="366"/>
      <c r="CS115" s="366"/>
      <c r="CT115" s="366"/>
      <c r="CU115" s="366"/>
      <c r="CV115" s="366"/>
      <c r="CW115" s="366"/>
      <c r="CX115" s="366"/>
      <c r="CY115" s="366"/>
      <c r="CZ115" s="366"/>
      <c r="DA115" s="366"/>
      <c r="DB115" s="366"/>
      <c r="DC115" s="366"/>
      <c r="DD115" s="366"/>
      <c r="DE115" s="366"/>
      <c r="DF115" s="366"/>
      <c r="DG115" s="366"/>
      <c r="DH115" s="366"/>
      <c r="DI115" s="366"/>
      <c r="DJ115" s="366"/>
      <c r="DK115" s="366"/>
      <c r="DL115" s="366"/>
      <c r="DM115" s="366"/>
      <c r="DN115" s="366"/>
      <c r="DO115" s="366"/>
      <c r="DP115" s="366"/>
      <c r="DQ115" s="366"/>
      <c r="DR115" s="366"/>
      <c r="DS115" s="366"/>
      <c r="DT115" s="366"/>
      <c r="DU115" s="366"/>
      <c r="DV115" s="366"/>
      <c r="DW115" s="366"/>
      <c r="DX115" s="366"/>
      <c r="DY115" s="366"/>
      <c r="DZ115" s="366"/>
      <c r="EA115" s="366"/>
      <c r="EB115" s="366"/>
      <c r="EC115" s="366"/>
      <c r="ED115" s="366"/>
      <c r="EE115" s="366"/>
      <c r="EF115" s="366"/>
      <c r="EG115" s="366"/>
      <c r="EH115" s="366"/>
      <c r="EI115" s="366"/>
      <c r="EJ115" s="366"/>
      <c r="EK115" s="366"/>
      <c r="EL115" s="366"/>
      <c r="EM115" s="366"/>
      <c r="EN115" s="366"/>
      <c r="EO115" s="366"/>
      <c r="EP115" s="366"/>
      <c r="EQ115" s="366"/>
      <c r="ER115" s="366"/>
      <c r="ES115" s="366"/>
      <c r="ET115" s="366"/>
      <c r="EU115" s="366"/>
      <c r="EV115" s="366"/>
      <c r="EW115" s="366"/>
      <c r="EX115" s="366"/>
      <c r="EY115" s="366"/>
      <c r="EZ115" s="366"/>
      <c r="FA115" s="366"/>
      <c r="FB115" s="366"/>
      <c r="FC115" s="366"/>
      <c r="FD115" s="366"/>
      <c r="FE115" s="366"/>
      <c r="FF115" s="366"/>
      <c r="FG115" s="366"/>
      <c r="FH115" s="366"/>
      <c r="FI115" s="366"/>
      <c r="FJ115" s="366"/>
      <c r="FK115" s="366"/>
      <c r="FL115" s="366"/>
      <c r="FM115" s="366"/>
      <c r="FN115" s="366"/>
      <c r="FO115" s="366"/>
      <c r="FP115" s="366"/>
      <c r="FQ115" s="366"/>
      <c r="FR115" s="366"/>
      <c r="FS115" s="366"/>
      <c r="FT115" s="366"/>
      <c r="FU115" s="366"/>
      <c r="FV115" s="366"/>
      <c r="FW115" s="366"/>
      <c r="FX115" s="366"/>
      <c r="FY115" s="366"/>
      <c r="FZ115" s="366"/>
      <c r="GA115" s="366"/>
      <c r="GB115" s="366"/>
      <c r="GC115" s="366"/>
      <c r="GD115" s="366"/>
      <c r="GE115" s="366"/>
      <c r="GF115" s="366"/>
      <c r="GG115" s="366"/>
      <c r="GH115" s="366"/>
      <c r="GI115" s="366"/>
      <c r="GJ115" s="366"/>
      <c r="GK115" s="366"/>
      <c r="GL115" s="366"/>
      <c r="GM115" s="366"/>
      <c r="GN115" s="366"/>
      <c r="GO115" s="366"/>
      <c r="GP115" s="366"/>
      <c r="GQ115" s="366"/>
      <c r="GR115" s="366"/>
      <c r="GS115" s="366"/>
      <c r="GT115" s="366"/>
      <c r="GU115" s="366"/>
      <c r="GV115" s="366"/>
      <c r="GW115" s="366"/>
      <c r="GX115" s="366"/>
      <c r="GY115" s="366"/>
    </row>
    <row r="116" spans="1:207" ht="114.75">
      <c r="A116" s="404"/>
      <c r="B116" s="255" t="s">
        <v>889</v>
      </c>
      <c r="C116" s="255" t="s">
        <v>1056</v>
      </c>
      <c r="D116" s="255" t="s">
        <v>1057</v>
      </c>
      <c r="E116" s="266" t="s">
        <v>36</v>
      </c>
      <c r="F116" s="267">
        <v>4</v>
      </c>
      <c r="G116" s="256" t="s">
        <v>1058</v>
      </c>
      <c r="H116" s="7" t="s">
        <v>35</v>
      </c>
      <c r="I116" s="8" t="s">
        <v>49</v>
      </c>
      <c r="J116" s="8">
        <f>IF(ISERROR(W116*X116),"",W116*X116)</f>
        <v>36</v>
      </c>
      <c r="K116" s="14" t="str">
        <f>IF(ISERROR(VLOOKUP(Y116,'Directive OSH09 (FR)'!$T$6:$U$10,2,FALSE)),"",VLOOKUP(Y116,'Directive OSH09 (FR)'!$T$6:$U$10,2,FALSE))</f>
        <v>3-Moderé</v>
      </c>
      <c r="L116" s="126"/>
      <c r="M116" s="127"/>
      <c r="N116" s="27"/>
      <c r="O116" s="27"/>
      <c r="P116" s="27"/>
      <c r="Q116" s="57"/>
      <c r="R116" s="35"/>
      <c r="S116" s="7">
        <f t="shared" ref="S116:T116" si="106">U116</f>
        <v>0</v>
      </c>
      <c r="T116" s="35">
        <f t="shared" si="106"/>
        <v>0</v>
      </c>
      <c r="U116" s="3">
        <f>IF(A116="",0,IF(Q$12="",1,IF(Q$12+$U$12*365&lt;$U$1,1,0)))</f>
        <v>0</v>
      </c>
      <c r="V116" s="163">
        <f>IF(A116="",0,IF(Q$12="",1,IF(Q$12+$V$12*365&lt;$U$1,1,0)))</f>
        <v>0</v>
      </c>
      <c r="W116" s="162">
        <f>IF(ISERROR(VLOOKUP(H116,'Directive OSH09 (FR)'!$O$6:$P$10,2,FALSE)),"",VLOOKUP(H116,'Directive OSH09 (FR)'!$O$6:$P$10,2,FALSE))</f>
        <v>2</v>
      </c>
      <c r="X116" s="3">
        <f>IF(ISERROR(VLOOKUP(I116,'Directive OSH09 (FR)'!$O$13:$P$17,2,FALSE)),"",VLOOKUP(I116,'Directive OSH09 (FR)'!$O$13:$P$17,2,FALSE))</f>
        <v>18</v>
      </c>
      <c r="Y116" s="3">
        <f>IF(J116="","",IF(J116&gt;=161,5,IF(J116&gt;=65,4,IF(J116&gt;=20,3,IF(J116&gt;=9,2,1)))))</f>
        <v>3</v>
      </c>
      <c r="Z116" s="196" t="s">
        <v>1013</v>
      </c>
      <c r="AA116" s="176" t="s">
        <v>1014</v>
      </c>
      <c r="AB116" s="177"/>
      <c r="AC116" s="177"/>
      <c r="AD116" s="197"/>
      <c r="AE116" s="196"/>
      <c r="AF116" s="176"/>
      <c r="AG116" s="176"/>
      <c r="AH116" s="177"/>
      <c r="AI116" s="264"/>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row>
    <row r="117" spans="1:207">
      <c r="A117" s="261"/>
      <c r="B117" s="409"/>
      <c r="C117" s="255"/>
      <c r="D117" s="255"/>
      <c r="E117" s="266"/>
      <c r="F117" s="267"/>
      <c r="G117" s="256"/>
      <c r="H117" s="7"/>
      <c r="I117" s="8"/>
      <c r="J117" s="8"/>
      <c r="K117" s="14"/>
      <c r="L117" s="126"/>
      <c r="M117" s="127"/>
      <c r="N117" s="27"/>
      <c r="O117" s="27"/>
      <c r="P117" s="27"/>
      <c r="Q117" s="57"/>
      <c r="R117" s="35"/>
      <c r="S117" s="7"/>
      <c r="T117" s="35"/>
      <c r="U117" s="3"/>
      <c r="V117" s="163"/>
      <c r="W117" s="162"/>
      <c r="X117" s="3"/>
      <c r="Y117" s="3"/>
      <c r="Z117" s="417"/>
      <c r="AA117" s="418"/>
      <c r="AB117" s="418"/>
      <c r="AC117" s="418"/>
      <c r="AD117" s="419"/>
      <c r="AE117" s="417"/>
      <c r="AF117" s="418"/>
      <c r="AG117" s="418"/>
      <c r="AH117" s="418"/>
      <c r="AI117" s="419"/>
    </row>
    <row r="118" spans="1:207">
      <c r="A118" s="261"/>
      <c r="B118" s="8"/>
      <c r="C118" s="8"/>
      <c r="D118" s="8"/>
      <c r="E118" s="266"/>
      <c r="F118" s="267"/>
      <c r="G118" s="321"/>
      <c r="H118" s="7"/>
      <c r="I118" s="8"/>
      <c r="J118" s="8" t="str">
        <f t="shared" ref="J118:J120" si="107">IF(ISERROR(W118*X118),"",W118*X118)</f>
        <v/>
      </c>
      <c r="K118" s="14" t="str">
        <f>IF(ISERROR(VLOOKUP(Y118,'Directive OSH09 (FR)'!$T$6:$U$10,2,FALSE)),"",VLOOKUP(Y118,'Directive OSH09 (FR)'!$T$6:$U$10,2,FALSE))</f>
        <v/>
      </c>
      <c r="L118" s="126"/>
      <c r="M118" s="127"/>
      <c r="N118" s="27"/>
      <c r="O118" s="27"/>
      <c r="P118" s="27"/>
      <c r="Q118" s="57"/>
      <c r="R118" s="35"/>
      <c r="S118" s="7">
        <f t="shared" ref="S118:T120" si="108">U118</f>
        <v>0</v>
      </c>
      <c r="T118" s="35">
        <f t="shared" si="108"/>
        <v>0</v>
      </c>
      <c r="U118" s="3">
        <f>IF(A118="",0,IF(Q$115="",1,IF(Q$115+$U$90*365&lt;$U$1,1,0)))</f>
        <v>0</v>
      </c>
      <c r="V118" s="163">
        <f>IF(A118="",0,IF(Q$115="",1,IF(Q$115+$V$90*365&lt;$U$1,1,0)))</f>
        <v>0</v>
      </c>
      <c r="W118" s="162" t="str">
        <f>IF(ISERROR(VLOOKUP(H118,'Directive OSH09 (FR)'!$O$6:$P$10,2,FALSE)),"",VLOOKUP(H118,'Directive OSH09 (FR)'!$O$6:$P$10,2,FALSE))</f>
        <v/>
      </c>
      <c r="X118" s="3" t="str">
        <f>IF(ISERROR(VLOOKUP(I118,'Directive OSH09 (FR)'!$O$13:$P$17,2,FALSE)),"",VLOOKUP(I118,'Directive OSH09 (FR)'!$O$13:$P$17,2,FALSE))</f>
        <v/>
      </c>
      <c r="Y118" s="3" t="str">
        <f t="shared" ref="Y118:Y120" si="109">IF(J118="","",IF(J118&gt;=161,5,IF(J118&gt;=65,4,IF(J118&gt;=20,3,IF(J118&gt;=9,2,1)))))</f>
        <v/>
      </c>
      <c r="Z118" s="417"/>
      <c r="AA118" s="418"/>
      <c r="AB118" s="418"/>
      <c r="AC118" s="418"/>
      <c r="AD118" s="419"/>
      <c r="AE118" s="417"/>
      <c r="AF118" s="418"/>
      <c r="AG118" s="418"/>
      <c r="AH118" s="418"/>
      <c r="AI118" s="419"/>
    </row>
    <row r="119" spans="1:207">
      <c r="A119" s="261"/>
      <c r="B119" s="8"/>
      <c r="C119" s="8"/>
      <c r="D119" s="8"/>
      <c r="E119" s="266"/>
      <c r="F119" s="267"/>
      <c r="G119" s="321"/>
      <c r="H119" s="7"/>
      <c r="I119" s="8"/>
      <c r="J119" s="8" t="str">
        <f t="shared" si="107"/>
        <v/>
      </c>
      <c r="K119" s="14" t="str">
        <f>IF(ISERROR(VLOOKUP(Y119,'Directive OSH09 (FR)'!$T$6:$U$10,2,FALSE)),"",VLOOKUP(Y119,'Directive OSH09 (FR)'!$T$6:$U$10,2,FALSE))</f>
        <v/>
      </c>
      <c r="L119" s="126"/>
      <c r="M119" s="127"/>
      <c r="N119" s="27"/>
      <c r="O119" s="27"/>
      <c r="P119" s="27"/>
      <c r="Q119" s="57"/>
      <c r="R119" s="35"/>
      <c r="S119" s="7">
        <f t="shared" si="108"/>
        <v>0</v>
      </c>
      <c r="T119" s="35">
        <f t="shared" si="108"/>
        <v>0</v>
      </c>
      <c r="U119" s="3">
        <f>IF(A119="",0,IF(Q$115="",1,IF(Q$115+$U$90*365&lt;$U$1,1,0)))</f>
        <v>0</v>
      </c>
      <c r="V119" s="163">
        <f>IF(A119="",0,IF(Q$115="",1,IF(Q$115+$V$90*365&lt;$U$1,1,0)))</f>
        <v>0</v>
      </c>
      <c r="W119" s="162" t="str">
        <f>IF(ISERROR(VLOOKUP(H119,'Directive OSH09 (FR)'!$O$6:$P$10,2,FALSE)),"",VLOOKUP(H119,'Directive OSH09 (FR)'!$O$6:$P$10,2,FALSE))</f>
        <v/>
      </c>
      <c r="X119" s="3" t="str">
        <f>IF(ISERROR(VLOOKUP(I119,'Directive OSH09 (FR)'!$O$13:$P$17,2,FALSE)),"",VLOOKUP(I119,'Directive OSH09 (FR)'!$O$13:$P$17,2,FALSE))</f>
        <v/>
      </c>
      <c r="Y119" s="3" t="str">
        <f t="shared" si="109"/>
        <v/>
      </c>
      <c r="Z119" s="417"/>
      <c r="AA119" s="418"/>
      <c r="AB119" s="418"/>
      <c r="AC119" s="418"/>
      <c r="AD119" s="419"/>
      <c r="AE119" s="417"/>
      <c r="AF119" s="418"/>
      <c r="AG119" s="418"/>
      <c r="AH119" s="418"/>
      <c r="AI119" s="419"/>
    </row>
    <row r="120" spans="1:207" ht="5.25" customHeight="1">
      <c r="A120" s="405"/>
      <c r="B120" s="62"/>
      <c r="C120" s="62"/>
      <c r="D120" s="62"/>
      <c r="E120" s="293"/>
      <c r="F120" s="282"/>
      <c r="G120" s="458"/>
      <c r="H120" s="61"/>
      <c r="I120" s="62"/>
      <c r="J120" s="62" t="str">
        <f t="shared" si="107"/>
        <v/>
      </c>
      <c r="K120" s="63" t="str">
        <f>IF(ISERROR(VLOOKUP(Y120,'Directive OSH09 (FR)'!$T$6:$U$10,2,FALSE)),"",VLOOKUP(Y120,'Directive OSH09 (FR)'!$T$6:$U$10,2,FALSE))</f>
        <v/>
      </c>
      <c r="L120" s="61"/>
      <c r="M120" s="64"/>
      <c r="N120" s="64"/>
      <c r="O120" s="64"/>
      <c r="P120" s="64"/>
      <c r="Q120" s="65"/>
      <c r="R120" s="66"/>
      <c r="S120" s="61">
        <f t="shared" si="108"/>
        <v>0</v>
      </c>
      <c r="T120" s="66">
        <f t="shared" si="108"/>
        <v>0</v>
      </c>
      <c r="U120" s="164">
        <f>IF(A120="",0,IF(Q$115="",1,IF(Q$115+$U$90*365&lt;$U$1,1,0)))</f>
        <v>0</v>
      </c>
      <c r="V120" s="165">
        <f>IF(A120="",0,IF(Q$115="",1,IF(Q$115+$V$90*365&lt;$U$1,1,0)))</f>
        <v>0</v>
      </c>
      <c r="W120" s="162" t="str">
        <f>IF(ISERROR(VLOOKUP(H120,'Directive OSH09 (FR)'!$O$6:$P$10,2,FALSE)),"",VLOOKUP(H120,'Directive OSH09 (FR)'!$O$6:$P$10,2,FALSE))</f>
        <v/>
      </c>
      <c r="X120" s="3" t="str">
        <f>IF(ISERROR(VLOOKUP(I120,'Directive OSH09 (FR)'!$O$13:$P$17,2,FALSE)),"",VLOOKUP(I120,'Directive OSH09 (FR)'!$O$13:$P$17,2,FALSE))</f>
        <v/>
      </c>
      <c r="Y120" s="3" t="str">
        <f t="shared" si="109"/>
        <v/>
      </c>
      <c r="Z120" s="417"/>
      <c r="AA120" s="418"/>
      <c r="AB120" s="418"/>
      <c r="AC120" s="418"/>
      <c r="AD120" s="419"/>
      <c r="AE120" s="417"/>
      <c r="AF120" s="418"/>
      <c r="AG120" s="418"/>
      <c r="AH120" s="418"/>
      <c r="AI120" s="419"/>
    </row>
    <row r="121" spans="1:207" s="517" customFormat="1">
      <c r="A121" s="403" t="s">
        <v>291</v>
      </c>
      <c r="B121" s="398"/>
      <c r="C121" s="398"/>
      <c r="D121" s="398"/>
      <c r="E121" s="370"/>
      <c r="F121" s="371"/>
      <c r="G121" s="464"/>
      <c r="H121" s="412"/>
      <c r="I121" s="398"/>
      <c r="J121" s="398" t="str">
        <f>IF(SUM(J122:J126)=0,"",MAX(J122:J126))</f>
        <v/>
      </c>
      <c r="K121" s="356" t="str">
        <f>IF(ISERROR(VLOOKUP(Y121,'Directive OSH09 (FR)'!$T$6:$U$10,2,FALSE)),"",VLOOKUP(Y121,'Directive OSH09 (FR)'!$T$6:$U$10,2,FALSE))</f>
        <v/>
      </c>
      <c r="L121" s="357" t="str">
        <f>IF(ISERROR(VLOOKUP($A121,Dangers!$B$4:$G$1001,4,FALSE)),"ERR",IF(ISBLANK(VLOOKUP($A121,Dangers!$B$4:$G$1001,4,FALSE)),"","Yes"))</f>
        <v/>
      </c>
      <c r="M121" s="358" t="str">
        <f>IF(ISERROR(VLOOKUP($A121,Dangers!$B$4:$G$1001,6,FALSE)),"ERR",IF(ISBLANK((VLOOKUP($A121,Dangers!$B$4:$G$1001,6,FALSE))),"","Yes"))</f>
        <v/>
      </c>
      <c r="N121" s="358"/>
      <c r="O121" s="359"/>
      <c r="P121" s="358"/>
      <c r="Q121" s="360" t="str">
        <f>IF(OR(L121="Yes",M121="Yes"),MAX(Q122:Q126),"")</f>
        <v/>
      </c>
      <c r="R121" s="361"/>
      <c r="S121" s="357">
        <f>IF(L121="Yes",IF(SUM(S122:S126)=0,0,1),2)</f>
        <v>2</v>
      </c>
      <c r="T121" s="361">
        <f>IF(M121="Yes",IF(SUM(T122:T126)=0,0,1),2)</f>
        <v>2</v>
      </c>
      <c r="U121" s="362">
        <v>0</v>
      </c>
      <c r="V121" s="363">
        <v>0</v>
      </c>
      <c r="W121" s="364" t="str">
        <f>IF(ISERROR(VLOOKUP(H121,'Directive OSH09 (FR)'!$O$6:$P$10,2,FALSE)),"",VLOOKUP(H121,'Directive OSH09 (FR)'!$O$6:$P$10,2,FALSE))</f>
        <v/>
      </c>
      <c r="X121" s="362" t="str">
        <f>IF(ISERROR(VLOOKUP(I121,'Directive OSH09 (FR)'!$O$13:$P$17,2,FALSE)),"",VLOOKUP(I121,'Directive OSH09 (FR)'!$O$13:$P$17,2,FALSE))</f>
        <v/>
      </c>
      <c r="Y121" s="362" t="str">
        <f>IF(J121="","",IF(J121&gt;=161,5,IF(J121&gt;=65,4,IF(J121&gt;=20,3,IF(J121&gt;=9,2,1)))))</f>
        <v/>
      </c>
      <c r="Z121" s="374"/>
      <c r="AA121" s="375"/>
      <c r="AB121" s="375"/>
      <c r="AC121" s="375"/>
      <c r="AD121" s="376"/>
      <c r="AE121" s="374"/>
      <c r="AF121" s="375"/>
      <c r="AG121" s="375"/>
      <c r="AH121" s="375"/>
      <c r="AI121" s="37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6"/>
      <c r="BZ121" s="366"/>
      <c r="CA121" s="366"/>
      <c r="CB121" s="366"/>
      <c r="CC121" s="366"/>
      <c r="CD121" s="366"/>
      <c r="CE121" s="366"/>
      <c r="CF121" s="366"/>
      <c r="CG121" s="366"/>
      <c r="CH121" s="366"/>
      <c r="CI121" s="366"/>
      <c r="CJ121" s="366"/>
      <c r="CK121" s="366"/>
      <c r="CL121" s="366"/>
      <c r="CM121" s="366"/>
      <c r="CN121" s="366"/>
      <c r="CO121" s="366"/>
      <c r="CP121" s="366"/>
      <c r="CQ121" s="366"/>
      <c r="CR121" s="366"/>
      <c r="CS121" s="366"/>
      <c r="CT121" s="366"/>
      <c r="CU121" s="366"/>
      <c r="CV121" s="366"/>
      <c r="CW121" s="366"/>
      <c r="CX121" s="366"/>
      <c r="CY121" s="366"/>
      <c r="CZ121" s="366"/>
      <c r="DA121" s="366"/>
      <c r="DB121" s="366"/>
      <c r="DC121" s="366"/>
      <c r="DD121" s="366"/>
      <c r="DE121" s="366"/>
      <c r="DF121" s="366"/>
      <c r="DG121" s="366"/>
      <c r="DH121" s="366"/>
      <c r="DI121" s="366"/>
      <c r="DJ121" s="366"/>
      <c r="DK121" s="366"/>
      <c r="DL121" s="366"/>
      <c r="DM121" s="366"/>
      <c r="DN121" s="366"/>
      <c r="DO121" s="366"/>
      <c r="DP121" s="366"/>
      <c r="DQ121" s="366"/>
      <c r="DR121" s="366"/>
      <c r="DS121" s="366"/>
      <c r="DT121" s="366"/>
      <c r="DU121" s="366"/>
      <c r="DV121" s="366"/>
      <c r="DW121" s="366"/>
      <c r="DX121" s="366"/>
      <c r="DY121" s="366"/>
      <c r="DZ121" s="366"/>
      <c r="EA121" s="366"/>
      <c r="EB121" s="366"/>
      <c r="EC121" s="366"/>
      <c r="ED121" s="366"/>
      <c r="EE121" s="366"/>
      <c r="EF121" s="366"/>
      <c r="EG121" s="366"/>
      <c r="EH121" s="366"/>
      <c r="EI121" s="366"/>
      <c r="EJ121" s="366"/>
      <c r="EK121" s="366"/>
      <c r="EL121" s="366"/>
      <c r="EM121" s="366"/>
      <c r="EN121" s="366"/>
      <c r="EO121" s="366"/>
      <c r="EP121" s="366"/>
      <c r="EQ121" s="366"/>
      <c r="ER121" s="366"/>
      <c r="ES121" s="366"/>
      <c r="ET121" s="366"/>
      <c r="EU121" s="366"/>
      <c r="EV121" s="366"/>
      <c r="EW121" s="366"/>
      <c r="EX121" s="366"/>
      <c r="EY121" s="366"/>
      <c r="EZ121" s="366"/>
      <c r="FA121" s="366"/>
      <c r="FB121" s="366"/>
      <c r="FC121" s="366"/>
      <c r="FD121" s="366"/>
      <c r="FE121" s="366"/>
      <c r="FF121" s="366"/>
      <c r="FG121" s="366"/>
      <c r="FH121" s="366"/>
      <c r="FI121" s="366"/>
      <c r="FJ121" s="366"/>
      <c r="FK121" s="366"/>
      <c r="FL121" s="366"/>
      <c r="FM121" s="366"/>
      <c r="FN121" s="366"/>
      <c r="FO121" s="366"/>
      <c r="FP121" s="366"/>
      <c r="FQ121" s="366"/>
      <c r="FR121" s="366"/>
      <c r="FS121" s="366"/>
      <c r="FT121" s="366"/>
      <c r="FU121" s="366"/>
      <c r="FV121" s="366"/>
      <c r="FW121" s="366"/>
      <c r="FX121" s="366"/>
      <c r="FY121" s="366"/>
      <c r="FZ121" s="366"/>
      <c r="GA121" s="366"/>
      <c r="GB121" s="366"/>
      <c r="GC121" s="366"/>
      <c r="GD121" s="366"/>
      <c r="GE121" s="366"/>
      <c r="GF121" s="366"/>
      <c r="GG121" s="366"/>
      <c r="GH121" s="366"/>
      <c r="GI121" s="366"/>
      <c r="GJ121" s="366"/>
      <c r="GK121" s="366"/>
      <c r="GL121" s="366"/>
      <c r="GM121" s="366"/>
      <c r="GN121" s="366"/>
      <c r="GO121" s="366"/>
      <c r="GP121" s="366"/>
      <c r="GQ121" s="366"/>
      <c r="GR121" s="366"/>
      <c r="GS121" s="366"/>
      <c r="GT121" s="366"/>
      <c r="GU121" s="366"/>
      <c r="GV121" s="366"/>
      <c r="GW121" s="366"/>
      <c r="GX121" s="366"/>
      <c r="GY121" s="366"/>
    </row>
    <row r="122" spans="1:207">
      <c r="A122" s="261" t="s">
        <v>463</v>
      </c>
      <c r="B122" s="8"/>
      <c r="C122" s="8"/>
      <c r="D122" s="8"/>
      <c r="E122" s="266"/>
      <c r="F122" s="267"/>
      <c r="G122" s="321"/>
      <c r="H122" s="7"/>
      <c r="I122" s="8"/>
      <c r="J122" s="8" t="str">
        <f>IF(ISERROR(W122*X122),"",W122*X122)</f>
        <v/>
      </c>
      <c r="K122" s="14" t="str">
        <f>IF(ISERROR(VLOOKUP(Y122,'Directive OSH09 (FR)'!$T$6:$U$10,2,FALSE)),"",VLOOKUP(Y122,'Directive OSH09 (FR)'!$T$6:$U$10,2,FALSE))</f>
        <v/>
      </c>
      <c r="L122" s="126"/>
      <c r="M122" s="127"/>
      <c r="N122" s="27"/>
      <c r="O122" s="27"/>
      <c r="P122" s="27"/>
      <c r="Q122" s="57"/>
      <c r="R122" s="35"/>
      <c r="S122" s="7">
        <f t="shared" ref="S122:T126" si="110">U122</f>
        <v>1</v>
      </c>
      <c r="T122" s="35">
        <f t="shared" si="110"/>
        <v>1</v>
      </c>
      <c r="U122" s="3">
        <f>IF(A122="",0,IF(Q$121="",1,IF(Q$121+$U$90*365&lt;$U$1,1,0)))</f>
        <v>1</v>
      </c>
      <c r="V122" s="163">
        <f>IF(A122="",0,IF(Q$121="",1,IF(Q$121+$V$90*365&lt;$U$1,1,0)))</f>
        <v>1</v>
      </c>
      <c r="W122" s="162" t="str">
        <f>IF(ISERROR(VLOOKUP(H122,'Directive OSH09 (FR)'!$O$6:$P$10,2,FALSE)),"",VLOOKUP(H122,'Directive OSH09 (FR)'!$O$6:$P$10,2,FALSE))</f>
        <v/>
      </c>
      <c r="X122" s="3" t="str">
        <f>IF(ISERROR(VLOOKUP(I122,'Directive OSH09 (FR)'!$O$13:$P$17,2,FALSE)),"",VLOOKUP(I122,'Directive OSH09 (FR)'!$O$13:$P$17,2,FALSE))</f>
        <v/>
      </c>
      <c r="Y122" s="3" t="str">
        <f>IF(J122="","",IF(J122&gt;=161,5,IF(J122&gt;=65,4,IF(J122&gt;=20,3,IF(J122&gt;=9,2,1)))))</f>
        <v/>
      </c>
      <c r="Z122" s="417"/>
      <c r="AA122" s="418"/>
      <c r="AB122" s="418"/>
      <c r="AC122" s="418"/>
      <c r="AD122" s="419"/>
      <c r="AE122" s="417"/>
      <c r="AF122" s="418"/>
      <c r="AG122" s="418"/>
      <c r="AH122" s="418"/>
      <c r="AI122" s="419"/>
    </row>
    <row r="123" spans="1:207">
      <c r="A123" s="261"/>
      <c r="B123" s="8"/>
      <c r="C123" s="8"/>
      <c r="D123" s="8"/>
      <c r="E123" s="266"/>
      <c r="F123" s="267"/>
      <c r="G123" s="321"/>
      <c r="H123" s="7"/>
      <c r="I123" s="8"/>
      <c r="J123" s="8" t="str">
        <f t="shared" ref="J123:J126" si="111">IF(ISERROR(W123*X123),"",W123*X123)</f>
        <v/>
      </c>
      <c r="K123" s="14" t="str">
        <f>IF(ISERROR(VLOOKUP(Y123,'Directive OSH09 (FR)'!$T$6:$U$10,2,FALSE)),"",VLOOKUP(Y123,'Directive OSH09 (FR)'!$T$6:$U$10,2,FALSE))</f>
        <v/>
      </c>
      <c r="L123" s="126"/>
      <c r="M123" s="127"/>
      <c r="N123" s="27"/>
      <c r="O123" s="27"/>
      <c r="P123" s="27"/>
      <c r="Q123" s="57"/>
      <c r="R123" s="35"/>
      <c r="S123" s="7">
        <f t="shared" si="110"/>
        <v>0</v>
      </c>
      <c r="T123" s="35">
        <f t="shared" si="110"/>
        <v>0</v>
      </c>
      <c r="U123" s="3">
        <f>IF(A123="",0,IF(Q$121="",1,IF(Q$121+$U$90*365&lt;$U$1,1,0)))</f>
        <v>0</v>
      </c>
      <c r="V123" s="163">
        <f>IF(A123="",0,IF(Q$121="",1,IF(Q$121+$V$90*365&lt;$U$1,1,0)))</f>
        <v>0</v>
      </c>
      <c r="W123" s="162" t="str">
        <f>IF(ISERROR(VLOOKUP(H123,'Directive OSH09 (FR)'!$O$6:$P$10,2,FALSE)),"",VLOOKUP(H123,'Directive OSH09 (FR)'!$O$6:$P$10,2,FALSE))</f>
        <v/>
      </c>
      <c r="X123" s="3" t="str">
        <f>IF(ISERROR(VLOOKUP(I123,'Directive OSH09 (FR)'!$O$13:$P$17,2,FALSE)),"",VLOOKUP(I123,'Directive OSH09 (FR)'!$O$13:$P$17,2,FALSE))</f>
        <v/>
      </c>
      <c r="Y123" s="3" t="str">
        <f t="shared" ref="Y123:Y126" si="112">IF(J123="","",IF(J123&gt;=161,5,IF(J123&gt;=65,4,IF(J123&gt;=20,3,IF(J123&gt;=9,2,1)))))</f>
        <v/>
      </c>
      <c r="Z123" s="417"/>
      <c r="AA123" s="418"/>
      <c r="AB123" s="418"/>
      <c r="AC123" s="418"/>
      <c r="AD123" s="419"/>
      <c r="AE123" s="417"/>
      <c r="AF123" s="418"/>
      <c r="AG123" s="418"/>
      <c r="AH123" s="418"/>
      <c r="AI123" s="419"/>
    </row>
    <row r="124" spans="1:207">
      <c r="A124" s="261"/>
      <c r="B124" s="8"/>
      <c r="C124" s="8"/>
      <c r="D124" s="8"/>
      <c r="E124" s="266"/>
      <c r="F124" s="267"/>
      <c r="G124" s="321"/>
      <c r="H124" s="7"/>
      <c r="I124" s="8"/>
      <c r="J124" s="8" t="str">
        <f t="shared" si="111"/>
        <v/>
      </c>
      <c r="K124" s="14" t="str">
        <f>IF(ISERROR(VLOOKUP(Y124,'Directive OSH09 (FR)'!$T$6:$U$10,2,FALSE)),"",VLOOKUP(Y124,'Directive OSH09 (FR)'!$T$6:$U$10,2,FALSE))</f>
        <v/>
      </c>
      <c r="L124" s="126"/>
      <c r="M124" s="127"/>
      <c r="N124" s="27"/>
      <c r="O124" s="27"/>
      <c r="P124" s="27"/>
      <c r="Q124" s="57"/>
      <c r="R124" s="35"/>
      <c r="S124" s="7">
        <f t="shared" si="110"/>
        <v>0</v>
      </c>
      <c r="T124" s="35">
        <f t="shared" si="110"/>
        <v>0</v>
      </c>
      <c r="U124" s="3">
        <f>IF(A124="",0,IF(Q$121="",1,IF(Q$121+$U$90*365&lt;$U$1,1,0)))</f>
        <v>0</v>
      </c>
      <c r="V124" s="163">
        <f>IF(A124="",0,IF(Q$121="",1,IF(Q$121+$V$90*365&lt;$U$1,1,0)))</f>
        <v>0</v>
      </c>
      <c r="W124" s="162" t="str">
        <f>IF(ISERROR(VLOOKUP(H124,'Directive OSH09 (FR)'!$O$6:$P$10,2,FALSE)),"",VLOOKUP(H124,'Directive OSH09 (FR)'!$O$6:$P$10,2,FALSE))</f>
        <v/>
      </c>
      <c r="X124" s="3" t="str">
        <f>IF(ISERROR(VLOOKUP(I124,'Directive OSH09 (FR)'!$O$13:$P$17,2,FALSE)),"",VLOOKUP(I124,'Directive OSH09 (FR)'!$O$13:$P$17,2,FALSE))</f>
        <v/>
      </c>
      <c r="Y124" s="3" t="str">
        <f t="shared" si="112"/>
        <v/>
      </c>
      <c r="Z124" s="417"/>
      <c r="AA124" s="418"/>
      <c r="AB124" s="418"/>
      <c r="AC124" s="418"/>
      <c r="AD124" s="419"/>
      <c r="AE124" s="417"/>
      <c r="AF124" s="418"/>
      <c r="AG124" s="418"/>
      <c r="AH124" s="418"/>
      <c r="AI124" s="419"/>
    </row>
    <row r="125" spans="1:207">
      <c r="A125" s="261"/>
      <c r="B125" s="8"/>
      <c r="C125" s="8"/>
      <c r="D125" s="8"/>
      <c r="E125" s="266"/>
      <c r="F125" s="267"/>
      <c r="G125" s="321"/>
      <c r="H125" s="7"/>
      <c r="I125" s="8"/>
      <c r="J125" s="8" t="str">
        <f t="shared" si="111"/>
        <v/>
      </c>
      <c r="K125" s="14" t="str">
        <f>IF(ISERROR(VLOOKUP(Y125,'Directive OSH09 (FR)'!$T$6:$U$10,2,FALSE)),"",VLOOKUP(Y125,'Directive OSH09 (FR)'!$T$6:$U$10,2,FALSE))</f>
        <v/>
      </c>
      <c r="L125" s="126"/>
      <c r="M125" s="127"/>
      <c r="N125" s="27"/>
      <c r="O125" s="27"/>
      <c r="P125" s="27"/>
      <c r="Q125" s="57"/>
      <c r="R125" s="35"/>
      <c r="S125" s="7">
        <f t="shared" si="110"/>
        <v>0</v>
      </c>
      <c r="T125" s="35">
        <f t="shared" si="110"/>
        <v>0</v>
      </c>
      <c r="U125" s="3">
        <f>IF(A125="",0,IF(Q$121="",1,IF(Q$121+$U$90*365&lt;$U$1,1,0)))</f>
        <v>0</v>
      </c>
      <c r="V125" s="163">
        <f>IF(A125="",0,IF(Q$121="",1,IF(Q$121+$V$90*365&lt;$U$1,1,0)))</f>
        <v>0</v>
      </c>
      <c r="W125" s="162" t="str">
        <f>IF(ISERROR(VLOOKUP(H125,'Directive OSH09 (FR)'!$O$6:$P$10,2,FALSE)),"",VLOOKUP(H125,'Directive OSH09 (FR)'!$O$6:$P$10,2,FALSE))</f>
        <v/>
      </c>
      <c r="X125" s="3" t="str">
        <f>IF(ISERROR(VLOOKUP(I125,'Directive OSH09 (FR)'!$O$13:$P$17,2,FALSE)),"",VLOOKUP(I125,'Directive OSH09 (FR)'!$O$13:$P$17,2,FALSE))</f>
        <v/>
      </c>
      <c r="Y125" s="3" t="str">
        <f t="shared" si="112"/>
        <v/>
      </c>
      <c r="Z125" s="417"/>
      <c r="AA125" s="418"/>
      <c r="AB125" s="418"/>
      <c r="AC125" s="418"/>
      <c r="AD125" s="419"/>
      <c r="AE125" s="417"/>
      <c r="AF125" s="418"/>
      <c r="AG125" s="418"/>
      <c r="AH125" s="418"/>
      <c r="AI125" s="419"/>
    </row>
    <row r="126" spans="1:207" ht="5.25" customHeight="1">
      <c r="A126" s="405"/>
      <c r="B126" s="62"/>
      <c r="C126" s="62"/>
      <c r="D126" s="62"/>
      <c r="E126" s="293"/>
      <c r="F126" s="282"/>
      <c r="G126" s="458"/>
      <c r="H126" s="61"/>
      <c r="I126" s="62"/>
      <c r="J126" s="62" t="str">
        <f t="shared" si="111"/>
        <v/>
      </c>
      <c r="K126" s="63" t="str">
        <f>IF(ISERROR(VLOOKUP(Y126,'Directive OSH09 (FR)'!$T$6:$U$10,2,FALSE)),"",VLOOKUP(Y126,'Directive OSH09 (FR)'!$T$6:$U$10,2,FALSE))</f>
        <v/>
      </c>
      <c r="L126" s="61"/>
      <c r="M126" s="64"/>
      <c r="N126" s="64"/>
      <c r="O126" s="64"/>
      <c r="P126" s="64"/>
      <c r="Q126" s="65"/>
      <c r="R126" s="66"/>
      <c r="S126" s="61">
        <f t="shared" si="110"/>
        <v>0</v>
      </c>
      <c r="T126" s="66">
        <f t="shared" si="110"/>
        <v>0</v>
      </c>
      <c r="U126" s="164">
        <f>IF(A126="",0,IF(Q$121="",1,IF(Q$121+$U$90*365&lt;$U$1,1,0)))</f>
        <v>0</v>
      </c>
      <c r="V126" s="165">
        <f>IF(A126="",0,IF(Q$121="",1,IF(Q$121+$V$90*365&lt;$U$1,1,0)))</f>
        <v>0</v>
      </c>
      <c r="W126" s="162" t="str">
        <f>IF(ISERROR(VLOOKUP(H126,'Directive OSH09 (FR)'!$O$6:$P$10,2,FALSE)),"",VLOOKUP(H126,'Directive OSH09 (FR)'!$O$6:$P$10,2,FALSE))</f>
        <v/>
      </c>
      <c r="X126" s="3" t="str">
        <f>IF(ISERROR(VLOOKUP(I126,'Directive OSH09 (FR)'!$O$13:$P$17,2,FALSE)),"",VLOOKUP(I126,'Directive OSH09 (FR)'!$O$13:$P$17,2,FALSE))</f>
        <v/>
      </c>
      <c r="Y126" s="3" t="str">
        <f t="shared" si="112"/>
        <v/>
      </c>
      <c r="Z126" s="417"/>
      <c r="AA126" s="418"/>
      <c r="AB126" s="418"/>
      <c r="AC126" s="418"/>
      <c r="AD126" s="419"/>
      <c r="AE126" s="417"/>
      <c r="AF126" s="418"/>
      <c r="AG126" s="418"/>
      <c r="AH126" s="418"/>
      <c r="AI126" s="419"/>
    </row>
    <row r="127" spans="1:207" s="517" customFormat="1">
      <c r="A127" s="354" t="s">
        <v>340</v>
      </c>
      <c r="B127" s="398"/>
      <c r="C127" s="398"/>
      <c r="D127" s="398"/>
      <c r="E127" s="370"/>
      <c r="F127" s="371"/>
      <c r="G127" s="464"/>
      <c r="H127" s="412"/>
      <c r="I127" s="398"/>
      <c r="J127" s="398">
        <f>IF(SUM(J128:J132)=0,"",MAX(J128:J132))</f>
        <v>16</v>
      </c>
      <c r="K127" s="356" t="str">
        <f>IF(ISERROR(VLOOKUP(Y127,'Directive OSH09 (FR)'!$T$6:$U$10,2,FALSE)),"",VLOOKUP(Y127,'Directive OSH09 (FR)'!$T$6:$U$10,2,FALSE))</f>
        <v>2-Tolérable</v>
      </c>
      <c r="L127" s="357" t="str">
        <f>IF(ISERROR(VLOOKUP($A127,Dangers!$B$4:$G$1001,4,FALSE)),"ERR",IF(ISBLANK(VLOOKUP($A127,Dangers!$B$4:$G$1001,4,FALSE)),"","Yes"))</f>
        <v>ERR</v>
      </c>
      <c r="M127" s="358" t="str">
        <f>IF(ISERROR(VLOOKUP($A127,Dangers!$B$4:$G$1001,6,FALSE)),"ERR",IF(ISBLANK((VLOOKUP($A127,Dangers!$B$4:$G$1001,6,FALSE))),"","Yes"))</f>
        <v>ERR</v>
      </c>
      <c r="N127" s="358"/>
      <c r="O127" s="359"/>
      <c r="P127" s="358"/>
      <c r="Q127" s="360" t="str">
        <f>IF(OR(L127="Yes",M127="Yes"),MAX(Q128:Q132),"")</f>
        <v/>
      </c>
      <c r="R127" s="361"/>
      <c r="S127" s="357">
        <f>IF(L127="Yes",IF(SUM(S128:S132)=0,0,1),2)</f>
        <v>2</v>
      </c>
      <c r="T127" s="361">
        <f>IF(M127="Yes",IF(SUM(T128:T132)=0,0,1),2)</f>
        <v>2</v>
      </c>
      <c r="U127" s="362">
        <v>0</v>
      </c>
      <c r="V127" s="363">
        <v>0</v>
      </c>
      <c r="W127" s="364" t="str">
        <f>IF(ISERROR(VLOOKUP(H127,'Directive OSH09 (FR)'!$O$6:$P$10,2,FALSE)),"",VLOOKUP(H127,'Directive OSH09 (FR)'!$O$6:$P$10,2,FALSE))</f>
        <v/>
      </c>
      <c r="X127" s="362" t="str">
        <f>IF(ISERROR(VLOOKUP(I127,'Directive OSH09 (FR)'!$O$13:$P$17,2,FALSE)),"",VLOOKUP(I127,'Directive OSH09 (FR)'!$O$13:$P$17,2,FALSE))</f>
        <v/>
      </c>
      <c r="Y127" s="362">
        <f>IF(J127="","",IF(J127&gt;=161,5,IF(J127&gt;=65,4,IF(J127&gt;=20,3,IF(J127&gt;=9,2,1)))))</f>
        <v>2</v>
      </c>
      <c r="Z127" s="374"/>
      <c r="AA127" s="375"/>
      <c r="AB127" s="375"/>
      <c r="AC127" s="375"/>
      <c r="AD127" s="376"/>
      <c r="AE127" s="374"/>
      <c r="AF127" s="375"/>
      <c r="AG127" s="375"/>
      <c r="AH127" s="375"/>
      <c r="AI127" s="376"/>
      <c r="AJ127" s="366"/>
      <c r="AK127" s="366"/>
      <c r="AL127" s="366"/>
      <c r="AM127" s="366"/>
      <c r="AN127" s="366"/>
      <c r="AO127" s="366"/>
      <c r="AP127" s="366"/>
      <c r="AQ127" s="366"/>
      <c r="AR127" s="366"/>
      <c r="AS127" s="366"/>
      <c r="AT127" s="366"/>
      <c r="AU127" s="366"/>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6"/>
      <c r="BZ127" s="366"/>
      <c r="CA127" s="366"/>
      <c r="CB127" s="366"/>
      <c r="CC127" s="366"/>
      <c r="CD127" s="366"/>
      <c r="CE127" s="366"/>
      <c r="CF127" s="366"/>
      <c r="CG127" s="366"/>
      <c r="CH127" s="366"/>
      <c r="CI127" s="366"/>
      <c r="CJ127" s="366"/>
      <c r="CK127" s="366"/>
      <c r="CL127" s="366"/>
      <c r="CM127" s="366"/>
      <c r="CN127" s="366"/>
      <c r="CO127" s="366"/>
      <c r="CP127" s="366"/>
      <c r="CQ127" s="366"/>
      <c r="CR127" s="366"/>
      <c r="CS127" s="366"/>
      <c r="CT127" s="366"/>
      <c r="CU127" s="366"/>
      <c r="CV127" s="366"/>
      <c r="CW127" s="366"/>
      <c r="CX127" s="366"/>
      <c r="CY127" s="366"/>
      <c r="CZ127" s="366"/>
      <c r="DA127" s="366"/>
      <c r="DB127" s="366"/>
      <c r="DC127" s="366"/>
      <c r="DD127" s="366"/>
      <c r="DE127" s="366"/>
      <c r="DF127" s="366"/>
      <c r="DG127" s="366"/>
      <c r="DH127" s="366"/>
      <c r="DI127" s="366"/>
      <c r="DJ127" s="366"/>
      <c r="DK127" s="366"/>
      <c r="DL127" s="366"/>
      <c r="DM127" s="366"/>
      <c r="DN127" s="366"/>
      <c r="DO127" s="366"/>
      <c r="DP127" s="366"/>
      <c r="DQ127" s="366"/>
      <c r="DR127" s="366"/>
      <c r="DS127" s="366"/>
      <c r="DT127" s="366"/>
      <c r="DU127" s="366"/>
      <c r="DV127" s="366"/>
      <c r="DW127" s="366"/>
      <c r="DX127" s="366"/>
      <c r="DY127" s="366"/>
      <c r="DZ127" s="366"/>
      <c r="EA127" s="366"/>
      <c r="EB127" s="366"/>
      <c r="EC127" s="366"/>
      <c r="ED127" s="366"/>
      <c r="EE127" s="366"/>
      <c r="EF127" s="366"/>
      <c r="EG127" s="366"/>
      <c r="EH127" s="366"/>
      <c r="EI127" s="366"/>
      <c r="EJ127" s="366"/>
      <c r="EK127" s="366"/>
      <c r="EL127" s="366"/>
      <c r="EM127" s="366"/>
      <c r="EN127" s="366"/>
      <c r="EO127" s="366"/>
      <c r="EP127" s="366"/>
      <c r="EQ127" s="366"/>
      <c r="ER127" s="366"/>
      <c r="ES127" s="366"/>
      <c r="ET127" s="366"/>
      <c r="EU127" s="366"/>
      <c r="EV127" s="366"/>
      <c r="EW127" s="366"/>
      <c r="EX127" s="366"/>
      <c r="EY127" s="366"/>
      <c r="EZ127" s="366"/>
      <c r="FA127" s="366"/>
      <c r="FB127" s="366"/>
      <c r="FC127" s="366"/>
      <c r="FD127" s="366"/>
      <c r="FE127" s="366"/>
      <c r="FF127" s="366"/>
      <c r="FG127" s="366"/>
      <c r="FH127" s="366"/>
      <c r="FI127" s="366"/>
      <c r="FJ127" s="366"/>
      <c r="FK127" s="366"/>
      <c r="FL127" s="366"/>
      <c r="FM127" s="366"/>
      <c r="FN127" s="366"/>
      <c r="FO127" s="366"/>
      <c r="FP127" s="366"/>
      <c r="FQ127" s="366"/>
      <c r="FR127" s="366"/>
      <c r="FS127" s="366"/>
      <c r="FT127" s="366"/>
      <c r="FU127" s="366"/>
      <c r="FV127" s="366"/>
      <c r="FW127" s="366"/>
      <c r="FX127" s="366"/>
      <c r="FY127" s="366"/>
      <c r="FZ127" s="366"/>
      <c r="GA127" s="366"/>
      <c r="GB127" s="366"/>
      <c r="GC127" s="366"/>
      <c r="GD127" s="366"/>
      <c r="GE127" s="366"/>
      <c r="GF127" s="366"/>
      <c r="GG127" s="366"/>
      <c r="GH127" s="366"/>
      <c r="GI127" s="366"/>
      <c r="GJ127" s="366"/>
      <c r="GK127" s="366"/>
      <c r="GL127" s="366"/>
      <c r="GM127" s="366"/>
      <c r="GN127" s="366"/>
      <c r="GO127" s="366"/>
      <c r="GP127" s="366"/>
      <c r="GQ127" s="366"/>
      <c r="GR127" s="366"/>
      <c r="GS127" s="366"/>
      <c r="GT127" s="366"/>
      <c r="GU127" s="366"/>
      <c r="GV127" s="366"/>
      <c r="GW127" s="366"/>
      <c r="GX127" s="366"/>
      <c r="GY127" s="366"/>
    </row>
    <row r="128" spans="1:207" ht="63.75">
      <c r="A128" s="261" t="s">
        <v>424</v>
      </c>
      <c r="B128" s="8" t="s">
        <v>695</v>
      </c>
      <c r="C128" s="8" t="s">
        <v>562</v>
      </c>
      <c r="D128" s="8" t="s">
        <v>563</v>
      </c>
      <c r="E128" s="266" t="s">
        <v>36</v>
      </c>
      <c r="F128" s="283">
        <v>4</v>
      </c>
      <c r="G128" s="321" t="s">
        <v>564</v>
      </c>
      <c r="H128" s="7" t="s">
        <v>38</v>
      </c>
      <c r="I128" s="8" t="s">
        <v>47</v>
      </c>
      <c r="J128" s="8">
        <f>IF(ISERROR(W128*X128),"",W128*X128)</f>
        <v>16</v>
      </c>
      <c r="K128" s="14" t="str">
        <f>IF(ISERROR(VLOOKUP(Y128,'Directive OSH09 (FR)'!$T$6:$U$10,2,FALSE)),"",VLOOKUP(Y128,'Directive OSH09 (FR)'!$T$6:$U$10,2,FALSE))</f>
        <v>2-Tolérable</v>
      </c>
      <c r="L128" s="126"/>
      <c r="M128" s="127"/>
      <c r="N128" s="27"/>
      <c r="O128" s="27"/>
      <c r="P128" s="27"/>
      <c r="Q128" s="57"/>
      <c r="R128" s="35"/>
      <c r="S128" s="7">
        <f t="shared" ref="S128:T130" si="113">U128</f>
        <v>1</v>
      </c>
      <c r="T128" s="35">
        <f t="shared" si="113"/>
        <v>1</v>
      </c>
      <c r="U128" s="3">
        <f>IF(A128="",0,IF(Q$129="",1,IF(Q$129+$U$94*365&lt;$U$1,1,0)))</f>
        <v>1</v>
      </c>
      <c r="V128" s="163">
        <f>IF(A128="",0,IF(Q$129="",1,IF(Q$129+$V$94*365&lt;$U$1,1,0)))</f>
        <v>1</v>
      </c>
      <c r="W128" s="162">
        <f>IF(ISERROR(VLOOKUP(H128,'Directive OSH09 (FR)'!$O$6:$P$10,2,FALSE)),"",VLOOKUP(H128,'Directive OSH09 (FR)'!$O$6:$P$10,2,FALSE))</f>
        <v>4</v>
      </c>
      <c r="X128" s="3">
        <f>IF(ISERROR(VLOOKUP(I128,'Directive OSH09 (FR)'!$O$13:$P$17,2,FALSE)),"",VLOOKUP(I128,'Directive OSH09 (FR)'!$O$13:$P$17,2,FALSE))</f>
        <v>4</v>
      </c>
      <c r="Y128" s="3">
        <f>IF(J128="","",IF(J128&gt;=161,5,IF(J128&gt;=65,4,IF(J128&gt;=20,3,IF(J128&gt;=9,2,1)))))</f>
        <v>2</v>
      </c>
      <c r="Z128" s="520" t="s">
        <v>568</v>
      </c>
      <c r="AA128" s="418"/>
      <c r="AB128" s="418"/>
      <c r="AC128" s="418"/>
      <c r="AD128" s="419"/>
      <c r="AE128" s="421"/>
      <c r="AF128" s="8"/>
      <c r="AG128" s="8"/>
      <c r="AH128" s="8">
        <f>IF(ISERROR(AU128*AV128),"",AU128*AV128)</f>
        <v>0</v>
      </c>
      <c r="AI128" s="419"/>
    </row>
    <row r="129" spans="1:207" ht="116.25" customHeight="1">
      <c r="A129" s="261" t="s">
        <v>424</v>
      </c>
      <c r="B129" s="8" t="s">
        <v>576</v>
      </c>
      <c r="C129" s="8" t="s">
        <v>577</v>
      </c>
      <c r="D129" s="8" t="s">
        <v>578</v>
      </c>
      <c r="E129" s="266" t="s">
        <v>36</v>
      </c>
      <c r="F129" s="283">
        <v>4</v>
      </c>
      <c r="G129" s="321" t="s">
        <v>579</v>
      </c>
      <c r="H129" s="7" t="s">
        <v>35</v>
      </c>
      <c r="I129" s="8" t="s">
        <v>48</v>
      </c>
      <c r="J129" s="8">
        <f>IF(ISERROR(W129*X129),"",W129*X129)</f>
        <v>16</v>
      </c>
      <c r="K129" s="14" t="str">
        <f>IF(ISERROR(VLOOKUP(Y129,'Directive OSH09 (FR)'!$T$6:$U$10,2,FALSE)),"",VLOOKUP(Y129,'Directive OSH09 (FR)'!$T$6:$U$10,2,FALSE))</f>
        <v>2-Tolérable</v>
      </c>
      <c r="L129" s="126"/>
      <c r="M129" s="127"/>
      <c r="N129" s="27"/>
      <c r="O129" s="27"/>
      <c r="P129" s="27"/>
      <c r="Q129" s="57"/>
      <c r="R129" s="35"/>
      <c r="S129" s="7">
        <f t="shared" si="113"/>
        <v>1</v>
      </c>
      <c r="T129" s="35">
        <f t="shared" si="113"/>
        <v>1</v>
      </c>
      <c r="U129" s="3">
        <f>IF(A129="",0,IF(Q$129="",1,IF(Q$129+$U$94*365&lt;$U$1,1,0)))</f>
        <v>1</v>
      </c>
      <c r="V129" s="163">
        <f>IF(A129="",0,IF(Q$129="",1,IF(Q$129+$V$94*365&lt;$U$1,1,0)))</f>
        <v>1</v>
      </c>
      <c r="W129" s="162">
        <f>IF(ISERROR(VLOOKUP(H129,'Directive OSH09 (FR)'!$O$6:$P$10,2,FALSE)),"",VLOOKUP(H129,'Directive OSH09 (FR)'!$O$6:$P$10,2,FALSE))</f>
        <v>2</v>
      </c>
      <c r="X129" s="3">
        <f>IF(ISERROR(VLOOKUP(I129,'Directive OSH09 (FR)'!$O$13:$P$17,2,FALSE)),"",VLOOKUP(I129,'Directive OSH09 (FR)'!$O$13:$P$17,2,FALSE))</f>
        <v>8</v>
      </c>
      <c r="Y129" s="3">
        <f>IF(J129="","",IF(J129&gt;=161,5,IF(J129&gt;=65,4,IF(J129&gt;=20,3,IF(J129&gt;=9,2,1)))))</f>
        <v>2</v>
      </c>
      <c r="Z129" s="196" t="s">
        <v>568</v>
      </c>
      <c r="AA129" s="418"/>
      <c r="AB129" s="418"/>
      <c r="AC129" s="418"/>
      <c r="AD129" s="420"/>
      <c r="AE129" s="417"/>
      <c r="AF129" s="8"/>
      <c r="AG129" s="8"/>
      <c r="AH129" s="8"/>
      <c r="AI129" s="419"/>
    </row>
    <row r="130" spans="1:207" ht="51">
      <c r="A130" s="261" t="s">
        <v>424</v>
      </c>
      <c r="B130" s="8" t="s">
        <v>580</v>
      </c>
      <c r="C130" s="8" t="s">
        <v>581</v>
      </c>
      <c r="D130" s="8" t="s">
        <v>582</v>
      </c>
      <c r="E130" s="266" t="s">
        <v>39</v>
      </c>
      <c r="F130" s="267">
        <v>4</v>
      </c>
      <c r="G130" s="321" t="s">
        <v>583</v>
      </c>
      <c r="H130" s="7" t="s">
        <v>38</v>
      </c>
      <c r="I130" s="8" t="s">
        <v>46</v>
      </c>
      <c r="J130" s="8">
        <f>IF(ISERROR(W130*X130),"",W130*X130)</f>
        <v>4</v>
      </c>
      <c r="K130" s="14" t="str">
        <f>IF(ISERROR(VLOOKUP(Y130,'Directive OSH09 (FR)'!$T$6:$U$10,2,FALSE)),"",VLOOKUP(Y130,'Directive OSH09 (FR)'!$T$6:$U$10,2,FALSE))</f>
        <v>1-Negligeable</v>
      </c>
      <c r="L130" s="126"/>
      <c r="M130" s="127"/>
      <c r="N130" s="27"/>
      <c r="O130" s="27"/>
      <c r="P130" s="27"/>
      <c r="Q130" s="57"/>
      <c r="R130" s="35"/>
      <c r="S130" s="7">
        <f t="shared" si="113"/>
        <v>1</v>
      </c>
      <c r="T130" s="35">
        <f t="shared" si="113"/>
        <v>1</v>
      </c>
      <c r="U130" s="3">
        <f>IF(A130="",0,IF(Q$127="",1,IF(Q$127+$U$88*365&lt;$U$1,1,0)))</f>
        <v>1</v>
      </c>
      <c r="V130" s="163">
        <f>IF(A130="",0,IF(Q$127="",1,IF(Q$127+$V$88*365&lt;$U$1,1,0)))</f>
        <v>1</v>
      </c>
      <c r="W130" s="162">
        <f>IF(ISERROR(VLOOKUP(H130,'Directive OSH09 (FR)'!$O$6:$P$10,2,FALSE)),"",VLOOKUP(H130,'Directive OSH09 (FR)'!$O$6:$P$10,2,FALSE))</f>
        <v>4</v>
      </c>
      <c r="X130" s="3">
        <f>IF(ISERROR(VLOOKUP(I130,'Directive OSH09 (FR)'!$O$13:$P$17,2,FALSE)),"",VLOOKUP(I130,'Directive OSH09 (FR)'!$O$13:$P$17,2,FALSE))</f>
        <v>1</v>
      </c>
      <c r="Y130" s="3">
        <f>IF(J130="","",IF(J130&gt;=161,5,IF(J130&gt;=65,4,IF(J130&gt;=20,3,IF(J130&gt;=9,2,1)))))</f>
        <v>1</v>
      </c>
      <c r="Z130" s="177" t="s">
        <v>568</v>
      </c>
      <c r="AA130" s="418"/>
      <c r="AB130" s="418"/>
      <c r="AC130" s="418"/>
      <c r="AD130" s="420"/>
      <c r="AE130" s="417"/>
      <c r="AF130" s="8"/>
      <c r="AG130" s="8"/>
      <c r="AH130" s="8"/>
      <c r="AI130" s="14"/>
    </row>
    <row r="131" spans="1:207">
      <c r="A131" s="261"/>
      <c r="B131" s="8"/>
      <c r="C131" s="8"/>
      <c r="D131" s="8"/>
      <c r="E131" s="266"/>
      <c r="F131" s="267"/>
      <c r="G131" s="321"/>
      <c r="H131" s="7"/>
      <c r="I131" s="8"/>
      <c r="J131" s="8" t="str">
        <f t="shared" ref="J131:J132" si="114">IF(ISERROR(W131*X131),"",W131*X131)</f>
        <v/>
      </c>
      <c r="K131" s="14" t="str">
        <f>IF(ISERROR(VLOOKUP(Y131,'Directive OSH09 (FR)'!$T$6:$U$10,2,FALSE)),"",VLOOKUP(Y131,'Directive OSH09 (FR)'!$T$6:$U$10,2,FALSE))</f>
        <v/>
      </c>
      <c r="L131" s="126"/>
      <c r="M131" s="127"/>
      <c r="N131" s="27"/>
      <c r="O131" s="27"/>
      <c r="P131" s="27"/>
      <c r="Q131" s="57"/>
      <c r="R131" s="35"/>
      <c r="S131" s="7">
        <f t="shared" ref="S131:T132" si="115">U131</f>
        <v>0</v>
      </c>
      <c r="T131" s="35">
        <f t="shared" si="115"/>
        <v>0</v>
      </c>
      <c r="U131" s="3">
        <f>IF(A131="",0,IF(Q$127="",1,IF(Q$127+$U$90*365&lt;$U$1,1,0)))</f>
        <v>0</v>
      </c>
      <c r="V131" s="163">
        <f>IF(A131="",0,IF(Q$127="",1,IF(Q$127+$V$90*365&lt;$U$1,1,0)))</f>
        <v>0</v>
      </c>
      <c r="W131" s="162" t="str">
        <f>IF(ISERROR(VLOOKUP(H131,'Directive OSH09 (FR)'!$O$6:$P$10,2,FALSE)),"",VLOOKUP(H131,'Directive OSH09 (FR)'!$O$6:$P$10,2,FALSE))</f>
        <v/>
      </c>
      <c r="X131" s="3" t="str">
        <f>IF(ISERROR(VLOOKUP(I131,'Directive OSH09 (FR)'!$O$13:$P$17,2,FALSE)),"",VLOOKUP(I131,'Directive OSH09 (FR)'!$O$13:$P$17,2,FALSE))</f>
        <v/>
      </c>
      <c r="Y131" s="3" t="str">
        <f t="shared" ref="Y131:Y132" si="116">IF(J131="","",IF(J131&gt;=161,5,IF(J131&gt;=65,4,IF(J131&gt;=20,3,IF(J131&gt;=9,2,1)))))</f>
        <v/>
      </c>
      <c r="Z131" s="417"/>
      <c r="AA131" s="418"/>
      <c r="AB131" s="418"/>
      <c r="AC131" s="418"/>
      <c r="AD131" s="419"/>
      <c r="AE131" s="417"/>
      <c r="AF131" s="418"/>
      <c r="AG131" s="418"/>
      <c r="AH131" s="418"/>
      <c r="AI131" s="419"/>
    </row>
    <row r="132" spans="1:207" ht="5.25" customHeight="1">
      <c r="A132" s="405"/>
      <c r="B132" s="62"/>
      <c r="C132" s="62"/>
      <c r="D132" s="62"/>
      <c r="E132" s="293"/>
      <c r="F132" s="282"/>
      <c r="G132" s="458"/>
      <c r="H132" s="61"/>
      <c r="I132" s="62"/>
      <c r="J132" s="62" t="str">
        <f t="shared" si="114"/>
        <v/>
      </c>
      <c r="K132" s="63" t="str">
        <f>IF(ISERROR(VLOOKUP(Y132,'Directive OSH09 (FR)'!$T$6:$U$10,2,FALSE)),"",VLOOKUP(Y132,'Directive OSH09 (FR)'!$T$6:$U$10,2,FALSE))</f>
        <v/>
      </c>
      <c r="L132" s="61"/>
      <c r="M132" s="64"/>
      <c r="N132" s="64"/>
      <c r="O132" s="64"/>
      <c r="P132" s="64"/>
      <c r="Q132" s="65"/>
      <c r="R132" s="66"/>
      <c r="S132" s="61">
        <f t="shared" si="115"/>
        <v>0</v>
      </c>
      <c r="T132" s="66">
        <f t="shared" si="115"/>
        <v>0</v>
      </c>
      <c r="U132" s="164">
        <f>IF(A132="",0,IF(Q$127="",1,IF(Q$127+$U$90*365&lt;$U$1,1,0)))</f>
        <v>0</v>
      </c>
      <c r="V132" s="165">
        <f>IF(A132="",0,IF(Q$127="",1,IF(Q$127+$V$90*365&lt;$U$1,1,0)))</f>
        <v>0</v>
      </c>
      <c r="W132" s="162" t="str">
        <f>IF(ISERROR(VLOOKUP(H132,'Directive OSH09 (FR)'!$O$6:$P$10,2,FALSE)),"",VLOOKUP(H132,'Directive OSH09 (FR)'!$O$6:$P$10,2,FALSE))</f>
        <v/>
      </c>
      <c r="X132" s="3" t="str">
        <f>IF(ISERROR(VLOOKUP(I132,'Directive OSH09 (FR)'!$O$13:$P$17,2,FALSE)),"",VLOOKUP(I132,'Directive OSH09 (FR)'!$O$13:$P$17,2,FALSE))</f>
        <v/>
      </c>
      <c r="Y132" s="3" t="str">
        <f t="shared" si="116"/>
        <v/>
      </c>
      <c r="Z132" s="417"/>
      <c r="AA132" s="418"/>
      <c r="AB132" s="418"/>
      <c r="AC132" s="418"/>
      <c r="AD132" s="419"/>
      <c r="AE132" s="417"/>
      <c r="AF132" s="418"/>
      <c r="AG132" s="418"/>
      <c r="AH132" s="418"/>
      <c r="AI132" s="419"/>
    </row>
    <row r="133" spans="1:207" s="517" customFormat="1">
      <c r="A133" s="403" t="s">
        <v>295</v>
      </c>
      <c r="B133" s="398"/>
      <c r="C133" s="398"/>
      <c r="D133" s="398"/>
      <c r="E133" s="370"/>
      <c r="F133" s="371"/>
      <c r="G133" s="464"/>
      <c r="H133" s="412"/>
      <c r="I133" s="398"/>
      <c r="J133" s="398">
        <f>IF(SUM(J134:J138)=0,"",MAX(J134:J138))</f>
        <v>36</v>
      </c>
      <c r="K133" s="356" t="str">
        <f>IF(ISERROR(VLOOKUP(Y133,'Directive OSH09 (FR)'!$T$6:$U$10,2,FALSE)),"",VLOOKUP(Y133,'Directive OSH09 (FR)'!$T$6:$U$10,2,FALSE))</f>
        <v>3-Moderé</v>
      </c>
      <c r="L133" s="357" t="str">
        <f>IF(ISERROR(VLOOKUP($A133,Dangers!$B$4:$G$1001,4,FALSE)),"ERR",IF(ISBLANK(VLOOKUP($A133,Dangers!$B$4:$G$1001,4,FALSE)),"","Yes"))</f>
        <v/>
      </c>
      <c r="M133" s="358" t="str">
        <f>IF(ISERROR(VLOOKUP($A133,Dangers!$B$4:$G$1001,6,FALSE)),"ERR",IF(ISBLANK((VLOOKUP($A133,Dangers!$B$4:$G$1001,6,FALSE))),"","Yes"))</f>
        <v/>
      </c>
      <c r="N133" s="358"/>
      <c r="O133" s="359"/>
      <c r="P133" s="358"/>
      <c r="Q133" s="360" t="str">
        <f>IF(OR(L133="Yes",M133="Yes"),MAX(Q134:Q138),"")</f>
        <v/>
      </c>
      <c r="R133" s="361"/>
      <c r="S133" s="357">
        <f>IF(L133="Yes",IF(SUM(S134:S138)=0,0,1),2)</f>
        <v>2</v>
      </c>
      <c r="T133" s="361">
        <f>IF(M133="Yes",IF(SUM(T134:T138)=0,0,1),2)</f>
        <v>2</v>
      </c>
      <c r="U133" s="362">
        <v>0</v>
      </c>
      <c r="V133" s="363">
        <v>0</v>
      </c>
      <c r="W133" s="364" t="str">
        <f>IF(ISERROR(VLOOKUP(H133,'Directive OSH09 (FR)'!$O$6:$P$10,2,FALSE)),"",VLOOKUP(H133,'Directive OSH09 (FR)'!$O$6:$P$10,2,FALSE))</f>
        <v/>
      </c>
      <c r="X133" s="362" t="str">
        <f>IF(ISERROR(VLOOKUP(I133,'Directive OSH09 (FR)'!$O$13:$P$17,2,FALSE)),"",VLOOKUP(I133,'Directive OSH09 (FR)'!$O$13:$P$17,2,FALSE))</f>
        <v/>
      </c>
      <c r="Y133" s="362">
        <f>IF(J133="","",IF(J133&gt;=161,5,IF(J133&gt;=65,4,IF(J133&gt;=20,3,IF(J133&gt;=9,2,1)))))</f>
        <v>3</v>
      </c>
      <c r="Z133" s="374"/>
      <c r="AA133" s="375"/>
      <c r="AB133" s="375"/>
      <c r="AC133" s="375"/>
      <c r="AD133" s="376"/>
      <c r="AE133" s="374"/>
      <c r="AF133" s="375"/>
      <c r="AG133" s="375"/>
      <c r="AH133" s="375"/>
      <c r="AI133" s="376"/>
      <c r="AJ133" s="366"/>
      <c r="AK133" s="366"/>
      <c r="AL133" s="366"/>
      <c r="AM133" s="366"/>
      <c r="AN133" s="366"/>
      <c r="AO133" s="366"/>
      <c r="AP133" s="366"/>
      <c r="AQ133" s="366"/>
      <c r="AR133" s="366"/>
      <c r="AS133" s="366"/>
      <c r="AT133" s="366"/>
      <c r="AU133" s="366"/>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6"/>
      <c r="BZ133" s="366"/>
      <c r="CA133" s="366"/>
      <c r="CB133" s="366"/>
      <c r="CC133" s="366"/>
      <c r="CD133" s="366"/>
      <c r="CE133" s="366"/>
      <c r="CF133" s="366"/>
      <c r="CG133" s="366"/>
      <c r="CH133" s="366"/>
      <c r="CI133" s="366"/>
      <c r="CJ133" s="366"/>
      <c r="CK133" s="366"/>
      <c r="CL133" s="366"/>
      <c r="CM133" s="366"/>
      <c r="CN133" s="366"/>
      <c r="CO133" s="366"/>
      <c r="CP133" s="366"/>
      <c r="CQ133" s="366"/>
      <c r="CR133" s="366"/>
      <c r="CS133" s="366"/>
      <c r="CT133" s="366"/>
      <c r="CU133" s="366"/>
      <c r="CV133" s="366"/>
      <c r="CW133" s="366"/>
      <c r="CX133" s="366"/>
      <c r="CY133" s="366"/>
      <c r="CZ133" s="366"/>
      <c r="DA133" s="366"/>
      <c r="DB133" s="366"/>
      <c r="DC133" s="366"/>
      <c r="DD133" s="366"/>
      <c r="DE133" s="366"/>
      <c r="DF133" s="366"/>
      <c r="DG133" s="366"/>
      <c r="DH133" s="366"/>
      <c r="DI133" s="366"/>
      <c r="DJ133" s="366"/>
      <c r="DK133" s="366"/>
      <c r="DL133" s="366"/>
      <c r="DM133" s="366"/>
      <c r="DN133" s="366"/>
      <c r="DO133" s="366"/>
      <c r="DP133" s="366"/>
      <c r="DQ133" s="366"/>
      <c r="DR133" s="366"/>
      <c r="DS133" s="366"/>
      <c r="DT133" s="366"/>
      <c r="DU133" s="366"/>
      <c r="DV133" s="366"/>
      <c r="DW133" s="366"/>
      <c r="DX133" s="366"/>
      <c r="DY133" s="366"/>
      <c r="DZ133" s="366"/>
      <c r="EA133" s="366"/>
      <c r="EB133" s="366"/>
      <c r="EC133" s="366"/>
      <c r="ED133" s="366"/>
      <c r="EE133" s="366"/>
      <c r="EF133" s="366"/>
      <c r="EG133" s="366"/>
      <c r="EH133" s="366"/>
      <c r="EI133" s="366"/>
      <c r="EJ133" s="366"/>
      <c r="EK133" s="366"/>
      <c r="EL133" s="366"/>
      <c r="EM133" s="366"/>
      <c r="EN133" s="366"/>
      <c r="EO133" s="366"/>
      <c r="EP133" s="366"/>
      <c r="EQ133" s="366"/>
      <c r="ER133" s="366"/>
      <c r="ES133" s="366"/>
      <c r="ET133" s="366"/>
      <c r="EU133" s="366"/>
      <c r="EV133" s="366"/>
      <c r="EW133" s="366"/>
      <c r="EX133" s="366"/>
      <c r="EY133" s="366"/>
      <c r="EZ133" s="366"/>
      <c r="FA133" s="366"/>
      <c r="FB133" s="366"/>
      <c r="FC133" s="366"/>
      <c r="FD133" s="366"/>
      <c r="FE133" s="366"/>
      <c r="FF133" s="366"/>
      <c r="FG133" s="366"/>
      <c r="FH133" s="366"/>
      <c r="FI133" s="366"/>
      <c r="FJ133" s="366"/>
      <c r="FK133" s="366"/>
      <c r="FL133" s="366"/>
      <c r="FM133" s="366"/>
      <c r="FN133" s="366"/>
      <c r="FO133" s="366"/>
      <c r="FP133" s="366"/>
      <c r="FQ133" s="366"/>
      <c r="FR133" s="366"/>
      <c r="FS133" s="366"/>
      <c r="FT133" s="366"/>
      <c r="FU133" s="366"/>
      <c r="FV133" s="366"/>
      <c r="FW133" s="366"/>
      <c r="FX133" s="366"/>
      <c r="FY133" s="366"/>
      <c r="FZ133" s="366"/>
      <c r="GA133" s="366"/>
      <c r="GB133" s="366"/>
      <c r="GC133" s="366"/>
      <c r="GD133" s="366"/>
      <c r="GE133" s="366"/>
      <c r="GF133" s="366"/>
      <c r="GG133" s="366"/>
      <c r="GH133" s="366"/>
      <c r="GI133" s="366"/>
      <c r="GJ133" s="366"/>
      <c r="GK133" s="366"/>
      <c r="GL133" s="366"/>
      <c r="GM133" s="366"/>
      <c r="GN133" s="366"/>
      <c r="GO133" s="366"/>
      <c r="GP133" s="366"/>
      <c r="GQ133" s="366"/>
      <c r="GR133" s="366"/>
      <c r="GS133" s="366"/>
      <c r="GT133" s="366"/>
      <c r="GU133" s="366"/>
      <c r="GV133" s="366"/>
      <c r="GW133" s="366"/>
      <c r="GX133" s="366"/>
      <c r="GY133" s="366"/>
    </row>
    <row r="134" spans="1:207" ht="25.5">
      <c r="A134" s="261" t="s">
        <v>424</v>
      </c>
      <c r="B134" s="8" t="s">
        <v>921</v>
      </c>
      <c r="C134" s="8" t="s">
        <v>922</v>
      </c>
      <c r="D134" s="8" t="s">
        <v>923</v>
      </c>
      <c r="E134" s="266" t="s">
        <v>39</v>
      </c>
      <c r="F134" s="267">
        <v>4</v>
      </c>
      <c r="G134" s="321" t="s">
        <v>826</v>
      </c>
      <c r="H134" s="7" t="s">
        <v>35</v>
      </c>
      <c r="I134" s="8" t="s">
        <v>49</v>
      </c>
      <c r="J134" s="8">
        <f>IF(ISERROR(W134*X134),"",W134*X134)</f>
        <v>36</v>
      </c>
      <c r="K134" s="14" t="str">
        <f>IF(ISERROR(VLOOKUP(Y134,'Directive OSH09 (FR)'!$T$6:$U$10,2,FALSE)),"",VLOOKUP(Y134,'Directive OSH09 (FR)'!$T$6:$U$10,2,FALSE))</f>
        <v>3-Moderé</v>
      </c>
      <c r="L134" s="126"/>
      <c r="M134" s="127"/>
      <c r="N134" s="27"/>
      <c r="O134" s="27"/>
      <c r="P134" s="27"/>
      <c r="Q134" s="57"/>
      <c r="R134" s="35"/>
      <c r="S134" s="7">
        <f t="shared" ref="S134:T134" si="117">U134</f>
        <v>1</v>
      </c>
      <c r="T134" s="35">
        <f t="shared" si="117"/>
        <v>1</v>
      </c>
      <c r="U134" s="3">
        <f>IF(A134="",0,IF(Q$131="",1,IF(Q$131+$U$89*365&lt;$U$1,1,0)))</f>
        <v>1</v>
      </c>
      <c r="V134" s="163">
        <f>IF(A134="",0,IF(Q$131="",1,IF(Q$131+$V$89*365&lt;$U$1,1,0)))</f>
        <v>1</v>
      </c>
      <c r="W134" s="162">
        <f>IF(ISERROR(VLOOKUP(H134,'Directive OSH09 (FR)'!$O$6:$P$10,2,FALSE)),"",VLOOKUP(H134,'Directive OSH09 (FR)'!$O$6:$P$10,2,FALSE))</f>
        <v>2</v>
      </c>
      <c r="X134" s="3">
        <f>IF(ISERROR(VLOOKUP(I134,'Directive OSH09 (FR)'!$O$13:$P$17,2,FALSE)),"",VLOOKUP(I134,'Directive OSH09 (FR)'!$O$13:$P$17,2,FALSE))</f>
        <v>18</v>
      </c>
      <c r="Y134" s="3">
        <f>IF(J134="","",IF(J134&gt;=161,5,IF(J134&gt;=65,4,IF(J134&gt;=20,3,IF(J134&gt;=9,2,1)))))</f>
        <v>3</v>
      </c>
      <c r="Z134" s="196" t="s">
        <v>924</v>
      </c>
      <c r="AA134" s="418"/>
      <c r="AB134" s="418"/>
      <c r="AC134" s="420"/>
      <c r="AD134" s="667"/>
      <c r="AE134" s="651"/>
      <c r="AF134" s="421"/>
      <c r="AG134" s="418"/>
      <c r="AH134" s="418"/>
      <c r="AI134" s="652"/>
    </row>
    <row r="135" spans="1:207">
      <c r="A135" s="261"/>
      <c r="B135" s="8"/>
      <c r="C135" s="8"/>
      <c r="D135" s="8"/>
      <c r="E135" s="266"/>
      <c r="F135" s="267"/>
      <c r="G135" s="321"/>
      <c r="H135" s="7"/>
      <c r="I135" s="8"/>
      <c r="J135" s="8" t="str">
        <f t="shared" ref="J135:J138" si="118">IF(ISERROR(W135*X135),"",W135*X135)</f>
        <v/>
      </c>
      <c r="K135" s="14" t="str">
        <f>IF(ISERROR(VLOOKUP(Y135,'Directive OSH09 (FR)'!$T$6:$U$10,2,FALSE)),"",VLOOKUP(Y135,'Directive OSH09 (FR)'!$T$6:$U$10,2,FALSE))</f>
        <v/>
      </c>
      <c r="L135" s="126"/>
      <c r="M135" s="127"/>
      <c r="N135" s="27"/>
      <c r="O135" s="27"/>
      <c r="P135" s="27"/>
      <c r="Q135" s="57"/>
      <c r="R135" s="35"/>
      <c r="S135" s="7">
        <f t="shared" ref="S135:T138" si="119">U135</f>
        <v>0</v>
      </c>
      <c r="T135" s="35">
        <f t="shared" si="119"/>
        <v>0</v>
      </c>
      <c r="U135" s="3">
        <f>IF(A135="",0,IF(Q$133="",1,IF(Q$133+$U$90*365&lt;$U$1,1,0)))</f>
        <v>0</v>
      </c>
      <c r="V135" s="163">
        <f>IF(A135="",0,IF(Q$133="",1,IF(Q$133+$V$90*365&lt;$U$1,1,0)))</f>
        <v>0</v>
      </c>
      <c r="W135" s="162" t="str">
        <f>IF(ISERROR(VLOOKUP(H135,'Directive OSH09 (FR)'!$O$6:$P$10,2,FALSE)),"",VLOOKUP(H135,'Directive OSH09 (FR)'!$O$6:$P$10,2,FALSE))</f>
        <v/>
      </c>
      <c r="X135" s="3" t="str">
        <f>IF(ISERROR(VLOOKUP(I135,'Directive OSH09 (FR)'!$O$13:$P$17,2,FALSE)),"",VLOOKUP(I135,'Directive OSH09 (FR)'!$O$13:$P$17,2,FALSE))</f>
        <v/>
      </c>
      <c r="Y135" s="3" t="str">
        <f t="shared" ref="Y135:Y138" si="120">IF(J135="","",IF(J135&gt;=161,5,IF(J135&gt;=65,4,IF(J135&gt;=20,3,IF(J135&gt;=9,2,1)))))</f>
        <v/>
      </c>
      <c r="Z135" s="417"/>
      <c r="AA135" s="418"/>
      <c r="AB135" s="418"/>
      <c r="AC135" s="418"/>
      <c r="AD135" s="419"/>
      <c r="AE135" s="417"/>
      <c r="AF135" s="418"/>
      <c r="AG135" s="418"/>
      <c r="AH135" s="418"/>
      <c r="AI135" s="419"/>
    </row>
    <row r="136" spans="1:207">
      <c r="A136" s="261"/>
      <c r="B136" s="8"/>
      <c r="C136" s="8"/>
      <c r="D136" s="8"/>
      <c r="E136" s="266"/>
      <c r="F136" s="267"/>
      <c r="G136" s="321"/>
      <c r="H136" s="7"/>
      <c r="I136" s="8"/>
      <c r="J136" s="8" t="str">
        <f t="shared" si="118"/>
        <v/>
      </c>
      <c r="K136" s="14" t="str">
        <f>IF(ISERROR(VLOOKUP(Y136,'Directive OSH09 (FR)'!$T$6:$U$10,2,FALSE)),"",VLOOKUP(Y136,'Directive OSH09 (FR)'!$T$6:$U$10,2,FALSE))</f>
        <v/>
      </c>
      <c r="L136" s="126"/>
      <c r="M136" s="127"/>
      <c r="N136" s="27"/>
      <c r="O136" s="27"/>
      <c r="P136" s="27"/>
      <c r="Q136" s="57"/>
      <c r="R136" s="35"/>
      <c r="S136" s="7">
        <f t="shared" si="119"/>
        <v>0</v>
      </c>
      <c r="T136" s="35">
        <f t="shared" si="119"/>
        <v>0</v>
      </c>
      <c r="U136" s="3">
        <f>IF(A136="",0,IF(Q$133="",1,IF(Q$133+$U$90*365&lt;$U$1,1,0)))</f>
        <v>0</v>
      </c>
      <c r="V136" s="163">
        <f>IF(A136="",0,IF(Q$133="",1,IF(Q$133+$V$90*365&lt;$U$1,1,0)))</f>
        <v>0</v>
      </c>
      <c r="W136" s="162" t="str">
        <f>IF(ISERROR(VLOOKUP(H136,'Directive OSH09 (FR)'!$O$6:$P$10,2,FALSE)),"",VLOOKUP(H136,'Directive OSH09 (FR)'!$O$6:$P$10,2,FALSE))</f>
        <v/>
      </c>
      <c r="X136" s="3" t="str">
        <f>IF(ISERROR(VLOOKUP(I136,'Directive OSH09 (FR)'!$O$13:$P$17,2,FALSE)),"",VLOOKUP(I136,'Directive OSH09 (FR)'!$O$13:$P$17,2,FALSE))</f>
        <v/>
      </c>
      <c r="Y136" s="3" t="str">
        <f t="shared" si="120"/>
        <v/>
      </c>
      <c r="Z136" s="417"/>
      <c r="AA136" s="418"/>
      <c r="AB136" s="418"/>
      <c r="AC136" s="418"/>
      <c r="AD136" s="419"/>
      <c r="AE136" s="417"/>
      <c r="AF136" s="418"/>
      <c r="AG136" s="418"/>
      <c r="AH136" s="418"/>
      <c r="AI136" s="419"/>
    </row>
    <row r="137" spans="1:207">
      <c r="A137" s="261"/>
      <c r="B137" s="8"/>
      <c r="C137" s="8"/>
      <c r="D137" s="8"/>
      <c r="E137" s="266"/>
      <c r="F137" s="267"/>
      <c r="G137" s="321"/>
      <c r="H137" s="7"/>
      <c r="I137" s="8"/>
      <c r="J137" s="8" t="str">
        <f t="shared" si="118"/>
        <v/>
      </c>
      <c r="K137" s="14" t="str">
        <f>IF(ISERROR(VLOOKUP(Y137,'Directive OSH09 (FR)'!$T$6:$U$10,2,FALSE)),"",VLOOKUP(Y137,'Directive OSH09 (FR)'!$T$6:$U$10,2,FALSE))</f>
        <v/>
      </c>
      <c r="L137" s="126"/>
      <c r="M137" s="127"/>
      <c r="N137" s="27"/>
      <c r="O137" s="27"/>
      <c r="P137" s="27"/>
      <c r="Q137" s="57"/>
      <c r="R137" s="35"/>
      <c r="S137" s="7">
        <f t="shared" si="119"/>
        <v>0</v>
      </c>
      <c r="T137" s="35">
        <f t="shared" si="119"/>
        <v>0</v>
      </c>
      <c r="U137" s="3">
        <f>IF(A137="",0,IF(Q$133="",1,IF(Q$133+$U$90*365&lt;$U$1,1,0)))</f>
        <v>0</v>
      </c>
      <c r="V137" s="163">
        <f>IF(A137="",0,IF(Q$133="",1,IF(Q$133+$V$90*365&lt;$U$1,1,0)))</f>
        <v>0</v>
      </c>
      <c r="W137" s="162" t="str">
        <f>IF(ISERROR(VLOOKUP(H137,'Directive OSH09 (FR)'!$O$6:$P$10,2,FALSE)),"",VLOOKUP(H137,'Directive OSH09 (FR)'!$O$6:$P$10,2,FALSE))</f>
        <v/>
      </c>
      <c r="X137" s="3" t="str">
        <f>IF(ISERROR(VLOOKUP(I137,'Directive OSH09 (FR)'!$O$13:$P$17,2,FALSE)),"",VLOOKUP(I137,'Directive OSH09 (FR)'!$O$13:$P$17,2,FALSE))</f>
        <v/>
      </c>
      <c r="Y137" s="3" t="str">
        <f t="shared" si="120"/>
        <v/>
      </c>
      <c r="Z137" s="417"/>
      <c r="AA137" s="418"/>
      <c r="AB137" s="418"/>
      <c r="AC137" s="418"/>
      <c r="AD137" s="419"/>
      <c r="AE137" s="417"/>
      <c r="AF137" s="418"/>
      <c r="AG137" s="418"/>
      <c r="AH137" s="418"/>
      <c r="AI137" s="419"/>
    </row>
    <row r="138" spans="1:207" ht="5.25" customHeight="1">
      <c r="A138" s="405"/>
      <c r="B138" s="62"/>
      <c r="C138" s="62"/>
      <c r="D138" s="62"/>
      <c r="E138" s="293"/>
      <c r="F138" s="282"/>
      <c r="G138" s="458"/>
      <c r="H138" s="61"/>
      <c r="I138" s="62"/>
      <c r="J138" s="62" t="str">
        <f t="shared" si="118"/>
        <v/>
      </c>
      <c r="K138" s="63" t="str">
        <f>IF(ISERROR(VLOOKUP(Y138,'Directive OSH09 (FR)'!$T$6:$U$10,2,FALSE)),"",VLOOKUP(Y138,'Directive OSH09 (FR)'!$T$6:$U$10,2,FALSE))</f>
        <v/>
      </c>
      <c r="L138" s="61"/>
      <c r="M138" s="64"/>
      <c r="N138" s="64"/>
      <c r="O138" s="64"/>
      <c r="P138" s="64"/>
      <c r="Q138" s="65"/>
      <c r="R138" s="66"/>
      <c r="S138" s="61">
        <f t="shared" si="119"/>
        <v>0</v>
      </c>
      <c r="T138" s="66">
        <f t="shared" si="119"/>
        <v>0</v>
      </c>
      <c r="U138" s="164">
        <f>IF(A138="",0,IF(Q$133="",1,IF(Q$133+$U$90*365&lt;$U$1,1,0)))</f>
        <v>0</v>
      </c>
      <c r="V138" s="165">
        <f>IF(A138="",0,IF(Q$133="",1,IF(Q$133+$V$90*365&lt;$U$1,1,0)))</f>
        <v>0</v>
      </c>
      <c r="W138" s="162" t="str">
        <f>IF(ISERROR(VLOOKUP(H138,'Directive OSH09 (FR)'!$O$6:$P$10,2,FALSE)),"",VLOOKUP(H138,'Directive OSH09 (FR)'!$O$6:$P$10,2,FALSE))</f>
        <v/>
      </c>
      <c r="X138" s="3" t="str">
        <f>IF(ISERROR(VLOOKUP(I138,'Directive OSH09 (FR)'!$O$13:$P$17,2,FALSE)),"",VLOOKUP(I138,'Directive OSH09 (FR)'!$O$13:$P$17,2,FALSE))</f>
        <v/>
      </c>
      <c r="Y138" s="3" t="str">
        <f t="shared" si="120"/>
        <v/>
      </c>
      <c r="Z138" s="417"/>
      <c r="AA138" s="418"/>
      <c r="AB138" s="418"/>
      <c r="AC138" s="418"/>
      <c r="AD138" s="419"/>
      <c r="AE138" s="417"/>
      <c r="AF138" s="418"/>
      <c r="AG138" s="418"/>
      <c r="AH138" s="418"/>
      <c r="AI138" s="419"/>
    </row>
    <row r="139" spans="1:207" s="517" customFormat="1">
      <c r="A139" s="403" t="s">
        <v>296</v>
      </c>
      <c r="B139" s="398"/>
      <c r="C139" s="398"/>
      <c r="D139" s="398"/>
      <c r="E139" s="370"/>
      <c r="F139" s="371"/>
      <c r="G139" s="464"/>
      <c r="H139" s="412"/>
      <c r="I139" s="398"/>
      <c r="J139" s="398">
        <f>IF(SUM(J140:J144)=0,"",MAX(J140:J144))</f>
        <v>36</v>
      </c>
      <c r="K139" s="356" t="str">
        <f>IF(ISERROR(VLOOKUP(Y139,'Directive OSH09 (FR)'!$T$6:$U$10,2,FALSE)),"",VLOOKUP(Y139,'Directive OSH09 (FR)'!$T$6:$U$10,2,FALSE))</f>
        <v>3-Moderé</v>
      </c>
      <c r="L139" s="357" t="str">
        <f>IF(ISERROR(VLOOKUP($A139,Dangers!$B$4:$G$1001,4,FALSE)),"ERR",IF(ISBLANK(VLOOKUP($A139,Dangers!$B$4:$G$1001,4,FALSE)),"","Yes"))</f>
        <v/>
      </c>
      <c r="M139" s="358" t="str">
        <f>IF(ISERROR(VLOOKUP($A139,Dangers!$B$4:$G$1001,6,FALSE)),"ERR",IF(ISBLANK((VLOOKUP($A139,Dangers!$B$4:$G$1001,6,FALSE))),"","Yes"))</f>
        <v/>
      </c>
      <c r="N139" s="358"/>
      <c r="O139" s="359"/>
      <c r="P139" s="358"/>
      <c r="Q139" s="360" t="str">
        <f>IF(OR(L139="Yes",M139="Yes"),MAX(Q140:Q144),"")</f>
        <v/>
      </c>
      <c r="R139" s="361"/>
      <c r="S139" s="357">
        <f>IF(L139="Yes",IF(SUM(S140:S144)=0,0,1),2)</f>
        <v>2</v>
      </c>
      <c r="T139" s="361">
        <f>IF(M139="Yes",IF(SUM(T140:T144)=0,0,1),2)</f>
        <v>2</v>
      </c>
      <c r="U139" s="362">
        <v>3</v>
      </c>
      <c r="V139" s="363">
        <v>0</v>
      </c>
      <c r="W139" s="364" t="str">
        <f>IF(ISERROR(VLOOKUP(H139,'Directive OSH09 (FR)'!$O$6:$P$10,2,FALSE)),"",VLOOKUP(H139,'Directive OSH09 (FR)'!$O$6:$P$10,2,FALSE))</f>
        <v/>
      </c>
      <c r="X139" s="362" t="str">
        <f>IF(ISERROR(VLOOKUP(I139,'Directive OSH09 (FR)'!$O$13:$P$17,2,FALSE)),"",VLOOKUP(I139,'Directive OSH09 (FR)'!$O$13:$P$17,2,FALSE))</f>
        <v/>
      </c>
      <c r="Y139" s="362">
        <f>IF(J139="","",IF(J139&gt;=161,5,IF(J139&gt;=65,4,IF(J139&gt;=20,3,IF(J139&gt;=9,2,1)))))</f>
        <v>3</v>
      </c>
      <c r="Z139" s="374"/>
      <c r="AA139" s="375"/>
      <c r="AB139" s="375"/>
      <c r="AC139" s="375"/>
      <c r="AD139" s="376"/>
      <c r="AE139" s="374"/>
      <c r="AF139" s="375"/>
      <c r="AG139" s="375"/>
      <c r="AH139" s="375"/>
      <c r="AI139" s="376"/>
      <c r="AJ139" s="366"/>
      <c r="AK139" s="366"/>
      <c r="AL139" s="366"/>
      <c r="AM139" s="366"/>
      <c r="AN139" s="366"/>
      <c r="AO139" s="366"/>
      <c r="AP139" s="366"/>
      <c r="AQ139" s="366"/>
      <c r="AR139" s="366"/>
      <c r="AS139" s="366"/>
      <c r="AT139" s="366"/>
      <c r="AU139" s="366"/>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6"/>
      <c r="BZ139" s="366"/>
      <c r="CA139" s="366"/>
      <c r="CB139" s="366"/>
      <c r="CC139" s="366"/>
      <c r="CD139" s="366"/>
      <c r="CE139" s="366"/>
      <c r="CF139" s="366"/>
      <c r="CG139" s="366"/>
      <c r="CH139" s="366"/>
      <c r="CI139" s="366"/>
      <c r="CJ139" s="366"/>
      <c r="CK139" s="366"/>
      <c r="CL139" s="366"/>
      <c r="CM139" s="366"/>
      <c r="CN139" s="366"/>
      <c r="CO139" s="366"/>
      <c r="CP139" s="366"/>
      <c r="CQ139" s="366"/>
      <c r="CR139" s="366"/>
      <c r="CS139" s="366"/>
      <c r="CT139" s="366"/>
      <c r="CU139" s="366"/>
      <c r="CV139" s="366"/>
      <c r="CW139" s="366"/>
      <c r="CX139" s="366"/>
      <c r="CY139" s="366"/>
      <c r="CZ139" s="366"/>
      <c r="DA139" s="366"/>
      <c r="DB139" s="366"/>
      <c r="DC139" s="366"/>
      <c r="DD139" s="366"/>
      <c r="DE139" s="366"/>
      <c r="DF139" s="366"/>
      <c r="DG139" s="366"/>
      <c r="DH139" s="366"/>
      <c r="DI139" s="366"/>
      <c r="DJ139" s="366"/>
      <c r="DK139" s="366"/>
      <c r="DL139" s="366"/>
      <c r="DM139" s="366"/>
      <c r="DN139" s="366"/>
      <c r="DO139" s="366"/>
      <c r="DP139" s="366"/>
      <c r="DQ139" s="366"/>
      <c r="DR139" s="366"/>
      <c r="DS139" s="366"/>
      <c r="DT139" s="366"/>
      <c r="DU139" s="366"/>
      <c r="DV139" s="366"/>
      <c r="DW139" s="366"/>
      <c r="DX139" s="366"/>
      <c r="DY139" s="366"/>
      <c r="DZ139" s="366"/>
      <c r="EA139" s="366"/>
      <c r="EB139" s="366"/>
      <c r="EC139" s="366"/>
      <c r="ED139" s="366"/>
      <c r="EE139" s="366"/>
      <c r="EF139" s="366"/>
      <c r="EG139" s="366"/>
      <c r="EH139" s="366"/>
      <c r="EI139" s="366"/>
      <c r="EJ139" s="366"/>
      <c r="EK139" s="366"/>
      <c r="EL139" s="366"/>
      <c r="EM139" s="366"/>
      <c r="EN139" s="366"/>
      <c r="EO139" s="366"/>
      <c r="EP139" s="366"/>
      <c r="EQ139" s="366"/>
      <c r="ER139" s="366"/>
      <c r="ES139" s="366"/>
      <c r="ET139" s="366"/>
      <c r="EU139" s="366"/>
      <c r="EV139" s="366"/>
      <c r="EW139" s="366"/>
      <c r="EX139" s="366"/>
      <c r="EY139" s="366"/>
      <c r="EZ139" s="366"/>
      <c r="FA139" s="366"/>
      <c r="FB139" s="366"/>
      <c r="FC139" s="366"/>
      <c r="FD139" s="366"/>
      <c r="FE139" s="366"/>
      <c r="FF139" s="366"/>
      <c r="FG139" s="366"/>
      <c r="FH139" s="366"/>
      <c r="FI139" s="366"/>
      <c r="FJ139" s="366"/>
      <c r="FK139" s="366"/>
      <c r="FL139" s="366"/>
      <c r="FM139" s="366"/>
      <c r="FN139" s="366"/>
      <c r="FO139" s="366"/>
      <c r="FP139" s="366"/>
      <c r="FQ139" s="366"/>
      <c r="FR139" s="366"/>
      <c r="FS139" s="366"/>
      <c r="FT139" s="366"/>
      <c r="FU139" s="366"/>
      <c r="FV139" s="366"/>
      <c r="FW139" s="366"/>
      <c r="FX139" s="366"/>
      <c r="FY139" s="366"/>
      <c r="FZ139" s="366"/>
      <c r="GA139" s="366"/>
      <c r="GB139" s="366"/>
      <c r="GC139" s="366"/>
      <c r="GD139" s="366"/>
      <c r="GE139" s="366"/>
      <c r="GF139" s="366"/>
      <c r="GG139" s="366"/>
      <c r="GH139" s="366"/>
      <c r="GI139" s="366"/>
      <c r="GJ139" s="366"/>
      <c r="GK139" s="366"/>
      <c r="GL139" s="366"/>
      <c r="GM139" s="366"/>
      <c r="GN139" s="366"/>
      <c r="GO139" s="366"/>
      <c r="GP139" s="366"/>
      <c r="GQ139" s="366"/>
      <c r="GR139" s="366"/>
      <c r="GS139" s="366"/>
      <c r="GT139" s="366"/>
      <c r="GU139" s="366"/>
      <c r="GV139" s="366"/>
      <c r="GW139" s="366"/>
      <c r="GX139" s="366"/>
      <c r="GY139" s="366"/>
    </row>
    <row r="140" spans="1:207" ht="101.25" customHeight="1">
      <c r="A140" s="261"/>
      <c r="B140" s="8" t="s">
        <v>604</v>
      </c>
      <c r="C140" s="255" t="s">
        <v>605</v>
      </c>
      <c r="D140" s="255" t="s">
        <v>606</v>
      </c>
      <c r="E140" s="266" t="s">
        <v>33</v>
      </c>
      <c r="F140" s="283">
        <v>4</v>
      </c>
      <c r="G140" s="321" t="s">
        <v>508</v>
      </c>
      <c r="H140" s="7" t="s">
        <v>35</v>
      </c>
      <c r="I140" s="8" t="s">
        <v>49</v>
      </c>
      <c r="J140" s="8">
        <f>IF(ISERROR(W140*X140),"",W140*X140)</f>
        <v>36</v>
      </c>
      <c r="K140" s="14" t="str">
        <f>IF(ISERROR(VLOOKUP(Y140,'Directive OSH09 (FR)'!$T$6:$U$10,2,FALSE)),"",VLOOKUP(Y140,'Directive OSH09 (FR)'!$T$6:$U$10,2,FALSE))</f>
        <v>3-Moderé</v>
      </c>
      <c r="L140" s="126"/>
      <c r="M140" s="127"/>
      <c r="N140" s="27"/>
      <c r="O140" s="27"/>
      <c r="P140" s="27"/>
      <c r="Q140" s="57"/>
      <c r="R140" s="35"/>
      <c r="S140" s="7">
        <f t="shared" ref="S140:T140" si="121">U140</f>
        <v>0</v>
      </c>
      <c r="T140" s="35">
        <f t="shared" si="121"/>
        <v>0</v>
      </c>
      <c r="U140" s="3">
        <f>IF(A140="",0,IF(Q$136="",1,IF(Q$136+$U$89*365&lt;$U$1,1,0)))</f>
        <v>0</v>
      </c>
      <c r="V140" s="163">
        <f>IF(A140="",0,IF(Q$136="",1,IF(Q$136+$V$89*365&lt;$U$1,1,0)))</f>
        <v>0</v>
      </c>
      <c r="W140" s="162">
        <f>IF(ISERROR(VLOOKUP(H140,'Directive OSH09 (FR)'!$O$6:$P$10,2,FALSE)),"",VLOOKUP(H140,'Directive OSH09 (FR)'!$O$6:$P$10,2,FALSE))</f>
        <v>2</v>
      </c>
      <c r="X140" s="3">
        <f>IF(ISERROR(VLOOKUP(I140,'Directive OSH09 (FR)'!$O$13:$P$17,2,FALSE)),"",VLOOKUP(I140,'Directive OSH09 (FR)'!$O$13:$P$17,2,FALSE))</f>
        <v>18</v>
      </c>
      <c r="Y140" s="3">
        <f>IF(J140="","",IF(J140&gt;=161,5,IF(J140&gt;=65,4,IF(J140&gt;=20,3,IF(J140&gt;=9,2,1)))))</f>
        <v>3</v>
      </c>
      <c r="Z140" s="417"/>
      <c r="AA140" s="418"/>
      <c r="AB140" s="418"/>
      <c r="AC140" s="418"/>
      <c r="AD140" s="419"/>
      <c r="AE140" s="417"/>
      <c r="AF140" s="418"/>
      <c r="AG140" s="418"/>
      <c r="AH140" s="418"/>
      <c r="AI140" s="419"/>
    </row>
    <row r="141" spans="1:207" ht="112.5" customHeight="1">
      <c r="A141" s="261"/>
      <c r="B141" s="8"/>
      <c r="C141" s="8"/>
      <c r="D141" s="8"/>
      <c r="E141" s="266"/>
      <c r="F141" s="283"/>
      <c r="G141" s="321"/>
      <c r="H141" s="7"/>
      <c r="I141" s="8"/>
      <c r="J141" s="8"/>
      <c r="K141" s="14"/>
      <c r="L141" s="126"/>
      <c r="M141" s="127"/>
      <c r="N141" s="27"/>
      <c r="O141" s="27"/>
      <c r="P141" s="27"/>
      <c r="Q141" s="57"/>
      <c r="R141" s="35"/>
      <c r="S141" s="7"/>
      <c r="T141" s="35"/>
      <c r="U141" s="3"/>
      <c r="V141" s="163"/>
      <c r="W141" s="162"/>
      <c r="X141" s="3"/>
      <c r="Y141" s="3"/>
      <c r="Z141" s="417"/>
      <c r="AA141" s="418"/>
      <c r="AB141" s="418"/>
      <c r="AC141" s="418"/>
      <c r="AD141" s="419"/>
      <c r="AE141" s="417"/>
      <c r="AF141" s="418"/>
      <c r="AG141" s="418"/>
      <c r="AH141" s="418"/>
      <c r="AI141" s="419"/>
    </row>
    <row r="142" spans="1:207">
      <c r="A142" s="261"/>
      <c r="B142" s="8"/>
      <c r="C142" s="8"/>
      <c r="D142" s="8"/>
      <c r="E142" s="266"/>
      <c r="F142" s="283"/>
      <c r="G142" s="321"/>
      <c r="H142" s="7"/>
      <c r="I142" s="8"/>
      <c r="J142" s="8" t="str">
        <f t="shared" ref="J142:J144" si="122">IF(ISERROR(W142*X142),"",W142*X142)</f>
        <v/>
      </c>
      <c r="K142" s="14" t="str">
        <f>IF(ISERROR(VLOOKUP(Y142,'Directive OSH09 (FR)'!$T$6:$U$10,2,FALSE)),"",VLOOKUP(Y142,'Directive OSH09 (FR)'!$T$6:$U$10,2,FALSE))</f>
        <v/>
      </c>
      <c r="L142" s="126"/>
      <c r="M142" s="127"/>
      <c r="N142" s="27"/>
      <c r="O142" s="27"/>
      <c r="P142" s="27"/>
      <c r="Q142" s="57"/>
      <c r="R142" s="35"/>
      <c r="S142" s="7">
        <f t="shared" ref="S142:T144" si="123">U142</f>
        <v>0</v>
      </c>
      <c r="T142" s="35">
        <f t="shared" si="123"/>
        <v>0</v>
      </c>
      <c r="U142" s="3">
        <f>IF(A142="",0,IF(Q$139="",1,IF(Q$139+$U$90*365&lt;$U$1,1,0)))</f>
        <v>0</v>
      </c>
      <c r="V142" s="163">
        <f>IF(A142="",0,IF(Q$139="",1,IF(Q$139+$V$90*365&lt;$U$1,1,0)))</f>
        <v>0</v>
      </c>
      <c r="W142" s="162" t="str">
        <f>IF(ISERROR(VLOOKUP(H142,'Directive OSH09 (FR)'!$O$6:$P$10,2,FALSE)),"",VLOOKUP(H142,'Directive OSH09 (FR)'!$O$6:$P$10,2,FALSE))</f>
        <v/>
      </c>
      <c r="X142" s="3" t="str">
        <f>IF(ISERROR(VLOOKUP(I142,'Directive OSH09 (FR)'!$O$13:$P$17,2,FALSE)),"",VLOOKUP(I142,'Directive OSH09 (FR)'!$O$13:$P$17,2,FALSE))</f>
        <v/>
      </c>
      <c r="Y142" s="3" t="str">
        <f t="shared" ref="Y142:Y144" si="124">IF(J142="","",IF(J142&gt;=161,5,IF(J142&gt;=65,4,IF(J142&gt;=20,3,IF(J142&gt;=9,2,1)))))</f>
        <v/>
      </c>
      <c r="Z142" s="417"/>
      <c r="AA142" s="418"/>
      <c r="AB142" s="418"/>
      <c r="AC142" s="418"/>
      <c r="AD142" s="419"/>
      <c r="AE142" s="417"/>
      <c r="AF142" s="418"/>
      <c r="AG142" s="418"/>
      <c r="AH142" s="418"/>
      <c r="AI142" s="419"/>
    </row>
    <row r="143" spans="1:207">
      <c r="A143" s="261"/>
      <c r="B143" s="8"/>
      <c r="C143" s="8"/>
      <c r="D143" s="8"/>
      <c r="E143" s="266"/>
      <c r="F143" s="283"/>
      <c r="G143" s="321"/>
      <c r="H143" s="7"/>
      <c r="I143" s="8"/>
      <c r="J143" s="8" t="str">
        <f t="shared" si="122"/>
        <v/>
      </c>
      <c r="K143" s="14" t="str">
        <f>IF(ISERROR(VLOOKUP(Y143,'Directive OSH09 (FR)'!$T$6:$U$10,2,FALSE)),"",VLOOKUP(Y143,'Directive OSH09 (FR)'!$T$6:$U$10,2,FALSE))</f>
        <v/>
      </c>
      <c r="L143" s="126"/>
      <c r="M143" s="127"/>
      <c r="N143" s="27"/>
      <c r="O143" s="27"/>
      <c r="P143" s="27"/>
      <c r="Q143" s="57"/>
      <c r="R143" s="35"/>
      <c r="S143" s="7">
        <f t="shared" si="123"/>
        <v>0</v>
      </c>
      <c r="T143" s="35">
        <f t="shared" si="123"/>
        <v>0</v>
      </c>
      <c r="U143" s="3">
        <f>IF(A143="",0,IF(Q$139="",1,IF(Q$139+$U$90*365&lt;$U$1,1,0)))</f>
        <v>0</v>
      </c>
      <c r="V143" s="163">
        <f>IF(A143="",0,IF(Q$139="",1,IF(Q$139+$V$90*365&lt;$U$1,1,0)))</f>
        <v>0</v>
      </c>
      <c r="W143" s="162" t="str">
        <f>IF(ISERROR(VLOOKUP(H143,'Directive OSH09 (FR)'!$O$6:$P$10,2,FALSE)),"",VLOOKUP(H143,'Directive OSH09 (FR)'!$O$6:$P$10,2,FALSE))</f>
        <v/>
      </c>
      <c r="X143" s="3" t="str">
        <f>IF(ISERROR(VLOOKUP(I143,'Directive OSH09 (FR)'!$O$13:$P$17,2,FALSE)),"",VLOOKUP(I143,'Directive OSH09 (FR)'!$O$13:$P$17,2,FALSE))</f>
        <v/>
      </c>
      <c r="Y143" s="3" t="str">
        <f t="shared" si="124"/>
        <v/>
      </c>
      <c r="Z143" s="417"/>
      <c r="AA143" s="418"/>
      <c r="AB143" s="418"/>
      <c r="AC143" s="418"/>
      <c r="AD143" s="419"/>
      <c r="AE143" s="417"/>
      <c r="AF143" s="418"/>
      <c r="AG143" s="418"/>
      <c r="AH143" s="418"/>
      <c r="AI143" s="419"/>
    </row>
    <row r="144" spans="1:207" ht="5.25" customHeight="1">
      <c r="A144" s="405"/>
      <c r="B144" s="62"/>
      <c r="C144" s="62"/>
      <c r="D144" s="62"/>
      <c r="E144" s="293"/>
      <c r="F144" s="293"/>
      <c r="G144" s="458"/>
      <c r="H144" s="61"/>
      <c r="I144" s="62"/>
      <c r="J144" s="62" t="str">
        <f t="shared" si="122"/>
        <v/>
      </c>
      <c r="K144" s="63" t="str">
        <f>IF(ISERROR(VLOOKUP(Y144,'Directive OSH09 (FR)'!$T$6:$U$10,2,FALSE)),"",VLOOKUP(Y144,'Directive OSH09 (FR)'!$T$6:$U$10,2,FALSE))</f>
        <v/>
      </c>
      <c r="L144" s="61"/>
      <c r="M144" s="64"/>
      <c r="N144" s="64"/>
      <c r="O144" s="64"/>
      <c r="P144" s="64"/>
      <c r="Q144" s="65"/>
      <c r="R144" s="66"/>
      <c r="S144" s="61">
        <f t="shared" si="123"/>
        <v>0</v>
      </c>
      <c r="T144" s="66">
        <f t="shared" si="123"/>
        <v>0</v>
      </c>
      <c r="U144" s="164">
        <f>IF(A144="",0,IF(Q$139="",1,IF(Q$139+$U$90*365&lt;$U$1,1,0)))</f>
        <v>0</v>
      </c>
      <c r="V144" s="165">
        <f>IF(A144="",0,IF(Q$139="",1,IF(Q$139+$V$90*365&lt;$U$1,1,0)))</f>
        <v>0</v>
      </c>
      <c r="W144" s="162" t="str">
        <f>IF(ISERROR(VLOOKUP(H144,'Directive OSH09 (FR)'!$O$6:$P$10,2,FALSE)),"",VLOOKUP(H144,'Directive OSH09 (FR)'!$O$6:$P$10,2,FALSE))</f>
        <v/>
      </c>
      <c r="X144" s="3" t="str">
        <f>IF(ISERROR(VLOOKUP(I144,'Directive OSH09 (FR)'!$O$13:$P$17,2,FALSE)),"",VLOOKUP(I144,'Directive OSH09 (FR)'!$O$13:$P$17,2,FALSE))</f>
        <v/>
      </c>
      <c r="Y144" s="3" t="str">
        <f t="shared" si="124"/>
        <v/>
      </c>
      <c r="Z144" s="417"/>
      <c r="AA144" s="418"/>
      <c r="AB144" s="418"/>
      <c r="AC144" s="418"/>
      <c r="AD144" s="419"/>
      <c r="AE144" s="417"/>
      <c r="AF144" s="418"/>
      <c r="AG144" s="418"/>
      <c r="AH144" s="418"/>
      <c r="AI144" s="419"/>
    </row>
    <row r="145" spans="1:207" s="517" customFormat="1">
      <c r="A145" s="403" t="s">
        <v>297</v>
      </c>
      <c r="B145" s="398"/>
      <c r="C145" s="398"/>
      <c r="D145" s="398"/>
      <c r="E145" s="370"/>
      <c r="F145" s="370"/>
      <c r="G145" s="464"/>
      <c r="H145" s="412"/>
      <c r="I145" s="398"/>
      <c r="J145" s="398">
        <f>IF(SUM(J146:J150)=0,"",MAX(J146:J150))</f>
        <v>32</v>
      </c>
      <c r="K145" s="356" t="str">
        <f>IF(ISERROR(VLOOKUP(Y145,'Directive OSH09 (FR)'!$T$6:$U$10,2,FALSE)),"",VLOOKUP(Y145,'Directive OSH09 (FR)'!$T$6:$U$10,2,FALSE))</f>
        <v>3-Moderé</v>
      </c>
      <c r="L145" s="357" t="str">
        <f>IF(ISERROR(VLOOKUP($A145,Dangers!$B$4:$G$1001,4,FALSE)),"ERR",IF(ISBLANK(VLOOKUP($A145,Dangers!$B$4:$G$1001,4,FALSE)),"","Yes"))</f>
        <v/>
      </c>
      <c r="M145" s="358" t="str">
        <f>IF(ISERROR(VLOOKUP($A145,Dangers!$B$4:$G$1001,6,FALSE)),"ERR",IF(ISBLANK((VLOOKUP($A145,Dangers!$B$4:$G$1001,6,FALSE))),"","Yes"))</f>
        <v>Yes</v>
      </c>
      <c r="N145" s="358"/>
      <c r="O145" s="359"/>
      <c r="P145" s="358"/>
      <c r="Q145" s="360">
        <f>IF(OR(L145="Yes",M145="Yes"),MAX(Q146:Q150),"")</f>
        <v>0</v>
      </c>
      <c r="R145" s="361"/>
      <c r="S145" s="357">
        <f>IF(L145="Yes",IF(SUM(S146:S150)=0,0,1),2)</f>
        <v>2</v>
      </c>
      <c r="T145" s="361">
        <f ca="1">IF(M145="Yes",IF(SUM(T146:T150)=0,0,1),2)</f>
        <v>1</v>
      </c>
      <c r="U145" s="362">
        <v>1</v>
      </c>
      <c r="V145" s="363">
        <v>3</v>
      </c>
      <c r="W145" s="364" t="str">
        <f>IF(ISERROR(VLOOKUP(H145,'Directive OSH09 (FR)'!$O$6:$P$10,2,FALSE)),"",VLOOKUP(H145,'Directive OSH09 (FR)'!$O$6:$P$10,2,FALSE))</f>
        <v/>
      </c>
      <c r="X145" s="362" t="str">
        <f>IF(ISERROR(VLOOKUP(I145,'Directive OSH09 (FR)'!$O$13:$P$17,2,FALSE)),"",VLOOKUP(I145,'Directive OSH09 (FR)'!$O$13:$P$17,2,FALSE))</f>
        <v/>
      </c>
      <c r="Y145" s="362">
        <f>IF(J145="","",IF(J145&gt;=161,5,IF(J145&gt;=65,4,IF(J145&gt;=20,3,IF(J145&gt;=9,2,1)))))</f>
        <v>3</v>
      </c>
      <c r="Z145" s="374"/>
      <c r="AA145" s="375"/>
      <c r="AB145" s="375"/>
      <c r="AC145" s="375"/>
      <c r="AD145" s="376"/>
      <c r="AE145" s="374"/>
      <c r="AF145" s="375"/>
      <c r="AG145" s="375"/>
      <c r="AH145" s="375"/>
      <c r="AI145" s="376"/>
      <c r="AJ145" s="366"/>
      <c r="AK145" s="366"/>
      <c r="AL145" s="366"/>
      <c r="AM145" s="366"/>
      <c r="AN145" s="366"/>
      <c r="AO145" s="366"/>
      <c r="AP145" s="366"/>
      <c r="AQ145" s="366"/>
      <c r="AR145" s="366"/>
      <c r="AS145" s="366"/>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366"/>
      <c r="CD145" s="366"/>
      <c r="CE145" s="366"/>
      <c r="CF145" s="366"/>
      <c r="CG145" s="366"/>
      <c r="CH145" s="366"/>
      <c r="CI145" s="366"/>
      <c r="CJ145" s="366"/>
      <c r="CK145" s="366"/>
      <c r="CL145" s="366"/>
      <c r="CM145" s="366"/>
      <c r="CN145" s="366"/>
      <c r="CO145" s="366"/>
      <c r="CP145" s="366"/>
      <c r="CQ145" s="366"/>
      <c r="CR145" s="366"/>
      <c r="CS145" s="366"/>
      <c r="CT145" s="366"/>
      <c r="CU145" s="366"/>
      <c r="CV145" s="366"/>
      <c r="CW145" s="366"/>
      <c r="CX145" s="366"/>
      <c r="CY145" s="366"/>
      <c r="CZ145" s="366"/>
      <c r="DA145" s="366"/>
      <c r="DB145" s="366"/>
      <c r="DC145" s="366"/>
      <c r="DD145" s="366"/>
      <c r="DE145" s="366"/>
      <c r="DF145" s="366"/>
      <c r="DG145" s="366"/>
      <c r="DH145" s="366"/>
      <c r="DI145" s="366"/>
      <c r="DJ145" s="366"/>
      <c r="DK145" s="366"/>
      <c r="DL145" s="366"/>
      <c r="DM145" s="366"/>
      <c r="DN145" s="366"/>
      <c r="DO145" s="366"/>
      <c r="DP145" s="366"/>
      <c r="DQ145" s="366"/>
      <c r="DR145" s="366"/>
      <c r="DS145" s="366"/>
      <c r="DT145" s="366"/>
      <c r="DU145" s="366"/>
      <c r="DV145" s="366"/>
      <c r="DW145" s="366"/>
      <c r="DX145" s="366"/>
      <c r="DY145" s="366"/>
      <c r="DZ145" s="366"/>
      <c r="EA145" s="366"/>
      <c r="EB145" s="366"/>
      <c r="EC145" s="366"/>
      <c r="ED145" s="366"/>
      <c r="EE145" s="366"/>
      <c r="EF145" s="366"/>
      <c r="EG145" s="366"/>
      <c r="EH145" s="366"/>
      <c r="EI145" s="366"/>
      <c r="EJ145" s="366"/>
      <c r="EK145" s="366"/>
      <c r="EL145" s="366"/>
      <c r="EM145" s="366"/>
      <c r="EN145" s="366"/>
      <c r="EO145" s="366"/>
      <c r="EP145" s="366"/>
      <c r="EQ145" s="366"/>
      <c r="ER145" s="366"/>
      <c r="ES145" s="366"/>
      <c r="ET145" s="366"/>
      <c r="EU145" s="366"/>
      <c r="EV145" s="366"/>
      <c r="EW145" s="366"/>
      <c r="EX145" s="366"/>
      <c r="EY145" s="366"/>
      <c r="EZ145" s="366"/>
      <c r="FA145" s="366"/>
      <c r="FB145" s="366"/>
      <c r="FC145" s="366"/>
      <c r="FD145" s="366"/>
      <c r="FE145" s="366"/>
      <c r="FF145" s="366"/>
      <c r="FG145" s="366"/>
      <c r="FH145" s="366"/>
      <c r="FI145" s="366"/>
      <c r="FJ145" s="366"/>
      <c r="FK145" s="366"/>
      <c r="FL145" s="366"/>
      <c r="FM145" s="366"/>
      <c r="FN145" s="366"/>
      <c r="FO145" s="366"/>
      <c r="FP145" s="366"/>
      <c r="FQ145" s="366"/>
      <c r="FR145" s="366"/>
      <c r="FS145" s="366"/>
      <c r="FT145" s="366"/>
      <c r="FU145" s="366"/>
      <c r="FV145" s="366"/>
      <c r="FW145" s="366"/>
      <c r="FX145" s="366"/>
      <c r="FY145" s="366"/>
      <c r="FZ145" s="366"/>
      <c r="GA145" s="366"/>
      <c r="GB145" s="366"/>
      <c r="GC145" s="366"/>
      <c r="GD145" s="366"/>
      <c r="GE145" s="366"/>
      <c r="GF145" s="366"/>
      <c r="GG145" s="366"/>
      <c r="GH145" s="366"/>
      <c r="GI145" s="366"/>
      <c r="GJ145" s="366"/>
      <c r="GK145" s="366"/>
      <c r="GL145" s="366"/>
      <c r="GM145" s="366"/>
      <c r="GN145" s="366"/>
      <c r="GO145" s="366"/>
      <c r="GP145" s="366"/>
      <c r="GQ145" s="366"/>
      <c r="GR145" s="366"/>
      <c r="GS145" s="366"/>
      <c r="GT145" s="366"/>
      <c r="GU145" s="366"/>
      <c r="GV145" s="366"/>
      <c r="GW145" s="366"/>
      <c r="GX145" s="366"/>
      <c r="GY145" s="366"/>
    </row>
    <row r="146" spans="1:207" ht="38.25">
      <c r="A146" s="261"/>
      <c r="B146" s="8" t="s">
        <v>1059</v>
      </c>
      <c r="C146" s="8" t="s">
        <v>1060</v>
      </c>
      <c r="D146" s="8" t="s">
        <v>1319</v>
      </c>
      <c r="E146" s="266" t="s">
        <v>39</v>
      </c>
      <c r="F146" s="283">
        <v>4</v>
      </c>
      <c r="G146" s="321" t="s">
        <v>1061</v>
      </c>
      <c r="H146" s="7" t="s">
        <v>38</v>
      </c>
      <c r="I146" s="8" t="s">
        <v>47</v>
      </c>
      <c r="J146" s="8">
        <f>IF(ISERROR(W146*X146),"",W146*X146)</f>
        <v>16</v>
      </c>
      <c r="K146" s="14" t="str">
        <f>IF(ISERROR(VLOOKUP(Y146,'Directive OSH09 (FR)'!$T$6:$U$10,2,FALSE)),"",VLOOKUP(Y146,'Directive OSH09 (FR)'!$T$6:$U$10,2,FALSE))</f>
        <v>2-Tolérable</v>
      </c>
      <c r="L146" s="126"/>
      <c r="M146" s="127"/>
      <c r="N146" s="27"/>
      <c r="O146" s="27"/>
      <c r="P146" s="27"/>
      <c r="Q146" s="57"/>
      <c r="R146" s="35"/>
      <c r="S146" s="7">
        <f t="shared" ref="S146:T150" si="125">U146</f>
        <v>0</v>
      </c>
      <c r="T146" s="35">
        <f t="shared" si="125"/>
        <v>0</v>
      </c>
      <c r="U146" s="3">
        <f>IF(A146="",0,IF(Q$145="",1,IF(Q$145+$U$90*365&lt;$U$1,1,0)))</f>
        <v>0</v>
      </c>
      <c r="V146" s="163">
        <f>IF(A146="",0,IF(Q$145="",1,IF(Q$145+$V$90*365&lt;$U$1,1,0)))</f>
        <v>0</v>
      </c>
      <c r="W146" s="162">
        <f>IF(ISERROR(VLOOKUP(H146,'Directive OSH09 (FR)'!$O$6:$P$10,2,FALSE)),"",VLOOKUP(H146,'Directive OSH09 (FR)'!$O$6:$P$10,2,FALSE))</f>
        <v>4</v>
      </c>
      <c r="X146" s="3">
        <f>IF(ISERROR(VLOOKUP(I146,'Directive OSH09 (FR)'!$O$13:$P$17,2,FALSE)),"",VLOOKUP(I146,'Directive OSH09 (FR)'!$O$13:$P$17,2,FALSE))</f>
        <v>4</v>
      </c>
      <c r="Y146" s="3">
        <f>IF(J146="","",IF(J146&gt;=161,5,IF(J146&gt;=65,4,IF(J146&gt;=20,3,IF(J146&gt;=9,2,1)))))</f>
        <v>2</v>
      </c>
      <c r="Z146" s="417"/>
      <c r="AA146" s="418"/>
      <c r="AB146" s="418"/>
      <c r="AC146" s="418"/>
      <c r="AD146" s="419"/>
      <c r="AE146" s="417"/>
      <c r="AF146" s="418"/>
      <c r="AG146" s="418"/>
      <c r="AH146" s="418"/>
      <c r="AI146" s="419"/>
    </row>
    <row r="147" spans="1:207" ht="38.25">
      <c r="A147" s="261" t="s">
        <v>622</v>
      </c>
      <c r="B147" s="255" t="s">
        <v>623</v>
      </c>
      <c r="C147" s="255" t="s">
        <v>624</v>
      </c>
      <c r="D147" s="255" t="s">
        <v>625</v>
      </c>
      <c r="E147" s="266" t="s">
        <v>39</v>
      </c>
      <c r="F147" s="267">
        <v>4</v>
      </c>
      <c r="G147" s="256" t="s">
        <v>610</v>
      </c>
      <c r="H147" s="7" t="s">
        <v>38</v>
      </c>
      <c r="I147" s="8" t="s">
        <v>48</v>
      </c>
      <c r="J147" s="8">
        <f t="shared" ref="J147" si="126">IF(ISERROR(W147*X147),"",W147*X147)</f>
        <v>32</v>
      </c>
      <c r="K147" s="14" t="str">
        <f>IF(ISERROR(VLOOKUP(Y147,'Directive OSH09 (FR)'!$T$6:$U$10,2,FALSE)),"",VLOOKUP(Y147,'Directive OSH09 (FR)'!$T$6:$U$10,2,FALSE))</f>
        <v>3-Moderé</v>
      </c>
      <c r="L147" s="126"/>
      <c r="M147" s="127"/>
      <c r="N147" s="27"/>
      <c r="O147" s="27"/>
      <c r="P147" s="27"/>
      <c r="Q147" s="57"/>
      <c r="R147" s="35"/>
      <c r="S147" s="7">
        <f t="shared" ca="1" si="125"/>
        <v>1</v>
      </c>
      <c r="T147" s="35">
        <f t="shared" ca="1" si="125"/>
        <v>1</v>
      </c>
      <c r="U147" s="3">
        <f ca="1">IF(A147="",0,IF(Q$145="",1,IF(Q$145+$U$90*365&lt;$U$1,1,0)))</f>
        <v>1</v>
      </c>
      <c r="V147" s="163">
        <f ca="1">IF(A147="",0,IF(Q$145="",1,IF(Q$145+$V$90*365&lt;$U$1,1,0)))</f>
        <v>1</v>
      </c>
      <c r="W147" s="162">
        <f>IF(ISERROR(VLOOKUP(H147,'Directive OSH09 (FR)'!$O$6:$P$10,2,FALSE)),"",VLOOKUP(H147,'Directive OSH09 (FR)'!$O$6:$P$10,2,FALSE))</f>
        <v>4</v>
      </c>
      <c r="X147" s="3">
        <f>IF(ISERROR(VLOOKUP(I147,'Directive OSH09 (FR)'!$O$13:$P$17,2,FALSE)),"",VLOOKUP(I147,'Directive OSH09 (FR)'!$O$13:$P$17,2,FALSE))</f>
        <v>8</v>
      </c>
      <c r="Y147" s="3">
        <f t="shared" ref="Y147" si="127">IF(J147="","",IF(J147&gt;=161,5,IF(J147&gt;=65,4,IF(J147&gt;=20,3,IF(J147&gt;=9,2,1)))))</f>
        <v>3</v>
      </c>
      <c r="Z147" s="210"/>
      <c r="AA147" s="418"/>
      <c r="AB147" s="418"/>
      <c r="AC147" s="418"/>
      <c r="AD147" s="419"/>
      <c r="AE147" s="421"/>
      <c r="AF147" s="8"/>
      <c r="AG147" s="8"/>
      <c r="AH147" s="8">
        <f t="shared" ref="AH147" si="128">IF(ISERROR(AU147*AV147),"",AU147*AV147)</f>
        <v>0</v>
      </c>
      <c r="AI147" s="423"/>
    </row>
    <row r="148" spans="1:207" ht="38.25">
      <c r="A148" s="261"/>
      <c r="B148" s="8" t="s">
        <v>1059</v>
      </c>
      <c r="C148" s="8" t="s">
        <v>1318</v>
      </c>
      <c r="D148" s="8" t="s">
        <v>1320</v>
      </c>
      <c r="E148" s="266" t="s">
        <v>39</v>
      </c>
      <c r="F148" s="283">
        <v>4</v>
      </c>
      <c r="G148" s="321" t="s">
        <v>1061</v>
      </c>
      <c r="H148" s="7" t="s">
        <v>38</v>
      </c>
      <c r="I148" s="8" t="s">
        <v>47</v>
      </c>
      <c r="J148" s="8">
        <f>IF(ISERROR(W148*X148),"",W148*X148)</f>
        <v>16</v>
      </c>
      <c r="K148" s="14" t="str">
        <f>IF(ISERROR(VLOOKUP(Y148,'Directive OSH09 (FR)'!$T$6:$U$10,2,FALSE)),"",VLOOKUP(Y148,'Directive OSH09 (FR)'!$T$6:$U$10,2,FALSE))</f>
        <v>2-Tolérable</v>
      </c>
      <c r="L148" s="126"/>
      <c r="M148" s="127"/>
      <c r="N148" s="27"/>
      <c r="O148" s="27"/>
      <c r="P148" s="27"/>
      <c r="Q148" s="57"/>
      <c r="R148" s="35"/>
      <c r="S148" s="7">
        <f t="shared" ref="S148" si="129">U148</f>
        <v>0</v>
      </c>
      <c r="T148" s="35">
        <f t="shared" ref="T148" si="130">V148</f>
        <v>0</v>
      </c>
      <c r="U148" s="3">
        <f>IF(A148="",0,IF(Q$145="",1,IF(Q$145+$U$90*365&lt;$U$1,1,0)))</f>
        <v>0</v>
      </c>
      <c r="V148" s="163">
        <f>IF(A148="",0,IF(Q$145="",1,IF(Q$145+$V$90*365&lt;$U$1,1,0)))</f>
        <v>0</v>
      </c>
      <c r="W148" s="162">
        <f>IF(ISERROR(VLOOKUP(H148,'Directive OSH09 (FR)'!$O$6:$P$10,2,FALSE)),"",VLOOKUP(H148,'Directive OSH09 (FR)'!$O$6:$P$10,2,FALSE))</f>
        <v>4</v>
      </c>
      <c r="X148" s="3">
        <f>IF(ISERROR(VLOOKUP(I148,'Directive OSH09 (FR)'!$O$13:$P$17,2,FALSE)),"",VLOOKUP(I148,'Directive OSH09 (FR)'!$O$13:$P$17,2,FALSE))</f>
        <v>4</v>
      </c>
      <c r="Y148" s="3">
        <f>IF(J148="","",IF(J148&gt;=161,5,IF(J148&gt;=65,4,IF(J148&gt;=20,3,IF(J148&gt;=9,2,1)))))</f>
        <v>2</v>
      </c>
      <c r="Z148" s="417"/>
      <c r="AA148" s="418"/>
      <c r="AB148" s="418"/>
      <c r="AC148" s="418"/>
      <c r="AD148" s="419"/>
      <c r="AE148" s="417"/>
      <c r="AF148" s="418"/>
      <c r="AG148" s="418"/>
      <c r="AH148" s="418"/>
      <c r="AI148" s="419"/>
    </row>
    <row r="149" spans="1:207">
      <c r="A149" s="261"/>
      <c r="B149" s="8"/>
      <c r="C149" s="8"/>
      <c r="D149" s="8"/>
      <c r="E149" s="266"/>
      <c r="F149" s="283"/>
      <c r="G149" s="321"/>
      <c r="H149" s="7"/>
      <c r="I149" s="8"/>
      <c r="J149" s="8" t="str">
        <f t="shared" ref="J149:J150" si="131">IF(ISERROR(W149*X149),"",W149*X149)</f>
        <v/>
      </c>
      <c r="K149" s="14" t="str">
        <f>IF(ISERROR(VLOOKUP(Y149,'Directive OSH09 (FR)'!$T$6:$U$10,2,FALSE)),"",VLOOKUP(Y149,'Directive OSH09 (FR)'!$T$6:$U$10,2,FALSE))</f>
        <v/>
      </c>
      <c r="L149" s="126"/>
      <c r="M149" s="127"/>
      <c r="N149" s="27"/>
      <c r="O149" s="27"/>
      <c r="P149" s="27"/>
      <c r="Q149" s="57"/>
      <c r="R149" s="35"/>
      <c r="S149" s="7">
        <f t="shared" si="125"/>
        <v>0</v>
      </c>
      <c r="T149" s="35">
        <f t="shared" si="125"/>
        <v>0</v>
      </c>
      <c r="U149" s="3">
        <f>IF(A149="",0,IF(Q$145="",1,IF(Q$145+$U$90*365&lt;$U$1,1,0)))</f>
        <v>0</v>
      </c>
      <c r="V149" s="163">
        <f>IF(A149="",0,IF(Q$145="",1,IF(Q$145+$V$90*365&lt;$U$1,1,0)))</f>
        <v>0</v>
      </c>
      <c r="W149" s="162" t="str">
        <f>IF(ISERROR(VLOOKUP(H149,'Directive OSH09 (FR)'!$O$6:$P$10,2,FALSE)),"",VLOOKUP(H149,'Directive OSH09 (FR)'!$O$6:$P$10,2,FALSE))</f>
        <v/>
      </c>
      <c r="X149" s="3" t="str">
        <f>IF(ISERROR(VLOOKUP(I149,'Directive OSH09 (FR)'!$O$13:$P$17,2,FALSE)),"",VLOOKUP(I149,'Directive OSH09 (FR)'!$O$13:$P$17,2,FALSE))</f>
        <v/>
      </c>
      <c r="Y149" s="3" t="str">
        <f t="shared" ref="Y149:Y150" si="132">IF(J149="","",IF(J149&gt;=161,5,IF(J149&gt;=65,4,IF(J149&gt;=20,3,IF(J149&gt;=9,2,1)))))</f>
        <v/>
      </c>
      <c r="Z149" s="417"/>
      <c r="AA149" s="418"/>
      <c r="AB149" s="418"/>
      <c r="AC149" s="418"/>
      <c r="AD149" s="419"/>
      <c r="AE149" s="417"/>
      <c r="AF149" s="418"/>
      <c r="AG149" s="418"/>
      <c r="AH149" s="418"/>
      <c r="AI149" s="419"/>
    </row>
    <row r="150" spans="1:207" ht="5.25" customHeight="1">
      <c r="A150" s="405"/>
      <c r="B150" s="62"/>
      <c r="C150" s="62"/>
      <c r="D150" s="62"/>
      <c r="E150" s="293"/>
      <c r="F150" s="293"/>
      <c r="G150" s="458"/>
      <c r="H150" s="61"/>
      <c r="I150" s="62"/>
      <c r="J150" s="62" t="str">
        <f t="shared" si="131"/>
        <v/>
      </c>
      <c r="K150" s="63" t="str">
        <f>IF(ISERROR(VLOOKUP(Y150,'Directive OSH09 (FR)'!$T$6:$U$10,2,FALSE)),"",VLOOKUP(Y150,'Directive OSH09 (FR)'!$T$6:$U$10,2,FALSE))</f>
        <v/>
      </c>
      <c r="L150" s="61"/>
      <c r="M150" s="64"/>
      <c r="N150" s="64"/>
      <c r="O150" s="64"/>
      <c r="P150" s="64"/>
      <c r="Q150" s="65"/>
      <c r="R150" s="66"/>
      <c r="S150" s="61">
        <f t="shared" si="125"/>
        <v>0</v>
      </c>
      <c r="T150" s="66">
        <f t="shared" si="125"/>
        <v>0</v>
      </c>
      <c r="U150" s="164">
        <f>IF(A150="",0,IF(Q$145="",1,IF(Q$145+$U$90*365&lt;$U$1,1,0)))</f>
        <v>0</v>
      </c>
      <c r="V150" s="165">
        <f>IF(A150="",0,IF(Q$145="",1,IF(Q$145+$V$90*365&lt;$U$1,1,0)))</f>
        <v>0</v>
      </c>
      <c r="W150" s="162" t="str">
        <f>IF(ISERROR(VLOOKUP(H150,'Directive OSH09 (FR)'!$O$6:$P$10,2,FALSE)),"",VLOOKUP(H150,'Directive OSH09 (FR)'!$O$6:$P$10,2,FALSE))</f>
        <v/>
      </c>
      <c r="X150" s="3" t="str">
        <f>IF(ISERROR(VLOOKUP(I150,'Directive OSH09 (FR)'!$O$13:$P$17,2,FALSE)),"",VLOOKUP(I150,'Directive OSH09 (FR)'!$O$13:$P$17,2,FALSE))</f>
        <v/>
      </c>
      <c r="Y150" s="3" t="str">
        <f t="shared" si="132"/>
        <v/>
      </c>
      <c r="Z150" s="417"/>
      <c r="AA150" s="418"/>
      <c r="AB150" s="418"/>
      <c r="AC150" s="418"/>
      <c r="AD150" s="419"/>
      <c r="AE150" s="417"/>
      <c r="AF150" s="418"/>
      <c r="AG150" s="418"/>
      <c r="AH150" s="418"/>
      <c r="AI150" s="419"/>
    </row>
    <row r="151" spans="1:207" s="517" customFormat="1">
      <c r="A151" s="403" t="s">
        <v>300</v>
      </c>
      <c r="B151" s="398"/>
      <c r="C151" s="398"/>
      <c r="D151" s="398"/>
      <c r="E151" s="370"/>
      <c r="F151" s="370"/>
      <c r="G151" s="464"/>
      <c r="H151" s="412"/>
      <c r="I151" s="398"/>
      <c r="J151" s="398">
        <f>IF(SUM(J152:J156)=0,"",MAX(J152:J156))</f>
        <v>32</v>
      </c>
      <c r="K151" s="356" t="str">
        <f>IF(ISERROR(VLOOKUP(Y151,'Directive OSH09 (FR)'!$T$6:$U$10,2,FALSE)),"",VLOOKUP(Y151,'Directive OSH09 (FR)'!$T$6:$U$10,2,FALSE))</f>
        <v>3-Moderé</v>
      </c>
      <c r="L151" s="357" t="str">
        <f>IF(ISERROR(VLOOKUP($A151,Dangers!$B$4:$G$1001,4,FALSE)),"ERR",IF(ISBLANK(VLOOKUP($A151,Dangers!$B$4:$G$1001,4,FALSE)),"","Yes"))</f>
        <v/>
      </c>
      <c r="M151" s="358" t="str">
        <f>IF(ISERROR(VLOOKUP($A151,Dangers!$B$4:$G$1001,6,FALSE)),"ERR",IF(ISBLANK((VLOOKUP($A151,Dangers!$B$4:$G$1001,6,FALSE))),"","Yes"))</f>
        <v/>
      </c>
      <c r="N151" s="358"/>
      <c r="O151" s="359"/>
      <c r="P151" s="358"/>
      <c r="Q151" s="360" t="str">
        <f>IF(OR(L151="Yes",M151="Yes"),MAX(Q152:Q156),"")</f>
        <v/>
      </c>
      <c r="R151" s="361"/>
      <c r="S151" s="357">
        <f>IF(L151="Yes",IF(SUM(S152:S156)=0,0,1),2)</f>
        <v>2</v>
      </c>
      <c r="T151" s="361">
        <f>IF(M151="Yes",IF(SUM(T152:T156)=0,0,1),2)</f>
        <v>2</v>
      </c>
      <c r="U151" s="362">
        <v>0</v>
      </c>
      <c r="V151" s="363">
        <v>0</v>
      </c>
      <c r="W151" s="364" t="str">
        <f>IF(ISERROR(VLOOKUP(H151,'Directive OSH09 (FR)'!$O$6:$P$10,2,FALSE)),"",VLOOKUP(H151,'Directive OSH09 (FR)'!$O$6:$P$10,2,FALSE))</f>
        <v/>
      </c>
      <c r="X151" s="362" t="str">
        <f>IF(ISERROR(VLOOKUP(I151,'Directive OSH09 (FR)'!$O$13:$P$17,2,FALSE)),"",VLOOKUP(I151,'Directive OSH09 (FR)'!$O$13:$P$17,2,FALSE))</f>
        <v/>
      </c>
      <c r="Y151" s="362">
        <f>IF(J151="","",IF(J151&gt;=161,5,IF(J151&gt;=65,4,IF(J151&gt;=20,3,IF(J151&gt;=9,2,1)))))</f>
        <v>3</v>
      </c>
      <c r="Z151" s="374"/>
      <c r="AA151" s="375"/>
      <c r="AB151" s="375"/>
      <c r="AC151" s="375"/>
      <c r="AD151" s="376"/>
      <c r="AE151" s="374"/>
      <c r="AF151" s="375"/>
      <c r="AG151" s="375"/>
      <c r="AH151" s="375"/>
      <c r="AI151" s="376"/>
      <c r="AJ151" s="366"/>
      <c r="AK151" s="366"/>
      <c r="AL151" s="366"/>
      <c r="AM151" s="366"/>
      <c r="AN151" s="366"/>
      <c r="AO151" s="366"/>
      <c r="AP151" s="366"/>
      <c r="AQ151" s="366"/>
      <c r="AR151" s="366"/>
      <c r="AS151" s="366"/>
      <c r="AT151" s="366"/>
      <c r="AU151" s="36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6"/>
      <c r="BZ151" s="366"/>
      <c r="CA151" s="366"/>
      <c r="CB151" s="366"/>
      <c r="CC151" s="366"/>
      <c r="CD151" s="366"/>
      <c r="CE151" s="366"/>
      <c r="CF151" s="366"/>
      <c r="CG151" s="366"/>
      <c r="CH151" s="366"/>
      <c r="CI151" s="366"/>
      <c r="CJ151" s="366"/>
      <c r="CK151" s="366"/>
      <c r="CL151" s="366"/>
      <c r="CM151" s="366"/>
      <c r="CN151" s="366"/>
      <c r="CO151" s="366"/>
      <c r="CP151" s="366"/>
      <c r="CQ151" s="366"/>
      <c r="CR151" s="366"/>
      <c r="CS151" s="366"/>
      <c r="CT151" s="366"/>
      <c r="CU151" s="366"/>
      <c r="CV151" s="366"/>
      <c r="CW151" s="366"/>
      <c r="CX151" s="366"/>
      <c r="CY151" s="366"/>
      <c r="CZ151" s="366"/>
      <c r="DA151" s="366"/>
      <c r="DB151" s="366"/>
      <c r="DC151" s="366"/>
      <c r="DD151" s="366"/>
      <c r="DE151" s="366"/>
      <c r="DF151" s="366"/>
      <c r="DG151" s="366"/>
      <c r="DH151" s="366"/>
      <c r="DI151" s="366"/>
      <c r="DJ151" s="366"/>
      <c r="DK151" s="366"/>
      <c r="DL151" s="366"/>
      <c r="DM151" s="366"/>
      <c r="DN151" s="366"/>
      <c r="DO151" s="366"/>
      <c r="DP151" s="366"/>
      <c r="DQ151" s="366"/>
      <c r="DR151" s="366"/>
      <c r="DS151" s="366"/>
      <c r="DT151" s="366"/>
      <c r="DU151" s="366"/>
      <c r="DV151" s="366"/>
      <c r="DW151" s="366"/>
      <c r="DX151" s="366"/>
      <c r="DY151" s="366"/>
      <c r="DZ151" s="366"/>
      <c r="EA151" s="366"/>
      <c r="EB151" s="366"/>
      <c r="EC151" s="366"/>
      <c r="ED151" s="366"/>
      <c r="EE151" s="366"/>
      <c r="EF151" s="366"/>
      <c r="EG151" s="366"/>
      <c r="EH151" s="366"/>
      <c r="EI151" s="366"/>
      <c r="EJ151" s="366"/>
      <c r="EK151" s="366"/>
      <c r="EL151" s="366"/>
      <c r="EM151" s="366"/>
      <c r="EN151" s="366"/>
      <c r="EO151" s="366"/>
      <c r="EP151" s="366"/>
      <c r="EQ151" s="366"/>
      <c r="ER151" s="366"/>
      <c r="ES151" s="366"/>
      <c r="ET151" s="366"/>
      <c r="EU151" s="366"/>
      <c r="EV151" s="366"/>
      <c r="EW151" s="366"/>
      <c r="EX151" s="366"/>
      <c r="EY151" s="366"/>
      <c r="EZ151" s="366"/>
      <c r="FA151" s="366"/>
      <c r="FB151" s="366"/>
      <c r="FC151" s="366"/>
      <c r="FD151" s="366"/>
      <c r="FE151" s="366"/>
      <c r="FF151" s="366"/>
      <c r="FG151" s="366"/>
      <c r="FH151" s="366"/>
      <c r="FI151" s="366"/>
      <c r="FJ151" s="366"/>
      <c r="FK151" s="366"/>
      <c r="FL151" s="366"/>
      <c r="FM151" s="366"/>
      <c r="FN151" s="366"/>
      <c r="FO151" s="366"/>
      <c r="FP151" s="366"/>
      <c r="FQ151" s="366"/>
      <c r="FR151" s="366"/>
      <c r="FS151" s="366"/>
      <c r="FT151" s="366"/>
      <c r="FU151" s="366"/>
      <c r="FV151" s="366"/>
      <c r="FW151" s="366"/>
      <c r="FX151" s="366"/>
      <c r="FY151" s="366"/>
      <c r="FZ151" s="366"/>
      <c r="GA151" s="366"/>
      <c r="GB151" s="366"/>
      <c r="GC151" s="366"/>
      <c r="GD151" s="366"/>
      <c r="GE151" s="366"/>
      <c r="GF151" s="366"/>
      <c r="GG151" s="366"/>
      <c r="GH151" s="366"/>
      <c r="GI151" s="366"/>
      <c r="GJ151" s="366"/>
      <c r="GK151" s="366"/>
      <c r="GL151" s="366"/>
      <c r="GM151" s="366"/>
      <c r="GN151" s="366"/>
      <c r="GO151" s="366"/>
      <c r="GP151" s="366"/>
      <c r="GQ151" s="366"/>
      <c r="GR151" s="366"/>
      <c r="GS151" s="366"/>
      <c r="GT151" s="366"/>
      <c r="GU151" s="366"/>
      <c r="GV151" s="366"/>
      <c r="GW151" s="366"/>
      <c r="GX151" s="366"/>
      <c r="GY151" s="366"/>
    </row>
    <row r="152" spans="1:207" ht="51">
      <c r="A152" s="261" t="s">
        <v>486</v>
      </c>
      <c r="B152" s="255" t="s">
        <v>867</v>
      </c>
      <c r="C152" s="8" t="s">
        <v>868</v>
      </c>
      <c r="D152" s="8" t="s">
        <v>869</v>
      </c>
      <c r="E152" s="266" t="s">
        <v>39</v>
      </c>
      <c r="F152" s="267">
        <v>4</v>
      </c>
      <c r="G152" s="256" t="s">
        <v>610</v>
      </c>
      <c r="H152" s="7" t="s">
        <v>38</v>
      </c>
      <c r="I152" s="8" t="s">
        <v>47</v>
      </c>
      <c r="J152" s="8">
        <f>IF(ISERROR(W152*X152),"",W152*X152)</f>
        <v>16</v>
      </c>
      <c r="K152" s="14" t="str">
        <f>IF(ISERROR(VLOOKUP(Y152,'Directive OSH09 (FR)'!$T$6:$U$10,2,FALSE)),"",VLOOKUP(Y152,'Directive OSH09 (FR)'!$T$6:$U$10,2,FALSE))</f>
        <v>2-Tolérable</v>
      </c>
      <c r="L152" s="126"/>
      <c r="M152" s="127"/>
      <c r="N152" s="27"/>
      <c r="O152" s="27"/>
      <c r="P152" s="27"/>
      <c r="Q152" s="57"/>
      <c r="R152" s="35"/>
      <c r="S152" s="7">
        <f t="shared" ref="S152:T153" si="133">U152</f>
        <v>1</v>
      </c>
      <c r="T152" s="35">
        <f t="shared" si="133"/>
        <v>1</v>
      </c>
      <c r="U152" s="3">
        <f>IF(A152="",0,IF(Q$155="",1,IF(Q$155+$U$90*365&lt;$U$1,1,0)))</f>
        <v>1</v>
      </c>
      <c r="V152" s="163">
        <f>IF(A152="",0,IF(Q$155="",1,IF(Q$155+$V$90*365&lt;$U$1,1,0)))</f>
        <v>1</v>
      </c>
      <c r="W152" s="162">
        <f>IF(ISERROR(VLOOKUP(H152,'Directive OSH09 (FR)'!$O$6:$P$10,2,FALSE)),"",VLOOKUP(H152,'Directive OSH09 (FR)'!$O$6:$P$10,2,FALSE))</f>
        <v>4</v>
      </c>
      <c r="X152" s="3">
        <f>IF(ISERROR(VLOOKUP(I152,'Directive OSH09 (FR)'!$O$13:$P$17,2,FALSE)),"",VLOOKUP(I152,'Directive OSH09 (FR)'!$O$13:$P$17,2,FALSE))</f>
        <v>4</v>
      </c>
      <c r="Y152" s="3">
        <f>IF(J152="","",IF(J152&gt;=161,5,IF(J152&gt;=65,4,IF(J152&gt;=20,3,IF(J152&gt;=9,2,1)))))</f>
        <v>2</v>
      </c>
      <c r="Z152" s="196"/>
      <c r="AA152" s="178" t="s">
        <v>628</v>
      </c>
      <c r="AB152" s="418"/>
      <c r="AC152" s="418"/>
      <c r="AD152" s="419"/>
      <c r="AE152" s="421"/>
      <c r="AF152" s="8"/>
      <c r="AG152" s="8"/>
      <c r="AH152" s="8">
        <f>IF(ISERROR(AU152*AV152),"",AU152*AV152)</f>
        <v>0</v>
      </c>
      <c r="AI152" s="423"/>
    </row>
    <row r="153" spans="1:207" ht="38.25">
      <c r="A153" s="261" t="s">
        <v>486</v>
      </c>
      <c r="B153" s="8" t="s">
        <v>629</v>
      </c>
      <c r="C153" s="8" t="s">
        <v>630</v>
      </c>
      <c r="D153" s="8" t="s">
        <v>631</v>
      </c>
      <c r="E153" s="266" t="s">
        <v>39</v>
      </c>
      <c r="F153" s="267">
        <v>4</v>
      </c>
      <c r="G153" s="256" t="s">
        <v>610</v>
      </c>
      <c r="H153" s="7" t="s">
        <v>38</v>
      </c>
      <c r="I153" s="8" t="s">
        <v>48</v>
      </c>
      <c r="J153" s="8">
        <f t="shared" ref="J153" si="134">IF(ISERROR(W153*X153),"",W153*X153)</f>
        <v>32</v>
      </c>
      <c r="K153" s="14" t="str">
        <f>IF(ISERROR(VLOOKUP(Y153,'Directive OSH09 (FR)'!$T$6:$U$10,2,FALSE)),"",VLOOKUP(Y153,'Directive OSH09 (FR)'!$T$6:$U$10,2,FALSE))</f>
        <v>3-Moderé</v>
      </c>
      <c r="L153" s="126"/>
      <c r="M153" s="127"/>
      <c r="N153" s="27"/>
      <c r="O153" s="27"/>
      <c r="P153" s="27"/>
      <c r="Q153" s="57"/>
      <c r="R153" s="35"/>
      <c r="S153" s="7">
        <f t="shared" si="133"/>
        <v>1</v>
      </c>
      <c r="T153" s="35">
        <f t="shared" si="133"/>
        <v>1</v>
      </c>
      <c r="U153" s="3">
        <f>IF(A153="",0,IF(Q$158="",1,IF(Q$158+$U$90*365&lt;$U$1,1,0)))</f>
        <v>1</v>
      </c>
      <c r="V153" s="163">
        <f>IF(A153="",0,IF(Q$158="",1,IF(Q$158+$V$90*365&lt;$U$1,1,0)))</f>
        <v>1</v>
      </c>
      <c r="W153" s="162">
        <f>IF(ISERROR(VLOOKUP(H153,'Directive OSH09 (FR)'!$O$6:$P$10,2,FALSE)),"",VLOOKUP(H153,'Directive OSH09 (FR)'!$O$6:$P$10,2,FALSE))</f>
        <v>4</v>
      </c>
      <c r="X153" s="3">
        <f>IF(ISERROR(VLOOKUP(I153,'Directive OSH09 (FR)'!$O$13:$P$17,2,FALSE)),"",VLOOKUP(I153,'Directive OSH09 (FR)'!$O$13:$P$17,2,FALSE))</f>
        <v>8</v>
      </c>
      <c r="Y153" s="3">
        <f t="shared" ref="Y153" si="135">IF(J153="","",IF(J153&gt;=161,5,IF(J153&gt;=65,4,IF(J153&gt;=20,3,IF(J153&gt;=9,2,1)))))</f>
        <v>3</v>
      </c>
      <c r="Z153" s="196"/>
      <c r="AA153" s="418"/>
      <c r="AB153" s="418"/>
      <c r="AC153" s="418"/>
      <c r="AD153" s="419"/>
      <c r="AE153" s="421"/>
      <c r="AF153" s="8"/>
      <c r="AG153" s="8"/>
      <c r="AH153" s="8">
        <f t="shared" ref="AH153" si="136">IF(ISERROR(AU153*AV153),"",AU153*AV153)</f>
        <v>0</v>
      </c>
      <c r="AI153" s="419"/>
    </row>
    <row r="154" spans="1:207">
      <c r="A154" s="261"/>
      <c r="B154" s="8"/>
      <c r="C154" s="8"/>
      <c r="D154" s="8"/>
      <c r="E154" s="266"/>
      <c r="F154" s="283"/>
      <c r="G154" s="459"/>
      <c r="H154" s="7"/>
      <c r="I154" s="8"/>
      <c r="J154" s="8" t="str">
        <f t="shared" ref="J154:J156" si="137">IF(ISERROR(W154*X154),"",W154*X154)</f>
        <v/>
      </c>
      <c r="K154" s="14" t="str">
        <f>IF(ISERROR(VLOOKUP(Y154,'Directive OSH09 (FR)'!$T$6:$U$10,2,FALSE)),"",VLOOKUP(Y154,'Directive OSH09 (FR)'!$T$6:$U$10,2,FALSE))</f>
        <v/>
      </c>
      <c r="L154" s="126"/>
      <c r="M154" s="127"/>
      <c r="N154" s="27"/>
      <c r="O154" s="27"/>
      <c r="P154" s="27"/>
      <c r="Q154" s="57"/>
      <c r="R154" s="35"/>
      <c r="S154" s="7">
        <f t="shared" ref="S154:T156" si="138">U154</f>
        <v>0</v>
      </c>
      <c r="T154" s="35">
        <f t="shared" si="138"/>
        <v>0</v>
      </c>
      <c r="U154" s="3">
        <f>IF(A154="",0,IF(Q$151="",1,IF(Q$151+$U$90*365&lt;$U$1,1,0)))</f>
        <v>0</v>
      </c>
      <c r="V154" s="163">
        <f>IF(A154="",0,IF(Q$151="",1,IF(Q$151+$V$90*365&lt;$U$1,1,0)))</f>
        <v>0</v>
      </c>
      <c r="W154" s="162" t="str">
        <f>IF(ISERROR(VLOOKUP(H154,'Directive OSH09 (FR)'!$O$6:$P$10,2,FALSE)),"",VLOOKUP(H154,'Directive OSH09 (FR)'!$O$6:$P$10,2,FALSE))</f>
        <v/>
      </c>
      <c r="X154" s="3" t="str">
        <f>IF(ISERROR(VLOOKUP(I154,'Directive OSH09 (FR)'!$O$13:$P$17,2,FALSE)),"",VLOOKUP(I154,'Directive OSH09 (FR)'!$O$13:$P$17,2,FALSE))</f>
        <v/>
      </c>
      <c r="Y154" s="3" t="str">
        <f t="shared" ref="Y154:Y156" si="139">IF(J154="","",IF(J154&gt;=161,5,IF(J154&gt;=65,4,IF(J154&gt;=20,3,IF(J154&gt;=9,2,1)))))</f>
        <v/>
      </c>
      <c r="Z154" s="417"/>
      <c r="AA154" s="418"/>
      <c r="AB154" s="418"/>
      <c r="AC154" s="418"/>
      <c r="AD154" s="419"/>
      <c r="AE154" s="417"/>
      <c r="AF154" s="418"/>
      <c r="AG154" s="418"/>
      <c r="AH154" s="418"/>
      <c r="AI154" s="419"/>
    </row>
    <row r="155" spans="1:207">
      <c r="A155" s="261"/>
      <c r="B155" s="8"/>
      <c r="C155" s="8"/>
      <c r="D155" s="8"/>
      <c r="E155" s="266"/>
      <c r="F155" s="283"/>
      <c r="G155" s="459"/>
      <c r="H155" s="7"/>
      <c r="I155" s="8"/>
      <c r="J155" s="8" t="str">
        <f t="shared" si="137"/>
        <v/>
      </c>
      <c r="K155" s="14" t="str">
        <f>IF(ISERROR(VLOOKUP(Y155,'Directive OSH09 (FR)'!$T$6:$U$10,2,FALSE)),"",VLOOKUP(Y155,'Directive OSH09 (FR)'!$T$6:$U$10,2,FALSE))</f>
        <v/>
      </c>
      <c r="L155" s="126"/>
      <c r="M155" s="127"/>
      <c r="N155" s="27"/>
      <c r="O155" s="27"/>
      <c r="P155" s="27"/>
      <c r="Q155" s="57"/>
      <c r="R155" s="35"/>
      <c r="S155" s="7">
        <f t="shared" si="138"/>
        <v>0</v>
      </c>
      <c r="T155" s="35">
        <f t="shared" si="138"/>
        <v>0</v>
      </c>
      <c r="U155" s="3">
        <f>IF(A155="",0,IF(Q$151="",1,IF(Q$151+$U$90*365&lt;$U$1,1,0)))</f>
        <v>0</v>
      </c>
      <c r="V155" s="163">
        <f>IF(A155="",0,IF(Q$151="",1,IF(Q$151+$V$90*365&lt;$U$1,1,0)))</f>
        <v>0</v>
      </c>
      <c r="W155" s="162" t="str">
        <f>IF(ISERROR(VLOOKUP(H155,'Directive OSH09 (FR)'!$O$6:$P$10,2,FALSE)),"",VLOOKUP(H155,'Directive OSH09 (FR)'!$O$6:$P$10,2,FALSE))</f>
        <v/>
      </c>
      <c r="X155" s="3" t="str">
        <f>IF(ISERROR(VLOOKUP(I155,'Directive OSH09 (FR)'!$O$13:$P$17,2,FALSE)),"",VLOOKUP(I155,'Directive OSH09 (FR)'!$O$13:$P$17,2,FALSE))</f>
        <v/>
      </c>
      <c r="Y155" s="3" t="str">
        <f t="shared" si="139"/>
        <v/>
      </c>
      <c r="Z155" s="417"/>
      <c r="AA155" s="418"/>
      <c r="AB155" s="418"/>
      <c r="AC155" s="418"/>
      <c r="AD155" s="419"/>
      <c r="AE155" s="417"/>
      <c r="AF155" s="418"/>
      <c r="AG155" s="418"/>
      <c r="AH155" s="418"/>
      <c r="AI155" s="419"/>
    </row>
    <row r="156" spans="1:207" ht="5.25" customHeight="1">
      <c r="A156" s="405"/>
      <c r="B156" s="62"/>
      <c r="C156" s="62"/>
      <c r="D156" s="62"/>
      <c r="E156" s="293"/>
      <c r="F156" s="293"/>
      <c r="G156" s="460"/>
      <c r="H156" s="61"/>
      <c r="I156" s="62"/>
      <c r="J156" s="62" t="str">
        <f t="shared" si="137"/>
        <v/>
      </c>
      <c r="K156" s="63" t="str">
        <f>IF(ISERROR(VLOOKUP(Y156,'Directive OSH09 (FR)'!$T$6:$U$10,2,FALSE)),"",VLOOKUP(Y156,'Directive OSH09 (FR)'!$T$6:$U$10,2,FALSE))</f>
        <v/>
      </c>
      <c r="L156" s="61"/>
      <c r="M156" s="64"/>
      <c r="N156" s="64"/>
      <c r="O156" s="64"/>
      <c r="P156" s="64"/>
      <c r="Q156" s="65"/>
      <c r="R156" s="66"/>
      <c r="S156" s="61">
        <f t="shared" si="138"/>
        <v>0</v>
      </c>
      <c r="T156" s="66">
        <f t="shared" si="138"/>
        <v>0</v>
      </c>
      <c r="U156" s="164">
        <f>IF(A156="",0,IF(Q$151="",1,IF(Q$151+$U$90*365&lt;$U$1,1,0)))</f>
        <v>0</v>
      </c>
      <c r="V156" s="165">
        <f>IF(A156="",0,IF(Q$151="",1,IF(Q$151+$V$90*365&lt;$U$1,1,0)))</f>
        <v>0</v>
      </c>
      <c r="W156" s="162" t="str">
        <f>IF(ISERROR(VLOOKUP(H156,'Directive OSH09 (FR)'!$O$6:$P$10,2,FALSE)),"",VLOOKUP(H156,'Directive OSH09 (FR)'!$O$6:$P$10,2,FALSE))</f>
        <v/>
      </c>
      <c r="X156" s="3" t="str">
        <f>IF(ISERROR(VLOOKUP(I156,'Directive OSH09 (FR)'!$O$13:$P$17,2,FALSE)),"",VLOOKUP(I156,'Directive OSH09 (FR)'!$O$13:$P$17,2,FALSE))</f>
        <v/>
      </c>
      <c r="Y156" s="3" t="str">
        <f t="shared" si="139"/>
        <v/>
      </c>
      <c r="Z156" s="417"/>
      <c r="AA156" s="418"/>
      <c r="AB156" s="418"/>
      <c r="AC156" s="418"/>
      <c r="AD156" s="419"/>
      <c r="AE156" s="417"/>
      <c r="AF156" s="418"/>
      <c r="AG156" s="418"/>
      <c r="AH156" s="418"/>
      <c r="AI156" s="419"/>
    </row>
    <row r="157" spans="1:207" s="517" customFormat="1">
      <c r="A157" s="403" t="s">
        <v>301</v>
      </c>
      <c r="B157" s="398"/>
      <c r="C157" s="398"/>
      <c r="D157" s="398"/>
      <c r="E157" s="370"/>
      <c r="F157" s="370"/>
      <c r="G157" s="464"/>
      <c r="H157" s="412"/>
      <c r="I157" s="398"/>
      <c r="J157" s="398">
        <f>IF(SUM(J158:J162)=0,"",MAX(J158:J162))</f>
        <v>8</v>
      </c>
      <c r="K157" s="356" t="str">
        <f>IF(ISERROR(VLOOKUP(Y157,'Directive OSH09 (FR)'!$T$6:$U$10,2,FALSE)),"",VLOOKUP(Y157,'Directive OSH09 (FR)'!$T$6:$U$10,2,FALSE))</f>
        <v>1-Negligeable</v>
      </c>
      <c r="L157" s="357" t="str">
        <f>IF(ISERROR(VLOOKUP($A157,Dangers!$B$4:$G$1001,4,FALSE)),"ERR",IF(ISBLANK(VLOOKUP($A157,Dangers!$B$4:$G$1001,4,FALSE)),"","Yes"))</f>
        <v/>
      </c>
      <c r="M157" s="358" t="str">
        <f>IF(ISERROR(VLOOKUP($A157,Dangers!$B$4:$G$1001,6,FALSE)),"ERR",IF(ISBLANK((VLOOKUP($A157,Dangers!$B$4:$G$1001,6,FALSE))),"","Yes"))</f>
        <v/>
      </c>
      <c r="N157" s="358"/>
      <c r="O157" s="359"/>
      <c r="P157" s="358"/>
      <c r="Q157" s="360" t="str">
        <f>IF(OR(L157="Yes",M157="Yes"),MAX(Q158:Q162),"")</f>
        <v/>
      </c>
      <c r="R157" s="361"/>
      <c r="S157" s="357">
        <f>IF(L157="Yes",IF(SUM(S158:S162)=0,0,1),2)</f>
        <v>2</v>
      </c>
      <c r="T157" s="361">
        <f>IF(M157="Yes",IF(SUM(T158:T162)=0,0,1),2)</f>
        <v>2</v>
      </c>
      <c r="U157" s="362">
        <v>0</v>
      </c>
      <c r="V157" s="363">
        <v>0</v>
      </c>
      <c r="W157" s="364" t="str">
        <f>IF(ISERROR(VLOOKUP(H157,'Directive OSH09 (FR)'!$O$6:$P$10,2,FALSE)),"",VLOOKUP(H157,'Directive OSH09 (FR)'!$O$6:$P$10,2,FALSE))</f>
        <v/>
      </c>
      <c r="X157" s="362" t="str">
        <f>IF(ISERROR(VLOOKUP(I157,'Directive OSH09 (FR)'!$O$13:$P$17,2,FALSE)),"",VLOOKUP(I157,'Directive OSH09 (FR)'!$O$13:$P$17,2,FALSE))</f>
        <v/>
      </c>
      <c r="Y157" s="362">
        <f>IF(J157="","",IF(J157&gt;=161,5,IF(J157&gt;=65,4,IF(J157&gt;=20,3,IF(J157&gt;=9,2,1)))))</f>
        <v>1</v>
      </c>
      <c r="Z157" s="374"/>
      <c r="AA157" s="375"/>
      <c r="AB157" s="375"/>
      <c r="AC157" s="375"/>
      <c r="AD157" s="376"/>
      <c r="AE157" s="374"/>
      <c r="AF157" s="375"/>
      <c r="AG157" s="375"/>
      <c r="AH157" s="375"/>
      <c r="AI157" s="37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6"/>
      <c r="FC157" s="366"/>
      <c r="FD157" s="366"/>
      <c r="FE157" s="366"/>
      <c r="FF157" s="366"/>
      <c r="FG157" s="366"/>
      <c r="FH157" s="366"/>
      <c r="FI157" s="366"/>
      <c r="FJ157" s="366"/>
      <c r="FK157" s="366"/>
      <c r="FL157" s="366"/>
      <c r="FM157" s="366"/>
      <c r="FN157" s="366"/>
      <c r="FO157" s="366"/>
      <c r="FP157" s="366"/>
      <c r="FQ157" s="366"/>
      <c r="FR157" s="366"/>
      <c r="FS157" s="366"/>
      <c r="FT157" s="366"/>
      <c r="FU157" s="366"/>
      <c r="FV157" s="366"/>
      <c r="FW157" s="366"/>
      <c r="FX157" s="366"/>
      <c r="FY157" s="366"/>
      <c r="FZ157" s="366"/>
      <c r="GA157" s="366"/>
      <c r="GB157" s="366"/>
      <c r="GC157" s="366"/>
      <c r="GD157" s="366"/>
      <c r="GE157" s="366"/>
      <c r="GF157" s="366"/>
      <c r="GG157" s="366"/>
      <c r="GH157" s="366"/>
      <c r="GI157" s="366"/>
      <c r="GJ157" s="366"/>
      <c r="GK157" s="366"/>
      <c r="GL157" s="366"/>
      <c r="GM157" s="366"/>
      <c r="GN157" s="366"/>
      <c r="GO157" s="366"/>
      <c r="GP157" s="366"/>
      <c r="GQ157" s="366"/>
      <c r="GR157" s="366"/>
      <c r="GS157" s="366"/>
      <c r="GT157" s="366"/>
      <c r="GU157" s="366"/>
      <c r="GV157" s="366"/>
      <c r="GW157" s="366"/>
      <c r="GX157" s="366"/>
      <c r="GY157" s="366"/>
    </row>
    <row r="158" spans="1:207" ht="51">
      <c r="A158" s="261" t="s">
        <v>632</v>
      </c>
      <c r="B158" s="255" t="s">
        <v>633</v>
      </c>
      <c r="C158" s="8" t="s">
        <v>634</v>
      </c>
      <c r="D158" s="255" t="s">
        <v>635</v>
      </c>
      <c r="E158" s="266" t="s">
        <v>36</v>
      </c>
      <c r="F158" s="267">
        <v>4</v>
      </c>
      <c r="G158" s="321" t="s">
        <v>418</v>
      </c>
      <c r="H158" s="7" t="s">
        <v>35</v>
      </c>
      <c r="I158" s="8" t="s">
        <v>47</v>
      </c>
      <c r="J158" s="8">
        <f>IF(ISERROR(W158*X158),"",W158*X158)</f>
        <v>8</v>
      </c>
      <c r="K158" s="14" t="str">
        <f>IF(ISERROR(VLOOKUP(Y158,'Directive OSH09 (FR)'!$T$6:$U$10,2,FALSE)),"",VLOOKUP(Y158,'Directive OSH09 (FR)'!$T$6:$U$10,2,FALSE))</f>
        <v>1-Negligeable</v>
      </c>
      <c r="L158" s="126"/>
      <c r="M158" s="127"/>
      <c r="N158" s="27"/>
      <c r="O158" s="27"/>
      <c r="P158" s="27"/>
      <c r="Q158" s="57"/>
      <c r="R158" s="35"/>
      <c r="S158" s="7">
        <f t="shared" ref="S158:T158" si="140">U158</f>
        <v>1</v>
      </c>
      <c r="T158" s="35">
        <f t="shared" si="140"/>
        <v>1</v>
      </c>
      <c r="U158" s="3">
        <f>IF(A158="",0,IF(Q$165="",1,IF(Q$165+$U$91*365&lt;$U$1,1,0)))</f>
        <v>1</v>
      </c>
      <c r="V158" s="163">
        <f>IF(A158="",0,IF(Q$165="",1,IF(Q$165+$V$91*365&lt;$U$1,1,0)))</f>
        <v>1</v>
      </c>
      <c r="W158" s="162">
        <f>IF(ISERROR(VLOOKUP(H158,'Directive OSH09 (FR)'!$O$6:$P$10,2,FALSE)),"",VLOOKUP(H158,'Directive OSH09 (FR)'!$O$6:$P$10,2,FALSE))</f>
        <v>2</v>
      </c>
      <c r="X158" s="3">
        <f>IF(ISERROR(VLOOKUP(I158,'Directive OSH09 (FR)'!$O$13:$P$17,2,FALSE)),"",VLOOKUP(I158,'Directive OSH09 (FR)'!$O$13:$P$17,2,FALSE))</f>
        <v>4</v>
      </c>
      <c r="Y158" s="3">
        <f>IF(J158="","",IF(J158&gt;=161,5,IF(J158&gt;=65,4,IF(J158&gt;=20,3,IF(J158&gt;=9,2,1)))))</f>
        <v>1</v>
      </c>
      <c r="Z158" s="210" t="s">
        <v>429</v>
      </c>
      <c r="AA158" s="418"/>
      <c r="AB158" s="418"/>
      <c r="AC158" s="418"/>
      <c r="AD158" s="419"/>
      <c r="AE158" s="421"/>
      <c r="AF158" s="8"/>
      <c r="AG158" s="8"/>
      <c r="AH158" s="8">
        <f>IF(ISERROR(AU158*AV158),"",AU158*AV158)</f>
        <v>0</v>
      </c>
      <c r="AI158" s="419"/>
    </row>
    <row r="159" spans="1:207">
      <c r="A159" s="261"/>
      <c r="B159" s="8"/>
      <c r="C159" s="8"/>
      <c r="D159" s="8"/>
      <c r="E159" s="266"/>
      <c r="F159" s="283"/>
      <c r="G159" s="459"/>
      <c r="H159" s="7"/>
      <c r="I159" s="8"/>
      <c r="J159" s="8" t="str">
        <f t="shared" ref="J159:J162" si="141">IF(ISERROR(W159*X159),"",W159*X159)</f>
        <v/>
      </c>
      <c r="K159" s="14" t="str">
        <f>IF(ISERROR(VLOOKUP(Y159,'Directive OSH09 (FR)'!$T$6:$U$10,2,FALSE)),"",VLOOKUP(Y159,'Directive OSH09 (FR)'!$T$6:$U$10,2,FALSE))</f>
        <v/>
      </c>
      <c r="L159" s="126"/>
      <c r="M159" s="127"/>
      <c r="N159" s="27"/>
      <c r="O159" s="27"/>
      <c r="P159" s="27"/>
      <c r="Q159" s="57"/>
      <c r="R159" s="35"/>
      <c r="S159" s="7">
        <f t="shared" ref="S159:T162" si="142">U159</f>
        <v>0</v>
      </c>
      <c r="T159" s="35">
        <f t="shared" si="142"/>
        <v>0</v>
      </c>
      <c r="U159" s="3">
        <f>IF(A159="",0,IF(Q$157="",1,IF(Q$157+$U$90*365&lt;$U$1,1,0)))</f>
        <v>0</v>
      </c>
      <c r="V159" s="163">
        <f>IF(A159="",0,IF(Q$157="",1,IF(Q$157+$V$90*365&lt;$U$1,1,0)))</f>
        <v>0</v>
      </c>
      <c r="W159" s="162" t="str">
        <f>IF(ISERROR(VLOOKUP(H159,'Directive OSH09 (FR)'!$O$6:$P$10,2,FALSE)),"",VLOOKUP(H159,'Directive OSH09 (FR)'!$O$6:$P$10,2,FALSE))</f>
        <v/>
      </c>
      <c r="X159" s="3" t="str">
        <f>IF(ISERROR(VLOOKUP(I159,'Directive OSH09 (FR)'!$O$13:$P$17,2,FALSE)),"",VLOOKUP(I159,'Directive OSH09 (FR)'!$O$13:$P$17,2,FALSE))</f>
        <v/>
      </c>
      <c r="Y159" s="3" t="str">
        <f t="shared" ref="Y159:Y162" si="143">IF(J159="","",IF(J159&gt;=161,5,IF(J159&gt;=65,4,IF(J159&gt;=20,3,IF(J159&gt;=9,2,1)))))</f>
        <v/>
      </c>
      <c r="Z159" s="417"/>
      <c r="AA159" s="418"/>
      <c r="AB159" s="418"/>
      <c r="AC159" s="418"/>
      <c r="AD159" s="419"/>
      <c r="AE159" s="417"/>
      <c r="AF159" s="418"/>
      <c r="AG159" s="418"/>
      <c r="AH159" s="418"/>
      <c r="AI159" s="419"/>
    </row>
    <row r="160" spans="1:207">
      <c r="A160" s="261"/>
      <c r="B160" s="8"/>
      <c r="C160" s="8"/>
      <c r="D160" s="8"/>
      <c r="E160" s="266"/>
      <c r="F160" s="283"/>
      <c r="G160" s="459"/>
      <c r="H160" s="7"/>
      <c r="I160" s="8"/>
      <c r="J160" s="8" t="str">
        <f t="shared" si="141"/>
        <v/>
      </c>
      <c r="K160" s="14" t="str">
        <f>IF(ISERROR(VLOOKUP(Y160,'Directive OSH09 (FR)'!$T$6:$U$10,2,FALSE)),"",VLOOKUP(Y160,'Directive OSH09 (FR)'!$T$6:$U$10,2,FALSE))</f>
        <v/>
      </c>
      <c r="L160" s="126"/>
      <c r="M160" s="127"/>
      <c r="N160" s="27"/>
      <c r="O160" s="27"/>
      <c r="P160" s="27"/>
      <c r="Q160" s="57"/>
      <c r="R160" s="35"/>
      <c r="S160" s="7">
        <f t="shared" si="142"/>
        <v>0</v>
      </c>
      <c r="T160" s="35">
        <f t="shared" si="142"/>
        <v>0</v>
      </c>
      <c r="U160" s="3">
        <f>IF(A160="",0,IF(Q$157="",1,IF(Q$157+$U$90*365&lt;$U$1,1,0)))</f>
        <v>0</v>
      </c>
      <c r="V160" s="163">
        <f>IF(A160="",0,IF(Q$157="",1,IF(Q$157+$V$90*365&lt;$U$1,1,0)))</f>
        <v>0</v>
      </c>
      <c r="W160" s="162" t="str">
        <f>IF(ISERROR(VLOOKUP(H160,'Directive OSH09 (FR)'!$O$6:$P$10,2,FALSE)),"",VLOOKUP(H160,'Directive OSH09 (FR)'!$O$6:$P$10,2,FALSE))</f>
        <v/>
      </c>
      <c r="X160" s="3" t="str">
        <f>IF(ISERROR(VLOOKUP(I160,'Directive OSH09 (FR)'!$O$13:$P$17,2,FALSE)),"",VLOOKUP(I160,'Directive OSH09 (FR)'!$O$13:$P$17,2,FALSE))</f>
        <v/>
      </c>
      <c r="Y160" s="3" t="str">
        <f t="shared" si="143"/>
        <v/>
      </c>
      <c r="Z160" s="417"/>
      <c r="AA160" s="418"/>
      <c r="AB160" s="418"/>
      <c r="AC160" s="418"/>
      <c r="AD160" s="419"/>
      <c r="AE160" s="417"/>
      <c r="AF160" s="418"/>
      <c r="AG160" s="418"/>
      <c r="AH160" s="418"/>
      <c r="AI160" s="419"/>
    </row>
    <row r="161" spans="1:207">
      <c r="A161" s="261"/>
      <c r="B161" s="8"/>
      <c r="C161" s="8"/>
      <c r="D161" s="8"/>
      <c r="E161" s="266"/>
      <c r="F161" s="283"/>
      <c r="G161" s="459"/>
      <c r="H161" s="7"/>
      <c r="I161" s="8"/>
      <c r="J161" s="8" t="str">
        <f t="shared" si="141"/>
        <v/>
      </c>
      <c r="K161" s="14" t="str">
        <f>IF(ISERROR(VLOOKUP(Y161,'Directive OSH09 (FR)'!$T$6:$U$10,2,FALSE)),"",VLOOKUP(Y161,'Directive OSH09 (FR)'!$T$6:$U$10,2,FALSE))</f>
        <v/>
      </c>
      <c r="L161" s="126"/>
      <c r="M161" s="127"/>
      <c r="N161" s="27"/>
      <c r="O161" s="27"/>
      <c r="P161" s="27"/>
      <c r="Q161" s="57"/>
      <c r="R161" s="35"/>
      <c r="S161" s="7">
        <f t="shared" si="142"/>
        <v>0</v>
      </c>
      <c r="T161" s="35">
        <f t="shared" si="142"/>
        <v>0</v>
      </c>
      <c r="U161" s="3">
        <f>IF(A161="",0,IF(Q$157="",1,IF(Q$157+$U$90*365&lt;$U$1,1,0)))</f>
        <v>0</v>
      </c>
      <c r="V161" s="163">
        <f>IF(A161="",0,IF(Q$157="",1,IF(Q$157+$V$90*365&lt;$U$1,1,0)))</f>
        <v>0</v>
      </c>
      <c r="W161" s="162" t="str">
        <f>IF(ISERROR(VLOOKUP(H161,'Directive OSH09 (FR)'!$O$6:$P$10,2,FALSE)),"",VLOOKUP(H161,'Directive OSH09 (FR)'!$O$6:$P$10,2,FALSE))</f>
        <v/>
      </c>
      <c r="X161" s="3" t="str">
        <f>IF(ISERROR(VLOOKUP(I161,'Directive OSH09 (FR)'!$O$13:$P$17,2,FALSE)),"",VLOOKUP(I161,'Directive OSH09 (FR)'!$O$13:$P$17,2,FALSE))</f>
        <v/>
      </c>
      <c r="Y161" s="3" t="str">
        <f t="shared" si="143"/>
        <v/>
      </c>
      <c r="Z161" s="417"/>
      <c r="AA161" s="418"/>
      <c r="AB161" s="418"/>
      <c r="AC161" s="418"/>
      <c r="AD161" s="419"/>
      <c r="AE161" s="417"/>
      <c r="AF161" s="418"/>
      <c r="AG161" s="418"/>
      <c r="AH161" s="418"/>
      <c r="AI161" s="419"/>
    </row>
    <row r="162" spans="1:207" ht="5.25" customHeight="1">
      <c r="A162" s="405"/>
      <c r="B162" s="62"/>
      <c r="C162" s="62"/>
      <c r="D162" s="62"/>
      <c r="E162" s="293"/>
      <c r="F162" s="293"/>
      <c r="G162" s="460"/>
      <c r="H162" s="61"/>
      <c r="I162" s="62"/>
      <c r="J162" s="62" t="str">
        <f t="shared" si="141"/>
        <v/>
      </c>
      <c r="K162" s="63" t="str">
        <f>IF(ISERROR(VLOOKUP(Y162,'Directive OSH09 (FR)'!$T$6:$U$10,2,FALSE)),"",VLOOKUP(Y162,'Directive OSH09 (FR)'!$T$6:$U$10,2,FALSE))</f>
        <v/>
      </c>
      <c r="L162" s="61"/>
      <c r="M162" s="64"/>
      <c r="N162" s="64"/>
      <c r="O162" s="64"/>
      <c r="P162" s="64"/>
      <c r="Q162" s="65"/>
      <c r="R162" s="66"/>
      <c r="S162" s="61">
        <f t="shared" si="142"/>
        <v>0</v>
      </c>
      <c r="T162" s="66">
        <f t="shared" si="142"/>
        <v>0</v>
      </c>
      <c r="U162" s="164">
        <f>IF(A162="",0,IF(Q$157="",1,IF(Q$157+$U$90*365&lt;$U$1,1,0)))</f>
        <v>0</v>
      </c>
      <c r="V162" s="165">
        <f>IF(A162="",0,IF(Q$157="",1,IF(Q$157+$V$90*365&lt;$U$1,1,0)))</f>
        <v>0</v>
      </c>
      <c r="W162" s="162" t="str">
        <f>IF(ISERROR(VLOOKUP(H162,'Directive OSH09 (FR)'!$O$6:$P$10,2,FALSE)),"",VLOOKUP(H162,'Directive OSH09 (FR)'!$O$6:$P$10,2,FALSE))</f>
        <v/>
      </c>
      <c r="X162" s="3" t="str">
        <f>IF(ISERROR(VLOOKUP(I162,'Directive OSH09 (FR)'!$O$13:$P$17,2,FALSE)),"",VLOOKUP(I162,'Directive OSH09 (FR)'!$O$13:$P$17,2,FALSE))</f>
        <v/>
      </c>
      <c r="Y162" s="3" t="str">
        <f t="shared" si="143"/>
        <v/>
      </c>
      <c r="Z162" s="417"/>
      <c r="AA162" s="418"/>
      <c r="AB162" s="418"/>
      <c r="AC162" s="418"/>
      <c r="AD162" s="419"/>
      <c r="AE162" s="417"/>
      <c r="AF162" s="418"/>
      <c r="AG162" s="418"/>
      <c r="AH162" s="418"/>
      <c r="AI162" s="419"/>
    </row>
    <row r="163" spans="1:207" s="517" customFormat="1">
      <c r="A163" s="403" t="s">
        <v>302</v>
      </c>
      <c r="B163" s="398"/>
      <c r="C163" s="398"/>
      <c r="D163" s="398"/>
      <c r="E163" s="370"/>
      <c r="F163" s="370"/>
      <c r="G163" s="464"/>
      <c r="H163" s="412"/>
      <c r="I163" s="398"/>
      <c r="J163" s="398">
        <f>IF(SUM(J164:J168)=0,"",MAX(J164:J168))</f>
        <v>4</v>
      </c>
      <c r="K163" s="356" t="str">
        <f>IF(ISERROR(VLOOKUP(Y163,'Directive OSH09 (FR)'!$T$6:$U$10,2,FALSE)),"",VLOOKUP(Y163,'Directive OSH09 (FR)'!$T$6:$U$10,2,FALSE))</f>
        <v>1-Negligeable</v>
      </c>
      <c r="L163" s="357" t="str">
        <f>IF(ISERROR(VLOOKUP($A163,Dangers!$B$4:$G$1001,4,FALSE)),"ERR",IF(ISBLANK(VLOOKUP($A163,Dangers!$B$4:$G$1001,4,FALSE)),"","Yes"))</f>
        <v/>
      </c>
      <c r="M163" s="358" t="str">
        <f>IF(ISERROR(VLOOKUP($A163,Dangers!$B$4:$G$1001,6,FALSE)),"ERR",IF(ISBLANK((VLOOKUP($A163,Dangers!$B$4:$G$1001,6,FALSE))),"","Yes"))</f>
        <v/>
      </c>
      <c r="N163" s="358"/>
      <c r="O163" s="359"/>
      <c r="P163" s="358"/>
      <c r="Q163" s="360" t="str">
        <f>IF(OR(L163="Yes",M163="Yes"),MAX(Q164:Q168),"")</f>
        <v/>
      </c>
      <c r="R163" s="361"/>
      <c r="S163" s="357">
        <f>IF(L163="Yes",IF(SUM(S164:S168)=0,0,1),2)</f>
        <v>2</v>
      </c>
      <c r="T163" s="361">
        <f>IF(M163="Yes",IF(SUM(T164:T168)=0,0,1),2)</f>
        <v>2</v>
      </c>
      <c r="U163" s="362">
        <v>0</v>
      </c>
      <c r="V163" s="363">
        <v>0</v>
      </c>
      <c r="W163" s="364" t="str">
        <f>IF(ISERROR(VLOOKUP(H163,'Directive OSH09 (FR)'!$O$6:$P$10,2,FALSE)),"",VLOOKUP(H163,'Directive OSH09 (FR)'!$O$6:$P$10,2,FALSE))</f>
        <v/>
      </c>
      <c r="X163" s="362" t="str">
        <f>IF(ISERROR(VLOOKUP(I163,'Directive OSH09 (FR)'!$O$13:$P$17,2,FALSE)),"",VLOOKUP(I163,'Directive OSH09 (FR)'!$O$13:$P$17,2,FALSE))</f>
        <v/>
      </c>
      <c r="Y163" s="362">
        <f>IF(J163="","",IF(J163&gt;=161,5,IF(J163&gt;=65,4,IF(J163&gt;=20,3,IF(J163&gt;=9,2,1)))))</f>
        <v>1</v>
      </c>
      <c r="Z163" s="374"/>
      <c r="AA163" s="375"/>
      <c r="AB163" s="375"/>
      <c r="AC163" s="375"/>
      <c r="AD163" s="376"/>
      <c r="AE163" s="374"/>
      <c r="AF163" s="375"/>
      <c r="AG163" s="375"/>
      <c r="AH163" s="375"/>
      <c r="AI163" s="376"/>
      <c r="AJ163" s="366"/>
      <c r="AK163" s="366"/>
      <c r="AL163" s="366"/>
      <c r="AM163" s="366"/>
      <c r="AN163" s="366"/>
      <c r="AO163" s="366"/>
      <c r="AP163" s="366"/>
      <c r="AQ163" s="366"/>
      <c r="AR163" s="366"/>
      <c r="AS163" s="366"/>
      <c r="AT163" s="366"/>
      <c r="AU163" s="36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6"/>
      <c r="BZ163" s="366"/>
      <c r="CA163" s="366"/>
      <c r="CB163" s="366"/>
      <c r="CC163" s="366"/>
      <c r="CD163" s="366"/>
      <c r="CE163" s="366"/>
      <c r="CF163" s="366"/>
      <c r="CG163" s="366"/>
      <c r="CH163" s="366"/>
      <c r="CI163" s="366"/>
      <c r="CJ163" s="366"/>
      <c r="CK163" s="366"/>
      <c r="CL163" s="366"/>
      <c r="CM163" s="366"/>
      <c r="CN163" s="366"/>
      <c r="CO163" s="366"/>
      <c r="CP163" s="366"/>
      <c r="CQ163" s="366"/>
      <c r="CR163" s="366"/>
      <c r="CS163" s="366"/>
      <c r="CT163" s="366"/>
      <c r="CU163" s="366"/>
      <c r="CV163" s="366"/>
      <c r="CW163" s="366"/>
      <c r="CX163" s="366"/>
      <c r="CY163" s="366"/>
      <c r="CZ163" s="366"/>
      <c r="DA163" s="366"/>
      <c r="DB163" s="366"/>
      <c r="DC163" s="366"/>
      <c r="DD163" s="366"/>
      <c r="DE163" s="366"/>
      <c r="DF163" s="366"/>
      <c r="DG163" s="366"/>
      <c r="DH163" s="366"/>
      <c r="DI163" s="366"/>
      <c r="DJ163" s="366"/>
      <c r="DK163" s="366"/>
      <c r="DL163" s="366"/>
      <c r="DM163" s="366"/>
      <c r="DN163" s="366"/>
      <c r="DO163" s="366"/>
      <c r="DP163" s="366"/>
      <c r="DQ163" s="366"/>
      <c r="DR163" s="366"/>
      <c r="DS163" s="366"/>
      <c r="DT163" s="366"/>
      <c r="DU163" s="366"/>
      <c r="DV163" s="366"/>
      <c r="DW163" s="366"/>
      <c r="DX163" s="366"/>
      <c r="DY163" s="366"/>
      <c r="DZ163" s="366"/>
      <c r="EA163" s="366"/>
      <c r="EB163" s="366"/>
      <c r="EC163" s="366"/>
      <c r="ED163" s="366"/>
      <c r="EE163" s="366"/>
      <c r="EF163" s="366"/>
      <c r="EG163" s="366"/>
      <c r="EH163" s="366"/>
      <c r="EI163" s="366"/>
      <c r="EJ163" s="366"/>
      <c r="EK163" s="366"/>
      <c r="EL163" s="366"/>
      <c r="EM163" s="366"/>
      <c r="EN163" s="366"/>
      <c r="EO163" s="366"/>
      <c r="EP163" s="366"/>
      <c r="EQ163" s="366"/>
      <c r="ER163" s="366"/>
      <c r="ES163" s="366"/>
      <c r="ET163" s="366"/>
      <c r="EU163" s="366"/>
      <c r="EV163" s="366"/>
      <c r="EW163" s="366"/>
      <c r="EX163" s="366"/>
      <c r="EY163" s="366"/>
      <c r="EZ163" s="366"/>
      <c r="FA163" s="366"/>
      <c r="FB163" s="366"/>
      <c r="FC163" s="366"/>
      <c r="FD163" s="366"/>
      <c r="FE163" s="366"/>
      <c r="FF163" s="366"/>
      <c r="FG163" s="366"/>
      <c r="FH163" s="366"/>
      <c r="FI163" s="366"/>
      <c r="FJ163" s="366"/>
      <c r="FK163" s="366"/>
      <c r="FL163" s="366"/>
      <c r="FM163" s="366"/>
      <c r="FN163" s="366"/>
      <c r="FO163" s="366"/>
      <c r="FP163" s="366"/>
      <c r="FQ163" s="366"/>
      <c r="FR163" s="366"/>
      <c r="FS163" s="366"/>
      <c r="FT163" s="366"/>
      <c r="FU163" s="366"/>
      <c r="FV163" s="366"/>
      <c r="FW163" s="366"/>
      <c r="FX163" s="366"/>
      <c r="FY163" s="366"/>
      <c r="FZ163" s="366"/>
      <c r="GA163" s="366"/>
      <c r="GB163" s="366"/>
      <c r="GC163" s="366"/>
      <c r="GD163" s="366"/>
      <c r="GE163" s="366"/>
      <c r="GF163" s="366"/>
      <c r="GG163" s="366"/>
      <c r="GH163" s="366"/>
      <c r="GI163" s="366"/>
      <c r="GJ163" s="366"/>
      <c r="GK163" s="366"/>
      <c r="GL163" s="366"/>
      <c r="GM163" s="366"/>
      <c r="GN163" s="366"/>
      <c r="GO163" s="366"/>
      <c r="GP163" s="366"/>
      <c r="GQ163" s="366"/>
      <c r="GR163" s="366"/>
      <c r="GS163" s="366"/>
      <c r="GT163" s="366"/>
      <c r="GU163" s="366"/>
      <c r="GV163" s="366"/>
      <c r="GW163" s="366"/>
      <c r="GX163" s="366"/>
      <c r="GY163" s="366"/>
    </row>
    <row r="164" spans="1:207" ht="51">
      <c r="A164" s="261"/>
      <c r="B164" s="255" t="s">
        <v>640</v>
      </c>
      <c r="C164" s="255" t="s">
        <v>641</v>
      </c>
      <c r="D164" s="255" t="s">
        <v>642</v>
      </c>
      <c r="E164" s="266" t="s">
        <v>33</v>
      </c>
      <c r="F164" s="267">
        <v>4</v>
      </c>
      <c r="G164" s="321" t="s">
        <v>643</v>
      </c>
      <c r="H164" s="7" t="s">
        <v>38</v>
      </c>
      <c r="I164" s="8" t="s">
        <v>46</v>
      </c>
      <c r="J164" s="8">
        <f>IF(ISERROR(W164*X164),"",W164*X164)</f>
        <v>4</v>
      </c>
      <c r="K164" s="14" t="str">
        <f>IF(ISERROR(VLOOKUP(Y164,'Directive OSH09 (FR)'!$T$6:$U$10,2,FALSE)),"",VLOOKUP(Y164,'Directive OSH09 (FR)'!$T$6:$U$10,2,FALSE))</f>
        <v>1-Negligeable</v>
      </c>
      <c r="L164" s="126"/>
      <c r="M164" s="127"/>
      <c r="N164" s="27"/>
      <c r="O164" s="27"/>
      <c r="P164" s="27"/>
      <c r="Q164" s="57"/>
      <c r="R164" s="35"/>
      <c r="S164" s="7">
        <f t="shared" ref="S164:T165" si="144">U164</f>
        <v>0</v>
      </c>
      <c r="T164" s="35">
        <f t="shared" si="144"/>
        <v>0</v>
      </c>
      <c r="U164" s="3">
        <f>IF(A164="",0,IF(Q$174="",1,IF(Q$174+$U$90*365&lt;$U$1,1,0)))</f>
        <v>0</v>
      </c>
      <c r="V164" s="163">
        <f>IF(A164="",0,IF(Q$174="",1,IF(Q$174+$V$90*365&lt;$U$1,1,0)))</f>
        <v>0</v>
      </c>
      <c r="W164" s="162">
        <f>IF(ISERROR(VLOOKUP(H164,'Directive OSH09 (FR)'!$O$6:$P$10,2,FALSE)),"",VLOOKUP(H164,'Directive OSH09 (FR)'!$O$6:$P$10,2,FALSE))</f>
        <v>4</v>
      </c>
      <c r="X164" s="3">
        <f>IF(ISERROR(VLOOKUP(I164,'Directive OSH09 (FR)'!$O$13:$P$17,2,FALSE)),"",VLOOKUP(I164,'Directive OSH09 (FR)'!$O$13:$P$17,2,FALSE))</f>
        <v>1</v>
      </c>
      <c r="Y164" s="3">
        <f>IF(J164="","",IF(J164&gt;=161,5,IF(J164&gt;=65,4,IF(J164&gt;=20,3,IF(J164&gt;=9,2,1)))))</f>
        <v>1</v>
      </c>
      <c r="Z164" s="196"/>
      <c r="AA164" s="418"/>
      <c r="AB164" s="418"/>
      <c r="AC164" s="418"/>
      <c r="AD164" s="419"/>
      <c r="AE164" s="421"/>
      <c r="AF164" s="8"/>
      <c r="AG164" s="8"/>
      <c r="AH164" s="8">
        <f>IF(ISERROR(AU164*AV164),"",AU164*AV164)</f>
        <v>0</v>
      </c>
      <c r="AI164" s="427"/>
    </row>
    <row r="165" spans="1:207" ht="51">
      <c r="A165" s="261"/>
      <c r="B165" s="8" t="s">
        <v>1006</v>
      </c>
      <c r="C165" s="255" t="s">
        <v>641</v>
      </c>
      <c r="D165" s="255" t="s">
        <v>642</v>
      </c>
      <c r="E165" s="266" t="s">
        <v>33</v>
      </c>
      <c r="F165" s="300">
        <v>4</v>
      </c>
      <c r="G165" s="321" t="s">
        <v>643</v>
      </c>
      <c r="H165" s="7" t="s">
        <v>35</v>
      </c>
      <c r="I165" s="8" t="s">
        <v>46</v>
      </c>
      <c r="J165" s="8">
        <f t="shared" ref="J165" si="145">IF(ISERROR(W165*X165),"",W165*X165)</f>
        <v>2</v>
      </c>
      <c r="K165" s="14" t="str">
        <f>IF(ISERROR(VLOOKUP(Y165,'Directive OSH09 (FR)'!$T$6:$U$10,2,FALSE)),"",VLOOKUP(Y165,'Directive OSH09 (FR)'!$T$6:$U$10,2,FALSE))</f>
        <v>1-Negligeable</v>
      </c>
      <c r="L165" s="126"/>
      <c r="M165" s="127"/>
      <c r="N165" s="27"/>
      <c r="O165" s="27"/>
      <c r="P165" s="27"/>
      <c r="Q165" s="57"/>
      <c r="R165" s="35"/>
      <c r="S165" s="7">
        <f t="shared" si="144"/>
        <v>0</v>
      </c>
      <c r="T165" s="35">
        <f t="shared" si="144"/>
        <v>0</v>
      </c>
      <c r="U165" s="3">
        <f>IF(A165="",0,IF(Q$174="",1,IF(Q$174+$U$90*365&lt;$U$1,1,0)))</f>
        <v>0</v>
      </c>
      <c r="V165" s="163">
        <f>IF(A165="",0,IF(Q$174="",1,IF(Q$174+$V$90*365&lt;$U$1,1,0)))</f>
        <v>0</v>
      </c>
      <c r="W165" s="162">
        <f>IF(ISERROR(VLOOKUP(H165,'Directive OSH09 (FR)'!$O$6:$P$10,2,FALSE)),"",VLOOKUP(H165,'Directive OSH09 (FR)'!$O$6:$P$10,2,FALSE))</f>
        <v>2</v>
      </c>
      <c r="X165" s="3">
        <f>IF(ISERROR(VLOOKUP(I165,'Directive OSH09 (FR)'!$O$13:$P$17,2,FALSE)),"",VLOOKUP(I165,'Directive OSH09 (FR)'!$O$13:$P$17,2,FALSE))</f>
        <v>1</v>
      </c>
      <c r="Y165" s="3">
        <f t="shared" ref="Y165" si="146">IF(J165="","",IF(J165&gt;=161,5,IF(J165&gt;=65,4,IF(J165&gt;=20,3,IF(J165&gt;=9,2,1)))))</f>
        <v>1</v>
      </c>
      <c r="Z165" s="196"/>
      <c r="AA165" s="418"/>
      <c r="AB165" s="418"/>
      <c r="AC165" s="418"/>
      <c r="AD165" s="419"/>
      <c r="AE165" s="421"/>
      <c r="AF165" s="8"/>
      <c r="AG165" s="8"/>
      <c r="AH165" s="8">
        <f t="shared" ref="AH165" si="147">IF(ISERROR(AU165*AV165),"",AU165*AV165)</f>
        <v>0</v>
      </c>
      <c r="AI165" s="426"/>
    </row>
    <row r="166" spans="1:207">
      <c r="A166" s="261"/>
      <c r="B166" s="8"/>
      <c r="C166" s="8"/>
      <c r="D166" s="8"/>
      <c r="E166" s="266"/>
      <c r="F166" s="283"/>
      <c r="G166" s="459"/>
      <c r="H166" s="7"/>
      <c r="I166" s="8"/>
      <c r="J166" s="8" t="str">
        <f t="shared" ref="J166:J168" si="148">IF(ISERROR(W166*X166),"",W166*X166)</f>
        <v/>
      </c>
      <c r="K166" s="14" t="str">
        <f>IF(ISERROR(VLOOKUP(Y166,'Directive OSH09 (FR)'!$T$6:$U$10,2,FALSE)),"",VLOOKUP(Y166,'Directive OSH09 (FR)'!$T$6:$U$10,2,FALSE))</f>
        <v/>
      </c>
      <c r="L166" s="126"/>
      <c r="M166" s="127"/>
      <c r="N166" s="27"/>
      <c r="O166" s="27"/>
      <c r="P166" s="27"/>
      <c r="Q166" s="57"/>
      <c r="R166" s="35"/>
      <c r="S166" s="7">
        <f t="shared" ref="S166:T168" si="149">U166</f>
        <v>0</v>
      </c>
      <c r="T166" s="35">
        <f t="shared" si="149"/>
        <v>0</v>
      </c>
      <c r="U166" s="3">
        <f>IF(A166="",0,IF(Q$163="",1,IF(Q$163+$U$90*365&lt;$U$1,1,0)))</f>
        <v>0</v>
      </c>
      <c r="V166" s="163">
        <f>IF(A166="",0,IF(Q$163="",1,IF(Q$163+$V$90*365&lt;$U$1,1,0)))</f>
        <v>0</v>
      </c>
      <c r="W166" s="162" t="str">
        <f>IF(ISERROR(VLOOKUP(H166,'Directive OSH09 (FR)'!$O$6:$P$10,2,FALSE)),"",VLOOKUP(H166,'Directive OSH09 (FR)'!$O$6:$P$10,2,FALSE))</f>
        <v/>
      </c>
      <c r="X166" s="3" t="str">
        <f>IF(ISERROR(VLOOKUP(I166,'Directive OSH09 (FR)'!$O$13:$P$17,2,FALSE)),"",VLOOKUP(I166,'Directive OSH09 (FR)'!$O$13:$P$17,2,FALSE))</f>
        <v/>
      </c>
      <c r="Y166" s="3" t="str">
        <f t="shared" ref="Y166:Y168" si="150">IF(J166="","",IF(J166&gt;=161,5,IF(J166&gt;=65,4,IF(J166&gt;=20,3,IF(J166&gt;=9,2,1)))))</f>
        <v/>
      </c>
      <c r="Z166" s="417"/>
      <c r="AA166" s="418"/>
      <c r="AB166" s="418"/>
      <c r="AC166" s="418"/>
      <c r="AD166" s="419"/>
      <c r="AE166" s="417"/>
      <c r="AF166" s="418"/>
      <c r="AG166" s="418"/>
      <c r="AH166" s="418"/>
      <c r="AI166" s="419"/>
    </row>
    <row r="167" spans="1:207">
      <c r="A167" s="261"/>
      <c r="B167" s="8"/>
      <c r="C167" s="8"/>
      <c r="D167" s="8"/>
      <c r="E167" s="266"/>
      <c r="F167" s="283"/>
      <c r="G167" s="459"/>
      <c r="H167" s="7"/>
      <c r="I167" s="8"/>
      <c r="J167" s="8" t="str">
        <f t="shared" si="148"/>
        <v/>
      </c>
      <c r="K167" s="14" t="str">
        <f>IF(ISERROR(VLOOKUP(Y167,'Directive OSH09 (FR)'!$T$6:$U$10,2,FALSE)),"",VLOOKUP(Y167,'Directive OSH09 (FR)'!$T$6:$U$10,2,FALSE))</f>
        <v/>
      </c>
      <c r="L167" s="126"/>
      <c r="M167" s="127"/>
      <c r="N167" s="27"/>
      <c r="O167" s="27"/>
      <c r="P167" s="27"/>
      <c r="Q167" s="57"/>
      <c r="R167" s="35"/>
      <c r="S167" s="7">
        <f t="shared" si="149"/>
        <v>0</v>
      </c>
      <c r="T167" s="35">
        <f t="shared" si="149"/>
        <v>0</v>
      </c>
      <c r="U167" s="3">
        <f>IF(A167="",0,IF(Q$163="",1,IF(Q$163+$U$90*365&lt;$U$1,1,0)))</f>
        <v>0</v>
      </c>
      <c r="V167" s="163">
        <f>IF(A167="",0,IF(Q$163="",1,IF(Q$163+$V$90*365&lt;$U$1,1,0)))</f>
        <v>0</v>
      </c>
      <c r="W167" s="162" t="str">
        <f>IF(ISERROR(VLOOKUP(H167,'Directive OSH09 (FR)'!$O$6:$P$10,2,FALSE)),"",VLOOKUP(H167,'Directive OSH09 (FR)'!$O$6:$P$10,2,FALSE))</f>
        <v/>
      </c>
      <c r="X167" s="3" t="str">
        <f>IF(ISERROR(VLOOKUP(I167,'Directive OSH09 (FR)'!$O$13:$P$17,2,FALSE)),"",VLOOKUP(I167,'Directive OSH09 (FR)'!$O$13:$P$17,2,FALSE))</f>
        <v/>
      </c>
      <c r="Y167" s="3" t="str">
        <f t="shared" si="150"/>
        <v/>
      </c>
      <c r="Z167" s="417"/>
      <c r="AA167" s="418"/>
      <c r="AB167" s="418"/>
      <c r="AC167" s="418"/>
      <c r="AD167" s="419"/>
      <c r="AE167" s="417"/>
      <c r="AF167" s="418"/>
      <c r="AG167" s="418"/>
      <c r="AH167" s="418"/>
      <c r="AI167" s="419"/>
    </row>
    <row r="168" spans="1:207" ht="5.25" customHeight="1">
      <c r="A168" s="405"/>
      <c r="B168" s="62"/>
      <c r="C168" s="62"/>
      <c r="D168" s="62"/>
      <c r="E168" s="293"/>
      <c r="F168" s="293"/>
      <c r="G168" s="460"/>
      <c r="H168" s="61"/>
      <c r="I168" s="62"/>
      <c r="J168" s="62" t="str">
        <f t="shared" si="148"/>
        <v/>
      </c>
      <c r="K168" s="63" t="str">
        <f>IF(ISERROR(VLOOKUP(Y168,'Directive OSH09 (FR)'!$T$6:$U$10,2,FALSE)),"",VLOOKUP(Y168,'Directive OSH09 (FR)'!$T$6:$U$10,2,FALSE))</f>
        <v/>
      </c>
      <c r="L168" s="61"/>
      <c r="M168" s="64"/>
      <c r="N168" s="64"/>
      <c r="O168" s="64"/>
      <c r="P168" s="64"/>
      <c r="Q168" s="65"/>
      <c r="R168" s="66"/>
      <c r="S168" s="61">
        <f t="shared" si="149"/>
        <v>0</v>
      </c>
      <c r="T168" s="66">
        <f t="shared" si="149"/>
        <v>0</v>
      </c>
      <c r="U168" s="164">
        <f>IF(A168="",0,IF(Q$163="",1,IF(Q$163+$U$90*365&lt;$U$1,1,0)))</f>
        <v>0</v>
      </c>
      <c r="V168" s="165">
        <f>IF(A168="",0,IF(Q$163="",1,IF(Q$163+$V$90*365&lt;$U$1,1,0)))</f>
        <v>0</v>
      </c>
      <c r="W168" s="162" t="str">
        <f>IF(ISERROR(VLOOKUP(H168,'Directive OSH09 (FR)'!$O$6:$P$10,2,FALSE)),"",VLOOKUP(H168,'Directive OSH09 (FR)'!$O$6:$P$10,2,FALSE))</f>
        <v/>
      </c>
      <c r="X168" s="3" t="str">
        <f>IF(ISERROR(VLOOKUP(I168,'Directive OSH09 (FR)'!$O$13:$P$17,2,FALSE)),"",VLOOKUP(I168,'Directive OSH09 (FR)'!$O$13:$P$17,2,FALSE))</f>
        <v/>
      </c>
      <c r="Y168" s="3" t="str">
        <f t="shared" si="150"/>
        <v/>
      </c>
      <c r="Z168" s="417"/>
      <c r="AA168" s="418"/>
      <c r="AB168" s="418"/>
      <c r="AC168" s="418"/>
      <c r="AD168" s="419"/>
      <c r="AE168" s="417"/>
      <c r="AF168" s="418"/>
      <c r="AG168" s="418"/>
      <c r="AH168" s="418"/>
      <c r="AI168" s="419"/>
    </row>
    <row r="169" spans="1:207" s="517" customFormat="1">
      <c r="A169" s="403" t="s">
        <v>341</v>
      </c>
      <c r="B169" s="398"/>
      <c r="C169" s="398"/>
      <c r="D169" s="398"/>
      <c r="E169" s="370"/>
      <c r="F169" s="370"/>
      <c r="G169" s="464"/>
      <c r="H169" s="412"/>
      <c r="I169" s="398"/>
      <c r="J169" s="398" t="str">
        <f>IF(SUM(J170:J174)=0,"",MAX(J170:J174))</f>
        <v/>
      </c>
      <c r="K169" s="356" t="str">
        <f>IF(ISERROR(VLOOKUP(Y169,'Directive OSH09 (FR)'!$T$6:$U$10,2,FALSE)),"",VLOOKUP(Y169,'Directive OSH09 (FR)'!$T$6:$U$10,2,FALSE))</f>
        <v/>
      </c>
      <c r="L169" s="357" t="str">
        <f>IF(ISERROR(VLOOKUP($A169,Dangers!$B$4:$G$1001,4,FALSE)),"ERR",IF(ISBLANK(VLOOKUP($A169,Dangers!$B$4:$G$1001,4,FALSE)),"","Yes"))</f>
        <v>ERR</v>
      </c>
      <c r="M169" s="358" t="str">
        <f>IF(ISERROR(VLOOKUP($A169,Dangers!$B$4:$G$1001,6,FALSE)),"ERR",IF(ISBLANK((VLOOKUP($A169,Dangers!$B$4:$G$1001,6,FALSE))),"","Yes"))</f>
        <v>ERR</v>
      </c>
      <c r="N169" s="358"/>
      <c r="O169" s="359"/>
      <c r="P169" s="358"/>
      <c r="Q169" s="360" t="str">
        <f>IF(OR(L169="Yes",M169="Yes"),MAX(Q170:Q174),"")</f>
        <v/>
      </c>
      <c r="R169" s="361"/>
      <c r="S169" s="357">
        <f>IF(L169="Yes",IF(SUM(S170:S174)=0,0,1),2)</f>
        <v>2</v>
      </c>
      <c r="T169" s="361">
        <f>IF(M169="Yes",IF(SUM(T170:T174)=0,0,1),2)</f>
        <v>2</v>
      </c>
      <c r="U169" s="362">
        <v>0</v>
      </c>
      <c r="V169" s="363">
        <v>0</v>
      </c>
      <c r="W169" s="364" t="str">
        <f>IF(ISERROR(VLOOKUP(H169,'Directive OSH09 (FR)'!$O$6:$P$10,2,FALSE)),"",VLOOKUP(H169,'Directive OSH09 (FR)'!$O$6:$P$10,2,FALSE))</f>
        <v/>
      </c>
      <c r="X169" s="362" t="str">
        <f>IF(ISERROR(VLOOKUP(I169,'Directive OSH09 (FR)'!$O$13:$P$17,2,FALSE)),"",VLOOKUP(I169,'Directive OSH09 (FR)'!$O$13:$P$17,2,FALSE))</f>
        <v/>
      </c>
      <c r="Y169" s="362" t="str">
        <f>IF(J169="","",IF(J169&gt;=161,5,IF(J169&gt;=65,4,IF(J169&gt;=20,3,IF(J169&gt;=9,2,1)))))</f>
        <v/>
      </c>
      <c r="Z169" s="374"/>
      <c r="AA169" s="375"/>
      <c r="AB169" s="375"/>
      <c r="AC169" s="375"/>
      <c r="AD169" s="376"/>
      <c r="AE169" s="374"/>
      <c r="AF169" s="375"/>
      <c r="AG169" s="375"/>
      <c r="AH169" s="375"/>
      <c r="AI169" s="376"/>
      <c r="AJ169" s="366"/>
      <c r="AK169" s="366"/>
      <c r="AL169" s="366"/>
      <c r="AM169" s="366"/>
      <c r="AN169" s="366"/>
      <c r="AO169" s="366"/>
      <c r="AP169" s="366"/>
      <c r="AQ169" s="366"/>
      <c r="AR169" s="366"/>
      <c r="AS169" s="366"/>
      <c r="AT169" s="366"/>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6"/>
      <c r="BZ169" s="366"/>
      <c r="CA169" s="366"/>
      <c r="CB169" s="366"/>
      <c r="CC169" s="366"/>
      <c r="CD169" s="366"/>
      <c r="CE169" s="366"/>
      <c r="CF169" s="366"/>
      <c r="CG169" s="366"/>
      <c r="CH169" s="366"/>
      <c r="CI169" s="366"/>
      <c r="CJ169" s="366"/>
      <c r="CK169" s="366"/>
      <c r="CL169" s="366"/>
      <c r="CM169" s="366"/>
      <c r="CN169" s="366"/>
      <c r="CO169" s="366"/>
      <c r="CP169" s="366"/>
      <c r="CQ169" s="366"/>
      <c r="CR169" s="366"/>
      <c r="CS169" s="366"/>
      <c r="CT169" s="366"/>
      <c r="CU169" s="366"/>
      <c r="CV169" s="366"/>
      <c r="CW169" s="366"/>
      <c r="CX169" s="366"/>
      <c r="CY169" s="366"/>
      <c r="CZ169" s="366"/>
      <c r="DA169" s="366"/>
      <c r="DB169" s="366"/>
      <c r="DC169" s="366"/>
      <c r="DD169" s="366"/>
      <c r="DE169" s="366"/>
      <c r="DF169" s="366"/>
      <c r="DG169" s="366"/>
      <c r="DH169" s="366"/>
      <c r="DI169" s="366"/>
      <c r="DJ169" s="366"/>
      <c r="DK169" s="366"/>
      <c r="DL169" s="366"/>
      <c r="DM169" s="366"/>
      <c r="DN169" s="366"/>
      <c r="DO169" s="366"/>
      <c r="DP169" s="366"/>
      <c r="DQ169" s="366"/>
      <c r="DR169" s="366"/>
      <c r="DS169" s="366"/>
      <c r="DT169" s="366"/>
      <c r="DU169" s="366"/>
      <c r="DV169" s="366"/>
      <c r="DW169" s="366"/>
      <c r="DX169" s="366"/>
      <c r="DY169" s="366"/>
      <c r="DZ169" s="366"/>
      <c r="EA169" s="366"/>
      <c r="EB169" s="366"/>
      <c r="EC169" s="366"/>
      <c r="ED169" s="366"/>
      <c r="EE169" s="366"/>
      <c r="EF169" s="366"/>
      <c r="EG169" s="366"/>
      <c r="EH169" s="366"/>
      <c r="EI169" s="366"/>
      <c r="EJ169" s="366"/>
      <c r="EK169" s="366"/>
      <c r="EL169" s="366"/>
      <c r="EM169" s="366"/>
      <c r="EN169" s="366"/>
      <c r="EO169" s="366"/>
      <c r="EP169" s="366"/>
      <c r="EQ169" s="366"/>
      <c r="ER169" s="366"/>
      <c r="ES169" s="366"/>
      <c r="ET169" s="366"/>
      <c r="EU169" s="366"/>
      <c r="EV169" s="366"/>
      <c r="EW169" s="366"/>
      <c r="EX169" s="366"/>
      <c r="EY169" s="366"/>
      <c r="EZ169" s="366"/>
      <c r="FA169" s="366"/>
      <c r="FB169" s="366"/>
      <c r="FC169" s="366"/>
      <c r="FD169" s="366"/>
      <c r="FE169" s="366"/>
      <c r="FF169" s="366"/>
      <c r="FG169" s="366"/>
      <c r="FH169" s="366"/>
      <c r="FI169" s="366"/>
      <c r="FJ169" s="366"/>
      <c r="FK169" s="366"/>
      <c r="FL169" s="366"/>
      <c r="FM169" s="366"/>
      <c r="FN169" s="366"/>
      <c r="FO169" s="366"/>
      <c r="FP169" s="366"/>
      <c r="FQ169" s="366"/>
      <c r="FR169" s="366"/>
      <c r="FS169" s="366"/>
      <c r="FT169" s="366"/>
      <c r="FU169" s="366"/>
      <c r="FV169" s="366"/>
      <c r="FW169" s="366"/>
      <c r="FX169" s="366"/>
      <c r="FY169" s="366"/>
      <c r="FZ169" s="366"/>
      <c r="GA169" s="366"/>
      <c r="GB169" s="366"/>
      <c r="GC169" s="366"/>
      <c r="GD169" s="366"/>
      <c r="GE169" s="366"/>
      <c r="GF169" s="366"/>
      <c r="GG169" s="366"/>
      <c r="GH169" s="366"/>
      <c r="GI169" s="366"/>
      <c r="GJ169" s="366"/>
      <c r="GK169" s="366"/>
      <c r="GL169" s="366"/>
      <c r="GM169" s="366"/>
      <c r="GN169" s="366"/>
      <c r="GO169" s="366"/>
      <c r="GP169" s="366"/>
      <c r="GQ169" s="366"/>
      <c r="GR169" s="366"/>
      <c r="GS169" s="366"/>
      <c r="GT169" s="366"/>
      <c r="GU169" s="366"/>
      <c r="GV169" s="366"/>
      <c r="GW169" s="366"/>
      <c r="GX169" s="366"/>
      <c r="GY169" s="366"/>
    </row>
    <row r="170" spans="1:207" s="319" customFormat="1">
      <c r="A170" s="261" t="s">
        <v>463</v>
      </c>
      <c r="B170" s="8"/>
      <c r="C170" s="8"/>
      <c r="D170" s="8"/>
      <c r="E170" s="266"/>
      <c r="F170" s="283"/>
      <c r="G170" s="321"/>
      <c r="H170" s="7"/>
      <c r="I170" s="8"/>
      <c r="J170" s="8" t="str">
        <f>IF(ISERROR(W170*X170),"",W170*X170)</f>
        <v/>
      </c>
      <c r="K170" s="14" t="str">
        <f>IF(ISERROR(VLOOKUP(Y170,'Directive OSH09 (FR)'!$T$6:$U$10,2,FALSE)),"",VLOOKUP(Y170,'Directive OSH09 (FR)'!$T$6:$U$10,2,FALSE))</f>
        <v/>
      </c>
      <c r="L170" s="126"/>
      <c r="M170" s="127"/>
      <c r="N170" s="27"/>
      <c r="O170" s="27"/>
      <c r="P170" s="27"/>
      <c r="Q170" s="57"/>
      <c r="R170" s="35"/>
      <c r="S170" s="7">
        <f t="shared" ref="S170:T174" si="151">U170</f>
        <v>1</v>
      </c>
      <c r="T170" s="35">
        <f t="shared" si="151"/>
        <v>1</v>
      </c>
      <c r="U170" s="3">
        <f>IF(A170="",0,IF(Q$169="",1,IF(Q$169+$U$90*365&lt;$U$1,1,0)))</f>
        <v>1</v>
      </c>
      <c r="V170" s="163">
        <f>IF(A170="",0,IF(Q$169="",1,IF(Q$169+$V$90*365&lt;$U$1,1,0)))</f>
        <v>1</v>
      </c>
      <c r="W170" s="162" t="str">
        <f>IF(ISERROR(VLOOKUP(H170,'Directive OSH09 (FR)'!$O$6:$P$10,2,FALSE)),"",VLOOKUP(H170,'Directive OSH09 (FR)'!$O$6:$P$10,2,FALSE))</f>
        <v/>
      </c>
      <c r="X170" s="3" t="str">
        <f>IF(ISERROR(VLOOKUP(I170,'Directive OSH09 (FR)'!$O$13:$P$17,2,FALSE)),"",VLOOKUP(I170,'Directive OSH09 (FR)'!$O$13:$P$17,2,FALSE))</f>
        <v/>
      </c>
      <c r="Y170" s="3" t="str">
        <f>IF(J170="","",IF(J170&gt;=161,5,IF(J170&gt;=65,4,IF(J170&gt;=20,3,IF(J170&gt;=9,2,1)))))</f>
        <v/>
      </c>
      <c r="Z170" s="428"/>
      <c r="AA170" s="307"/>
      <c r="AB170" s="307"/>
      <c r="AC170" s="307"/>
      <c r="AD170" s="426"/>
      <c r="AE170" s="428"/>
      <c r="AF170" s="307"/>
      <c r="AG170" s="307"/>
      <c r="AH170" s="307"/>
      <c r="AI170" s="426"/>
    </row>
    <row r="171" spans="1:207" s="319" customFormat="1">
      <c r="A171" s="261"/>
      <c r="B171" s="8"/>
      <c r="C171" s="8"/>
      <c r="D171" s="8"/>
      <c r="E171" s="266"/>
      <c r="F171" s="283"/>
      <c r="G171" s="321"/>
      <c r="H171" s="7"/>
      <c r="I171" s="8"/>
      <c r="J171" s="8" t="str">
        <f t="shared" ref="J171:J174" si="152">IF(ISERROR(W171*X171),"",W171*X171)</f>
        <v/>
      </c>
      <c r="K171" s="14" t="str">
        <f>IF(ISERROR(VLOOKUP(Y171,'Directive OSH09 (FR)'!$T$6:$U$10,2,FALSE)),"",VLOOKUP(Y171,'Directive OSH09 (FR)'!$T$6:$U$10,2,FALSE))</f>
        <v/>
      </c>
      <c r="L171" s="126"/>
      <c r="M171" s="127"/>
      <c r="N171" s="27"/>
      <c r="O171" s="27"/>
      <c r="P171" s="27"/>
      <c r="Q171" s="57"/>
      <c r="R171" s="35"/>
      <c r="S171" s="7">
        <f t="shared" si="151"/>
        <v>0</v>
      </c>
      <c r="T171" s="35">
        <f t="shared" si="151"/>
        <v>0</v>
      </c>
      <c r="U171" s="3">
        <f>IF(A171="",0,IF(Q$169="",1,IF(Q$169+$U$90*365&lt;$U$1,1,0)))</f>
        <v>0</v>
      </c>
      <c r="V171" s="163">
        <f>IF(A171="",0,IF(Q$169="",1,IF(Q$169+$V$90*365&lt;$U$1,1,0)))</f>
        <v>0</v>
      </c>
      <c r="W171" s="162" t="str">
        <f>IF(ISERROR(VLOOKUP(H171,'Directive OSH09 (FR)'!$O$6:$P$10,2,FALSE)),"",VLOOKUP(H171,'Directive OSH09 (FR)'!$O$6:$P$10,2,FALSE))</f>
        <v/>
      </c>
      <c r="X171" s="3" t="str">
        <f>IF(ISERROR(VLOOKUP(I171,'Directive OSH09 (FR)'!$O$13:$P$17,2,FALSE)),"",VLOOKUP(I171,'Directive OSH09 (FR)'!$O$13:$P$17,2,FALSE))</f>
        <v/>
      </c>
      <c r="Y171" s="3" t="str">
        <f t="shared" ref="Y171:Y174" si="153">IF(J171="","",IF(J171&gt;=161,5,IF(J171&gt;=65,4,IF(J171&gt;=20,3,IF(J171&gt;=9,2,1)))))</f>
        <v/>
      </c>
      <c r="Z171" s="428"/>
      <c r="AA171" s="307"/>
      <c r="AB171" s="307"/>
      <c r="AC171" s="307"/>
      <c r="AD171" s="426"/>
      <c r="AE171" s="428"/>
      <c r="AF171" s="307"/>
      <c r="AG171" s="307"/>
      <c r="AH171" s="307"/>
      <c r="AI171" s="426"/>
    </row>
    <row r="172" spans="1:207" s="319" customFormat="1">
      <c r="A172" s="261"/>
      <c r="B172" s="8"/>
      <c r="C172" s="8"/>
      <c r="D172" s="8"/>
      <c r="E172" s="266"/>
      <c r="F172" s="283"/>
      <c r="G172" s="321"/>
      <c r="H172" s="7"/>
      <c r="I172" s="8"/>
      <c r="J172" s="8" t="str">
        <f t="shared" si="152"/>
        <v/>
      </c>
      <c r="K172" s="14" t="str">
        <f>IF(ISERROR(VLOOKUP(Y172,'Directive OSH09 (FR)'!$T$6:$U$10,2,FALSE)),"",VLOOKUP(Y172,'Directive OSH09 (FR)'!$T$6:$U$10,2,FALSE))</f>
        <v/>
      </c>
      <c r="L172" s="126"/>
      <c r="M172" s="127"/>
      <c r="N172" s="27"/>
      <c r="O172" s="27"/>
      <c r="P172" s="27"/>
      <c r="Q172" s="57"/>
      <c r="R172" s="35"/>
      <c r="S172" s="7">
        <f t="shared" si="151"/>
        <v>0</v>
      </c>
      <c r="T172" s="35">
        <f t="shared" si="151"/>
        <v>0</v>
      </c>
      <c r="U172" s="3">
        <f>IF(A172="",0,IF(Q$169="",1,IF(Q$169+$U$90*365&lt;$U$1,1,0)))</f>
        <v>0</v>
      </c>
      <c r="V172" s="163">
        <f>IF(A172="",0,IF(Q$169="",1,IF(Q$169+$V$90*365&lt;$U$1,1,0)))</f>
        <v>0</v>
      </c>
      <c r="W172" s="162" t="str">
        <f>IF(ISERROR(VLOOKUP(H172,'Directive OSH09 (FR)'!$O$6:$P$10,2,FALSE)),"",VLOOKUP(H172,'Directive OSH09 (FR)'!$O$6:$P$10,2,FALSE))</f>
        <v/>
      </c>
      <c r="X172" s="3" t="str">
        <f>IF(ISERROR(VLOOKUP(I172,'Directive OSH09 (FR)'!$O$13:$P$17,2,FALSE)),"",VLOOKUP(I172,'Directive OSH09 (FR)'!$O$13:$P$17,2,FALSE))</f>
        <v/>
      </c>
      <c r="Y172" s="3" t="str">
        <f t="shared" si="153"/>
        <v/>
      </c>
      <c r="Z172" s="428"/>
      <c r="AA172" s="307"/>
      <c r="AB172" s="307"/>
      <c r="AC172" s="307"/>
      <c r="AD172" s="426"/>
      <c r="AE172" s="428"/>
      <c r="AF172" s="307"/>
      <c r="AG172" s="307"/>
      <c r="AH172" s="307"/>
      <c r="AI172" s="426"/>
    </row>
    <row r="173" spans="1:207" s="319" customFormat="1">
      <c r="A173" s="261"/>
      <c r="B173" s="8"/>
      <c r="C173" s="8"/>
      <c r="D173" s="8"/>
      <c r="E173" s="266"/>
      <c r="F173" s="283"/>
      <c r="G173" s="321"/>
      <c r="H173" s="7"/>
      <c r="I173" s="8"/>
      <c r="J173" s="8" t="str">
        <f t="shared" si="152"/>
        <v/>
      </c>
      <c r="K173" s="14" t="str">
        <f>IF(ISERROR(VLOOKUP(Y173,'Directive OSH09 (FR)'!$T$6:$U$10,2,FALSE)),"",VLOOKUP(Y173,'Directive OSH09 (FR)'!$T$6:$U$10,2,FALSE))</f>
        <v/>
      </c>
      <c r="L173" s="126"/>
      <c r="M173" s="127"/>
      <c r="N173" s="27"/>
      <c r="O173" s="27"/>
      <c r="P173" s="27"/>
      <c r="Q173" s="57"/>
      <c r="R173" s="35"/>
      <c r="S173" s="7">
        <f t="shared" si="151"/>
        <v>0</v>
      </c>
      <c r="T173" s="35">
        <f t="shared" si="151"/>
        <v>0</v>
      </c>
      <c r="U173" s="3">
        <f>IF(A173="",0,IF(Q$169="",1,IF(Q$169+$U$90*365&lt;$U$1,1,0)))</f>
        <v>0</v>
      </c>
      <c r="V173" s="163">
        <f>IF(A173="",0,IF(Q$169="",1,IF(Q$169+$V$90*365&lt;$U$1,1,0)))</f>
        <v>0</v>
      </c>
      <c r="W173" s="162" t="str">
        <f>IF(ISERROR(VLOOKUP(H173,'Directive OSH09 (FR)'!$O$6:$P$10,2,FALSE)),"",VLOOKUP(H173,'Directive OSH09 (FR)'!$O$6:$P$10,2,FALSE))</f>
        <v/>
      </c>
      <c r="X173" s="3" t="str">
        <f>IF(ISERROR(VLOOKUP(I173,'Directive OSH09 (FR)'!$O$13:$P$17,2,FALSE)),"",VLOOKUP(I173,'Directive OSH09 (FR)'!$O$13:$P$17,2,FALSE))</f>
        <v/>
      </c>
      <c r="Y173" s="3" t="str">
        <f t="shared" si="153"/>
        <v/>
      </c>
      <c r="Z173" s="428"/>
      <c r="AA173" s="307"/>
      <c r="AB173" s="307"/>
      <c r="AC173" s="307"/>
      <c r="AD173" s="426"/>
      <c r="AE173" s="428"/>
      <c r="AF173" s="307"/>
      <c r="AG173" s="307"/>
      <c r="AH173" s="307"/>
      <c r="AI173" s="426"/>
    </row>
    <row r="174" spans="1:207" s="319" customFormat="1" ht="5.25" customHeight="1">
      <c r="A174" s="405"/>
      <c r="B174" s="62"/>
      <c r="C174" s="62"/>
      <c r="D174" s="62"/>
      <c r="E174" s="293"/>
      <c r="F174" s="293"/>
      <c r="G174" s="461"/>
      <c r="H174" s="61"/>
      <c r="I174" s="62"/>
      <c r="J174" s="62" t="str">
        <f t="shared" si="152"/>
        <v/>
      </c>
      <c r="K174" s="63" t="str">
        <f>IF(ISERROR(VLOOKUP(Y174,'Directive OSH09 (FR)'!$T$6:$U$10,2,FALSE)),"",VLOOKUP(Y174,'Directive OSH09 (FR)'!$T$6:$U$10,2,FALSE))</f>
        <v/>
      </c>
      <c r="L174" s="73"/>
      <c r="M174" s="74"/>
      <c r="N174" s="74"/>
      <c r="O174" s="74"/>
      <c r="P174" s="74"/>
      <c r="Q174" s="75"/>
      <c r="R174" s="76"/>
      <c r="S174" s="61">
        <f t="shared" si="151"/>
        <v>0</v>
      </c>
      <c r="T174" s="66">
        <f t="shared" si="151"/>
        <v>0</v>
      </c>
      <c r="U174" s="61">
        <f>IF(A174="",0,IF(Q$169="",1,IF(Q$169+$U$90*365&lt;$U$1,1,0)))</f>
        <v>0</v>
      </c>
      <c r="V174" s="66">
        <f>IF(A174="",0,IF(Q$169="",1,IF(Q$169+$V$90*365&lt;$U$1,1,0)))</f>
        <v>0</v>
      </c>
      <c r="W174" s="166" t="str">
        <f>IF(ISERROR(VLOOKUP(H174,'Directive OSH09 (FR)'!$O$6:$P$10,2,FALSE)),"",VLOOKUP(H174,'Directive OSH09 (FR)'!$O$6:$P$10,2,FALSE))</f>
        <v/>
      </c>
      <c r="X174" s="167" t="str">
        <f>IF(ISERROR(VLOOKUP(I174,'Directive OSH09 (FR)'!$O$13:$P$17,2,FALSE)),"",VLOOKUP(I174,'Directive OSH09 (FR)'!$O$13:$P$17,2,FALSE))</f>
        <v/>
      </c>
      <c r="Y174" s="167" t="str">
        <f t="shared" si="153"/>
        <v/>
      </c>
      <c r="Z174" s="429"/>
      <c r="AA174" s="430"/>
      <c r="AB174" s="430"/>
      <c r="AC174" s="430"/>
      <c r="AD174" s="431"/>
      <c r="AE174" s="429"/>
      <c r="AF174" s="430"/>
      <c r="AG174" s="430"/>
      <c r="AH174" s="430"/>
      <c r="AI174" s="431"/>
    </row>
    <row r="175" spans="1:207" s="319" customFormat="1">
      <c r="A175" s="406"/>
      <c r="K175" s="3"/>
      <c r="L175" s="3"/>
      <c r="M175" s="3"/>
      <c r="N175" s="3"/>
      <c r="O175" s="3"/>
      <c r="P175" s="3"/>
      <c r="Q175" s="3"/>
      <c r="R175" s="3"/>
      <c r="S175" s="3"/>
      <c r="T175" s="3"/>
    </row>
  </sheetData>
  <mergeCells count="6">
    <mergeCell ref="AE10:AI10"/>
    <mergeCell ref="D8:G8"/>
    <mergeCell ref="G10:K10"/>
    <mergeCell ref="L10:R10"/>
    <mergeCell ref="S10:Y10"/>
    <mergeCell ref="Z10:AD10"/>
  </mergeCells>
  <conditionalFormatting sqref="K11:V11 K175:T65543">
    <cfRule type="cellIs" dxfId="2943" priority="750" stopIfTrue="1" operator="equal">
      <formula>"5-Risque Intolérable"</formula>
    </cfRule>
    <cfRule type="cellIs" dxfId="2942" priority="751" stopIfTrue="1" operator="equal">
      <formula>"4-Risque Substantiel"</formula>
    </cfRule>
    <cfRule type="cellIs" dxfId="2941" priority="752"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40:K44 K49:K50 K54:K56 K102:K103 K108:K109 K111:K115 K117:K127 K75:K96 K131:K133 K142:K146 K166:K174 R30 N30:P30 K22:K30 K37:K38 K71:K73 K154:K157 K159:K163 K148:K151 K135:K139">
    <cfRule type="expression" dxfId="2940" priority="747" stopIfTrue="1">
      <formula>LEFT(K12,1)="5"</formula>
    </cfRule>
    <cfRule type="expression" dxfId="2939" priority="748" stopIfTrue="1">
      <formula>LEFT(K12,1)="4"</formula>
    </cfRule>
    <cfRule type="expression" dxfId="2938" priority="749" stopIfTrue="1">
      <formula>OR(LEFT(K12,1)="3",LEFT(K12,1)="2")</formula>
    </cfRule>
  </conditionalFormatting>
  <conditionalFormatting sqref="D8:G8">
    <cfRule type="expression" dxfId="2937" priority="746" stopIfTrue="1">
      <formula>($F$9&lt;=0.85*$C$7)</formula>
    </cfRule>
  </conditionalFormatting>
  <conditionalFormatting sqref="L12 L18 L24 L38 L44 L50 L56 L72 L78 L84 L90 L96 L103 L109 L115 L121 L127 L133 L139 L145 L151 L157 L163 L169">
    <cfRule type="expression" dxfId="2936" priority="744" stopIfTrue="1">
      <formula>$S12=1</formula>
    </cfRule>
    <cfRule type="expression" dxfId="2935" priority="745" stopIfTrue="1">
      <formula>$S12=0</formula>
    </cfRule>
  </conditionalFormatting>
  <conditionalFormatting sqref="M12 M18 M24 M38 M44 M50 M56 M72 M78 M84 M90 M96 M103 M109 M115 M121 M127 M133 M139 M145 M151 M157 M163 M169">
    <cfRule type="expression" dxfId="2934" priority="742" stopIfTrue="1">
      <formula>$T12=1</formula>
    </cfRule>
    <cfRule type="expression" dxfId="2933" priority="743" stopIfTrue="1">
      <formula>$T12=0</formula>
    </cfRule>
  </conditionalFormatting>
  <conditionalFormatting sqref="R12 R18 R24 R38 R44 R50 R56 R72 R78 R84 R90 R96 R103 R109 R115 R121 R127 R133 R139 R145 R151 R157 R163 R169">
    <cfRule type="expression" dxfId="2932" priority="739" stopIfTrue="1">
      <formula>LEFT(R12,1)="5"</formula>
    </cfRule>
    <cfRule type="expression" dxfId="2931" priority="740" stopIfTrue="1">
      <formula>LEFT(R12,1)="4"</formula>
    </cfRule>
    <cfRule type="expression" dxfId="2930" priority="741" stopIfTrue="1">
      <formula>OR(LEFT(R12,1)="3",LEFT(R12,1)="2")</formula>
    </cfRule>
  </conditionalFormatting>
  <conditionalFormatting sqref="R12 R18 R24 R38 R44 R50 R56 R72 R78 R84 R90 R96 R103 R109 R115 R121 R127 R133 R139 R145 R151 R157 R163 R169">
    <cfRule type="expression" dxfId="2929" priority="736" stopIfTrue="1">
      <formula>LEFT(R12,1)="5"</formula>
    </cfRule>
    <cfRule type="expression" dxfId="2928" priority="737" stopIfTrue="1">
      <formula>LEFT(R12,1)="4"</formula>
    </cfRule>
    <cfRule type="expression" dxfId="2927" priority="738" stopIfTrue="1">
      <formula>OR(LEFT(R12,1)="3",LEFT(R12,1)="2")</formula>
    </cfRule>
  </conditionalFormatting>
  <conditionalFormatting sqref="K11:V11 K175:T65543">
    <cfRule type="cellIs" dxfId="2926" priority="733" stopIfTrue="1" operator="equal">
      <formula>"5-Risque Intolérable"</formula>
    </cfRule>
    <cfRule type="cellIs" dxfId="2925" priority="734" stopIfTrue="1" operator="equal">
      <formula>"4-Risque Substantiel"</formula>
    </cfRule>
    <cfRule type="cellIs" dxfId="2924" priority="735"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923" priority="730" stopIfTrue="1">
      <formula>LEFT(K12,1)="5"</formula>
    </cfRule>
    <cfRule type="expression" dxfId="2922" priority="731" stopIfTrue="1">
      <formula>LEFT(K12,1)="4"</formula>
    </cfRule>
    <cfRule type="expression" dxfId="2921" priority="732" stopIfTrue="1">
      <formula>OR(LEFT(K12,1)="3",LEFT(K12,1)="2")</formula>
    </cfRule>
  </conditionalFormatting>
  <conditionalFormatting sqref="D8:G8">
    <cfRule type="expression" dxfId="2920" priority="729" stopIfTrue="1">
      <formula>($F$9&lt;=0.85*$C$7)</formula>
    </cfRule>
  </conditionalFormatting>
  <conditionalFormatting sqref="L12 L18 L24 L38 L44 L50 L56 L72 L78 L84 L90 L96 L103 L109 L115 L121 L127 L133 L139 L145 L151 L157 L163 L169">
    <cfRule type="expression" dxfId="2919" priority="727" stopIfTrue="1">
      <formula>$S12=1</formula>
    </cfRule>
    <cfRule type="expression" dxfId="2918" priority="728" stopIfTrue="1">
      <formula>$S12=0</formula>
    </cfRule>
  </conditionalFormatting>
  <conditionalFormatting sqref="M12 M18 M24 M38 M44 M50 M56 M72 M78 M84 M90 M96 M103 M109 M115 M121 M127 M133 M139 M145 M151 M157 M163 M169">
    <cfRule type="expression" dxfId="2917" priority="725" stopIfTrue="1">
      <formula>$T12=1</formula>
    </cfRule>
    <cfRule type="expression" dxfId="2916" priority="726" stopIfTrue="1">
      <formula>$T12=0</formula>
    </cfRule>
  </conditionalFormatting>
  <conditionalFormatting sqref="R12 R18 R24 R38 R44 R50 R56 R72 R78 R84 R90 R96 R103 R109 R115 R121 R127 R133 R139 R145 R151 R157 R163 R169">
    <cfRule type="expression" dxfId="2915" priority="722" stopIfTrue="1">
      <formula>LEFT(R12,1)="5"</formula>
    </cfRule>
    <cfRule type="expression" dxfId="2914" priority="723" stopIfTrue="1">
      <formula>LEFT(R12,1)="4"</formula>
    </cfRule>
    <cfRule type="expression" dxfId="2913" priority="724" stopIfTrue="1">
      <formula>OR(LEFT(R12,1)="3",LEFT(R12,1)="2")</formula>
    </cfRule>
  </conditionalFormatting>
  <conditionalFormatting sqref="R12 R18 R24 R38 R44 R50 R56 R72 R78 R84 R90 R96 R103 R109 R115 R121 R127 R133 R139 R145 R151 R157 R163 R169">
    <cfRule type="expression" dxfId="2912" priority="719" stopIfTrue="1">
      <formula>LEFT(R12,1)="5"</formula>
    </cfRule>
    <cfRule type="expression" dxfId="2911" priority="720" stopIfTrue="1">
      <formula>LEFT(R12,1)="4"</formula>
    </cfRule>
    <cfRule type="expression" dxfId="2910" priority="721" stopIfTrue="1">
      <formula>OR(LEFT(R12,1)="3",LEFT(R12,1)="2")</formula>
    </cfRule>
  </conditionalFormatting>
  <conditionalFormatting sqref="K11:V11 K175:T65543">
    <cfRule type="cellIs" dxfId="2909" priority="716" stopIfTrue="1" operator="equal">
      <formula>"5-Risque Intolérable"</formula>
    </cfRule>
    <cfRule type="cellIs" dxfId="2908" priority="717" stopIfTrue="1" operator="equal">
      <formula>"4-Risque Substantiel"</formula>
    </cfRule>
    <cfRule type="cellIs" dxfId="2907" priority="718"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906" priority="713" stopIfTrue="1">
      <formula>LEFT(K12,1)="5"</formula>
    </cfRule>
    <cfRule type="expression" dxfId="2905" priority="714" stopIfTrue="1">
      <formula>LEFT(K12,1)="4"</formula>
    </cfRule>
    <cfRule type="expression" dxfId="2904" priority="715" stopIfTrue="1">
      <formula>OR(LEFT(K12,1)="3",LEFT(K12,1)="2")</formula>
    </cfRule>
  </conditionalFormatting>
  <conditionalFormatting sqref="D8:G8">
    <cfRule type="expression" dxfId="2903" priority="712" stopIfTrue="1">
      <formula>($F$9&lt;=0.85*$C$7)</formula>
    </cfRule>
  </conditionalFormatting>
  <conditionalFormatting sqref="L12 L18 L24 L38 L44 L50 L56 L72 L78 L84 L90 L96 L103 L109 L115 L121 L127 L133 L139 L145 L151 L157 L163 L169">
    <cfRule type="expression" dxfId="2902" priority="710" stopIfTrue="1">
      <formula>$S12=1</formula>
    </cfRule>
    <cfRule type="expression" dxfId="2901" priority="711" stopIfTrue="1">
      <formula>$S12=0</formula>
    </cfRule>
  </conditionalFormatting>
  <conditionalFormatting sqref="M12 M18 M24 M38 M44 M50 M56 M72 M78 M84 M90 M96 M103 M109 M115 M121 M127 M133 M139 M145 M151 M157 M163 M169">
    <cfRule type="expression" dxfId="2900" priority="708" stopIfTrue="1">
      <formula>$T12=1</formula>
    </cfRule>
    <cfRule type="expression" dxfId="2899" priority="709" stopIfTrue="1">
      <formula>$T12=0</formula>
    </cfRule>
  </conditionalFormatting>
  <conditionalFormatting sqref="R12 R18 R24 R38 R44 R50 R56 R72 R78 R84 R90 R96 R103 R109 R115 R121 R127 R133 R139 R145 R151 R157 R163 R169">
    <cfRule type="expression" dxfId="2898" priority="705" stopIfTrue="1">
      <formula>LEFT(R12,1)="5"</formula>
    </cfRule>
    <cfRule type="expression" dxfId="2897" priority="706" stopIfTrue="1">
      <formula>LEFT(R12,1)="4"</formula>
    </cfRule>
    <cfRule type="expression" dxfId="2896" priority="707" stopIfTrue="1">
      <formula>OR(LEFT(R12,1)="3",LEFT(R12,1)="2")</formula>
    </cfRule>
  </conditionalFormatting>
  <conditionalFormatting sqref="R12 R18 R24 R38 R44 R50 R56 R72 R78 R84 R90 R96 R103 R109 R115 R121 R127 R133 R139 R145 R151 R157 R163 R169">
    <cfRule type="expression" dxfId="2895" priority="702" stopIfTrue="1">
      <formula>LEFT(R12,1)="5"</formula>
    </cfRule>
    <cfRule type="expression" dxfId="2894" priority="703" stopIfTrue="1">
      <formula>LEFT(R12,1)="4"</formula>
    </cfRule>
    <cfRule type="expression" dxfId="2893" priority="704" stopIfTrue="1">
      <formula>OR(LEFT(R12,1)="3",LEFT(R12,1)="2")</formula>
    </cfRule>
  </conditionalFormatting>
  <conditionalFormatting sqref="K11:V11 K175:T65543">
    <cfRule type="cellIs" dxfId="2892" priority="699" stopIfTrue="1" operator="equal">
      <formula>"5-Risque Intolérable"</formula>
    </cfRule>
    <cfRule type="cellIs" dxfId="2891" priority="700" stopIfTrue="1" operator="equal">
      <formula>"4-Risque Substantiel"</formula>
    </cfRule>
    <cfRule type="cellIs" dxfId="2890" priority="701"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889" priority="696" stopIfTrue="1">
      <formula>LEFT(K12,1)="5"</formula>
    </cfRule>
    <cfRule type="expression" dxfId="2888" priority="697" stopIfTrue="1">
      <formula>LEFT(K12,1)="4"</formula>
    </cfRule>
    <cfRule type="expression" dxfId="2887" priority="698" stopIfTrue="1">
      <formula>OR(LEFT(K12,1)="3",LEFT(K12,1)="2")</formula>
    </cfRule>
  </conditionalFormatting>
  <conditionalFormatting sqref="D8:G8">
    <cfRule type="expression" dxfId="2886" priority="695" stopIfTrue="1">
      <formula>($F$9&lt;=0.85*$C$7)</formula>
    </cfRule>
  </conditionalFormatting>
  <conditionalFormatting sqref="L12 L18 L24 L38 L44 L50 L56 L72 L78 L84 L90 L96 L103 L109 L115 L121 L127 L133 L139 L145 L151 L157 L163 L169">
    <cfRule type="expression" dxfId="2885" priority="693" stopIfTrue="1">
      <formula>$S12=1</formula>
    </cfRule>
    <cfRule type="expression" dxfId="2884" priority="694" stopIfTrue="1">
      <formula>$S12=0</formula>
    </cfRule>
  </conditionalFormatting>
  <conditionalFormatting sqref="M12 M18 M24 M38 M44 M50 M56 M72 M78 M84 M90 M96 M103 M109 M115 M121 M127 M133 M139 M145 M151 M157 M163 M169">
    <cfRule type="expression" dxfId="2883" priority="691" stopIfTrue="1">
      <formula>$T12=1</formula>
    </cfRule>
    <cfRule type="expression" dxfId="2882" priority="692" stopIfTrue="1">
      <formula>$T12=0</formula>
    </cfRule>
  </conditionalFormatting>
  <conditionalFormatting sqref="R12 R18 R24 R38 R44 R50 R56 R72 R78 R84 R90 R96 R103 R109 R115 R121 R127 R133 R139 R145 R151 R157 R163 R169">
    <cfRule type="expression" dxfId="2881" priority="688" stopIfTrue="1">
      <formula>LEFT(R12,1)="5"</formula>
    </cfRule>
    <cfRule type="expression" dxfId="2880" priority="689" stopIfTrue="1">
      <formula>LEFT(R12,1)="4"</formula>
    </cfRule>
    <cfRule type="expression" dxfId="2879" priority="690" stopIfTrue="1">
      <formula>OR(LEFT(R12,1)="3",LEFT(R12,1)="2")</formula>
    </cfRule>
  </conditionalFormatting>
  <conditionalFormatting sqref="R12 R18 R24 R38 R44 R50 R56 R72 R78 R84 R90 R96 R103 R109 R115 R121 R127 R133 R139 R145 R151 R157 R163 R169">
    <cfRule type="expression" dxfId="2878" priority="685" stopIfTrue="1">
      <formula>LEFT(R12,1)="5"</formula>
    </cfRule>
    <cfRule type="expression" dxfId="2877" priority="686" stopIfTrue="1">
      <formula>LEFT(R12,1)="4"</formula>
    </cfRule>
    <cfRule type="expression" dxfId="2876" priority="687" stopIfTrue="1">
      <formula>OR(LEFT(R12,1)="3",LEFT(R12,1)="2")</formula>
    </cfRule>
  </conditionalFormatting>
  <conditionalFormatting sqref="K11:V11 K175:T65543">
    <cfRule type="cellIs" dxfId="2875" priority="682" stopIfTrue="1" operator="equal">
      <formula>"5-Risque Intolérable"</formula>
    </cfRule>
    <cfRule type="cellIs" dxfId="2874" priority="683" stopIfTrue="1" operator="equal">
      <formula>"4-Risque Substantiel"</formula>
    </cfRule>
    <cfRule type="cellIs" dxfId="2873" priority="684"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872" priority="679" stopIfTrue="1">
      <formula>LEFT(K12,1)="5"</formula>
    </cfRule>
    <cfRule type="expression" dxfId="2871" priority="680" stopIfTrue="1">
      <formula>LEFT(K12,1)="4"</formula>
    </cfRule>
    <cfRule type="expression" dxfId="2870" priority="681" stopIfTrue="1">
      <formula>OR(LEFT(K12,1)="3",LEFT(K12,1)="2")</formula>
    </cfRule>
  </conditionalFormatting>
  <conditionalFormatting sqref="D8:G8">
    <cfRule type="expression" dxfId="2869" priority="678" stopIfTrue="1">
      <formula>($F$9&lt;=0.85*$C$7)</formula>
    </cfRule>
  </conditionalFormatting>
  <conditionalFormatting sqref="L12 L18 L24 L38 L44 L50 L56 L72 L78 L84 L90 L96 L103 L109 L115 L121 L127 L133 L139 L145 L151 L157 L163 L169">
    <cfRule type="expression" dxfId="2868" priority="676" stopIfTrue="1">
      <formula>$S12=1</formula>
    </cfRule>
    <cfRule type="expression" dxfId="2867" priority="677" stopIfTrue="1">
      <formula>$S12=0</formula>
    </cfRule>
  </conditionalFormatting>
  <conditionalFormatting sqref="M12 M18 M24 M38 M44 M50 M56 M72 M78 M84 M90 M96 M103 M109 M115 M121 M127 M133 M139 M145 M151 M157 M163 M169">
    <cfRule type="expression" dxfId="2866" priority="674" stopIfTrue="1">
      <formula>$T12=1</formula>
    </cfRule>
    <cfRule type="expression" dxfId="2865" priority="675" stopIfTrue="1">
      <formula>$T12=0</formula>
    </cfRule>
  </conditionalFormatting>
  <conditionalFormatting sqref="R12 R18 R24 R38 R44 R50 R56 R72 R78 R84 R90 R96 R103 R109 R115 R121 R127 R133 R139 R145 R151 R157 R163 R169">
    <cfRule type="expression" dxfId="2864" priority="671" stopIfTrue="1">
      <formula>LEFT(R12,1)="5"</formula>
    </cfRule>
    <cfRule type="expression" dxfId="2863" priority="672" stopIfTrue="1">
      <formula>LEFT(R12,1)="4"</formula>
    </cfRule>
    <cfRule type="expression" dxfId="2862" priority="673" stopIfTrue="1">
      <formula>OR(LEFT(R12,1)="3",LEFT(R12,1)="2")</formula>
    </cfRule>
  </conditionalFormatting>
  <conditionalFormatting sqref="R12 R18 R24 R38 R44 R50 R56 R72 R78 R84 R90 R96 R103 R109 R115 R121 R127 R133 R139 R145 R151 R157 R163 R169">
    <cfRule type="expression" dxfId="2861" priority="668" stopIfTrue="1">
      <formula>LEFT(R12,1)="5"</formula>
    </cfRule>
    <cfRule type="expression" dxfId="2860" priority="669" stopIfTrue="1">
      <formula>LEFT(R12,1)="4"</formula>
    </cfRule>
    <cfRule type="expression" dxfId="2859" priority="670" stopIfTrue="1">
      <formula>OR(LEFT(R12,1)="3",LEFT(R12,1)="2")</formula>
    </cfRule>
  </conditionalFormatting>
  <conditionalFormatting sqref="K11:V11 K175:T65543">
    <cfRule type="cellIs" dxfId="2858" priority="665" stopIfTrue="1" operator="equal">
      <formula>"5-Risque Intolérable"</formula>
    </cfRule>
    <cfRule type="cellIs" dxfId="2857" priority="666" stopIfTrue="1" operator="equal">
      <formula>"4-Risque Substantiel"</formula>
    </cfRule>
    <cfRule type="cellIs" dxfId="2856" priority="667"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855" priority="662" stopIfTrue="1">
      <formula>LEFT(K12,1)="5"</formula>
    </cfRule>
    <cfRule type="expression" dxfId="2854" priority="663" stopIfTrue="1">
      <formula>LEFT(K12,1)="4"</formula>
    </cfRule>
    <cfRule type="expression" dxfId="2853" priority="664" stopIfTrue="1">
      <formula>OR(LEFT(K12,1)="3",LEFT(K12,1)="2")</formula>
    </cfRule>
  </conditionalFormatting>
  <conditionalFormatting sqref="D8:G8">
    <cfRule type="expression" dxfId="2852" priority="661" stopIfTrue="1">
      <formula>($F$9&lt;=0.85*$C$7)</formula>
    </cfRule>
  </conditionalFormatting>
  <conditionalFormatting sqref="L12 L18 L24 L38 L44 L50 L56 L72 L78 L84 L90 L96 L103 L109 L115 L121 L127 L133 L139 L145 L151 L157 L163 L169">
    <cfRule type="expression" dxfId="2851" priority="659" stopIfTrue="1">
      <formula>$S12=1</formula>
    </cfRule>
    <cfRule type="expression" dxfId="2850" priority="660" stopIfTrue="1">
      <formula>$S12=0</formula>
    </cfRule>
  </conditionalFormatting>
  <conditionalFormatting sqref="M12 M18 M24 M38 M44 M50 M56 M72 M78 M84 M90 M96 M103 M109 M115 M121 M127 M133 M139 M145 M151 M157 M163 M169">
    <cfRule type="expression" dxfId="2849" priority="657" stopIfTrue="1">
      <formula>$T12=1</formula>
    </cfRule>
    <cfRule type="expression" dxfId="2848" priority="658" stopIfTrue="1">
      <formula>$T12=0</formula>
    </cfRule>
  </conditionalFormatting>
  <conditionalFormatting sqref="R12 R18 R24 R38 R44 R50 R56 R72 R78 R84 R90 R96 R103 R109 R115 R121 R127 R133 R139 R145 R151 R157 R163 R169">
    <cfRule type="expression" dxfId="2847" priority="654" stopIfTrue="1">
      <formula>LEFT(R12,1)="5"</formula>
    </cfRule>
    <cfRule type="expression" dxfId="2846" priority="655" stopIfTrue="1">
      <formula>LEFT(R12,1)="4"</formula>
    </cfRule>
    <cfRule type="expression" dxfId="2845" priority="656" stopIfTrue="1">
      <formula>OR(LEFT(R12,1)="3",LEFT(R12,1)="2")</formula>
    </cfRule>
  </conditionalFormatting>
  <conditionalFormatting sqref="R12 R18 R24 R38 R44 R50 R56 R72 R78 R84 R90 R96 R103 R109 R115 R121 R127 R133 R139 R145 R151 R157 R163 R169">
    <cfRule type="expression" dxfId="2844" priority="651" stopIfTrue="1">
      <formula>LEFT(R12,1)="5"</formula>
    </cfRule>
    <cfRule type="expression" dxfId="2843" priority="652" stopIfTrue="1">
      <formula>LEFT(R12,1)="4"</formula>
    </cfRule>
    <cfRule type="expression" dxfId="2842" priority="653" stopIfTrue="1">
      <formula>OR(LEFT(R12,1)="3",LEFT(R12,1)="2")</formula>
    </cfRule>
  </conditionalFormatting>
  <conditionalFormatting sqref="K175:T65543 K11:V11">
    <cfRule type="cellIs" dxfId="2841" priority="648" stopIfTrue="1" operator="equal">
      <formula>"5-Risque Intolérable"</formula>
    </cfRule>
    <cfRule type="cellIs" dxfId="2840" priority="649" stopIfTrue="1" operator="equal">
      <formula>"4-Risque Substantiel"</formula>
    </cfRule>
    <cfRule type="cellIs" dxfId="2839" priority="650"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838" priority="645" stopIfTrue="1">
      <formula>LEFT(K12,1)="5"</formula>
    </cfRule>
    <cfRule type="expression" dxfId="2837" priority="646" stopIfTrue="1">
      <formula>LEFT(K12,1)="4"</formula>
    </cfRule>
    <cfRule type="expression" dxfId="2836" priority="647" stopIfTrue="1">
      <formula>OR(LEFT(K12,1)="3",LEFT(K12,1)="2")</formula>
    </cfRule>
  </conditionalFormatting>
  <conditionalFormatting sqref="L12 L18 L24 L38 L44 L50 L56 L72 L78 L84 L90 L96 L103 L109 L115 L121 L127 L133 L139 L145 L151 L157 L163 L169">
    <cfRule type="expression" dxfId="2835" priority="643" stopIfTrue="1">
      <formula>$S12=1</formula>
    </cfRule>
    <cfRule type="expression" dxfId="2834" priority="644" stopIfTrue="1">
      <formula>$S12=0</formula>
    </cfRule>
  </conditionalFormatting>
  <conditionalFormatting sqref="M12 M18 M24 M38 M44 M50 M56 M72 M78 M84 M90 M96 M103 M109 M115 M121 M127 M133 M139 M145 M151 M157 M163 M169">
    <cfRule type="expression" dxfId="2833" priority="641" stopIfTrue="1">
      <formula>$T12=1</formula>
    </cfRule>
    <cfRule type="expression" dxfId="2832" priority="642" stopIfTrue="1">
      <formula>$T12=0</formula>
    </cfRule>
  </conditionalFormatting>
  <conditionalFormatting sqref="D8:G8">
    <cfRule type="expression" dxfId="2831" priority="640" stopIfTrue="1">
      <formula>($F$9&lt;=0.85*$C$7)</formula>
    </cfRule>
  </conditionalFormatting>
  <conditionalFormatting sqref="R12 R18 R24 R38 R44 R50 R56 R72 R78 R84 R90 R96 R103 R109 R115 R121 R127 R133 R139 R145 R151 R157 R163 R169">
    <cfRule type="expression" dxfId="2830" priority="637" stopIfTrue="1">
      <formula>LEFT(R12,1)="5"</formula>
    </cfRule>
    <cfRule type="expression" dxfId="2829" priority="638" stopIfTrue="1">
      <formula>LEFT(R12,1)="4"</formula>
    </cfRule>
    <cfRule type="expression" dxfId="2828" priority="639" stopIfTrue="1">
      <formula>OR(LEFT(R12,1)="3",LEFT(R12,1)="2")</formula>
    </cfRule>
  </conditionalFormatting>
  <conditionalFormatting sqref="R12 R18 R24 R38 R44 R50 R56 R72 R78 R84 R90 R96 R103 R109 R115 R121 R127 R133 R139 R145 R151 R157 R163 R169">
    <cfRule type="expression" dxfId="2827" priority="634" stopIfTrue="1">
      <formula>LEFT(R12,1)="5"</formula>
    </cfRule>
    <cfRule type="expression" dxfId="2826" priority="635" stopIfTrue="1">
      <formula>LEFT(R12,1)="4"</formula>
    </cfRule>
    <cfRule type="expression" dxfId="2825" priority="636" stopIfTrue="1">
      <formula>OR(LEFT(R12,1)="3",LEFT(R12,1)="2")</formula>
    </cfRule>
  </conditionalFormatting>
  <conditionalFormatting sqref="K175:T65543 K11:V11">
    <cfRule type="cellIs" dxfId="2824" priority="631" stopIfTrue="1" operator="equal">
      <formula>"5-Risque Intolérable"</formula>
    </cfRule>
    <cfRule type="cellIs" dxfId="2823" priority="632" stopIfTrue="1" operator="equal">
      <formula>"4-Risque Substantiel"</formula>
    </cfRule>
    <cfRule type="cellIs" dxfId="2822" priority="633" stopIfTrue="1" operator="between">
      <formula>"2-Risque Tolérable"</formula>
      <formula>"3-Risque Modéré"</formula>
    </cfRule>
  </conditionalFormatting>
  <conditionalFormatting sqref="R12 N12:P12 R18 N18:P18 R24 N24:P24 R38 N38:P38 R44 N44:P44 R50 N50:P50 R56 N56:P56 R72 N72:P72 R78 N78:P78 R84 N84:P84 R90 N90:P90 R96 N96:P96 R103 N103:P103 R109 N109:P109 R115 N115:P115 R121 N121:P121 R127 N127:P127 R133 N133:P133 R139 N139:P139 R145 N145:P145 R151 N151:P151 R157 N157:P157 R163 N163:P163 R169 N169:P169 K12:K18 K63:K64 K20 K38 K40:K44 K49:K50 K54:K56 K102:K103 K108:K109 K111:K115 K117:K127 K75:K96 K131:K133 K142:K146 K22:K24 K166:K174 K154:K157 K159:K163 K148:K151 K135:K139">
    <cfRule type="expression" dxfId="2821" priority="628" stopIfTrue="1">
      <formula>LEFT(K12,1)="5"</formula>
    </cfRule>
    <cfRule type="expression" dxfId="2820" priority="629" stopIfTrue="1">
      <formula>LEFT(K12,1)="4"</formula>
    </cfRule>
    <cfRule type="expression" dxfId="2819" priority="630" stopIfTrue="1">
      <formula>OR(LEFT(K12,1)="3",LEFT(K12,1)="2")</formula>
    </cfRule>
  </conditionalFormatting>
  <conditionalFormatting sqref="L12 L18 L24 L38 L44 L50 L56 L72 L78 L84 L90 L96 L103 L109 L115 L121 L127 L133 L139 L145 L151 L157 L163 L169">
    <cfRule type="expression" dxfId="2818" priority="626" stopIfTrue="1">
      <formula>$S12=1</formula>
    </cfRule>
    <cfRule type="expression" dxfId="2817" priority="627" stopIfTrue="1">
      <formula>$S12=0</formula>
    </cfRule>
  </conditionalFormatting>
  <conditionalFormatting sqref="M12 M18 M24 M38 M44 M50 M56 M72 M78 M84 M90 M96 M103 M109 M115 M121 M127 M133 M139 M145 M151 M157 M163 M169">
    <cfRule type="expression" dxfId="2816" priority="624" stopIfTrue="1">
      <formula>$T12=1</formula>
    </cfRule>
    <cfRule type="expression" dxfId="2815" priority="625" stopIfTrue="1">
      <formula>$T12=0</formula>
    </cfRule>
  </conditionalFormatting>
  <conditionalFormatting sqref="D8:G8">
    <cfRule type="expression" dxfId="2814" priority="623" stopIfTrue="1">
      <formula>($F$9&lt;=0.85*$C$7)</formula>
    </cfRule>
  </conditionalFormatting>
  <conditionalFormatting sqref="R12 R18 R24 R38 R44 R50 R56 R72 R78 R84 R90 R96 R103 R109 R115 R121 R127 R133 R139 R145 R151 R157 R163 R169">
    <cfRule type="expression" dxfId="2813" priority="620" stopIfTrue="1">
      <formula>LEFT(R12,1)="5"</formula>
    </cfRule>
    <cfRule type="expression" dxfId="2812" priority="621" stopIfTrue="1">
      <formula>LEFT(R12,1)="4"</formula>
    </cfRule>
    <cfRule type="expression" dxfId="2811" priority="622" stopIfTrue="1">
      <formula>OR(LEFT(R12,1)="3",LEFT(R12,1)="2")</formula>
    </cfRule>
  </conditionalFormatting>
  <conditionalFormatting sqref="R12 R18 R24 R38 R44 R50 R56 R72 R78 R84 R90 R96 R103 R109 R115 R121 R127 R133 R139 R145 R151 R157 R163 R169">
    <cfRule type="expression" dxfId="2810" priority="617" stopIfTrue="1">
      <formula>LEFT(R12,1)="5"</formula>
    </cfRule>
    <cfRule type="expression" dxfId="2809" priority="618" stopIfTrue="1">
      <formula>LEFT(R12,1)="4"</formula>
    </cfRule>
    <cfRule type="expression" dxfId="2808" priority="619" stopIfTrue="1">
      <formula>OR(LEFT(R12,1)="3",LEFT(R12,1)="2")</formula>
    </cfRule>
  </conditionalFormatting>
  <conditionalFormatting sqref="W11">
    <cfRule type="cellIs" dxfId="2807" priority="614" stopIfTrue="1" operator="equal">
      <formula>"5-Risque Intolérable"</formula>
    </cfRule>
    <cfRule type="cellIs" dxfId="2806" priority="615" stopIfTrue="1" operator="equal">
      <formula>"4-Risque Substantiel"</formula>
    </cfRule>
    <cfRule type="cellIs" dxfId="2805" priority="616" stopIfTrue="1" operator="between">
      <formula>"2-Risque Tolérable"</formula>
      <formula>"3-Risque Modéré"</formula>
    </cfRule>
  </conditionalFormatting>
  <conditionalFormatting sqref="X11">
    <cfRule type="cellIs" dxfId="2804" priority="611" stopIfTrue="1" operator="equal">
      <formula>"5-Risque Intolérable"</formula>
    </cfRule>
    <cfRule type="cellIs" dxfId="2803" priority="612" stopIfTrue="1" operator="equal">
      <formula>"4-Risque Substantiel"</formula>
    </cfRule>
    <cfRule type="cellIs" dxfId="2802" priority="613" stopIfTrue="1" operator="between">
      <formula>"2-Risque Tolérable"</formula>
      <formula>"3-Risque Modéré"</formula>
    </cfRule>
  </conditionalFormatting>
  <conditionalFormatting sqref="Y11">
    <cfRule type="cellIs" dxfId="2801" priority="608" stopIfTrue="1" operator="equal">
      <formula>"5-Risque Intolérable"</formula>
    </cfRule>
    <cfRule type="cellIs" dxfId="2800" priority="609" stopIfTrue="1" operator="equal">
      <formula>"4-Risque Substantiel"</formula>
    </cfRule>
    <cfRule type="cellIs" dxfId="2799" priority="610" stopIfTrue="1" operator="between">
      <formula>"2-Risque Tolérable"</formula>
      <formula>"3-Risque Modéré"</formula>
    </cfRule>
  </conditionalFormatting>
  <conditionalFormatting sqref="V1:Y1">
    <cfRule type="cellIs" dxfId="2798" priority="605" stopIfTrue="1" operator="equal">
      <formula>"5-Risque Intolérable"</formula>
    </cfRule>
    <cfRule type="cellIs" dxfId="2797" priority="606" stopIfTrue="1" operator="equal">
      <formula>"4-Risque Substantiel"</formula>
    </cfRule>
    <cfRule type="cellIs" dxfId="2796" priority="607" stopIfTrue="1" operator="between">
      <formula>"2-Risque Tolérable"</formula>
      <formula>"3-Risque Modéré"</formula>
    </cfRule>
  </conditionalFormatting>
  <conditionalFormatting sqref="Y11">
    <cfRule type="cellIs" dxfId="2795" priority="602" stopIfTrue="1" operator="equal">
      <formula>"5-Risque Intolérable"</formula>
    </cfRule>
    <cfRule type="cellIs" dxfId="2794" priority="603" stopIfTrue="1" operator="equal">
      <formula>"4-Risque Substantiel"</formula>
    </cfRule>
    <cfRule type="cellIs" dxfId="2793" priority="604" stopIfTrue="1" operator="between">
      <formula>"2-Risque Tolérable"</formula>
      <formula>"3-Risque Modéré"</formula>
    </cfRule>
  </conditionalFormatting>
  <conditionalFormatting sqref="Y1">
    <cfRule type="cellIs" dxfId="2792" priority="599" stopIfTrue="1" operator="equal">
      <formula>"5-Risque Intolérable"</formula>
    </cfRule>
    <cfRule type="cellIs" dxfId="2791" priority="600" stopIfTrue="1" operator="equal">
      <formula>"4-Risque Substantiel"</formula>
    </cfRule>
    <cfRule type="cellIs" dxfId="2790" priority="601" stopIfTrue="1" operator="between">
      <formula>"2-Risque Tolérable"</formula>
      <formula>"3-Risque Modéré"</formula>
    </cfRule>
  </conditionalFormatting>
  <conditionalFormatting sqref="K11:R11">
    <cfRule type="cellIs" dxfId="2789" priority="596" stopIfTrue="1" operator="equal">
      <formula>"5-Risque Intolérable"</formula>
    </cfRule>
    <cfRule type="cellIs" dxfId="2788" priority="597" stopIfTrue="1" operator="equal">
      <formula>"4-Risque Substantiel"</formula>
    </cfRule>
    <cfRule type="cellIs" dxfId="2787" priority="598" stopIfTrue="1" operator="between">
      <formula>"2-Risque Tolérable"</formula>
      <formula>"3-Risque Modéré"</formula>
    </cfRule>
  </conditionalFormatting>
  <conditionalFormatting sqref="L11">
    <cfRule type="cellIs" dxfId="2786" priority="593" stopIfTrue="1" operator="equal">
      <formula>"5-Risque Intolérable"</formula>
    </cfRule>
    <cfRule type="cellIs" dxfId="2785" priority="594" stopIfTrue="1" operator="equal">
      <formula>"4-Risque Substantiel"</formula>
    </cfRule>
    <cfRule type="cellIs" dxfId="2784" priority="595" stopIfTrue="1" operator="between">
      <formula>"2-Risque Tolérable"</formula>
      <formula>"3-Risque Modéré"</formula>
    </cfRule>
  </conditionalFormatting>
  <conditionalFormatting sqref="L11">
    <cfRule type="cellIs" dxfId="2783" priority="590" stopIfTrue="1" operator="equal">
      <formula>"5-Risque Intolérable"</formula>
    </cfRule>
    <cfRule type="cellIs" dxfId="2782" priority="591" stopIfTrue="1" operator="equal">
      <formula>"4-Risque Substantiel"</formula>
    </cfRule>
    <cfRule type="cellIs" dxfId="2781" priority="592" stopIfTrue="1" operator="between">
      <formula>"2-Risque Tolérable"</formula>
      <formula>"3-Risque Modéré"</formula>
    </cfRule>
  </conditionalFormatting>
  <conditionalFormatting sqref="M11">
    <cfRule type="cellIs" dxfId="2780" priority="587" stopIfTrue="1" operator="equal">
      <formula>"5-Risque Intolérable"</formula>
    </cfRule>
    <cfRule type="cellIs" dxfId="2779" priority="588" stopIfTrue="1" operator="equal">
      <formula>"4-Risque Substantiel"</formula>
    </cfRule>
    <cfRule type="cellIs" dxfId="2778" priority="589" stopIfTrue="1" operator="between">
      <formula>"2-Risque Tolérable"</formula>
      <formula>"3-Risque Modéré"</formula>
    </cfRule>
  </conditionalFormatting>
  <conditionalFormatting sqref="M11">
    <cfRule type="cellIs" dxfId="2777" priority="584" stopIfTrue="1" operator="equal">
      <formula>"5-Risque Intolérable"</formula>
    </cfRule>
    <cfRule type="cellIs" dxfId="2776" priority="585" stopIfTrue="1" operator="equal">
      <formula>"4-Risque Substantiel"</formula>
    </cfRule>
    <cfRule type="cellIs" dxfId="2775" priority="586" stopIfTrue="1" operator="between">
      <formula>"2-Risque Tolérable"</formula>
      <formula>"3-Risque Modéré"</formula>
    </cfRule>
  </conditionalFormatting>
  <conditionalFormatting sqref="V1:Y1">
    <cfRule type="cellIs" dxfId="2774" priority="581" stopIfTrue="1" operator="equal">
      <formula>"5-Risque Intolérable"</formula>
    </cfRule>
    <cfRule type="cellIs" dxfId="2773" priority="582" stopIfTrue="1" operator="equal">
      <formula>"4-Risque Substantiel"</formula>
    </cfRule>
    <cfRule type="cellIs" dxfId="2772" priority="583" stopIfTrue="1" operator="between">
      <formula>"2-Risque Tolérable"</formula>
      <formula>"3-Risque Modéré"</formula>
    </cfRule>
  </conditionalFormatting>
  <conditionalFormatting sqref="Y1">
    <cfRule type="cellIs" dxfId="2771" priority="578" stopIfTrue="1" operator="equal">
      <formula>"5-Risque Intolérable"</formula>
    </cfRule>
    <cfRule type="cellIs" dxfId="2770" priority="579" stopIfTrue="1" operator="equal">
      <formula>"4-Risque Substantiel"</formula>
    </cfRule>
    <cfRule type="cellIs" dxfId="2769" priority="580" stopIfTrue="1" operator="between">
      <formula>"2-Risque Tolérable"</formula>
      <formula>"3-Risque Modéré"</formula>
    </cfRule>
  </conditionalFormatting>
  <conditionalFormatting sqref="V1:Y1">
    <cfRule type="cellIs" dxfId="2768" priority="575" stopIfTrue="1" operator="equal">
      <formula>"5-Risque Intolérable"</formula>
    </cfRule>
    <cfRule type="cellIs" dxfId="2767" priority="576" stopIfTrue="1" operator="equal">
      <formula>"4-Risque Substantiel"</formula>
    </cfRule>
    <cfRule type="cellIs" dxfId="2766" priority="577" stopIfTrue="1" operator="between">
      <formula>"2-Risque Tolérable"</formula>
      <formula>"3-Risque Modéré"</formula>
    </cfRule>
  </conditionalFormatting>
  <conditionalFormatting sqref="Y1">
    <cfRule type="cellIs" dxfId="2765" priority="572" stopIfTrue="1" operator="equal">
      <formula>"5-Risque Intolérable"</formula>
    </cfRule>
    <cfRule type="cellIs" dxfId="2764" priority="573" stopIfTrue="1" operator="equal">
      <formula>"4-Risque Substantiel"</formula>
    </cfRule>
    <cfRule type="cellIs" dxfId="2763" priority="574" stopIfTrue="1" operator="between">
      <formula>"2-Risque Tolérable"</formula>
      <formula>"3-Risque Modéré"</formula>
    </cfRule>
  </conditionalFormatting>
  <conditionalFormatting sqref="K13">
    <cfRule type="expression" dxfId="2762" priority="569" stopIfTrue="1">
      <formula>LEFT(K13,1)="5"</formula>
    </cfRule>
    <cfRule type="expression" dxfId="2761" priority="570" stopIfTrue="1">
      <formula>LEFT(K13,1)="4"</formula>
    </cfRule>
    <cfRule type="expression" dxfId="2760" priority="571" stopIfTrue="1">
      <formula>OR(LEFT(K13,1)="3",LEFT(K13,1)="2")</formula>
    </cfRule>
  </conditionalFormatting>
  <conditionalFormatting sqref="AI11">
    <cfRule type="cellIs" dxfId="2759" priority="566" stopIfTrue="1" operator="equal">
      <formula>"5-Risque Intolérable"</formula>
    </cfRule>
    <cfRule type="cellIs" dxfId="2758" priority="567" stopIfTrue="1" operator="equal">
      <formula>"4-Risque Substantiel"</formula>
    </cfRule>
    <cfRule type="cellIs" dxfId="2757" priority="568" stopIfTrue="1" operator="between">
      <formula>"2-Risque Tolérable"</formula>
      <formula>"3-Risque Modéré"</formula>
    </cfRule>
  </conditionalFormatting>
  <conditionalFormatting sqref="K19">
    <cfRule type="expression" dxfId="2756" priority="539" stopIfTrue="1">
      <formula>LEFT(K19,1)="5"</formula>
    </cfRule>
    <cfRule type="expression" dxfId="2755" priority="540" stopIfTrue="1">
      <formula>LEFT(K19,1)="4"</formula>
    </cfRule>
    <cfRule type="expression" dxfId="2754" priority="541" stopIfTrue="1">
      <formula>OR(LEFT(K19,1)="3",LEFT(K19,1)="2")</formula>
    </cfRule>
  </conditionalFormatting>
  <conditionalFormatting sqref="K31">
    <cfRule type="expression" dxfId="2753" priority="524" stopIfTrue="1">
      <formula>LEFT(K31,1)="5"</formula>
    </cfRule>
    <cfRule type="expression" dxfId="2752" priority="525" stopIfTrue="1">
      <formula>LEFT(K31,1)="4"</formula>
    </cfRule>
    <cfRule type="expression" dxfId="2751" priority="526" stopIfTrue="1">
      <formula>OR(LEFT(K31,1)="3",LEFT(K31,1)="2")</formula>
    </cfRule>
  </conditionalFormatting>
  <conditionalFormatting sqref="AI32:AI33 K32:K33 K35:K36 AI35">
    <cfRule type="expression" dxfId="2750" priority="521" stopIfTrue="1">
      <formula>LEFT(K32,1)="5"</formula>
    </cfRule>
    <cfRule type="expression" dxfId="2749" priority="522" stopIfTrue="1">
      <formula>LEFT(K32,1)="4"</formula>
    </cfRule>
    <cfRule type="expression" dxfId="2748" priority="523" stopIfTrue="1">
      <formula>OR(LEFT(K32,1)="3",LEFT(K32,1)="2")</formula>
    </cfRule>
  </conditionalFormatting>
  <conditionalFormatting sqref="K39">
    <cfRule type="expression" dxfId="2747" priority="518" stopIfTrue="1">
      <formula>LEFT(K39,1)="5"</formula>
    </cfRule>
    <cfRule type="expression" dxfId="2746" priority="519" stopIfTrue="1">
      <formula>LEFT(K39,1)="4"</formula>
    </cfRule>
    <cfRule type="expression" dxfId="2745" priority="520" stopIfTrue="1">
      <formula>OR(LEFT(K39,1)="3",LEFT(K39,1)="2")</formula>
    </cfRule>
  </conditionalFormatting>
  <conditionalFormatting sqref="K39">
    <cfRule type="expression" dxfId="2744" priority="515" stopIfTrue="1">
      <formula>LEFT(K39,1)="5"</formula>
    </cfRule>
    <cfRule type="expression" dxfId="2743" priority="516" stopIfTrue="1">
      <formula>LEFT(K39,1)="4"</formula>
    </cfRule>
    <cfRule type="expression" dxfId="2742" priority="517" stopIfTrue="1">
      <formula>OR(LEFT(K39,1)="3",LEFT(K39,1)="2")</formula>
    </cfRule>
  </conditionalFormatting>
  <conditionalFormatting sqref="K39">
    <cfRule type="expression" dxfId="2741" priority="512" stopIfTrue="1">
      <formula>LEFT(K39,1)="5"</formula>
    </cfRule>
    <cfRule type="expression" dxfId="2740" priority="513" stopIfTrue="1">
      <formula>LEFT(K39,1)="4"</formula>
    </cfRule>
    <cfRule type="expression" dxfId="2739" priority="514" stopIfTrue="1">
      <formula>OR(LEFT(K39,1)="3",LEFT(K39,1)="2")</formula>
    </cfRule>
  </conditionalFormatting>
  <conditionalFormatting sqref="K45:K47">
    <cfRule type="expression" dxfId="2738" priority="509" stopIfTrue="1">
      <formula>LEFT(K45,1)="5"</formula>
    </cfRule>
    <cfRule type="expression" dxfId="2737" priority="510" stopIfTrue="1">
      <formula>LEFT(K45,1)="4"</formula>
    </cfRule>
    <cfRule type="expression" dxfId="2736" priority="511" stopIfTrue="1">
      <formula>OR(LEFT(K45,1)="3",LEFT(K45,1)="2")</formula>
    </cfRule>
  </conditionalFormatting>
  <conditionalFormatting sqref="K45:K47">
    <cfRule type="expression" dxfId="2735" priority="506" stopIfTrue="1">
      <formula>LEFT(K45,1)="5"</formula>
    </cfRule>
    <cfRule type="expression" dxfId="2734" priority="507" stopIfTrue="1">
      <formula>LEFT(K45,1)="4"</formula>
    </cfRule>
    <cfRule type="expression" dxfId="2733" priority="508" stopIfTrue="1">
      <formula>OR(LEFT(K45,1)="3",LEFT(K45,1)="2")</formula>
    </cfRule>
  </conditionalFormatting>
  <conditionalFormatting sqref="K45:K47">
    <cfRule type="expression" dxfId="2732" priority="503" stopIfTrue="1">
      <formula>LEFT(K45,1)="5"</formula>
    </cfRule>
    <cfRule type="expression" dxfId="2731" priority="504" stopIfTrue="1">
      <formula>LEFT(K45,1)="4"</formula>
    </cfRule>
    <cfRule type="expression" dxfId="2730" priority="505" stopIfTrue="1">
      <formula>OR(LEFT(K45,1)="3",LEFT(K45,1)="2")</formula>
    </cfRule>
  </conditionalFormatting>
  <conditionalFormatting sqref="K51:K53">
    <cfRule type="expression" dxfId="2729" priority="500" stopIfTrue="1">
      <formula>LEFT(K51,1)="5"</formula>
    </cfRule>
    <cfRule type="expression" dxfId="2728" priority="501" stopIfTrue="1">
      <formula>LEFT(K51,1)="4"</formula>
    </cfRule>
    <cfRule type="expression" dxfId="2727" priority="502" stopIfTrue="1">
      <formula>OR(LEFT(K51,1)="3",LEFT(K51,1)="2")</formula>
    </cfRule>
  </conditionalFormatting>
  <conditionalFormatting sqref="K51:K53">
    <cfRule type="expression" dxfId="2726" priority="497" stopIfTrue="1">
      <formula>LEFT(K51,1)="5"</formula>
    </cfRule>
    <cfRule type="expression" dxfId="2725" priority="498" stopIfTrue="1">
      <formula>LEFT(K51,1)="4"</formula>
    </cfRule>
    <cfRule type="expression" dxfId="2724" priority="499" stopIfTrue="1">
      <formula>OR(LEFT(K51,1)="3",LEFT(K51,1)="2")</formula>
    </cfRule>
  </conditionalFormatting>
  <conditionalFormatting sqref="K51:K53">
    <cfRule type="expression" dxfId="2723" priority="494" stopIfTrue="1">
      <formula>LEFT(K51,1)="5"</formula>
    </cfRule>
    <cfRule type="expression" dxfId="2722" priority="495" stopIfTrue="1">
      <formula>LEFT(K51,1)="4"</formula>
    </cfRule>
    <cfRule type="expression" dxfId="2721" priority="496" stopIfTrue="1">
      <formula>OR(LEFT(K51,1)="3",LEFT(K51,1)="2")</formula>
    </cfRule>
  </conditionalFormatting>
  <conditionalFormatting sqref="K57:K62">
    <cfRule type="expression" dxfId="2720" priority="491" stopIfTrue="1">
      <formula>LEFT(K57,1)="5"</formula>
    </cfRule>
    <cfRule type="expression" dxfId="2719" priority="492" stopIfTrue="1">
      <formula>LEFT(K57,1)="4"</formula>
    </cfRule>
    <cfRule type="expression" dxfId="2718" priority="493" stopIfTrue="1">
      <formula>OR(LEFT(K57,1)="3",LEFT(K57,1)="2")</formula>
    </cfRule>
  </conditionalFormatting>
  <conditionalFormatting sqref="K57:K62">
    <cfRule type="expression" dxfId="2717" priority="488" stopIfTrue="1">
      <formula>LEFT(K57,1)="5"</formula>
    </cfRule>
    <cfRule type="expression" dxfId="2716" priority="489" stopIfTrue="1">
      <formula>LEFT(K57,1)="4"</formula>
    </cfRule>
    <cfRule type="expression" dxfId="2715" priority="490" stopIfTrue="1">
      <formula>OR(LEFT(K57,1)="3",LEFT(K57,1)="2")</formula>
    </cfRule>
  </conditionalFormatting>
  <conditionalFormatting sqref="K57:K62">
    <cfRule type="expression" dxfId="2714" priority="485" stopIfTrue="1">
      <formula>LEFT(K57,1)="5"</formula>
    </cfRule>
    <cfRule type="expression" dxfId="2713" priority="486" stopIfTrue="1">
      <formula>LEFT(K57,1)="4"</formula>
    </cfRule>
    <cfRule type="expression" dxfId="2712" priority="487" stopIfTrue="1">
      <formula>OR(LEFT(K57,1)="3",LEFT(K57,1)="2")</formula>
    </cfRule>
  </conditionalFormatting>
  <conditionalFormatting sqref="K100:K101">
    <cfRule type="expression" dxfId="2711" priority="479" stopIfTrue="1">
      <formula>LEFT(K100,1)="5"</formula>
    </cfRule>
    <cfRule type="expression" dxfId="2710" priority="480" stopIfTrue="1">
      <formula>LEFT(K100,1)="4"</formula>
    </cfRule>
    <cfRule type="expression" dxfId="2709" priority="481" stopIfTrue="1">
      <formula>OR(LEFT(K100,1)="3",LEFT(K100,1)="2")</formula>
    </cfRule>
  </conditionalFormatting>
  <conditionalFormatting sqref="K100:K101">
    <cfRule type="expression" dxfId="2708" priority="476" stopIfTrue="1">
      <formula>LEFT(K100,1)="5"</formula>
    </cfRule>
    <cfRule type="expression" dxfId="2707" priority="477" stopIfTrue="1">
      <formula>LEFT(K100,1)="4"</formula>
    </cfRule>
    <cfRule type="expression" dxfId="2706" priority="478" stopIfTrue="1">
      <formula>OR(LEFT(K100,1)="3",LEFT(K100,1)="2")</formula>
    </cfRule>
  </conditionalFormatting>
  <conditionalFormatting sqref="K100:K101">
    <cfRule type="expression" dxfId="2705" priority="473" stopIfTrue="1">
      <formula>LEFT(K100,1)="5"</formula>
    </cfRule>
    <cfRule type="expression" dxfId="2704" priority="474" stopIfTrue="1">
      <formula>LEFT(K100,1)="4"</formula>
    </cfRule>
    <cfRule type="expression" dxfId="2703" priority="475" stopIfTrue="1">
      <formula>OR(LEFT(K100,1)="3",LEFT(K100,1)="2")</formula>
    </cfRule>
  </conditionalFormatting>
  <conditionalFormatting sqref="K99">
    <cfRule type="expression" dxfId="2702" priority="461" stopIfTrue="1">
      <formula>LEFT(K99,1)="5"</formula>
    </cfRule>
    <cfRule type="expression" dxfId="2701" priority="462" stopIfTrue="1">
      <formula>LEFT(K99,1)="4"</formula>
    </cfRule>
    <cfRule type="expression" dxfId="2700" priority="463" stopIfTrue="1">
      <formula>OR(LEFT(K99,1)="3",LEFT(K99,1)="2")</formula>
    </cfRule>
  </conditionalFormatting>
  <conditionalFormatting sqref="K99">
    <cfRule type="expression" dxfId="2699" priority="458" stopIfTrue="1">
      <formula>LEFT(K99,1)="5"</formula>
    </cfRule>
    <cfRule type="expression" dxfId="2698" priority="459" stopIfTrue="1">
      <formula>LEFT(K99,1)="4"</formula>
    </cfRule>
    <cfRule type="expression" dxfId="2697" priority="460" stopIfTrue="1">
      <formula>OR(LEFT(K99,1)="3",LEFT(K99,1)="2")</formula>
    </cfRule>
  </conditionalFormatting>
  <conditionalFormatting sqref="K99">
    <cfRule type="expression" dxfId="2696" priority="455" stopIfTrue="1">
      <formula>LEFT(K99,1)="5"</formula>
    </cfRule>
    <cfRule type="expression" dxfId="2695" priority="456" stopIfTrue="1">
      <formula>LEFT(K99,1)="4"</formula>
    </cfRule>
    <cfRule type="expression" dxfId="2694" priority="457" stopIfTrue="1">
      <formula>OR(LEFT(K99,1)="3",LEFT(K99,1)="2")</formula>
    </cfRule>
  </conditionalFormatting>
  <conditionalFormatting sqref="K104:K107">
    <cfRule type="expression" dxfId="2693" priority="452" stopIfTrue="1">
      <formula>LEFT(K104,1)="5"</formula>
    </cfRule>
    <cfRule type="expression" dxfId="2692" priority="453" stopIfTrue="1">
      <formula>LEFT(K104,1)="4"</formula>
    </cfRule>
    <cfRule type="expression" dxfId="2691" priority="454" stopIfTrue="1">
      <formula>OR(LEFT(K104,1)="3",LEFT(K104,1)="2")</formula>
    </cfRule>
  </conditionalFormatting>
  <conditionalFormatting sqref="K104:K107">
    <cfRule type="expression" dxfId="2690" priority="449" stopIfTrue="1">
      <formula>LEFT(K104,1)="5"</formula>
    </cfRule>
    <cfRule type="expression" dxfId="2689" priority="450" stopIfTrue="1">
      <formula>LEFT(K104,1)="4"</formula>
    </cfRule>
    <cfRule type="expression" dxfId="2688" priority="451" stopIfTrue="1">
      <formula>OR(LEFT(K104,1)="3",LEFT(K104,1)="2")</formula>
    </cfRule>
  </conditionalFormatting>
  <conditionalFormatting sqref="K104:K107">
    <cfRule type="expression" dxfId="2687" priority="446" stopIfTrue="1">
      <formula>LEFT(K104,1)="5"</formula>
    </cfRule>
    <cfRule type="expression" dxfId="2686" priority="447" stopIfTrue="1">
      <formula>LEFT(K104,1)="4"</formula>
    </cfRule>
    <cfRule type="expression" dxfId="2685" priority="448" stopIfTrue="1">
      <formula>OR(LEFT(K104,1)="3",LEFT(K104,1)="2")</formula>
    </cfRule>
  </conditionalFormatting>
  <conditionalFormatting sqref="K110">
    <cfRule type="expression" dxfId="2684" priority="443" stopIfTrue="1">
      <formula>LEFT(K110,1)="5"</formula>
    </cfRule>
    <cfRule type="expression" dxfId="2683" priority="444" stopIfTrue="1">
      <formula>LEFT(K110,1)="4"</formula>
    </cfRule>
    <cfRule type="expression" dxfId="2682" priority="445" stopIfTrue="1">
      <formula>OR(LEFT(K110,1)="3",LEFT(K110,1)="2")</formula>
    </cfRule>
  </conditionalFormatting>
  <conditionalFormatting sqref="K110">
    <cfRule type="expression" dxfId="2681" priority="440" stopIfTrue="1">
      <formula>LEFT(K110,1)="5"</formula>
    </cfRule>
    <cfRule type="expression" dxfId="2680" priority="441" stopIfTrue="1">
      <formula>LEFT(K110,1)="4"</formula>
    </cfRule>
    <cfRule type="expression" dxfId="2679" priority="442" stopIfTrue="1">
      <formula>OR(LEFT(K110,1)="3",LEFT(K110,1)="2")</formula>
    </cfRule>
  </conditionalFormatting>
  <conditionalFormatting sqref="K110">
    <cfRule type="expression" dxfId="2678" priority="437" stopIfTrue="1">
      <formula>LEFT(K110,1)="5"</formula>
    </cfRule>
    <cfRule type="expression" dxfId="2677" priority="438" stopIfTrue="1">
      <formula>LEFT(K110,1)="4"</formula>
    </cfRule>
    <cfRule type="expression" dxfId="2676" priority="439" stopIfTrue="1">
      <formula>OR(LEFT(K110,1)="3",LEFT(K110,1)="2")</formula>
    </cfRule>
  </conditionalFormatting>
  <conditionalFormatting sqref="K110">
    <cfRule type="expression" dxfId="2675" priority="434" stopIfTrue="1">
      <formula>LEFT(K110,1)="5"</formula>
    </cfRule>
    <cfRule type="expression" dxfId="2674" priority="435" stopIfTrue="1">
      <formula>LEFT(K110,1)="4"</formula>
    </cfRule>
    <cfRule type="expression" dxfId="2673" priority="436" stopIfTrue="1">
      <formula>OR(LEFT(K110,1)="3",LEFT(K110,1)="2")</formula>
    </cfRule>
  </conditionalFormatting>
  <conditionalFormatting sqref="K110">
    <cfRule type="expression" dxfId="2672" priority="431" stopIfTrue="1">
      <formula>LEFT(K110,1)="5"</formula>
    </cfRule>
    <cfRule type="expression" dxfId="2671" priority="432" stopIfTrue="1">
      <formula>LEFT(K110,1)="4"</formula>
    </cfRule>
    <cfRule type="expression" dxfId="2670" priority="433" stopIfTrue="1">
      <formula>OR(LEFT(K110,1)="3",LEFT(K110,1)="2")</formula>
    </cfRule>
  </conditionalFormatting>
  <conditionalFormatting sqref="K110">
    <cfRule type="expression" dxfId="2669" priority="428" stopIfTrue="1">
      <formula>LEFT(K110,1)="5"</formula>
    </cfRule>
    <cfRule type="expression" dxfId="2668" priority="429" stopIfTrue="1">
      <formula>LEFT(K110,1)="4"</formula>
    </cfRule>
    <cfRule type="expression" dxfId="2667" priority="430" stopIfTrue="1">
      <formula>OR(LEFT(K110,1)="3",LEFT(K110,1)="2")</formula>
    </cfRule>
  </conditionalFormatting>
  <conditionalFormatting sqref="K110">
    <cfRule type="expression" dxfId="2666" priority="425" stopIfTrue="1">
      <formula>LEFT(K110,1)="5"</formula>
    </cfRule>
    <cfRule type="expression" dxfId="2665" priority="426" stopIfTrue="1">
      <formula>LEFT(K110,1)="4"</formula>
    </cfRule>
    <cfRule type="expression" dxfId="2664" priority="427" stopIfTrue="1">
      <formula>OR(LEFT(K110,1)="3",LEFT(K110,1)="2")</formula>
    </cfRule>
  </conditionalFormatting>
  <conditionalFormatting sqref="K110">
    <cfRule type="expression" dxfId="2663" priority="422" stopIfTrue="1">
      <formula>LEFT(K110,1)="5"</formula>
    </cfRule>
    <cfRule type="expression" dxfId="2662" priority="423" stopIfTrue="1">
      <formula>LEFT(K110,1)="4"</formula>
    </cfRule>
    <cfRule type="expression" dxfId="2661" priority="424" stopIfTrue="1">
      <formula>OR(LEFT(K110,1)="3",LEFT(K110,1)="2")</formula>
    </cfRule>
  </conditionalFormatting>
  <conditionalFormatting sqref="K110">
    <cfRule type="expression" dxfId="2660" priority="419" stopIfTrue="1">
      <formula>LEFT(K110,1)="5"</formula>
    </cfRule>
    <cfRule type="expression" dxfId="2659" priority="420" stopIfTrue="1">
      <formula>LEFT(K110,1)="4"</formula>
    </cfRule>
    <cfRule type="expression" dxfId="2658" priority="421" stopIfTrue="1">
      <formula>OR(LEFT(K110,1)="3",LEFT(K110,1)="2")</formula>
    </cfRule>
  </conditionalFormatting>
  <conditionalFormatting sqref="K110">
    <cfRule type="expression" dxfId="2657" priority="416" stopIfTrue="1">
      <formula>LEFT(K110,1)="5"</formula>
    </cfRule>
    <cfRule type="expression" dxfId="2656" priority="417" stopIfTrue="1">
      <formula>LEFT(K110,1)="4"</formula>
    </cfRule>
    <cfRule type="expression" dxfId="2655" priority="418" stopIfTrue="1">
      <formula>OR(LEFT(K110,1)="3",LEFT(K110,1)="2")</formula>
    </cfRule>
  </conditionalFormatting>
  <conditionalFormatting sqref="K116">
    <cfRule type="expression" dxfId="2654" priority="413" stopIfTrue="1">
      <formula>LEFT(K116,1)="5"</formula>
    </cfRule>
    <cfRule type="expression" dxfId="2653" priority="414" stopIfTrue="1">
      <formula>LEFT(K116,1)="4"</formula>
    </cfRule>
    <cfRule type="expression" dxfId="2652" priority="415" stopIfTrue="1">
      <formula>OR(LEFT(K116,1)="3",LEFT(K116,1)="2")</formula>
    </cfRule>
  </conditionalFormatting>
  <conditionalFormatting sqref="K128">
    <cfRule type="expression" dxfId="2651" priority="410" stopIfTrue="1">
      <formula>LEFT(K128,1)="5"</formula>
    </cfRule>
    <cfRule type="expression" dxfId="2650" priority="411" stopIfTrue="1">
      <formula>LEFT(K128,1)="4"</formula>
    </cfRule>
    <cfRule type="expression" dxfId="2649" priority="412" stopIfTrue="1">
      <formula>OR(LEFT(K128,1)="3",LEFT(K128,1)="2")</formula>
    </cfRule>
  </conditionalFormatting>
  <conditionalFormatting sqref="K128">
    <cfRule type="expression" dxfId="2648" priority="407" stopIfTrue="1">
      <formula>LEFT(K128,1)="5"</formula>
    </cfRule>
    <cfRule type="expression" dxfId="2647" priority="408" stopIfTrue="1">
      <formula>LEFT(K128,1)="4"</formula>
    </cfRule>
    <cfRule type="expression" dxfId="2646" priority="409" stopIfTrue="1">
      <formula>OR(LEFT(K128,1)="3",LEFT(K128,1)="2")</formula>
    </cfRule>
  </conditionalFormatting>
  <conditionalFormatting sqref="K128">
    <cfRule type="expression" dxfId="2645" priority="404" stopIfTrue="1">
      <formula>LEFT(K128,1)="5"</formula>
    </cfRule>
    <cfRule type="expression" dxfId="2644" priority="405" stopIfTrue="1">
      <formula>LEFT(K128,1)="4"</formula>
    </cfRule>
    <cfRule type="expression" dxfId="2643" priority="406" stopIfTrue="1">
      <formula>OR(LEFT(K128,1)="3",LEFT(K128,1)="2")</formula>
    </cfRule>
  </conditionalFormatting>
  <conditionalFormatting sqref="K129">
    <cfRule type="expression" dxfId="2642" priority="401" stopIfTrue="1">
      <formula>LEFT(K129,1)="5"</formula>
    </cfRule>
    <cfRule type="expression" dxfId="2641" priority="402" stopIfTrue="1">
      <formula>LEFT(K129,1)="4"</formula>
    </cfRule>
    <cfRule type="expression" dxfId="2640" priority="403" stopIfTrue="1">
      <formula>OR(LEFT(K129,1)="3",LEFT(K129,1)="2")</formula>
    </cfRule>
  </conditionalFormatting>
  <conditionalFormatting sqref="K140:K141">
    <cfRule type="expression" dxfId="2639" priority="398" stopIfTrue="1">
      <formula>LEFT(K140,1)="5"</formula>
    </cfRule>
    <cfRule type="expression" dxfId="2638" priority="399" stopIfTrue="1">
      <formula>LEFT(K140,1)="4"</formula>
    </cfRule>
    <cfRule type="expression" dxfId="2637" priority="400" stopIfTrue="1">
      <formula>OR(LEFT(K140,1)="3",LEFT(K140,1)="2")</formula>
    </cfRule>
  </conditionalFormatting>
  <conditionalFormatting sqref="N66:P66 R66 K65:K66 K68:K70">
    <cfRule type="expression" dxfId="2636" priority="391" stopIfTrue="1">
      <formula>LEFT(K65,1)="5"</formula>
    </cfRule>
    <cfRule type="expression" dxfId="2635" priority="392" stopIfTrue="1">
      <formula>LEFT(K65,1)="4"</formula>
    </cfRule>
    <cfRule type="expression" dxfId="2634" priority="393" stopIfTrue="1">
      <formula>OR(LEFT(K65,1)="3",LEFT(K65,1)="2")</formula>
    </cfRule>
  </conditionalFormatting>
  <conditionalFormatting sqref="L66">
    <cfRule type="expression" dxfId="2633" priority="394" stopIfTrue="1">
      <formula>$S66=1</formula>
    </cfRule>
    <cfRule type="expression" dxfId="2632" priority="395" stopIfTrue="1">
      <formula>$S66=0</formula>
    </cfRule>
  </conditionalFormatting>
  <conditionalFormatting sqref="M66">
    <cfRule type="expression" dxfId="2631" priority="396" stopIfTrue="1">
      <formula>$T66=1</formula>
    </cfRule>
    <cfRule type="expression" dxfId="2630" priority="397" stopIfTrue="1">
      <formula>$T66=0</formula>
    </cfRule>
  </conditionalFormatting>
  <conditionalFormatting sqref="R66">
    <cfRule type="expression" dxfId="2629" priority="388" stopIfTrue="1">
      <formula>LEFT(R66,1)="5"</formula>
    </cfRule>
    <cfRule type="expression" dxfId="2628" priority="389" stopIfTrue="1">
      <formula>LEFT(R66,1)="4"</formula>
    </cfRule>
    <cfRule type="expression" dxfId="2627" priority="390" stopIfTrue="1">
      <formula>OR(LEFT(R66,1)="3",LEFT(R66,1)="2")</formula>
    </cfRule>
  </conditionalFormatting>
  <conditionalFormatting sqref="R66">
    <cfRule type="expression" dxfId="2626" priority="385" stopIfTrue="1">
      <formula>LEFT(R66,1)="5"</formula>
    </cfRule>
    <cfRule type="expression" dxfId="2625" priority="386" stopIfTrue="1">
      <formula>LEFT(R66,1)="4"</formula>
    </cfRule>
    <cfRule type="expression" dxfId="2624" priority="387" stopIfTrue="1">
      <formula>OR(LEFT(R66,1)="3",LEFT(R66,1)="2")</formula>
    </cfRule>
  </conditionalFormatting>
  <conditionalFormatting sqref="N66:P66 R66 K65:K66 K68:K70">
    <cfRule type="expression" dxfId="2623" priority="382" stopIfTrue="1">
      <formula>LEFT(K65,1)="5"</formula>
    </cfRule>
    <cfRule type="expression" dxfId="2622" priority="383" stopIfTrue="1">
      <formula>LEFT(K65,1)="4"</formula>
    </cfRule>
    <cfRule type="expression" dxfId="2621" priority="384" stopIfTrue="1">
      <formula>OR(LEFT(K65,1)="3",LEFT(K65,1)="2")</formula>
    </cfRule>
  </conditionalFormatting>
  <conditionalFormatting sqref="L66">
    <cfRule type="expression" dxfId="2620" priority="380" stopIfTrue="1">
      <formula>$S66=1</formula>
    </cfRule>
    <cfRule type="expression" dxfId="2619" priority="381" stopIfTrue="1">
      <formula>$S66=0</formula>
    </cfRule>
  </conditionalFormatting>
  <conditionalFormatting sqref="M66">
    <cfRule type="expression" dxfId="2618" priority="378" stopIfTrue="1">
      <formula>$T66=1</formula>
    </cfRule>
    <cfRule type="expression" dxfId="2617" priority="379" stopIfTrue="1">
      <formula>$T66=0</formula>
    </cfRule>
  </conditionalFormatting>
  <conditionalFormatting sqref="R66">
    <cfRule type="expression" dxfId="2616" priority="375" stopIfTrue="1">
      <formula>LEFT(R66,1)="5"</formula>
    </cfRule>
    <cfRule type="expression" dxfId="2615" priority="376" stopIfTrue="1">
      <formula>LEFT(R66,1)="4"</formula>
    </cfRule>
    <cfRule type="expression" dxfId="2614" priority="377" stopIfTrue="1">
      <formula>OR(LEFT(R66,1)="3",LEFT(R66,1)="2")</formula>
    </cfRule>
  </conditionalFormatting>
  <conditionalFormatting sqref="R66">
    <cfRule type="expression" dxfId="2613" priority="372" stopIfTrue="1">
      <formula>LEFT(R66,1)="5"</formula>
    </cfRule>
    <cfRule type="expression" dxfId="2612" priority="373" stopIfTrue="1">
      <formula>LEFT(R66,1)="4"</formula>
    </cfRule>
    <cfRule type="expression" dxfId="2611" priority="374" stopIfTrue="1">
      <formula>OR(LEFT(R66,1)="3",LEFT(R66,1)="2")</formula>
    </cfRule>
  </conditionalFormatting>
  <conditionalFormatting sqref="N66:P66 R66 K65:K66 K68:K70">
    <cfRule type="expression" dxfId="2610" priority="369" stopIfTrue="1">
      <formula>LEFT(K65,1)="5"</formula>
    </cfRule>
    <cfRule type="expression" dxfId="2609" priority="370" stopIfTrue="1">
      <formula>LEFT(K65,1)="4"</formula>
    </cfRule>
    <cfRule type="expression" dxfId="2608" priority="371" stopIfTrue="1">
      <formula>OR(LEFT(K65,1)="3",LEFT(K65,1)="2")</formula>
    </cfRule>
  </conditionalFormatting>
  <conditionalFormatting sqref="L66">
    <cfRule type="expression" dxfId="2607" priority="367" stopIfTrue="1">
      <formula>$S66=1</formula>
    </cfRule>
    <cfRule type="expression" dxfId="2606" priority="368" stopIfTrue="1">
      <formula>$S66=0</formula>
    </cfRule>
  </conditionalFormatting>
  <conditionalFormatting sqref="M66">
    <cfRule type="expression" dxfId="2605" priority="365" stopIfTrue="1">
      <formula>$T66=1</formula>
    </cfRule>
    <cfRule type="expression" dxfId="2604" priority="366" stopIfTrue="1">
      <formula>$T66=0</formula>
    </cfRule>
  </conditionalFormatting>
  <conditionalFormatting sqref="R66">
    <cfRule type="expression" dxfId="2603" priority="362" stopIfTrue="1">
      <formula>LEFT(R66,1)="5"</formula>
    </cfRule>
    <cfRule type="expression" dxfId="2602" priority="363" stopIfTrue="1">
      <formula>LEFT(R66,1)="4"</formula>
    </cfRule>
    <cfRule type="expression" dxfId="2601" priority="364" stopIfTrue="1">
      <formula>OR(LEFT(R66,1)="3",LEFT(R66,1)="2")</formula>
    </cfRule>
  </conditionalFormatting>
  <conditionalFormatting sqref="R66">
    <cfRule type="expression" dxfId="2600" priority="359" stopIfTrue="1">
      <formula>LEFT(R66,1)="5"</formula>
    </cfRule>
    <cfRule type="expression" dxfId="2599" priority="360" stopIfTrue="1">
      <formula>LEFT(R66,1)="4"</formula>
    </cfRule>
    <cfRule type="expression" dxfId="2598" priority="361" stopIfTrue="1">
      <formula>OR(LEFT(R66,1)="3",LEFT(R66,1)="2")</formula>
    </cfRule>
  </conditionalFormatting>
  <conditionalFormatting sqref="N66:P66 R66 K65:K66 K68:K70">
    <cfRule type="expression" dxfId="2597" priority="356" stopIfTrue="1">
      <formula>LEFT(K65,1)="5"</formula>
    </cfRule>
    <cfRule type="expression" dxfId="2596" priority="357" stopIfTrue="1">
      <formula>LEFT(K65,1)="4"</formula>
    </cfRule>
    <cfRule type="expression" dxfId="2595" priority="358" stopIfTrue="1">
      <formula>OR(LEFT(K65,1)="3",LEFT(K65,1)="2")</formula>
    </cfRule>
  </conditionalFormatting>
  <conditionalFormatting sqref="L66">
    <cfRule type="expression" dxfId="2594" priority="354" stopIfTrue="1">
      <formula>$S66=1</formula>
    </cfRule>
    <cfRule type="expression" dxfId="2593" priority="355" stopIfTrue="1">
      <formula>$S66=0</formula>
    </cfRule>
  </conditionalFormatting>
  <conditionalFormatting sqref="M66">
    <cfRule type="expression" dxfId="2592" priority="352" stopIfTrue="1">
      <formula>$T66=1</formula>
    </cfRule>
    <cfRule type="expression" dxfId="2591" priority="353" stopIfTrue="1">
      <formula>$T66=0</formula>
    </cfRule>
  </conditionalFormatting>
  <conditionalFormatting sqref="R66">
    <cfRule type="expression" dxfId="2590" priority="349" stopIfTrue="1">
      <formula>LEFT(R66,1)="5"</formula>
    </cfRule>
    <cfRule type="expression" dxfId="2589" priority="350" stopIfTrue="1">
      <formula>LEFT(R66,1)="4"</formula>
    </cfRule>
    <cfRule type="expression" dxfId="2588" priority="351" stopIfTrue="1">
      <formula>OR(LEFT(R66,1)="3",LEFT(R66,1)="2")</formula>
    </cfRule>
  </conditionalFormatting>
  <conditionalFormatting sqref="R66">
    <cfRule type="expression" dxfId="2587" priority="346" stopIfTrue="1">
      <formula>LEFT(R66,1)="5"</formula>
    </cfRule>
    <cfRule type="expression" dxfId="2586" priority="347" stopIfTrue="1">
      <formula>LEFT(R66,1)="4"</formula>
    </cfRule>
    <cfRule type="expression" dxfId="2585" priority="348" stopIfTrue="1">
      <formula>OR(LEFT(R66,1)="3",LEFT(R66,1)="2")</formula>
    </cfRule>
  </conditionalFormatting>
  <conditionalFormatting sqref="N66:P66 R66 K65:K66 K68:K70">
    <cfRule type="expression" dxfId="2584" priority="343" stopIfTrue="1">
      <formula>LEFT(K65,1)="5"</formula>
    </cfRule>
    <cfRule type="expression" dxfId="2583" priority="344" stopIfTrue="1">
      <formula>LEFT(K65,1)="4"</formula>
    </cfRule>
    <cfRule type="expression" dxfId="2582" priority="345" stopIfTrue="1">
      <formula>OR(LEFT(K65,1)="3",LEFT(K65,1)="2")</formula>
    </cfRule>
  </conditionalFormatting>
  <conditionalFormatting sqref="L66">
    <cfRule type="expression" dxfId="2581" priority="341" stopIfTrue="1">
      <formula>$S66=1</formula>
    </cfRule>
    <cfRule type="expression" dxfId="2580" priority="342" stopIfTrue="1">
      <formula>$S66=0</formula>
    </cfRule>
  </conditionalFormatting>
  <conditionalFormatting sqref="M66">
    <cfRule type="expression" dxfId="2579" priority="339" stopIfTrue="1">
      <formula>$T66=1</formula>
    </cfRule>
    <cfRule type="expression" dxfId="2578" priority="340" stopIfTrue="1">
      <formula>$T66=0</formula>
    </cfRule>
  </conditionalFormatting>
  <conditionalFormatting sqref="R66">
    <cfRule type="expression" dxfId="2577" priority="336" stopIfTrue="1">
      <formula>LEFT(R66,1)="5"</formula>
    </cfRule>
    <cfRule type="expression" dxfId="2576" priority="337" stopIfTrue="1">
      <formula>LEFT(R66,1)="4"</formula>
    </cfRule>
    <cfRule type="expression" dxfId="2575" priority="338" stopIfTrue="1">
      <formula>OR(LEFT(R66,1)="3",LEFT(R66,1)="2")</formula>
    </cfRule>
  </conditionalFormatting>
  <conditionalFormatting sqref="R66">
    <cfRule type="expression" dxfId="2574" priority="333" stopIfTrue="1">
      <formula>LEFT(R66,1)="5"</formula>
    </cfRule>
    <cfRule type="expression" dxfId="2573" priority="334" stopIfTrue="1">
      <formula>LEFT(R66,1)="4"</formula>
    </cfRule>
    <cfRule type="expression" dxfId="2572" priority="335" stopIfTrue="1">
      <formula>OR(LEFT(R66,1)="3",LEFT(R66,1)="2")</formula>
    </cfRule>
  </conditionalFormatting>
  <conditionalFormatting sqref="N66:P66 R66 K65:K66 K68:K70">
    <cfRule type="expression" dxfId="2571" priority="330" stopIfTrue="1">
      <formula>LEFT(K65,1)="5"</formula>
    </cfRule>
    <cfRule type="expression" dxfId="2570" priority="331" stopIfTrue="1">
      <formula>LEFT(K65,1)="4"</formula>
    </cfRule>
    <cfRule type="expression" dxfId="2569" priority="332" stopIfTrue="1">
      <formula>OR(LEFT(K65,1)="3",LEFT(K65,1)="2")</formula>
    </cfRule>
  </conditionalFormatting>
  <conditionalFormatting sqref="L66">
    <cfRule type="expression" dxfId="2568" priority="328" stopIfTrue="1">
      <formula>$S66=1</formula>
    </cfRule>
    <cfRule type="expression" dxfId="2567" priority="329" stopIfTrue="1">
      <formula>$S66=0</formula>
    </cfRule>
  </conditionalFormatting>
  <conditionalFormatting sqref="M66">
    <cfRule type="expression" dxfId="2566" priority="326" stopIfTrue="1">
      <formula>$T66=1</formula>
    </cfRule>
    <cfRule type="expression" dxfId="2565" priority="327" stopIfTrue="1">
      <formula>$T66=0</formula>
    </cfRule>
  </conditionalFormatting>
  <conditionalFormatting sqref="R66">
    <cfRule type="expression" dxfId="2564" priority="323" stopIfTrue="1">
      <formula>LEFT(R66,1)="5"</formula>
    </cfRule>
    <cfRule type="expression" dxfId="2563" priority="324" stopIfTrue="1">
      <formula>LEFT(R66,1)="4"</formula>
    </cfRule>
    <cfRule type="expression" dxfId="2562" priority="325" stopIfTrue="1">
      <formula>OR(LEFT(R66,1)="3",LEFT(R66,1)="2")</formula>
    </cfRule>
  </conditionalFormatting>
  <conditionalFormatting sqref="R66">
    <cfRule type="expression" dxfId="2561" priority="320" stopIfTrue="1">
      <formula>LEFT(R66,1)="5"</formula>
    </cfRule>
    <cfRule type="expression" dxfId="2560" priority="321" stopIfTrue="1">
      <formula>LEFT(R66,1)="4"</formula>
    </cfRule>
    <cfRule type="expression" dxfId="2559" priority="322" stopIfTrue="1">
      <formula>OR(LEFT(R66,1)="3",LEFT(R66,1)="2")</formula>
    </cfRule>
  </conditionalFormatting>
  <conditionalFormatting sqref="N66:P66 R66 K65:K66 K68:K70">
    <cfRule type="expression" dxfId="2558" priority="317" stopIfTrue="1">
      <formula>LEFT(K65,1)="5"</formula>
    </cfRule>
    <cfRule type="expression" dxfId="2557" priority="318" stopIfTrue="1">
      <formula>LEFT(K65,1)="4"</formula>
    </cfRule>
    <cfRule type="expression" dxfId="2556" priority="319" stopIfTrue="1">
      <formula>OR(LEFT(K65,1)="3",LEFT(K65,1)="2")</formula>
    </cfRule>
  </conditionalFormatting>
  <conditionalFormatting sqref="L66">
    <cfRule type="expression" dxfId="2555" priority="315" stopIfTrue="1">
      <formula>$S66=1</formula>
    </cfRule>
    <cfRule type="expression" dxfId="2554" priority="316" stopIfTrue="1">
      <formula>$S66=0</formula>
    </cfRule>
  </conditionalFormatting>
  <conditionalFormatting sqref="M66">
    <cfRule type="expression" dxfId="2553" priority="313" stopIfTrue="1">
      <formula>$T66=1</formula>
    </cfRule>
    <cfRule type="expression" dxfId="2552" priority="314" stopIfTrue="1">
      <formula>$T66=0</formula>
    </cfRule>
  </conditionalFormatting>
  <conditionalFormatting sqref="R66">
    <cfRule type="expression" dxfId="2551" priority="310" stopIfTrue="1">
      <formula>LEFT(R66,1)="5"</formula>
    </cfRule>
    <cfRule type="expression" dxfId="2550" priority="311" stopIfTrue="1">
      <formula>LEFT(R66,1)="4"</formula>
    </cfRule>
    <cfRule type="expression" dxfId="2549" priority="312" stopIfTrue="1">
      <formula>OR(LEFT(R66,1)="3",LEFT(R66,1)="2")</formula>
    </cfRule>
  </conditionalFormatting>
  <conditionalFormatting sqref="R66">
    <cfRule type="expression" dxfId="2548" priority="307" stopIfTrue="1">
      <formula>LEFT(R66,1)="5"</formula>
    </cfRule>
    <cfRule type="expression" dxfId="2547" priority="308" stopIfTrue="1">
      <formula>LEFT(R66,1)="4"</formula>
    </cfRule>
    <cfRule type="expression" dxfId="2546" priority="309" stopIfTrue="1">
      <formula>OR(LEFT(R66,1)="3",LEFT(R66,1)="2")</formula>
    </cfRule>
  </conditionalFormatting>
  <conditionalFormatting sqref="N66:P66 R66 K65:K66 K68:K70">
    <cfRule type="expression" dxfId="2545" priority="304" stopIfTrue="1">
      <formula>LEFT(K65,1)="5"</formula>
    </cfRule>
    <cfRule type="expression" dxfId="2544" priority="305" stopIfTrue="1">
      <formula>LEFT(K65,1)="4"</formula>
    </cfRule>
    <cfRule type="expression" dxfId="2543" priority="306" stopIfTrue="1">
      <formula>OR(LEFT(K65,1)="3",LEFT(K65,1)="2")</formula>
    </cfRule>
  </conditionalFormatting>
  <conditionalFormatting sqref="L66">
    <cfRule type="expression" dxfId="2542" priority="302" stopIfTrue="1">
      <formula>$S66=1</formula>
    </cfRule>
    <cfRule type="expression" dxfId="2541" priority="303" stopIfTrue="1">
      <formula>$S66=0</formula>
    </cfRule>
  </conditionalFormatting>
  <conditionalFormatting sqref="M66">
    <cfRule type="expression" dxfId="2540" priority="300" stopIfTrue="1">
      <formula>$T66=1</formula>
    </cfRule>
    <cfRule type="expression" dxfId="2539" priority="301" stopIfTrue="1">
      <formula>$T66=0</formula>
    </cfRule>
  </conditionalFormatting>
  <conditionalFormatting sqref="R66">
    <cfRule type="expression" dxfId="2538" priority="297" stopIfTrue="1">
      <formula>LEFT(R66,1)="5"</formula>
    </cfRule>
    <cfRule type="expression" dxfId="2537" priority="298" stopIfTrue="1">
      <formula>LEFT(R66,1)="4"</formula>
    </cfRule>
    <cfRule type="expression" dxfId="2536" priority="299" stopIfTrue="1">
      <formula>OR(LEFT(R66,1)="3",LEFT(R66,1)="2")</formula>
    </cfRule>
  </conditionalFormatting>
  <conditionalFormatting sqref="R66">
    <cfRule type="expression" dxfId="2535" priority="294" stopIfTrue="1">
      <formula>LEFT(R66,1)="5"</formula>
    </cfRule>
    <cfRule type="expression" dxfId="2534" priority="295" stopIfTrue="1">
      <formula>LEFT(R66,1)="4"</formula>
    </cfRule>
    <cfRule type="expression" dxfId="2533" priority="296" stopIfTrue="1">
      <formula>OR(LEFT(R66,1)="3",LEFT(R66,1)="2")</formula>
    </cfRule>
  </conditionalFormatting>
  <conditionalFormatting sqref="N66:P66 R66 K65:K66 K68:K70">
    <cfRule type="expression" dxfId="2532" priority="291" stopIfTrue="1">
      <formula>LEFT(K65,1)="5"</formula>
    </cfRule>
    <cfRule type="expression" dxfId="2531" priority="292" stopIfTrue="1">
      <formula>LEFT(K65,1)="4"</formula>
    </cfRule>
    <cfRule type="expression" dxfId="2530" priority="293" stopIfTrue="1">
      <formula>OR(LEFT(K65,1)="3",LEFT(K65,1)="2")</formula>
    </cfRule>
  </conditionalFormatting>
  <conditionalFormatting sqref="L66">
    <cfRule type="expression" dxfId="2529" priority="289" stopIfTrue="1">
      <formula>$S66=1</formula>
    </cfRule>
    <cfRule type="expression" dxfId="2528" priority="290" stopIfTrue="1">
      <formula>$S66=0</formula>
    </cfRule>
  </conditionalFormatting>
  <conditionalFormatting sqref="M66">
    <cfRule type="expression" dxfId="2527" priority="287" stopIfTrue="1">
      <formula>$T66=1</formula>
    </cfRule>
    <cfRule type="expression" dxfId="2526" priority="288" stopIfTrue="1">
      <formula>$T66=0</formula>
    </cfRule>
  </conditionalFormatting>
  <conditionalFormatting sqref="R66">
    <cfRule type="expression" dxfId="2525" priority="284" stopIfTrue="1">
      <formula>LEFT(R66,1)="5"</formula>
    </cfRule>
    <cfRule type="expression" dxfId="2524" priority="285" stopIfTrue="1">
      <formula>LEFT(R66,1)="4"</formula>
    </cfRule>
    <cfRule type="expression" dxfId="2523" priority="286" stopIfTrue="1">
      <formula>OR(LEFT(R66,1)="3",LEFT(R66,1)="2")</formula>
    </cfRule>
  </conditionalFormatting>
  <conditionalFormatting sqref="R66">
    <cfRule type="expression" dxfId="2522" priority="281" stopIfTrue="1">
      <formula>LEFT(R66,1)="5"</formula>
    </cfRule>
    <cfRule type="expression" dxfId="2521" priority="282" stopIfTrue="1">
      <formula>LEFT(R66,1)="4"</formula>
    </cfRule>
    <cfRule type="expression" dxfId="2520" priority="283" stopIfTrue="1">
      <formula>OR(LEFT(R66,1)="3",LEFT(R66,1)="2")</formula>
    </cfRule>
  </conditionalFormatting>
  <conditionalFormatting sqref="N66:P66 R66 K65:K66 K68:K70">
    <cfRule type="expression" dxfId="2519" priority="278" stopIfTrue="1">
      <formula>LEFT(K65,1)="5"</formula>
    </cfRule>
    <cfRule type="expression" dxfId="2518" priority="279" stopIfTrue="1">
      <formula>LEFT(K65,1)="4"</formula>
    </cfRule>
    <cfRule type="expression" dxfId="2517" priority="280" stopIfTrue="1">
      <formula>OR(LEFT(K65,1)="3",LEFT(K65,1)="2")</formula>
    </cfRule>
  </conditionalFormatting>
  <conditionalFormatting sqref="L66">
    <cfRule type="expression" dxfId="2516" priority="276" stopIfTrue="1">
      <formula>$S66=1</formula>
    </cfRule>
    <cfRule type="expression" dxfId="2515" priority="277" stopIfTrue="1">
      <formula>$S66=0</formula>
    </cfRule>
  </conditionalFormatting>
  <conditionalFormatting sqref="M66">
    <cfRule type="expression" dxfId="2514" priority="274" stopIfTrue="1">
      <formula>$T66=1</formula>
    </cfRule>
    <cfRule type="expression" dxfId="2513" priority="275" stopIfTrue="1">
      <formula>$T66=0</formula>
    </cfRule>
  </conditionalFormatting>
  <conditionalFormatting sqref="R66">
    <cfRule type="expression" dxfId="2512" priority="271" stopIfTrue="1">
      <formula>LEFT(R66,1)="5"</formula>
    </cfRule>
    <cfRule type="expression" dxfId="2511" priority="272" stopIfTrue="1">
      <formula>LEFT(R66,1)="4"</formula>
    </cfRule>
    <cfRule type="expression" dxfId="2510" priority="273" stopIfTrue="1">
      <formula>OR(LEFT(R66,1)="3",LEFT(R66,1)="2")</formula>
    </cfRule>
  </conditionalFormatting>
  <conditionalFormatting sqref="R66">
    <cfRule type="expression" dxfId="2509" priority="268" stopIfTrue="1">
      <formula>LEFT(R66,1)="5"</formula>
    </cfRule>
    <cfRule type="expression" dxfId="2508" priority="269" stopIfTrue="1">
      <formula>LEFT(R66,1)="4"</formula>
    </cfRule>
    <cfRule type="expression" dxfId="2507" priority="270" stopIfTrue="1">
      <formula>OR(LEFT(R66,1)="3",LEFT(R66,1)="2")</formula>
    </cfRule>
  </conditionalFormatting>
  <conditionalFormatting sqref="AI21 K21">
    <cfRule type="expression" dxfId="2506" priority="265" stopIfTrue="1">
      <formula>LEFT(K21,1)="5"</formula>
    </cfRule>
    <cfRule type="expression" dxfId="2505" priority="266" stopIfTrue="1">
      <formula>LEFT(K21,1)="4"</formula>
    </cfRule>
    <cfRule type="expression" dxfId="2504" priority="267" stopIfTrue="1">
      <formula>OR(LEFT(K21,1)="3",LEFT(K21,1)="2")</formula>
    </cfRule>
  </conditionalFormatting>
  <conditionalFormatting sqref="AI34 K34">
    <cfRule type="expression" dxfId="2503" priority="262" stopIfTrue="1">
      <formula>LEFT(K34,1)="5"</formula>
    </cfRule>
    <cfRule type="expression" dxfId="2502" priority="263" stopIfTrue="1">
      <formula>LEFT(K34,1)="4"</formula>
    </cfRule>
    <cfRule type="expression" dxfId="2501" priority="264" stopIfTrue="1">
      <formula>OR(LEFT(K34,1)="3",LEFT(K34,1)="2")</formula>
    </cfRule>
  </conditionalFormatting>
  <conditionalFormatting sqref="AI48 K48">
    <cfRule type="expression" dxfId="2500" priority="259" stopIfTrue="1">
      <formula>LEFT(K48,1)="5"</formula>
    </cfRule>
    <cfRule type="expression" dxfId="2499" priority="260" stopIfTrue="1">
      <formula>LEFT(K48,1)="4"</formula>
    </cfRule>
    <cfRule type="expression" dxfId="2498" priority="261" stopIfTrue="1">
      <formula>OR(LEFT(K48,1)="3",LEFT(K48,1)="2")</formula>
    </cfRule>
  </conditionalFormatting>
  <conditionalFormatting sqref="K130">
    <cfRule type="expression" dxfId="2497" priority="256" stopIfTrue="1">
      <formula>LEFT(K130,1)="5"</formula>
    </cfRule>
    <cfRule type="expression" dxfId="2496" priority="257" stopIfTrue="1">
      <formula>LEFT(K130,1)="4"</formula>
    </cfRule>
    <cfRule type="expression" dxfId="2495" priority="258" stopIfTrue="1">
      <formula>OR(LEFT(K130,1)="3",LEFT(K130,1)="2")</formula>
    </cfRule>
  </conditionalFormatting>
  <conditionalFormatting sqref="K130">
    <cfRule type="expression" dxfId="2494" priority="253" stopIfTrue="1">
      <formula>LEFT(K130,1)="5"</formula>
    </cfRule>
    <cfRule type="expression" dxfId="2493" priority="254" stopIfTrue="1">
      <formula>LEFT(K130,1)="4"</formula>
    </cfRule>
    <cfRule type="expression" dxfId="2492" priority="255" stopIfTrue="1">
      <formula>OR(LEFT(K130,1)="3",LEFT(K130,1)="2")</formula>
    </cfRule>
  </conditionalFormatting>
  <conditionalFormatting sqref="K130">
    <cfRule type="expression" dxfId="2491" priority="250" stopIfTrue="1">
      <formula>LEFT(K130,1)="5"</formula>
    </cfRule>
    <cfRule type="expression" dxfId="2490" priority="251" stopIfTrue="1">
      <formula>LEFT(K130,1)="4"</formula>
    </cfRule>
    <cfRule type="expression" dxfId="2489" priority="252" stopIfTrue="1">
      <formula>OR(LEFT(K130,1)="3",LEFT(K130,1)="2")</formula>
    </cfRule>
  </conditionalFormatting>
  <conditionalFormatting sqref="K130">
    <cfRule type="expression" dxfId="2488" priority="247" stopIfTrue="1">
      <formula>LEFT(K130,1)="5"</formula>
    </cfRule>
    <cfRule type="expression" dxfId="2487" priority="248" stopIfTrue="1">
      <formula>LEFT(K130,1)="4"</formula>
    </cfRule>
    <cfRule type="expression" dxfId="2486" priority="249" stopIfTrue="1">
      <formula>OR(LEFT(K130,1)="3",LEFT(K130,1)="2")</formula>
    </cfRule>
  </conditionalFormatting>
  <conditionalFormatting sqref="K130">
    <cfRule type="expression" dxfId="2485" priority="244" stopIfTrue="1">
      <formula>LEFT(K130,1)="5"</formula>
    </cfRule>
    <cfRule type="expression" dxfId="2484" priority="245" stopIfTrue="1">
      <formula>LEFT(K130,1)="4"</formula>
    </cfRule>
    <cfRule type="expression" dxfId="2483" priority="246" stopIfTrue="1">
      <formula>OR(LEFT(K130,1)="3",LEFT(K130,1)="2")</formula>
    </cfRule>
  </conditionalFormatting>
  <conditionalFormatting sqref="K130">
    <cfRule type="expression" dxfId="2482" priority="241" stopIfTrue="1">
      <formula>LEFT(K130,1)="5"</formula>
    </cfRule>
    <cfRule type="expression" dxfId="2481" priority="242" stopIfTrue="1">
      <formula>LEFT(K130,1)="4"</formula>
    </cfRule>
    <cfRule type="expression" dxfId="2480" priority="243" stopIfTrue="1">
      <formula>OR(LEFT(K130,1)="3",LEFT(K130,1)="2")</formula>
    </cfRule>
  </conditionalFormatting>
  <conditionalFormatting sqref="K130">
    <cfRule type="expression" dxfId="2479" priority="238" stopIfTrue="1">
      <formula>LEFT(K130,1)="5"</formula>
    </cfRule>
    <cfRule type="expression" dxfId="2478" priority="239" stopIfTrue="1">
      <formula>LEFT(K130,1)="4"</formula>
    </cfRule>
    <cfRule type="expression" dxfId="2477" priority="240" stopIfTrue="1">
      <formula>OR(LEFT(K130,1)="3",LEFT(K130,1)="2")</formula>
    </cfRule>
  </conditionalFormatting>
  <conditionalFormatting sqref="K130">
    <cfRule type="expression" dxfId="2476" priority="235" stopIfTrue="1">
      <formula>LEFT(K130,1)="5"</formula>
    </cfRule>
    <cfRule type="expression" dxfId="2475" priority="236" stopIfTrue="1">
      <formula>LEFT(K130,1)="4"</formula>
    </cfRule>
    <cfRule type="expression" dxfId="2474" priority="237" stopIfTrue="1">
      <formula>OR(LEFT(K130,1)="3",LEFT(K130,1)="2")</formula>
    </cfRule>
  </conditionalFormatting>
  <conditionalFormatting sqref="K130 AI130">
    <cfRule type="expression" dxfId="2473" priority="232" stopIfTrue="1">
      <formula>LEFT(K130,1)="5"</formula>
    </cfRule>
    <cfRule type="expression" dxfId="2472" priority="233" stopIfTrue="1">
      <formula>LEFT(K130,1)="4"</formula>
    </cfRule>
    <cfRule type="expression" dxfId="2471" priority="234" stopIfTrue="1">
      <formula>OR(LEFT(K130,1)="3",LEFT(K130,1)="2")</formula>
    </cfRule>
  </conditionalFormatting>
  <conditionalFormatting sqref="K67">
    <cfRule type="expression" dxfId="2470" priority="217" stopIfTrue="1">
      <formula>LEFT(K67,1)="5"</formula>
    </cfRule>
    <cfRule type="expression" dxfId="2469" priority="218" stopIfTrue="1">
      <formula>LEFT(K67,1)="4"</formula>
    </cfRule>
    <cfRule type="expression" dxfId="2468" priority="219" stopIfTrue="1">
      <formula>OR(LEFT(K67,1)="3",LEFT(K67,1)="2")</formula>
    </cfRule>
  </conditionalFormatting>
  <conditionalFormatting sqref="K67">
    <cfRule type="expression" dxfId="2467" priority="216" stopIfTrue="1">
      <formula>LEFT(K67,1)="5"</formula>
    </cfRule>
  </conditionalFormatting>
  <conditionalFormatting sqref="K29">
    <cfRule type="expression" dxfId="2466" priority="213" stopIfTrue="1">
      <formula>LEFT(K29,1)="5"</formula>
    </cfRule>
    <cfRule type="expression" dxfId="2465" priority="214" stopIfTrue="1">
      <formula>LEFT(K29,1)="4"</formula>
    </cfRule>
    <cfRule type="expression" dxfId="2464" priority="215" stopIfTrue="1">
      <formula>OR(LEFT(K29,1)="3",LEFT(K29,1)="2")</formula>
    </cfRule>
  </conditionalFormatting>
  <conditionalFormatting sqref="K29">
    <cfRule type="expression" dxfId="2463" priority="210" stopIfTrue="1">
      <formula>LEFT(K29,1)="5"</formula>
    </cfRule>
    <cfRule type="expression" dxfId="2462" priority="211" stopIfTrue="1">
      <formula>LEFT(K29,1)="4"</formula>
    </cfRule>
    <cfRule type="expression" dxfId="2461" priority="212" stopIfTrue="1">
      <formula>OR(LEFT(K29,1)="3",LEFT(K29,1)="2")</formula>
    </cfRule>
  </conditionalFormatting>
  <conditionalFormatting sqref="K29">
    <cfRule type="expression" dxfId="2460" priority="207" stopIfTrue="1">
      <formula>LEFT(K29,1)="5"</formula>
    </cfRule>
    <cfRule type="expression" dxfId="2459" priority="208" stopIfTrue="1">
      <formula>LEFT(K29,1)="4"</formula>
    </cfRule>
    <cfRule type="expression" dxfId="2458" priority="209" stopIfTrue="1">
      <formula>OR(LEFT(K29,1)="3",LEFT(K29,1)="2")</formula>
    </cfRule>
  </conditionalFormatting>
  <conditionalFormatting sqref="K29">
    <cfRule type="expression" dxfId="2457" priority="204" stopIfTrue="1">
      <formula>LEFT(K29,1)="5"</formula>
    </cfRule>
    <cfRule type="expression" dxfId="2456" priority="205" stopIfTrue="1">
      <formula>LEFT(K29,1)="4"</formula>
    </cfRule>
    <cfRule type="expression" dxfId="2455" priority="206" stopIfTrue="1">
      <formula>OR(LEFT(K29,1)="3",LEFT(K29,1)="2")</formula>
    </cfRule>
  </conditionalFormatting>
  <conditionalFormatting sqref="K29">
    <cfRule type="expression" dxfId="2454" priority="201" stopIfTrue="1">
      <formula>LEFT(K29,1)="5"</formula>
    </cfRule>
    <cfRule type="expression" dxfId="2453" priority="202" stopIfTrue="1">
      <formula>LEFT(K29,1)="4"</formula>
    </cfRule>
    <cfRule type="expression" dxfId="2452" priority="203" stopIfTrue="1">
      <formula>OR(LEFT(K29,1)="3",LEFT(K29,1)="2")</formula>
    </cfRule>
  </conditionalFormatting>
  <conditionalFormatting sqref="K29">
    <cfRule type="expression" dxfId="2451" priority="198" stopIfTrue="1">
      <formula>LEFT(K29,1)="5"</formula>
    </cfRule>
    <cfRule type="expression" dxfId="2450" priority="199" stopIfTrue="1">
      <formula>LEFT(K29,1)="4"</formula>
    </cfRule>
    <cfRule type="expression" dxfId="2449" priority="200" stopIfTrue="1">
      <formula>OR(LEFT(K29,1)="3",LEFT(K29,1)="2")</formula>
    </cfRule>
  </conditionalFormatting>
  <conditionalFormatting sqref="K29">
    <cfRule type="expression" dxfId="2448" priority="195" stopIfTrue="1">
      <formula>LEFT(K29,1)="5"</formula>
    </cfRule>
    <cfRule type="expression" dxfId="2447" priority="196" stopIfTrue="1">
      <formula>LEFT(K29,1)="4"</formula>
    </cfRule>
    <cfRule type="expression" dxfId="2446" priority="197" stopIfTrue="1">
      <formula>OR(LEFT(K29,1)="3",LEFT(K29,1)="2")</formula>
    </cfRule>
  </conditionalFormatting>
  <conditionalFormatting sqref="L30">
    <cfRule type="expression" dxfId="2445" priority="193" stopIfTrue="1">
      <formula>$S30=1</formula>
    </cfRule>
    <cfRule type="expression" dxfId="2444" priority="194" stopIfTrue="1">
      <formula>$S30=0</formula>
    </cfRule>
  </conditionalFormatting>
  <conditionalFormatting sqref="M30">
    <cfRule type="expression" dxfId="2443" priority="191" stopIfTrue="1">
      <formula>$T30=1</formula>
    </cfRule>
    <cfRule type="expression" dxfId="2442" priority="192" stopIfTrue="1">
      <formula>$T30=0</formula>
    </cfRule>
  </conditionalFormatting>
  <conditionalFormatting sqref="R30">
    <cfRule type="expression" dxfId="2441" priority="188" stopIfTrue="1">
      <formula>LEFT(R30,1)="5"</formula>
    </cfRule>
    <cfRule type="expression" dxfId="2440" priority="189" stopIfTrue="1">
      <formula>LEFT(R30,1)="4"</formula>
    </cfRule>
    <cfRule type="expression" dxfId="2439" priority="190" stopIfTrue="1">
      <formula>OR(LEFT(R30,1)="3",LEFT(R30,1)="2")</formula>
    </cfRule>
  </conditionalFormatting>
  <conditionalFormatting sqref="R30">
    <cfRule type="expression" dxfId="2438" priority="185" stopIfTrue="1">
      <formula>LEFT(R30,1)="5"</formula>
    </cfRule>
    <cfRule type="expression" dxfId="2437" priority="186" stopIfTrue="1">
      <formula>LEFT(R30,1)="4"</formula>
    </cfRule>
    <cfRule type="expression" dxfId="2436" priority="187" stopIfTrue="1">
      <formula>OR(LEFT(R30,1)="3",LEFT(R30,1)="2")</formula>
    </cfRule>
  </conditionalFormatting>
  <conditionalFormatting sqref="R30 N30:P30 K30">
    <cfRule type="expression" dxfId="2435" priority="182" stopIfTrue="1">
      <formula>LEFT(K30,1)="5"</formula>
    </cfRule>
    <cfRule type="expression" dxfId="2434" priority="183" stopIfTrue="1">
      <formula>LEFT(K30,1)="4"</formula>
    </cfRule>
    <cfRule type="expression" dxfId="2433" priority="184" stopIfTrue="1">
      <formula>OR(LEFT(K30,1)="3",LEFT(K30,1)="2")</formula>
    </cfRule>
  </conditionalFormatting>
  <conditionalFormatting sqref="L30">
    <cfRule type="expression" dxfId="2432" priority="180" stopIfTrue="1">
      <formula>$S30=1</formula>
    </cfRule>
    <cfRule type="expression" dxfId="2431" priority="181" stopIfTrue="1">
      <formula>$S30=0</formula>
    </cfRule>
  </conditionalFormatting>
  <conditionalFormatting sqref="M30">
    <cfRule type="expression" dxfId="2430" priority="178" stopIfTrue="1">
      <formula>$T30=1</formula>
    </cfRule>
    <cfRule type="expression" dxfId="2429" priority="179" stopIfTrue="1">
      <formula>$T30=0</formula>
    </cfRule>
  </conditionalFormatting>
  <conditionalFormatting sqref="R30">
    <cfRule type="expression" dxfId="2428" priority="175" stopIfTrue="1">
      <formula>LEFT(R30,1)="5"</formula>
    </cfRule>
    <cfRule type="expression" dxfId="2427" priority="176" stopIfTrue="1">
      <formula>LEFT(R30,1)="4"</formula>
    </cfRule>
    <cfRule type="expression" dxfId="2426" priority="177" stopIfTrue="1">
      <formula>OR(LEFT(R30,1)="3",LEFT(R30,1)="2")</formula>
    </cfRule>
  </conditionalFormatting>
  <conditionalFormatting sqref="R30">
    <cfRule type="expression" dxfId="2425" priority="172" stopIfTrue="1">
      <formula>LEFT(R30,1)="5"</formula>
    </cfRule>
    <cfRule type="expression" dxfId="2424" priority="173" stopIfTrue="1">
      <formula>LEFT(R30,1)="4"</formula>
    </cfRule>
    <cfRule type="expression" dxfId="2423" priority="174" stopIfTrue="1">
      <formula>OR(LEFT(R30,1)="3",LEFT(R30,1)="2")</formula>
    </cfRule>
  </conditionalFormatting>
  <conditionalFormatting sqref="R30 N30:P30 K30">
    <cfRule type="expression" dxfId="2422" priority="169" stopIfTrue="1">
      <formula>LEFT(K30,1)="5"</formula>
    </cfRule>
    <cfRule type="expression" dxfId="2421" priority="170" stopIfTrue="1">
      <formula>LEFT(K30,1)="4"</formula>
    </cfRule>
    <cfRule type="expression" dxfId="2420" priority="171" stopIfTrue="1">
      <formula>OR(LEFT(K30,1)="3",LEFT(K30,1)="2")</formula>
    </cfRule>
  </conditionalFormatting>
  <conditionalFormatting sqref="L30">
    <cfRule type="expression" dxfId="2419" priority="167" stopIfTrue="1">
      <formula>$S30=1</formula>
    </cfRule>
    <cfRule type="expression" dxfId="2418" priority="168" stopIfTrue="1">
      <formula>$S30=0</formula>
    </cfRule>
  </conditionalFormatting>
  <conditionalFormatting sqref="M30">
    <cfRule type="expression" dxfId="2417" priority="165" stopIfTrue="1">
      <formula>$T30=1</formula>
    </cfRule>
    <cfRule type="expression" dxfId="2416" priority="166" stopIfTrue="1">
      <formula>$T30=0</formula>
    </cfRule>
  </conditionalFormatting>
  <conditionalFormatting sqref="R30">
    <cfRule type="expression" dxfId="2415" priority="162" stopIfTrue="1">
      <formula>LEFT(R30,1)="5"</formula>
    </cfRule>
    <cfRule type="expression" dxfId="2414" priority="163" stopIfTrue="1">
      <formula>LEFT(R30,1)="4"</formula>
    </cfRule>
    <cfRule type="expression" dxfId="2413" priority="164" stopIfTrue="1">
      <formula>OR(LEFT(R30,1)="3",LEFT(R30,1)="2")</formula>
    </cfRule>
  </conditionalFormatting>
  <conditionalFormatting sqref="R30">
    <cfRule type="expression" dxfId="2412" priority="159" stopIfTrue="1">
      <formula>LEFT(R30,1)="5"</formula>
    </cfRule>
    <cfRule type="expression" dxfId="2411" priority="160" stopIfTrue="1">
      <formula>LEFT(R30,1)="4"</formula>
    </cfRule>
    <cfRule type="expression" dxfId="2410" priority="161" stopIfTrue="1">
      <formula>OR(LEFT(R30,1)="3",LEFT(R30,1)="2")</formula>
    </cfRule>
  </conditionalFormatting>
  <conditionalFormatting sqref="R30 N30:P30 K30">
    <cfRule type="expression" dxfId="2409" priority="156" stopIfTrue="1">
      <formula>LEFT(K30,1)="5"</formula>
    </cfRule>
    <cfRule type="expression" dxfId="2408" priority="157" stopIfTrue="1">
      <formula>LEFT(K30,1)="4"</formula>
    </cfRule>
    <cfRule type="expression" dxfId="2407" priority="158" stopIfTrue="1">
      <formula>OR(LEFT(K30,1)="3",LEFT(K30,1)="2")</formula>
    </cfRule>
  </conditionalFormatting>
  <conditionalFormatting sqref="L30">
    <cfRule type="expression" dxfId="2406" priority="154" stopIfTrue="1">
      <formula>$S30=1</formula>
    </cfRule>
    <cfRule type="expression" dxfId="2405" priority="155" stopIfTrue="1">
      <formula>$S30=0</formula>
    </cfRule>
  </conditionalFormatting>
  <conditionalFormatting sqref="M30">
    <cfRule type="expression" dxfId="2404" priority="152" stopIfTrue="1">
      <formula>$T30=1</formula>
    </cfRule>
    <cfRule type="expression" dxfId="2403" priority="153" stopIfTrue="1">
      <formula>$T30=0</formula>
    </cfRule>
  </conditionalFormatting>
  <conditionalFormatting sqref="R30">
    <cfRule type="expression" dxfId="2402" priority="149" stopIfTrue="1">
      <formula>LEFT(R30,1)="5"</formula>
    </cfRule>
    <cfRule type="expression" dxfId="2401" priority="150" stopIfTrue="1">
      <formula>LEFT(R30,1)="4"</formula>
    </cfRule>
    <cfRule type="expression" dxfId="2400" priority="151" stopIfTrue="1">
      <formula>OR(LEFT(R30,1)="3",LEFT(R30,1)="2")</formula>
    </cfRule>
  </conditionalFormatting>
  <conditionalFormatting sqref="R30">
    <cfRule type="expression" dxfId="2399" priority="146" stopIfTrue="1">
      <formula>LEFT(R30,1)="5"</formula>
    </cfRule>
    <cfRule type="expression" dxfId="2398" priority="147" stopIfTrue="1">
      <formula>LEFT(R30,1)="4"</formula>
    </cfRule>
    <cfRule type="expression" dxfId="2397" priority="148" stopIfTrue="1">
      <formula>OR(LEFT(R30,1)="3",LEFT(R30,1)="2")</formula>
    </cfRule>
  </conditionalFormatting>
  <conditionalFormatting sqref="R30 N30:P30 K30">
    <cfRule type="expression" dxfId="2396" priority="143" stopIfTrue="1">
      <formula>LEFT(K30,1)="5"</formula>
    </cfRule>
    <cfRule type="expression" dxfId="2395" priority="144" stopIfTrue="1">
      <formula>LEFT(K30,1)="4"</formula>
    </cfRule>
    <cfRule type="expression" dxfId="2394" priority="145" stopIfTrue="1">
      <formula>OR(LEFT(K30,1)="3",LEFT(K30,1)="2")</formula>
    </cfRule>
  </conditionalFormatting>
  <conditionalFormatting sqref="L30">
    <cfRule type="expression" dxfId="2393" priority="141" stopIfTrue="1">
      <formula>$S30=1</formula>
    </cfRule>
    <cfRule type="expression" dxfId="2392" priority="142" stopIfTrue="1">
      <formula>$S30=0</formula>
    </cfRule>
  </conditionalFormatting>
  <conditionalFormatting sqref="M30">
    <cfRule type="expression" dxfId="2391" priority="139" stopIfTrue="1">
      <formula>$T30=1</formula>
    </cfRule>
    <cfRule type="expression" dxfId="2390" priority="140" stopIfTrue="1">
      <formula>$T30=0</formula>
    </cfRule>
  </conditionalFormatting>
  <conditionalFormatting sqref="R30">
    <cfRule type="expression" dxfId="2389" priority="136" stopIfTrue="1">
      <formula>LEFT(R30,1)="5"</formula>
    </cfRule>
    <cfRule type="expression" dxfId="2388" priority="137" stopIfTrue="1">
      <formula>LEFT(R30,1)="4"</formula>
    </cfRule>
    <cfRule type="expression" dxfId="2387" priority="138" stopIfTrue="1">
      <formula>OR(LEFT(R30,1)="3",LEFT(R30,1)="2")</formula>
    </cfRule>
  </conditionalFormatting>
  <conditionalFormatting sqref="R30">
    <cfRule type="expression" dxfId="2386" priority="133" stopIfTrue="1">
      <formula>LEFT(R30,1)="5"</formula>
    </cfRule>
    <cfRule type="expression" dxfId="2385" priority="134" stopIfTrue="1">
      <formula>LEFT(R30,1)="4"</formula>
    </cfRule>
    <cfRule type="expression" dxfId="2384" priority="135" stopIfTrue="1">
      <formula>OR(LEFT(R30,1)="3",LEFT(R30,1)="2")</formula>
    </cfRule>
  </conditionalFormatting>
  <conditionalFormatting sqref="R30 N30:P30 K30">
    <cfRule type="expression" dxfId="2383" priority="130" stopIfTrue="1">
      <formula>LEFT(K30,1)="5"</formula>
    </cfRule>
    <cfRule type="expression" dxfId="2382" priority="131" stopIfTrue="1">
      <formula>LEFT(K30,1)="4"</formula>
    </cfRule>
    <cfRule type="expression" dxfId="2381" priority="132" stopIfTrue="1">
      <formula>OR(LEFT(K30,1)="3",LEFT(K30,1)="2")</formula>
    </cfRule>
  </conditionalFormatting>
  <conditionalFormatting sqref="L30">
    <cfRule type="expression" dxfId="2380" priority="128" stopIfTrue="1">
      <formula>$S30=1</formula>
    </cfRule>
    <cfRule type="expression" dxfId="2379" priority="129" stopIfTrue="1">
      <formula>$S30=0</formula>
    </cfRule>
  </conditionalFormatting>
  <conditionalFormatting sqref="M30">
    <cfRule type="expression" dxfId="2378" priority="126" stopIfTrue="1">
      <formula>$T30=1</formula>
    </cfRule>
    <cfRule type="expression" dxfId="2377" priority="127" stopIfTrue="1">
      <formula>$T30=0</formula>
    </cfRule>
  </conditionalFormatting>
  <conditionalFormatting sqref="R30">
    <cfRule type="expression" dxfId="2376" priority="123" stopIfTrue="1">
      <formula>LEFT(R30,1)="5"</formula>
    </cfRule>
    <cfRule type="expression" dxfId="2375" priority="124" stopIfTrue="1">
      <formula>LEFT(R30,1)="4"</formula>
    </cfRule>
    <cfRule type="expression" dxfId="2374" priority="125" stopIfTrue="1">
      <formula>OR(LEFT(R30,1)="3",LEFT(R30,1)="2")</formula>
    </cfRule>
  </conditionalFormatting>
  <conditionalFormatting sqref="R30">
    <cfRule type="expression" dxfId="2373" priority="120" stopIfTrue="1">
      <formula>LEFT(R30,1)="5"</formula>
    </cfRule>
    <cfRule type="expression" dxfId="2372" priority="121" stopIfTrue="1">
      <formula>LEFT(R30,1)="4"</formula>
    </cfRule>
    <cfRule type="expression" dxfId="2371" priority="122" stopIfTrue="1">
      <formula>OR(LEFT(R30,1)="3",LEFT(R30,1)="2")</formula>
    </cfRule>
  </conditionalFormatting>
  <conditionalFormatting sqref="R30 N30:P30 K30">
    <cfRule type="expression" dxfId="2370" priority="117" stopIfTrue="1">
      <formula>LEFT(K30,1)="5"</formula>
    </cfRule>
    <cfRule type="expression" dxfId="2369" priority="118" stopIfTrue="1">
      <formula>LEFT(K30,1)="4"</formula>
    </cfRule>
    <cfRule type="expression" dxfId="2368" priority="119" stopIfTrue="1">
      <formula>OR(LEFT(K30,1)="3",LEFT(K30,1)="2")</formula>
    </cfRule>
  </conditionalFormatting>
  <conditionalFormatting sqref="L30">
    <cfRule type="expression" dxfId="2367" priority="115" stopIfTrue="1">
      <formula>$S30=1</formula>
    </cfRule>
    <cfRule type="expression" dxfId="2366" priority="116" stopIfTrue="1">
      <formula>$S30=0</formula>
    </cfRule>
  </conditionalFormatting>
  <conditionalFormatting sqref="M30">
    <cfRule type="expression" dxfId="2365" priority="113" stopIfTrue="1">
      <formula>$T30=1</formula>
    </cfRule>
    <cfRule type="expression" dxfId="2364" priority="114" stopIfTrue="1">
      <formula>$T30=0</formula>
    </cfRule>
  </conditionalFormatting>
  <conditionalFormatting sqref="R30">
    <cfRule type="expression" dxfId="2363" priority="110" stopIfTrue="1">
      <formula>LEFT(R30,1)="5"</formula>
    </cfRule>
    <cfRule type="expression" dxfId="2362" priority="111" stopIfTrue="1">
      <formula>LEFT(R30,1)="4"</formula>
    </cfRule>
    <cfRule type="expression" dxfId="2361" priority="112" stopIfTrue="1">
      <formula>OR(LEFT(R30,1)="3",LEFT(R30,1)="2")</formula>
    </cfRule>
  </conditionalFormatting>
  <conditionalFormatting sqref="R30">
    <cfRule type="expression" dxfId="2360" priority="107" stopIfTrue="1">
      <formula>LEFT(R30,1)="5"</formula>
    </cfRule>
    <cfRule type="expression" dxfId="2359" priority="108" stopIfTrue="1">
      <formula>LEFT(R30,1)="4"</formula>
    </cfRule>
    <cfRule type="expression" dxfId="2358" priority="109" stopIfTrue="1">
      <formula>OR(LEFT(R30,1)="3",LEFT(R30,1)="2")</formula>
    </cfRule>
  </conditionalFormatting>
  <conditionalFormatting sqref="R30 N30:P30 K30">
    <cfRule type="expression" dxfId="2357" priority="104" stopIfTrue="1">
      <formula>LEFT(K30,1)="5"</formula>
    </cfRule>
    <cfRule type="expression" dxfId="2356" priority="105" stopIfTrue="1">
      <formula>LEFT(K30,1)="4"</formula>
    </cfRule>
    <cfRule type="expression" dxfId="2355" priority="106" stopIfTrue="1">
      <formula>OR(LEFT(K30,1)="3",LEFT(K30,1)="2")</formula>
    </cfRule>
  </conditionalFormatting>
  <conditionalFormatting sqref="L30">
    <cfRule type="expression" dxfId="2354" priority="102" stopIfTrue="1">
      <formula>$S30=1</formula>
    </cfRule>
    <cfRule type="expression" dxfId="2353" priority="103" stopIfTrue="1">
      <formula>$S30=0</formula>
    </cfRule>
  </conditionalFormatting>
  <conditionalFormatting sqref="M30">
    <cfRule type="expression" dxfId="2352" priority="100" stopIfTrue="1">
      <formula>$T30=1</formula>
    </cfRule>
    <cfRule type="expression" dxfId="2351" priority="101" stopIfTrue="1">
      <formula>$T30=0</formula>
    </cfRule>
  </conditionalFormatting>
  <conditionalFormatting sqref="R30">
    <cfRule type="expression" dxfId="2350" priority="97" stopIfTrue="1">
      <formula>LEFT(R30,1)="5"</formula>
    </cfRule>
    <cfRule type="expression" dxfId="2349" priority="98" stopIfTrue="1">
      <formula>LEFT(R30,1)="4"</formula>
    </cfRule>
    <cfRule type="expression" dxfId="2348" priority="99" stopIfTrue="1">
      <formula>OR(LEFT(R30,1)="3",LEFT(R30,1)="2")</formula>
    </cfRule>
  </conditionalFormatting>
  <conditionalFormatting sqref="R30">
    <cfRule type="expression" dxfId="2347" priority="94" stopIfTrue="1">
      <formula>LEFT(R30,1)="5"</formula>
    </cfRule>
    <cfRule type="expression" dxfId="2346" priority="95" stopIfTrue="1">
      <formula>LEFT(R30,1)="4"</formula>
    </cfRule>
    <cfRule type="expression" dxfId="2345" priority="96" stopIfTrue="1">
      <formula>OR(LEFT(R30,1)="3",LEFT(R30,1)="2")</formula>
    </cfRule>
  </conditionalFormatting>
  <conditionalFormatting sqref="K37">
    <cfRule type="expression" dxfId="2344" priority="91" stopIfTrue="1">
      <formula>LEFT(K37,1)="5"</formula>
    </cfRule>
    <cfRule type="expression" dxfId="2343" priority="92" stopIfTrue="1">
      <formula>LEFT(K37,1)="4"</formula>
    </cfRule>
    <cfRule type="expression" dxfId="2342" priority="93" stopIfTrue="1">
      <formula>OR(LEFT(K37,1)="3",LEFT(K37,1)="2")</formula>
    </cfRule>
  </conditionalFormatting>
  <conditionalFormatting sqref="K37">
    <cfRule type="expression" dxfId="2341" priority="88" stopIfTrue="1">
      <formula>LEFT(K37,1)="5"</formula>
    </cfRule>
    <cfRule type="expression" dxfId="2340" priority="89" stopIfTrue="1">
      <formula>LEFT(K37,1)="4"</formula>
    </cfRule>
    <cfRule type="expression" dxfId="2339" priority="90" stopIfTrue="1">
      <formula>OR(LEFT(K37,1)="3",LEFT(K37,1)="2")</formula>
    </cfRule>
  </conditionalFormatting>
  <conditionalFormatting sqref="K37">
    <cfRule type="expression" dxfId="2338" priority="85" stopIfTrue="1">
      <formula>LEFT(K37,1)="5"</formula>
    </cfRule>
    <cfRule type="expression" dxfId="2337" priority="86" stopIfTrue="1">
      <formula>LEFT(K37,1)="4"</formula>
    </cfRule>
    <cfRule type="expression" dxfId="2336" priority="87" stopIfTrue="1">
      <formula>OR(LEFT(K37,1)="3",LEFT(K37,1)="2")</formula>
    </cfRule>
  </conditionalFormatting>
  <conditionalFormatting sqref="K37">
    <cfRule type="expression" dxfId="2335" priority="82" stopIfTrue="1">
      <formula>LEFT(K37,1)="5"</formula>
    </cfRule>
    <cfRule type="expression" dxfId="2334" priority="83" stopIfTrue="1">
      <formula>LEFT(K37,1)="4"</formula>
    </cfRule>
    <cfRule type="expression" dxfId="2333" priority="84" stopIfTrue="1">
      <formula>OR(LEFT(K37,1)="3",LEFT(K37,1)="2")</formula>
    </cfRule>
  </conditionalFormatting>
  <conditionalFormatting sqref="K37">
    <cfRule type="expression" dxfId="2332" priority="79" stopIfTrue="1">
      <formula>LEFT(K37,1)="5"</formula>
    </cfRule>
    <cfRule type="expression" dxfId="2331" priority="80" stopIfTrue="1">
      <formula>LEFT(K37,1)="4"</formula>
    </cfRule>
    <cfRule type="expression" dxfId="2330" priority="81" stopIfTrue="1">
      <formula>OR(LEFT(K37,1)="3",LEFT(K37,1)="2")</formula>
    </cfRule>
  </conditionalFormatting>
  <conditionalFormatting sqref="K37">
    <cfRule type="expression" dxfId="2329" priority="76" stopIfTrue="1">
      <formula>LEFT(K37,1)="5"</formula>
    </cfRule>
    <cfRule type="expression" dxfId="2328" priority="77" stopIfTrue="1">
      <formula>LEFT(K37,1)="4"</formula>
    </cfRule>
    <cfRule type="expression" dxfId="2327" priority="78" stopIfTrue="1">
      <formula>OR(LEFT(K37,1)="3",LEFT(K37,1)="2")</formula>
    </cfRule>
  </conditionalFormatting>
  <conditionalFormatting sqref="K37">
    <cfRule type="expression" dxfId="2326" priority="73" stopIfTrue="1">
      <formula>LEFT(K37,1)="5"</formula>
    </cfRule>
    <cfRule type="expression" dxfId="2325" priority="74" stopIfTrue="1">
      <formula>LEFT(K37,1)="4"</formula>
    </cfRule>
    <cfRule type="expression" dxfId="2324" priority="75" stopIfTrue="1">
      <formula>OR(LEFT(K37,1)="3",LEFT(K37,1)="2")</formula>
    </cfRule>
  </conditionalFormatting>
  <conditionalFormatting sqref="K147">
    <cfRule type="expression" dxfId="2323" priority="70" stopIfTrue="1">
      <formula>LEFT(K147,1)="5"</formula>
    </cfRule>
    <cfRule type="expression" dxfId="2322" priority="71" stopIfTrue="1">
      <formula>LEFT(K147,1)="4"</formula>
    </cfRule>
    <cfRule type="expression" dxfId="2321" priority="72" stopIfTrue="1">
      <formula>OR(LEFT(K147,1)="3",LEFT(K147,1)="2")</formula>
    </cfRule>
  </conditionalFormatting>
  <conditionalFormatting sqref="K147">
    <cfRule type="expression" dxfId="2320" priority="67" stopIfTrue="1">
      <formula>LEFT(K147,1)="5"</formula>
    </cfRule>
    <cfRule type="expression" dxfId="2319" priority="68" stopIfTrue="1">
      <formula>LEFT(K147,1)="4"</formula>
    </cfRule>
    <cfRule type="expression" dxfId="2318" priority="69" stopIfTrue="1">
      <formula>OR(LEFT(K147,1)="3",LEFT(K147,1)="2")</formula>
    </cfRule>
  </conditionalFormatting>
  <conditionalFormatting sqref="K147">
    <cfRule type="expression" dxfId="2317" priority="64" stopIfTrue="1">
      <formula>LEFT(K147,1)="5"</formula>
    </cfRule>
    <cfRule type="expression" dxfId="2316" priority="65" stopIfTrue="1">
      <formula>LEFT(K147,1)="4"</formula>
    </cfRule>
    <cfRule type="expression" dxfId="2315" priority="66" stopIfTrue="1">
      <formula>OR(LEFT(K147,1)="3",LEFT(K147,1)="2")</formula>
    </cfRule>
  </conditionalFormatting>
  <conditionalFormatting sqref="K152">
    <cfRule type="expression" dxfId="2314" priority="61" stopIfTrue="1">
      <formula>LEFT(K152,1)="5"</formula>
    </cfRule>
    <cfRule type="expression" dxfId="2313" priority="62" stopIfTrue="1">
      <formula>LEFT(K152,1)="4"</formula>
    </cfRule>
    <cfRule type="expression" dxfId="2312" priority="63" stopIfTrue="1">
      <formula>OR(LEFT(K152,1)="3",LEFT(K152,1)="2")</formula>
    </cfRule>
  </conditionalFormatting>
  <conditionalFormatting sqref="K152">
    <cfRule type="expression" dxfId="2311" priority="58" stopIfTrue="1">
      <formula>LEFT(K152,1)="5"</formula>
    </cfRule>
    <cfRule type="expression" dxfId="2310" priority="59" stopIfTrue="1">
      <formula>LEFT(K152,1)="4"</formula>
    </cfRule>
    <cfRule type="expression" dxfId="2309" priority="60" stopIfTrue="1">
      <formula>OR(LEFT(K152,1)="3",LEFT(K152,1)="2")</formula>
    </cfRule>
  </conditionalFormatting>
  <conditionalFormatting sqref="K152">
    <cfRule type="expression" dxfId="2308" priority="55" stopIfTrue="1">
      <formula>LEFT(K152,1)="5"</formula>
    </cfRule>
    <cfRule type="expression" dxfId="2307" priority="56" stopIfTrue="1">
      <formula>LEFT(K152,1)="4"</formula>
    </cfRule>
    <cfRule type="expression" dxfId="2306" priority="57" stopIfTrue="1">
      <formula>OR(LEFT(K152,1)="3",LEFT(K152,1)="2")</formula>
    </cfRule>
  </conditionalFormatting>
  <conditionalFormatting sqref="K153">
    <cfRule type="expression" dxfId="2305" priority="52" stopIfTrue="1">
      <formula>LEFT(K153,1)="5"</formula>
    </cfRule>
    <cfRule type="expression" dxfId="2304" priority="53" stopIfTrue="1">
      <formula>LEFT(K153,1)="4"</formula>
    </cfRule>
    <cfRule type="expression" dxfId="2303" priority="54" stopIfTrue="1">
      <formula>OR(LEFT(K153,1)="3",LEFT(K153,1)="2")</formula>
    </cfRule>
  </conditionalFormatting>
  <conditionalFormatting sqref="K153">
    <cfRule type="expression" dxfId="2302" priority="49" stopIfTrue="1">
      <formula>LEFT(K153,1)="5"</formula>
    </cfRule>
    <cfRule type="expression" dxfId="2301" priority="50" stopIfTrue="1">
      <formula>LEFT(K153,1)="4"</formula>
    </cfRule>
    <cfRule type="expression" dxfId="2300" priority="51" stopIfTrue="1">
      <formula>OR(LEFT(K153,1)="3",LEFT(K153,1)="2")</formula>
    </cfRule>
  </conditionalFormatting>
  <conditionalFormatting sqref="K153">
    <cfRule type="expression" dxfId="2299" priority="46" stopIfTrue="1">
      <formula>LEFT(K153,1)="5"</formula>
    </cfRule>
    <cfRule type="expression" dxfId="2298" priority="47" stopIfTrue="1">
      <formula>LEFT(K153,1)="4"</formula>
    </cfRule>
    <cfRule type="expression" dxfId="2297" priority="48" stopIfTrue="1">
      <formula>OR(LEFT(K153,1)="3",LEFT(K153,1)="2")</formula>
    </cfRule>
  </conditionalFormatting>
  <conditionalFormatting sqref="K158">
    <cfRule type="expression" dxfId="2296" priority="43" stopIfTrue="1">
      <formula>LEFT(K158,1)="5"</formula>
    </cfRule>
    <cfRule type="expression" dxfId="2295" priority="44" stopIfTrue="1">
      <formula>LEFT(K158,1)="4"</formula>
    </cfRule>
    <cfRule type="expression" dxfId="2294" priority="45" stopIfTrue="1">
      <formula>OR(LEFT(K158,1)="3",LEFT(K158,1)="2")</formula>
    </cfRule>
  </conditionalFormatting>
  <conditionalFormatting sqref="K158">
    <cfRule type="expression" dxfId="2293" priority="40" stopIfTrue="1">
      <formula>LEFT(K158,1)="5"</formula>
    </cfRule>
    <cfRule type="expression" dxfId="2292" priority="41" stopIfTrue="1">
      <formula>LEFT(K158,1)="4"</formula>
    </cfRule>
    <cfRule type="expression" dxfId="2291" priority="42" stopIfTrue="1">
      <formula>OR(LEFT(K158,1)="3",LEFT(K158,1)="2")</formula>
    </cfRule>
  </conditionalFormatting>
  <conditionalFormatting sqref="K158">
    <cfRule type="expression" dxfId="2290" priority="37" stopIfTrue="1">
      <formula>LEFT(K158,1)="5"</formula>
    </cfRule>
    <cfRule type="expression" dxfId="2289" priority="38" stopIfTrue="1">
      <formula>LEFT(K158,1)="4"</formula>
    </cfRule>
    <cfRule type="expression" dxfId="2288" priority="39" stopIfTrue="1">
      <formula>OR(LEFT(K158,1)="3",LEFT(K158,1)="2")</formula>
    </cfRule>
  </conditionalFormatting>
  <conditionalFormatting sqref="K164:K165">
    <cfRule type="expression" dxfId="2287" priority="34" stopIfTrue="1">
      <formula>LEFT(K164,1)="5"</formula>
    </cfRule>
    <cfRule type="expression" dxfId="2286" priority="35" stopIfTrue="1">
      <formula>LEFT(K164,1)="4"</formula>
    </cfRule>
    <cfRule type="expression" dxfId="2285" priority="36" stopIfTrue="1">
      <formula>OR(LEFT(K164,1)="3",LEFT(K164,1)="2")</formula>
    </cfRule>
  </conditionalFormatting>
  <conditionalFormatting sqref="K164:K165">
    <cfRule type="expression" dxfId="2284" priority="31" stopIfTrue="1">
      <formula>LEFT(K164,1)="5"</formula>
    </cfRule>
    <cfRule type="expression" dxfId="2283" priority="32" stopIfTrue="1">
      <formula>LEFT(K164,1)="4"</formula>
    </cfRule>
    <cfRule type="expression" dxfId="2282" priority="33" stopIfTrue="1">
      <formula>OR(LEFT(K164,1)="3",LEFT(K164,1)="2")</formula>
    </cfRule>
  </conditionalFormatting>
  <conditionalFormatting sqref="K164:K165">
    <cfRule type="expression" dxfId="2281" priority="28" stopIfTrue="1">
      <formula>LEFT(K164,1)="5"</formula>
    </cfRule>
    <cfRule type="expression" dxfId="2280" priority="29" stopIfTrue="1">
      <formula>LEFT(K164,1)="4"</formula>
    </cfRule>
    <cfRule type="expression" dxfId="2279" priority="30" stopIfTrue="1">
      <formula>OR(LEFT(K164,1)="3",LEFT(K164,1)="2")</formula>
    </cfRule>
  </conditionalFormatting>
  <conditionalFormatting sqref="K97:K98">
    <cfRule type="expression" dxfId="2278" priority="16" stopIfTrue="1">
      <formula>LEFT(K97,1)="5"</formula>
    </cfRule>
    <cfRule type="expression" dxfId="2277" priority="17" stopIfTrue="1">
      <formula>LEFT(K97,1)="4"</formula>
    </cfRule>
    <cfRule type="expression" dxfId="2276" priority="18" stopIfTrue="1">
      <formula>OR(LEFT(K97,1)="3",LEFT(K97,1)="2")</formula>
    </cfRule>
  </conditionalFormatting>
  <conditionalFormatting sqref="K97:K98">
    <cfRule type="expression" dxfId="2275" priority="13" stopIfTrue="1">
      <formula>LEFT(K97,1)="5"</formula>
    </cfRule>
    <cfRule type="expression" dxfId="2274" priority="14" stopIfTrue="1">
      <formula>LEFT(K97,1)="4"</formula>
    </cfRule>
    <cfRule type="expression" dxfId="2273" priority="15" stopIfTrue="1">
      <formula>OR(LEFT(K97,1)="3",LEFT(K97,1)="2")</formula>
    </cfRule>
  </conditionalFormatting>
  <conditionalFormatting sqref="K97:K98">
    <cfRule type="expression" dxfId="2272" priority="10" stopIfTrue="1">
      <formula>LEFT(K97,1)="5"</formula>
    </cfRule>
    <cfRule type="expression" dxfId="2271" priority="11" stopIfTrue="1">
      <formula>LEFT(K97,1)="4"</formula>
    </cfRule>
    <cfRule type="expression" dxfId="2270" priority="12" stopIfTrue="1">
      <formula>OR(LEFT(K97,1)="3",LEFT(K97,1)="2")</formula>
    </cfRule>
  </conditionalFormatting>
  <conditionalFormatting sqref="K74">
    <cfRule type="expression" dxfId="2269" priority="4" stopIfTrue="1">
      <formula>LEFT(K74,1)="5"</formula>
    </cfRule>
    <cfRule type="expression" dxfId="2268" priority="5" stopIfTrue="1">
      <formula>LEFT(K74,1)="4"</formula>
    </cfRule>
    <cfRule type="expression" dxfId="2267" priority="6" stopIfTrue="1">
      <formula>OR(LEFT(K74,1)="3",LEFT(K74,1)="2")</formula>
    </cfRule>
  </conditionalFormatting>
  <conditionalFormatting sqref="K134">
    <cfRule type="expression" dxfId="2266" priority="1" stopIfTrue="1">
      <formula>LEFT(K134,1)="5"</formula>
    </cfRule>
    <cfRule type="expression" dxfId="2265" priority="2" stopIfTrue="1">
      <formula>LEFT(K134,1)="4"</formula>
    </cfRule>
    <cfRule type="expression" dxfId="2264" priority="3" stopIfTrue="1">
      <formula>OR(LEFT(K134,1)="3",LEFT(K134,1)="2")</formula>
    </cfRule>
  </conditionalFormatting>
  <dataValidations count="3">
    <dataValidation type="list" allowBlank="1" showInputMessage="1" showErrorMessage="1" sqref="H170:H174 H140:H144 AF65 AF39 AF45:AF48 H13:H17 AF51:AF53 AF57:AF62 H116:H120 H79:H83 H91:H95 AF97:AF101 AF104:AF107 H110:H114 H122:H126 H85:H89 H146:H150 AF128:AF130 H67:H71 AF147 H152:H156 H128:H132 AF25:AF28 AF67 AF21 H39:H43 H31:H37 H51:H55 AF164:AF165 H104:H108 H45:H49 H57:H65 H164:H168 H19:H23 H25:H29 AF158 AF32:AF36 H73:H77 AF152:AF153 H158:H162 H97:H102 H134:H138" xr:uid="{00000000-0002-0000-1000-000000000000}">
      <formula1>Exposition</formula1>
    </dataValidation>
    <dataValidation type="list" allowBlank="1" showInputMessage="1" showErrorMessage="1" sqref="I140:I144 I170:I174 AG65 AG39 AG45:AG48 I13:I17 AG51:AG53 AG57:AG62 I116:I120 I79:I83 I91:I95 AG97:AG101 AG104:AG107 I110:I114 I122:I126 I85:I89 I146:I150 AG128:AG130 I67:I71 AG147 I152:I156 I128:I132 AG25:AG28 AG67 AG21 I39:I43 I31:I37 I51:I55 AG164:AG165 I104:I108 I45:I49 I57:I65 I164:I168 I19:I23 I25:I29 AG158 AG32:AG36 I73:I77 AG152:AG153 I158:I162 I97:I102 I134:I138" xr:uid="{00000000-0002-0000-1000-000001000000}">
      <formula1>Seriousness</formula1>
    </dataValidation>
    <dataValidation type="list" allowBlank="1" showInputMessage="1" showErrorMessage="1" sqref="E170:E174 E128:E132 E158:E162 E19:E23 E39:E43 E25:E29 E13:E17 E51:E55 E140:E144 E116:E120 E79:E83 E91:E95 E97:E102 E164:E168 E104:E108 E110:E114 E122:E126 E85:E89 E146:E150 E45:E49 E67:E71 E73:E77 E152:E156 E57:E65 E31:E37 E134:E138" xr:uid="{00000000-0002-0000-1000-000002000000}">
      <formula1>PPE</formula1>
    </dataValidation>
  </dataValidations>
  <hyperlinks>
    <hyperlink ref="AA52" r:id="rId1" xr:uid="{09B8E347-540A-41C1-95C6-4547E5BE806B}"/>
    <hyperlink ref="AA51" r:id="rId2" xr:uid="{B453BBEC-BA62-41FC-A07D-1D18E3D26593}"/>
    <hyperlink ref="AA35" r:id="rId3" location=":~:text=Le%20bruit%20g%C3%A9n%C3%A9r%C3%A9%20peut%20atteindre,de%20mastic...)." xr:uid="{38228D7A-918E-4859-9421-64CFB8D3B338}"/>
    <hyperlink ref="AA152" r:id="rId4" xr:uid="{359922C1-B1E1-4399-B4A8-BED32C999CF4}"/>
  </hyperlinks>
  <pageMargins left="0.19685039370078741" right="0.19685039370078741" top="0.59055118110236227" bottom="0.59055118110236227" header="0.51181102362204722" footer="0.51181102362204722"/>
  <pageSetup paperSize="8" scale="50" orientation="landscape"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indexed="48"/>
  </sheetPr>
  <dimension ref="A1:U648"/>
  <sheetViews>
    <sheetView workbookViewId="0">
      <selection activeCell="A12" sqref="A12"/>
    </sheetView>
  </sheetViews>
  <sheetFormatPr baseColWidth="10" defaultColWidth="11.42578125" defaultRowHeight="12.75"/>
  <cols>
    <col min="1" max="1" width="106.42578125" customWidth="1"/>
    <col min="2" max="2" width="7.42578125" customWidth="1"/>
    <col min="3" max="3" width="56.28515625" customWidth="1"/>
    <col min="15" max="15" width="14.140625" customWidth="1"/>
    <col min="21" max="21" width="15.42578125" customWidth="1"/>
  </cols>
  <sheetData>
    <row r="1" spans="1:21" ht="43.5" customHeight="1">
      <c r="A1" s="96"/>
    </row>
    <row r="2" spans="1:21" ht="33.75">
      <c r="A2" s="834" t="s">
        <v>1341</v>
      </c>
    </row>
    <row r="3" spans="1:21">
      <c r="A3" s="96"/>
    </row>
    <row r="4" spans="1:21" ht="26.25">
      <c r="A4" s="111" t="s">
        <v>28</v>
      </c>
    </row>
    <row r="5" spans="1:21" ht="13.5" thickBot="1">
      <c r="A5" s="96"/>
      <c r="O5" s="150" t="s">
        <v>29</v>
      </c>
      <c r="R5" s="130" t="s">
        <v>30</v>
      </c>
      <c r="T5" s="235"/>
      <c r="U5" s="235" t="s">
        <v>31</v>
      </c>
    </row>
    <row r="6" spans="1:21" ht="13.5" thickBot="1">
      <c r="A6" s="96"/>
      <c r="O6" s="150" t="s">
        <v>32</v>
      </c>
      <c r="P6">
        <v>1</v>
      </c>
      <c r="R6" s="149" t="s">
        <v>33</v>
      </c>
      <c r="T6">
        <v>5</v>
      </c>
      <c r="U6" s="116" t="s">
        <v>34</v>
      </c>
    </row>
    <row r="7" spans="1:21" ht="13.5" thickBot="1">
      <c r="A7" s="96"/>
      <c r="O7" s="150" t="s">
        <v>35</v>
      </c>
      <c r="P7">
        <v>2</v>
      </c>
      <c r="R7" s="149" t="s">
        <v>36</v>
      </c>
      <c r="T7">
        <v>4</v>
      </c>
      <c r="U7" s="117" t="s">
        <v>37</v>
      </c>
    </row>
    <row r="8" spans="1:21" ht="13.5" thickBot="1">
      <c r="A8" s="172"/>
      <c r="O8" s="150" t="s">
        <v>38</v>
      </c>
      <c r="P8">
        <v>4</v>
      </c>
      <c r="R8" s="149" t="s">
        <v>39</v>
      </c>
      <c r="T8">
        <v>3</v>
      </c>
      <c r="U8" s="118" t="s">
        <v>40</v>
      </c>
    </row>
    <row r="9" spans="1:21" ht="13.5" thickBot="1">
      <c r="A9" s="172"/>
      <c r="O9" s="150" t="s">
        <v>41</v>
      </c>
      <c r="P9">
        <v>9</v>
      </c>
      <c r="R9" s="130"/>
      <c r="T9">
        <v>2</v>
      </c>
      <c r="U9" s="119" t="s">
        <v>42</v>
      </c>
    </row>
    <row r="10" spans="1:21" ht="13.5" thickBot="1">
      <c r="A10" s="96"/>
      <c r="O10" s="150" t="s">
        <v>43</v>
      </c>
      <c r="P10">
        <v>20</v>
      </c>
      <c r="T10">
        <v>1</v>
      </c>
      <c r="U10" s="115" t="s">
        <v>44</v>
      </c>
    </row>
    <row r="11" spans="1:21">
      <c r="A11" s="96"/>
      <c r="O11" s="125"/>
    </row>
    <row r="12" spans="1:21">
      <c r="A12" s="96"/>
      <c r="O12" s="137" t="s">
        <v>45</v>
      </c>
    </row>
    <row r="13" spans="1:21">
      <c r="A13" s="96"/>
      <c r="O13" s="151" t="s">
        <v>46</v>
      </c>
      <c r="P13">
        <v>1</v>
      </c>
    </row>
    <row r="14" spans="1:21">
      <c r="A14" s="96"/>
      <c r="O14" s="151" t="s">
        <v>47</v>
      </c>
      <c r="P14">
        <v>4</v>
      </c>
    </row>
    <row r="15" spans="1:21">
      <c r="A15" s="96"/>
      <c r="O15" s="151" t="s">
        <v>48</v>
      </c>
      <c r="P15">
        <v>8</v>
      </c>
    </row>
    <row r="16" spans="1:21">
      <c r="A16" s="96"/>
      <c r="O16" s="151" t="s">
        <v>49</v>
      </c>
      <c r="P16">
        <v>18</v>
      </c>
    </row>
    <row r="17" spans="1:16">
      <c r="A17" s="98" t="s">
        <v>50</v>
      </c>
      <c r="O17" s="151" t="s">
        <v>51</v>
      </c>
      <c r="P17">
        <v>60</v>
      </c>
    </row>
    <row r="18" spans="1:16" ht="22.5">
      <c r="A18" s="112" t="s">
        <v>1335</v>
      </c>
    </row>
    <row r="19" spans="1:16" ht="22.5">
      <c r="A19" s="112" t="s">
        <v>1336</v>
      </c>
    </row>
    <row r="20" spans="1:16" ht="22.5">
      <c r="A20" s="112" t="s">
        <v>1337</v>
      </c>
    </row>
    <row r="21" spans="1:16" ht="22.5">
      <c r="A21" s="112" t="s">
        <v>1338</v>
      </c>
    </row>
    <row r="22" spans="1:16" ht="22.5">
      <c r="A22" s="112" t="s">
        <v>1339</v>
      </c>
    </row>
    <row r="23" spans="1:16" ht="22.5">
      <c r="A23" s="112" t="s">
        <v>1340</v>
      </c>
    </row>
    <row r="24" spans="1:16">
      <c r="A24" s="96"/>
    </row>
    <row r="25" spans="1:16">
      <c r="A25" s="96"/>
    </row>
    <row r="26" spans="1:16">
      <c r="A26" s="96"/>
    </row>
    <row r="27" spans="1:16">
      <c r="A27" s="96"/>
    </row>
    <row r="28" spans="1:16">
      <c r="A28" s="96"/>
    </row>
    <row r="29" spans="1:16">
      <c r="A29" s="96"/>
    </row>
    <row r="30" spans="1:16">
      <c r="A30" s="96"/>
    </row>
    <row r="31" spans="1:16">
      <c r="A31" s="96"/>
    </row>
    <row r="32" spans="1:16">
      <c r="A32" s="101"/>
    </row>
    <row r="33" spans="1:3">
      <c r="A33" s="102" t="s">
        <v>52</v>
      </c>
    </row>
    <row r="34" spans="1:3" ht="52.5">
      <c r="A34" s="104" t="s">
        <v>53</v>
      </c>
    </row>
    <row r="35" spans="1:3">
      <c r="A35" s="103"/>
    </row>
    <row r="36" spans="1:3" ht="15.75">
      <c r="A36" s="105" t="s">
        <v>54</v>
      </c>
    </row>
    <row r="37" spans="1:3" ht="25.5">
      <c r="A37" s="138" t="s">
        <v>55</v>
      </c>
    </row>
    <row r="38" spans="1:3" ht="25.5">
      <c r="A38" s="103" t="s">
        <v>56</v>
      </c>
    </row>
    <row r="39" spans="1:3" ht="25.5">
      <c r="A39" s="103" t="s">
        <v>57</v>
      </c>
    </row>
    <row r="40" spans="1:3" ht="25.5">
      <c r="A40" s="103" t="s">
        <v>58</v>
      </c>
    </row>
    <row r="41" spans="1:3">
      <c r="A41" s="103"/>
    </row>
    <row r="42" spans="1:3" ht="15.75">
      <c r="A42" s="105" t="s">
        <v>59</v>
      </c>
    </row>
    <row r="43" spans="1:3">
      <c r="A43" s="97" t="s">
        <v>60</v>
      </c>
    </row>
    <row r="44" spans="1:3">
      <c r="A44" s="103"/>
    </row>
    <row r="45" spans="1:3">
      <c r="A45" s="138"/>
    </row>
    <row r="46" spans="1:3" s="110" customFormat="1" ht="20.25">
      <c r="A46" s="106" t="s">
        <v>61</v>
      </c>
      <c r="B46"/>
      <c r="C46"/>
    </row>
    <row r="47" spans="1:3">
      <c r="A47" s="138"/>
    </row>
    <row r="48" spans="1:3" ht="15.75">
      <c r="A48" s="105" t="s">
        <v>62</v>
      </c>
    </row>
    <row r="49" spans="1:1" ht="38.25">
      <c r="A49" s="138" t="s">
        <v>63</v>
      </c>
    </row>
    <row r="50" spans="1:1" ht="15.75">
      <c r="A50" s="105" t="s">
        <v>64</v>
      </c>
    </row>
    <row r="51" spans="1:1" ht="40.5">
      <c r="A51" s="138" t="s">
        <v>65</v>
      </c>
    </row>
    <row r="52" spans="1:1">
      <c r="A52" s="101"/>
    </row>
    <row r="53" spans="1:1" ht="15.75">
      <c r="A53" s="105" t="s">
        <v>66</v>
      </c>
    </row>
    <row r="54" spans="1:1" ht="25.5">
      <c r="A54" s="138" t="s">
        <v>67</v>
      </c>
    </row>
    <row r="55" spans="1:1" s="101" customFormat="1">
      <c r="A55" s="103"/>
    </row>
    <row r="56" spans="1:1" s="101" customFormat="1" ht="15.75">
      <c r="A56" s="105" t="s">
        <v>68</v>
      </c>
    </row>
    <row r="57" spans="1:1" s="101" customFormat="1" ht="25.5">
      <c r="A57" s="138" t="s">
        <v>69</v>
      </c>
    </row>
    <row r="58" spans="1:1" s="101" customFormat="1">
      <c r="A58" s="138"/>
    </row>
    <row r="59" spans="1:1" s="101" customFormat="1" ht="15.75">
      <c r="A59" s="105" t="s">
        <v>29</v>
      </c>
    </row>
    <row r="60" spans="1:1" s="101" customFormat="1" ht="25.5">
      <c r="A60" s="138" t="s">
        <v>70</v>
      </c>
    </row>
    <row r="61" spans="1:1" s="101" customFormat="1">
      <c r="A61" s="138"/>
    </row>
    <row r="62" spans="1:1" s="101" customFormat="1" ht="15.75">
      <c r="A62" s="105" t="s">
        <v>71</v>
      </c>
    </row>
    <row r="63" spans="1:1" s="101" customFormat="1" ht="38.25">
      <c r="A63" s="103" t="s">
        <v>72</v>
      </c>
    </row>
    <row r="64" spans="1:1" s="101" customFormat="1">
      <c r="A64" s="108" t="s">
        <v>73</v>
      </c>
    </row>
    <row r="65" spans="1:1" s="101" customFormat="1">
      <c r="A65" s="138" t="s">
        <v>74</v>
      </c>
    </row>
    <row r="66" spans="1:1" s="101" customFormat="1">
      <c r="A66" s="138"/>
    </row>
    <row r="67" spans="1:1" s="101" customFormat="1" ht="15.75">
      <c r="A67" s="105" t="s">
        <v>75</v>
      </c>
    </row>
    <row r="68" spans="1:1" s="101" customFormat="1" ht="130.5" customHeight="1">
      <c r="A68" s="142" t="s">
        <v>76</v>
      </c>
    </row>
    <row r="69" spans="1:1" s="101" customFormat="1" ht="15.75">
      <c r="A69" s="105" t="s">
        <v>77</v>
      </c>
    </row>
    <row r="70" spans="1:1" s="101" customFormat="1" ht="51">
      <c r="A70" s="108" t="s">
        <v>78</v>
      </c>
    </row>
    <row r="71" spans="1:1" s="101" customFormat="1">
      <c r="A71" s="108"/>
    </row>
    <row r="72" spans="1:1" s="101" customFormat="1" ht="20.25">
      <c r="A72" s="106" t="s">
        <v>79</v>
      </c>
    </row>
    <row r="73" spans="1:1" s="101" customFormat="1">
      <c r="A73" s="138"/>
    </row>
    <row r="74" spans="1:1" s="101" customFormat="1" ht="25.5">
      <c r="A74" s="138" t="s">
        <v>80</v>
      </c>
    </row>
    <row r="75" spans="1:1" s="101" customFormat="1" ht="15.75">
      <c r="A75" s="107" t="s">
        <v>81</v>
      </c>
    </row>
    <row r="76" spans="1:1" s="101" customFormat="1" ht="15.75">
      <c r="A76" s="107" t="s">
        <v>82</v>
      </c>
    </row>
    <row r="77" spans="1:1" s="101" customFormat="1">
      <c r="A77" s="141" t="s">
        <v>83</v>
      </c>
    </row>
    <row r="78" spans="1:1" s="101" customFormat="1" ht="38.25">
      <c r="A78" s="103" t="s">
        <v>84</v>
      </c>
    </row>
    <row r="79" spans="1:1" s="101" customFormat="1" ht="25.5">
      <c r="A79" s="103" t="s">
        <v>85</v>
      </c>
    </row>
    <row r="80" spans="1:1" s="101" customFormat="1" ht="29.25">
      <c r="A80" s="139" t="s">
        <v>86</v>
      </c>
    </row>
    <row r="81" spans="1:1" s="101" customFormat="1">
      <c r="A81" s="109"/>
    </row>
    <row r="82" spans="1:1" s="101" customFormat="1" ht="15.75">
      <c r="A82" s="107" t="s">
        <v>87</v>
      </c>
    </row>
    <row r="83" spans="1:1" s="101" customFormat="1" ht="25.5">
      <c r="A83" s="138" t="s">
        <v>88</v>
      </c>
    </row>
    <row r="84" spans="1:1" s="101" customFormat="1">
      <c r="A84" s="138" t="s">
        <v>89</v>
      </c>
    </row>
    <row r="85" spans="1:1" s="101" customFormat="1" ht="31.5">
      <c r="A85" s="105" t="s">
        <v>90</v>
      </c>
    </row>
    <row r="86" spans="1:1" s="101" customFormat="1">
      <c r="A86" s="103" t="s">
        <v>91</v>
      </c>
    </row>
    <row r="87" spans="1:1" s="101" customFormat="1">
      <c r="A87" s="120" t="s">
        <v>92</v>
      </c>
    </row>
    <row r="88" spans="1:1" s="101" customFormat="1" ht="25.5">
      <c r="A88" s="120" t="s">
        <v>93</v>
      </c>
    </row>
    <row r="89" spans="1:1" s="101" customFormat="1" ht="25.5">
      <c r="A89" s="103" t="s">
        <v>94</v>
      </c>
    </row>
    <row r="90" spans="1:1" s="101" customFormat="1" ht="25.5">
      <c r="A90" s="138" t="s">
        <v>95</v>
      </c>
    </row>
    <row r="91" spans="1:1" s="101" customFormat="1" ht="102">
      <c r="A91" s="138" t="s">
        <v>96</v>
      </c>
    </row>
    <row r="92" spans="1:1" s="101" customFormat="1" ht="25.5">
      <c r="A92" s="138" t="s">
        <v>97</v>
      </c>
    </row>
    <row r="93" spans="1:1" s="101" customFormat="1" ht="25.5">
      <c r="A93" s="138" t="s">
        <v>98</v>
      </c>
    </row>
    <row r="94" spans="1:1" s="101" customFormat="1" ht="25.5">
      <c r="A94" s="138" t="s">
        <v>99</v>
      </c>
    </row>
    <row r="95" spans="1:1" s="101" customFormat="1">
      <c r="A95" s="138"/>
    </row>
    <row r="96" spans="1:1" s="101" customFormat="1" ht="25.5">
      <c r="A96" s="131" t="s">
        <v>100</v>
      </c>
    </row>
    <row r="97" spans="1:3" s="101" customFormat="1" ht="25.5">
      <c r="A97" s="138" t="s">
        <v>101</v>
      </c>
    </row>
    <row r="98" spans="1:3" s="101" customFormat="1" ht="25.5">
      <c r="A98" s="131" t="s">
        <v>102</v>
      </c>
    </row>
    <row r="99" spans="1:3" s="101" customFormat="1">
      <c r="A99" s="138"/>
    </row>
    <row r="100" spans="1:3" s="101" customFormat="1" ht="15.75">
      <c r="A100" s="107" t="s">
        <v>103</v>
      </c>
    </row>
    <row r="101" spans="1:3" s="101" customFormat="1">
      <c r="A101" s="138"/>
    </row>
    <row r="102" spans="1:3" s="101" customFormat="1" ht="25.5">
      <c r="A102" s="138" t="s">
        <v>104</v>
      </c>
    </row>
    <row r="103" spans="1:3" s="101" customFormat="1" ht="38.25">
      <c r="A103" s="138" t="s">
        <v>105</v>
      </c>
    </row>
    <row r="104" spans="1:3" s="101" customFormat="1" ht="38.25">
      <c r="A104" s="138" t="s">
        <v>106</v>
      </c>
    </row>
    <row r="105" spans="1:3" s="101" customFormat="1">
      <c r="A105" s="138"/>
    </row>
    <row r="106" spans="1:3" s="101" customFormat="1" ht="15.75">
      <c r="A106" s="105" t="s">
        <v>107</v>
      </c>
    </row>
    <row r="107" spans="1:3" s="101" customFormat="1" ht="63.75">
      <c r="A107" s="138" t="s">
        <v>108</v>
      </c>
    </row>
    <row r="108" spans="1:3" s="101" customFormat="1">
      <c r="A108" s="138"/>
    </row>
    <row r="109" spans="1:3" s="101" customFormat="1">
      <c r="A109" s="138"/>
    </row>
    <row r="110" spans="1:3" s="101" customFormat="1">
      <c r="A110" s="138" t="s">
        <v>109</v>
      </c>
    </row>
    <row r="111" spans="1:3" s="101" customFormat="1">
      <c r="A111" s="138"/>
      <c r="C111" s="120"/>
    </row>
    <row r="112" spans="1:3" s="101" customFormat="1" ht="25.5">
      <c r="A112" s="109" t="s">
        <v>110</v>
      </c>
      <c r="C112" s="103"/>
    </row>
    <row r="113" spans="1:3" s="101" customFormat="1" ht="13.5" thickBot="1">
      <c r="A113" s="109"/>
      <c r="C113" s="138"/>
    </row>
    <row r="114" spans="1:3" s="101" customFormat="1" ht="13.5" thickBot="1">
      <c r="A114" s="113" t="s">
        <v>111</v>
      </c>
      <c r="C114" s="138"/>
    </row>
    <row r="115" spans="1:3" s="101" customFormat="1" ht="13.5" thickBot="1">
      <c r="A115" s="99" t="s">
        <v>112</v>
      </c>
      <c r="C115" s="138"/>
    </row>
    <row r="116" spans="1:3" s="101" customFormat="1">
      <c r="A116" s="304" t="s">
        <v>113</v>
      </c>
      <c r="C116" s="138"/>
    </row>
    <row r="117" spans="1:3" s="101" customFormat="1">
      <c r="A117" s="303" t="s">
        <v>114</v>
      </c>
      <c r="C117" s="138"/>
    </row>
    <row r="118" spans="1:3" s="101" customFormat="1">
      <c r="A118" s="305" t="s">
        <v>115</v>
      </c>
      <c r="C118" s="138"/>
    </row>
    <row r="119" spans="1:3" s="101" customFormat="1" ht="13.5" thickBot="1">
      <c r="A119" s="136" t="s">
        <v>116</v>
      </c>
      <c r="C119" s="138"/>
    </row>
    <row r="120" spans="1:3" s="101" customFormat="1">
      <c r="A120" s="138"/>
      <c r="C120" s="138"/>
    </row>
    <row r="121" spans="1:3" s="101" customFormat="1" ht="15.75">
      <c r="A121" s="105"/>
      <c r="C121" s="138"/>
    </row>
    <row r="122" spans="1:3" s="101" customFormat="1">
      <c r="A122" s="108" t="s">
        <v>117</v>
      </c>
      <c r="C122" s="138"/>
    </row>
    <row r="123" spans="1:3" s="101" customFormat="1" ht="13.5" thickBot="1">
      <c r="A123" s="138"/>
      <c r="C123" s="138"/>
    </row>
    <row r="124" spans="1:3" s="101" customFormat="1" ht="29.45" customHeight="1" thickBot="1">
      <c r="A124" s="10" t="s">
        <v>118</v>
      </c>
      <c r="C124" s="138"/>
    </row>
    <row r="125" spans="1:3" s="101" customFormat="1" ht="59.45" customHeight="1" thickBot="1">
      <c r="A125" s="49" t="s">
        <v>119</v>
      </c>
      <c r="C125" s="138"/>
    </row>
    <row r="126" spans="1:3" s="101" customFormat="1" ht="52.5" customHeight="1" thickBot="1">
      <c r="A126" s="11" t="s">
        <v>120</v>
      </c>
      <c r="C126" s="138"/>
    </row>
    <row r="127" spans="1:3" s="101" customFormat="1" ht="60.95" customHeight="1" thickBot="1">
      <c r="A127" s="100" t="s">
        <v>121</v>
      </c>
      <c r="C127" s="138"/>
    </row>
    <row r="128" spans="1:3" s="101" customFormat="1" ht="54" customHeight="1" thickBot="1">
      <c r="A128" s="134" t="s">
        <v>122</v>
      </c>
      <c r="C128" s="138"/>
    </row>
    <row r="129" spans="1:3" s="101" customFormat="1" ht="51.95" customHeight="1" thickBot="1">
      <c r="A129" s="135" t="s">
        <v>123</v>
      </c>
      <c r="C129" s="138"/>
    </row>
    <row r="130" spans="1:3" s="101" customFormat="1">
      <c r="A130" s="103"/>
      <c r="C130" s="138"/>
    </row>
    <row r="131" spans="1:3" s="101" customFormat="1" ht="15.75">
      <c r="A131" s="105" t="s">
        <v>124</v>
      </c>
    </row>
    <row r="132" spans="1:3" s="101" customFormat="1" ht="15.75">
      <c r="A132" s="105"/>
    </row>
    <row r="133" spans="1:3" s="101" customFormat="1" ht="25.5">
      <c r="A133" s="142" t="s">
        <v>125</v>
      </c>
    </row>
    <row r="134" spans="1:3" s="101" customFormat="1">
      <c r="A134" s="103"/>
    </row>
    <row r="135" spans="1:3" s="101" customFormat="1" ht="307.5" customHeight="1">
      <c r="A135" s="103" t="s">
        <v>126</v>
      </c>
    </row>
    <row r="136" spans="1:3" s="101" customFormat="1">
      <c r="A136" s="103"/>
    </row>
    <row r="137" spans="1:3" s="101" customFormat="1">
      <c r="A137" s="143" t="s">
        <v>127</v>
      </c>
    </row>
    <row r="138" spans="1:3" s="101" customFormat="1" ht="13.5" thickBot="1">
      <c r="A138" s="143"/>
    </row>
    <row r="139" spans="1:3" s="101" customFormat="1" ht="13.5" thickBot="1">
      <c r="A139" s="114" t="s">
        <v>128</v>
      </c>
    </row>
    <row r="140" spans="1:3" s="101" customFormat="1" ht="51.75" thickBot="1">
      <c r="A140" s="116" t="s">
        <v>129</v>
      </c>
    </row>
    <row r="141" spans="1:3" s="101" customFormat="1" ht="77.25" thickBot="1">
      <c r="A141" s="117" t="s">
        <v>130</v>
      </c>
    </row>
    <row r="142" spans="1:3" s="101" customFormat="1" ht="39" thickBot="1">
      <c r="A142" s="118" t="s">
        <v>131</v>
      </c>
    </row>
    <row r="143" spans="1:3" s="101" customFormat="1" ht="51.75" thickBot="1">
      <c r="A143" s="119" t="s">
        <v>132</v>
      </c>
    </row>
    <row r="144" spans="1:3" s="101" customFormat="1" ht="39" thickBot="1">
      <c r="A144" s="115" t="s">
        <v>133</v>
      </c>
    </row>
    <row r="145" spans="3:3" s="101" customFormat="1"/>
    <row r="146" spans="3:3" s="101" customFormat="1"/>
    <row r="147" spans="3:3" s="101" customFormat="1"/>
    <row r="148" spans="3:3" s="101" customFormat="1"/>
    <row r="149" spans="3:3" s="101" customFormat="1"/>
    <row r="150" spans="3:3" s="101" customFormat="1"/>
    <row r="151" spans="3:3" s="101" customFormat="1"/>
    <row r="152" spans="3:3" s="101" customFormat="1"/>
    <row r="153" spans="3:3" s="101" customFormat="1"/>
    <row r="154" spans="3:3" s="101" customFormat="1" ht="15.75">
      <c r="C154" s="105"/>
    </row>
    <row r="155" spans="3:3" s="101" customFormat="1"/>
    <row r="156" spans="3:3" s="101" customFormat="1"/>
    <row r="157" spans="3:3" s="101" customFormat="1"/>
    <row r="158" spans="3:3" s="101" customFormat="1"/>
    <row r="159" spans="3:3" s="101" customFormat="1">
      <c r="C159" s="143"/>
    </row>
    <row r="160" spans="3:3" s="101" customFormat="1"/>
    <row r="161" s="101" customFormat="1"/>
    <row r="162" s="101" customFormat="1"/>
    <row r="163" s="101" customFormat="1"/>
    <row r="164" s="101" customFormat="1"/>
    <row r="165" s="101" customFormat="1"/>
    <row r="166" s="101" customFormat="1"/>
    <row r="167" s="101" customFormat="1"/>
    <row r="168" s="101" customFormat="1"/>
    <row r="169" s="101" customFormat="1"/>
    <row r="170" s="101" customFormat="1"/>
    <row r="171" s="101" customFormat="1"/>
    <row r="172" s="101" customFormat="1"/>
    <row r="173" s="101" customFormat="1"/>
    <row r="174" s="101" customFormat="1"/>
    <row r="175" s="101" customFormat="1"/>
    <row r="176" s="101" customFormat="1"/>
    <row r="177" s="101" customFormat="1"/>
    <row r="178" s="101" customFormat="1"/>
    <row r="179" s="101" customFormat="1"/>
    <row r="180" s="101" customFormat="1"/>
    <row r="181" s="101" customFormat="1"/>
    <row r="182" s="101" customFormat="1"/>
    <row r="183" s="101" customFormat="1"/>
    <row r="184" s="101" customFormat="1"/>
    <row r="185" s="101" customFormat="1"/>
    <row r="186" s="101" customFormat="1"/>
    <row r="187" s="101" customFormat="1"/>
    <row r="188" s="101" customFormat="1"/>
    <row r="189" s="101" customFormat="1"/>
    <row r="190" s="101" customFormat="1"/>
    <row r="191" s="101" customFormat="1"/>
    <row r="192" s="101" customFormat="1"/>
    <row r="193" s="101" customFormat="1"/>
    <row r="194" s="101" customFormat="1"/>
    <row r="195" s="101" customFormat="1"/>
    <row r="196" s="101" customFormat="1"/>
    <row r="197" s="101" customFormat="1"/>
    <row r="198" s="101" customFormat="1"/>
    <row r="199" s="101" customFormat="1"/>
    <row r="200" s="101" customFormat="1"/>
    <row r="201" s="101" customFormat="1"/>
    <row r="202" s="101" customFormat="1"/>
    <row r="203" s="101" customFormat="1"/>
    <row r="204" s="101" customFormat="1"/>
    <row r="205" s="101" customFormat="1"/>
    <row r="206" s="101" customFormat="1"/>
    <row r="207" s="101" customFormat="1"/>
    <row r="208" s="101" customFormat="1"/>
    <row r="209" s="101" customFormat="1"/>
    <row r="210" s="101" customFormat="1"/>
    <row r="211" s="101" customFormat="1"/>
    <row r="212" s="101" customFormat="1"/>
    <row r="213" s="101" customFormat="1"/>
    <row r="214" s="101" customFormat="1"/>
    <row r="215" s="101" customFormat="1"/>
    <row r="216" s="101" customFormat="1"/>
    <row r="217" s="101" customFormat="1"/>
    <row r="218" s="101" customFormat="1"/>
    <row r="219" s="101" customFormat="1"/>
    <row r="220" s="101" customFormat="1"/>
    <row r="221" s="101" customFormat="1"/>
    <row r="222" s="101" customFormat="1"/>
    <row r="223" s="101" customFormat="1"/>
    <row r="224" s="101" customFormat="1"/>
    <row r="225" s="101" customFormat="1"/>
    <row r="226" s="101" customFormat="1"/>
    <row r="227" s="101" customFormat="1"/>
    <row r="228" s="101" customFormat="1"/>
    <row r="229" s="101" customFormat="1"/>
    <row r="230" s="101" customFormat="1"/>
    <row r="231" s="101" customFormat="1"/>
    <row r="232" s="101" customFormat="1"/>
    <row r="233" s="101" customFormat="1"/>
    <row r="234" s="101" customFormat="1"/>
    <row r="235" s="101" customFormat="1"/>
    <row r="236" s="101" customFormat="1"/>
    <row r="237" s="101" customFormat="1"/>
    <row r="238" s="101" customFormat="1"/>
    <row r="239" s="101" customFormat="1"/>
    <row r="240" s="101" customFormat="1"/>
    <row r="241" s="101" customFormat="1"/>
    <row r="242" s="101" customFormat="1"/>
    <row r="243" s="101" customFormat="1"/>
    <row r="244" s="101" customFormat="1"/>
    <row r="245" s="101" customFormat="1"/>
    <row r="246" s="101" customFormat="1"/>
    <row r="247" s="101" customFormat="1"/>
    <row r="248" s="101" customFormat="1"/>
    <row r="249" s="101" customFormat="1"/>
    <row r="250" s="101" customFormat="1"/>
    <row r="251" s="101" customFormat="1"/>
    <row r="252" s="101" customFormat="1"/>
    <row r="253" s="101" customFormat="1"/>
    <row r="254" s="101" customFormat="1"/>
    <row r="255" s="101" customFormat="1"/>
    <row r="256" s="101" customFormat="1"/>
    <row r="257" s="101" customFormat="1"/>
    <row r="258" s="101" customFormat="1"/>
    <row r="259" s="101" customFormat="1"/>
    <row r="260" s="101" customFormat="1"/>
    <row r="261" s="101" customFormat="1"/>
    <row r="262" s="101" customFormat="1"/>
    <row r="263" s="101" customFormat="1"/>
    <row r="264" s="101" customFormat="1"/>
    <row r="265" s="101" customFormat="1"/>
    <row r="266" s="101" customFormat="1"/>
    <row r="267" s="101" customFormat="1"/>
    <row r="268" s="101" customFormat="1"/>
    <row r="269" s="101" customFormat="1"/>
    <row r="270" s="101" customFormat="1"/>
    <row r="271" s="101" customFormat="1"/>
    <row r="272" s="101" customFormat="1"/>
    <row r="273" s="101" customFormat="1"/>
    <row r="274" s="101" customFormat="1"/>
    <row r="275" s="101" customFormat="1"/>
    <row r="276" s="101" customFormat="1"/>
    <row r="277" s="101" customFormat="1"/>
    <row r="278" s="101" customFormat="1"/>
    <row r="279" s="101" customFormat="1"/>
    <row r="280" s="101" customFormat="1"/>
    <row r="281" s="101" customFormat="1"/>
    <row r="282" s="101" customFormat="1"/>
    <row r="283" s="101" customFormat="1"/>
    <row r="284" s="101" customFormat="1"/>
    <row r="285" s="101" customFormat="1"/>
    <row r="286" s="101" customFormat="1"/>
    <row r="287" s="101" customFormat="1"/>
    <row r="288" s="101" customFormat="1"/>
    <row r="289" s="101" customFormat="1"/>
    <row r="290" s="101" customFormat="1"/>
    <row r="291" s="101" customFormat="1"/>
    <row r="292" s="101" customFormat="1"/>
    <row r="293" s="101" customFormat="1"/>
    <row r="294" s="101" customFormat="1"/>
    <row r="295" s="101" customFormat="1"/>
    <row r="296" s="101" customFormat="1"/>
    <row r="297" s="101" customFormat="1"/>
    <row r="298" s="101" customFormat="1"/>
    <row r="299" s="101" customFormat="1"/>
    <row r="300" s="101" customFormat="1"/>
    <row r="301" s="101" customFormat="1"/>
    <row r="302" s="101" customFormat="1"/>
    <row r="303" s="101" customFormat="1"/>
    <row r="304" s="101" customFormat="1"/>
    <row r="305" s="101" customFormat="1"/>
    <row r="306" s="101" customFormat="1"/>
    <row r="307" s="101" customFormat="1"/>
    <row r="308" s="101" customFormat="1"/>
    <row r="309" s="101" customFormat="1"/>
    <row r="310" s="101" customFormat="1"/>
    <row r="311" s="101" customFormat="1"/>
    <row r="312" s="101" customFormat="1"/>
    <row r="313" s="101" customFormat="1"/>
    <row r="314" s="101" customFormat="1"/>
    <row r="315" s="101" customFormat="1"/>
    <row r="316" s="101" customFormat="1"/>
    <row r="317" s="101" customFormat="1"/>
    <row r="318" s="101" customFormat="1"/>
    <row r="319" s="101" customFormat="1"/>
    <row r="320" s="101" customFormat="1"/>
    <row r="321" s="101" customFormat="1"/>
    <row r="322" s="101" customFormat="1"/>
    <row r="323" s="101" customFormat="1"/>
    <row r="324" s="101" customFormat="1"/>
    <row r="325" s="101" customFormat="1"/>
    <row r="326" s="101" customFormat="1"/>
    <row r="327" s="101" customFormat="1"/>
    <row r="328" s="101" customFormat="1"/>
    <row r="329" s="101" customFormat="1"/>
    <row r="330" s="101" customFormat="1"/>
    <row r="331" s="101" customFormat="1"/>
    <row r="332" s="101" customFormat="1"/>
    <row r="333" s="101" customFormat="1"/>
    <row r="334" s="101" customFormat="1"/>
    <row r="335" s="101" customFormat="1"/>
    <row r="336" s="101" customFormat="1"/>
    <row r="337" s="101" customFormat="1"/>
    <row r="338" s="101" customFormat="1"/>
    <row r="339" s="101" customFormat="1"/>
    <row r="340" s="101" customFormat="1"/>
    <row r="341" s="101" customFormat="1"/>
    <row r="342" s="101" customFormat="1"/>
    <row r="343" s="101" customFormat="1"/>
    <row r="344" s="101" customFormat="1"/>
    <row r="345" s="101" customFormat="1"/>
    <row r="346" s="101" customFormat="1"/>
    <row r="347" s="101" customFormat="1"/>
    <row r="348" s="101" customFormat="1"/>
    <row r="349" s="101" customFormat="1"/>
    <row r="350" s="101" customFormat="1"/>
    <row r="351" s="101" customFormat="1"/>
    <row r="352" s="101" customFormat="1"/>
    <row r="353" s="101" customFormat="1"/>
    <row r="354" s="101" customFormat="1"/>
    <row r="355" s="101" customFormat="1"/>
    <row r="356" s="101" customFormat="1"/>
    <row r="357" s="101" customFormat="1"/>
    <row r="358" s="101" customFormat="1"/>
    <row r="359" s="101" customFormat="1"/>
    <row r="360" s="101" customFormat="1"/>
    <row r="361" s="101" customFormat="1"/>
    <row r="362" s="101" customFormat="1"/>
    <row r="363" s="101" customFormat="1"/>
    <row r="364" s="101" customFormat="1"/>
    <row r="365" s="101" customFormat="1"/>
    <row r="366" s="101" customFormat="1"/>
    <row r="367" s="101" customFormat="1"/>
    <row r="368" s="101" customFormat="1"/>
    <row r="369" s="101" customFormat="1"/>
    <row r="370" s="101" customFormat="1"/>
    <row r="371" s="101" customFormat="1"/>
    <row r="372" s="101" customFormat="1"/>
    <row r="373" s="101" customFormat="1"/>
    <row r="374" s="101" customFormat="1"/>
    <row r="375" s="101" customFormat="1"/>
    <row r="376" s="101" customFormat="1"/>
    <row r="377" s="101" customFormat="1"/>
    <row r="378" s="101" customFormat="1"/>
    <row r="379" s="101" customFormat="1"/>
    <row r="380" s="101" customFormat="1"/>
    <row r="381" s="101" customFormat="1"/>
    <row r="382" s="101" customFormat="1"/>
    <row r="383" s="101" customFormat="1"/>
    <row r="384" s="101" customFormat="1"/>
    <row r="385" s="101" customFormat="1"/>
    <row r="386" s="101" customFormat="1"/>
    <row r="387" s="101" customFormat="1"/>
    <row r="388" s="101" customFormat="1"/>
    <row r="389" s="101" customFormat="1"/>
    <row r="390" s="101" customFormat="1"/>
    <row r="391" s="101" customFormat="1"/>
    <row r="392" s="101" customFormat="1"/>
    <row r="393" s="101" customFormat="1"/>
    <row r="394" s="101" customFormat="1"/>
    <row r="395" s="101" customFormat="1"/>
    <row r="396" s="101" customFormat="1"/>
    <row r="397" s="101" customFormat="1"/>
    <row r="398" s="101" customFormat="1"/>
    <row r="399" s="101" customFormat="1"/>
    <row r="400" s="101" customFormat="1"/>
    <row r="401" s="101" customFormat="1"/>
    <row r="402" s="101" customFormat="1"/>
    <row r="403" s="101" customFormat="1"/>
    <row r="404" s="101" customFormat="1"/>
    <row r="405" s="101" customFormat="1"/>
    <row r="406" s="101" customFormat="1"/>
    <row r="407" s="101" customFormat="1"/>
    <row r="408" s="101" customFormat="1"/>
    <row r="409" s="101" customFormat="1"/>
    <row r="410" s="101" customFormat="1"/>
    <row r="411" s="101" customFormat="1"/>
    <row r="412" s="101" customFormat="1"/>
    <row r="413" s="101" customFormat="1"/>
    <row r="414" s="101" customFormat="1"/>
    <row r="415" s="101" customFormat="1"/>
    <row r="416" s="101" customFormat="1"/>
    <row r="417" s="101" customFormat="1"/>
    <row r="418" s="101" customFormat="1"/>
    <row r="419" s="101" customFormat="1"/>
    <row r="420" s="101" customFormat="1"/>
    <row r="421" s="101" customFormat="1"/>
    <row r="422" s="101" customFormat="1"/>
    <row r="423" s="101" customFormat="1"/>
    <row r="424" s="101" customFormat="1"/>
    <row r="425" s="101" customFormat="1"/>
    <row r="426" s="101" customFormat="1"/>
    <row r="427" s="101" customFormat="1"/>
    <row r="428" s="101" customFormat="1"/>
    <row r="429" s="101" customFormat="1"/>
    <row r="430" s="101" customFormat="1"/>
    <row r="431" s="101" customFormat="1"/>
    <row r="432" s="101" customFormat="1"/>
    <row r="433" s="101" customFormat="1"/>
    <row r="434" s="101" customFormat="1"/>
    <row r="435" s="101" customFormat="1"/>
    <row r="436" s="101" customFormat="1"/>
    <row r="437" s="101" customFormat="1"/>
    <row r="438" s="101" customFormat="1"/>
    <row r="439" s="101" customFormat="1"/>
    <row r="440" s="101" customFormat="1"/>
    <row r="441" s="101" customFormat="1"/>
    <row r="442" s="101" customFormat="1"/>
    <row r="443" s="101" customFormat="1"/>
    <row r="444" s="101" customFormat="1"/>
    <row r="445" s="101" customFormat="1"/>
    <row r="446" s="101" customFormat="1"/>
    <row r="447" s="101" customFormat="1"/>
    <row r="448" s="101" customFormat="1"/>
    <row r="449" s="101" customFormat="1"/>
    <row r="450" s="101" customFormat="1"/>
    <row r="451" s="101" customFormat="1"/>
    <row r="452" s="101" customFormat="1"/>
    <row r="453" s="101" customFormat="1"/>
    <row r="454" s="101" customFormat="1"/>
    <row r="455" s="101" customFormat="1"/>
    <row r="456" s="101" customFormat="1"/>
    <row r="457" s="101" customFormat="1"/>
    <row r="458" s="101" customFormat="1"/>
    <row r="459" s="101" customFormat="1"/>
    <row r="460" s="101" customFormat="1"/>
    <row r="461" s="101" customFormat="1"/>
    <row r="462" s="101" customFormat="1"/>
    <row r="463" s="101" customFormat="1"/>
    <row r="464" s="101" customFormat="1"/>
    <row r="465" s="101" customFormat="1"/>
    <row r="466" s="101" customFormat="1"/>
    <row r="467" s="101" customFormat="1"/>
    <row r="468" s="101" customFormat="1"/>
    <row r="469" s="101" customFormat="1"/>
    <row r="470" s="101" customFormat="1"/>
    <row r="471" s="101" customFormat="1"/>
    <row r="472" s="101" customFormat="1"/>
    <row r="473" s="101" customFormat="1"/>
    <row r="474" s="101" customFormat="1"/>
    <row r="475" s="101" customFormat="1"/>
    <row r="476" s="101" customFormat="1"/>
    <row r="477" s="101" customFormat="1"/>
    <row r="478" s="101" customFormat="1"/>
    <row r="479" s="101" customFormat="1"/>
    <row r="480" s="101" customFormat="1"/>
    <row r="481" s="101" customFormat="1"/>
    <row r="482" s="101" customFormat="1"/>
    <row r="483" s="101" customFormat="1"/>
    <row r="484" s="101" customFormat="1"/>
    <row r="485" s="101" customFormat="1"/>
    <row r="486" s="101" customFormat="1"/>
    <row r="487" s="101" customFormat="1"/>
    <row r="488" s="101" customFormat="1"/>
    <row r="489" s="101" customFormat="1"/>
    <row r="490" s="101" customFormat="1"/>
    <row r="491" s="101" customFormat="1"/>
    <row r="492" s="101" customFormat="1"/>
    <row r="493" s="101" customFormat="1"/>
    <row r="494" s="101" customFormat="1"/>
    <row r="495" s="101" customFormat="1"/>
    <row r="496" s="101" customFormat="1"/>
    <row r="497" s="101" customFormat="1"/>
    <row r="498" s="101" customFormat="1"/>
    <row r="499" s="101" customFormat="1"/>
    <row r="500" s="101" customFormat="1"/>
    <row r="501" s="101" customFormat="1"/>
    <row r="502" s="101" customFormat="1"/>
    <row r="503" s="101" customFormat="1"/>
    <row r="504" s="101" customFormat="1"/>
    <row r="505" s="101" customFormat="1"/>
    <row r="506" s="101" customFormat="1"/>
    <row r="507" s="101" customFormat="1"/>
    <row r="508" s="101" customFormat="1"/>
    <row r="509" s="101" customFormat="1"/>
    <row r="510" s="101" customFormat="1"/>
    <row r="511" s="101" customFormat="1"/>
    <row r="512" s="101" customFormat="1"/>
    <row r="513" s="101" customFormat="1"/>
    <row r="514" s="101" customFormat="1"/>
    <row r="515" s="101" customFormat="1"/>
    <row r="516" s="101" customFormat="1"/>
    <row r="517" s="101" customFormat="1"/>
    <row r="518" s="101" customFormat="1"/>
    <row r="519" s="101" customFormat="1"/>
    <row r="520" s="101" customFormat="1"/>
    <row r="521" s="101" customFormat="1"/>
    <row r="522" s="101" customFormat="1"/>
    <row r="523" s="101" customFormat="1"/>
    <row r="524" s="101" customFormat="1"/>
    <row r="525" s="101" customFormat="1"/>
    <row r="526" s="101" customFormat="1"/>
    <row r="527" s="101" customFormat="1"/>
    <row r="528" s="101" customFormat="1"/>
    <row r="529" s="101" customFormat="1"/>
    <row r="530" s="101" customFormat="1"/>
    <row r="531" s="101" customFormat="1"/>
    <row r="532" s="101" customFormat="1"/>
    <row r="533" s="101" customFormat="1"/>
    <row r="534" s="101" customFormat="1"/>
    <row r="535" s="101" customFormat="1"/>
    <row r="536" s="101" customFormat="1"/>
    <row r="537" s="101" customFormat="1"/>
    <row r="538" s="101" customFormat="1"/>
    <row r="539" s="101" customFormat="1"/>
    <row r="540" s="101" customFormat="1"/>
    <row r="541" s="101" customFormat="1"/>
    <row r="542" s="101" customFormat="1"/>
    <row r="543" s="101" customFormat="1"/>
    <row r="544" s="101" customFormat="1"/>
    <row r="545" s="101" customFormat="1"/>
    <row r="546" s="101" customFormat="1"/>
    <row r="547" s="101" customFormat="1"/>
    <row r="548" s="101" customFormat="1"/>
    <row r="549" s="101" customFormat="1"/>
    <row r="550" s="101" customFormat="1"/>
    <row r="551" s="101" customFormat="1"/>
    <row r="552" s="101" customFormat="1"/>
    <row r="553" s="101" customFormat="1"/>
    <row r="554" s="101" customFormat="1"/>
    <row r="555" s="101" customFormat="1"/>
    <row r="556" s="101" customFormat="1"/>
    <row r="557" s="101" customFormat="1"/>
    <row r="558" s="101" customFormat="1"/>
    <row r="559" s="101" customFormat="1"/>
    <row r="560" s="101" customFormat="1"/>
    <row r="561" s="101" customFormat="1"/>
    <row r="562" s="101" customFormat="1"/>
    <row r="563" s="101" customFormat="1"/>
    <row r="564" s="101" customFormat="1"/>
    <row r="565" s="101" customFormat="1"/>
    <row r="566" s="101" customFormat="1"/>
    <row r="567" s="101" customFormat="1"/>
    <row r="568" s="101" customFormat="1"/>
    <row r="569" s="101" customFormat="1"/>
    <row r="570" s="101" customFormat="1"/>
    <row r="571" s="101" customFormat="1"/>
    <row r="572" s="101" customFormat="1"/>
    <row r="573" s="101" customFormat="1"/>
    <row r="574" s="101" customFormat="1"/>
    <row r="575" s="101" customFormat="1"/>
    <row r="576" s="101" customFormat="1"/>
    <row r="577" s="101" customFormat="1"/>
    <row r="578" s="101" customFormat="1"/>
    <row r="579" s="101" customFormat="1"/>
    <row r="580" s="101" customFormat="1"/>
    <row r="581" s="101" customFormat="1"/>
    <row r="582" s="101" customFormat="1"/>
    <row r="583" s="101" customFormat="1"/>
    <row r="584" s="101" customFormat="1"/>
    <row r="585" s="101" customFormat="1"/>
    <row r="586" s="101" customFormat="1"/>
    <row r="587" s="101" customFormat="1"/>
    <row r="588" s="101" customFormat="1"/>
    <row r="589" s="101" customFormat="1"/>
    <row r="590" s="101" customFormat="1"/>
    <row r="591" s="101" customFormat="1"/>
    <row r="592" s="101" customFormat="1"/>
    <row r="593" s="101" customFormat="1"/>
    <row r="594" s="101" customFormat="1"/>
    <row r="595" s="101" customFormat="1"/>
    <row r="596" s="101" customFormat="1"/>
    <row r="597" s="101" customFormat="1"/>
    <row r="598" s="101" customFormat="1"/>
    <row r="599" s="101" customFormat="1"/>
    <row r="600" s="101" customFormat="1"/>
    <row r="601" s="101" customFormat="1"/>
    <row r="602" s="101" customFormat="1"/>
    <row r="603" s="101" customFormat="1"/>
    <row r="604" s="101" customFormat="1"/>
    <row r="605" s="101" customFormat="1"/>
    <row r="606" s="101" customFormat="1"/>
    <row r="607" s="101" customFormat="1"/>
    <row r="608" s="101" customFormat="1"/>
    <row r="609" s="101" customFormat="1"/>
    <row r="610" s="101" customFormat="1"/>
    <row r="611" s="101" customFormat="1"/>
    <row r="612" s="101" customFormat="1"/>
    <row r="613" s="101" customFormat="1"/>
    <row r="614" s="101" customFormat="1"/>
    <row r="615" s="101" customFormat="1"/>
    <row r="616" s="101" customFormat="1"/>
    <row r="617" s="101" customFormat="1"/>
    <row r="618" s="101" customFormat="1"/>
    <row r="619" s="101" customFormat="1"/>
    <row r="620" s="101" customFormat="1"/>
    <row r="621" s="101" customFormat="1"/>
    <row r="622" s="101" customFormat="1"/>
    <row r="623" s="101" customFormat="1"/>
    <row r="624" s="101" customFormat="1"/>
    <row r="625" spans="1:1" s="101" customFormat="1"/>
    <row r="626" spans="1:1" s="101" customFormat="1"/>
    <row r="627" spans="1:1" s="101" customFormat="1">
      <c r="A627"/>
    </row>
    <row r="628" spans="1:1" s="101" customFormat="1">
      <c r="A628"/>
    </row>
    <row r="629" spans="1:1" s="101" customFormat="1">
      <c r="A629"/>
    </row>
    <row r="630" spans="1:1" s="101" customFormat="1">
      <c r="A630"/>
    </row>
    <row r="631" spans="1:1" s="101" customFormat="1">
      <c r="A631"/>
    </row>
    <row r="632" spans="1:1" s="101" customFormat="1">
      <c r="A632"/>
    </row>
    <row r="633" spans="1:1" s="101" customFormat="1">
      <c r="A633"/>
    </row>
    <row r="634" spans="1:1" s="101" customFormat="1">
      <c r="A634"/>
    </row>
    <row r="635" spans="1:1" s="101" customFormat="1">
      <c r="A635"/>
    </row>
    <row r="636" spans="1:1" s="101" customFormat="1">
      <c r="A636"/>
    </row>
    <row r="637" spans="1:1" s="101" customFormat="1">
      <c r="A637"/>
    </row>
    <row r="638" spans="1:1" s="101" customFormat="1">
      <c r="A638"/>
    </row>
    <row r="639" spans="1:1" s="101" customFormat="1">
      <c r="A639"/>
    </row>
    <row r="640" spans="1:1" s="101" customFormat="1">
      <c r="A640"/>
    </row>
    <row r="641" spans="1:1" s="101" customFormat="1">
      <c r="A641"/>
    </row>
    <row r="642" spans="1:1" s="101" customFormat="1">
      <c r="A642"/>
    </row>
    <row r="643" spans="1:1" s="101" customFormat="1">
      <c r="A643"/>
    </row>
    <row r="644" spans="1:1" s="101" customFormat="1">
      <c r="A644"/>
    </row>
    <row r="645" spans="1:1" s="101" customFormat="1">
      <c r="A645"/>
    </row>
    <row r="646" spans="1:1" s="101" customFormat="1">
      <c r="A646"/>
    </row>
    <row r="647" spans="1:1" s="101" customFormat="1">
      <c r="A647"/>
    </row>
    <row r="648" spans="1:1" s="101" customFormat="1">
      <c r="A648"/>
    </row>
  </sheetData>
  <phoneticPr fontId="4" type="noConversion"/>
  <pageMargins left="0.51181102362204722" right="0.47244094488188981" top="0.55118110236220474" bottom="0.62992125984251968" header="0.31496062992125984" footer="0.3937007874015748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5BEB8-6562-479D-B699-E4B580AEB01E}">
  <sheetPr>
    <tabColor rgb="FFFF0000"/>
  </sheetPr>
  <dimension ref="A1:GY182"/>
  <sheetViews>
    <sheetView topLeftCell="A36" zoomScale="80" zoomScaleNormal="80" workbookViewId="0">
      <selection activeCell="D147" sqref="D147"/>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 style="290" hidden="1" customWidth="1"/>
    <col min="11" max="11" width="15.7109375" style="90" customWidth="1"/>
    <col min="12" max="13" width="11" style="90" hidden="1" customWidth="1"/>
    <col min="14" max="18" width="12.7109375" style="90" customWidth="1"/>
    <col min="19" max="19" width="2.85546875" style="3" hidden="1" customWidth="1"/>
    <col min="20" max="20" width="3" style="3" hidden="1" customWidth="1"/>
    <col min="21" max="21" width="2.7109375" style="290" hidden="1" customWidth="1"/>
    <col min="22" max="23" width="3.42578125" style="290" hidden="1" customWidth="1"/>
    <col min="24" max="24" width="3.7109375" style="290" hidden="1" customWidth="1"/>
    <col min="25" max="25" width="2.42578125" style="290"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91" t="s">
        <v>343</v>
      </c>
      <c r="C2" s="484" t="s">
        <v>1062</v>
      </c>
      <c r="D2" s="505"/>
      <c r="E2" s="288"/>
      <c r="K2" s="290"/>
      <c r="L2" s="290"/>
      <c r="M2" s="290"/>
      <c r="N2" s="290"/>
      <c r="O2" s="290"/>
      <c r="P2" s="290"/>
      <c r="Q2" s="290"/>
      <c r="R2" s="290"/>
      <c r="S2" s="319"/>
      <c r="T2" s="319"/>
      <c r="U2" s="319"/>
      <c r="V2" s="416"/>
      <c r="W2" s="319"/>
      <c r="X2" s="319"/>
      <c r="Y2" s="319"/>
    </row>
    <row r="3" spans="1:207">
      <c r="B3" s="492" t="s">
        <v>345</v>
      </c>
      <c r="C3" s="485" t="s">
        <v>1063</v>
      </c>
      <c r="D3" s="288"/>
      <c r="E3" s="288"/>
      <c r="K3" s="290"/>
      <c r="L3" s="290"/>
      <c r="M3" s="290"/>
      <c r="N3" s="290"/>
      <c r="O3" s="290"/>
      <c r="P3" s="290"/>
      <c r="Q3" s="290"/>
      <c r="R3" s="290"/>
      <c r="S3" s="319"/>
      <c r="T3" s="319"/>
      <c r="U3" s="319"/>
      <c r="V3" s="319"/>
      <c r="W3" s="319"/>
      <c r="X3" s="319"/>
      <c r="Y3" s="319"/>
    </row>
    <row r="4" spans="1:207">
      <c r="B4" s="493" t="s">
        <v>347</v>
      </c>
      <c r="C4" s="486" t="s">
        <v>348</v>
      </c>
      <c r="D4" s="289"/>
      <c r="E4" s="289"/>
      <c r="K4" s="290"/>
      <c r="L4" s="290"/>
      <c r="M4" s="290"/>
      <c r="N4" s="290"/>
      <c r="O4" s="290"/>
      <c r="P4" s="290"/>
      <c r="Q4" s="290"/>
      <c r="R4" s="290"/>
      <c r="S4" s="319"/>
      <c r="T4" s="319"/>
      <c r="U4" s="319"/>
      <c r="V4" s="319"/>
      <c r="W4" s="319"/>
      <c r="X4" s="319"/>
      <c r="Y4" s="319"/>
    </row>
    <row r="5" spans="1:207">
      <c r="B5" s="494" t="s">
        <v>314</v>
      </c>
      <c r="C5" s="487">
        <v>45408</v>
      </c>
      <c r="K5" s="290"/>
      <c r="L5" s="290"/>
      <c r="M5" s="290"/>
      <c r="N5" s="290"/>
      <c r="O5" s="290"/>
      <c r="P5" s="290"/>
      <c r="Q5" s="290"/>
      <c r="R5" s="290"/>
      <c r="S5" s="319"/>
      <c r="T5" s="319"/>
      <c r="U5" s="319"/>
      <c r="V5" s="319"/>
      <c r="W5" s="319"/>
      <c r="X5" s="319"/>
      <c r="Y5" s="319"/>
    </row>
    <row r="6" spans="1:207">
      <c r="B6" s="494" t="s">
        <v>315</v>
      </c>
      <c r="C6" s="487">
        <v>45408</v>
      </c>
      <c r="K6" s="290"/>
      <c r="L6" s="290"/>
      <c r="M6" s="290"/>
      <c r="N6" s="290"/>
      <c r="O6" s="290"/>
      <c r="P6" s="290"/>
      <c r="Q6" s="290"/>
      <c r="R6" s="290"/>
      <c r="S6" s="319"/>
      <c r="T6" s="319"/>
      <c r="U6" s="319"/>
      <c r="V6" s="319"/>
      <c r="W6" s="319"/>
      <c r="X6" s="319"/>
      <c r="Y6" s="319"/>
    </row>
    <row r="7" spans="1:207">
      <c r="B7" s="492" t="s">
        <v>350</v>
      </c>
      <c r="C7" s="489">
        <f>IF(ISERROR(AVERAGE(F12:F189)),C7,AVERAGE(F12:F189))</f>
        <v>3</v>
      </c>
      <c r="K7" s="290"/>
      <c r="L7" s="290"/>
      <c r="M7" s="290"/>
      <c r="N7" s="290"/>
      <c r="O7" s="290"/>
      <c r="P7" s="290"/>
      <c r="Q7" s="290"/>
      <c r="R7" s="290"/>
      <c r="S7" s="319"/>
      <c r="T7" s="319"/>
      <c r="U7" s="319"/>
      <c r="V7" s="319"/>
      <c r="W7" s="319"/>
      <c r="X7" s="319"/>
      <c r="Y7" s="319"/>
    </row>
    <row r="8" spans="1:207">
      <c r="B8" s="495" t="s">
        <v>351</v>
      </c>
      <c r="C8" s="490" t="s">
        <v>1064</v>
      </c>
      <c r="D8" s="865" t="str">
        <f>IF((F9&lt;=0.85*C7),"Alert: please reconsider your HWAG definition","")</f>
        <v/>
      </c>
      <c r="E8" s="865"/>
      <c r="F8" s="865"/>
      <c r="G8" s="865"/>
      <c r="U8" s="319"/>
      <c r="V8" s="319"/>
      <c r="W8" s="319"/>
      <c r="X8" s="319"/>
      <c r="Y8" s="319"/>
    </row>
    <row r="9" spans="1:207">
      <c r="F9" s="320">
        <f>IF(ISERROR(AVERAGE(F12:F174)),C7,AVERAGE(F12:F174))</f>
        <v>3</v>
      </c>
      <c r="U9" s="319"/>
      <c r="V9" s="319"/>
      <c r="W9" s="319"/>
      <c r="X9" s="319"/>
      <c r="Y9" s="319"/>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30" t="s">
        <v>1065</v>
      </c>
      <c r="H11" s="15"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316" t="s">
        <v>384</v>
      </c>
      <c r="AA11" s="317" t="s">
        <v>385</v>
      </c>
      <c r="AB11" s="205" t="s">
        <v>386</v>
      </c>
      <c r="AC11" s="206" t="s">
        <v>387</v>
      </c>
      <c r="AD11" s="226" t="s">
        <v>388</v>
      </c>
      <c r="AE11" s="207" t="s">
        <v>389</v>
      </c>
      <c r="AF11" s="228" t="s">
        <v>367</v>
      </c>
      <c r="AG11" s="228" t="s">
        <v>368</v>
      </c>
      <c r="AH11" s="229" t="s">
        <v>369</v>
      </c>
      <c r="AI11" s="230" t="s">
        <v>370</v>
      </c>
    </row>
    <row r="12" spans="1:207" s="517" customFormat="1" ht="14.25">
      <c r="A12" s="410" t="s">
        <v>253</v>
      </c>
      <c r="B12" s="398"/>
      <c r="C12" s="398"/>
      <c r="D12" s="398"/>
      <c r="E12" s="370"/>
      <c r="F12" s="370"/>
      <c r="G12" s="464"/>
      <c r="H12" s="412"/>
      <c r="I12" s="398"/>
      <c r="J12" s="398">
        <f>IF(SUM(J13:J17)=0,"",MAX(J13:J17))</f>
        <v>16</v>
      </c>
      <c r="K12" s="356" t="str">
        <f>IF(ISERROR(VLOOKUP(Y12,'Directive OSH09 (FR)'!$T$6:$U$10,2,FALSE)),"",VLOOKUP(Y12,'Directive OSH09 (FR)'!$T$6:$U$10,2,FALSE))</f>
        <v>2-Tolérable</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 t="shared" ref="Y12:Y26" si="0">IF(J12="","",IF(J12&gt;=161,5,IF(J12&gt;=65,4,IF(J12&gt;=20,3,IF(J12&gt;=9,2,1)))))</f>
        <v>2</v>
      </c>
      <c r="Z12" s="374"/>
      <c r="AA12" s="375"/>
      <c r="AB12" s="375"/>
      <c r="AC12" s="375"/>
      <c r="AD12" s="376"/>
      <c r="AE12" s="374"/>
      <c r="AF12" s="375"/>
      <c r="AG12" s="375"/>
      <c r="AH12" s="375"/>
      <c r="AI12" s="37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108" customHeight="1">
      <c r="A13" s="404" t="s">
        <v>390</v>
      </c>
      <c r="B13" s="8" t="s">
        <v>889</v>
      </c>
      <c r="C13" s="8" t="s">
        <v>1066</v>
      </c>
      <c r="D13" s="8" t="s">
        <v>1067</v>
      </c>
      <c r="E13" s="266" t="s">
        <v>36</v>
      </c>
      <c r="F13" s="283">
        <v>3</v>
      </c>
      <c r="G13" s="321" t="s">
        <v>418</v>
      </c>
      <c r="H13" s="7" t="s">
        <v>35</v>
      </c>
      <c r="I13" s="8" t="s">
        <v>47</v>
      </c>
      <c r="J13" s="8">
        <f>IF(ISERROR(W13*X13),"",W13*X13)</f>
        <v>8</v>
      </c>
      <c r="K13" s="14" t="str">
        <f>IF(ISERROR(VLOOKUP(Y13,'Directive OSH09 (FR)'!$T$6:$U$10,2,FALSE)),"",VLOOKUP(Y13,'Directive OSH09 (FR)'!$T$6:$U$10,2,FALSE))</f>
        <v>1-Negligeable</v>
      </c>
      <c r="L13" s="126"/>
      <c r="M13" s="127"/>
      <c r="N13" s="27"/>
      <c r="O13" s="27"/>
      <c r="P13" s="27"/>
      <c r="Q13" s="57"/>
      <c r="R13" s="35"/>
      <c r="S13" s="7">
        <f t="shared" ref="S13:T17" ca="1" si="1">U13</f>
        <v>1</v>
      </c>
      <c r="T13" s="35">
        <f t="shared" ca="1" si="1"/>
        <v>1</v>
      </c>
      <c r="U13" s="3">
        <f ca="1">IF(A13="",0,IF(Q$12="",1,IF(Q$12+$U$12*365&lt;$U$1,1,0)))</f>
        <v>1</v>
      </c>
      <c r="V13" s="163">
        <f ca="1">IF(A13="",0,IF(Q$12="",1,IF(Q$12+$V$12*365&lt;$U$1,1,0)))</f>
        <v>1</v>
      </c>
      <c r="W13" s="162">
        <f>IF(ISERROR(VLOOKUP(H13,'Directive OSH09 (FR)'!$O$6:$P$10,2,FALSE)),"",VLOOKUP(H13,'Directive OSH09 (FR)'!$O$6:$P$10,2,FALSE))</f>
        <v>2</v>
      </c>
      <c r="X13" s="3">
        <f>IF(ISERROR(VLOOKUP(I13,'Directive OSH09 (FR)'!$O$13:$P$17,2,FALSE)),"",VLOOKUP(I13,'Directive OSH09 (FR)'!$O$13:$P$17,2,FALSE))</f>
        <v>4</v>
      </c>
      <c r="Y13" s="3">
        <f t="shared" si="0"/>
        <v>1</v>
      </c>
      <c r="Z13" s="196" t="s">
        <v>1013</v>
      </c>
      <c r="AA13" s="177" t="s">
        <v>1014</v>
      </c>
      <c r="AB13" s="177"/>
      <c r="AC13" s="177"/>
      <c r="AD13" s="197"/>
      <c r="AE13" s="196"/>
      <c r="AF13" s="177"/>
      <c r="AG13" s="177"/>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87.75" customHeight="1">
      <c r="A14" s="404" t="s">
        <v>390</v>
      </c>
      <c r="B14" s="8" t="s">
        <v>1068</v>
      </c>
      <c r="C14" s="8" t="s">
        <v>1069</v>
      </c>
      <c r="D14" s="8" t="s">
        <v>876</v>
      </c>
      <c r="E14" s="266" t="s">
        <v>39</v>
      </c>
      <c r="F14" s="283">
        <v>3</v>
      </c>
      <c r="G14" s="321" t="s">
        <v>418</v>
      </c>
      <c r="H14" s="7" t="s">
        <v>38</v>
      </c>
      <c r="I14" s="8" t="s">
        <v>47</v>
      </c>
      <c r="J14" s="8">
        <f>IF(ISERROR(W14*X14),"",W14*X14)</f>
        <v>16</v>
      </c>
      <c r="K14" s="14" t="str">
        <f>IF(ISERROR(VLOOKUP(Y14,'Directive OSH09 (FR)'!$T$6:$U$10,2,FALSE)),"",VLOOKUP(Y14,'Directive OSH09 (FR)'!$T$6:$U$10,2,FALSE))</f>
        <v>2-Tolérable</v>
      </c>
      <c r="L14" s="126"/>
      <c r="M14" s="127"/>
      <c r="N14" s="27"/>
      <c r="O14" s="27"/>
      <c r="P14" s="27"/>
      <c r="Q14" s="57"/>
      <c r="R14" s="35"/>
      <c r="S14" s="7">
        <f t="shared" ca="1" si="1"/>
        <v>1</v>
      </c>
      <c r="T14" s="35">
        <f t="shared" ca="1" si="1"/>
        <v>1</v>
      </c>
      <c r="U14" s="3">
        <f ca="1">IF(A14="",0,IF(Q$12="",1,IF(Q$12+$U$12*365&lt;$U$1,1,0)))</f>
        <v>1</v>
      </c>
      <c r="V14" s="163">
        <f ca="1">IF(A14="",0,IF(Q$12="",1,IF(Q$12+$V$12*365&lt;$U$1,1,0)))</f>
        <v>1</v>
      </c>
      <c r="W14" s="162">
        <f>IF(ISERROR(VLOOKUP(H14,'Directive OSH09 (FR)'!$O$6:$P$10,2,FALSE)),"",VLOOKUP(H14,'Directive OSH09 (FR)'!$O$6:$P$10,2,FALSE))</f>
        <v>4</v>
      </c>
      <c r="X14" s="3">
        <f>IF(ISERROR(VLOOKUP(I14,'Directive OSH09 (FR)'!$O$13:$P$17,2,FALSE)),"",VLOOKUP(I14,'Directive OSH09 (FR)'!$O$13:$P$17,2,FALSE))</f>
        <v>4</v>
      </c>
      <c r="Y14" s="3">
        <f t="shared" si="0"/>
        <v>2</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83"/>
      <c r="G15" s="321"/>
      <c r="H15" s="7"/>
      <c r="I15" s="8"/>
      <c r="J15" s="8"/>
      <c r="K15" s="14"/>
      <c r="L15" s="126"/>
      <c r="M15" s="127"/>
      <c r="N15" s="27"/>
      <c r="O15" s="27"/>
      <c r="P15" s="27"/>
      <c r="Q15" s="57"/>
      <c r="R15" s="35"/>
      <c r="S15" s="7"/>
      <c r="T15" s="35"/>
      <c r="U15" s="3"/>
      <c r="V15" s="163"/>
      <c r="W15" s="162"/>
      <c r="X15" s="3"/>
      <c r="Y15" s="3"/>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83"/>
      <c r="G16" s="321"/>
      <c r="H16" s="7"/>
      <c r="I16" s="8"/>
      <c r="J16" s="8" t="str">
        <f>IF(ISERROR(W16*X16),"",W16*X16)</f>
        <v/>
      </c>
      <c r="K16" s="14" t="str">
        <f>IF(ISERROR(VLOOKUP(Y16,'Directive OSH09 (FR)'!$T$6:$U$10,2,FALSE)),"",VLOOKUP(Y16,'Directive OSH09 (FR)'!$T$6:$U$10,2,FALSE))</f>
        <v/>
      </c>
      <c r="L16" s="126"/>
      <c r="M16" s="127"/>
      <c r="N16" s="27"/>
      <c r="O16" s="27"/>
      <c r="P16" s="27"/>
      <c r="Q16" s="57"/>
      <c r="R16" s="35"/>
      <c r="S16" s="7">
        <f t="shared" si="1"/>
        <v>0</v>
      </c>
      <c r="T16" s="35">
        <f t="shared" si="1"/>
        <v>0</v>
      </c>
      <c r="U16" s="3">
        <f>IF(A16="",0,IF(Q$12="",1,IF(Q$12+$U$12*365&lt;$U$1,1,0)))</f>
        <v>0</v>
      </c>
      <c r="V16" s="163">
        <f>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si="0"/>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93"/>
      <c r="G17" s="458"/>
      <c r="H17" s="61"/>
      <c r="I17" s="62"/>
      <c r="J17" s="62" t="str">
        <f>IF(ISERROR(W17*X17),"",W17*X17)</f>
        <v/>
      </c>
      <c r="K17" s="63" t="str">
        <f>IF(ISERROR(VLOOKUP(Y17,'Directive OSH09 (FR)'!$T$6:$U$10,2,FALSE)),"",VLOOKUP(Y17,'Directive OSH09 (FR)'!$T$6:$U$10,2,FALSE))</f>
        <v/>
      </c>
      <c r="L17" s="61"/>
      <c r="M17" s="64"/>
      <c r="N17" s="64"/>
      <c r="O17" s="64"/>
      <c r="P17" s="64"/>
      <c r="Q17" s="65"/>
      <c r="R17" s="66"/>
      <c r="S17" s="61">
        <f t="shared" si="1"/>
        <v>0</v>
      </c>
      <c r="T17" s="66">
        <f t="shared" si="1"/>
        <v>0</v>
      </c>
      <c r="U17" s="164">
        <f>IF(A17="",0,IF(Q$12="",1,IF(Q$12+$U$12*365&lt;$U$1,1,0)))</f>
        <v>0</v>
      </c>
      <c r="V17" s="165">
        <f>IF(A17="",0,IF(Q$12="",1,IF(Q$12+$V$12*365&lt;$U$1,1,0)))</f>
        <v>0</v>
      </c>
      <c r="W17" s="162" t="str">
        <f>IF(ISERROR(VLOOKUP(H17,'Directive OSH09 (FR)'!$O$6:$P$10,2,FALSE)),"",VLOOKUP(H17,'Directive OSH09 (FR)'!$O$6:$P$10,2,FALSE))</f>
        <v/>
      </c>
      <c r="X17" s="3" t="str">
        <f>IF(ISERROR(VLOOKUP(I17,'Directive OSH09 (FR)'!$O$13:$P$17,2,FALSE)),"",VLOOKUP(I17,'Directive OSH09 (FR)'!$O$13:$P$17,2,FALSE))</f>
        <v/>
      </c>
      <c r="Y17" s="3" t="str">
        <f t="shared" si="0"/>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41" t="s">
        <v>257</v>
      </c>
      <c r="B18" s="398"/>
      <c r="C18" s="398"/>
      <c r="D18" s="398"/>
      <c r="E18" s="370"/>
      <c r="F18" s="370"/>
      <c r="G18" s="464"/>
      <c r="H18" s="412"/>
      <c r="I18" s="398"/>
      <c r="J18" s="398">
        <f>IF(SUM(J19:J23)=0,"",MAX(J19:J23))</f>
        <v>16</v>
      </c>
      <c r="K18" s="356" t="str">
        <f>IF(ISERROR(VLOOKUP(Y18,'Directive OSH09 (FR)'!$T$6:$U$10,2,FALSE)),"",VLOOKUP(Y18,'Directive OSH09 (FR)'!$T$6:$U$10,2,FALSE))</f>
        <v>2-Tolérable</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 ca="1">IF(M18="Yes",IF(SUM(T19:T23)=0,0,1),2)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f t="shared" si="0"/>
        <v>2</v>
      </c>
      <c r="Z18" s="367"/>
      <c r="AA18" s="365"/>
      <c r="AB18" s="365"/>
      <c r="AC18" s="365"/>
      <c r="AD18" s="369"/>
      <c r="AE18" s="367"/>
      <c r="AF18" s="365"/>
      <c r="AG18" s="365"/>
      <c r="AH18" s="365"/>
      <c r="AI18" s="369"/>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25.5">
      <c r="A19" s="261" t="s">
        <v>1070</v>
      </c>
      <c r="B19" s="8" t="s">
        <v>1015</v>
      </c>
      <c r="C19" s="8" t="s">
        <v>1071</v>
      </c>
      <c r="D19" s="8" t="s">
        <v>1017</v>
      </c>
      <c r="E19" s="266" t="s">
        <v>33</v>
      </c>
      <c r="F19" s="283">
        <v>3</v>
      </c>
      <c r="G19" s="321" t="s">
        <v>418</v>
      </c>
      <c r="H19" s="7" t="s">
        <v>35</v>
      </c>
      <c r="I19" s="8" t="s">
        <v>47</v>
      </c>
      <c r="J19" s="8">
        <f>IF(ISERROR(W19*X19),"",W19*X19)</f>
        <v>8</v>
      </c>
      <c r="K19" s="14" t="str">
        <f>IF(ISERROR(VLOOKUP(Y19,'Directive OSH09 (FR)'!$T$6:$U$10,2,FALSE)),"",VLOOKUP(Y19,'Directive OSH09 (FR)'!$T$6:$U$10,2,FALSE))</f>
        <v>1-Negligeable</v>
      </c>
      <c r="L19" s="126"/>
      <c r="M19" s="127"/>
      <c r="N19" s="27"/>
      <c r="O19" s="27"/>
      <c r="P19" s="27"/>
      <c r="Q19" s="57"/>
      <c r="R19" s="35"/>
      <c r="S19" s="7">
        <f t="shared" ref="S19:T23" ca="1" si="2">U19</f>
        <v>1</v>
      </c>
      <c r="T19" s="35">
        <f t="shared" ca="1" si="2"/>
        <v>1</v>
      </c>
      <c r="U19" s="3">
        <f ca="1">IF(A19="",0,IF(Q$18="",1,IF(Q$18+$U$18*365&lt;$U$1,1,0)))</f>
        <v>1</v>
      </c>
      <c r="V19" s="163">
        <f ca="1">IF(A19="",0,IF(Q$18="",1,IF(Q$18+$V$18*365&lt;$U$1,1,0)))</f>
        <v>1</v>
      </c>
      <c r="W19" s="162">
        <f>IF(ISERROR(VLOOKUP(H19,'Directive OSH09 (FR)'!$O$6:$P$10,2,FALSE)),"",VLOOKUP(H19,'Directive OSH09 (FR)'!$O$6:$P$10,2,FALSE))</f>
        <v>2</v>
      </c>
      <c r="X19" s="3">
        <f>IF(ISERROR(VLOOKUP(I19,'Directive OSH09 (FR)'!$O$13:$P$17,2,FALSE)),"",VLOOKUP(I19,'Directive OSH09 (FR)'!$O$13:$P$17,2,FALSE))</f>
        <v>4</v>
      </c>
      <c r="Y19" s="3">
        <f t="shared" si="0"/>
        <v>1</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25.5">
      <c r="A20" s="261" t="s">
        <v>1072</v>
      </c>
      <c r="B20" s="255" t="s">
        <v>1073</v>
      </c>
      <c r="C20" s="255" t="s">
        <v>1074</v>
      </c>
      <c r="D20" s="255" t="s">
        <v>1075</v>
      </c>
      <c r="E20" s="266" t="s">
        <v>39</v>
      </c>
      <c r="F20" s="283">
        <v>3</v>
      </c>
      <c r="G20" s="256" t="s">
        <v>418</v>
      </c>
      <c r="H20" s="7" t="s">
        <v>35</v>
      </c>
      <c r="I20" s="8" t="s">
        <v>47</v>
      </c>
      <c r="J20" s="8">
        <f>IF(ISERROR(W20*X20),"",W20*X20)</f>
        <v>8</v>
      </c>
      <c r="K20" s="14" t="str">
        <f>IF(ISERROR(VLOOKUP(Y20,'Directive OSH09 (FR)'!$T$6:$U$10,2,FALSE)),"",VLOOKUP(Y20,'Directive OSH09 (FR)'!$T$6:$U$10,2,FALSE))</f>
        <v>1-Negligeable</v>
      </c>
      <c r="L20" s="126"/>
      <c r="M20" s="127"/>
      <c r="N20" s="27"/>
      <c r="O20" s="27"/>
      <c r="P20" s="27"/>
      <c r="Q20" s="57"/>
      <c r="R20" s="35"/>
      <c r="S20" s="7">
        <f t="shared" ref="S20" ca="1" si="3">U20</f>
        <v>1</v>
      </c>
      <c r="T20" s="35">
        <f t="shared" ref="T20" ca="1" si="4">V20</f>
        <v>1</v>
      </c>
      <c r="U20" s="3">
        <f ca="1">IF(A20="",0,IF(Q$18="",1,IF(Q$18+$U$18*365&lt;$U$1,1,0)))</f>
        <v>1</v>
      </c>
      <c r="V20" s="163">
        <f ca="1">IF(A20="",0,IF(Q$18="",1,IF(Q$18+$V$18*365&lt;$U$1,1,0)))</f>
        <v>1</v>
      </c>
      <c r="W20" s="162">
        <f>IF(ISERROR(VLOOKUP(H20,'Directive OSH09 (FR)'!$O$6:$P$10,2,FALSE)),"",VLOOKUP(H20,'Directive OSH09 (FR)'!$O$6:$P$10,2,FALSE))</f>
        <v>2</v>
      </c>
      <c r="X20" s="3">
        <f>IF(ISERROR(VLOOKUP(I20,'Directive OSH09 (FR)'!$O$13:$P$17,2,FALSE)),"",VLOOKUP(I20,'Directive OSH09 (FR)'!$O$13:$P$17,2,FALSE))</f>
        <v>4</v>
      </c>
      <c r="Y20" s="3">
        <f t="shared" ref="Y20" si="5">IF(J20="","",IF(J20&gt;=161,5,IF(J20&gt;=65,4,IF(J20&gt;=20,3,IF(J20&gt;=9,2,1)))))</f>
        <v>1</v>
      </c>
      <c r="Z20" s="213"/>
      <c r="AA20" s="418"/>
      <c r="AB20" s="418"/>
      <c r="AC20" s="418"/>
      <c r="AD20" s="197"/>
      <c r="AE20" s="196"/>
      <c r="AF20" s="314"/>
      <c r="AG20" s="8"/>
      <c r="AH20" s="8"/>
      <c r="AI20" s="14"/>
    </row>
    <row r="21" spans="1:207" ht="38.25">
      <c r="A21" s="261" t="s">
        <v>1072</v>
      </c>
      <c r="B21" s="8" t="s">
        <v>1076</v>
      </c>
      <c r="C21" s="8" t="s">
        <v>1077</v>
      </c>
      <c r="D21" s="8" t="s">
        <v>818</v>
      </c>
      <c r="E21" s="266" t="s">
        <v>39</v>
      </c>
      <c r="F21" s="283">
        <v>3</v>
      </c>
      <c r="G21" s="321" t="s">
        <v>1078</v>
      </c>
      <c r="H21" s="7" t="s">
        <v>38</v>
      </c>
      <c r="I21" s="8" t="s">
        <v>46</v>
      </c>
      <c r="J21" s="8">
        <f>IF(ISERROR(W21*X21),"",W21*X21)</f>
        <v>4</v>
      </c>
      <c r="K21" s="14" t="str">
        <f>IF(ISERROR(VLOOKUP(Y21,'Directive OSH09 (FR)'!$T$6:$U$10,2,FALSE)),"",VLOOKUP(Y21,'Directive OSH09 (FR)'!$T$6:$U$10,2,FALSE))</f>
        <v>1-Negligeable</v>
      </c>
      <c r="L21" s="126"/>
      <c r="M21" s="127"/>
      <c r="N21" s="27"/>
      <c r="O21" s="27"/>
      <c r="P21" s="27"/>
      <c r="Q21" s="57"/>
      <c r="R21" s="35"/>
      <c r="S21" s="7">
        <f t="shared" ca="1" si="2"/>
        <v>1</v>
      </c>
      <c r="T21" s="35">
        <f t="shared" ca="1" si="2"/>
        <v>1</v>
      </c>
      <c r="U21" s="3">
        <f ca="1">IF(A21="",0,IF(Q$18="",1,IF(Q$18+$U$18*365&lt;$U$1,1,0)))</f>
        <v>1</v>
      </c>
      <c r="V21" s="163">
        <f ca="1">IF(A21="",0,IF(Q$18="",1,IF(Q$18+$V$18*365&lt;$U$1,1,0)))</f>
        <v>1</v>
      </c>
      <c r="W21" s="162">
        <f>IF(ISERROR(VLOOKUP(H21,'Directive OSH09 (FR)'!$O$6:$P$10,2,FALSE)),"",VLOOKUP(H21,'Directive OSH09 (FR)'!$O$6:$P$10,2,FALSE))</f>
        <v>4</v>
      </c>
      <c r="X21" s="3">
        <f>IF(ISERROR(VLOOKUP(I21,'Directive OSH09 (FR)'!$O$13:$P$17,2,FALSE)),"",VLOOKUP(I21,'Directive OSH09 (FR)'!$O$13:$P$17,2,FALSE))</f>
        <v>1</v>
      </c>
      <c r="Y21" s="3">
        <f t="shared" si="0"/>
        <v>1</v>
      </c>
      <c r="Z21" s="417"/>
      <c r="AA21" s="418"/>
      <c r="AB21" s="418"/>
      <c r="AC21" s="418"/>
      <c r="AD21" s="419"/>
      <c r="AE21" s="417"/>
      <c r="AF21" s="418"/>
      <c r="AG21" s="418"/>
      <c r="AH21" s="418"/>
      <c r="AI21" s="419"/>
    </row>
    <row r="22" spans="1:207" ht="51">
      <c r="A22" s="261" t="s">
        <v>419</v>
      </c>
      <c r="B22" s="8" t="s">
        <v>1079</v>
      </c>
      <c r="C22" s="255" t="s">
        <v>421</v>
      </c>
      <c r="D22" s="255" t="s">
        <v>1080</v>
      </c>
      <c r="E22" s="266" t="s">
        <v>36</v>
      </c>
      <c r="F22" s="267">
        <v>3</v>
      </c>
      <c r="G22" s="321" t="s">
        <v>423</v>
      </c>
      <c r="H22" s="7" t="s">
        <v>38</v>
      </c>
      <c r="I22" s="8" t="s">
        <v>47</v>
      </c>
      <c r="J22" s="8">
        <f t="shared" ref="J22" si="6">IF(ISERROR(W22*X22),"",W22*X22)</f>
        <v>16</v>
      </c>
      <c r="K22" s="14" t="str">
        <f>IF(ISERROR(VLOOKUP(Y22,'Directive OSH09 (FR)'!$T$6:$U$10,2,FALSE)),"",VLOOKUP(Y22,'Directive OSH09 (FR)'!$T$6:$U$10,2,FALSE))</f>
        <v>2-Tolérable</v>
      </c>
      <c r="L22" s="126"/>
      <c r="M22" s="127"/>
      <c r="N22" s="27"/>
      <c r="O22" s="27"/>
      <c r="P22" s="27"/>
      <c r="Q22" s="57"/>
      <c r="R22" s="35"/>
      <c r="S22" s="7">
        <f t="shared" ca="1" si="2"/>
        <v>1</v>
      </c>
      <c r="T22" s="35">
        <f t="shared" ca="1" si="2"/>
        <v>1</v>
      </c>
      <c r="U22" s="3">
        <f t="shared" ref="U22" ca="1" si="7">IF(A22="",0,IF(Q$18="",1,IF(Q$18+$U$18*365&lt;$U$1,1,0)))</f>
        <v>1</v>
      </c>
      <c r="V22" s="163">
        <f t="shared" ref="V22" ca="1" si="8">IF(A22="",0,IF(Q$18="",1,IF(Q$18+$V$18*365&lt;$U$1,1,0)))</f>
        <v>1</v>
      </c>
      <c r="W22" s="162">
        <f>IF(ISERROR(VLOOKUP(H22,'Directive OSH09 (FR)'!$O$6:$P$10,2,FALSE)),"",VLOOKUP(H22,'Directive OSH09 (FR)'!$O$6:$P$10,2,FALSE))</f>
        <v>4</v>
      </c>
      <c r="X22" s="3">
        <f>IF(ISERROR(VLOOKUP(I22,'Directive OSH09 (FR)'!$O$13:$P$17,2,FALSE)),"",VLOOKUP(I22,'Directive OSH09 (FR)'!$O$13:$P$17,2,FALSE))</f>
        <v>4</v>
      </c>
      <c r="Y22" s="3">
        <f t="shared" si="0"/>
        <v>2</v>
      </c>
      <c r="Z22" s="196"/>
      <c r="AA22" s="418"/>
      <c r="AB22" s="418"/>
      <c r="AC22" s="418"/>
      <c r="AD22" s="420"/>
      <c r="AE22" s="417"/>
      <c r="AF22" s="8"/>
      <c r="AG22" s="8"/>
      <c r="AH22" s="8">
        <f t="shared" ref="AH22" si="9">IF(ISERROR(AU22*AV22),"",AU22*AV22)</f>
        <v>0</v>
      </c>
      <c r="AI22" s="423"/>
    </row>
    <row r="23" spans="1:207" ht="5.25" customHeight="1">
      <c r="A23" s="405"/>
      <c r="B23" s="62"/>
      <c r="C23" s="62"/>
      <c r="D23" s="62"/>
      <c r="E23" s="293"/>
      <c r="F23" s="293"/>
      <c r="G23" s="458"/>
      <c r="H23" s="61"/>
      <c r="I23" s="62"/>
      <c r="J23" s="62" t="str">
        <f>IF(ISERROR(W23*X23),"",W23*X23)</f>
        <v/>
      </c>
      <c r="K23" s="63" t="str">
        <f>IF(ISERROR(VLOOKUP(Y23,'Directive OSH09 (FR)'!$T$6:$U$10,2,FALSE)),"",VLOOKUP(Y23,'Directive OSH09 (FR)'!$T$6:$U$10,2,FALSE))</f>
        <v/>
      </c>
      <c r="L23" s="61"/>
      <c r="M23" s="64"/>
      <c r="N23" s="64"/>
      <c r="O23" s="64"/>
      <c r="P23" s="64"/>
      <c r="Q23" s="65"/>
      <c r="R23" s="66"/>
      <c r="S23" s="61">
        <f t="shared" si="2"/>
        <v>0</v>
      </c>
      <c r="T23" s="66">
        <f t="shared" si="2"/>
        <v>0</v>
      </c>
      <c r="U23" s="164">
        <f>IF(A23="",0,IF(Q$18="",1,IF(Q$18+$U$18*365&lt;$U$1,1,0)))</f>
        <v>0</v>
      </c>
      <c r="V23" s="165">
        <f>IF(A23="",0,IF(Q$18="",1,IF(Q$18+$V$18*365&lt;$U$1,1,0)))</f>
        <v>0</v>
      </c>
      <c r="W23" s="162" t="str">
        <f>IF(ISERROR(VLOOKUP(H23,'Directive OSH09 (FR)'!$O$6:$P$10,2,FALSE)),"",VLOOKUP(H23,'Directive OSH09 (FR)'!$O$6:$P$10,2,FALSE))</f>
        <v/>
      </c>
      <c r="X23" s="3" t="str">
        <f>IF(ISERROR(VLOOKUP(I23,'Directive OSH09 (FR)'!$O$13:$P$17,2,FALSE)),"",VLOOKUP(I23,'Directive OSH09 (FR)'!$O$13:$P$17,2,FALSE))</f>
        <v/>
      </c>
      <c r="Y23" s="3" t="str">
        <f t="shared" si="0"/>
        <v/>
      </c>
      <c r="Z23" s="417"/>
      <c r="AA23" s="418"/>
      <c r="AB23" s="418"/>
      <c r="AC23" s="418"/>
      <c r="AD23" s="419"/>
      <c r="AE23" s="417"/>
      <c r="AF23" s="418"/>
      <c r="AG23" s="418"/>
      <c r="AH23" s="418"/>
      <c r="AI23" s="419"/>
    </row>
    <row r="24" spans="1:207" s="517" customFormat="1">
      <c r="A24" s="410" t="s">
        <v>263</v>
      </c>
      <c r="B24" s="398"/>
      <c r="C24" s="398"/>
      <c r="D24" s="398"/>
      <c r="E24" s="370"/>
      <c r="F24" s="370"/>
      <c r="G24" s="464"/>
      <c r="H24" s="412"/>
      <c r="I24" s="398"/>
      <c r="J24" s="398">
        <f>IF(SUM(J25:J29)=0,"",MAX(J25:J29))</f>
        <v>4</v>
      </c>
      <c r="K24" s="356" t="str">
        <f>IF(ISERROR(VLOOKUP(Y24,'Directive OSH09 (FR)'!$T$6:$U$10,2,FALSE)),"",VLOOKUP(Y24,'Directive OSH09 (FR)'!$T$6:$U$10,2,FALSE))</f>
        <v>1-Negligeable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IF(OR(L24="Yes",M24="Yes"),MAX(Q25:Q29),"")</f>
        <v/>
      </c>
      <c r="R24" s="361"/>
      <c r="S24" s="357">
        <f>IF(L24="Yes",IF(SUM(S25:S29)=0,0,1),2)</f>
        <v>2</v>
      </c>
      <c r="T24" s="361">
        <f>IF(M24="Yes",IF(SUM(T25:T29)=0,0,1),2)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 t="shared" si="0"/>
        <v>1</v>
      </c>
      <c r="Z24" s="445"/>
      <c r="AA24" s="446"/>
      <c r="AB24" s="446"/>
      <c r="AC24" s="446"/>
      <c r="AD24" s="447"/>
      <c r="AE24" s="445"/>
      <c r="AF24" s="446"/>
      <c r="AG24" s="446"/>
      <c r="AH24" s="446"/>
      <c r="AI24" s="447"/>
    </row>
    <row r="25" spans="1:207" ht="76.5">
      <c r="A25" s="261" t="s">
        <v>424</v>
      </c>
      <c r="B25" s="8" t="s">
        <v>1081</v>
      </c>
      <c r="C25" s="8" t="s">
        <v>1082</v>
      </c>
      <c r="D25" s="8" t="s">
        <v>427</v>
      </c>
      <c r="E25" s="266" t="s">
        <v>36</v>
      </c>
      <c r="F25" s="283">
        <v>3</v>
      </c>
      <c r="G25" s="321"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U25</f>
        <v>1</v>
      </c>
      <c r="T25" s="35">
        <f>V25</f>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 t="shared" si="0"/>
        <v>1</v>
      </c>
      <c r="Z25" s="196" t="s">
        <v>429</v>
      </c>
      <c r="AA25" s="418"/>
      <c r="AB25" s="418"/>
      <c r="AC25" s="418"/>
      <c r="AD25" s="419"/>
      <c r="AE25" s="421"/>
      <c r="AF25" s="8"/>
      <c r="AG25" s="8"/>
      <c r="AH25" s="8">
        <f>IF(ISERROR(AU25*AV25),"",AU25*AV25)</f>
        <v>0</v>
      </c>
      <c r="AI25" s="419"/>
    </row>
    <row r="26" spans="1:207" ht="63.75">
      <c r="A26" s="261" t="s">
        <v>424</v>
      </c>
      <c r="B26" s="8" t="s">
        <v>1083</v>
      </c>
      <c r="C26" s="8" t="s">
        <v>1084</v>
      </c>
      <c r="D26" s="8" t="s">
        <v>1085</v>
      </c>
      <c r="E26" s="266" t="s">
        <v>39</v>
      </c>
      <c r="F26" s="283">
        <v>3</v>
      </c>
      <c r="G26" s="321"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U26</f>
        <v>1</v>
      </c>
      <c r="T26" s="35">
        <f>V26</f>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 t="shared" si="0"/>
        <v>1</v>
      </c>
      <c r="Z26" s="196" t="s">
        <v>429</v>
      </c>
      <c r="AA26" s="418"/>
      <c r="AB26" s="418"/>
      <c r="AC26" s="418"/>
      <c r="AD26" s="419"/>
      <c r="AE26" s="421"/>
      <c r="AF26" s="8"/>
      <c r="AG26" s="8"/>
      <c r="AH26" s="8">
        <f>IF(ISERROR(AU26*AV26),"",AU26*AV26)</f>
        <v>0</v>
      </c>
      <c r="AI26" s="419"/>
    </row>
    <row r="27" spans="1:207">
      <c r="A27" s="261"/>
      <c r="B27" s="8"/>
      <c r="C27" s="8"/>
      <c r="D27" s="8"/>
      <c r="E27" s="266"/>
      <c r="F27" s="283"/>
      <c r="G27" s="321"/>
      <c r="H27" s="7"/>
      <c r="I27" s="8"/>
      <c r="J27" s="8"/>
      <c r="K27" s="14"/>
      <c r="L27" s="126"/>
      <c r="M27" s="127"/>
      <c r="N27" s="27"/>
      <c r="O27" s="27"/>
      <c r="P27" s="27"/>
      <c r="Q27" s="57"/>
      <c r="R27" s="35"/>
      <c r="S27" s="7"/>
      <c r="T27" s="35"/>
      <c r="U27" s="3"/>
      <c r="V27" s="163"/>
      <c r="W27" s="162"/>
      <c r="X27" s="3"/>
      <c r="Y27" s="3"/>
      <c r="Z27" s="196"/>
      <c r="AA27" s="418"/>
      <c r="AB27" s="418"/>
      <c r="AC27" s="418"/>
      <c r="AD27" s="419"/>
      <c r="AE27" s="421"/>
      <c r="AF27" s="8"/>
      <c r="AG27" s="8"/>
      <c r="AH27" s="8"/>
      <c r="AI27" s="419"/>
    </row>
    <row r="28" spans="1:207">
      <c r="A28" s="261"/>
      <c r="B28" s="8"/>
      <c r="C28" s="8"/>
      <c r="D28" s="8"/>
      <c r="E28" s="266"/>
      <c r="F28" s="283"/>
      <c r="G28" s="321"/>
      <c r="H28" s="7"/>
      <c r="I28" s="8"/>
      <c r="J28" s="8"/>
      <c r="K28" s="14"/>
      <c r="L28" s="126"/>
      <c r="M28" s="127"/>
      <c r="N28" s="27"/>
      <c r="O28" s="27"/>
      <c r="P28" s="27"/>
      <c r="Q28" s="57"/>
      <c r="R28" s="35"/>
      <c r="S28" s="7"/>
      <c r="T28" s="35"/>
      <c r="U28" s="3"/>
      <c r="V28" s="163"/>
      <c r="W28" s="162"/>
      <c r="X28" s="3"/>
      <c r="Y28" s="3"/>
      <c r="Z28" s="452"/>
      <c r="AA28" s="418"/>
      <c r="AB28" s="418"/>
      <c r="AC28" s="418"/>
      <c r="AD28" s="419"/>
      <c r="AE28" s="421"/>
      <c r="AF28" s="8"/>
      <c r="AG28" s="8"/>
      <c r="AH28" s="8"/>
      <c r="AI28" s="419"/>
    </row>
    <row r="29" spans="1:207" ht="5.25" customHeight="1">
      <c r="A29" s="261"/>
      <c r="B29" s="8"/>
      <c r="C29" s="8"/>
      <c r="D29" s="8"/>
      <c r="E29" s="266"/>
      <c r="F29" s="283"/>
      <c r="G29" s="321"/>
      <c r="H29" s="7"/>
      <c r="I29" s="8"/>
      <c r="J29" s="309"/>
      <c r="K29" s="308"/>
      <c r="L29" s="126"/>
      <c r="M29" s="127"/>
      <c r="N29" s="27"/>
      <c r="O29" s="27"/>
      <c r="P29" s="27"/>
      <c r="Q29" s="57"/>
      <c r="R29" s="35"/>
      <c r="S29" s="7"/>
      <c r="T29" s="35"/>
      <c r="U29" s="3"/>
      <c r="V29" s="163"/>
      <c r="W29" s="162"/>
      <c r="X29" s="3"/>
      <c r="Y29" s="3"/>
      <c r="Z29" s="452"/>
      <c r="AA29" s="418"/>
      <c r="AB29" s="418"/>
      <c r="AC29" s="418"/>
      <c r="AD29" s="419"/>
      <c r="AE29" s="421"/>
      <c r="AF29" s="8"/>
      <c r="AG29" s="8"/>
      <c r="AH29" s="8"/>
      <c r="AI29" s="419"/>
    </row>
    <row r="30" spans="1:207" s="517" customFormat="1">
      <c r="A30" s="410" t="s">
        <v>267</v>
      </c>
      <c r="B30" s="398"/>
      <c r="C30" s="398"/>
      <c r="D30" s="398"/>
      <c r="E30" s="370"/>
      <c r="F30" s="370"/>
      <c r="G30" s="464"/>
      <c r="H30" s="412"/>
      <c r="I30" s="398"/>
      <c r="J30" s="398">
        <f>IF(SUM(J31:J35)=0,"",MAX(J31:J35))</f>
        <v>36</v>
      </c>
      <c r="K30" s="356" t="str">
        <f>IF(ISERROR(VLOOKUP(Y30,'Directive OSH09 (FR)'!$T$6:$U$10,2,FALSE)),"",VLOOKUP(Y30,'Directive OSH09 (FR)'!$T$6:$U$10,2,FALSE))</f>
        <v>3-Moderé</v>
      </c>
      <c r="L30" s="357" t="str">
        <f>IF(ISERROR(VLOOKUP($A30,Dangers!$B$4:$G$1001,4,FALSE)),"ERR",IF(ISBLANK(VLOOKUP($A30,Dangers!$B$4:$G$1001,4,FALSE)),"","Yes"))</f>
        <v/>
      </c>
      <c r="M30" s="358" t="str">
        <f>IF(ISERROR(VLOOKUP($A30,Dangers!$B$4:$G$1001,6,FALSE)),"ERR",IF(ISBLANK((VLOOKUP($A30,Dangers!$B$4:$G$1001,6,FALSE))),"","Yes"))</f>
        <v/>
      </c>
      <c r="N30" s="358"/>
      <c r="O30" s="359"/>
      <c r="P30" s="358"/>
      <c r="Q30" s="360" t="str">
        <f>IF(OR(L30="Yes",M30="Yes"),MAX(Q31:Q35),"")</f>
        <v/>
      </c>
      <c r="R30" s="361"/>
      <c r="S30" s="357">
        <f>IF(L30="Yes",IF(SUM(S31:S35)=0,0,1),2)</f>
        <v>2</v>
      </c>
      <c r="T30" s="361">
        <f>IF(M30="Yes",IF(SUM(T31:T35)=0,0,1),2)</f>
        <v>2</v>
      </c>
      <c r="U30" s="362">
        <v>0</v>
      </c>
      <c r="V30" s="363">
        <v>0</v>
      </c>
      <c r="W30" s="364" t="str">
        <f>IF(ISERROR(VLOOKUP(H30,'Directive OSH09 (FR)'!$O$6:$P$10,2,FALSE)),"",VLOOKUP(H30,'Directive OSH09 (FR)'!$O$6:$P$10,2,FALSE))</f>
        <v/>
      </c>
      <c r="X30" s="362" t="str">
        <f>IF(ISERROR(VLOOKUP(I30,'Directive OSH09 (FR)'!$O$13:$P$17,2,FALSE)),"",VLOOKUP(I30,'Directive OSH09 (FR)'!$O$13:$P$17,2,FALSE))</f>
        <v/>
      </c>
      <c r="Y30" s="362">
        <f t="shared" ref="Y30:Y61" si="10">IF(J30="","",IF(J30&gt;=161,5,IF(J30&gt;=65,4,IF(J30&gt;=20,3,IF(J30&gt;=9,2,1)))))</f>
        <v>3</v>
      </c>
      <c r="Z30" s="445"/>
      <c r="AA30" s="446"/>
      <c r="AB30" s="446"/>
      <c r="AC30" s="446"/>
      <c r="AD30" s="447"/>
      <c r="AE30" s="445"/>
      <c r="AF30" s="446"/>
      <c r="AG30" s="446"/>
      <c r="AH30" s="446"/>
      <c r="AI30" s="447"/>
    </row>
    <row r="31" spans="1:207" ht="102">
      <c r="A31" s="261"/>
      <c r="B31" s="8" t="s">
        <v>889</v>
      </c>
      <c r="C31" s="8" t="s">
        <v>890</v>
      </c>
      <c r="D31" s="8" t="s">
        <v>1086</v>
      </c>
      <c r="E31" s="266" t="s">
        <v>36</v>
      </c>
      <c r="F31" s="283">
        <v>3</v>
      </c>
      <c r="G31" s="321" t="s">
        <v>892</v>
      </c>
      <c r="H31" s="7" t="s">
        <v>41</v>
      </c>
      <c r="I31" s="8" t="s">
        <v>47</v>
      </c>
      <c r="J31" s="8">
        <f>IF(ISERROR(W31*X31),"",W31*X31)</f>
        <v>36</v>
      </c>
      <c r="K31" s="14" t="str">
        <f>IF(ISERROR(VLOOKUP(Y31,'Directive OSH09 (FR)'!$T$6:$U$10,2,FALSE)),"",VLOOKUP(Y31,'Directive OSH09 (FR)'!$T$6:$U$10,2,FALSE))</f>
        <v>3-Moderé</v>
      </c>
      <c r="L31" s="126"/>
      <c r="M31" s="127"/>
      <c r="N31" s="27"/>
      <c r="O31" s="27"/>
      <c r="P31" s="27"/>
      <c r="Q31" s="57"/>
      <c r="R31" s="35"/>
      <c r="S31" s="7">
        <f t="shared" ref="S31:T35" si="11">U31</f>
        <v>0</v>
      </c>
      <c r="T31" s="35">
        <f t="shared" si="11"/>
        <v>0</v>
      </c>
      <c r="U31" s="3">
        <f>IF(A31="",0,IF(Q$30="",1,IF(Q$30+$U$30*365&lt;$U$1,1,0)))</f>
        <v>0</v>
      </c>
      <c r="V31" s="163">
        <f>IF(A31="",0,IF(Q$30="",1,IF(Q$30+$V$30*365&lt;$U$1,1,0)))</f>
        <v>0</v>
      </c>
      <c r="W31" s="162">
        <f>IF(ISERROR(VLOOKUP(H31,'Directive OSH09 (FR)'!$O$6:$P$10,2,FALSE)),"",VLOOKUP(H31,'Directive OSH09 (FR)'!$O$6:$P$10,2,FALSE))</f>
        <v>9</v>
      </c>
      <c r="X31" s="3">
        <f>IF(ISERROR(VLOOKUP(I31,'Directive OSH09 (FR)'!$O$13:$P$17,2,FALSE)),"",VLOOKUP(I31,'Directive OSH09 (FR)'!$O$13:$P$17,2,FALSE))</f>
        <v>4</v>
      </c>
      <c r="Y31" s="3">
        <f t="shared" si="10"/>
        <v>3</v>
      </c>
      <c r="Z31" s="417"/>
      <c r="AA31" s="418"/>
      <c r="AB31" s="418"/>
      <c r="AC31" s="418"/>
      <c r="AD31" s="419"/>
      <c r="AE31" s="417"/>
      <c r="AF31" s="418"/>
      <c r="AG31" s="418"/>
      <c r="AH31" s="418"/>
      <c r="AI31" s="419"/>
    </row>
    <row r="32" spans="1:207" ht="51">
      <c r="A32" s="261" t="s">
        <v>1072</v>
      </c>
      <c r="B32" s="8" t="s">
        <v>1087</v>
      </c>
      <c r="C32" s="255" t="s">
        <v>1088</v>
      </c>
      <c r="D32" s="255" t="s">
        <v>1080</v>
      </c>
      <c r="E32" s="266" t="s">
        <v>36</v>
      </c>
      <c r="F32" s="267">
        <v>3</v>
      </c>
      <c r="G32" s="321" t="s">
        <v>423</v>
      </c>
      <c r="H32" s="7" t="s">
        <v>38</v>
      </c>
      <c r="I32" s="8" t="s">
        <v>47</v>
      </c>
      <c r="J32" s="8">
        <f t="shared" ref="J32" si="12">IF(ISERROR(W32*X32),"",W32*X32)</f>
        <v>16</v>
      </c>
      <c r="K32" s="14" t="str">
        <f>IF(ISERROR(VLOOKUP(Y32,'Directive OSH09 (FR)'!$T$6:$U$10,2,FALSE)),"",VLOOKUP(Y32,'Directive OSH09 (FR)'!$T$6:$U$10,2,FALSE))</f>
        <v>2-Tolérable</v>
      </c>
      <c r="L32" s="126"/>
      <c r="M32" s="127"/>
      <c r="N32" s="27"/>
      <c r="O32" s="27"/>
      <c r="P32" s="27"/>
      <c r="Q32" s="57"/>
      <c r="R32" s="35"/>
      <c r="S32" s="7">
        <f t="shared" ca="1" si="11"/>
        <v>1</v>
      </c>
      <c r="T32" s="35">
        <f t="shared" ca="1" si="11"/>
        <v>1</v>
      </c>
      <c r="U32" s="3">
        <f t="shared" ref="U32" ca="1" si="13">IF(A32="",0,IF(Q$18="",1,IF(Q$18+$U$18*365&lt;$U$1,1,0)))</f>
        <v>1</v>
      </c>
      <c r="V32" s="163">
        <f t="shared" ref="V32" ca="1" si="14">IF(A32="",0,IF(Q$18="",1,IF(Q$18+$V$18*365&lt;$U$1,1,0)))</f>
        <v>1</v>
      </c>
      <c r="W32" s="162">
        <f>IF(ISERROR(VLOOKUP(H32,'Directive OSH09 (FR)'!$O$6:$P$10,2,FALSE)),"",VLOOKUP(H32,'Directive OSH09 (FR)'!$O$6:$P$10,2,FALSE))</f>
        <v>4</v>
      </c>
      <c r="X32" s="3">
        <f>IF(ISERROR(VLOOKUP(I32,'Directive OSH09 (FR)'!$O$13:$P$17,2,FALSE)),"",VLOOKUP(I32,'Directive OSH09 (FR)'!$O$13:$P$17,2,FALSE))</f>
        <v>4</v>
      </c>
      <c r="Y32" s="3">
        <f t="shared" si="10"/>
        <v>2</v>
      </c>
      <c r="Z32" s="196"/>
      <c r="AA32" s="418"/>
      <c r="AB32" s="418"/>
      <c r="AC32" s="418"/>
      <c r="AD32" s="420"/>
      <c r="AE32" s="417"/>
      <c r="AF32" s="8"/>
      <c r="AG32" s="8"/>
      <c r="AH32" s="8">
        <f t="shared" ref="AH32" si="15">IF(ISERROR(AU32*AV32),"",AU32*AV32)</f>
        <v>0</v>
      </c>
      <c r="AI32" s="423"/>
    </row>
    <row r="33" spans="1:35">
      <c r="A33" s="261"/>
      <c r="B33" s="8"/>
      <c r="C33" s="8"/>
      <c r="D33" s="8"/>
      <c r="E33" s="266"/>
      <c r="F33" s="283"/>
      <c r="G33" s="321"/>
      <c r="H33" s="7"/>
      <c r="I33" s="8"/>
      <c r="J33" s="8" t="str">
        <f>IF(ISERROR(W33*X33),"",W33*X33)</f>
        <v/>
      </c>
      <c r="K33" s="14" t="str">
        <f>IF(ISERROR(VLOOKUP(Y33,'Directive OSH09 (FR)'!$T$6:$U$10,2,FALSE)),"",VLOOKUP(Y33,'Directive OSH09 (FR)'!$T$6:$U$10,2,FALSE))</f>
        <v/>
      </c>
      <c r="L33" s="126"/>
      <c r="M33" s="127"/>
      <c r="N33" s="27"/>
      <c r="O33" s="27"/>
      <c r="P33" s="27"/>
      <c r="Q33" s="57"/>
      <c r="R33" s="35"/>
      <c r="S33" s="7">
        <f t="shared" si="11"/>
        <v>0</v>
      </c>
      <c r="T33" s="35">
        <f t="shared" si="11"/>
        <v>0</v>
      </c>
      <c r="U33" s="3">
        <f>IF(A33="",0,IF(Q$30="",1,IF(Q$30+$U$30*365&lt;$U$1,1,0)))</f>
        <v>0</v>
      </c>
      <c r="V33" s="163">
        <f>IF(A33="",0,IF(Q$30="",1,IF(Q$30+$V$30*365&lt;$U$1,1,0)))</f>
        <v>0</v>
      </c>
      <c r="W33" s="162" t="str">
        <f>IF(ISERROR(VLOOKUP(H33,'Directive OSH09 (FR)'!$O$6:$P$10,2,FALSE)),"",VLOOKUP(H33,'Directive OSH09 (FR)'!$O$6:$P$10,2,FALSE))</f>
        <v/>
      </c>
      <c r="X33" s="3" t="str">
        <f>IF(ISERROR(VLOOKUP(I33,'Directive OSH09 (FR)'!$O$13:$P$17,2,FALSE)),"",VLOOKUP(I33,'Directive OSH09 (FR)'!$O$13:$P$17,2,FALSE))</f>
        <v/>
      </c>
      <c r="Y33" s="3" t="str">
        <f t="shared" si="10"/>
        <v/>
      </c>
      <c r="Z33" s="417"/>
      <c r="AA33" s="418"/>
      <c r="AB33" s="418"/>
      <c r="AC33" s="418"/>
      <c r="AD33" s="419"/>
      <c r="AE33" s="417"/>
      <c r="AF33" s="418"/>
      <c r="AG33" s="418"/>
      <c r="AH33" s="418"/>
      <c r="AI33" s="419"/>
    </row>
    <row r="34" spans="1:35">
      <c r="A34" s="261"/>
      <c r="B34" s="8"/>
      <c r="C34" s="8"/>
      <c r="D34" s="8"/>
      <c r="E34" s="266"/>
      <c r="F34" s="283"/>
      <c r="G34" s="321"/>
      <c r="H34" s="7"/>
      <c r="I34" s="8"/>
      <c r="J34" s="8" t="str">
        <f>IF(ISERROR(W34*X34),"",W34*X34)</f>
        <v/>
      </c>
      <c r="K34" s="14" t="str">
        <f>IF(ISERROR(VLOOKUP(Y34,'Directive OSH09 (FR)'!$T$6:$U$10,2,FALSE)),"",VLOOKUP(Y34,'Directive OSH09 (FR)'!$T$6:$U$10,2,FALSE))</f>
        <v/>
      </c>
      <c r="L34" s="126"/>
      <c r="M34" s="127"/>
      <c r="N34" s="27"/>
      <c r="O34" s="27"/>
      <c r="P34" s="27"/>
      <c r="Q34" s="57"/>
      <c r="R34" s="35"/>
      <c r="S34" s="7">
        <f t="shared" si="11"/>
        <v>0</v>
      </c>
      <c r="T34" s="35">
        <f t="shared" si="11"/>
        <v>0</v>
      </c>
      <c r="U34" s="3">
        <f>IF(A34="",0,IF(Q$30="",1,IF(Q$30+$U$30*365&lt;$U$1,1,0)))</f>
        <v>0</v>
      </c>
      <c r="V34" s="163">
        <f>IF(A34="",0,IF(Q$30="",1,IF(Q$30+$V$30*365&lt;$U$1,1,0)))</f>
        <v>0</v>
      </c>
      <c r="W34" s="162" t="str">
        <f>IF(ISERROR(VLOOKUP(H34,'Directive OSH09 (FR)'!$O$6:$P$10,2,FALSE)),"",VLOOKUP(H34,'Directive OSH09 (FR)'!$O$6:$P$10,2,FALSE))</f>
        <v/>
      </c>
      <c r="X34" s="3" t="str">
        <f>IF(ISERROR(VLOOKUP(I34,'Directive OSH09 (FR)'!$O$13:$P$17,2,FALSE)),"",VLOOKUP(I34,'Directive OSH09 (FR)'!$O$13:$P$17,2,FALSE))</f>
        <v/>
      </c>
      <c r="Y34" s="3" t="str">
        <f t="shared" si="10"/>
        <v/>
      </c>
      <c r="Z34" s="417"/>
      <c r="AA34" s="418"/>
      <c r="AB34" s="418"/>
      <c r="AC34" s="418"/>
      <c r="AD34" s="419"/>
      <c r="AE34" s="417"/>
      <c r="AF34" s="418"/>
      <c r="AG34" s="418"/>
      <c r="AH34" s="418"/>
      <c r="AI34" s="419"/>
    </row>
    <row r="35" spans="1:35" ht="5.25" customHeight="1">
      <c r="A35" s="405"/>
      <c r="B35" s="62"/>
      <c r="C35" s="62"/>
      <c r="D35" s="62"/>
      <c r="E35" s="293"/>
      <c r="F35" s="293"/>
      <c r="G35" s="458"/>
      <c r="H35" s="61"/>
      <c r="I35" s="62"/>
      <c r="J35" s="62" t="str">
        <f>IF(ISERROR(W35*X35),"",W35*X35)</f>
        <v/>
      </c>
      <c r="K35" s="63" t="str">
        <f>IF(ISERROR(VLOOKUP(Y35,'Directive OSH09 (FR)'!$T$6:$U$10,2,FALSE)),"",VLOOKUP(Y35,'Directive OSH09 (FR)'!$T$6:$U$10,2,FALSE))</f>
        <v/>
      </c>
      <c r="L35" s="61"/>
      <c r="M35" s="64"/>
      <c r="N35" s="64"/>
      <c r="O35" s="64"/>
      <c r="P35" s="64"/>
      <c r="Q35" s="65"/>
      <c r="R35" s="66"/>
      <c r="S35" s="61">
        <f t="shared" si="11"/>
        <v>0</v>
      </c>
      <c r="T35" s="66">
        <f t="shared" si="11"/>
        <v>0</v>
      </c>
      <c r="U35" s="164">
        <f>IF(A35="",0,IF(Q$30="",1,IF(Q$30+$U$30*365&lt;$U$1,1,0)))</f>
        <v>0</v>
      </c>
      <c r="V35" s="165">
        <f>IF(A35="",0,IF(Q$30="",1,IF(Q$30+$V$30*365&lt;$U$1,1,0)))</f>
        <v>0</v>
      </c>
      <c r="W35" s="162" t="str">
        <f>IF(ISERROR(VLOOKUP(H35,'Directive OSH09 (FR)'!$O$6:$P$10,2,FALSE)),"",VLOOKUP(H35,'Directive OSH09 (FR)'!$O$6:$P$10,2,FALSE))</f>
        <v/>
      </c>
      <c r="X35" s="3" t="str">
        <f>IF(ISERROR(VLOOKUP(I35,'Directive OSH09 (FR)'!$O$13:$P$17,2,FALSE)),"",VLOOKUP(I35,'Directive OSH09 (FR)'!$O$13:$P$17,2,FALSE))</f>
        <v/>
      </c>
      <c r="Y35" s="3" t="str">
        <f t="shared" si="10"/>
        <v/>
      </c>
      <c r="Z35" s="417"/>
      <c r="AA35" s="418"/>
      <c r="AB35" s="418"/>
      <c r="AC35" s="418"/>
      <c r="AD35" s="419"/>
      <c r="AE35" s="417"/>
      <c r="AF35" s="418"/>
      <c r="AG35" s="418"/>
      <c r="AH35" s="418"/>
      <c r="AI35" s="419"/>
    </row>
    <row r="36" spans="1:35" s="517" customFormat="1" ht="14.25">
      <c r="A36" s="410" t="s">
        <v>272</v>
      </c>
      <c r="B36" s="398"/>
      <c r="C36" s="398"/>
      <c r="D36" s="398"/>
      <c r="E36" s="370"/>
      <c r="F36" s="370"/>
      <c r="G36" s="464"/>
      <c r="H36" s="412"/>
      <c r="I36" s="398"/>
      <c r="J36" s="398" t="str">
        <f>IF(SUM(J37:J41)=0,"",MAX(J37:J41))</f>
        <v/>
      </c>
      <c r="K36" s="356" t="str">
        <f>IF(ISERROR(VLOOKUP(Y36,'Directive OSH09 (FR)'!$T$6:$U$10,2,FALSE)),"",VLOOKUP(Y36,'Directive OSH09 (FR)'!$T$6:$U$10,2,FALSE))</f>
        <v/>
      </c>
      <c r="L36" s="357" t="str">
        <f>IF(ISERROR(VLOOKUP($A36,Dangers!$B$4:$G$1001,4,FALSE)),"ERR",IF(ISBLANK(VLOOKUP($A36,Dangers!$B$4:$G$1001,4,FALSE)),"","Yes"))</f>
        <v>Yes</v>
      </c>
      <c r="M36" s="358" t="str">
        <f>IF(ISERROR(VLOOKUP($A36,Dangers!$B$4:$G$1001,6,FALSE)),"ERR",IF(ISBLANK((VLOOKUP($A36,Dangers!$B$4:$G$1001,6,FALSE))),"","Yes"))</f>
        <v>Yes</v>
      </c>
      <c r="N36" s="358"/>
      <c r="O36" s="359"/>
      <c r="P36" s="358"/>
      <c r="Q36" s="360">
        <f>IF(OR(L36="Yes",M36="Yes"),MAX(Q37:Q41),"")</f>
        <v>0</v>
      </c>
      <c r="R36" s="361"/>
      <c r="S36" s="357">
        <f ca="1">IF(L36="Yes",IF(SUM(S37:S41)=0,0,1),2)</f>
        <v>1</v>
      </c>
      <c r="T36" s="361">
        <f ca="1">IF(M36="Yes",IF(SUM(T37:T41)=0,0,1),2)</f>
        <v>1</v>
      </c>
      <c r="U36" s="362">
        <v>3</v>
      </c>
      <c r="V36" s="363">
        <v>5</v>
      </c>
      <c r="W36" s="364" t="str">
        <f>IF(ISERROR(VLOOKUP(H36,'Directive OSH09 (FR)'!$O$6:$P$10,2,FALSE)),"",VLOOKUP(H36,'Directive OSH09 (FR)'!$O$6:$P$10,2,FALSE))</f>
        <v/>
      </c>
      <c r="X36" s="362" t="str">
        <f>IF(ISERROR(VLOOKUP(I36,'Directive OSH09 (FR)'!$O$13:$P$17,2,FALSE)),"",VLOOKUP(I36,'Directive OSH09 (FR)'!$O$13:$P$17,2,FALSE))</f>
        <v/>
      </c>
      <c r="Y36" s="362" t="str">
        <f t="shared" si="10"/>
        <v/>
      </c>
      <c r="Z36" s="445"/>
      <c r="AA36" s="446"/>
      <c r="AB36" s="446"/>
      <c r="AC36" s="446"/>
      <c r="AD36" s="447"/>
      <c r="AE36" s="445"/>
      <c r="AF36" s="446"/>
      <c r="AG36" s="446"/>
      <c r="AH36" s="446"/>
      <c r="AI36" s="447"/>
    </row>
    <row r="37" spans="1:35">
      <c r="A37" s="261" t="s">
        <v>463</v>
      </c>
      <c r="B37" s="8"/>
      <c r="C37" s="8"/>
      <c r="D37" s="8"/>
      <c r="E37" s="266"/>
      <c r="F37" s="283"/>
      <c r="G37" s="321"/>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ca="1" si="16">U37</f>
        <v>1</v>
      </c>
      <c r="T37" s="35">
        <f t="shared" ca="1" si="16"/>
        <v>1</v>
      </c>
      <c r="U37" s="3">
        <f ca="1">IF(A37="",0,IF(Q$36="",1,IF(Q$36+$U$36*365&lt;$U$1,1,0)))</f>
        <v>1</v>
      </c>
      <c r="V37" s="163">
        <f ca="1">IF(A37="",0,IF(Q$36="",1,IF(Q$36+$V$36*365&lt;$U$1,1,0)))</f>
        <v>1</v>
      </c>
      <c r="W37" s="162" t="str">
        <f>IF(ISERROR(VLOOKUP(H37,'Directive OSH09 (FR)'!$O$6:$P$10,2,FALSE)),"",VLOOKUP(H37,'Directive OSH09 (FR)'!$O$6:$P$10,2,FALSE))</f>
        <v/>
      </c>
      <c r="X37" s="3" t="str">
        <f>IF(ISERROR(VLOOKUP(I37,'Directive OSH09 (FR)'!$O$13:$P$17,2,FALSE)),"",VLOOKUP(I37,'Directive OSH09 (FR)'!$O$13:$P$17,2,FALSE))</f>
        <v/>
      </c>
      <c r="Y37" s="3" t="str">
        <f t="shared" si="10"/>
        <v/>
      </c>
      <c r="Z37" s="417"/>
      <c r="AA37" s="418"/>
      <c r="AB37" s="418"/>
      <c r="AC37" s="418"/>
      <c r="AD37" s="419"/>
      <c r="AE37" s="417"/>
      <c r="AF37" s="418"/>
      <c r="AG37" s="418"/>
      <c r="AH37" s="418"/>
      <c r="AI37" s="419"/>
    </row>
    <row r="38" spans="1:35">
      <c r="A38" s="261"/>
      <c r="B38" s="8"/>
      <c r="C38" s="8"/>
      <c r="D38" s="8"/>
      <c r="E38" s="266"/>
      <c r="F38" s="283"/>
      <c r="G38" s="321"/>
      <c r="H38" s="7"/>
      <c r="I38" s="8"/>
      <c r="J38" s="8" t="str">
        <f>IF(ISERROR(W38*X38),"",W38*X38)</f>
        <v/>
      </c>
      <c r="K38" s="14" t="str">
        <f>IF(ISERROR(VLOOKUP(Y38,'Directive OSH09 (FR)'!$T$6:$U$10,2,FALSE)),"",VLOOKUP(Y38,'Directive OSH09 (FR)'!$T$6:$U$10,2,FALSE))</f>
        <v/>
      </c>
      <c r="L38" s="126"/>
      <c r="M38" s="127"/>
      <c r="N38" s="27"/>
      <c r="O38" s="27"/>
      <c r="P38" s="27"/>
      <c r="Q38" s="57"/>
      <c r="R38" s="35"/>
      <c r="S38" s="7">
        <f t="shared" si="16"/>
        <v>0</v>
      </c>
      <c r="T38" s="35">
        <f t="shared" si="16"/>
        <v>0</v>
      </c>
      <c r="U38" s="3">
        <f>IF(A38="",0,IF(Q$36="",1,IF(Q$36+$U$36*365&lt;$U$1,1,0)))</f>
        <v>0</v>
      </c>
      <c r="V38" s="163">
        <f>IF(A38="",0,IF(Q$36="",1,IF(Q$36+$V$36*365&lt;$U$1,1,0)))</f>
        <v>0</v>
      </c>
      <c r="W38" s="162" t="str">
        <f>IF(ISERROR(VLOOKUP(H38,'Directive OSH09 (FR)'!$O$6:$P$10,2,FALSE)),"",VLOOKUP(H38,'Directive OSH09 (FR)'!$O$6:$P$10,2,FALSE))</f>
        <v/>
      </c>
      <c r="X38" s="3" t="str">
        <f>IF(ISERROR(VLOOKUP(I38,'Directive OSH09 (FR)'!$O$13:$P$17,2,FALSE)),"",VLOOKUP(I38,'Directive OSH09 (FR)'!$O$13:$P$17,2,FALSE))</f>
        <v/>
      </c>
      <c r="Y38" s="3" t="str">
        <f t="shared" si="10"/>
        <v/>
      </c>
      <c r="Z38" s="417"/>
      <c r="AA38" s="418"/>
      <c r="AB38" s="418"/>
      <c r="AC38" s="418"/>
      <c r="AD38" s="419"/>
      <c r="AE38" s="417"/>
      <c r="AF38" s="418"/>
      <c r="AG38" s="418"/>
      <c r="AH38" s="418"/>
      <c r="AI38" s="419"/>
    </row>
    <row r="39" spans="1:35">
      <c r="A39" s="261"/>
      <c r="B39" s="8"/>
      <c r="C39" s="8"/>
      <c r="D39" s="8"/>
      <c r="E39" s="266"/>
      <c r="F39" s="283"/>
      <c r="G39" s="321"/>
      <c r="H39" s="7"/>
      <c r="I39" s="8"/>
      <c r="J39" s="8" t="str">
        <f>IF(ISERROR(W39*X39),"",W39*X39)</f>
        <v/>
      </c>
      <c r="K39" s="14" t="str">
        <f>IF(ISERROR(VLOOKUP(Y39,'Directive OSH09 (FR)'!$T$6:$U$10,2,FALSE)),"",VLOOKUP(Y39,'Directive OSH09 (FR)'!$T$6:$U$10,2,FALSE))</f>
        <v/>
      </c>
      <c r="L39" s="126"/>
      <c r="M39" s="127"/>
      <c r="N39" s="27"/>
      <c r="O39" s="27"/>
      <c r="P39" s="27"/>
      <c r="Q39" s="57"/>
      <c r="R39" s="35"/>
      <c r="S39" s="7">
        <f t="shared" si="16"/>
        <v>0</v>
      </c>
      <c r="T39" s="35">
        <f t="shared" si="16"/>
        <v>0</v>
      </c>
      <c r="U39" s="3">
        <f>IF(A39="",0,IF(Q$36="",1,IF(Q$36+$U$36*365&lt;$U$1,1,0)))</f>
        <v>0</v>
      </c>
      <c r="V39" s="163">
        <f>IF(A39="",0,IF(Q$36="",1,IF(Q$36+$V$36*365&lt;$U$1,1,0)))</f>
        <v>0</v>
      </c>
      <c r="W39" s="162" t="str">
        <f>IF(ISERROR(VLOOKUP(H39,'Directive OSH09 (FR)'!$O$6:$P$10,2,FALSE)),"",VLOOKUP(H39,'Directive OSH09 (FR)'!$O$6:$P$10,2,FALSE))</f>
        <v/>
      </c>
      <c r="X39" s="3" t="str">
        <f>IF(ISERROR(VLOOKUP(I39,'Directive OSH09 (FR)'!$O$13:$P$17,2,FALSE)),"",VLOOKUP(I39,'Directive OSH09 (FR)'!$O$13:$P$17,2,FALSE))</f>
        <v/>
      </c>
      <c r="Y39" s="3" t="str">
        <f t="shared" si="10"/>
        <v/>
      </c>
      <c r="Z39" s="417"/>
      <c r="AA39" s="418"/>
      <c r="AB39" s="418"/>
      <c r="AC39" s="418"/>
      <c r="AD39" s="419"/>
      <c r="AE39" s="417"/>
      <c r="AF39" s="418"/>
      <c r="AG39" s="418"/>
      <c r="AH39" s="418"/>
      <c r="AI39" s="419"/>
    </row>
    <row r="40" spans="1:35">
      <c r="A40" s="261"/>
      <c r="B40" s="8"/>
      <c r="C40" s="8"/>
      <c r="D40" s="8"/>
      <c r="E40" s="266"/>
      <c r="F40" s="283"/>
      <c r="G40" s="321"/>
      <c r="H40" s="7"/>
      <c r="I40" s="8"/>
      <c r="J40" s="8" t="str">
        <f>IF(ISERROR(W40*X40),"",W40*X40)</f>
        <v/>
      </c>
      <c r="K40" s="14" t="str">
        <f>IF(ISERROR(VLOOKUP(Y40,'Directive OSH09 (FR)'!$T$6:$U$10,2,FALSE)),"",VLOOKUP(Y40,'Directive OSH09 (FR)'!$T$6:$U$10,2,FALSE))</f>
        <v/>
      </c>
      <c r="L40" s="126"/>
      <c r="M40" s="127"/>
      <c r="N40" s="27"/>
      <c r="O40" s="27"/>
      <c r="P40" s="27"/>
      <c r="Q40" s="57"/>
      <c r="R40" s="35"/>
      <c r="S40" s="7">
        <f t="shared" si="16"/>
        <v>0</v>
      </c>
      <c r="T40" s="35">
        <f t="shared" si="16"/>
        <v>0</v>
      </c>
      <c r="U40" s="3">
        <f>IF(A40="",0,IF(Q$36="",1,IF(Q$36+$U$36*365&lt;$U$1,1,0)))</f>
        <v>0</v>
      </c>
      <c r="V40" s="163">
        <f>IF(A40="",0,IF(Q$36="",1,IF(Q$36+$V$36*365&lt;$U$1,1,0)))</f>
        <v>0</v>
      </c>
      <c r="W40" s="162" t="str">
        <f>IF(ISERROR(VLOOKUP(H40,'Directive OSH09 (FR)'!$O$6:$P$10,2,FALSE)),"",VLOOKUP(H40,'Directive OSH09 (FR)'!$O$6:$P$10,2,FALSE))</f>
        <v/>
      </c>
      <c r="X40" s="3" t="str">
        <f>IF(ISERROR(VLOOKUP(I40,'Directive OSH09 (FR)'!$O$13:$P$17,2,FALSE)),"",VLOOKUP(I40,'Directive OSH09 (FR)'!$O$13:$P$17,2,FALSE))</f>
        <v/>
      </c>
      <c r="Y40" s="3" t="str">
        <f t="shared" si="10"/>
        <v/>
      </c>
      <c r="Z40" s="417"/>
      <c r="AA40" s="418"/>
      <c r="AB40" s="418"/>
      <c r="AC40" s="418"/>
      <c r="AD40" s="419"/>
      <c r="AE40" s="417"/>
      <c r="AF40" s="418"/>
      <c r="AG40" s="418"/>
      <c r="AH40" s="418"/>
      <c r="AI40" s="419"/>
    </row>
    <row r="41" spans="1:35" ht="5.25" customHeight="1">
      <c r="A41" s="405"/>
      <c r="B41" s="62"/>
      <c r="C41" s="62"/>
      <c r="D41" s="62"/>
      <c r="E41" s="293"/>
      <c r="F41" s="293"/>
      <c r="G41" s="458"/>
      <c r="H41" s="61"/>
      <c r="I41" s="62"/>
      <c r="J41" s="62" t="str">
        <f>IF(ISERROR(W41*X41),"",W41*X41)</f>
        <v/>
      </c>
      <c r="K41" s="63" t="str">
        <f>IF(ISERROR(VLOOKUP(Y41,'Directive OSH09 (FR)'!$T$6:$U$10,2,FALSE)),"",VLOOKUP(Y41,'Directive OSH09 (FR)'!$T$6:$U$10,2,FALSE))</f>
        <v/>
      </c>
      <c r="L41" s="61"/>
      <c r="M41" s="64"/>
      <c r="N41" s="64"/>
      <c r="O41" s="64"/>
      <c r="P41" s="64"/>
      <c r="Q41" s="65"/>
      <c r="R41" s="66"/>
      <c r="S41" s="61">
        <f t="shared" si="16"/>
        <v>0</v>
      </c>
      <c r="T41" s="66">
        <f t="shared" si="16"/>
        <v>0</v>
      </c>
      <c r="U41" s="164">
        <f>IF(A41="",0,IF(Q$36="",1,IF(Q$36+$U$36*365&lt;$U$1,1,0)))</f>
        <v>0</v>
      </c>
      <c r="V41" s="165">
        <f>IF(A41="",0,IF(Q$36="",1,IF(Q$36+$V$36*365&lt;$U$1,1,0)))</f>
        <v>0</v>
      </c>
      <c r="W41" s="162" t="str">
        <f>IF(ISERROR(VLOOKUP(H41,'Directive OSH09 (FR)'!$O$6:$P$10,2,FALSE)),"",VLOOKUP(H41,'Directive OSH09 (FR)'!$O$6:$P$10,2,FALSE))</f>
        <v/>
      </c>
      <c r="X41" s="3" t="str">
        <f>IF(ISERROR(VLOOKUP(I41,'Directive OSH09 (FR)'!$O$13:$P$17,2,FALSE)),"",VLOOKUP(I41,'Directive OSH09 (FR)'!$O$13:$P$17,2,FALSE))</f>
        <v/>
      </c>
      <c r="Y41" s="3" t="str">
        <f t="shared" si="10"/>
        <v/>
      </c>
      <c r="Z41" s="417"/>
      <c r="AA41" s="418"/>
      <c r="AB41" s="418"/>
      <c r="AC41" s="418"/>
      <c r="AD41" s="419"/>
      <c r="AE41" s="417"/>
      <c r="AF41" s="418"/>
      <c r="AG41" s="418"/>
      <c r="AH41" s="418"/>
      <c r="AI41" s="419"/>
    </row>
    <row r="42" spans="1:35" s="517" customFormat="1">
      <c r="A42" s="410" t="s">
        <v>274</v>
      </c>
      <c r="B42" s="398"/>
      <c r="C42" s="398"/>
      <c r="D42" s="398"/>
      <c r="E42" s="370"/>
      <c r="F42" s="370"/>
      <c r="G42" s="464"/>
      <c r="H42" s="412"/>
      <c r="I42" s="398"/>
      <c r="J42" s="398" t="str">
        <f>IF(SUM(J43:J47)=0,"",MAX(J43:J47))</f>
        <v/>
      </c>
      <c r="K42" s="356" t="str">
        <f>IF(ISERROR(VLOOKUP(Y42,'Directive OSH09 (FR)'!$T$6:$U$10,2,FALSE)),"",VLOOKUP(Y42,'Directive OSH09 (FR)'!$T$6:$U$10,2,FALSE))</f>
        <v/>
      </c>
      <c r="L42" s="357" t="str">
        <f>IF(ISERROR(VLOOKUP($A42,Dangers!$B$4:$G$1001,4,FALSE)),"ERR",IF(ISBLANK(VLOOKUP($A42,Dangers!$B$4:$G$1001,4,FALSE)),"","Yes"))</f>
        <v/>
      </c>
      <c r="M42" s="358" t="str">
        <f>IF(ISERROR(VLOOKUP($A42,Dangers!$B$4:$G$1001,6,FALSE)),"ERR",IF(ISBLANK((VLOOKUP($A42,Dangers!$B$4:$G$1001,6,FALSE))),"","Yes"))</f>
        <v/>
      </c>
      <c r="N42" s="358"/>
      <c r="O42" s="358"/>
      <c r="P42" s="358"/>
      <c r="Q42" s="360" t="str">
        <f>IF(OR(L42="Yes",M42="Yes"),MAX(Q43:Q47),"")</f>
        <v/>
      </c>
      <c r="R42" s="361"/>
      <c r="S42" s="357">
        <f>IF(L42="Yes",IF(SUM(S43:S47)=0,0,1),2)</f>
        <v>2</v>
      </c>
      <c r="T42" s="361">
        <f>IF(M42="Yes",IF(SUM(T43:T47)=0,0,1),2)</f>
        <v>2</v>
      </c>
      <c r="U42" s="362">
        <v>0</v>
      </c>
      <c r="V42" s="363">
        <v>0</v>
      </c>
      <c r="W42" s="364" t="str">
        <f>IF(ISERROR(VLOOKUP(H42,'Directive OSH09 (FR)'!$O$6:$P$10,2,FALSE)),"",VLOOKUP(H42,'Directive OSH09 (FR)'!$O$6:$P$10,2,FALSE))</f>
        <v/>
      </c>
      <c r="X42" s="362" t="str">
        <f>IF(ISERROR(VLOOKUP(I42,'Directive OSH09 (FR)'!$O$13:$P$17,2,FALSE)),"",VLOOKUP(I42,'Directive OSH09 (FR)'!$O$13:$P$17,2,FALSE))</f>
        <v/>
      </c>
      <c r="Y42" s="362" t="str">
        <f t="shared" si="10"/>
        <v/>
      </c>
      <c r="Z42" s="445"/>
      <c r="AA42" s="446"/>
      <c r="AB42" s="446"/>
      <c r="AC42" s="446"/>
      <c r="AD42" s="447"/>
      <c r="AE42" s="445"/>
      <c r="AF42" s="446"/>
      <c r="AG42" s="446"/>
      <c r="AH42" s="446"/>
      <c r="AI42" s="447"/>
    </row>
    <row r="43" spans="1:35">
      <c r="A43" s="261" t="s">
        <v>463</v>
      </c>
      <c r="B43" s="8"/>
      <c r="C43" s="8"/>
      <c r="D43" s="8"/>
      <c r="E43" s="266"/>
      <c r="F43" s="283"/>
      <c r="G43" s="321"/>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17">U43</f>
        <v>1</v>
      </c>
      <c r="T43" s="35">
        <f t="shared" si="17"/>
        <v>1</v>
      </c>
      <c r="U43" s="3">
        <f>IF(A43="",0,IF(Q$42="",1,IF(Q$42+$U$42*365&lt;$U$1,1,0)))</f>
        <v>1</v>
      </c>
      <c r="V43" s="163">
        <f>IF(A43="",0,IF(Q$42="",1,IF(Q$42+$V$42*365&lt;$U$1,1,0)))</f>
        <v>1</v>
      </c>
      <c r="W43" s="162" t="str">
        <f>IF(ISERROR(VLOOKUP(H43,'Directive OSH09 (FR)'!$O$6:$P$10,2,FALSE)),"",VLOOKUP(H43,'Directive OSH09 (FR)'!$O$6:$P$10,2,FALSE))</f>
        <v/>
      </c>
      <c r="X43" s="3" t="str">
        <f>IF(ISERROR(VLOOKUP(I43,'Directive OSH09 (FR)'!$O$13:$P$17,2,FALSE)),"",VLOOKUP(I43,'Directive OSH09 (FR)'!$O$13:$P$17,2,FALSE))</f>
        <v/>
      </c>
      <c r="Y43" s="3" t="str">
        <f t="shared" si="10"/>
        <v/>
      </c>
      <c r="Z43" s="417"/>
      <c r="AA43" s="418"/>
      <c r="AB43" s="418"/>
      <c r="AC43" s="418"/>
      <c r="AD43" s="419"/>
      <c r="AE43" s="417"/>
      <c r="AF43" s="418"/>
      <c r="AG43" s="418"/>
      <c r="AH43" s="418"/>
      <c r="AI43" s="419"/>
    </row>
    <row r="44" spans="1:35">
      <c r="A44" s="261"/>
      <c r="B44" s="8"/>
      <c r="C44" s="8"/>
      <c r="D44" s="8"/>
      <c r="E44" s="266"/>
      <c r="F44" s="283"/>
      <c r="G44" s="321"/>
      <c r="H44" s="7"/>
      <c r="I44" s="8"/>
      <c r="J44" s="8" t="str">
        <f>IF(ISERROR(W44*X44),"",W44*X44)</f>
        <v/>
      </c>
      <c r="K44" s="14" t="str">
        <f>IF(ISERROR(VLOOKUP(Y44,'Directive OSH09 (FR)'!$T$6:$U$10,2,FALSE)),"",VLOOKUP(Y44,'Directive OSH09 (FR)'!$T$6:$U$10,2,FALSE))</f>
        <v/>
      </c>
      <c r="L44" s="126"/>
      <c r="M44" s="127"/>
      <c r="N44" s="27"/>
      <c r="O44" s="27"/>
      <c r="P44" s="27"/>
      <c r="Q44" s="57"/>
      <c r="R44" s="35"/>
      <c r="S44" s="7">
        <f t="shared" si="17"/>
        <v>0</v>
      </c>
      <c r="T44" s="35">
        <f t="shared" si="17"/>
        <v>0</v>
      </c>
      <c r="U44" s="3">
        <f>IF(A44="",0,IF(Q$42="",1,IF(Q$42+$U$42*365&lt;$U$1,1,0)))</f>
        <v>0</v>
      </c>
      <c r="V44" s="163">
        <f>IF(A44="",0,IF(Q$42="",1,IF(Q$42+$V$42*365&lt;$U$1,1,0)))</f>
        <v>0</v>
      </c>
      <c r="W44" s="162" t="str">
        <f>IF(ISERROR(VLOOKUP(H44,'Directive OSH09 (FR)'!$O$6:$P$10,2,FALSE)),"",VLOOKUP(H44,'Directive OSH09 (FR)'!$O$6:$P$10,2,FALSE))</f>
        <v/>
      </c>
      <c r="X44" s="3" t="str">
        <f>IF(ISERROR(VLOOKUP(I44,'Directive OSH09 (FR)'!$O$13:$P$17,2,FALSE)),"",VLOOKUP(I44,'Directive OSH09 (FR)'!$O$13:$P$17,2,FALSE))</f>
        <v/>
      </c>
      <c r="Y44" s="3" t="str">
        <f t="shared" si="10"/>
        <v/>
      </c>
      <c r="Z44" s="417"/>
      <c r="AA44" s="418"/>
      <c r="AB44" s="418"/>
      <c r="AC44" s="418"/>
      <c r="AD44" s="419"/>
      <c r="AE44" s="417"/>
      <c r="AF44" s="418"/>
      <c r="AG44" s="418"/>
      <c r="AH44" s="418"/>
      <c r="AI44" s="419"/>
    </row>
    <row r="45" spans="1:35">
      <c r="A45" s="261"/>
      <c r="B45" s="8"/>
      <c r="C45" s="8"/>
      <c r="D45" s="8"/>
      <c r="E45" s="266"/>
      <c r="F45" s="283"/>
      <c r="G45" s="321"/>
      <c r="H45" s="7"/>
      <c r="I45" s="8"/>
      <c r="J45" s="8" t="str">
        <f>IF(ISERROR(W45*X45),"",W45*X45)</f>
        <v/>
      </c>
      <c r="K45" s="14" t="str">
        <f>IF(ISERROR(VLOOKUP(Y45,'Directive OSH09 (FR)'!$T$6:$U$10,2,FALSE)),"",VLOOKUP(Y45,'Directive OSH09 (FR)'!$T$6:$U$10,2,FALSE))</f>
        <v/>
      </c>
      <c r="L45" s="126"/>
      <c r="M45" s="127"/>
      <c r="N45" s="27"/>
      <c r="O45" s="27"/>
      <c r="P45" s="27"/>
      <c r="Q45" s="57"/>
      <c r="R45" s="35"/>
      <c r="S45" s="7">
        <f t="shared" si="17"/>
        <v>0</v>
      </c>
      <c r="T45" s="35">
        <f t="shared" si="17"/>
        <v>0</v>
      </c>
      <c r="U45" s="3">
        <f>IF(A45="",0,IF(Q$42="",1,IF(Q$42+$U$42*365&lt;$U$1,1,0)))</f>
        <v>0</v>
      </c>
      <c r="V45" s="163">
        <f>IF(A45="",0,IF(Q$42="",1,IF(Q$42+$V$42*365&lt;$U$1,1,0)))</f>
        <v>0</v>
      </c>
      <c r="W45" s="162" t="str">
        <f>IF(ISERROR(VLOOKUP(H45,'Directive OSH09 (FR)'!$O$6:$P$10,2,FALSE)),"",VLOOKUP(H45,'Directive OSH09 (FR)'!$O$6:$P$10,2,FALSE))</f>
        <v/>
      </c>
      <c r="X45" s="3" t="str">
        <f>IF(ISERROR(VLOOKUP(I45,'Directive OSH09 (FR)'!$O$13:$P$17,2,FALSE)),"",VLOOKUP(I45,'Directive OSH09 (FR)'!$O$13:$P$17,2,FALSE))</f>
        <v/>
      </c>
      <c r="Y45" s="3" t="str">
        <f t="shared" si="10"/>
        <v/>
      </c>
      <c r="Z45" s="417"/>
      <c r="AA45" s="418"/>
      <c r="AB45" s="418"/>
      <c r="AC45" s="418"/>
      <c r="AD45" s="419"/>
      <c r="AE45" s="417"/>
      <c r="AF45" s="418"/>
      <c r="AG45" s="418"/>
      <c r="AH45" s="418"/>
      <c r="AI45" s="419"/>
    </row>
    <row r="46" spans="1:35">
      <c r="A46" s="261"/>
      <c r="B46" s="8"/>
      <c r="C46" s="8"/>
      <c r="D46" s="8"/>
      <c r="E46" s="266"/>
      <c r="F46" s="283"/>
      <c r="G46" s="321"/>
      <c r="H46" s="7"/>
      <c r="I46" s="8"/>
      <c r="J46" s="8" t="str">
        <f>IF(ISERROR(W46*X46),"",W46*X46)</f>
        <v/>
      </c>
      <c r="K46" s="14" t="str">
        <f>IF(ISERROR(VLOOKUP(Y46,'Directive OSH09 (FR)'!$T$6:$U$10,2,FALSE)),"",VLOOKUP(Y46,'Directive OSH09 (FR)'!$T$6:$U$10,2,FALSE))</f>
        <v/>
      </c>
      <c r="L46" s="126"/>
      <c r="M46" s="127"/>
      <c r="N46" s="27"/>
      <c r="O46" s="27"/>
      <c r="P46" s="27"/>
      <c r="Q46" s="57"/>
      <c r="R46" s="35"/>
      <c r="S46" s="7">
        <f t="shared" si="17"/>
        <v>0</v>
      </c>
      <c r="T46" s="35">
        <f t="shared" si="17"/>
        <v>0</v>
      </c>
      <c r="U46" s="3">
        <f>IF(A46="",0,IF(Q$42="",1,IF(Q$42+$U$42*365&lt;$U$1,1,0)))</f>
        <v>0</v>
      </c>
      <c r="V46" s="163">
        <f>IF(A46="",0,IF(Q$42="",1,IF(Q$42+$V$42*365&lt;$U$1,1,0)))</f>
        <v>0</v>
      </c>
      <c r="W46" s="162" t="str">
        <f>IF(ISERROR(VLOOKUP(H46,'Directive OSH09 (FR)'!$O$6:$P$10,2,FALSE)),"",VLOOKUP(H46,'Directive OSH09 (FR)'!$O$6:$P$10,2,FALSE))</f>
        <v/>
      </c>
      <c r="X46" s="3" t="str">
        <f>IF(ISERROR(VLOOKUP(I46,'Directive OSH09 (FR)'!$O$13:$P$17,2,FALSE)),"",VLOOKUP(I46,'Directive OSH09 (FR)'!$O$13:$P$17,2,FALSE))</f>
        <v/>
      </c>
      <c r="Y46" s="3" t="str">
        <f t="shared" si="10"/>
        <v/>
      </c>
      <c r="Z46" s="417"/>
      <c r="AA46" s="418"/>
      <c r="AB46" s="418"/>
      <c r="AC46" s="418"/>
      <c r="AD46" s="419"/>
      <c r="AE46" s="417"/>
      <c r="AF46" s="418"/>
      <c r="AG46" s="418"/>
      <c r="AH46" s="418"/>
      <c r="AI46" s="419"/>
    </row>
    <row r="47" spans="1:35" ht="5.25" customHeight="1">
      <c r="A47" s="405"/>
      <c r="B47" s="62"/>
      <c r="C47" s="62"/>
      <c r="D47" s="62"/>
      <c r="E47" s="293"/>
      <c r="F47" s="293"/>
      <c r="G47" s="458"/>
      <c r="H47" s="61"/>
      <c r="I47" s="62"/>
      <c r="J47" s="62" t="str">
        <f>IF(ISERROR(W47*X47),"",W47*X47)</f>
        <v/>
      </c>
      <c r="K47" s="63" t="str">
        <f>IF(ISERROR(VLOOKUP(Y47,'Directive OSH09 (FR)'!$T$6:$U$10,2,FALSE)),"",VLOOKUP(Y47,'Directive OSH09 (FR)'!$T$6:$U$10,2,FALSE))</f>
        <v/>
      </c>
      <c r="L47" s="61"/>
      <c r="M47" s="64"/>
      <c r="N47" s="64"/>
      <c r="O47" s="64"/>
      <c r="P47" s="64"/>
      <c r="Q47" s="65"/>
      <c r="R47" s="66"/>
      <c r="S47" s="61">
        <f t="shared" si="17"/>
        <v>0</v>
      </c>
      <c r="T47" s="66">
        <f t="shared" si="17"/>
        <v>0</v>
      </c>
      <c r="U47" s="164">
        <f>IF(A47="",0,IF(Q$42="",1,IF(Q$42+$U$42*365&lt;$U$1,1,0)))</f>
        <v>0</v>
      </c>
      <c r="V47" s="165">
        <f>IF(A47="",0,IF(Q$42="",1,IF(Q$42+$V$42*365&lt;$U$1,1,0)))</f>
        <v>0</v>
      </c>
      <c r="W47" s="162" t="str">
        <f>IF(ISERROR(VLOOKUP(H47,'Directive OSH09 (FR)'!$O$6:$P$10,2,FALSE)),"",VLOOKUP(H47,'Directive OSH09 (FR)'!$O$6:$P$10,2,FALSE))</f>
        <v/>
      </c>
      <c r="X47" s="3" t="str">
        <f>IF(ISERROR(VLOOKUP(I47,'Directive OSH09 (FR)'!$O$13:$P$17,2,FALSE)),"",VLOOKUP(I47,'Directive OSH09 (FR)'!$O$13:$P$17,2,FALSE))</f>
        <v/>
      </c>
      <c r="Y47" s="3" t="str">
        <f t="shared" si="10"/>
        <v/>
      </c>
      <c r="Z47" s="417"/>
      <c r="AA47" s="418"/>
      <c r="AB47" s="418"/>
      <c r="AC47" s="418"/>
      <c r="AD47" s="419"/>
      <c r="AE47" s="417"/>
      <c r="AF47" s="418"/>
      <c r="AG47" s="418"/>
      <c r="AH47" s="418"/>
      <c r="AI47" s="419"/>
    </row>
    <row r="48" spans="1:35" s="517" customFormat="1" ht="14.25">
      <c r="A48" s="410" t="s">
        <v>275</v>
      </c>
      <c r="B48" s="398"/>
      <c r="C48" s="398"/>
      <c r="D48" s="398"/>
      <c r="E48" s="370"/>
      <c r="F48" s="370"/>
      <c r="G48" s="464"/>
      <c r="H48" s="412"/>
      <c r="I48" s="398"/>
      <c r="J48" s="398" t="str">
        <f>IF(SUM(J49:J53)=0,"",MAX(J49:J53))</f>
        <v/>
      </c>
      <c r="K48" s="356" t="str">
        <f>IF(ISERROR(VLOOKUP(Y48,'Directive OSH09 (FR)'!$T$6:$U$10,2,FALSE)),"",VLOOKUP(Y48,'Directive OSH09 (FR)'!$T$6:$U$10,2,FALSE))</f>
        <v/>
      </c>
      <c r="L48" s="357" t="str">
        <f>IF(ISERROR(VLOOKUP($A48,Dangers!$B$4:$G$1001,4,FALSE)),"ERR",IF(ISBLANK(VLOOKUP($A48,Dangers!$B$4:$G$1001,4,FALSE)),"","Yes"))</f>
        <v>Yes</v>
      </c>
      <c r="M48" s="358" t="str">
        <f>IF(ISERROR(VLOOKUP($A48,Dangers!$B$4:$G$1001,6,FALSE)),"ERR",IF(ISBLANK((VLOOKUP($A48,Dangers!$B$4:$G$1001,6,FALSE))),"","Yes"))</f>
        <v>Yes</v>
      </c>
      <c r="N48" s="358"/>
      <c r="O48" s="358"/>
      <c r="P48" s="358"/>
      <c r="Q48" s="360">
        <f>IF(OR(L48="Yes",M48="Yes"),MAX(Q49:Q53),"")</f>
        <v>0</v>
      </c>
      <c r="R48" s="361"/>
      <c r="S48" s="357">
        <f ca="1">IF(L48="Yes",IF(SUM(S49:S53)=0,0,1),2)</f>
        <v>1</v>
      </c>
      <c r="T48" s="361">
        <f ca="1">IF(M48="Yes",IF(SUM(T49:T53)=0,0,1),2)</f>
        <v>1</v>
      </c>
      <c r="U48" s="362">
        <v>2</v>
      </c>
      <c r="V48" s="363">
        <v>2</v>
      </c>
      <c r="W48" s="364" t="str">
        <f>IF(ISERROR(VLOOKUP(H48,'Directive OSH09 (FR)'!$O$6:$P$10,2,FALSE)),"",VLOOKUP(H48,'Directive OSH09 (FR)'!$O$6:$P$10,2,FALSE))</f>
        <v/>
      </c>
      <c r="X48" s="362" t="str">
        <f>IF(ISERROR(VLOOKUP(I48,'Directive OSH09 (FR)'!$O$13:$P$17,2,FALSE)),"",VLOOKUP(I48,'Directive OSH09 (FR)'!$O$13:$P$17,2,FALSE))</f>
        <v/>
      </c>
      <c r="Y48" s="362" t="str">
        <f t="shared" si="10"/>
        <v/>
      </c>
      <c r="Z48" s="445"/>
      <c r="AA48" s="446"/>
      <c r="AB48" s="446"/>
      <c r="AC48" s="446"/>
      <c r="AD48" s="447"/>
      <c r="AE48" s="445"/>
      <c r="AF48" s="446"/>
      <c r="AG48" s="446"/>
      <c r="AH48" s="446"/>
      <c r="AI48" s="447"/>
    </row>
    <row r="49" spans="1:36">
      <c r="A49" s="261" t="s">
        <v>463</v>
      </c>
      <c r="B49" s="8"/>
      <c r="C49" s="8"/>
      <c r="D49" s="8"/>
      <c r="E49" s="266"/>
      <c r="F49" s="283"/>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18">U49</f>
        <v>1</v>
      </c>
      <c r="T49" s="35">
        <f t="shared" ca="1" si="18"/>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3" t="str">
        <f t="shared" si="10"/>
        <v/>
      </c>
      <c r="Z49" s="417"/>
      <c r="AA49" s="418"/>
      <c r="AB49" s="418"/>
      <c r="AC49" s="418"/>
      <c r="AD49" s="419"/>
      <c r="AE49" s="417"/>
      <c r="AF49" s="418"/>
      <c r="AG49" s="418"/>
      <c r="AH49" s="418"/>
      <c r="AI49" s="419"/>
    </row>
    <row r="50" spans="1:36">
      <c r="A50" s="261"/>
      <c r="B50" s="8"/>
      <c r="C50" s="8"/>
      <c r="D50" s="8"/>
      <c r="E50" s="266"/>
      <c r="F50" s="283"/>
      <c r="G50" s="321"/>
      <c r="H50" s="7"/>
      <c r="I50" s="8"/>
      <c r="J50" s="8" t="str">
        <f>IF(ISERROR(W50*X50),"",W50*X50)</f>
        <v/>
      </c>
      <c r="K50" s="14" t="str">
        <f>IF(ISERROR(VLOOKUP(Y50,'Directive OSH09 (FR)'!$T$6:$U$10,2,FALSE)),"",VLOOKUP(Y50,'Directive OSH09 (FR)'!$T$6:$U$10,2,FALSE))</f>
        <v/>
      </c>
      <c r="L50" s="126"/>
      <c r="M50" s="127"/>
      <c r="N50" s="27"/>
      <c r="O50" s="27"/>
      <c r="P50" s="27"/>
      <c r="Q50" s="57"/>
      <c r="R50" s="35"/>
      <c r="S50" s="7">
        <f t="shared" si="18"/>
        <v>0</v>
      </c>
      <c r="T50" s="35">
        <f t="shared" si="18"/>
        <v>0</v>
      </c>
      <c r="U50" s="3">
        <f>IF(A50="",0,IF(Q$48="",1,IF(Q$48+$U$48*365&lt;$U$1,1,0)))</f>
        <v>0</v>
      </c>
      <c r="V50" s="163">
        <f>IF(A50="",0,IF(Q$48="",1,IF(Q$48+$V$48*365&lt;$U$1,1,0)))</f>
        <v>0</v>
      </c>
      <c r="W50" s="162" t="str">
        <f>IF(ISERROR(VLOOKUP(H50,'Directive OSH09 (FR)'!$O$6:$P$10,2,FALSE)),"",VLOOKUP(H50,'Directive OSH09 (FR)'!$O$6:$P$10,2,FALSE))</f>
        <v/>
      </c>
      <c r="X50" s="3" t="str">
        <f>IF(ISERROR(VLOOKUP(I50,'Directive OSH09 (FR)'!$O$13:$P$17,2,FALSE)),"",VLOOKUP(I50,'Directive OSH09 (FR)'!$O$13:$P$17,2,FALSE))</f>
        <v/>
      </c>
      <c r="Y50" s="3" t="str">
        <f t="shared" si="10"/>
        <v/>
      </c>
      <c r="Z50" s="417"/>
      <c r="AA50" s="418"/>
      <c r="AB50" s="418"/>
      <c r="AC50" s="418"/>
      <c r="AD50" s="419"/>
      <c r="AE50" s="417"/>
      <c r="AF50" s="418"/>
      <c r="AG50" s="418"/>
      <c r="AH50" s="418"/>
      <c r="AI50" s="419"/>
    </row>
    <row r="51" spans="1:36">
      <c r="A51" s="261"/>
      <c r="B51" s="8"/>
      <c r="C51" s="8"/>
      <c r="D51" s="8"/>
      <c r="E51" s="266"/>
      <c r="F51" s="283"/>
      <c r="G51" s="321"/>
      <c r="H51" s="7"/>
      <c r="I51" s="8"/>
      <c r="J51" s="8" t="str">
        <f>IF(ISERROR(W51*X51),"",W51*X51)</f>
        <v/>
      </c>
      <c r="K51" s="14" t="str">
        <f>IF(ISERROR(VLOOKUP(Y51,'Directive OSH09 (FR)'!$T$6:$U$10,2,FALSE)),"",VLOOKUP(Y51,'Directive OSH09 (FR)'!$T$6:$U$10,2,FALSE))</f>
        <v/>
      </c>
      <c r="L51" s="126"/>
      <c r="M51" s="127"/>
      <c r="N51" s="27"/>
      <c r="O51" s="27"/>
      <c r="P51" s="27"/>
      <c r="Q51" s="57"/>
      <c r="R51" s="35"/>
      <c r="S51" s="7">
        <f t="shared" si="18"/>
        <v>0</v>
      </c>
      <c r="T51" s="35">
        <f t="shared" si="18"/>
        <v>0</v>
      </c>
      <c r="U51" s="3">
        <f>IF(A51="",0,IF(Q$48="",1,IF(Q$48+$U$48*365&lt;$U$1,1,0)))</f>
        <v>0</v>
      </c>
      <c r="V51" s="163">
        <f>IF(A51="",0,IF(Q$48="",1,IF(Q$48+$V$48*365&lt;$U$1,1,0)))</f>
        <v>0</v>
      </c>
      <c r="W51" s="162" t="str">
        <f>IF(ISERROR(VLOOKUP(H51,'Directive OSH09 (FR)'!$O$6:$P$10,2,FALSE)),"",VLOOKUP(H51,'Directive OSH09 (FR)'!$O$6:$P$10,2,FALSE))</f>
        <v/>
      </c>
      <c r="X51" s="3" t="str">
        <f>IF(ISERROR(VLOOKUP(I51,'Directive OSH09 (FR)'!$O$13:$P$17,2,FALSE)),"",VLOOKUP(I51,'Directive OSH09 (FR)'!$O$13:$P$17,2,FALSE))</f>
        <v/>
      </c>
      <c r="Y51" s="3" t="str">
        <f t="shared" si="10"/>
        <v/>
      </c>
      <c r="Z51" s="417"/>
      <c r="AA51" s="418"/>
      <c r="AB51" s="418"/>
      <c r="AC51" s="418"/>
      <c r="AD51" s="419"/>
      <c r="AE51" s="417"/>
      <c r="AF51" s="418"/>
      <c r="AG51" s="418"/>
      <c r="AH51" s="418"/>
      <c r="AI51" s="419"/>
    </row>
    <row r="52" spans="1:36">
      <c r="A52" s="261"/>
      <c r="B52" s="8"/>
      <c r="C52" s="8"/>
      <c r="D52" s="8"/>
      <c r="E52" s="266"/>
      <c r="F52" s="283"/>
      <c r="G52" s="321"/>
      <c r="H52" s="7"/>
      <c r="I52" s="8"/>
      <c r="J52" s="8" t="str">
        <f>IF(ISERROR(W52*X52),"",W52*X52)</f>
        <v/>
      </c>
      <c r="K52" s="14" t="str">
        <f>IF(ISERROR(VLOOKUP(Y52,'Directive OSH09 (FR)'!$T$6:$U$10,2,FALSE)),"",VLOOKUP(Y52,'Directive OSH09 (FR)'!$T$6:$U$10,2,FALSE))</f>
        <v/>
      </c>
      <c r="L52" s="126"/>
      <c r="M52" s="127"/>
      <c r="N52" s="27"/>
      <c r="O52" s="27"/>
      <c r="P52" s="27"/>
      <c r="Q52" s="57"/>
      <c r="R52" s="35"/>
      <c r="S52" s="7">
        <f t="shared" si="18"/>
        <v>0</v>
      </c>
      <c r="T52" s="35">
        <f t="shared" si="18"/>
        <v>0</v>
      </c>
      <c r="U52" s="3">
        <f>IF(A52="",0,IF(Q$48="",1,IF(Q$48+$U$48*365&lt;$U$1,1,0)))</f>
        <v>0</v>
      </c>
      <c r="V52" s="163">
        <f>IF(A52="",0,IF(Q$48="",1,IF(Q$48+$V$48*365&lt;$U$1,1,0)))</f>
        <v>0</v>
      </c>
      <c r="W52" s="162" t="str">
        <f>IF(ISERROR(VLOOKUP(H52,'Directive OSH09 (FR)'!$O$6:$P$10,2,FALSE)),"",VLOOKUP(H52,'Directive OSH09 (FR)'!$O$6:$P$10,2,FALSE))</f>
        <v/>
      </c>
      <c r="X52" s="3" t="str">
        <f>IF(ISERROR(VLOOKUP(I52,'Directive OSH09 (FR)'!$O$13:$P$17,2,FALSE)),"",VLOOKUP(I52,'Directive OSH09 (FR)'!$O$13:$P$17,2,FALSE))</f>
        <v/>
      </c>
      <c r="Y52" s="3" t="str">
        <f t="shared" si="10"/>
        <v/>
      </c>
      <c r="Z52" s="417"/>
      <c r="AA52" s="418"/>
      <c r="AB52" s="418"/>
      <c r="AC52" s="418"/>
      <c r="AD52" s="419"/>
      <c r="AE52" s="417"/>
      <c r="AF52" s="418"/>
      <c r="AG52" s="418"/>
      <c r="AH52" s="418"/>
      <c r="AI52" s="419"/>
    </row>
    <row r="53" spans="1:36" ht="5.25" customHeight="1">
      <c r="A53" s="405"/>
      <c r="B53" s="62"/>
      <c r="C53" s="62"/>
      <c r="D53" s="62"/>
      <c r="E53" s="293"/>
      <c r="F53" s="293"/>
      <c r="G53" s="458"/>
      <c r="H53" s="61"/>
      <c r="I53" s="62"/>
      <c r="J53" s="62" t="str">
        <f>IF(ISERROR(W53*X53),"",W53*X53)</f>
        <v/>
      </c>
      <c r="K53" s="63" t="str">
        <f>IF(ISERROR(VLOOKUP(Y53,'Directive OSH09 (FR)'!$T$6:$U$10,2,FALSE)),"",VLOOKUP(Y53,'Directive OSH09 (FR)'!$T$6:$U$10,2,FALSE))</f>
        <v/>
      </c>
      <c r="L53" s="61"/>
      <c r="M53" s="64"/>
      <c r="N53" s="64"/>
      <c r="O53" s="64"/>
      <c r="P53" s="64"/>
      <c r="Q53" s="65"/>
      <c r="R53" s="66"/>
      <c r="S53" s="61">
        <f t="shared" si="18"/>
        <v>0</v>
      </c>
      <c r="T53" s="66">
        <f t="shared" si="18"/>
        <v>0</v>
      </c>
      <c r="U53" s="164">
        <f>IF(A53="",0,IF(Q$48="",1,IF(Q$48+$U$48*365&lt;$U$1,1,0)))</f>
        <v>0</v>
      </c>
      <c r="V53" s="165">
        <f>IF(A53="",0,IF(Q$48="",1,IF(Q$48+$V$48*365&lt;$U$1,1,0)))</f>
        <v>0</v>
      </c>
      <c r="W53" s="162" t="str">
        <f>IF(ISERROR(VLOOKUP(H53,'Directive OSH09 (FR)'!$O$6:$P$10,2,FALSE)),"",VLOOKUP(H53,'Directive OSH09 (FR)'!$O$6:$P$10,2,FALSE))</f>
        <v/>
      </c>
      <c r="X53" s="3" t="str">
        <f>IF(ISERROR(VLOOKUP(I53,'Directive OSH09 (FR)'!$O$13:$P$17,2,FALSE)),"",VLOOKUP(I53,'Directive OSH09 (FR)'!$O$13:$P$17,2,FALSE))</f>
        <v/>
      </c>
      <c r="Y53" s="3" t="str">
        <f t="shared" si="10"/>
        <v/>
      </c>
      <c r="Z53" s="417"/>
      <c r="AA53" s="418"/>
      <c r="AB53" s="418"/>
      <c r="AC53" s="418"/>
      <c r="AD53" s="419"/>
      <c r="AE53" s="417"/>
      <c r="AF53" s="418"/>
      <c r="AG53" s="418"/>
      <c r="AH53" s="418"/>
      <c r="AI53" s="419"/>
    </row>
    <row r="54" spans="1:36" s="398" customFormat="1">
      <c r="A54" s="410" t="s">
        <v>278</v>
      </c>
      <c r="J54" s="398">
        <f>IF(SUM(J55:J59)=0,"",MAX(J55:J59))</f>
        <v>32</v>
      </c>
      <c r="K54" s="398" t="str">
        <f>IF(ISERROR(VLOOKUP(Y54,'Directive OSH09 (FR)'!$T$6:$U$10,2,FALSE)),"",VLOOKUP(Y54,'Directive OSH09 (FR)'!$T$6:$U$10,2,FALSE))</f>
        <v>3-Moderé</v>
      </c>
      <c r="L54" s="398" t="str">
        <f>IF(ISERROR(VLOOKUP($A54,Dangers!$B$4:$G$1001,4,FALSE)),"ERR",IF(ISBLANK(VLOOKUP($A54,Dangers!$B$4:$G$1001,4,FALSE)),"","Yes"))</f>
        <v/>
      </c>
      <c r="M54" s="398" t="str">
        <f>IF(ISERROR(VLOOKUP($A54,Dangers!$B$4:$G$1001,6,FALSE)),"ERR",IF(ISBLANK((VLOOKUP($A54,Dangers!$B$4:$G$1001,6,FALSE))),"","Yes"))</f>
        <v/>
      </c>
      <c r="Q54" s="398" t="str">
        <f>IF(OR(L54="Yes",M54="Yes"),MAX(Q55:Q59),"")</f>
        <v/>
      </c>
      <c r="S54" s="398">
        <f>IF(L54="Yes",IF(SUM(S55:S59)=0,0,1),2)</f>
        <v>2</v>
      </c>
      <c r="T54" s="398">
        <f>IF(M54="Yes",IF(SUM(T55:T59)=0,0,1),2)</f>
        <v>2</v>
      </c>
      <c r="U54" s="398">
        <v>0</v>
      </c>
      <c r="V54" s="398">
        <v>0</v>
      </c>
      <c r="W54" s="398" t="str">
        <f>IF(ISERROR(VLOOKUP(H54,'Directive OSH09 (FR)'!$O$6:$P$10,2,FALSE)),"",VLOOKUP(H54,'Directive OSH09 (FR)'!$O$6:$P$10,2,FALSE))</f>
        <v/>
      </c>
      <c r="X54" s="398" t="str">
        <f>IF(ISERROR(VLOOKUP(I54,'Directive OSH09 (FR)'!$O$13:$P$17,2,FALSE)),"",VLOOKUP(I54,'Directive OSH09 (FR)'!$O$13:$P$17,2,FALSE))</f>
        <v/>
      </c>
      <c r="Y54" s="370">
        <f t="shared" si="10"/>
        <v>3</v>
      </c>
      <c r="Z54" s="412"/>
      <c r="AD54" s="453"/>
      <c r="AE54" s="412"/>
      <c r="AI54" s="453"/>
      <c r="AJ54" s="518"/>
    </row>
    <row r="55" spans="1:36" ht="38.25">
      <c r="A55" s="261" t="s">
        <v>485</v>
      </c>
      <c r="B55" s="255" t="s">
        <v>490</v>
      </c>
      <c r="C55" s="255" t="s">
        <v>491</v>
      </c>
      <c r="D55" s="442" t="s">
        <v>492</v>
      </c>
      <c r="E55" s="266" t="s">
        <v>39</v>
      </c>
      <c r="F55" s="267">
        <v>3</v>
      </c>
      <c r="G55" s="256" t="s">
        <v>489</v>
      </c>
      <c r="H55" s="7" t="s">
        <v>38</v>
      </c>
      <c r="I55" s="8" t="s">
        <v>48</v>
      </c>
      <c r="J55" s="8">
        <f>IF(ISERROR(W55*X55),"",W55*X55)</f>
        <v>32</v>
      </c>
      <c r="K55" s="14" t="str">
        <f>IF(ISERROR(VLOOKUP(Y55,'Directive OSH09 (FR)'!$T$6:$U$10,2,FALSE)),"",VLOOKUP(Y55,'Directive OSH09 (FR)'!$T$6:$U$10,2,FALSE))</f>
        <v>3-Moderé</v>
      </c>
      <c r="L55" s="126"/>
      <c r="M55" s="127"/>
      <c r="N55" s="27"/>
      <c r="O55" s="27"/>
      <c r="P55" s="27"/>
      <c r="Q55" s="57"/>
      <c r="R55" s="35"/>
      <c r="S55" s="7">
        <f t="shared" ref="S55:T58" si="19">U55</f>
        <v>1</v>
      </c>
      <c r="T55" s="35">
        <f t="shared" si="19"/>
        <v>1</v>
      </c>
      <c r="U55" s="3">
        <f>IF(A55="",0,IF(Q$57="",1,IF(Q$57+$U$57*365&lt;$U$1,1,0)))</f>
        <v>1</v>
      </c>
      <c r="V55" s="163">
        <f>IF(A55="",0,IF(Q$57="",1,IF(Q$57+$V$57*365&lt;$U$1,1,0)))</f>
        <v>1</v>
      </c>
      <c r="W55" s="162">
        <f>IF(ISERROR(VLOOKUP(H55,'Directive OSH09 (FR)'!$O$6:$P$10,2,FALSE)),"",VLOOKUP(H55,'Directive OSH09 (FR)'!$O$6:$P$10,2,FALSE))</f>
        <v>4</v>
      </c>
      <c r="X55" s="3">
        <f>IF(ISERROR(VLOOKUP(I55,'Directive OSH09 (FR)'!$O$13:$P$17,2,FALSE)),"",VLOOKUP(I55,'Directive OSH09 (FR)'!$O$13:$P$17,2,FALSE))</f>
        <v>8</v>
      </c>
      <c r="Y55" s="3">
        <f t="shared" si="10"/>
        <v>3</v>
      </c>
      <c r="Z55" s="196"/>
      <c r="AA55" s="418"/>
      <c r="AB55" s="418"/>
      <c r="AC55" s="418"/>
      <c r="AD55" s="419"/>
      <c r="AE55" s="421"/>
      <c r="AF55" s="8"/>
      <c r="AG55" s="8"/>
      <c r="AH55" s="8"/>
      <c r="AI55" s="423"/>
    </row>
    <row r="56" spans="1:36" ht="25.5">
      <c r="A56" s="261" t="s">
        <v>485</v>
      </c>
      <c r="B56" s="8" t="s">
        <v>493</v>
      </c>
      <c r="C56" s="8" t="s">
        <v>494</v>
      </c>
      <c r="D56" s="255" t="s">
        <v>495</v>
      </c>
      <c r="E56" s="266" t="s">
        <v>39</v>
      </c>
      <c r="F56" s="267">
        <v>3</v>
      </c>
      <c r="G56" s="256" t="s">
        <v>489</v>
      </c>
      <c r="H56" s="7" t="s">
        <v>38</v>
      </c>
      <c r="I56" s="8" t="s">
        <v>48</v>
      </c>
      <c r="J56" s="8">
        <f t="shared" ref="J56:J58" si="20">IF(ISERROR(W56*X56),"",W56*X56)</f>
        <v>32</v>
      </c>
      <c r="K56" s="14" t="str">
        <f>IF(ISERROR(VLOOKUP(Y56,'Directive OSH09 (FR)'!$T$6:$U$10,2,FALSE)),"",VLOOKUP(Y56,'Directive OSH09 (FR)'!$T$6:$U$10,2,FALSE))</f>
        <v>3-Moderé</v>
      </c>
      <c r="L56" s="126"/>
      <c r="M56" s="127"/>
      <c r="N56" s="27"/>
      <c r="O56" s="27"/>
      <c r="P56" s="27"/>
      <c r="Q56" s="57"/>
      <c r="R56" s="35"/>
      <c r="S56" s="7">
        <f t="shared" si="19"/>
        <v>1</v>
      </c>
      <c r="T56" s="35">
        <f t="shared" si="19"/>
        <v>1</v>
      </c>
      <c r="U56" s="3">
        <f>IF(A56="",0,IF(Q$57="",1,IF(Q$57+$U$57*365&lt;$U$1,1,0)))</f>
        <v>1</v>
      </c>
      <c r="V56" s="163">
        <f>IF(A56="",0,IF(Q$57="",1,IF(Q$57+$V$57*365&lt;$U$1,1,0)))</f>
        <v>1</v>
      </c>
      <c r="W56" s="162">
        <f>IF(ISERROR(VLOOKUP(H56,'Directive OSH09 (FR)'!$O$6:$P$10,2,FALSE)),"",VLOOKUP(H56,'Directive OSH09 (FR)'!$O$6:$P$10,2,FALSE))</f>
        <v>4</v>
      </c>
      <c r="X56" s="3">
        <f>IF(ISERROR(VLOOKUP(I56,'Directive OSH09 (FR)'!$O$13:$P$17,2,FALSE)),"",VLOOKUP(I56,'Directive OSH09 (FR)'!$O$13:$P$17,2,FALSE))</f>
        <v>8</v>
      </c>
      <c r="Y56" s="3">
        <f t="shared" si="10"/>
        <v>3</v>
      </c>
      <c r="Z56" s="196"/>
      <c r="AA56" s="418"/>
      <c r="AB56" s="418"/>
      <c r="AC56" s="418"/>
      <c r="AD56" s="419"/>
      <c r="AE56" s="421"/>
      <c r="AF56" s="8"/>
      <c r="AG56" s="8"/>
      <c r="AH56" s="8">
        <f t="shared" ref="AH56:AH58" si="21">IF(ISERROR(AU56*AV56),"",AU56*AV56)</f>
        <v>0</v>
      </c>
      <c r="AI56" s="419"/>
    </row>
    <row r="57" spans="1:36" ht="25.5">
      <c r="A57" s="261" t="s">
        <v>485</v>
      </c>
      <c r="B57" s="8" t="s">
        <v>496</v>
      </c>
      <c r="C57" s="8" t="s">
        <v>494</v>
      </c>
      <c r="D57" s="255" t="s">
        <v>497</v>
      </c>
      <c r="E57" s="266" t="s">
        <v>36</v>
      </c>
      <c r="F57" s="267">
        <v>3</v>
      </c>
      <c r="G57" s="256" t="s">
        <v>489</v>
      </c>
      <c r="H57" s="7" t="s">
        <v>38</v>
      </c>
      <c r="I57" s="8" t="s">
        <v>48</v>
      </c>
      <c r="J57" s="8">
        <f t="shared" si="20"/>
        <v>32</v>
      </c>
      <c r="K57" s="14" t="str">
        <f>IF(ISERROR(VLOOKUP(Y57,'Directive OSH09 (FR)'!$T$6:$U$10,2,FALSE)),"",VLOOKUP(Y57,'Directive OSH09 (FR)'!$T$6:$U$10,2,FALSE))</f>
        <v>3-Moderé</v>
      </c>
      <c r="L57" s="126"/>
      <c r="M57" s="127"/>
      <c r="N57" s="27"/>
      <c r="O57" s="27"/>
      <c r="P57" s="27"/>
      <c r="Q57" s="57"/>
      <c r="R57" s="35"/>
      <c r="S57" s="7">
        <f t="shared" si="19"/>
        <v>1</v>
      </c>
      <c r="T57" s="35">
        <f t="shared" si="19"/>
        <v>1</v>
      </c>
      <c r="U57" s="3">
        <f>IF(A57="",0,IF(Q$57="",1,IF(Q$57+$U$57*365&lt;$U$1,1,0)))</f>
        <v>1</v>
      </c>
      <c r="V57" s="163">
        <f>IF(A57="",0,IF(Q$57="",1,IF(Q$57+$V$57*365&lt;$U$1,1,0)))</f>
        <v>1</v>
      </c>
      <c r="W57" s="162">
        <f>IF(ISERROR(VLOOKUP(H57,'Directive OSH09 (FR)'!$O$6:$P$10,2,FALSE)),"",VLOOKUP(H57,'Directive OSH09 (FR)'!$O$6:$P$10,2,FALSE))</f>
        <v>4</v>
      </c>
      <c r="X57" s="3">
        <f>IF(ISERROR(VLOOKUP(I57,'Directive OSH09 (FR)'!$O$13:$P$17,2,FALSE)),"",VLOOKUP(I57,'Directive OSH09 (FR)'!$O$13:$P$17,2,FALSE))</f>
        <v>8</v>
      </c>
      <c r="Y57" s="3">
        <f t="shared" si="10"/>
        <v>3</v>
      </c>
      <c r="Z57" s="196"/>
      <c r="AA57" s="418"/>
      <c r="AB57" s="418"/>
      <c r="AC57" s="418"/>
      <c r="AD57" s="419"/>
      <c r="AE57" s="421"/>
      <c r="AF57" s="8"/>
      <c r="AG57" s="8"/>
      <c r="AH57" s="8">
        <f t="shared" si="21"/>
        <v>0</v>
      </c>
      <c r="AI57" s="419"/>
    </row>
    <row r="58" spans="1:36" ht="25.5">
      <c r="A58" s="261" t="s">
        <v>485</v>
      </c>
      <c r="B58" s="8" t="s">
        <v>496</v>
      </c>
      <c r="C58" s="8" t="s">
        <v>494</v>
      </c>
      <c r="D58" s="90" t="s">
        <v>499</v>
      </c>
      <c r="E58" s="266" t="s">
        <v>39</v>
      </c>
      <c r="F58" s="267">
        <v>3</v>
      </c>
      <c r="G58" s="256" t="s">
        <v>489</v>
      </c>
      <c r="H58" s="7" t="s">
        <v>38</v>
      </c>
      <c r="I58" s="8" t="s">
        <v>48</v>
      </c>
      <c r="J58" s="8">
        <f t="shared" si="20"/>
        <v>32</v>
      </c>
      <c r="K58" s="14" t="str">
        <f>IF(ISERROR(VLOOKUP(Y58,'Directive OSH09 (FR)'!$T$6:$U$10,2,FALSE)),"",VLOOKUP(Y58,'Directive OSH09 (FR)'!$T$6:$U$10,2,FALSE))</f>
        <v>3-Moderé</v>
      </c>
      <c r="L58" s="126"/>
      <c r="M58" s="127"/>
      <c r="N58" s="27"/>
      <c r="O58" s="27"/>
      <c r="P58" s="27"/>
      <c r="Q58" s="57"/>
      <c r="R58" s="35"/>
      <c r="S58" s="7">
        <f t="shared" si="19"/>
        <v>1</v>
      </c>
      <c r="T58" s="35">
        <f t="shared" si="19"/>
        <v>1</v>
      </c>
      <c r="U58" s="3">
        <f>IF(A58="",0,IF(Q$57="",1,IF(Q$57+$U$57*365&lt;$U$1,1,0)))</f>
        <v>1</v>
      </c>
      <c r="V58" s="163">
        <f>IF(A58="",0,IF(Q$57="",1,IF(Q$57+$V$57*365&lt;$U$1,1,0)))</f>
        <v>1</v>
      </c>
      <c r="W58" s="162">
        <f>IF(ISERROR(VLOOKUP(H58,'Directive OSH09 (FR)'!$O$6:$P$10,2,FALSE)),"",VLOOKUP(H58,'Directive OSH09 (FR)'!$O$6:$P$10,2,FALSE))</f>
        <v>4</v>
      </c>
      <c r="X58" s="3">
        <f>IF(ISERROR(VLOOKUP(I58,'Directive OSH09 (FR)'!$O$13:$P$17,2,FALSE)),"",VLOOKUP(I58,'Directive OSH09 (FR)'!$O$13:$P$17,2,FALSE))</f>
        <v>8</v>
      </c>
      <c r="Y58" s="3">
        <f t="shared" si="10"/>
        <v>3</v>
      </c>
      <c r="Z58" s="196"/>
      <c r="AA58" s="418"/>
      <c r="AB58" s="418"/>
      <c r="AC58" s="418"/>
      <c r="AD58" s="419"/>
      <c r="AE58" s="421"/>
      <c r="AF58" s="8"/>
      <c r="AG58" s="8"/>
      <c r="AH58" s="8">
        <f t="shared" si="21"/>
        <v>0</v>
      </c>
      <c r="AI58" s="419"/>
    </row>
    <row r="59" spans="1:36">
      <c r="A59" s="261"/>
      <c r="B59" s="8"/>
      <c r="C59" s="8"/>
      <c r="D59" s="8"/>
      <c r="E59" s="266"/>
      <c r="F59" s="283"/>
      <c r="G59" s="321"/>
      <c r="H59" s="7"/>
      <c r="I59" s="8"/>
      <c r="J59" s="8"/>
      <c r="K59" s="14"/>
      <c r="L59" s="126"/>
      <c r="M59" s="127"/>
      <c r="N59" s="27"/>
      <c r="O59" s="27"/>
      <c r="P59" s="27"/>
      <c r="Q59" s="57"/>
      <c r="R59" s="35"/>
      <c r="S59" s="7"/>
      <c r="T59" s="35"/>
      <c r="U59" s="3"/>
      <c r="V59" s="163"/>
      <c r="W59" s="162"/>
      <c r="X59" s="3"/>
      <c r="Y59" s="3"/>
      <c r="Z59" s="196"/>
      <c r="AA59" s="418"/>
      <c r="AB59" s="418"/>
      <c r="AC59" s="418"/>
      <c r="AD59" s="419"/>
      <c r="AE59" s="421"/>
      <c r="AF59" s="8"/>
      <c r="AG59" s="8"/>
      <c r="AH59" s="8"/>
      <c r="AI59" s="419"/>
    </row>
    <row r="60" spans="1:36" s="532" customFormat="1">
      <c r="A60" s="261"/>
      <c r="B60" s="8"/>
      <c r="C60" s="8"/>
      <c r="D60" s="90"/>
      <c r="E60" s="266"/>
      <c r="F60" s="283"/>
      <c r="G60" s="321"/>
      <c r="H60" s="7"/>
      <c r="I60" s="8"/>
      <c r="J60" s="8"/>
      <c r="K60" s="14"/>
      <c r="L60" s="126"/>
      <c r="M60" s="127"/>
      <c r="N60" s="27"/>
      <c r="O60" s="27"/>
      <c r="P60" s="27"/>
      <c r="Q60" s="57"/>
      <c r="R60" s="35"/>
      <c r="S60" s="7"/>
      <c r="T60" s="35"/>
      <c r="U60" s="3"/>
      <c r="V60" s="163"/>
      <c r="W60" s="162"/>
      <c r="X60" s="3"/>
      <c r="Y60" s="3"/>
      <c r="Z60" s="196"/>
      <c r="AA60" s="418"/>
      <c r="AB60" s="418"/>
      <c r="AC60" s="418"/>
      <c r="AD60" s="419"/>
      <c r="AE60" s="421"/>
      <c r="AF60" s="8"/>
      <c r="AG60" s="8"/>
      <c r="AH60" s="8"/>
      <c r="AI60" s="419"/>
      <c r="AJ60" s="531"/>
    </row>
    <row r="61" spans="1:36">
      <c r="A61" s="261"/>
      <c r="B61" s="8"/>
      <c r="C61" s="8"/>
      <c r="D61" s="8"/>
      <c r="E61" s="266"/>
      <c r="F61" s="283"/>
      <c r="G61" s="321"/>
      <c r="H61" s="7"/>
      <c r="I61" s="8"/>
      <c r="J61" s="8" t="str">
        <f t="shared" ref="J61" si="22">IF(ISERROR(W61*X61),"",W61*X61)</f>
        <v/>
      </c>
      <c r="K61" s="14" t="str">
        <f>IF(ISERROR(VLOOKUP(Y61,'Directive OSH09 (FR)'!$T$6:$U$10,2,FALSE)),"",VLOOKUP(Y61,'Directive OSH09 (FR)'!$T$6:$U$10,2,FALSE))</f>
        <v/>
      </c>
      <c r="L61" s="126"/>
      <c r="M61" s="127"/>
      <c r="N61" s="27"/>
      <c r="O61" s="27"/>
      <c r="P61" s="27"/>
      <c r="Q61" s="57"/>
      <c r="R61" s="35"/>
      <c r="S61" s="7">
        <f t="shared" ref="S61:T61" si="23">U61</f>
        <v>0</v>
      </c>
      <c r="T61" s="35">
        <f t="shared" si="23"/>
        <v>0</v>
      </c>
      <c r="U61" s="3">
        <f>IF(A61="",0,IF(Q$60="",1,IF(Q$60+$U$60*365&lt;$U$1,1,0)))</f>
        <v>0</v>
      </c>
      <c r="V61" s="163">
        <f>IF(A61="",0,IF(Q$60="",1,IF(Q$60+$V$60*365&lt;$U$1,1,0)))</f>
        <v>0</v>
      </c>
      <c r="W61" s="162" t="str">
        <f>IF(ISERROR(VLOOKUP(H61,'Directive OSH09 (FR)'!$O$6:$P$10,2,FALSE)),"",VLOOKUP(H61,'Directive OSH09 (FR)'!$O$6:$P$10,2,FALSE))</f>
        <v/>
      </c>
      <c r="X61" s="3" t="str">
        <f>IF(ISERROR(VLOOKUP(I61,'Directive OSH09 (FR)'!$O$13:$P$17,2,FALSE)),"",VLOOKUP(I61,'Directive OSH09 (FR)'!$O$13:$P$17,2,FALSE))</f>
        <v/>
      </c>
      <c r="Y61" s="3" t="str">
        <f t="shared" si="10"/>
        <v/>
      </c>
      <c r="Z61" s="417"/>
      <c r="AA61" s="418"/>
      <c r="AB61" s="418"/>
      <c r="AC61" s="418"/>
      <c r="AD61" s="419"/>
      <c r="AE61" s="417"/>
      <c r="AF61" s="418"/>
      <c r="AG61" s="418"/>
      <c r="AH61" s="418"/>
      <c r="AI61" s="419"/>
    </row>
    <row r="62" spans="1:36" ht="5.25" customHeight="1">
      <c r="A62" s="405"/>
      <c r="B62" s="62"/>
      <c r="C62" s="62"/>
      <c r="D62" s="62"/>
      <c r="E62" s="293"/>
      <c r="F62" s="293"/>
      <c r="G62" s="458"/>
      <c r="H62" s="61"/>
      <c r="I62" s="62"/>
      <c r="J62" s="62" t="str">
        <f t="shared" ref="J62:J68" si="24">IF(ISERROR(W62*X62),"",W62*X62)</f>
        <v/>
      </c>
      <c r="K62" s="63" t="str">
        <f>IF(ISERROR(VLOOKUP(Y62,'Directive OSH09 (FR)'!$T$6:$U$10,2,FALSE)),"",VLOOKUP(Y62,'Directive OSH09 (FR)'!$T$6:$U$10,2,FALSE))</f>
        <v/>
      </c>
      <c r="L62" s="61"/>
      <c r="M62" s="64"/>
      <c r="N62" s="64"/>
      <c r="O62" s="64"/>
      <c r="P62" s="64"/>
      <c r="Q62" s="65"/>
      <c r="R62" s="66"/>
      <c r="S62" s="61">
        <f t="shared" ref="S62:T68" si="25">U62</f>
        <v>0</v>
      </c>
      <c r="T62" s="66">
        <f t="shared" si="25"/>
        <v>0</v>
      </c>
      <c r="U62" s="164">
        <f t="shared" ref="U62" si="26">IF(A62="",0,IF(Q$54="",1,IF(Q$54+$U$54*365&lt;$U$1,1,0)))</f>
        <v>0</v>
      </c>
      <c r="V62" s="165">
        <f t="shared" ref="V62" si="27">IF(A62="",0,IF(Q$54="",1,IF(Q$54+$V$54*365&lt;$U$1,1,0)))</f>
        <v>0</v>
      </c>
      <c r="W62" s="162" t="str">
        <f>IF(ISERROR(VLOOKUP(H62,'Directive OSH09 (FR)'!$O$6:$P$10,2,FALSE)),"",VLOOKUP(H62,'Directive OSH09 (FR)'!$O$6:$P$10,2,FALSE))</f>
        <v/>
      </c>
      <c r="X62" s="3" t="str">
        <f>IF(ISERROR(VLOOKUP(I62,'Directive OSH09 (FR)'!$O$13:$P$17,2,FALSE)),"",VLOOKUP(I62,'Directive OSH09 (FR)'!$O$13:$P$17,2,FALSE))</f>
        <v/>
      </c>
      <c r="Y62" s="163" t="str">
        <f t="shared" ref="Y62:Y68" si="28">IF(J62="","",IF(J62&gt;=161,5,IF(J62&gt;=65,4,IF(J62&gt;=20,3,IF(J62&gt;=9,2,1)))))</f>
        <v/>
      </c>
      <c r="Z62" s="196"/>
      <c r="AA62" s="418"/>
      <c r="AB62" s="418"/>
      <c r="AC62" s="418"/>
      <c r="AD62" s="419"/>
      <c r="AE62" s="417"/>
      <c r="AF62" s="7"/>
      <c r="AG62" s="8"/>
      <c r="AH62" s="8">
        <f>IF(ISERROR(AU62*AV62),"",AU62*AV62)</f>
        <v>0</v>
      </c>
      <c r="AI62" s="419"/>
    </row>
    <row r="63" spans="1:36">
      <c r="A63" s="268" t="s">
        <v>279</v>
      </c>
      <c r="B63" s="391"/>
      <c r="C63" s="391"/>
      <c r="D63" s="391"/>
      <c r="E63" s="292"/>
      <c r="F63" s="292"/>
      <c r="G63" s="457"/>
      <c r="H63" s="454"/>
      <c r="I63" s="391"/>
      <c r="J63" s="391">
        <f>IF(SUM(J64:J68)=0,"",MAX(J64:J68))</f>
        <v>16</v>
      </c>
      <c r="K63" s="24" t="str">
        <f>IF(ISERROR(VLOOKUP(Y63,'Directive OSH09 (FR)'!$T$6:$U$10,2,FALSE)),"",VLOOKUP(Y63,'Directive OSH09 (FR)'!$T$6:$U$10,2,FALSE))</f>
        <v>2-Tolérable</v>
      </c>
      <c r="L63" s="43" t="str">
        <f>IF(ISERROR(VLOOKUP($A63,Dangers!$B$4:$G$1001,4,FALSE)),"ERR",IF(ISBLANK(VLOOKUP($A63,Dangers!$B$4:$G$1001,4,FALSE)),"","Yes"))</f>
        <v/>
      </c>
      <c r="M63" s="26" t="str">
        <f>IF(ISERROR(VLOOKUP($A63,Dangers!$B$4:$G$1001,6,FALSE)),"ERR",IF(ISBLANK((VLOOKUP($A63,Dangers!$B$4:$G$1001,6,FALSE))),"","Yes"))</f>
        <v/>
      </c>
      <c r="N63" s="26"/>
      <c r="O63" s="26"/>
      <c r="P63" s="26"/>
      <c r="Q63" s="132" t="str">
        <f>IF(OR(L63="Yes",M63="Yes"),MAX(Q64:Q68),"")</f>
        <v/>
      </c>
      <c r="R63" s="34"/>
      <c r="S63" s="43">
        <f>IF(L63="Yes",IF(SUM(S64:S68)=0,0,1),2)</f>
        <v>2</v>
      </c>
      <c r="T63" s="34">
        <f>IF(M63="Yes",IF(SUM(T64:T68)=0,0,1),2)</f>
        <v>2</v>
      </c>
      <c r="U63" s="160">
        <v>0</v>
      </c>
      <c r="V63" s="161">
        <v>0</v>
      </c>
      <c r="W63" s="162" t="str">
        <f>IF(ISERROR(VLOOKUP(H63,'Directive OSH09 (FR)'!$O$6:$P$10,2,FALSE)),"",VLOOKUP(H63,'Directive OSH09 (FR)'!$O$6:$P$10,2,FALSE))</f>
        <v/>
      </c>
      <c r="X63" s="3" t="str">
        <f>IF(ISERROR(VLOOKUP(I63,'Directive OSH09 (FR)'!$O$13:$P$17,2,FALSE)),"",VLOOKUP(I63,'Directive OSH09 (FR)'!$O$13:$P$17,2,FALSE))</f>
        <v/>
      </c>
      <c r="Y63" s="163">
        <f>IF(J63="","",IF(J63&gt;=161,5,IF(J63&gt;=65,4,IF(J63&gt;=20,3,IF(J63&gt;=9,2,1)))))</f>
        <v>2</v>
      </c>
      <c r="Z63" s="374"/>
      <c r="AA63" s="375"/>
      <c r="AB63" s="375"/>
      <c r="AC63" s="375"/>
      <c r="AD63" s="376"/>
      <c r="AE63" s="374"/>
      <c r="AF63" s="375"/>
      <c r="AG63" s="375"/>
      <c r="AH63" s="375"/>
      <c r="AI63" s="376"/>
    </row>
    <row r="64" spans="1:36" ht="38.25">
      <c r="A64" s="261" t="s">
        <v>1072</v>
      </c>
      <c r="B64" s="255" t="s">
        <v>505</v>
      </c>
      <c r="C64" s="8" t="s">
        <v>506</v>
      </c>
      <c r="D64" s="255" t="s">
        <v>507</v>
      </c>
      <c r="E64" s="266" t="s">
        <v>36</v>
      </c>
      <c r="F64" s="267">
        <v>3</v>
      </c>
      <c r="G64" s="321" t="s">
        <v>508</v>
      </c>
      <c r="H64" s="7" t="s">
        <v>35</v>
      </c>
      <c r="I64" s="8" t="s">
        <v>48</v>
      </c>
      <c r="J64" s="8">
        <f>IF(ISERROR(W64*X64),"",W64*X64)</f>
        <v>16</v>
      </c>
      <c r="K64" s="14" t="str">
        <f>IF(ISERROR(VLOOKUP(Y64,'Directive OSH09 (FR)'!$T$6:$U$10,2,FALSE)),"",VLOOKUP(Y64,'Directive OSH09 (FR)'!$T$6:$U$10,2,FALSE))</f>
        <v>2-Tolérable</v>
      </c>
      <c r="L64" s="126"/>
      <c r="M64" s="127"/>
      <c r="N64" s="27"/>
      <c r="O64" s="27"/>
      <c r="P64" s="27"/>
      <c r="Q64" s="57"/>
      <c r="R64" s="35"/>
      <c r="S64" s="7">
        <f t="shared" ref="S64:T64" si="29">U64</f>
        <v>1</v>
      </c>
      <c r="T64" s="35">
        <f t="shared" si="29"/>
        <v>1</v>
      </c>
      <c r="U64" s="3">
        <f>IF(A64="",0,IF(Q$140="",1,IF(Q$140+$U$91*365&lt;$U$1,1,0)))</f>
        <v>1</v>
      </c>
      <c r="V64" s="163">
        <f>IF(A64="",0,IF(Q$140="",1,IF(Q$140+$V$91*365&lt;$U$1,1,0)))</f>
        <v>1</v>
      </c>
      <c r="W64" s="162">
        <f>IF(ISERROR(VLOOKUP(H64,'Directive OSH09 (FR)'!$O$6:$P$10,2,FALSE)),"",VLOOKUP(H64,'Directive OSH09 (FR)'!$O$6:$P$10,2,FALSE))</f>
        <v>2</v>
      </c>
      <c r="X64" s="3">
        <f>IF(ISERROR(VLOOKUP(I64,'Directive OSH09 (FR)'!$O$13:$P$17,2,FALSE)),"",VLOOKUP(I64,'Directive OSH09 (FR)'!$O$13:$P$17,2,FALSE))</f>
        <v>8</v>
      </c>
      <c r="Y64" s="3">
        <f t="shared" ref="Y64" si="30">IF(J64="","",IF(J64&gt;=161,5,IF(J64&gt;=65,4,IF(J64&gt;=20,3,IF(J64&gt;=9,2,1)))))</f>
        <v>2</v>
      </c>
      <c r="Z64" s="210"/>
      <c r="AA64" s="418"/>
      <c r="AB64" s="418"/>
      <c r="AC64" s="418"/>
      <c r="AD64" s="419"/>
      <c r="AE64" s="421"/>
      <c r="AF64" s="8"/>
      <c r="AG64" s="255"/>
      <c r="AH64" s="8">
        <f t="shared" ref="AH64" si="31">IF(ISERROR(AU64*AV64),"",AU64*AV64)</f>
        <v>0</v>
      </c>
      <c r="AI64" s="423"/>
    </row>
    <row r="65" spans="1:36">
      <c r="A65" s="261"/>
      <c r="B65" s="8"/>
      <c r="C65" s="8"/>
      <c r="D65" s="8"/>
      <c r="E65" s="266"/>
      <c r="F65" s="283"/>
      <c r="G65" s="321"/>
      <c r="H65" s="7"/>
      <c r="I65" s="8"/>
      <c r="J65" s="8" t="str">
        <f t="shared" ref="J65:J67" si="32">IF(ISERROR(W65*X65),"",W65*X65)</f>
        <v/>
      </c>
      <c r="K65" s="14" t="str">
        <f>IF(ISERROR(VLOOKUP(Y65,'Directive OSH09 (FR)'!$T$6:$U$10,2,FALSE)),"",VLOOKUP(Y65,'Directive OSH09 (FR)'!$T$6:$U$10,2,FALSE))</f>
        <v/>
      </c>
      <c r="L65" s="126"/>
      <c r="M65" s="127"/>
      <c r="N65" s="27"/>
      <c r="O65" s="27"/>
      <c r="P65" s="27"/>
      <c r="Q65" s="57"/>
      <c r="R65" s="35"/>
      <c r="S65" s="7">
        <f t="shared" ref="S65:T67" si="33">U65</f>
        <v>0</v>
      </c>
      <c r="T65" s="35">
        <f t="shared" si="33"/>
        <v>0</v>
      </c>
      <c r="U65" s="3">
        <f t="shared" ref="U65:U67" si="34">IF(A65="",0,IF(Q$60="",1,IF(Q$60+$U$60*365&lt;$U$1,1,0)))</f>
        <v>0</v>
      </c>
      <c r="V65" s="163">
        <f t="shared" ref="V65:V67" si="35">IF(A65="",0,IF(Q$60="",1,IF(Q$60+$V$60*365&lt;$U$1,1,0)))</f>
        <v>0</v>
      </c>
      <c r="W65" s="162" t="str">
        <f>IF(ISERROR(VLOOKUP(H65,'Directive OSH09 (FR)'!$O$6:$P$10,2,FALSE)),"",VLOOKUP(H65,'Directive OSH09 (FR)'!$O$6:$P$10,2,FALSE))</f>
        <v/>
      </c>
      <c r="X65" s="3" t="str">
        <f>IF(ISERROR(VLOOKUP(I65,'Directive OSH09 (FR)'!$O$13:$P$17,2,FALSE)),"",VLOOKUP(I65,'Directive OSH09 (FR)'!$O$13:$P$17,2,FALSE))</f>
        <v/>
      </c>
      <c r="Y65" s="163" t="str">
        <f t="shared" ref="Y65:Y67" si="36">IF(J65="","",IF(J65&gt;=161,5,IF(J65&gt;=65,4,IF(J65&gt;=20,3,IF(J65&gt;=9,2,1)))))</f>
        <v/>
      </c>
      <c r="Z65" s="417"/>
      <c r="AA65" s="418"/>
      <c r="AB65" s="418"/>
      <c r="AC65" s="418"/>
      <c r="AD65" s="419"/>
      <c r="AE65" s="417"/>
      <c r="AF65" s="418"/>
      <c r="AG65" s="418"/>
      <c r="AH65" s="418"/>
      <c r="AI65" s="419"/>
    </row>
    <row r="66" spans="1:36">
      <c r="A66" s="261"/>
      <c r="B66" s="8"/>
      <c r="C66" s="8"/>
      <c r="D66" s="8"/>
      <c r="E66" s="266"/>
      <c r="F66" s="283"/>
      <c r="G66" s="321"/>
      <c r="H66" s="7"/>
      <c r="I66" s="8"/>
      <c r="J66" s="8" t="str">
        <f t="shared" si="32"/>
        <v/>
      </c>
      <c r="K66" s="14" t="str">
        <f>IF(ISERROR(VLOOKUP(Y66,'Directive OSH09 (FR)'!$T$6:$U$10,2,FALSE)),"",VLOOKUP(Y66,'Directive OSH09 (FR)'!$T$6:$U$10,2,FALSE))</f>
        <v/>
      </c>
      <c r="L66" s="126"/>
      <c r="M66" s="127"/>
      <c r="N66" s="27"/>
      <c r="O66" s="27"/>
      <c r="P66" s="27"/>
      <c r="Q66" s="57"/>
      <c r="R66" s="35"/>
      <c r="S66" s="7">
        <f t="shared" si="33"/>
        <v>0</v>
      </c>
      <c r="T66" s="35">
        <f t="shared" si="33"/>
        <v>0</v>
      </c>
      <c r="U66" s="3">
        <f t="shared" si="34"/>
        <v>0</v>
      </c>
      <c r="V66" s="163">
        <f t="shared" si="35"/>
        <v>0</v>
      </c>
      <c r="W66" s="162" t="str">
        <f>IF(ISERROR(VLOOKUP(H66,'Directive OSH09 (FR)'!$O$6:$P$10,2,FALSE)),"",VLOOKUP(H66,'Directive OSH09 (FR)'!$O$6:$P$10,2,FALSE))</f>
        <v/>
      </c>
      <c r="X66" s="3" t="str">
        <f>IF(ISERROR(VLOOKUP(I66,'Directive OSH09 (FR)'!$O$13:$P$17,2,FALSE)),"",VLOOKUP(I66,'Directive OSH09 (FR)'!$O$13:$P$17,2,FALSE))</f>
        <v/>
      </c>
      <c r="Y66" s="163" t="str">
        <f t="shared" si="36"/>
        <v/>
      </c>
      <c r="Z66" s="417"/>
      <c r="AA66" s="418"/>
      <c r="AB66" s="418"/>
      <c r="AC66" s="418"/>
      <c r="AD66" s="419"/>
      <c r="AE66" s="417"/>
      <c r="AF66" s="418"/>
      <c r="AG66" s="418"/>
      <c r="AH66" s="418"/>
      <c r="AI66" s="419"/>
    </row>
    <row r="67" spans="1:36">
      <c r="A67" s="261"/>
      <c r="B67" s="8"/>
      <c r="C67" s="8"/>
      <c r="D67" s="8"/>
      <c r="E67" s="266"/>
      <c r="F67" s="283"/>
      <c r="G67" s="321"/>
      <c r="H67" s="7"/>
      <c r="I67" s="8"/>
      <c r="J67" s="8" t="str">
        <f t="shared" si="32"/>
        <v/>
      </c>
      <c r="K67" s="14" t="str">
        <f>IF(ISERROR(VLOOKUP(Y67,'Directive OSH09 (FR)'!$T$6:$U$10,2,FALSE)),"",VLOOKUP(Y67,'Directive OSH09 (FR)'!$T$6:$U$10,2,FALSE))</f>
        <v/>
      </c>
      <c r="L67" s="126"/>
      <c r="M67" s="127"/>
      <c r="N67" s="27"/>
      <c r="O67" s="27"/>
      <c r="P67" s="27"/>
      <c r="Q67" s="57"/>
      <c r="R67" s="35"/>
      <c r="S67" s="7">
        <f t="shared" si="33"/>
        <v>0</v>
      </c>
      <c r="T67" s="35">
        <f t="shared" si="33"/>
        <v>0</v>
      </c>
      <c r="U67" s="3">
        <f t="shared" si="34"/>
        <v>0</v>
      </c>
      <c r="V67" s="163">
        <f t="shared" si="35"/>
        <v>0</v>
      </c>
      <c r="W67" s="162" t="str">
        <f>IF(ISERROR(VLOOKUP(H67,'Directive OSH09 (FR)'!$O$6:$P$10,2,FALSE)),"",VLOOKUP(H67,'Directive OSH09 (FR)'!$O$6:$P$10,2,FALSE))</f>
        <v/>
      </c>
      <c r="X67" s="3" t="str">
        <f>IF(ISERROR(VLOOKUP(I67,'Directive OSH09 (FR)'!$O$13:$P$17,2,FALSE)),"",VLOOKUP(I67,'Directive OSH09 (FR)'!$O$13:$P$17,2,FALSE))</f>
        <v/>
      </c>
      <c r="Y67" s="163" t="str">
        <f t="shared" si="36"/>
        <v/>
      </c>
      <c r="Z67" s="417"/>
      <c r="AA67" s="418"/>
      <c r="AB67" s="418"/>
      <c r="AC67" s="418"/>
      <c r="AD67" s="419"/>
      <c r="AE67" s="417"/>
      <c r="AF67" s="418"/>
      <c r="AG67" s="418"/>
      <c r="AH67" s="418"/>
      <c r="AI67" s="419"/>
    </row>
    <row r="68" spans="1:36">
      <c r="A68" s="261"/>
      <c r="B68" s="8"/>
      <c r="C68" s="8"/>
      <c r="D68" s="8"/>
      <c r="E68" s="266"/>
      <c r="F68" s="267"/>
      <c r="G68" s="321"/>
      <c r="H68" s="7"/>
      <c r="I68" s="8"/>
      <c r="J68" s="8" t="str">
        <f t="shared" si="24"/>
        <v/>
      </c>
      <c r="K68" s="14" t="str">
        <f>IF(ISERROR(VLOOKUP(Y68,'Directive OSH09 (FR)'!$T$6:$U$10,2,FALSE)),"",VLOOKUP(Y68,'Directive OSH09 (FR)'!$T$6:$U$10,2,FALSE))</f>
        <v/>
      </c>
      <c r="L68" s="126"/>
      <c r="M68" s="127"/>
      <c r="N68" s="27"/>
      <c r="O68" s="27"/>
      <c r="P68" s="27"/>
      <c r="Q68" s="57"/>
      <c r="R68" s="35"/>
      <c r="S68" s="7">
        <f t="shared" si="25"/>
        <v>0</v>
      </c>
      <c r="T68" s="35">
        <f t="shared" si="25"/>
        <v>0</v>
      </c>
      <c r="U68" s="3">
        <f>IF(A68="",0,IF(Q$61="",1,IF(Q$61+$U$61*365&lt;$U$1,1,0)))</f>
        <v>0</v>
      </c>
      <c r="V68" s="163">
        <f>IF(A68="",0,IF(Q$61="",1,IF(Q$61+$V$61*365&lt;$U$1,1,0)))</f>
        <v>0</v>
      </c>
      <c r="W68" s="162" t="str">
        <f>IF(ISERROR(VLOOKUP(H68,'Directive OSH09 (FR)'!$O$6:$P$10,2,FALSE)),"",VLOOKUP(H68,'Directive OSH09 (FR)'!$O$6:$P$10,2,FALSE))</f>
        <v/>
      </c>
      <c r="X68" s="3" t="str">
        <f>IF(ISERROR(VLOOKUP(I68,'Directive OSH09 (FR)'!$O$13:$P$17,2,FALSE)),"",VLOOKUP(I68,'Directive OSH09 (FR)'!$O$13:$P$17,2,FALSE))</f>
        <v/>
      </c>
      <c r="Y68" s="3" t="str">
        <f t="shared" si="28"/>
        <v/>
      </c>
      <c r="Z68" s="417"/>
      <c r="AA68" s="418"/>
      <c r="AB68" s="418"/>
      <c r="AC68" s="418"/>
      <c r="AD68" s="419"/>
      <c r="AE68" s="417"/>
      <c r="AF68" s="418"/>
      <c r="AG68" s="418"/>
      <c r="AH68" s="418"/>
      <c r="AI68" s="419"/>
    </row>
    <row r="69" spans="1:36">
      <c r="A69" s="261"/>
      <c r="B69" s="8"/>
      <c r="C69" s="8"/>
      <c r="D69" s="8"/>
      <c r="E69" s="266"/>
      <c r="F69" s="283"/>
      <c r="G69" s="321"/>
      <c r="H69" s="7"/>
      <c r="I69" s="8"/>
      <c r="J69" s="8" t="str">
        <f>IF(ISERROR(W69*X69),"",W69*X69)</f>
        <v/>
      </c>
      <c r="K69" s="14" t="str">
        <f>IF(ISERROR(VLOOKUP(Y69,'Directive OSH09 (FR)'!$T$6:$U$10,2,FALSE)),"",VLOOKUP(Y69,'Directive OSH09 (FR)'!$T$6:$U$10,2,FALSE))</f>
        <v/>
      </c>
      <c r="L69" s="126"/>
      <c r="M69" s="127"/>
      <c r="N69" s="27"/>
      <c r="O69" s="27"/>
      <c r="P69" s="27"/>
      <c r="Q69" s="57"/>
      <c r="R69" s="35"/>
      <c r="S69" s="7">
        <f>U69</f>
        <v>0</v>
      </c>
      <c r="T69" s="35">
        <f>V69</f>
        <v>0</v>
      </c>
      <c r="U69" s="3">
        <f>IF(A69="",0,IF(Q$60="",1,IF(Q$60+$U$60*365&lt;$U$1,1,0)))</f>
        <v>0</v>
      </c>
      <c r="V69" s="163">
        <f>IF(A69="",0,IF(Q$60="",1,IF(Q$60+$V$60*365&lt;$U$1,1,0)))</f>
        <v>0</v>
      </c>
      <c r="W69" s="162" t="str">
        <f>IF(ISERROR(VLOOKUP(H69,'Directive OSH09 (FR)'!$O$6:$P$10,2,FALSE)),"",VLOOKUP(H69,'Directive OSH09 (FR)'!$O$6:$P$10,2,FALSE))</f>
        <v/>
      </c>
      <c r="X69" s="3" t="str">
        <f>IF(ISERROR(VLOOKUP(I69,'Directive OSH09 (FR)'!$O$13:$P$17,2,FALSE)),"",VLOOKUP(I69,'Directive OSH09 (FR)'!$O$13:$P$17,2,FALSE))</f>
        <v/>
      </c>
      <c r="Y69" s="3" t="str">
        <f t="shared" ref="Y69:Y105" si="37">IF(J69="","",IF(J69&gt;=161,5,IF(J69&gt;=65,4,IF(J69&gt;=20,3,IF(J69&gt;=9,2,1)))))</f>
        <v/>
      </c>
      <c r="Z69" s="417"/>
      <c r="AA69" s="418"/>
      <c r="AB69" s="418"/>
      <c r="AC69" s="418"/>
      <c r="AD69" s="419"/>
      <c r="AE69" s="417"/>
      <c r="AF69" s="418"/>
      <c r="AG69" s="418"/>
      <c r="AH69" s="418"/>
      <c r="AI69" s="419"/>
    </row>
    <row r="70" spans="1:36" ht="5.25" customHeight="1">
      <c r="A70" s="405"/>
      <c r="B70" s="62"/>
      <c r="C70" s="62"/>
      <c r="D70" s="62"/>
      <c r="E70" s="293"/>
      <c r="F70" s="293"/>
      <c r="G70" s="458"/>
      <c r="H70" s="61"/>
      <c r="I70" s="62"/>
      <c r="J70" s="62" t="str">
        <f>IF(ISERROR(W70*X70),"",W70*X70)</f>
        <v/>
      </c>
      <c r="K70" s="63" t="str">
        <f>IF(ISERROR(VLOOKUP(Y70,'Directive OSH09 (FR)'!$T$6:$U$10,2,FALSE)),"",VLOOKUP(Y70,'Directive OSH09 (FR)'!$T$6:$U$10,2,FALSE))</f>
        <v/>
      </c>
      <c r="L70" s="61"/>
      <c r="M70" s="64"/>
      <c r="N70" s="64"/>
      <c r="O70" s="64"/>
      <c r="P70" s="64"/>
      <c r="Q70" s="65"/>
      <c r="R70" s="66"/>
      <c r="S70" s="61">
        <f>U70</f>
        <v>0</v>
      </c>
      <c r="T70" s="66">
        <f>V70</f>
        <v>0</v>
      </c>
      <c r="U70" s="164">
        <f>IF(A70="",0,IF(Q$60="",1,IF(Q$60+$U$60*365&lt;$U$1,1,0)))</f>
        <v>0</v>
      </c>
      <c r="V70" s="165">
        <f>IF(A70="",0,IF(Q$60="",1,IF(Q$60+$V$60*365&lt;$U$1,1,0)))</f>
        <v>0</v>
      </c>
      <c r="W70" s="162" t="str">
        <f>IF(ISERROR(VLOOKUP(H70,'Directive OSH09 (FR)'!$O$6:$P$10,2,FALSE)),"",VLOOKUP(H70,'Directive OSH09 (FR)'!$O$6:$P$10,2,FALSE))</f>
        <v/>
      </c>
      <c r="X70" s="3" t="str">
        <f>IF(ISERROR(VLOOKUP(I70,'Directive OSH09 (FR)'!$O$13:$P$17,2,FALSE)),"",VLOOKUP(I70,'Directive OSH09 (FR)'!$O$13:$P$17,2,FALSE))</f>
        <v/>
      </c>
      <c r="Y70" s="3" t="str">
        <f t="shared" si="37"/>
        <v/>
      </c>
      <c r="Z70" s="417"/>
      <c r="AA70" s="418"/>
      <c r="AB70" s="418"/>
      <c r="AC70" s="418"/>
      <c r="AD70" s="419"/>
      <c r="AE70" s="417"/>
      <c r="AF70" s="418"/>
      <c r="AG70" s="418"/>
      <c r="AH70" s="418"/>
      <c r="AI70" s="419"/>
    </row>
    <row r="71" spans="1:36" s="398" customFormat="1">
      <c r="A71" s="410" t="s">
        <v>280</v>
      </c>
      <c r="J71" s="398">
        <f>IF(SUM(J72:J76)=0,"",MAX(J72:J76))</f>
        <v>16</v>
      </c>
      <c r="K71" s="398" t="str">
        <f>IF(ISERROR(VLOOKUP(Y71,'Directive OSH09 (FR)'!$T$6:$U$10,2,FALSE)),"",VLOOKUP(Y71,'Directive OSH09 (FR)'!$T$6:$U$10,2,FALSE))</f>
        <v>2-Tolérable</v>
      </c>
      <c r="L71" s="398" t="str">
        <f>IF(ISERROR(VLOOKUP($A71,Dangers!$B$4:$G$1001,4,FALSE)),"ERR",IF(ISBLANK(VLOOKUP($A71,Dangers!$B$4:$G$1001,4,FALSE)),"","Yes"))</f>
        <v>Yes</v>
      </c>
      <c r="M71" s="398" t="str">
        <f>IF(ISERROR(VLOOKUP($A71,Dangers!$B$4:$G$1001,6,FALSE)),"ERR",IF(ISBLANK((VLOOKUP($A71,Dangers!$B$4:$G$1001,6,FALSE))),"","Yes"))</f>
        <v>Yes</v>
      </c>
      <c r="Q71" s="398">
        <f>IF(OR(L71="Yes",M71="Yes"),MAX(Q72:Q76),"")</f>
        <v>0</v>
      </c>
      <c r="S71" s="398">
        <f>IF(L71="Yes",IF(SUM(S72:S76)=0,0,1),2)</f>
        <v>0</v>
      </c>
      <c r="T71" s="398">
        <f>IF(M71="Yes",IF(SUM(T72:T76)=0,0,1),2)</f>
        <v>0</v>
      </c>
      <c r="U71" s="398">
        <v>5</v>
      </c>
      <c r="V71" s="398">
        <v>5</v>
      </c>
      <c r="W71" s="398" t="str">
        <f>IF(ISERROR(VLOOKUP(H71,'Directive OSH09 (FR)'!$O$6:$P$10,2,FALSE)),"",VLOOKUP(H71,'Directive OSH09 (FR)'!$O$6:$P$10,2,FALSE))</f>
        <v/>
      </c>
      <c r="X71" s="398" t="str">
        <f>IF(ISERROR(VLOOKUP(I71,'Directive OSH09 (FR)'!$O$13:$P$17,2,FALSE)),"",VLOOKUP(I71,'Directive OSH09 (FR)'!$O$13:$P$17,2,FALSE))</f>
        <v/>
      </c>
      <c r="Y71" s="370">
        <f t="shared" si="37"/>
        <v>2</v>
      </c>
      <c r="Z71" s="412"/>
      <c r="AD71" s="453"/>
      <c r="AE71" s="412"/>
      <c r="AI71" s="453"/>
      <c r="AJ71" s="518"/>
    </row>
    <row r="72" spans="1:36" ht="38.25">
      <c r="A72" s="261"/>
      <c r="B72" s="8" t="s">
        <v>509</v>
      </c>
      <c r="C72" s="8" t="s">
        <v>1315</v>
      </c>
      <c r="D72" s="8" t="s">
        <v>510</v>
      </c>
      <c r="E72" s="266" t="s">
        <v>39</v>
      </c>
      <c r="F72" s="283">
        <v>3</v>
      </c>
      <c r="G72" s="321" t="s">
        <v>511</v>
      </c>
      <c r="H72" s="7" t="s">
        <v>35</v>
      </c>
      <c r="I72" s="8" t="s">
        <v>48</v>
      </c>
      <c r="J72" s="8">
        <f>IF(ISERROR(W72*X72),"",W72*X72)</f>
        <v>16</v>
      </c>
      <c r="K72" s="14" t="str">
        <f>IF(ISERROR(VLOOKUP(Y72,'Directive OSH09 (FR)'!$T$6:$U$10,2,FALSE)),"",VLOOKUP(Y72,'Directive OSH09 (FR)'!$T$6:$U$10,2,FALSE))</f>
        <v>2-Tolérable</v>
      </c>
      <c r="L72" s="126"/>
      <c r="M72" s="127"/>
      <c r="N72" s="27"/>
      <c r="O72" s="27"/>
      <c r="P72" s="27"/>
      <c r="Q72" s="57"/>
      <c r="R72" s="35"/>
      <c r="S72" s="7">
        <f>U72</f>
        <v>0</v>
      </c>
      <c r="T72" s="35">
        <f>V72</f>
        <v>0</v>
      </c>
      <c r="U72" s="3">
        <f>IF(A72="",0,IF(Q$24="",1,IF(Q$24+$U$24*365&lt;$U$1,1,0)))</f>
        <v>0</v>
      </c>
      <c r="V72" s="163">
        <f>IF(A72="",0,IF(Q$24="",1,IF(Q$24+$V$24*365&lt;$U$1,1,0)))</f>
        <v>0</v>
      </c>
      <c r="W72" s="162">
        <f>IF(ISERROR(VLOOKUP(H72,'Directive OSH09 (FR)'!$O$6:$P$10,2,FALSE)),"",VLOOKUP(H72,'Directive OSH09 (FR)'!$O$6:$P$10,2,FALSE))</f>
        <v>2</v>
      </c>
      <c r="X72" s="3">
        <f>IF(ISERROR(VLOOKUP(I72,'Directive OSH09 (FR)'!$O$13:$P$17,2,FALSE)),"",VLOOKUP(I72,'Directive OSH09 (FR)'!$O$13:$P$17,2,FALSE))</f>
        <v>8</v>
      </c>
      <c r="Y72" s="3">
        <f>IF(J72="","",IF(J72&gt;=161,5,IF(J72&gt;=65,4,IF(J72&gt;=20,3,IF(J72&gt;=9,2,1)))))</f>
        <v>2</v>
      </c>
      <c r="Z72" s="417"/>
      <c r="AA72" s="418"/>
      <c r="AB72" s="418"/>
      <c r="AC72" s="418"/>
      <c r="AD72" s="419"/>
      <c r="AE72" s="417"/>
      <c r="AF72" s="418"/>
      <c r="AG72" s="418"/>
      <c r="AH72" s="418"/>
      <c r="AI72" s="419"/>
    </row>
    <row r="73" spans="1:36">
      <c r="A73" s="261"/>
      <c r="B73" s="8"/>
      <c r="C73" s="8"/>
      <c r="D73" s="8"/>
      <c r="E73" s="266"/>
      <c r="F73" s="283"/>
      <c r="G73" s="321"/>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6" si="38">U73</f>
        <v>0</v>
      </c>
      <c r="T73" s="35">
        <f t="shared" si="38"/>
        <v>0</v>
      </c>
      <c r="U73" s="3">
        <f>IF(A73="",0,IF(Q$71="",1,IF(Q$71+$U$71*365&lt;$U$1,1,0)))</f>
        <v>0</v>
      </c>
      <c r="V73" s="163">
        <f>IF(A73="",0,IF(Q$71="",1,IF(Q$71+$V$71*365&lt;$U$1,1,0)))</f>
        <v>0</v>
      </c>
      <c r="W73" s="162" t="str">
        <f>IF(ISERROR(VLOOKUP(H73,'Directive OSH09 (FR)'!$O$6:$P$10,2,FALSE)),"",VLOOKUP(H73,'Directive OSH09 (FR)'!$O$6:$P$10,2,FALSE))</f>
        <v/>
      </c>
      <c r="X73" s="3" t="str">
        <f>IF(ISERROR(VLOOKUP(I73,'Directive OSH09 (FR)'!$O$13:$P$17,2,FALSE)),"",VLOOKUP(I73,'Directive OSH09 (FR)'!$O$13:$P$17,2,FALSE))</f>
        <v/>
      </c>
      <c r="Y73" s="3" t="str">
        <f t="shared" si="37"/>
        <v/>
      </c>
      <c r="Z73" s="417"/>
      <c r="AA73" s="418"/>
      <c r="AB73" s="418"/>
      <c r="AC73" s="418"/>
      <c r="AD73" s="419"/>
      <c r="AE73" s="417"/>
      <c r="AF73" s="418"/>
      <c r="AG73" s="418"/>
      <c r="AH73" s="418"/>
      <c r="AI73" s="419"/>
    </row>
    <row r="74" spans="1:36">
      <c r="A74" s="261"/>
      <c r="B74" s="8"/>
      <c r="C74" s="8"/>
      <c r="D74" s="8"/>
      <c r="E74" s="266"/>
      <c r="F74" s="283"/>
      <c r="G74" s="321"/>
      <c r="H74" s="7"/>
      <c r="I74" s="8"/>
      <c r="J74" s="8" t="str">
        <f>IF(ISERROR(W74*X74),"",W74*X74)</f>
        <v/>
      </c>
      <c r="K74" s="14" t="str">
        <f>IF(ISERROR(VLOOKUP(Y74,'Directive OSH09 (FR)'!$T$6:$U$10,2,FALSE)),"",VLOOKUP(Y74,'Directive OSH09 (FR)'!$T$6:$U$10,2,FALSE))</f>
        <v/>
      </c>
      <c r="L74" s="126"/>
      <c r="M74" s="127"/>
      <c r="N74" s="27"/>
      <c r="O74" s="27"/>
      <c r="P74" s="27"/>
      <c r="Q74" s="57"/>
      <c r="R74" s="35"/>
      <c r="S74" s="7">
        <f t="shared" si="38"/>
        <v>0</v>
      </c>
      <c r="T74" s="35">
        <f t="shared" si="38"/>
        <v>0</v>
      </c>
      <c r="U74" s="3">
        <f>IF(A74="",0,IF(Q$71="",1,IF(Q$71+$U$71*365&lt;$U$1,1,0)))</f>
        <v>0</v>
      </c>
      <c r="V74" s="163">
        <f>IF(A74="",0,IF(Q$71="",1,IF(Q$71+$V$71*365&lt;$U$1,1,0)))</f>
        <v>0</v>
      </c>
      <c r="W74" s="162" t="str">
        <f>IF(ISERROR(VLOOKUP(H74,'Directive OSH09 (FR)'!$O$6:$P$10,2,FALSE)),"",VLOOKUP(H74,'Directive OSH09 (FR)'!$O$6:$P$10,2,FALSE))</f>
        <v/>
      </c>
      <c r="X74" s="3" t="str">
        <f>IF(ISERROR(VLOOKUP(I74,'Directive OSH09 (FR)'!$O$13:$P$17,2,FALSE)),"",VLOOKUP(I74,'Directive OSH09 (FR)'!$O$13:$P$17,2,FALSE))</f>
        <v/>
      </c>
      <c r="Y74" s="3" t="str">
        <f t="shared" si="37"/>
        <v/>
      </c>
      <c r="Z74" s="417"/>
      <c r="AA74" s="418"/>
      <c r="AB74" s="418"/>
      <c r="AC74" s="418"/>
      <c r="AD74" s="419"/>
      <c r="AE74" s="417"/>
      <c r="AF74" s="418"/>
      <c r="AG74" s="418"/>
      <c r="AH74" s="418"/>
      <c r="AI74" s="419"/>
    </row>
    <row r="75" spans="1:36">
      <c r="A75" s="261"/>
      <c r="B75" s="8"/>
      <c r="C75" s="8"/>
      <c r="D75" s="8"/>
      <c r="E75" s="266"/>
      <c r="F75" s="283"/>
      <c r="G75" s="321"/>
      <c r="H75" s="7"/>
      <c r="I75" s="8"/>
      <c r="J75" s="8" t="str">
        <f>IF(ISERROR(W75*X75),"",W75*X75)</f>
        <v/>
      </c>
      <c r="K75" s="14" t="str">
        <f>IF(ISERROR(VLOOKUP(Y75,'Directive OSH09 (FR)'!$T$6:$U$10,2,FALSE)),"",VLOOKUP(Y75,'Directive OSH09 (FR)'!$T$6:$U$10,2,FALSE))</f>
        <v/>
      </c>
      <c r="L75" s="126"/>
      <c r="M75" s="127"/>
      <c r="N75" s="27"/>
      <c r="O75" s="27"/>
      <c r="P75" s="27"/>
      <c r="Q75" s="57"/>
      <c r="R75" s="35"/>
      <c r="S75" s="7">
        <f t="shared" si="38"/>
        <v>0</v>
      </c>
      <c r="T75" s="35">
        <f t="shared" si="38"/>
        <v>0</v>
      </c>
      <c r="U75" s="3">
        <f>IF(A75="",0,IF(Q$71="",1,IF(Q$71+$U$71*365&lt;$U$1,1,0)))</f>
        <v>0</v>
      </c>
      <c r="V75" s="163">
        <f>IF(A75="",0,IF(Q$71="",1,IF(Q$71+$V$71*365&lt;$U$1,1,0)))</f>
        <v>0</v>
      </c>
      <c r="W75" s="162" t="str">
        <f>IF(ISERROR(VLOOKUP(H75,'Directive OSH09 (FR)'!$O$6:$P$10,2,FALSE)),"",VLOOKUP(H75,'Directive OSH09 (FR)'!$O$6:$P$10,2,FALSE))</f>
        <v/>
      </c>
      <c r="X75" s="3" t="str">
        <f>IF(ISERROR(VLOOKUP(I75,'Directive OSH09 (FR)'!$O$13:$P$17,2,FALSE)),"",VLOOKUP(I75,'Directive OSH09 (FR)'!$O$13:$P$17,2,FALSE))</f>
        <v/>
      </c>
      <c r="Y75" s="3" t="str">
        <f t="shared" si="37"/>
        <v/>
      </c>
      <c r="Z75" s="417"/>
      <c r="AA75" s="418"/>
      <c r="AB75" s="418"/>
      <c r="AC75" s="418"/>
      <c r="AD75" s="419"/>
      <c r="AE75" s="417"/>
      <c r="AF75" s="418"/>
      <c r="AG75" s="418"/>
      <c r="AH75" s="418"/>
      <c r="AI75" s="419"/>
    </row>
    <row r="76" spans="1:36" ht="5.25" customHeight="1">
      <c r="A76" s="405"/>
      <c r="B76" s="62"/>
      <c r="C76" s="62"/>
      <c r="D76" s="62"/>
      <c r="E76" s="293"/>
      <c r="F76" s="293"/>
      <c r="G76" s="458"/>
      <c r="H76" s="61"/>
      <c r="I76" s="62"/>
      <c r="J76" s="62" t="str">
        <f>IF(ISERROR(W76*X76),"",W76*X76)</f>
        <v/>
      </c>
      <c r="K76" s="63" t="str">
        <f>IF(ISERROR(VLOOKUP(Y76,'Directive OSH09 (FR)'!$T$6:$U$10,2,FALSE)),"",VLOOKUP(Y76,'Directive OSH09 (FR)'!$T$6:$U$10,2,FALSE))</f>
        <v/>
      </c>
      <c r="L76" s="61"/>
      <c r="M76" s="64"/>
      <c r="N76" s="64"/>
      <c r="O76" s="64"/>
      <c r="P76" s="64"/>
      <c r="Q76" s="65"/>
      <c r="R76" s="66"/>
      <c r="S76" s="61">
        <f t="shared" si="38"/>
        <v>0</v>
      </c>
      <c r="T76" s="66">
        <f t="shared" si="38"/>
        <v>0</v>
      </c>
      <c r="U76" s="164">
        <f>IF(A76="",0,IF(Q$71="",1,IF(Q$71+$U$71*365&lt;$U$1,1,0)))</f>
        <v>0</v>
      </c>
      <c r="V76" s="165">
        <f>IF(A76="",0,IF(Q$71="",1,IF(Q$71+$V$71*365&lt;$U$1,1,0)))</f>
        <v>0</v>
      </c>
      <c r="W76" s="162" t="str">
        <f>IF(ISERROR(VLOOKUP(H76,'Directive OSH09 (FR)'!$O$6:$P$10,2,FALSE)),"",VLOOKUP(H76,'Directive OSH09 (FR)'!$O$6:$P$10,2,FALSE))</f>
        <v/>
      </c>
      <c r="X76" s="3" t="str">
        <f>IF(ISERROR(VLOOKUP(I76,'Directive OSH09 (FR)'!$O$13:$P$17,2,FALSE)),"",VLOOKUP(I76,'Directive OSH09 (FR)'!$O$13:$P$17,2,FALSE))</f>
        <v/>
      </c>
      <c r="Y76" s="3" t="str">
        <f t="shared" si="37"/>
        <v/>
      </c>
      <c r="Z76" s="417"/>
      <c r="AA76" s="418"/>
      <c r="AB76" s="418"/>
      <c r="AC76" s="418"/>
      <c r="AD76" s="419"/>
      <c r="AE76" s="417"/>
      <c r="AF76" s="418"/>
      <c r="AG76" s="418"/>
      <c r="AH76" s="418"/>
      <c r="AI76" s="419"/>
    </row>
    <row r="77" spans="1:36" s="398" customFormat="1">
      <c r="A77" s="410" t="s">
        <v>282</v>
      </c>
      <c r="J77" s="398" t="str">
        <f>IF(SUM(J78:J82)=0,"",MAX(J78:J82))</f>
        <v/>
      </c>
      <c r="K77" s="398" t="str">
        <f>IF(ISERROR(VLOOKUP(Y77,'Directive OSH09 (FR)'!$T$6:$U$10,2,FALSE)),"",VLOOKUP(Y77,'Directive OSH09 (FR)'!$T$6:$U$10,2,FALSE))</f>
        <v/>
      </c>
      <c r="L77" s="398" t="str">
        <f>IF(ISERROR(VLOOKUP($A77,Dangers!$B$4:$G$1001,4,FALSE)),"ERR",IF(ISBLANK(VLOOKUP($A77,Dangers!$B$4:$G$1001,4,FALSE)),"","Yes"))</f>
        <v>Yes</v>
      </c>
      <c r="M77" s="398" t="str">
        <f>IF(ISERROR(VLOOKUP($A77,Dangers!$B$4:$G$1001,6,FALSE)),"ERR",IF(ISBLANK((VLOOKUP($A77,Dangers!$B$4:$G$1001,6,FALSE))),"","Yes"))</f>
        <v/>
      </c>
      <c r="Q77" s="398">
        <f>IF(OR(L77="Yes",M77="Yes"),MAX(Q78:Q82),"")</f>
        <v>0</v>
      </c>
      <c r="S77" s="398">
        <f ca="1">IF(L77="Yes",IF(SUM(S78:S82)=0,0,1),2)</f>
        <v>1</v>
      </c>
      <c r="T77" s="398">
        <f>IF(M77="Yes",IF(SUM(T78:T82)=0,0,1),2)</f>
        <v>2</v>
      </c>
      <c r="U77" s="398">
        <v>5</v>
      </c>
      <c r="V77" s="398">
        <v>0</v>
      </c>
      <c r="W77" s="398" t="str">
        <f>IF(ISERROR(VLOOKUP(H77,'Directive OSH09 (FR)'!$O$6:$P$10,2,FALSE)),"",VLOOKUP(H77,'Directive OSH09 (FR)'!$O$6:$P$10,2,FALSE))</f>
        <v/>
      </c>
      <c r="X77" s="398" t="str">
        <f>IF(ISERROR(VLOOKUP(I77,'Directive OSH09 (FR)'!$O$13:$P$17,2,FALSE)),"",VLOOKUP(I77,'Directive OSH09 (FR)'!$O$13:$P$17,2,FALSE))</f>
        <v/>
      </c>
      <c r="Y77" s="370" t="str">
        <f t="shared" si="37"/>
        <v/>
      </c>
      <c r="Z77" s="412"/>
      <c r="AD77" s="453"/>
      <c r="AE77" s="412"/>
      <c r="AI77" s="453"/>
      <c r="AJ77" s="518"/>
    </row>
    <row r="78" spans="1:36">
      <c r="A78" s="261" t="s">
        <v>463</v>
      </c>
      <c r="B78" s="8"/>
      <c r="C78" s="8"/>
      <c r="D78" s="8"/>
      <c r="E78" s="266"/>
      <c r="F78" s="283"/>
      <c r="G78" s="321"/>
      <c r="H78" s="7"/>
      <c r="I78" s="8"/>
      <c r="J78" s="8" t="str">
        <f>IF(ISERROR(W78*X78),"",W78*X78)</f>
        <v/>
      </c>
      <c r="K78" s="14" t="str">
        <f>IF(ISERROR(VLOOKUP(Y78,'Directive OSH09 (FR)'!$T$6:$U$10,2,FALSE)),"",VLOOKUP(Y78,'Directive OSH09 (FR)'!$T$6:$U$10,2,FALSE))</f>
        <v/>
      </c>
      <c r="L78" s="126"/>
      <c r="M78" s="127"/>
      <c r="N78" s="27"/>
      <c r="O78" s="27"/>
      <c r="P78" s="27"/>
      <c r="Q78" s="57"/>
      <c r="R78" s="35"/>
      <c r="S78" s="7">
        <f t="shared" ref="S78:T82" ca="1" si="39">U78</f>
        <v>1</v>
      </c>
      <c r="T78" s="35">
        <f t="shared" ca="1" si="39"/>
        <v>1</v>
      </c>
      <c r="U78" s="3">
        <f ca="1">IF(A78="",0,IF(Q$77="",1,IF(Q$77+$U$77*365&lt;$U$1,1,0)))</f>
        <v>1</v>
      </c>
      <c r="V78" s="163">
        <f ca="1">IF(A78="",0,IF(Q$77="",1,IF(Q$77+$V$77*365&lt;$U$1,1,0)))</f>
        <v>1</v>
      </c>
      <c r="W78" s="162" t="str">
        <f>IF(ISERROR(VLOOKUP(H78,'Directive OSH09 (FR)'!$O$6:$P$10,2,FALSE)),"",VLOOKUP(H78,'Directive OSH09 (FR)'!$O$6:$P$10,2,FALSE))</f>
        <v/>
      </c>
      <c r="X78" s="3" t="str">
        <f>IF(ISERROR(VLOOKUP(I78,'Directive OSH09 (FR)'!$O$13:$P$17,2,FALSE)),"",VLOOKUP(I78,'Directive OSH09 (FR)'!$O$13:$P$17,2,FALSE))</f>
        <v/>
      </c>
      <c r="Y78" s="3" t="str">
        <f t="shared" si="37"/>
        <v/>
      </c>
      <c r="Z78" s="417"/>
      <c r="AA78" s="418"/>
      <c r="AB78" s="418"/>
      <c r="AC78" s="418"/>
      <c r="AD78" s="419"/>
      <c r="AE78" s="417"/>
      <c r="AF78" s="418"/>
      <c r="AG78" s="418"/>
      <c r="AH78" s="418"/>
      <c r="AI78" s="419"/>
    </row>
    <row r="79" spans="1:36">
      <c r="A79" s="261"/>
      <c r="B79" s="8"/>
      <c r="C79" s="8"/>
      <c r="D79" s="8"/>
      <c r="E79" s="266"/>
      <c r="F79" s="283"/>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si="39"/>
        <v>0</v>
      </c>
      <c r="T79" s="35">
        <f t="shared" si="39"/>
        <v>0</v>
      </c>
      <c r="U79" s="3">
        <f>IF(A79="",0,IF(Q$77="",1,IF(Q$77+$U$77*365&lt;$U$1,1,0)))</f>
        <v>0</v>
      </c>
      <c r="V79" s="163">
        <f>IF(A79="",0,IF(Q$77="",1,IF(Q$77+$V$77*365&lt;$U$1,1,0)))</f>
        <v>0</v>
      </c>
      <c r="W79" s="162" t="str">
        <f>IF(ISERROR(VLOOKUP(H79,'Directive OSH09 (FR)'!$O$6:$P$10,2,FALSE)),"",VLOOKUP(H79,'Directive OSH09 (FR)'!$O$6:$P$10,2,FALSE))</f>
        <v/>
      </c>
      <c r="X79" s="3" t="str">
        <f>IF(ISERROR(VLOOKUP(I79,'Directive OSH09 (FR)'!$O$13:$P$17,2,FALSE)),"",VLOOKUP(I79,'Directive OSH09 (FR)'!$O$13:$P$17,2,FALSE))</f>
        <v/>
      </c>
      <c r="Y79" s="3" t="str">
        <f t="shared" si="37"/>
        <v/>
      </c>
      <c r="Z79" s="417"/>
      <c r="AA79" s="418"/>
      <c r="AB79" s="418"/>
      <c r="AC79" s="418"/>
      <c r="AD79" s="419"/>
      <c r="AE79" s="417"/>
      <c r="AF79" s="418"/>
      <c r="AG79" s="418"/>
      <c r="AH79" s="418"/>
      <c r="AI79" s="419"/>
    </row>
    <row r="80" spans="1:36">
      <c r="A80" s="261"/>
      <c r="B80" s="8"/>
      <c r="C80" s="8"/>
      <c r="D80" s="8"/>
      <c r="E80" s="266"/>
      <c r="F80" s="283"/>
      <c r="G80" s="321"/>
      <c r="H80" s="7"/>
      <c r="I80" s="8"/>
      <c r="J80" s="8" t="str">
        <f>IF(ISERROR(W80*X80),"",W80*X80)</f>
        <v/>
      </c>
      <c r="K80" s="14" t="str">
        <f>IF(ISERROR(VLOOKUP(Y80,'Directive OSH09 (FR)'!$T$6:$U$10,2,FALSE)),"",VLOOKUP(Y80,'Directive OSH09 (FR)'!$T$6:$U$10,2,FALSE))</f>
        <v/>
      </c>
      <c r="L80" s="126"/>
      <c r="M80" s="127"/>
      <c r="N80" s="27"/>
      <c r="O80" s="27"/>
      <c r="P80" s="27"/>
      <c r="Q80" s="57"/>
      <c r="R80" s="35"/>
      <c r="S80" s="7">
        <f t="shared" si="39"/>
        <v>0</v>
      </c>
      <c r="T80" s="35">
        <f t="shared" si="39"/>
        <v>0</v>
      </c>
      <c r="U80" s="3">
        <f>IF(A80="",0,IF(Q$77="",1,IF(Q$77+$U$77*365&lt;$U$1,1,0)))</f>
        <v>0</v>
      </c>
      <c r="V80" s="163">
        <f>IF(A80="",0,IF(Q$77="",1,IF(Q$77+$V$77*365&lt;$U$1,1,0)))</f>
        <v>0</v>
      </c>
      <c r="W80" s="162" t="str">
        <f>IF(ISERROR(VLOOKUP(H80,'Directive OSH09 (FR)'!$O$6:$P$10,2,FALSE)),"",VLOOKUP(H80,'Directive OSH09 (FR)'!$O$6:$P$10,2,FALSE))</f>
        <v/>
      </c>
      <c r="X80" s="3" t="str">
        <f>IF(ISERROR(VLOOKUP(I80,'Directive OSH09 (FR)'!$O$13:$P$17,2,FALSE)),"",VLOOKUP(I80,'Directive OSH09 (FR)'!$O$13:$P$17,2,FALSE))</f>
        <v/>
      </c>
      <c r="Y80" s="3" t="str">
        <f t="shared" si="37"/>
        <v/>
      </c>
      <c r="Z80" s="417"/>
      <c r="AA80" s="418"/>
      <c r="AB80" s="418"/>
      <c r="AC80" s="418"/>
      <c r="AD80" s="419"/>
      <c r="AE80" s="417"/>
      <c r="AF80" s="418"/>
      <c r="AG80" s="418"/>
      <c r="AH80" s="418"/>
      <c r="AI80" s="419"/>
    </row>
    <row r="81" spans="1:36">
      <c r="A81" s="261"/>
      <c r="B81" s="8"/>
      <c r="C81" s="8"/>
      <c r="D81" s="8"/>
      <c r="E81" s="266"/>
      <c r="F81" s="283"/>
      <c r="G81" s="321"/>
      <c r="H81" s="7"/>
      <c r="I81" s="8"/>
      <c r="J81" s="8" t="str">
        <f>IF(ISERROR(W81*X81),"",W81*X81)</f>
        <v/>
      </c>
      <c r="K81" s="14" t="str">
        <f>IF(ISERROR(VLOOKUP(Y81,'Directive OSH09 (FR)'!$T$6:$U$10,2,FALSE)),"",VLOOKUP(Y81,'Directive OSH09 (FR)'!$T$6:$U$10,2,FALSE))</f>
        <v/>
      </c>
      <c r="L81" s="126"/>
      <c r="M81" s="127"/>
      <c r="N81" s="27"/>
      <c r="O81" s="27"/>
      <c r="P81" s="27"/>
      <c r="Q81" s="57"/>
      <c r="R81" s="35"/>
      <c r="S81" s="7">
        <f t="shared" si="39"/>
        <v>0</v>
      </c>
      <c r="T81" s="35">
        <f t="shared" si="39"/>
        <v>0</v>
      </c>
      <c r="U81" s="3">
        <f>IF(A81="",0,IF(Q$77="",1,IF(Q$77+$U$77*365&lt;$U$1,1,0)))</f>
        <v>0</v>
      </c>
      <c r="V81" s="163">
        <f>IF(A81="",0,IF(Q$77="",1,IF(Q$77+$V$77*365&lt;$U$1,1,0)))</f>
        <v>0</v>
      </c>
      <c r="W81" s="162" t="str">
        <f>IF(ISERROR(VLOOKUP(H81,'Directive OSH09 (FR)'!$O$6:$P$10,2,FALSE)),"",VLOOKUP(H81,'Directive OSH09 (FR)'!$O$6:$P$10,2,FALSE))</f>
        <v/>
      </c>
      <c r="X81" s="3" t="str">
        <f>IF(ISERROR(VLOOKUP(I81,'Directive OSH09 (FR)'!$O$13:$P$17,2,FALSE)),"",VLOOKUP(I81,'Directive OSH09 (FR)'!$O$13:$P$17,2,FALSE))</f>
        <v/>
      </c>
      <c r="Y81" s="3" t="str">
        <f t="shared" si="37"/>
        <v/>
      </c>
      <c r="Z81" s="417"/>
      <c r="AA81" s="418"/>
      <c r="AB81" s="418"/>
      <c r="AC81" s="418"/>
      <c r="AD81" s="419"/>
      <c r="AE81" s="417"/>
      <c r="AF81" s="418"/>
      <c r="AG81" s="418"/>
      <c r="AH81" s="418"/>
      <c r="AI81" s="419"/>
    </row>
    <row r="82" spans="1:36" ht="5.25" customHeight="1">
      <c r="A82" s="405"/>
      <c r="B82" s="62"/>
      <c r="C82" s="62"/>
      <c r="D82" s="62"/>
      <c r="E82" s="293"/>
      <c r="F82" s="293"/>
      <c r="G82" s="458"/>
      <c r="H82" s="61"/>
      <c r="I82" s="62"/>
      <c r="J82" s="62" t="str">
        <f>IF(ISERROR(W82*X82),"",W82*X82)</f>
        <v/>
      </c>
      <c r="K82" s="63" t="str">
        <f>IF(ISERROR(VLOOKUP(Y82,'Directive OSH09 (FR)'!$T$6:$U$10,2,FALSE)),"",VLOOKUP(Y82,'Directive OSH09 (FR)'!$T$6:$U$10,2,FALSE))</f>
        <v/>
      </c>
      <c r="L82" s="61"/>
      <c r="M82" s="64"/>
      <c r="N82" s="64"/>
      <c r="O82" s="64"/>
      <c r="P82" s="64"/>
      <c r="Q82" s="65"/>
      <c r="R82" s="66"/>
      <c r="S82" s="61">
        <f t="shared" si="39"/>
        <v>0</v>
      </c>
      <c r="T82" s="66">
        <f t="shared" si="39"/>
        <v>0</v>
      </c>
      <c r="U82" s="164">
        <f>IF(A82="",0,IF(Q$77="",1,IF(Q$77+$U$77*365&lt;$U$1,1,0)))</f>
        <v>0</v>
      </c>
      <c r="V82" s="165">
        <f>IF(A82="",0,IF(Q$77="",1,IF(Q$77+$V$77*365&lt;$U$1,1,0)))</f>
        <v>0</v>
      </c>
      <c r="W82" s="162" t="str">
        <f>IF(ISERROR(VLOOKUP(H82,'Directive OSH09 (FR)'!$O$6:$P$10,2,FALSE)),"",VLOOKUP(H82,'Directive OSH09 (FR)'!$O$6:$P$10,2,FALSE))</f>
        <v/>
      </c>
      <c r="X82" s="3" t="str">
        <f>IF(ISERROR(VLOOKUP(I82,'Directive OSH09 (FR)'!$O$13:$P$17,2,FALSE)),"",VLOOKUP(I82,'Directive OSH09 (FR)'!$O$13:$P$17,2,FALSE))</f>
        <v/>
      </c>
      <c r="Y82" s="3" t="str">
        <f t="shared" si="37"/>
        <v/>
      </c>
      <c r="Z82" s="417"/>
      <c r="AA82" s="418"/>
      <c r="AB82" s="418"/>
      <c r="AC82" s="418"/>
      <c r="AD82" s="419"/>
      <c r="AE82" s="417"/>
      <c r="AF82" s="418"/>
      <c r="AG82" s="418"/>
      <c r="AH82" s="418"/>
      <c r="AI82" s="419"/>
    </row>
    <row r="83" spans="1:36" s="398" customFormat="1">
      <c r="A83" s="410" t="s">
        <v>283</v>
      </c>
      <c r="J83" s="398" t="str">
        <f>IF(SUM(J84:J88)=0,"",MAX(J84:J88))</f>
        <v/>
      </c>
      <c r="K83" s="398" t="str">
        <f>IF(ISERROR(VLOOKUP(Y83,'Directive OSH09 (FR)'!$T$6:$U$10,2,FALSE)),"",VLOOKUP(Y83,'Directive OSH09 (FR)'!$T$6:$U$10,2,FALSE))</f>
        <v/>
      </c>
      <c r="L83" s="398" t="str">
        <f>IF(ISERROR(VLOOKUP($A83,Dangers!$B$4:$G$1001,4,FALSE)),"ERR",IF(ISBLANK(VLOOKUP($A83,Dangers!$B$4:$G$1001,4,FALSE)),"","Yes"))</f>
        <v/>
      </c>
      <c r="M83" s="398" t="str">
        <f>IF(ISERROR(VLOOKUP($A83,Dangers!$B$4:$G$1001,6,FALSE)),"ERR",IF(ISBLANK((VLOOKUP($A83,Dangers!$B$4:$G$1001,6,FALSE))),"","Yes"))</f>
        <v/>
      </c>
      <c r="Q83" s="398" t="str">
        <f>IF(OR(L83="Yes",M83="Yes"),MAX(Q84:Q88),"")</f>
        <v/>
      </c>
      <c r="S83" s="398">
        <f>IF(L83="Yes",IF(SUM(S84:S88)=0,0,1),2)</f>
        <v>2</v>
      </c>
      <c r="T83" s="398">
        <f>IF(M83="Yes",IF(SUM(T84:T88)=0,0,1),2)</f>
        <v>2</v>
      </c>
      <c r="U83" s="398">
        <v>0</v>
      </c>
      <c r="V83" s="398">
        <v>0</v>
      </c>
      <c r="W83" s="398" t="str">
        <f>IF(ISERROR(VLOOKUP(H83,'Directive OSH09 (FR)'!$O$6:$P$10,2,FALSE)),"",VLOOKUP(H83,'Directive OSH09 (FR)'!$O$6:$P$10,2,FALSE))</f>
        <v/>
      </c>
      <c r="X83" s="398" t="str">
        <f>IF(ISERROR(VLOOKUP(I83,'Directive OSH09 (FR)'!$O$13:$P$17,2,FALSE)),"",VLOOKUP(I83,'Directive OSH09 (FR)'!$O$13:$P$17,2,FALSE))</f>
        <v/>
      </c>
      <c r="Y83" s="370" t="str">
        <f t="shared" si="37"/>
        <v/>
      </c>
      <c r="Z83" s="412"/>
      <c r="AD83" s="453"/>
      <c r="AE83" s="412"/>
      <c r="AI83" s="453"/>
      <c r="AJ83" s="518"/>
    </row>
    <row r="84" spans="1:36">
      <c r="A84" s="261" t="s">
        <v>463</v>
      </c>
      <c r="B84" s="8"/>
      <c r="C84" s="8"/>
      <c r="D84" s="8"/>
      <c r="E84" s="266"/>
      <c r="F84" s="283"/>
      <c r="G84" s="321"/>
      <c r="H84" s="7"/>
      <c r="I84" s="8"/>
      <c r="J84" s="8" t="str">
        <f>IF(ISERROR(W84*X84),"",W84*X84)</f>
        <v/>
      </c>
      <c r="K84" s="14" t="str">
        <f>IF(ISERROR(VLOOKUP(Y84,'Directive OSH09 (FR)'!$T$6:$U$10,2,FALSE)),"",VLOOKUP(Y84,'Directive OSH09 (FR)'!$T$6:$U$10,2,FALSE))</f>
        <v/>
      </c>
      <c r="L84" s="126"/>
      <c r="M84" s="127"/>
      <c r="N84" s="27"/>
      <c r="O84" s="27"/>
      <c r="P84" s="27"/>
      <c r="Q84" s="57"/>
      <c r="R84" s="35"/>
      <c r="S84" s="7">
        <f t="shared" ref="S84:T88" si="40">U84</f>
        <v>1</v>
      </c>
      <c r="T84" s="35">
        <f t="shared" si="40"/>
        <v>1</v>
      </c>
      <c r="U84" s="3">
        <f>IF(A84="",0,IF(Q$83="",1,IF(Q$83+$U$83*365&lt;$U$1,1,0)))</f>
        <v>1</v>
      </c>
      <c r="V84" s="163">
        <f>IF(A84="",0,IF(Q$83="",1,IF(Q$83+$V$83*365&lt;$U$1,1,0)))</f>
        <v>1</v>
      </c>
      <c r="W84" s="162" t="str">
        <f>IF(ISERROR(VLOOKUP(H84,'Directive OSH09 (FR)'!$O$6:$P$10,2,FALSE)),"",VLOOKUP(H84,'Directive OSH09 (FR)'!$O$6:$P$10,2,FALSE))</f>
        <v/>
      </c>
      <c r="X84" s="3" t="str">
        <f>IF(ISERROR(VLOOKUP(I84,'Directive OSH09 (FR)'!$O$13:$P$17,2,FALSE)),"",VLOOKUP(I84,'Directive OSH09 (FR)'!$O$13:$P$17,2,FALSE))</f>
        <v/>
      </c>
      <c r="Y84" s="3" t="str">
        <f t="shared" si="37"/>
        <v/>
      </c>
      <c r="Z84" s="417"/>
      <c r="AA84" s="418"/>
      <c r="AB84" s="418"/>
      <c r="AC84" s="418"/>
      <c r="AD84" s="419"/>
      <c r="AE84" s="417"/>
      <c r="AF84" s="418"/>
      <c r="AG84" s="418"/>
      <c r="AH84" s="418"/>
      <c r="AI84" s="419"/>
    </row>
    <row r="85" spans="1:36">
      <c r="A85" s="261"/>
      <c r="B85" s="8"/>
      <c r="C85" s="8"/>
      <c r="D85" s="8"/>
      <c r="E85" s="266"/>
      <c r="F85" s="283"/>
      <c r="G85" s="321"/>
      <c r="H85" s="7"/>
      <c r="I85" s="8"/>
      <c r="J85" s="8" t="str">
        <f>IF(ISERROR(W85*X85),"",W85*X85)</f>
        <v/>
      </c>
      <c r="K85" s="14" t="str">
        <f>IF(ISERROR(VLOOKUP(Y85,'Directive OSH09 (FR)'!$T$6:$U$10,2,FALSE)),"",VLOOKUP(Y85,'Directive OSH09 (FR)'!$T$6:$U$10,2,FALSE))</f>
        <v/>
      </c>
      <c r="L85" s="126"/>
      <c r="M85" s="127"/>
      <c r="N85" s="27"/>
      <c r="O85" s="27"/>
      <c r="P85" s="27"/>
      <c r="Q85" s="57"/>
      <c r="R85" s="35"/>
      <c r="S85" s="7">
        <f t="shared" si="40"/>
        <v>0</v>
      </c>
      <c r="T85" s="35">
        <f t="shared" si="40"/>
        <v>0</v>
      </c>
      <c r="U85" s="3">
        <f>IF(A85="",0,IF(Q$83="",1,IF(Q$83+$U$83*365&lt;$U$1,1,0)))</f>
        <v>0</v>
      </c>
      <c r="V85" s="163">
        <f>IF(A85="",0,IF(Q$83="",1,IF(Q$83+$V$83*365&lt;$U$1,1,0)))</f>
        <v>0</v>
      </c>
      <c r="W85" s="162" t="str">
        <f>IF(ISERROR(VLOOKUP(H85,'Directive OSH09 (FR)'!$O$6:$P$10,2,FALSE)),"",VLOOKUP(H85,'Directive OSH09 (FR)'!$O$6:$P$10,2,FALSE))</f>
        <v/>
      </c>
      <c r="X85" s="3" t="str">
        <f>IF(ISERROR(VLOOKUP(I85,'Directive OSH09 (FR)'!$O$13:$P$17,2,FALSE)),"",VLOOKUP(I85,'Directive OSH09 (FR)'!$O$13:$P$17,2,FALSE))</f>
        <v/>
      </c>
      <c r="Y85" s="3" t="str">
        <f t="shared" si="37"/>
        <v/>
      </c>
      <c r="Z85" s="417"/>
      <c r="AA85" s="418"/>
      <c r="AB85" s="418"/>
      <c r="AC85" s="418"/>
      <c r="AD85" s="419"/>
      <c r="AE85" s="417"/>
      <c r="AF85" s="418"/>
      <c r="AG85" s="418"/>
      <c r="AH85" s="418"/>
      <c r="AI85" s="419"/>
    </row>
    <row r="86" spans="1:36">
      <c r="A86" s="261"/>
      <c r="B86" s="8"/>
      <c r="C86" s="8"/>
      <c r="D86" s="8"/>
      <c r="E86" s="266"/>
      <c r="F86" s="283"/>
      <c r="G86" s="321"/>
      <c r="H86" s="7"/>
      <c r="I86" s="8"/>
      <c r="J86" s="8" t="str">
        <f>IF(ISERROR(W86*X86),"",W86*X86)</f>
        <v/>
      </c>
      <c r="K86" s="14" t="str">
        <f>IF(ISERROR(VLOOKUP(Y86,'Directive OSH09 (FR)'!$T$6:$U$10,2,FALSE)),"",VLOOKUP(Y86,'Directive OSH09 (FR)'!$T$6:$U$10,2,FALSE))</f>
        <v/>
      </c>
      <c r="L86" s="126"/>
      <c r="M86" s="127"/>
      <c r="N86" s="27"/>
      <c r="O86" s="27"/>
      <c r="P86" s="27"/>
      <c r="Q86" s="57"/>
      <c r="R86" s="35"/>
      <c r="S86" s="7">
        <f t="shared" si="40"/>
        <v>0</v>
      </c>
      <c r="T86" s="35">
        <f t="shared" si="40"/>
        <v>0</v>
      </c>
      <c r="U86" s="3">
        <f>IF(A86="",0,IF(Q$83="",1,IF(Q$83+$U$83*365&lt;$U$1,1,0)))</f>
        <v>0</v>
      </c>
      <c r="V86" s="163">
        <f>IF(A86="",0,IF(Q$83="",1,IF(Q$83+$V$83*365&lt;$U$1,1,0)))</f>
        <v>0</v>
      </c>
      <c r="W86" s="162" t="str">
        <f>IF(ISERROR(VLOOKUP(H86,'Directive OSH09 (FR)'!$O$6:$P$10,2,FALSE)),"",VLOOKUP(H86,'Directive OSH09 (FR)'!$O$6:$P$10,2,FALSE))</f>
        <v/>
      </c>
      <c r="X86" s="3" t="str">
        <f>IF(ISERROR(VLOOKUP(I86,'Directive OSH09 (FR)'!$O$13:$P$17,2,FALSE)),"",VLOOKUP(I86,'Directive OSH09 (FR)'!$O$13:$P$17,2,FALSE))</f>
        <v/>
      </c>
      <c r="Y86" s="3" t="str">
        <f t="shared" si="37"/>
        <v/>
      </c>
      <c r="Z86" s="417"/>
      <c r="AA86" s="418"/>
      <c r="AB86" s="418"/>
      <c r="AC86" s="418"/>
      <c r="AD86" s="419"/>
      <c r="AE86" s="417"/>
      <c r="AF86" s="418"/>
      <c r="AG86" s="418"/>
      <c r="AH86" s="418"/>
      <c r="AI86" s="419"/>
    </row>
    <row r="87" spans="1:36">
      <c r="A87" s="261"/>
      <c r="B87" s="8"/>
      <c r="C87" s="8"/>
      <c r="D87" s="8"/>
      <c r="E87" s="266"/>
      <c r="F87" s="283"/>
      <c r="G87" s="321"/>
      <c r="H87" s="7"/>
      <c r="I87" s="8"/>
      <c r="J87" s="8" t="str">
        <f>IF(ISERROR(W87*X87),"",W87*X87)</f>
        <v/>
      </c>
      <c r="K87" s="14" t="str">
        <f>IF(ISERROR(VLOOKUP(Y87,'Directive OSH09 (FR)'!$T$6:$U$10,2,FALSE)),"",VLOOKUP(Y87,'Directive OSH09 (FR)'!$T$6:$U$10,2,FALSE))</f>
        <v/>
      </c>
      <c r="L87" s="126"/>
      <c r="M87" s="127"/>
      <c r="N87" s="27"/>
      <c r="O87" s="27"/>
      <c r="P87" s="27"/>
      <c r="Q87" s="57"/>
      <c r="R87" s="35"/>
      <c r="S87" s="7">
        <f t="shared" si="40"/>
        <v>0</v>
      </c>
      <c r="T87" s="35">
        <f t="shared" si="40"/>
        <v>0</v>
      </c>
      <c r="U87" s="3">
        <f>IF(A87="",0,IF(Q$83="",1,IF(Q$83+$U$83*365&lt;$U$1,1,0)))</f>
        <v>0</v>
      </c>
      <c r="V87" s="163">
        <f>IF(A87="",0,IF(Q$83="",1,IF(Q$83+$V$83*365&lt;$U$1,1,0)))</f>
        <v>0</v>
      </c>
      <c r="W87" s="162" t="str">
        <f>IF(ISERROR(VLOOKUP(H87,'Directive OSH09 (FR)'!$O$6:$P$10,2,FALSE)),"",VLOOKUP(H87,'Directive OSH09 (FR)'!$O$6:$P$10,2,FALSE))</f>
        <v/>
      </c>
      <c r="X87" s="3" t="str">
        <f>IF(ISERROR(VLOOKUP(I87,'Directive OSH09 (FR)'!$O$13:$P$17,2,FALSE)),"",VLOOKUP(I87,'Directive OSH09 (FR)'!$O$13:$P$17,2,FALSE))</f>
        <v/>
      </c>
      <c r="Y87" s="3" t="str">
        <f t="shared" si="37"/>
        <v/>
      </c>
      <c r="Z87" s="417"/>
      <c r="AA87" s="418"/>
      <c r="AB87" s="418"/>
      <c r="AC87" s="418"/>
      <c r="AD87" s="419"/>
      <c r="AE87" s="417"/>
      <c r="AF87" s="418"/>
      <c r="AG87" s="418"/>
      <c r="AH87" s="418"/>
      <c r="AI87" s="419"/>
    </row>
    <row r="88" spans="1:36" ht="5.25" customHeight="1">
      <c r="A88" s="405"/>
      <c r="B88" s="62"/>
      <c r="C88" s="62"/>
      <c r="D88" s="62"/>
      <c r="E88" s="293"/>
      <c r="F88" s="293"/>
      <c r="G88" s="458"/>
      <c r="H88" s="61"/>
      <c r="I88" s="62"/>
      <c r="J88" s="62" t="str">
        <f>IF(ISERROR(W88*X88),"",W88*X88)</f>
        <v/>
      </c>
      <c r="K88" s="63" t="str">
        <f>IF(ISERROR(VLOOKUP(Y88,'Directive OSH09 (FR)'!$T$6:$U$10,2,FALSE)),"",VLOOKUP(Y88,'Directive OSH09 (FR)'!$T$6:$U$10,2,FALSE))</f>
        <v/>
      </c>
      <c r="L88" s="61"/>
      <c r="M88" s="64"/>
      <c r="N88" s="64"/>
      <c r="O88" s="64"/>
      <c r="P88" s="64"/>
      <c r="Q88" s="65"/>
      <c r="R88" s="66"/>
      <c r="S88" s="61">
        <f t="shared" si="40"/>
        <v>0</v>
      </c>
      <c r="T88" s="66">
        <f t="shared" si="40"/>
        <v>0</v>
      </c>
      <c r="U88" s="164">
        <f>IF(A88="",0,IF(Q$83="",1,IF(Q$83+$U$83*365&lt;$U$1,1,0)))</f>
        <v>0</v>
      </c>
      <c r="V88" s="165">
        <f>IF(A88="",0,IF(Q$83="",1,IF(Q$83+$V$83*365&lt;$U$1,1,0)))</f>
        <v>0</v>
      </c>
      <c r="W88" s="162" t="str">
        <f>IF(ISERROR(VLOOKUP(H88,'Directive OSH09 (FR)'!$O$6:$P$10,2,FALSE)),"",VLOOKUP(H88,'Directive OSH09 (FR)'!$O$6:$P$10,2,FALSE))</f>
        <v/>
      </c>
      <c r="X88" s="3" t="str">
        <f>IF(ISERROR(VLOOKUP(I88,'Directive OSH09 (FR)'!$O$13:$P$17,2,FALSE)),"",VLOOKUP(I88,'Directive OSH09 (FR)'!$O$13:$P$17,2,FALSE))</f>
        <v/>
      </c>
      <c r="Y88" s="3" t="str">
        <f t="shared" si="37"/>
        <v/>
      </c>
      <c r="Z88" s="417"/>
      <c r="AA88" s="418"/>
      <c r="AB88" s="418"/>
      <c r="AC88" s="418"/>
      <c r="AD88" s="419"/>
      <c r="AE88" s="417"/>
      <c r="AF88" s="418"/>
      <c r="AG88" s="418"/>
      <c r="AH88" s="418"/>
      <c r="AI88" s="419"/>
    </row>
    <row r="89" spans="1:36" s="398" customFormat="1" ht="14.25">
      <c r="A89" s="410" t="s">
        <v>284</v>
      </c>
      <c r="J89" s="398">
        <f>IF(SUM(J90:J94)=0,"",MAX(J90:J94))</f>
        <v>16</v>
      </c>
      <c r="K89" s="398" t="str">
        <f>IF(ISERROR(VLOOKUP(Y89,'Directive OSH09 (FR)'!$T$6:$U$10,2,FALSE)),"",VLOOKUP(Y89,'Directive OSH09 (FR)'!$T$6:$U$10,2,FALSE))</f>
        <v>2-Tolérable</v>
      </c>
      <c r="L89" s="398" t="str">
        <f>IF(ISERROR(VLOOKUP($A89,Dangers!$B$4:$G$1001,4,FALSE)),"ERR",IF(ISBLANK(VLOOKUP($A89,Dangers!$B$4:$G$1001,4,FALSE)),"","Yes"))</f>
        <v>Yes</v>
      </c>
      <c r="M89" s="398" t="str">
        <f>IF(ISERROR(VLOOKUP($A89,Dangers!$B$4:$G$1001,6,FALSE)),"ERR",IF(ISBLANK((VLOOKUP($A89,Dangers!$B$4:$G$1001,6,FALSE))),"","Yes"))</f>
        <v>Yes</v>
      </c>
      <c r="Q89" s="398">
        <f>IF(OR(L89="Yes",M89="Yes"),MAX(Q90:Q94),"")</f>
        <v>0</v>
      </c>
      <c r="S89" s="398">
        <f>IF(L89="Yes",IF(SUM(S90:S94)=0,0,1),2)</f>
        <v>0</v>
      </c>
      <c r="T89" s="398">
        <f>IF(M89="Yes",IF(SUM(T90:T94)=0,0,1),2)</f>
        <v>0</v>
      </c>
      <c r="U89" s="398">
        <v>3</v>
      </c>
      <c r="V89" s="398">
        <v>3</v>
      </c>
      <c r="W89" s="398" t="str">
        <f>IF(ISERROR(VLOOKUP(H89,'Directive OSH09 (FR)'!$O$6:$P$10,2,FALSE)),"",VLOOKUP(H89,'Directive OSH09 (FR)'!$O$6:$P$10,2,FALSE))</f>
        <v/>
      </c>
      <c r="X89" s="398" t="str">
        <f>IF(ISERROR(VLOOKUP(I89,'Directive OSH09 (FR)'!$O$13:$P$17,2,FALSE)),"",VLOOKUP(I89,'Directive OSH09 (FR)'!$O$13:$P$17,2,FALSE))</f>
        <v/>
      </c>
      <c r="Y89" s="370">
        <f t="shared" si="37"/>
        <v>2</v>
      </c>
      <c r="Z89" s="412"/>
      <c r="AD89" s="453"/>
      <c r="AE89" s="412"/>
      <c r="AI89" s="453"/>
      <c r="AJ89" s="518"/>
    </row>
    <row r="90" spans="1:36" ht="51">
      <c r="A90" s="261"/>
      <c r="B90" s="8" t="s">
        <v>1089</v>
      </c>
      <c r="C90" s="8" t="s">
        <v>1048</v>
      </c>
      <c r="D90" s="8" t="s">
        <v>519</v>
      </c>
      <c r="E90" s="266" t="s">
        <v>36</v>
      </c>
      <c r="F90" s="283">
        <v>3</v>
      </c>
      <c r="G90" s="321" t="s">
        <v>515</v>
      </c>
      <c r="H90" s="7" t="s">
        <v>38</v>
      </c>
      <c r="I90" s="8" t="s">
        <v>47</v>
      </c>
      <c r="J90" s="8">
        <f>IF(ISERROR(W90*X90),"",W90*X90)</f>
        <v>16</v>
      </c>
      <c r="K90" s="14" t="str">
        <f>IF(ISERROR(VLOOKUP(Y90,'Directive OSH09 (FR)'!$T$6:$U$10,2,FALSE)),"",VLOOKUP(Y90,'Directive OSH09 (FR)'!$T$6:$U$10,2,FALSE))</f>
        <v>2-Tolérable</v>
      </c>
      <c r="L90" s="126"/>
      <c r="M90" s="127"/>
      <c r="N90" s="27"/>
      <c r="O90" s="27"/>
      <c r="P90" s="27"/>
      <c r="Q90" s="57"/>
      <c r="R90" s="35"/>
      <c r="S90" s="7">
        <f t="shared" ref="S90:T94" si="41">U90</f>
        <v>0</v>
      </c>
      <c r="T90" s="35">
        <f t="shared" si="41"/>
        <v>0</v>
      </c>
      <c r="U90" s="3">
        <f>IF(A90="",0,IF(Q$92="",1,IF(Q$92+$U$92*365&lt;$U$1,1,0)))</f>
        <v>0</v>
      </c>
      <c r="V90" s="163">
        <f>IF(A90="",0,IF(Q$92="",1,IF(Q$92+$V$92*365&lt;$U$1,1,0)))</f>
        <v>0</v>
      </c>
      <c r="W90" s="162">
        <f>IF(ISERROR(VLOOKUP(H90,'Directive OSH09 (FR)'!$O$6:$P$10,2,FALSE)),"",VLOOKUP(H90,'Directive OSH09 (FR)'!$O$6:$P$10,2,FALSE))</f>
        <v>4</v>
      </c>
      <c r="X90" s="3">
        <f>IF(ISERROR(VLOOKUP(I90,'Directive OSH09 (FR)'!$O$13:$P$17,2,FALSE)),"",VLOOKUP(I90,'Directive OSH09 (FR)'!$O$13:$P$17,2,FALSE))</f>
        <v>4</v>
      </c>
      <c r="Y90" s="3">
        <f t="shared" si="37"/>
        <v>2</v>
      </c>
      <c r="Z90" s="417"/>
      <c r="AA90" s="418"/>
      <c r="AB90" s="418"/>
      <c r="AC90" s="418"/>
      <c r="AD90" s="419"/>
      <c r="AE90" s="417"/>
      <c r="AF90" s="418"/>
      <c r="AG90" s="418"/>
      <c r="AH90" s="418"/>
      <c r="AI90" s="419"/>
    </row>
    <row r="91" spans="1:36">
      <c r="A91" s="261"/>
      <c r="B91" s="8"/>
      <c r="C91" s="8"/>
      <c r="D91" s="8"/>
      <c r="E91" s="266"/>
      <c r="F91" s="283"/>
      <c r="G91" s="321"/>
      <c r="H91" s="7"/>
      <c r="I91" s="8"/>
      <c r="J91" s="8" t="str">
        <f>IF(ISERROR(W91*X91),"",W91*X91)</f>
        <v/>
      </c>
      <c r="K91" s="14" t="str">
        <f>IF(ISERROR(VLOOKUP(Y91,'Directive OSH09 (FR)'!$T$6:$U$10,2,FALSE)),"",VLOOKUP(Y91,'Directive OSH09 (FR)'!$T$6:$U$10,2,FALSE))</f>
        <v/>
      </c>
      <c r="L91" s="126"/>
      <c r="M91" s="127"/>
      <c r="N91" s="27"/>
      <c r="O91" s="27"/>
      <c r="P91" s="27"/>
      <c r="Q91" s="57"/>
      <c r="R91" s="35"/>
      <c r="S91" s="7">
        <f t="shared" si="41"/>
        <v>0</v>
      </c>
      <c r="T91" s="35">
        <f t="shared" si="41"/>
        <v>0</v>
      </c>
      <c r="U91" s="3">
        <f>IF(A91="",0,IF(Q$89="",1,IF(Q$89+$U$89*365&lt;$U$1,1,0)))</f>
        <v>0</v>
      </c>
      <c r="V91" s="163">
        <f>IF(A91="",0,IF(Q$89="",1,IF(Q$89+$V$89*365&lt;$U$1,1,0)))</f>
        <v>0</v>
      </c>
      <c r="W91" s="162" t="str">
        <f>IF(ISERROR(VLOOKUP(H91,'Directive OSH09 (FR)'!$O$6:$P$10,2,FALSE)),"",VLOOKUP(H91,'Directive OSH09 (FR)'!$O$6:$P$10,2,FALSE))</f>
        <v/>
      </c>
      <c r="X91" s="3" t="str">
        <f>IF(ISERROR(VLOOKUP(I91,'Directive OSH09 (FR)'!$O$13:$P$17,2,FALSE)),"",VLOOKUP(I91,'Directive OSH09 (FR)'!$O$13:$P$17,2,FALSE))</f>
        <v/>
      </c>
      <c r="Y91" s="3" t="str">
        <f t="shared" si="37"/>
        <v/>
      </c>
      <c r="Z91" s="417"/>
      <c r="AA91" s="418"/>
      <c r="AB91" s="418"/>
      <c r="AC91" s="418"/>
      <c r="AD91" s="419"/>
      <c r="AE91" s="417"/>
      <c r="AF91" s="418"/>
      <c r="AG91" s="418"/>
      <c r="AH91" s="418"/>
      <c r="AI91" s="419"/>
    </row>
    <row r="92" spans="1:36">
      <c r="A92" s="261"/>
      <c r="B92" s="8"/>
      <c r="C92" s="8"/>
      <c r="D92" s="8"/>
      <c r="E92" s="266"/>
      <c r="F92" s="283"/>
      <c r="G92" s="321"/>
      <c r="H92" s="7"/>
      <c r="I92" s="8"/>
      <c r="J92" s="8" t="str">
        <f>IF(ISERROR(W92*X92),"",W92*X92)</f>
        <v/>
      </c>
      <c r="K92" s="14" t="str">
        <f>IF(ISERROR(VLOOKUP(Y92,'Directive OSH09 (FR)'!$T$6:$U$10,2,FALSE)),"",VLOOKUP(Y92,'Directive OSH09 (FR)'!$T$6:$U$10,2,FALSE))</f>
        <v/>
      </c>
      <c r="L92" s="126"/>
      <c r="M92" s="127"/>
      <c r="N92" s="27"/>
      <c r="O92" s="27"/>
      <c r="P92" s="27"/>
      <c r="Q92" s="57"/>
      <c r="R92" s="35"/>
      <c r="S92" s="7">
        <f t="shared" si="41"/>
        <v>0</v>
      </c>
      <c r="T92" s="35">
        <f t="shared" si="41"/>
        <v>0</v>
      </c>
      <c r="U92" s="3">
        <f>IF(A92="",0,IF(Q$89="",1,IF(Q$89+$U$89*365&lt;$U$1,1,0)))</f>
        <v>0</v>
      </c>
      <c r="V92" s="163">
        <f>IF(A92="",0,IF(Q$89="",1,IF(Q$89+$V$89*365&lt;$U$1,1,0)))</f>
        <v>0</v>
      </c>
      <c r="W92" s="162" t="str">
        <f>IF(ISERROR(VLOOKUP(H92,'Directive OSH09 (FR)'!$O$6:$P$10,2,FALSE)),"",VLOOKUP(H92,'Directive OSH09 (FR)'!$O$6:$P$10,2,FALSE))</f>
        <v/>
      </c>
      <c r="X92" s="3" t="str">
        <f>IF(ISERROR(VLOOKUP(I92,'Directive OSH09 (FR)'!$O$13:$P$17,2,FALSE)),"",VLOOKUP(I92,'Directive OSH09 (FR)'!$O$13:$P$17,2,FALSE))</f>
        <v/>
      </c>
      <c r="Y92" s="3" t="str">
        <f t="shared" si="37"/>
        <v/>
      </c>
      <c r="Z92" s="417"/>
      <c r="AA92" s="418"/>
      <c r="AB92" s="418"/>
      <c r="AC92" s="418"/>
      <c r="AD92" s="419"/>
      <c r="AE92" s="417"/>
      <c r="AF92" s="418"/>
      <c r="AG92" s="418"/>
      <c r="AH92" s="418"/>
      <c r="AI92" s="419"/>
    </row>
    <row r="93" spans="1:36">
      <c r="A93" s="261"/>
      <c r="B93" s="8"/>
      <c r="C93" s="8"/>
      <c r="D93" s="8"/>
      <c r="E93" s="266"/>
      <c r="F93" s="283"/>
      <c r="G93" s="321"/>
      <c r="H93" s="7"/>
      <c r="I93" s="8"/>
      <c r="J93" s="8" t="str">
        <f>IF(ISERROR(W93*X93),"",W93*X93)</f>
        <v/>
      </c>
      <c r="K93" s="14" t="str">
        <f>IF(ISERROR(VLOOKUP(Y93,'Directive OSH09 (FR)'!$T$6:$U$10,2,FALSE)),"",VLOOKUP(Y93,'Directive OSH09 (FR)'!$T$6:$U$10,2,FALSE))</f>
        <v/>
      </c>
      <c r="L93" s="126"/>
      <c r="M93" s="127"/>
      <c r="N93" s="27"/>
      <c r="O93" s="27"/>
      <c r="P93" s="27"/>
      <c r="Q93" s="57"/>
      <c r="R93" s="35"/>
      <c r="S93" s="7">
        <f t="shared" si="41"/>
        <v>0</v>
      </c>
      <c r="T93" s="35">
        <f t="shared" si="41"/>
        <v>0</v>
      </c>
      <c r="U93" s="3">
        <f>IF(A93="",0,IF(Q$89="",1,IF(Q$89+$U$89*365&lt;$U$1,1,0)))</f>
        <v>0</v>
      </c>
      <c r="V93" s="163">
        <f>IF(A93="",0,IF(Q$89="",1,IF(Q$89+$V$89*365&lt;$U$1,1,0)))</f>
        <v>0</v>
      </c>
      <c r="W93" s="162" t="str">
        <f>IF(ISERROR(VLOOKUP(H93,'Directive OSH09 (FR)'!$O$6:$P$10,2,FALSE)),"",VLOOKUP(H93,'Directive OSH09 (FR)'!$O$6:$P$10,2,FALSE))</f>
        <v/>
      </c>
      <c r="X93" s="3" t="str">
        <f>IF(ISERROR(VLOOKUP(I93,'Directive OSH09 (FR)'!$O$13:$P$17,2,FALSE)),"",VLOOKUP(I93,'Directive OSH09 (FR)'!$O$13:$P$17,2,FALSE))</f>
        <v/>
      </c>
      <c r="Y93" s="3" t="str">
        <f t="shared" si="37"/>
        <v/>
      </c>
      <c r="Z93" s="417"/>
      <c r="AA93" s="418"/>
      <c r="AB93" s="418"/>
      <c r="AC93" s="418"/>
      <c r="AD93" s="419"/>
      <c r="AE93" s="417"/>
      <c r="AF93" s="418"/>
      <c r="AG93" s="418"/>
      <c r="AH93" s="418"/>
      <c r="AI93" s="419"/>
    </row>
    <row r="94" spans="1:36" ht="5.25" customHeight="1">
      <c r="A94" s="405"/>
      <c r="B94" s="62"/>
      <c r="C94" s="62"/>
      <c r="D94" s="62"/>
      <c r="E94" s="293"/>
      <c r="F94" s="293"/>
      <c r="G94" s="458"/>
      <c r="H94" s="61"/>
      <c r="I94" s="62"/>
      <c r="J94" s="62" t="str">
        <f>IF(ISERROR(W94*X94),"",W94*X94)</f>
        <v/>
      </c>
      <c r="K94" s="63" t="str">
        <f>IF(ISERROR(VLOOKUP(Y94,'Directive OSH09 (FR)'!$T$6:$U$10,2,FALSE)),"",VLOOKUP(Y94,'Directive OSH09 (FR)'!$T$6:$U$10,2,FALSE))</f>
        <v/>
      </c>
      <c r="L94" s="61"/>
      <c r="M94" s="64"/>
      <c r="N94" s="64"/>
      <c r="O94" s="64"/>
      <c r="P94" s="64"/>
      <c r="Q94" s="65"/>
      <c r="R94" s="66"/>
      <c r="S94" s="61">
        <f t="shared" si="41"/>
        <v>0</v>
      </c>
      <c r="T94" s="66">
        <f t="shared" si="41"/>
        <v>0</v>
      </c>
      <c r="U94" s="164">
        <f>IF(A94="",0,IF(Q$89="",1,IF(Q$89+$U$89*365&lt;$U$1,1,0)))</f>
        <v>0</v>
      </c>
      <c r="V94" s="165">
        <f>IF(A94="",0,IF(Q$89="",1,IF(Q$89+$V$89*365&lt;$U$1,1,0)))</f>
        <v>0</v>
      </c>
      <c r="W94" s="162" t="str">
        <f>IF(ISERROR(VLOOKUP(H94,'Directive OSH09 (FR)'!$O$6:$P$10,2,FALSE)),"",VLOOKUP(H94,'Directive OSH09 (FR)'!$O$6:$P$10,2,FALSE))</f>
        <v/>
      </c>
      <c r="X94" s="3" t="str">
        <f>IF(ISERROR(VLOOKUP(I94,'Directive OSH09 (FR)'!$O$13:$P$17,2,FALSE)),"",VLOOKUP(I94,'Directive OSH09 (FR)'!$O$13:$P$17,2,FALSE))</f>
        <v/>
      </c>
      <c r="Y94" s="3" t="str">
        <f t="shared" si="37"/>
        <v/>
      </c>
      <c r="Z94" s="417"/>
      <c r="AA94" s="418"/>
      <c r="AB94" s="418"/>
      <c r="AC94" s="418"/>
      <c r="AD94" s="419"/>
      <c r="AE94" s="417"/>
      <c r="AF94" s="418"/>
      <c r="AG94" s="418"/>
      <c r="AH94" s="418"/>
      <c r="AI94" s="419"/>
    </row>
    <row r="95" spans="1:36" s="398" customFormat="1" ht="14.25">
      <c r="A95" s="410" t="s">
        <v>339</v>
      </c>
      <c r="J95" s="398" t="str">
        <f>IF(SUM(J96:J100)=0,"",MAX(J96:J100))</f>
        <v/>
      </c>
      <c r="K95" s="398" t="str">
        <f>IF(ISERROR(VLOOKUP(Y95,'Directive OSH09 (FR)'!$T$6:$U$10,2,FALSE)),"",VLOOKUP(Y95,'Directive OSH09 (FR)'!$T$6:$U$10,2,FALSE))</f>
        <v/>
      </c>
      <c r="L95" s="398" t="str">
        <f>IF(ISERROR(VLOOKUP($A95,Dangers!$B$4:$G$1001,4,FALSE)),"ERR",IF(ISBLANK(VLOOKUP($A95,Dangers!$B$4:$G$1001,4,FALSE)),"","Yes"))</f>
        <v/>
      </c>
      <c r="M95" s="398" t="str">
        <f>IF(ISERROR(VLOOKUP($A95,Dangers!$B$4:$G$1001,6,FALSE)),"ERR",IF(ISBLANK((VLOOKUP($A95,Dangers!$B$4:$G$1001,6,FALSE))),"","Yes"))</f>
        <v>Yes</v>
      </c>
      <c r="Q95" s="398">
        <f>IF(OR(L95="Yes",M95="Yes"),MAX(Q96:Q100),"")</f>
        <v>0</v>
      </c>
      <c r="S95" s="398">
        <f>IF(L95="Yes",IF(SUM(S96:S100)=0,0,1),2)</f>
        <v>2</v>
      </c>
      <c r="T95" s="398">
        <f ca="1">IF(M95="Yes",IF(SUM(T96:T100)=0,0,1),2)</f>
        <v>1</v>
      </c>
      <c r="U95" s="398">
        <v>0</v>
      </c>
      <c r="V95" s="398">
        <v>2</v>
      </c>
      <c r="W95" s="398" t="str">
        <f>IF(ISERROR(VLOOKUP(H95,'Directive OSH09 (FR)'!$O$6:$P$10,2,FALSE)),"",VLOOKUP(H95,'Directive OSH09 (FR)'!$O$6:$P$10,2,FALSE))</f>
        <v/>
      </c>
      <c r="X95" s="398" t="str">
        <f>IF(ISERROR(VLOOKUP(I95,'Directive OSH09 (FR)'!$O$13:$P$17,2,FALSE)),"",VLOOKUP(I95,'Directive OSH09 (FR)'!$O$13:$P$17,2,FALSE))</f>
        <v/>
      </c>
      <c r="Y95" s="370" t="str">
        <f t="shared" si="37"/>
        <v/>
      </c>
      <c r="Z95" s="412"/>
      <c r="AD95" s="453"/>
      <c r="AE95" s="412"/>
      <c r="AI95" s="453"/>
      <c r="AJ95" s="518"/>
    </row>
    <row r="96" spans="1:36">
      <c r="A96" s="261" t="s">
        <v>463</v>
      </c>
      <c r="B96" s="8"/>
      <c r="C96" s="8"/>
      <c r="D96" s="8"/>
      <c r="E96" s="266"/>
      <c r="F96" s="283"/>
      <c r="G96" s="321"/>
      <c r="H96" s="7"/>
      <c r="I96" s="8"/>
      <c r="J96" s="8" t="str">
        <f>IF(ISERROR(W96*X96),"",W96*X96)</f>
        <v/>
      </c>
      <c r="K96" s="14" t="str">
        <f>IF(ISERROR(VLOOKUP(Y96,'Directive OSH09 (FR)'!$T$6:$U$10,2,FALSE)),"",VLOOKUP(Y96,'Directive OSH09 (FR)'!$T$6:$U$10,2,FALSE))</f>
        <v/>
      </c>
      <c r="L96" s="126"/>
      <c r="M96" s="127"/>
      <c r="N96" s="27"/>
      <c r="O96" s="27"/>
      <c r="P96" s="27"/>
      <c r="Q96" s="57"/>
      <c r="R96" s="35"/>
      <c r="S96" s="7">
        <f t="shared" ref="S96:T100" ca="1" si="42">U96</f>
        <v>1</v>
      </c>
      <c r="T96" s="35">
        <f t="shared" ca="1" si="42"/>
        <v>1</v>
      </c>
      <c r="U96" s="3">
        <f ca="1">IF(A96="",0,IF(Q$95="",1,IF(Q$95+$U$89*365&lt;$U$1,1,0)))</f>
        <v>1</v>
      </c>
      <c r="V96" s="163">
        <f ca="1">IF(A96="",0,IF(Q$95="",1,IF(Q$95+$V$89*365&lt;$U$1,1,0)))</f>
        <v>1</v>
      </c>
      <c r="W96" s="162" t="str">
        <f>IF(ISERROR(VLOOKUP(H96,'Directive OSH09 (FR)'!$O$6:$P$10,2,FALSE)),"",VLOOKUP(H96,'Directive OSH09 (FR)'!$O$6:$P$10,2,FALSE))</f>
        <v/>
      </c>
      <c r="X96" s="3" t="str">
        <f>IF(ISERROR(VLOOKUP(I96,'Directive OSH09 (FR)'!$O$13:$P$17,2,FALSE)),"",VLOOKUP(I96,'Directive OSH09 (FR)'!$O$13:$P$17,2,FALSE))</f>
        <v/>
      </c>
      <c r="Y96" s="3" t="str">
        <f t="shared" si="37"/>
        <v/>
      </c>
      <c r="Z96" s="417"/>
      <c r="AA96" s="418"/>
      <c r="AB96" s="418"/>
      <c r="AC96" s="418"/>
      <c r="AD96" s="419"/>
      <c r="AE96" s="417"/>
      <c r="AF96" s="418"/>
      <c r="AG96" s="418"/>
      <c r="AH96" s="418"/>
      <c r="AI96" s="419"/>
    </row>
    <row r="97" spans="1:36">
      <c r="A97" s="261"/>
      <c r="B97" s="8"/>
      <c r="C97" s="8"/>
      <c r="D97" s="8"/>
      <c r="E97" s="266"/>
      <c r="F97" s="283"/>
      <c r="G97" s="321"/>
      <c r="H97" s="7"/>
      <c r="I97" s="8"/>
      <c r="J97" s="8" t="str">
        <f>IF(ISERROR(W97*X97),"",W97*X97)</f>
        <v/>
      </c>
      <c r="K97" s="14" t="str">
        <f>IF(ISERROR(VLOOKUP(Y97,'Directive OSH09 (FR)'!$T$6:$U$10,2,FALSE)),"",VLOOKUP(Y97,'Directive OSH09 (FR)'!$T$6:$U$10,2,FALSE))</f>
        <v/>
      </c>
      <c r="L97" s="126"/>
      <c r="M97" s="127"/>
      <c r="N97" s="27"/>
      <c r="O97" s="27"/>
      <c r="P97" s="27"/>
      <c r="Q97" s="57"/>
      <c r="R97" s="35"/>
      <c r="S97" s="7">
        <f t="shared" si="42"/>
        <v>0</v>
      </c>
      <c r="T97" s="35">
        <f t="shared" si="42"/>
        <v>0</v>
      </c>
      <c r="U97" s="3">
        <f>IF(A97="",0,IF(Q$95="",1,IF(Q$95+$U$89*365&lt;$U$1,1,0)))</f>
        <v>0</v>
      </c>
      <c r="V97" s="163">
        <f>IF(A97="",0,IF(Q$95="",1,IF(Q$95+$V$89*365&lt;$U$1,1,0)))</f>
        <v>0</v>
      </c>
      <c r="W97" s="162" t="str">
        <f>IF(ISERROR(VLOOKUP(H97,'Directive OSH09 (FR)'!$O$6:$P$10,2,FALSE)),"",VLOOKUP(H97,'Directive OSH09 (FR)'!$O$6:$P$10,2,FALSE))</f>
        <v/>
      </c>
      <c r="X97" s="3" t="str">
        <f>IF(ISERROR(VLOOKUP(I97,'Directive OSH09 (FR)'!$O$13:$P$17,2,FALSE)),"",VLOOKUP(I97,'Directive OSH09 (FR)'!$O$13:$P$17,2,FALSE))</f>
        <v/>
      </c>
      <c r="Y97" s="3" t="str">
        <f t="shared" si="37"/>
        <v/>
      </c>
      <c r="Z97" s="417"/>
      <c r="AA97" s="418"/>
      <c r="AB97" s="418"/>
      <c r="AC97" s="418"/>
      <c r="AD97" s="419"/>
      <c r="AE97" s="417"/>
      <c r="AF97" s="418"/>
      <c r="AG97" s="418"/>
      <c r="AH97" s="418"/>
      <c r="AI97" s="419"/>
    </row>
    <row r="98" spans="1:36">
      <c r="A98" s="261"/>
      <c r="B98" s="8"/>
      <c r="C98" s="8"/>
      <c r="D98" s="8"/>
      <c r="E98" s="266"/>
      <c r="F98" s="283"/>
      <c r="G98" s="321"/>
      <c r="H98" s="7"/>
      <c r="I98" s="8"/>
      <c r="J98" s="8" t="str">
        <f>IF(ISERROR(W98*X98),"",W98*X98)</f>
        <v/>
      </c>
      <c r="K98" s="14" t="str">
        <f>IF(ISERROR(VLOOKUP(Y98,'Directive OSH09 (FR)'!$T$6:$U$10,2,FALSE)),"",VLOOKUP(Y98,'Directive OSH09 (FR)'!$T$6:$U$10,2,FALSE))</f>
        <v/>
      </c>
      <c r="L98" s="126"/>
      <c r="M98" s="127"/>
      <c r="N98" s="27"/>
      <c r="O98" s="27"/>
      <c r="P98" s="27"/>
      <c r="Q98" s="57"/>
      <c r="R98" s="35"/>
      <c r="S98" s="7">
        <f t="shared" si="42"/>
        <v>0</v>
      </c>
      <c r="T98" s="35">
        <f t="shared" si="42"/>
        <v>0</v>
      </c>
      <c r="U98" s="3">
        <f>IF(A98="",0,IF(Q$95="",1,IF(Q$95+$U$89*365&lt;$U$1,1,0)))</f>
        <v>0</v>
      </c>
      <c r="V98" s="163">
        <f>IF(A98="",0,IF(Q$95="",1,IF(Q$95+$V$89*365&lt;$U$1,1,0)))</f>
        <v>0</v>
      </c>
      <c r="W98" s="162" t="str">
        <f>IF(ISERROR(VLOOKUP(H98,'Directive OSH09 (FR)'!$O$6:$P$10,2,FALSE)),"",VLOOKUP(H98,'Directive OSH09 (FR)'!$O$6:$P$10,2,FALSE))</f>
        <v/>
      </c>
      <c r="X98" s="3" t="str">
        <f>IF(ISERROR(VLOOKUP(I98,'Directive OSH09 (FR)'!$O$13:$P$17,2,FALSE)),"",VLOOKUP(I98,'Directive OSH09 (FR)'!$O$13:$P$17,2,FALSE))</f>
        <v/>
      </c>
      <c r="Y98" s="3" t="str">
        <f t="shared" si="37"/>
        <v/>
      </c>
      <c r="Z98" s="417"/>
      <c r="AA98" s="418"/>
      <c r="AB98" s="418"/>
      <c r="AC98" s="418"/>
      <c r="AD98" s="419"/>
      <c r="AE98" s="417"/>
      <c r="AF98" s="418"/>
      <c r="AG98" s="418"/>
      <c r="AH98" s="418"/>
      <c r="AI98" s="419"/>
    </row>
    <row r="99" spans="1:36">
      <c r="A99" s="261"/>
      <c r="B99" s="8"/>
      <c r="C99" s="8"/>
      <c r="D99" s="8"/>
      <c r="E99" s="266"/>
      <c r="F99" s="283"/>
      <c r="G99" s="321"/>
      <c r="H99" s="7"/>
      <c r="I99" s="8"/>
      <c r="J99" s="8" t="str">
        <f>IF(ISERROR(W99*X99),"",W99*X99)</f>
        <v/>
      </c>
      <c r="K99" s="14" t="str">
        <f>IF(ISERROR(VLOOKUP(Y99,'Directive OSH09 (FR)'!$T$6:$U$10,2,FALSE)),"",VLOOKUP(Y99,'Directive OSH09 (FR)'!$T$6:$U$10,2,FALSE))</f>
        <v/>
      </c>
      <c r="L99" s="126"/>
      <c r="M99" s="127"/>
      <c r="N99" s="27"/>
      <c r="O99" s="27"/>
      <c r="P99" s="27"/>
      <c r="Q99" s="57"/>
      <c r="R99" s="35"/>
      <c r="S99" s="7">
        <f t="shared" si="42"/>
        <v>0</v>
      </c>
      <c r="T99" s="35">
        <f t="shared" si="42"/>
        <v>0</v>
      </c>
      <c r="U99" s="3">
        <f>IF(A99="",0,IF(Q$95="",1,IF(Q$95+$U$89*365&lt;$U$1,1,0)))</f>
        <v>0</v>
      </c>
      <c r="V99" s="163">
        <f>IF(A99="",0,IF(Q$95="",1,IF(Q$95+$V$89*365&lt;$U$1,1,0)))</f>
        <v>0</v>
      </c>
      <c r="W99" s="162" t="str">
        <f>IF(ISERROR(VLOOKUP(H99,'Directive OSH09 (FR)'!$O$6:$P$10,2,FALSE)),"",VLOOKUP(H99,'Directive OSH09 (FR)'!$O$6:$P$10,2,FALSE))</f>
        <v/>
      </c>
      <c r="X99" s="3" t="str">
        <f>IF(ISERROR(VLOOKUP(I99,'Directive OSH09 (FR)'!$O$13:$P$17,2,FALSE)),"",VLOOKUP(I99,'Directive OSH09 (FR)'!$O$13:$P$17,2,FALSE))</f>
        <v/>
      </c>
      <c r="Y99" s="3" t="str">
        <f t="shared" si="37"/>
        <v/>
      </c>
      <c r="Z99" s="417"/>
      <c r="AA99" s="418"/>
      <c r="AB99" s="418"/>
      <c r="AC99" s="418"/>
      <c r="AD99" s="419"/>
      <c r="AE99" s="417"/>
      <c r="AF99" s="418"/>
      <c r="AG99" s="418"/>
      <c r="AH99" s="418"/>
      <c r="AI99" s="419"/>
    </row>
    <row r="100" spans="1:36" ht="5.25" customHeight="1">
      <c r="A100" s="405"/>
      <c r="B100" s="62"/>
      <c r="C100" s="62"/>
      <c r="D100" s="62"/>
      <c r="E100" s="293"/>
      <c r="F100" s="293"/>
      <c r="G100" s="458"/>
      <c r="H100" s="61"/>
      <c r="I100" s="62"/>
      <c r="J100" s="62" t="str">
        <f>IF(ISERROR(W100*X100),"",W100*X100)</f>
        <v/>
      </c>
      <c r="K100" s="63" t="str">
        <f>IF(ISERROR(VLOOKUP(Y100,'Directive OSH09 (FR)'!$T$6:$U$10,2,FALSE)),"",VLOOKUP(Y100,'Directive OSH09 (FR)'!$T$6:$U$10,2,FALSE))</f>
        <v/>
      </c>
      <c r="L100" s="61"/>
      <c r="M100" s="64"/>
      <c r="N100" s="64"/>
      <c r="O100" s="64"/>
      <c r="P100" s="64"/>
      <c r="Q100" s="65"/>
      <c r="R100" s="66"/>
      <c r="S100" s="61">
        <f t="shared" si="42"/>
        <v>0</v>
      </c>
      <c r="T100" s="66">
        <f t="shared" si="42"/>
        <v>0</v>
      </c>
      <c r="U100" s="164">
        <f>IF(A100="",0,IF(Q$95="",1,IF(Q$95+$U$89*365&lt;$U$1,1,0)))</f>
        <v>0</v>
      </c>
      <c r="V100" s="165">
        <f>IF(A100="",0,IF(Q$95="",1,IF(Q$95+$V$89*365&lt;$U$1,1,0)))</f>
        <v>0</v>
      </c>
      <c r="W100" s="162" t="str">
        <f>IF(ISERROR(VLOOKUP(H100,'Directive OSH09 (FR)'!$O$6:$P$10,2,FALSE)),"",VLOOKUP(H100,'Directive OSH09 (FR)'!$O$6:$P$10,2,FALSE))</f>
        <v/>
      </c>
      <c r="X100" s="3" t="str">
        <f>IF(ISERROR(VLOOKUP(I100,'Directive OSH09 (FR)'!$O$13:$P$17,2,FALSE)),"",VLOOKUP(I100,'Directive OSH09 (FR)'!$O$13:$P$17,2,FALSE))</f>
        <v/>
      </c>
      <c r="Y100" s="3" t="str">
        <f t="shared" si="37"/>
        <v/>
      </c>
      <c r="Z100" s="417"/>
      <c r="AA100" s="418"/>
      <c r="AB100" s="418"/>
      <c r="AC100" s="418"/>
      <c r="AD100" s="419"/>
      <c r="AE100" s="417"/>
      <c r="AF100" s="418"/>
      <c r="AG100" s="418"/>
      <c r="AH100" s="418"/>
      <c r="AI100" s="419"/>
    </row>
    <row r="101" spans="1:36" s="398" customFormat="1" ht="14.25">
      <c r="A101" s="410" t="s">
        <v>287</v>
      </c>
      <c r="J101" s="398">
        <f>IF(SUM(J102:J107)=0,"",MAX(J102:J107))</f>
        <v>16</v>
      </c>
      <c r="K101" s="398" t="str">
        <f>IF(ISERROR(VLOOKUP(Y101,'Directive OSH09 (FR)'!$T$6:$U$10,2,FALSE)),"",VLOOKUP(Y101,'Directive OSH09 (FR)'!$T$6:$U$10,2,FALSE))</f>
        <v>2-Tolérable</v>
      </c>
      <c r="L101" s="398" t="str">
        <f>IF(ISERROR(VLOOKUP($A101,Dangers!$B$4:$G$1001,4,FALSE)),"ERR",IF(ISBLANK(VLOOKUP($A101,Dangers!$B$4:$G$1001,4,FALSE)),"","Yes"))</f>
        <v/>
      </c>
      <c r="M101" s="398" t="str">
        <f>IF(ISERROR(VLOOKUP($A101,Dangers!$B$4:$G$1001,6,FALSE)),"ERR",IF(ISBLANK((VLOOKUP($A101,Dangers!$B$4:$G$1001,6,FALSE))),"","Yes"))</f>
        <v/>
      </c>
      <c r="Q101" s="398" t="str">
        <f>IF(OR(L101="Yes",M101="Yes"),MAX(Q102:Q107),"")</f>
        <v/>
      </c>
      <c r="S101" s="398">
        <f>IF(L101="Yes",IF(SUM(S102:S107)=0,0,1),2)</f>
        <v>2</v>
      </c>
      <c r="T101" s="398">
        <f>IF(M101="Yes",IF(SUM(T102:T107)=0,0,1),2)</f>
        <v>2</v>
      </c>
      <c r="U101" s="398">
        <v>0</v>
      </c>
      <c r="V101" s="398">
        <v>0</v>
      </c>
      <c r="W101" s="398" t="str">
        <f>IF(ISERROR(VLOOKUP(H101,'Directive OSH09 (FR)'!$O$6:$P$10,2,FALSE)),"",VLOOKUP(H101,'Directive OSH09 (FR)'!$O$6:$P$10,2,FALSE))</f>
        <v/>
      </c>
      <c r="X101" s="398" t="str">
        <f>IF(ISERROR(VLOOKUP(I101,'Directive OSH09 (FR)'!$O$13:$P$17,2,FALSE)),"",VLOOKUP(I101,'Directive OSH09 (FR)'!$O$13:$P$17,2,FALSE))</f>
        <v/>
      </c>
      <c r="Y101" s="370">
        <f t="shared" si="37"/>
        <v>2</v>
      </c>
      <c r="Z101" s="412"/>
      <c r="AD101" s="453"/>
      <c r="AE101" s="412"/>
      <c r="AI101" s="453"/>
      <c r="AJ101" s="518"/>
    </row>
    <row r="102" spans="1:36" ht="25.5">
      <c r="A102" s="261" t="s">
        <v>535</v>
      </c>
      <c r="B102" s="8" t="s">
        <v>536</v>
      </c>
      <c r="C102" s="8" t="s">
        <v>537</v>
      </c>
      <c r="D102" s="8" t="s">
        <v>538</v>
      </c>
      <c r="E102" s="266" t="s">
        <v>39</v>
      </c>
      <c r="F102" s="283">
        <v>3</v>
      </c>
      <c r="G102" s="321" t="s">
        <v>539</v>
      </c>
      <c r="H102" s="7" t="s">
        <v>38</v>
      </c>
      <c r="I102" s="8" t="s">
        <v>47</v>
      </c>
      <c r="J102" s="8">
        <f>IF(ISERROR(W102*X102),"",W102*X102)</f>
        <v>16</v>
      </c>
      <c r="K102" s="14" t="str">
        <f>IF(ISERROR(VLOOKUP(Y102,'Directive OSH09 (FR)'!$T$6:$U$10,2,FALSE)),"",VLOOKUP(Y102,'Directive OSH09 (FR)'!$T$6:$U$10,2,FALSE))</f>
        <v>2-Tolérable</v>
      </c>
      <c r="L102" s="126"/>
      <c r="M102" s="127"/>
      <c r="N102" s="27"/>
      <c r="O102" s="27"/>
      <c r="P102" s="27"/>
      <c r="Q102" s="57"/>
      <c r="R102" s="35"/>
      <c r="S102" s="7">
        <f t="shared" ref="S102:T105" si="43">U102</f>
        <v>1</v>
      </c>
      <c r="T102" s="35">
        <f t="shared" si="43"/>
        <v>1</v>
      </c>
      <c r="U102" s="3">
        <f>IF(A102="",0,IF(Q$109="",1,IF(Q$109+$U$96*365&lt;$U$1,1,0)))</f>
        <v>1</v>
      </c>
      <c r="V102" s="163">
        <f>IF(A102="",0,IF(Q$109="",1,IF(Q$109+$V$96*365&lt;$U$1,1,0)))</f>
        <v>1</v>
      </c>
      <c r="W102" s="162">
        <f>IF(ISERROR(VLOOKUP(H102,'Directive OSH09 (FR)'!$O$6:$P$10,2,FALSE)),"",VLOOKUP(H102,'Directive OSH09 (FR)'!$O$6:$P$10,2,FALSE))</f>
        <v>4</v>
      </c>
      <c r="X102" s="3">
        <f>IF(ISERROR(VLOOKUP(I102,'Directive OSH09 (FR)'!$O$13:$P$17,2,FALSE)),"",VLOOKUP(I102,'Directive OSH09 (FR)'!$O$13:$P$17,2,FALSE))</f>
        <v>4</v>
      </c>
      <c r="Y102" s="3">
        <f t="shared" si="37"/>
        <v>2</v>
      </c>
      <c r="Z102" s="196" t="s">
        <v>540</v>
      </c>
      <c r="AA102" s="418"/>
      <c r="AB102" s="418"/>
      <c r="AC102" s="418"/>
      <c r="AD102" s="419"/>
      <c r="AE102" s="421"/>
      <c r="AF102" s="8"/>
      <c r="AG102" s="8"/>
      <c r="AH102" s="8">
        <f>IF(ISERROR(AU102*AV102),"",AU102*AV102)</f>
        <v>0</v>
      </c>
      <c r="AI102" s="197"/>
    </row>
    <row r="103" spans="1:36" ht="38.25">
      <c r="A103" s="261" t="s">
        <v>541</v>
      </c>
      <c r="B103" s="8" t="s">
        <v>542</v>
      </c>
      <c r="C103" s="8" t="s">
        <v>543</v>
      </c>
      <c r="D103" s="8" t="s">
        <v>544</v>
      </c>
      <c r="E103" s="266" t="s">
        <v>39</v>
      </c>
      <c r="F103" s="283">
        <v>3</v>
      </c>
      <c r="G103" s="321" t="s">
        <v>545</v>
      </c>
      <c r="H103" s="7" t="s">
        <v>38</v>
      </c>
      <c r="I103" s="8" t="s">
        <v>47</v>
      </c>
      <c r="J103" s="8">
        <f>IF(ISERROR(W103*X103),"",W103*X103)</f>
        <v>16</v>
      </c>
      <c r="K103" s="14" t="str">
        <f>IF(ISERROR(VLOOKUP(Y103,'Directive OSH09 (FR)'!$T$6:$U$10,2,FALSE)),"",VLOOKUP(Y103,'Directive OSH09 (FR)'!$T$6:$U$10,2,FALSE))</f>
        <v>2-Tolérable</v>
      </c>
      <c r="L103" s="126"/>
      <c r="M103" s="127"/>
      <c r="N103" s="27"/>
      <c r="O103" s="27"/>
      <c r="P103" s="27"/>
      <c r="Q103" s="57"/>
      <c r="R103" s="35"/>
      <c r="S103" s="7">
        <f t="shared" si="43"/>
        <v>1</v>
      </c>
      <c r="T103" s="35">
        <f t="shared" si="43"/>
        <v>1</v>
      </c>
      <c r="U103" s="3">
        <f>IF(A103="",0,IF(Q$109="",1,IF(Q$109+$U$96*365&lt;$U$1,1,0)))</f>
        <v>1</v>
      </c>
      <c r="V103" s="163">
        <f>IF(A103="",0,IF(Q$109="",1,IF(Q$109+$V$96*365&lt;$U$1,1,0)))</f>
        <v>1</v>
      </c>
      <c r="W103" s="162">
        <f>IF(ISERROR(VLOOKUP(H103,'Directive OSH09 (FR)'!$O$6:$P$10,2,FALSE)),"",VLOOKUP(H103,'Directive OSH09 (FR)'!$O$6:$P$10,2,FALSE))</f>
        <v>4</v>
      </c>
      <c r="X103" s="3">
        <f>IF(ISERROR(VLOOKUP(I103,'Directive OSH09 (FR)'!$O$13:$P$17,2,FALSE)),"",VLOOKUP(I103,'Directive OSH09 (FR)'!$O$13:$P$17,2,FALSE))</f>
        <v>4</v>
      </c>
      <c r="Y103" s="3">
        <f t="shared" si="37"/>
        <v>2</v>
      </c>
      <c r="Z103" s="196"/>
      <c r="AA103" s="418"/>
      <c r="AB103" s="418"/>
      <c r="AC103" s="418"/>
      <c r="AD103" s="419"/>
      <c r="AE103" s="421"/>
      <c r="AF103" s="8"/>
      <c r="AG103" s="8"/>
      <c r="AH103" s="8">
        <f>IF(ISERROR(AU103*AV103),"",AU103*AV103)</f>
        <v>0</v>
      </c>
      <c r="AI103" s="419"/>
    </row>
    <row r="104" spans="1:36" ht="38.25">
      <c r="A104" s="261" t="s">
        <v>541</v>
      </c>
      <c r="B104" s="8" t="s">
        <v>542</v>
      </c>
      <c r="C104" s="8" t="s">
        <v>546</v>
      </c>
      <c r="D104" s="8" t="s">
        <v>547</v>
      </c>
      <c r="E104" s="266" t="s">
        <v>39</v>
      </c>
      <c r="F104" s="283">
        <v>3</v>
      </c>
      <c r="G104" s="321" t="s">
        <v>545</v>
      </c>
      <c r="H104" s="7" t="s">
        <v>38</v>
      </c>
      <c r="I104" s="8" t="s">
        <v>47</v>
      </c>
      <c r="J104" s="8">
        <f>IF(ISERROR(W104*X104),"",W104*X104)</f>
        <v>16</v>
      </c>
      <c r="K104" s="14" t="str">
        <f>IF(ISERROR(VLOOKUP(Y104,'Directive OSH09 (FR)'!$T$6:$U$10,2,FALSE)),"",VLOOKUP(Y104,'Directive OSH09 (FR)'!$T$6:$U$10,2,FALSE))</f>
        <v>2-Tolérable</v>
      </c>
      <c r="L104" s="126"/>
      <c r="M104" s="127"/>
      <c r="N104" s="27"/>
      <c r="O104" s="27"/>
      <c r="P104" s="27"/>
      <c r="Q104" s="57"/>
      <c r="R104" s="35"/>
      <c r="S104" s="7">
        <f t="shared" si="43"/>
        <v>1</v>
      </c>
      <c r="T104" s="35">
        <f t="shared" si="43"/>
        <v>1</v>
      </c>
      <c r="U104" s="3">
        <f>IF(A104="",0,IF(Q$109="",1,IF(Q$109+$U$96*365&lt;$U$1,1,0)))</f>
        <v>1</v>
      </c>
      <c r="V104" s="163">
        <f>IF(A104="",0,IF(Q$109="",1,IF(Q$109+$V$96*365&lt;$U$1,1,0)))</f>
        <v>1</v>
      </c>
      <c r="W104" s="162">
        <f>IF(ISERROR(VLOOKUP(H104,'Directive OSH09 (FR)'!$O$6:$P$10,2,FALSE)),"",VLOOKUP(H104,'Directive OSH09 (FR)'!$O$6:$P$10,2,FALSE))</f>
        <v>4</v>
      </c>
      <c r="X104" s="3">
        <f>IF(ISERROR(VLOOKUP(I104,'Directive OSH09 (FR)'!$O$13:$P$17,2,FALSE)),"",VLOOKUP(I104,'Directive OSH09 (FR)'!$O$13:$P$17,2,FALSE))</f>
        <v>4</v>
      </c>
      <c r="Y104" s="3">
        <f t="shared" si="37"/>
        <v>2</v>
      </c>
      <c r="Z104" s="196"/>
      <c r="AA104" s="418"/>
      <c r="AB104" s="418"/>
      <c r="AC104" s="418"/>
      <c r="AD104" s="419"/>
      <c r="AE104" s="421"/>
      <c r="AF104" s="8"/>
      <c r="AG104" s="8"/>
      <c r="AH104" s="8">
        <f>IF(ISERROR(AU104*AV104),"",AU104*AV104)</f>
        <v>0</v>
      </c>
      <c r="AI104" s="419"/>
    </row>
    <row r="105" spans="1:36" ht="38.25">
      <c r="A105" s="261" t="s">
        <v>541</v>
      </c>
      <c r="B105" s="8" t="s">
        <v>542</v>
      </c>
      <c r="C105" s="8" t="s">
        <v>546</v>
      </c>
      <c r="D105" s="8" t="s">
        <v>548</v>
      </c>
      <c r="E105" s="266" t="s">
        <v>39</v>
      </c>
      <c r="F105" s="283">
        <v>3</v>
      </c>
      <c r="G105" s="321" t="s">
        <v>545</v>
      </c>
      <c r="H105" s="7" t="s">
        <v>38</v>
      </c>
      <c r="I105" s="8" t="s">
        <v>47</v>
      </c>
      <c r="J105" s="8">
        <f>IF(ISERROR(W105*X105),"",W105*X105)</f>
        <v>16</v>
      </c>
      <c r="K105" s="14" t="str">
        <f>IF(ISERROR(VLOOKUP(Y105,'Directive OSH09 (FR)'!$T$6:$U$10,2,FALSE)),"",VLOOKUP(Y105,'Directive OSH09 (FR)'!$T$6:$U$10,2,FALSE))</f>
        <v>2-Tolérable</v>
      </c>
      <c r="L105" s="126"/>
      <c r="M105" s="127"/>
      <c r="N105" s="27"/>
      <c r="O105" s="27"/>
      <c r="P105" s="27"/>
      <c r="Q105" s="57"/>
      <c r="R105" s="35"/>
      <c r="S105" s="7">
        <f t="shared" si="43"/>
        <v>1</v>
      </c>
      <c r="T105" s="35">
        <f t="shared" si="43"/>
        <v>1</v>
      </c>
      <c r="U105" s="3">
        <f>IF(A105="",0,IF(Q$109="",1,IF(Q$109+$U$96*365&lt;$U$1,1,0)))</f>
        <v>1</v>
      </c>
      <c r="V105" s="163">
        <f>IF(A105="",0,IF(Q$109="",1,IF(Q$109+$V$96*365&lt;$U$1,1,0)))</f>
        <v>1</v>
      </c>
      <c r="W105" s="162">
        <f>IF(ISERROR(VLOOKUP(H105,'Directive OSH09 (FR)'!$O$6:$P$10,2,FALSE)),"",VLOOKUP(H105,'Directive OSH09 (FR)'!$O$6:$P$10,2,FALSE))</f>
        <v>4</v>
      </c>
      <c r="X105" s="3">
        <f>IF(ISERROR(VLOOKUP(I105,'Directive OSH09 (FR)'!$O$13:$P$17,2,FALSE)),"",VLOOKUP(I105,'Directive OSH09 (FR)'!$O$13:$P$17,2,FALSE))</f>
        <v>4</v>
      </c>
      <c r="Y105" s="3">
        <f t="shared" si="37"/>
        <v>2</v>
      </c>
      <c r="Z105" s="196"/>
      <c r="AA105" s="418"/>
      <c r="AB105" s="418"/>
      <c r="AC105" s="418"/>
      <c r="AD105" s="419"/>
      <c r="AE105" s="421"/>
      <c r="AF105" s="8"/>
      <c r="AG105" s="8"/>
      <c r="AH105" s="8">
        <f>IF(ISERROR(AU105*AV105),"",AU105*AV105)</f>
        <v>0</v>
      </c>
      <c r="AI105" s="419"/>
    </row>
    <row r="106" spans="1:36">
      <c r="A106" s="261"/>
      <c r="B106" s="8"/>
      <c r="C106" s="8"/>
      <c r="D106" s="8"/>
      <c r="E106" s="266"/>
      <c r="F106" s="283"/>
      <c r="G106" s="321"/>
      <c r="H106" s="7"/>
      <c r="I106" s="8"/>
      <c r="J106" s="8"/>
      <c r="K106" s="14"/>
      <c r="L106" s="126"/>
      <c r="M106" s="127"/>
      <c r="N106" s="27"/>
      <c r="O106" s="27"/>
      <c r="P106" s="27"/>
      <c r="Q106" s="57"/>
      <c r="R106" s="35"/>
      <c r="S106" s="7"/>
      <c r="T106" s="35"/>
      <c r="U106" s="3"/>
      <c r="V106" s="163"/>
      <c r="W106" s="162"/>
      <c r="X106" s="3"/>
      <c r="Y106" s="3"/>
      <c r="Z106" s="196"/>
      <c r="AA106" s="418"/>
      <c r="AB106" s="418"/>
      <c r="AC106" s="418"/>
      <c r="AD106" s="419"/>
      <c r="AE106" s="421"/>
      <c r="AF106" s="8"/>
      <c r="AG106" s="8"/>
      <c r="AH106" s="8"/>
      <c r="AI106" s="419"/>
    </row>
    <row r="107" spans="1:36" ht="5.25" customHeight="1">
      <c r="A107" s="405"/>
      <c r="B107" s="62"/>
      <c r="C107" s="62"/>
      <c r="D107" s="62"/>
      <c r="E107" s="293"/>
      <c r="F107" s="293"/>
      <c r="G107" s="458"/>
      <c r="H107" s="61"/>
      <c r="I107" s="62"/>
      <c r="J107" s="62" t="str">
        <f>IF(ISERROR(W107*X107),"",W107*X107)</f>
        <v/>
      </c>
      <c r="K107" s="63" t="str">
        <f>IF(ISERROR(VLOOKUP(Y107,'Directive OSH09 (FR)'!$T$6:$U$10,2,FALSE)),"",VLOOKUP(Y107,'Directive OSH09 (FR)'!$T$6:$U$10,2,FALSE))</f>
        <v/>
      </c>
      <c r="L107" s="61"/>
      <c r="M107" s="64"/>
      <c r="N107" s="64"/>
      <c r="O107" s="64"/>
      <c r="P107" s="64"/>
      <c r="Q107" s="65"/>
      <c r="R107" s="66"/>
      <c r="S107" s="61">
        <f>U107</f>
        <v>0</v>
      </c>
      <c r="T107" s="66">
        <f>V107</f>
        <v>0</v>
      </c>
      <c r="U107" s="164">
        <f>IF(A107="",0,IF(Q$101="",1,IF(Q$101+$U$89*365&lt;$U$1,1,0)))</f>
        <v>0</v>
      </c>
      <c r="V107" s="165">
        <f>IF(A107="",0,IF(Q$101="",1,IF(Q$101+$V$89*365&lt;$U$1,1,0)))</f>
        <v>0</v>
      </c>
      <c r="W107" s="162" t="str">
        <f>IF(ISERROR(VLOOKUP(H107,'Directive OSH09 (FR)'!$O$6:$P$10,2,FALSE)),"",VLOOKUP(H107,'Directive OSH09 (FR)'!$O$6:$P$10,2,FALSE))</f>
        <v/>
      </c>
      <c r="X107" s="3" t="str">
        <f>IF(ISERROR(VLOOKUP(I107,'Directive OSH09 (FR)'!$O$13:$P$17,2,FALSE)),"",VLOOKUP(I107,'Directive OSH09 (FR)'!$O$13:$P$17,2,FALSE))</f>
        <v/>
      </c>
      <c r="Y107" s="3" t="str">
        <f>IF(J107="","",IF(J107&gt;=161,5,IF(J107&gt;=65,4,IF(J107&gt;=20,3,IF(J107&gt;=9,2,1)))))</f>
        <v/>
      </c>
      <c r="Z107" s="417"/>
      <c r="AA107" s="418"/>
      <c r="AB107" s="418"/>
      <c r="AC107" s="418"/>
      <c r="AD107" s="419"/>
      <c r="AE107" s="417"/>
      <c r="AF107" s="418"/>
      <c r="AG107" s="418"/>
      <c r="AH107" s="418"/>
      <c r="AI107" s="419"/>
    </row>
    <row r="108" spans="1:36" s="398" customFormat="1">
      <c r="A108" s="410" t="s">
        <v>289</v>
      </c>
      <c r="J108" s="398">
        <f>IF(SUM(J109:J113)=0,"",MAX(J109:J113))</f>
        <v>2</v>
      </c>
      <c r="K108" s="398" t="str">
        <f>IF(ISERROR(VLOOKUP(Y108,'Directive OSH09 (FR)'!$T$6:$U$10,2,FALSE)),"",VLOOKUP(Y108,'Directive OSH09 (FR)'!$T$6:$U$10,2,FALSE))</f>
        <v>1-Negligeable</v>
      </c>
      <c r="L108" s="398" t="str">
        <f>IF(ISERROR(VLOOKUP($A108,Dangers!$B$4:$G$1001,4,FALSE)),"ERR",IF(ISBLANK(VLOOKUP($A108,Dangers!$B$4:$G$1001,4,FALSE)),"","Yes"))</f>
        <v/>
      </c>
      <c r="M108" s="398" t="str">
        <f>IF(ISERROR(VLOOKUP($A108,Dangers!$B$4:$G$1001,6,FALSE)),"ERR",IF(ISBLANK((VLOOKUP($A108,Dangers!$B$4:$G$1001,6,FALSE))),"","Yes"))</f>
        <v/>
      </c>
      <c r="Q108" s="398" t="str">
        <f>IF(OR(L108="Yes",M108="Yes"),MAX(Q109:Q113),"")</f>
        <v/>
      </c>
      <c r="S108" s="398">
        <f>IF(L108="Yes",IF(SUM(S109:S113)=0,0,1),2)</f>
        <v>2</v>
      </c>
      <c r="T108" s="398">
        <f>IF(M108="Yes",IF(SUM(T109:T113)=0,0,1),2)</f>
        <v>2</v>
      </c>
      <c r="U108" s="398">
        <v>0</v>
      </c>
      <c r="V108" s="398">
        <v>0</v>
      </c>
      <c r="W108" s="398" t="str">
        <f>IF(ISERROR(VLOOKUP(H108,'Directive OSH09 (FR)'!$O$6:$P$10,2,FALSE)),"",VLOOKUP(H108,'Directive OSH09 (FR)'!$O$6:$P$10,2,FALSE))</f>
        <v/>
      </c>
      <c r="X108" s="398" t="str">
        <f>IF(ISERROR(VLOOKUP(I108,'Directive OSH09 (FR)'!$O$13:$P$17,2,FALSE)),"",VLOOKUP(I108,'Directive OSH09 (FR)'!$O$13:$P$17,2,FALSE))</f>
        <v/>
      </c>
      <c r="Y108" s="370">
        <f>IF(J108="","",IF(J108&gt;=161,5,IF(J108&gt;=65,4,IF(J108&gt;=20,3,IF(J108&gt;=9,2,1)))))</f>
        <v>1</v>
      </c>
      <c r="Z108" s="412"/>
      <c r="AD108" s="453"/>
      <c r="AE108" s="412"/>
      <c r="AI108" s="453"/>
      <c r="AJ108" s="518"/>
    </row>
    <row r="109" spans="1:36" ht="76.5">
      <c r="A109" s="261" t="s">
        <v>1051</v>
      </c>
      <c r="B109" s="8" t="s">
        <v>1052</v>
      </c>
      <c r="C109" s="318" t="s">
        <v>1053</v>
      </c>
      <c r="D109" s="8" t="s">
        <v>1054</v>
      </c>
      <c r="E109" s="266" t="s">
        <v>36</v>
      </c>
      <c r="F109" s="283">
        <v>3</v>
      </c>
      <c r="G109" s="321" t="s">
        <v>1055</v>
      </c>
      <c r="H109" s="7" t="s">
        <v>35</v>
      </c>
      <c r="I109" s="8" t="s">
        <v>46</v>
      </c>
      <c r="J109" s="8">
        <f>IF(ISERROR(W109*X109),"",W109*X109)</f>
        <v>2</v>
      </c>
      <c r="K109" s="14" t="str">
        <f>IF(ISERROR(VLOOKUP(Y109,'Directive OSH09 (FR)'!$T$6:$U$10,2,FALSE)),"",VLOOKUP(Y109,'Directive OSH09 (FR)'!$T$6:$U$10,2,FALSE))</f>
        <v>1-Negligeable</v>
      </c>
      <c r="L109" s="126"/>
      <c r="M109" s="127"/>
      <c r="N109" s="27"/>
      <c r="O109" s="27"/>
      <c r="P109" s="27"/>
      <c r="Q109" s="57"/>
      <c r="R109" s="35"/>
      <c r="S109" s="7">
        <f>U109</f>
        <v>1</v>
      </c>
      <c r="T109" s="35">
        <f>V109</f>
        <v>1</v>
      </c>
      <c r="U109" s="3">
        <f>IF(A109="",0,IF(Q$109="",1,IF(Q$109+$U$91*365&lt;$U$1,1,0)))</f>
        <v>1</v>
      </c>
      <c r="V109" s="163">
        <f>IF(A109="",0,IF(Q$109="",1,IF(Q$109+$V$91*365&lt;$U$1,1,0)))</f>
        <v>1</v>
      </c>
      <c r="W109" s="162">
        <f>IF(ISERROR(VLOOKUP(H109,'Directive OSH09 (FR)'!$O$6:$P$10,2,FALSE)),"",VLOOKUP(H109,'Directive OSH09 (FR)'!$O$6:$P$10,2,FALSE))</f>
        <v>2</v>
      </c>
      <c r="X109" s="3">
        <f>IF(ISERROR(VLOOKUP(I109,'Directive OSH09 (FR)'!$O$13:$P$17,2,FALSE)),"",VLOOKUP(I109,'Directive OSH09 (FR)'!$O$13:$P$17,2,FALSE))</f>
        <v>1</v>
      </c>
      <c r="Y109" s="163">
        <f>IF(J109="","",IF(J109&gt;=161,5,IF(J109&gt;=65,4,IF(J109&gt;=20,3,IF(J109&gt;=9,2,1)))))</f>
        <v>1</v>
      </c>
      <c r="Z109" s="417"/>
      <c r="AA109" s="418"/>
      <c r="AB109" s="418"/>
      <c r="AC109" s="418"/>
      <c r="AD109" s="419"/>
      <c r="AE109" s="417"/>
      <c r="AF109" s="418"/>
      <c r="AG109" s="418"/>
      <c r="AH109" s="418"/>
      <c r="AI109" s="419"/>
    </row>
    <row r="110" spans="1:36">
      <c r="A110" s="261"/>
      <c r="B110" s="8"/>
      <c r="C110" s="8"/>
      <c r="D110" s="8"/>
      <c r="E110" s="266"/>
      <c r="F110" s="283"/>
      <c r="G110" s="321"/>
      <c r="H110" s="7"/>
      <c r="I110" s="8"/>
      <c r="J110" s="8" t="str">
        <f>IF(ISERROR(W110*X110),"",W110*X110)</f>
        <v/>
      </c>
      <c r="K110" s="14" t="str">
        <f>IF(ISERROR(VLOOKUP(Y110,'Directive OSH09 (FR)'!$T$6:$U$10,2,FALSE)),"",VLOOKUP(Y110,'Directive OSH09 (FR)'!$T$6:$U$10,2,FALSE))</f>
        <v/>
      </c>
      <c r="L110" s="126"/>
      <c r="M110" s="127"/>
      <c r="N110" s="27"/>
      <c r="O110" s="27"/>
      <c r="P110" s="27"/>
      <c r="Q110" s="57"/>
      <c r="R110" s="35"/>
      <c r="S110" s="7">
        <f>U110</f>
        <v>0</v>
      </c>
      <c r="T110" s="35">
        <f>V110</f>
        <v>0</v>
      </c>
      <c r="U110" s="3">
        <f>IF(A110="",0,IF(Q$108="",1,IF(Q$108+$U$89*365&lt;$U$1,1,0)))</f>
        <v>0</v>
      </c>
      <c r="V110" s="163">
        <f>IF(A110="",0,IF(Q$108="",1,IF(Q$108+$V$89*365&lt;$U$1,1,0)))</f>
        <v>0</v>
      </c>
      <c r="W110" s="162" t="str">
        <f>IF(ISERROR(VLOOKUP(H110,'Directive OSH09 (FR)'!$O$6:$P$10,2,FALSE)),"",VLOOKUP(H110,'Directive OSH09 (FR)'!$O$6:$P$10,2,FALSE))</f>
        <v/>
      </c>
      <c r="X110" s="3" t="str">
        <f>IF(ISERROR(VLOOKUP(I110,'Directive OSH09 (FR)'!$O$13:$P$17,2,FALSE)),"",VLOOKUP(I110,'Directive OSH09 (FR)'!$O$13:$P$17,2,FALSE))</f>
        <v/>
      </c>
      <c r="Y110" s="3" t="str">
        <f>IF(J110="","",IF(J110&gt;=161,5,IF(J110&gt;=65,4,IF(J110&gt;=20,3,IF(J110&gt;=9,2,1)))))</f>
        <v/>
      </c>
      <c r="Z110" s="417"/>
      <c r="AA110" s="418"/>
      <c r="AB110" s="418"/>
      <c r="AC110" s="418"/>
      <c r="AD110" s="419"/>
      <c r="AE110" s="417"/>
      <c r="AF110" s="418"/>
      <c r="AG110" s="418"/>
      <c r="AH110" s="418"/>
      <c r="AI110" s="419"/>
    </row>
    <row r="111" spans="1:36">
      <c r="A111" s="261"/>
      <c r="B111" s="8"/>
      <c r="C111" s="8"/>
      <c r="D111" s="8"/>
      <c r="E111" s="266"/>
      <c r="F111" s="283"/>
      <c r="G111" s="321"/>
      <c r="H111" s="7"/>
      <c r="I111" s="8"/>
      <c r="J111" s="8"/>
      <c r="K111" s="14"/>
      <c r="L111" s="126"/>
      <c r="M111" s="127"/>
      <c r="N111" s="27"/>
      <c r="O111" s="27"/>
      <c r="P111" s="27"/>
      <c r="Q111" s="57"/>
      <c r="R111" s="35"/>
      <c r="S111" s="7"/>
      <c r="T111" s="35"/>
      <c r="U111" s="3"/>
      <c r="V111" s="163"/>
      <c r="W111" s="162"/>
      <c r="X111" s="3"/>
      <c r="Y111" s="3"/>
      <c r="Z111" s="417"/>
      <c r="AA111" s="418"/>
      <c r="AB111" s="418"/>
      <c r="AC111" s="418"/>
      <c r="AD111" s="419"/>
      <c r="AE111" s="417"/>
      <c r="AF111" s="418"/>
      <c r="AG111" s="418"/>
      <c r="AH111" s="418"/>
      <c r="AI111" s="419"/>
    </row>
    <row r="112" spans="1:36">
      <c r="A112" s="261"/>
      <c r="B112" s="8"/>
      <c r="C112" s="8"/>
      <c r="D112" s="8"/>
      <c r="E112" s="266"/>
      <c r="F112" s="283"/>
      <c r="G112" s="321"/>
      <c r="H112" s="7"/>
      <c r="I112" s="8"/>
      <c r="J112" s="8" t="str">
        <f>IF(ISERROR(W112*X112),"",W112*X112)</f>
        <v/>
      </c>
      <c r="K112" s="14" t="str">
        <f>IF(ISERROR(VLOOKUP(Y112,'Directive OSH09 (FR)'!$T$6:$U$10,2,FALSE)),"",VLOOKUP(Y112,'Directive OSH09 (FR)'!$T$6:$U$10,2,FALSE))</f>
        <v/>
      </c>
      <c r="L112" s="126"/>
      <c r="M112" s="127"/>
      <c r="N112" s="27"/>
      <c r="O112" s="27"/>
      <c r="P112" s="27"/>
      <c r="Q112" s="57"/>
      <c r="R112" s="35"/>
      <c r="S112" s="7">
        <f>U112</f>
        <v>0</v>
      </c>
      <c r="T112" s="35">
        <f>V112</f>
        <v>0</v>
      </c>
      <c r="U112" s="3">
        <f>IF(A112="",0,IF(Q$108="",1,IF(Q$108+$U$89*365&lt;$U$1,1,0)))</f>
        <v>0</v>
      </c>
      <c r="V112" s="163">
        <f>IF(A112="",0,IF(Q$108="",1,IF(Q$108+$V$89*365&lt;$U$1,1,0)))</f>
        <v>0</v>
      </c>
      <c r="W112" s="162" t="str">
        <f>IF(ISERROR(VLOOKUP(H112,'Directive OSH09 (FR)'!$O$6:$P$10,2,FALSE)),"",VLOOKUP(H112,'Directive OSH09 (FR)'!$O$6:$P$10,2,FALSE))</f>
        <v/>
      </c>
      <c r="X112" s="3" t="str">
        <f>IF(ISERROR(VLOOKUP(I112,'Directive OSH09 (FR)'!$O$13:$P$17,2,FALSE)),"",VLOOKUP(I112,'Directive OSH09 (FR)'!$O$13:$P$17,2,FALSE))</f>
        <v/>
      </c>
      <c r="Y112" s="3" t="str">
        <f>IF(J112="","",IF(J112&gt;=161,5,IF(J112&gt;=65,4,IF(J112&gt;=20,3,IF(J112&gt;=9,2,1)))))</f>
        <v/>
      </c>
      <c r="Z112" s="417"/>
      <c r="AA112" s="418"/>
      <c r="AB112" s="418"/>
      <c r="AC112" s="418"/>
      <c r="AD112" s="419"/>
      <c r="AE112" s="417"/>
      <c r="AF112" s="418"/>
      <c r="AG112" s="418"/>
      <c r="AH112" s="418"/>
      <c r="AI112" s="419"/>
    </row>
    <row r="113" spans="1:207" ht="5.25" customHeight="1">
      <c r="A113" s="405"/>
      <c r="B113" s="62"/>
      <c r="C113" s="62"/>
      <c r="D113" s="62"/>
      <c r="E113" s="293"/>
      <c r="F113" s="293"/>
      <c r="G113" s="458"/>
      <c r="H113" s="61"/>
      <c r="I113" s="62"/>
      <c r="J113" s="62" t="str">
        <f>IF(ISERROR(W113*X113),"",W113*X113)</f>
        <v/>
      </c>
      <c r="K113" s="63" t="str">
        <f>IF(ISERROR(VLOOKUP(Y113,'Directive OSH09 (FR)'!$T$6:$U$10,2,FALSE)),"",VLOOKUP(Y113,'Directive OSH09 (FR)'!$T$6:$U$10,2,FALSE))</f>
        <v/>
      </c>
      <c r="L113" s="61"/>
      <c r="M113" s="64"/>
      <c r="N113" s="64"/>
      <c r="O113" s="64"/>
      <c r="P113" s="64"/>
      <c r="Q113" s="65"/>
      <c r="R113" s="66"/>
      <c r="S113" s="61">
        <f>U113</f>
        <v>0</v>
      </c>
      <c r="T113" s="66">
        <f>V113</f>
        <v>0</v>
      </c>
      <c r="U113" s="164">
        <f>IF(A113="",0,IF(Q$108="",1,IF(Q$108+$U$89*365&lt;$U$1,1,0)))</f>
        <v>0</v>
      </c>
      <c r="V113" s="165">
        <f>IF(A113="",0,IF(Q$108="",1,IF(Q$108+$V$89*365&lt;$U$1,1,0)))</f>
        <v>0</v>
      </c>
      <c r="W113" s="162" t="str">
        <f>IF(ISERROR(VLOOKUP(H113,'Directive OSH09 (FR)'!$O$6:$P$10,2,FALSE)),"",VLOOKUP(H113,'Directive OSH09 (FR)'!$O$6:$P$10,2,FALSE))</f>
        <v/>
      </c>
      <c r="X113" s="3" t="str">
        <f>IF(ISERROR(VLOOKUP(I113,'Directive OSH09 (FR)'!$O$13:$P$17,2,FALSE)),"",VLOOKUP(I113,'Directive OSH09 (FR)'!$O$13:$P$17,2,FALSE))</f>
        <v/>
      </c>
      <c r="Y113" s="3" t="str">
        <f>IF(J113="","",IF(J113&gt;=161,5,IF(J113&gt;=65,4,IF(J113&gt;=20,3,IF(J113&gt;=9,2,1)))))</f>
        <v/>
      </c>
      <c r="Z113" s="417"/>
      <c r="AA113" s="418"/>
      <c r="AB113" s="418"/>
      <c r="AC113" s="418"/>
      <c r="AD113" s="419"/>
      <c r="AE113" s="417"/>
      <c r="AF113" s="418"/>
      <c r="AG113" s="418"/>
      <c r="AH113" s="418"/>
      <c r="AI113" s="419"/>
    </row>
    <row r="114" spans="1:207" s="398" customFormat="1">
      <c r="A114" s="410" t="s">
        <v>290</v>
      </c>
      <c r="J114" s="398">
        <f>IF(SUM(J115:J119)=0,"",MAX(J115:J119))</f>
        <v>36</v>
      </c>
      <c r="K114" s="398" t="str">
        <f>IF(ISERROR(VLOOKUP(Y114,'Directive OSH09 (FR)'!$T$6:$U$10,2,FALSE)),"",VLOOKUP(Y114,'Directive OSH09 (FR)'!$T$6:$U$10,2,FALSE))</f>
        <v>3-Moderé</v>
      </c>
      <c r="L114" s="398" t="str">
        <f>IF(ISERROR(VLOOKUP($A114,Dangers!$B$4:$G$1001,4,FALSE)),"ERR",IF(ISBLANK(VLOOKUP($A114,Dangers!$B$4:$G$1001,4,FALSE)),"","Yes"))</f>
        <v/>
      </c>
      <c r="M114" s="398" t="str">
        <f>IF(ISERROR(VLOOKUP($A114,Dangers!$B$4:$G$1001,6,FALSE)),"ERR",IF(ISBLANK((VLOOKUP($A114,Dangers!$B$4:$G$1001,6,FALSE))),"","Yes"))</f>
        <v/>
      </c>
      <c r="Q114" s="398" t="str">
        <f>IF(OR(L114="Yes",M114="Yes"),MAX(Q115:Q119),"")</f>
        <v/>
      </c>
      <c r="S114" s="398">
        <f>IF(L114="Yes",IF(SUM(S115:S119)=0,0,1),2)</f>
        <v>2</v>
      </c>
      <c r="T114" s="398">
        <f>IF(M114="Yes",IF(SUM(T115:T119)=0,0,1),2)</f>
        <v>2</v>
      </c>
      <c r="U114" s="398">
        <v>0</v>
      </c>
      <c r="V114" s="398">
        <v>0</v>
      </c>
      <c r="W114" s="398" t="str">
        <f>IF(ISERROR(VLOOKUP(H114,'Directive OSH09 (FR)'!$O$6:$P$10,2,FALSE)),"",VLOOKUP(H114,'Directive OSH09 (FR)'!$O$6:$P$10,2,FALSE))</f>
        <v/>
      </c>
      <c r="X114" s="398" t="str">
        <f>IF(ISERROR(VLOOKUP(I114,'Directive OSH09 (FR)'!$O$13:$P$17,2,FALSE)),"",VLOOKUP(I114,'Directive OSH09 (FR)'!$O$13:$P$17,2,FALSE))</f>
        <v/>
      </c>
      <c r="Y114" s="370">
        <f>IF(J114="","",IF(J114&gt;=161,5,IF(J114&gt;=65,4,IF(J114&gt;=20,3,IF(J114&gt;=9,2,1)))))</f>
        <v>3</v>
      </c>
      <c r="Z114" s="412"/>
      <c r="AD114" s="453"/>
      <c r="AE114" s="412"/>
      <c r="AI114" s="453"/>
      <c r="AJ114" s="518"/>
    </row>
    <row r="115" spans="1:207" ht="114.75">
      <c r="A115" s="404"/>
      <c r="B115" s="8" t="s">
        <v>889</v>
      </c>
      <c r="C115" s="8" t="s">
        <v>1056</v>
      </c>
      <c r="D115" s="8" t="s">
        <v>1057</v>
      </c>
      <c r="E115" s="266" t="s">
        <v>36</v>
      </c>
      <c r="F115" s="283">
        <v>3</v>
      </c>
      <c r="G115" s="321" t="s">
        <v>1058</v>
      </c>
      <c r="H115" s="7" t="s">
        <v>35</v>
      </c>
      <c r="I115" s="8" t="s">
        <v>49</v>
      </c>
      <c r="J115" s="8">
        <f>IF(ISERROR(W115*X115),"",W115*X115)</f>
        <v>36</v>
      </c>
      <c r="K115" s="14" t="str">
        <f>IF(ISERROR(VLOOKUP(Y115,'Directive OSH09 (FR)'!$T$6:$U$10,2,FALSE)),"",VLOOKUP(Y115,'Directive OSH09 (FR)'!$T$6:$U$10,2,FALSE))</f>
        <v>3-Moderé</v>
      </c>
      <c r="L115" s="126"/>
      <c r="M115" s="127"/>
      <c r="N115" s="27"/>
      <c r="O115" s="27"/>
      <c r="P115" s="27"/>
      <c r="Q115" s="57"/>
      <c r="R115" s="35"/>
      <c r="S115" s="7">
        <f>U115</f>
        <v>0</v>
      </c>
      <c r="T115" s="35">
        <f>V115</f>
        <v>0</v>
      </c>
      <c r="U115" s="3">
        <f>IF(A115="",0,IF(Q$12="",1,IF(Q$12+$U$12*365&lt;$U$1,1,0)))</f>
        <v>0</v>
      </c>
      <c r="V115" s="163">
        <f>IF(A115="",0,IF(Q$12="",1,IF(Q$12+$V$12*365&lt;$U$1,1,0)))</f>
        <v>0</v>
      </c>
      <c r="W115" s="162">
        <f>IF(ISERROR(VLOOKUP(H115,'Directive OSH09 (FR)'!$O$6:$P$10,2,FALSE)),"",VLOOKUP(H115,'Directive OSH09 (FR)'!$O$6:$P$10,2,FALSE))</f>
        <v>2</v>
      </c>
      <c r="X115" s="3">
        <f>IF(ISERROR(VLOOKUP(I115,'Directive OSH09 (FR)'!$O$13:$P$17,2,FALSE)),"",VLOOKUP(I115,'Directive OSH09 (FR)'!$O$13:$P$17,2,FALSE))</f>
        <v>18</v>
      </c>
      <c r="Y115" s="3">
        <f>IF(J115="","",IF(J115&gt;=161,5,IF(J115&gt;=65,4,IF(J115&gt;=20,3,IF(J115&gt;=9,2,1)))))</f>
        <v>3</v>
      </c>
      <c r="Z115" s="196" t="s">
        <v>1013</v>
      </c>
      <c r="AA115" s="177" t="s">
        <v>1014</v>
      </c>
      <c r="AB115" s="177"/>
      <c r="AC115" s="177"/>
      <c r="AD115" s="197"/>
      <c r="AE115" s="196"/>
      <c r="AF115" s="177"/>
      <c r="AG115" s="177"/>
      <c r="AH115" s="177"/>
      <c r="AI115" s="197"/>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row>
    <row r="116" spans="1:207">
      <c r="A116" s="261"/>
      <c r="B116" s="319"/>
      <c r="C116" s="8"/>
      <c r="D116" s="8"/>
      <c r="E116" s="266"/>
      <c r="F116" s="283"/>
      <c r="G116" s="321"/>
      <c r="H116" s="7"/>
      <c r="I116" s="8"/>
      <c r="J116" s="8"/>
      <c r="K116" s="14"/>
      <c r="L116" s="126"/>
      <c r="M116" s="127"/>
      <c r="N116" s="27"/>
      <c r="O116" s="27"/>
      <c r="P116" s="27"/>
      <c r="Q116" s="57"/>
      <c r="R116" s="35"/>
      <c r="S116" s="7"/>
      <c r="T116" s="35"/>
      <c r="U116" s="3"/>
      <c r="V116" s="163"/>
      <c r="W116" s="162"/>
      <c r="X116" s="3"/>
      <c r="Y116" s="3"/>
      <c r="Z116" s="417"/>
      <c r="AA116" s="418"/>
      <c r="AB116" s="418"/>
      <c r="AC116" s="418"/>
      <c r="AD116" s="419"/>
      <c r="AE116" s="417"/>
      <c r="AF116" s="418"/>
      <c r="AG116" s="418"/>
      <c r="AH116" s="418"/>
      <c r="AI116" s="419"/>
    </row>
    <row r="117" spans="1:207">
      <c r="A117" s="261"/>
      <c r="B117" s="8"/>
      <c r="C117" s="8"/>
      <c r="D117" s="8"/>
      <c r="E117" s="266"/>
      <c r="F117" s="283"/>
      <c r="G117" s="321"/>
      <c r="H117" s="7"/>
      <c r="I117" s="8"/>
      <c r="J117" s="8" t="str">
        <f>IF(ISERROR(W117*X117),"",W117*X117)</f>
        <v/>
      </c>
      <c r="K117" s="14" t="str">
        <f>IF(ISERROR(VLOOKUP(Y117,'Directive OSH09 (FR)'!$T$6:$U$10,2,FALSE)),"",VLOOKUP(Y117,'Directive OSH09 (FR)'!$T$6:$U$10,2,FALSE))</f>
        <v/>
      </c>
      <c r="L117" s="126"/>
      <c r="M117" s="127"/>
      <c r="N117" s="27"/>
      <c r="O117" s="27"/>
      <c r="P117" s="27"/>
      <c r="Q117" s="57"/>
      <c r="R117" s="35"/>
      <c r="S117" s="7">
        <f t="shared" ref="S117:T119" si="44">U117</f>
        <v>0</v>
      </c>
      <c r="T117" s="35">
        <f t="shared" si="44"/>
        <v>0</v>
      </c>
      <c r="U117" s="3">
        <f>IF(A117="",0,IF(Q$114="",1,IF(Q$114+$U$89*365&lt;$U$1,1,0)))</f>
        <v>0</v>
      </c>
      <c r="V117" s="163">
        <f>IF(A117="",0,IF(Q$114="",1,IF(Q$114+$V$89*365&lt;$U$1,1,0)))</f>
        <v>0</v>
      </c>
      <c r="W117" s="162" t="str">
        <f>IF(ISERROR(VLOOKUP(H117,'Directive OSH09 (FR)'!$O$6:$P$10,2,FALSE)),"",VLOOKUP(H117,'Directive OSH09 (FR)'!$O$6:$P$10,2,FALSE))</f>
        <v/>
      </c>
      <c r="X117" s="3" t="str">
        <f>IF(ISERROR(VLOOKUP(I117,'Directive OSH09 (FR)'!$O$13:$P$17,2,FALSE)),"",VLOOKUP(I117,'Directive OSH09 (FR)'!$O$13:$P$17,2,FALSE))</f>
        <v/>
      </c>
      <c r="Y117" s="3" t="str">
        <f t="shared" ref="Y117:Y144" si="45">IF(J117="","",IF(J117&gt;=161,5,IF(J117&gt;=65,4,IF(J117&gt;=20,3,IF(J117&gt;=9,2,1)))))</f>
        <v/>
      </c>
      <c r="Z117" s="417"/>
      <c r="AA117" s="418"/>
      <c r="AB117" s="418"/>
      <c r="AC117" s="418"/>
      <c r="AD117" s="419"/>
      <c r="AE117" s="417"/>
      <c r="AF117" s="418"/>
      <c r="AG117" s="418"/>
      <c r="AH117" s="418"/>
      <c r="AI117" s="419"/>
    </row>
    <row r="118" spans="1:207">
      <c r="A118" s="261"/>
      <c r="B118" s="8"/>
      <c r="C118" s="8"/>
      <c r="D118" s="8"/>
      <c r="E118" s="266"/>
      <c r="F118" s="283"/>
      <c r="G118" s="321"/>
      <c r="H118" s="7"/>
      <c r="I118" s="8"/>
      <c r="J118" s="8" t="str">
        <f>IF(ISERROR(W118*X118),"",W118*X118)</f>
        <v/>
      </c>
      <c r="K118" s="14" t="str">
        <f>IF(ISERROR(VLOOKUP(Y118,'Directive OSH09 (FR)'!$T$6:$U$10,2,FALSE)),"",VLOOKUP(Y118,'Directive OSH09 (FR)'!$T$6:$U$10,2,FALSE))</f>
        <v/>
      </c>
      <c r="L118" s="126"/>
      <c r="M118" s="127"/>
      <c r="N118" s="27"/>
      <c r="O118" s="27"/>
      <c r="P118" s="27"/>
      <c r="Q118" s="57"/>
      <c r="R118" s="35"/>
      <c r="S118" s="7">
        <f t="shared" si="44"/>
        <v>0</v>
      </c>
      <c r="T118" s="35">
        <f t="shared" si="44"/>
        <v>0</v>
      </c>
      <c r="U118" s="3">
        <f>IF(A118="",0,IF(Q$114="",1,IF(Q$114+$U$89*365&lt;$U$1,1,0)))</f>
        <v>0</v>
      </c>
      <c r="V118" s="163">
        <f>IF(A118="",0,IF(Q$114="",1,IF(Q$114+$V$89*365&lt;$U$1,1,0)))</f>
        <v>0</v>
      </c>
      <c r="W118" s="162" t="str">
        <f>IF(ISERROR(VLOOKUP(H118,'Directive OSH09 (FR)'!$O$6:$P$10,2,FALSE)),"",VLOOKUP(H118,'Directive OSH09 (FR)'!$O$6:$P$10,2,FALSE))</f>
        <v/>
      </c>
      <c r="X118" s="3" t="str">
        <f>IF(ISERROR(VLOOKUP(I118,'Directive OSH09 (FR)'!$O$13:$P$17,2,FALSE)),"",VLOOKUP(I118,'Directive OSH09 (FR)'!$O$13:$P$17,2,FALSE))</f>
        <v/>
      </c>
      <c r="Y118" s="3" t="str">
        <f t="shared" si="45"/>
        <v/>
      </c>
      <c r="Z118" s="417"/>
      <c r="AA118" s="418"/>
      <c r="AB118" s="418"/>
      <c r="AC118" s="418"/>
      <c r="AD118" s="419"/>
      <c r="AE118" s="417"/>
      <c r="AF118" s="418"/>
      <c r="AG118" s="418"/>
      <c r="AH118" s="418"/>
      <c r="AI118" s="419"/>
    </row>
    <row r="119" spans="1:207" ht="5.25" customHeight="1">
      <c r="A119" s="405"/>
      <c r="B119" s="62"/>
      <c r="C119" s="62"/>
      <c r="D119" s="62"/>
      <c r="E119" s="293"/>
      <c r="F119" s="293"/>
      <c r="G119" s="458"/>
      <c r="H119" s="61"/>
      <c r="I119" s="62"/>
      <c r="J119" s="62" t="str">
        <f>IF(ISERROR(W119*X119),"",W119*X119)</f>
        <v/>
      </c>
      <c r="K119" s="63" t="str">
        <f>IF(ISERROR(VLOOKUP(Y119,'Directive OSH09 (FR)'!$T$6:$U$10,2,FALSE)),"",VLOOKUP(Y119,'Directive OSH09 (FR)'!$T$6:$U$10,2,FALSE))</f>
        <v/>
      </c>
      <c r="L119" s="61"/>
      <c r="M119" s="64"/>
      <c r="N119" s="64"/>
      <c r="O119" s="64"/>
      <c r="P119" s="64"/>
      <c r="Q119" s="65"/>
      <c r="R119" s="66"/>
      <c r="S119" s="61">
        <f t="shared" si="44"/>
        <v>0</v>
      </c>
      <c r="T119" s="66">
        <f t="shared" si="44"/>
        <v>0</v>
      </c>
      <c r="U119" s="164">
        <f>IF(A119="",0,IF(Q$114="",1,IF(Q$114+$U$89*365&lt;$U$1,1,0)))</f>
        <v>0</v>
      </c>
      <c r="V119" s="165">
        <f>IF(A119="",0,IF(Q$114="",1,IF(Q$114+$V$89*365&lt;$U$1,1,0)))</f>
        <v>0</v>
      </c>
      <c r="W119" s="162" t="str">
        <f>IF(ISERROR(VLOOKUP(H119,'Directive OSH09 (FR)'!$O$6:$P$10,2,FALSE)),"",VLOOKUP(H119,'Directive OSH09 (FR)'!$O$6:$P$10,2,FALSE))</f>
        <v/>
      </c>
      <c r="X119" s="3" t="str">
        <f>IF(ISERROR(VLOOKUP(I119,'Directive OSH09 (FR)'!$O$13:$P$17,2,FALSE)),"",VLOOKUP(I119,'Directive OSH09 (FR)'!$O$13:$P$17,2,FALSE))</f>
        <v/>
      </c>
      <c r="Y119" s="3" t="str">
        <f t="shared" si="45"/>
        <v/>
      </c>
      <c r="Z119" s="417"/>
      <c r="AA119" s="418"/>
      <c r="AB119" s="418"/>
      <c r="AC119" s="418"/>
      <c r="AD119" s="419"/>
      <c r="AE119" s="417"/>
      <c r="AF119" s="418"/>
      <c r="AG119" s="418"/>
      <c r="AH119" s="418"/>
      <c r="AI119" s="419"/>
    </row>
    <row r="120" spans="1:207" s="398" customFormat="1">
      <c r="A120" s="410" t="s">
        <v>291</v>
      </c>
      <c r="J120" s="398" t="str">
        <f>IF(SUM(J121:J125)=0,"",MAX(J121:J125))</f>
        <v/>
      </c>
      <c r="K120" s="398" t="str">
        <f>IF(ISERROR(VLOOKUP(Y120,'Directive OSH09 (FR)'!$T$6:$U$10,2,FALSE)),"",VLOOKUP(Y120,'Directive OSH09 (FR)'!$T$6:$U$10,2,FALSE))</f>
        <v/>
      </c>
      <c r="L120" s="398" t="str">
        <f>IF(ISERROR(VLOOKUP($A120,Dangers!$B$4:$G$1001,4,FALSE)),"ERR",IF(ISBLANK(VLOOKUP($A120,Dangers!$B$4:$G$1001,4,FALSE)),"","Yes"))</f>
        <v/>
      </c>
      <c r="M120" s="398" t="str">
        <f>IF(ISERROR(VLOOKUP($A120,Dangers!$B$4:$G$1001,6,FALSE)),"ERR",IF(ISBLANK((VLOOKUP($A120,Dangers!$B$4:$G$1001,6,FALSE))),"","Yes"))</f>
        <v/>
      </c>
      <c r="Q120" s="398" t="str">
        <f>IF(OR(L120="Yes",M120="Yes"),MAX(Q121:Q125),"")</f>
        <v/>
      </c>
      <c r="S120" s="398">
        <f>IF(L120="Yes",IF(SUM(S121:S125)=0,0,1),2)</f>
        <v>2</v>
      </c>
      <c r="T120" s="398">
        <f>IF(M120="Yes",IF(SUM(T121:T125)=0,0,1),2)</f>
        <v>2</v>
      </c>
      <c r="U120" s="398">
        <v>0</v>
      </c>
      <c r="V120" s="398">
        <v>0</v>
      </c>
      <c r="W120" s="398" t="str">
        <f>IF(ISERROR(VLOOKUP(H120,'Directive OSH09 (FR)'!$O$6:$P$10,2,FALSE)),"",VLOOKUP(H120,'Directive OSH09 (FR)'!$O$6:$P$10,2,FALSE))</f>
        <v/>
      </c>
      <c r="X120" s="398" t="str">
        <f>IF(ISERROR(VLOOKUP(I120,'Directive OSH09 (FR)'!$O$13:$P$17,2,FALSE)),"",VLOOKUP(I120,'Directive OSH09 (FR)'!$O$13:$P$17,2,FALSE))</f>
        <v/>
      </c>
      <c r="Y120" s="370" t="str">
        <f t="shared" si="45"/>
        <v/>
      </c>
      <c r="Z120" s="412"/>
      <c r="AD120" s="453"/>
      <c r="AE120" s="412"/>
      <c r="AI120" s="453"/>
      <c r="AJ120" s="518"/>
    </row>
    <row r="121" spans="1:207">
      <c r="A121" s="261" t="s">
        <v>463</v>
      </c>
      <c r="B121" s="8"/>
      <c r="C121" s="8"/>
      <c r="D121" s="8"/>
      <c r="E121" s="266"/>
      <c r="F121" s="283"/>
      <c r="G121" s="321"/>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46">U121</f>
        <v>1</v>
      </c>
      <c r="T121" s="35">
        <f t="shared" si="46"/>
        <v>1</v>
      </c>
      <c r="U121" s="3">
        <f>IF(A121="",0,IF(Q$120="",1,IF(Q$120+$U$89*365&lt;$U$1,1,0)))</f>
        <v>1</v>
      </c>
      <c r="V121" s="163">
        <f>IF(A121="",0,IF(Q$120="",1,IF(Q$120+$V$89*365&lt;$U$1,1,0)))</f>
        <v>1</v>
      </c>
      <c r="W121" s="162" t="str">
        <f>IF(ISERROR(VLOOKUP(H121,'Directive OSH09 (FR)'!$O$6:$P$10,2,FALSE)),"",VLOOKUP(H121,'Directive OSH09 (FR)'!$O$6:$P$10,2,FALSE))</f>
        <v/>
      </c>
      <c r="X121" s="3" t="str">
        <f>IF(ISERROR(VLOOKUP(I121,'Directive OSH09 (FR)'!$O$13:$P$17,2,FALSE)),"",VLOOKUP(I121,'Directive OSH09 (FR)'!$O$13:$P$17,2,FALSE))</f>
        <v/>
      </c>
      <c r="Y121" s="3" t="str">
        <f t="shared" si="45"/>
        <v/>
      </c>
      <c r="Z121" s="417"/>
      <c r="AA121" s="418"/>
      <c r="AB121" s="418"/>
      <c r="AC121" s="418"/>
      <c r="AD121" s="419"/>
      <c r="AE121" s="417"/>
      <c r="AF121" s="418"/>
      <c r="AG121" s="418"/>
      <c r="AH121" s="418"/>
      <c r="AI121" s="419"/>
    </row>
    <row r="122" spans="1:207">
      <c r="A122" s="261"/>
      <c r="B122" s="8"/>
      <c r="C122" s="8"/>
      <c r="D122" s="8"/>
      <c r="E122" s="266"/>
      <c r="F122" s="283"/>
      <c r="G122" s="321"/>
      <c r="H122" s="7"/>
      <c r="I122" s="8"/>
      <c r="J122" s="8" t="str">
        <f>IF(ISERROR(W122*X122),"",W122*X122)</f>
        <v/>
      </c>
      <c r="K122" s="14" t="str">
        <f>IF(ISERROR(VLOOKUP(Y122,'Directive OSH09 (FR)'!$T$6:$U$10,2,FALSE)),"",VLOOKUP(Y122,'Directive OSH09 (FR)'!$T$6:$U$10,2,FALSE))</f>
        <v/>
      </c>
      <c r="L122" s="126"/>
      <c r="M122" s="127"/>
      <c r="N122" s="27"/>
      <c r="O122" s="27"/>
      <c r="P122" s="27"/>
      <c r="Q122" s="57"/>
      <c r="R122" s="35"/>
      <c r="S122" s="7">
        <f t="shared" si="46"/>
        <v>0</v>
      </c>
      <c r="T122" s="35">
        <f t="shared" si="46"/>
        <v>0</v>
      </c>
      <c r="U122" s="3">
        <f>IF(A122="",0,IF(Q$120="",1,IF(Q$120+$U$89*365&lt;$U$1,1,0)))</f>
        <v>0</v>
      </c>
      <c r="V122" s="163">
        <f>IF(A122="",0,IF(Q$120="",1,IF(Q$120+$V$89*365&lt;$U$1,1,0)))</f>
        <v>0</v>
      </c>
      <c r="W122" s="162" t="str">
        <f>IF(ISERROR(VLOOKUP(H122,'Directive OSH09 (FR)'!$O$6:$P$10,2,FALSE)),"",VLOOKUP(H122,'Directive OSH09 (FR)'!$O$6:$P$10,2,FALSE))</f>
        <v/>
      </c>
      <c r="X122" s="3" t="str">
        <f>IF(ISERROR(VLOOKUP(I122,'Directive OSH09 (FR)'!$O$13:$P$17,2,FALSE)),"",VLOOKUP(I122,'Directive OSH09 (FR)'!$O$13:$P$17,2,FALSE))</f>
        <v/>
      </c>
      <c r="Y122" s="3" t="str">
        <f t="shared" si="45"/>
        <v/>
      </c>
      <c r="Z122" s="417"/>
      <c r="AA122" s="418"/>
      <c r="AB122" s="418"/>
      <c r="AC122" s="418"/>
      <c r="AD122" s="419"/>
      <c r="AE122" s="417"/>
      <c r="AF122" s="418"/>
      <c r="AG122" s="418"/>
      <c r="AH122" s="418"/>
      <c r="AI122" s="419"/>
    </row>
    <row r="123" spans="1:207">
      <c r="A123" s="261"/>
      <c r="B123" s="8"/>
      <c r="C123" s="8"/>
      <c r="D123" s="8"/>
      <c r="E123" s="266"/>
      <c r="F123" s="283"/>
      <c r="G123" s="321"/>
      <c r="H123" s="7"/>
      <c r="I123" s="8"/>
      <c r="J123" s="8" t="str">
        <f>IF(ISERROR(W123*X123),"",W123*X123)</f>
        <v/>
      </c>
      <c r="K123" s="14" t="str">
        <f>IF(ISERROR(VLOOKUP(Y123,'Directive OSH09 (FR)'!$T$6:$U$10,2,FALSE)),"",VLOOKUP(Y123,'Directive OSH09 (FR)'!$T$6:$U$10,2,FALSE))</f>
        <v/>
      </c>
      <c r="L123" s="126"/>
      <c r="M123" s="127"/>
      <c r="N123" s="27"/>
      <c r="O123" s="27"/>
      <c r="P123" s="27"/>
      <c r="Q123" s="57"/>
      <c r="R123" s="35"/>
      <c r="S123" s="7">
        <f t="shared" si="46"/>
        <v>0</v>
      </c>
      <c r="T123" s="35">
        <f t="shared" si="46"/>
        <v>0</v>
      </c>
      <c r="U123" s="3">
        <f>IF(A123="",0,IF(Q$120="",1,IF(Q$120+$U$89*365&lt;$U$1,1,0)))</f>
        <v>0</v>
      </c>
      <c r="V123" s="163">
        <f>IF(A123="",0,IF(Q$120="",1,IF(Q$120+$V$89*365&lt;$U$1,1,0)))</f>
        <v>0</v>
      </c>
      <c r="W123" s="162" t="str">
        <f>IF(ISERROR(VLOOKUP(H123,'Directive OSH09 (FR)'!$O$6:$P$10,2,FALSE)),"",VLOOKUP(H123,'Directive OSH09 (FR)'!$O$6:$P$10,2,FALSE))</f>
        <v/>
      </c>
      <c r="X123" s="3" t="str">
        <f>IF(ISERROR(VLOOKUP(I123,'Directive OSH09 (FR)'!$O$13:$P$17,2,FALSE)),"",VLOOKUP(I123,'Directive OSH09 (FR)'!$O$13:$P$17,2,FALSE))</f>
        <v/>
      </c>
      <c r="Y123" s="3" t="str">
        <f t="shared" si="45"/>
        <v/>
      </c>
      <c r="Z123" s="417"/>
      <c r="AA123" s="418"/>
      <c r="AB123" s="418"/>
      <c r="AC123" s="418"/>
      <c r="AD123" s="419"/>
      <c r="AE123" s="417"/>
      <c r="AF123" s="418"/>
      <c r="AG123" s="418"/>
      <c r="AH123" s="418"/>
      <c r="AI123" s="419"/>
    </row>
    <row r="124" spans="1:207">
      <c r="A124" s="261"/>
      <c r="B124" s="8"/>
      <c r="C124" s="8"/>
      <c r="D124" s="8"/>
      <c r="E124" s="266"/>
      <c r="F124" s="283"/>
      <c r="G124" s="321"/>
      <c r="H124" s="7"/>
      <c r="I124" s="8"/>
      <c r="J124" s="8" t="str">
        <f>IF(ISERROR(W124*X124),"",W124*X124)</f>
        <v/>
      </c>
      <c r="K124" s="14" t="str">
        <f>IF(ISERROR(VLOOKUP(Y124,'Directive OSH09 (FR)'!$T$6:$U$10,2,FALSE)),"",VLOOKUP(Y124,'Directive OSH09 (FR)'!$T$6:$U$10,2,FALSE))</f>
        <v/>
      </c>
      <c r="L124" s="126"/>
      <c r="M124" s="127"/>
      <c r="N124" s="27"/>
      <c r="O124" s="27"/>
      <c r="P124" s="27"/>
      <c r="Q124" s="57"/>
      <c r="R124" s="35"/>
      <c r="S124" s="7">
        <f t="shared" si="46"/>
        <v>0</v>
      </c>
      <c r="T124" s="35">
        <f t="shared" si="46"/>
        <v>0</v>
      </c>
      <c r="U124" s="3">
        <f>IF(A124="",0,IF(Q$120="",1,IF(Q$120+$U$89*365&lt;$U$1,1,0)))</f>
        <v>0</v>
      </c>
      <c r="V124" s="163">
        <f>IF(A124="",0,IF(Q$120="",1,IF(Q$120+$V$89*365&lt;$U$1,1,0)))</f>
        <v>0</v>
      </c>
      <c r="W124" s="162" t="str">
        <f>IF(ISERROR(VLOOKUP(H124,'Directive OSH09 (FR)'!$O$6:$P$10,2,FALSE)),"",VLOOKUP(H124,'Directive OSH09 (FR)'!$O$6:$P$10,2,FALSE))</f>
        <v/>
      </c>
      <c r="X124" s="3" t="str">
        <f>IF(ISERROR(VLOOKUP(I124,'Directive OSH09 (FR)'!$O$13:$P$17,2,FALSE)),"",VLOOKUP(I124,'Directive OSH09 (FR)'!$O$13:$P$17,2,FALSE))</f>
        <v/>
      </c>
      <c r="Y124" s="3" t="str">
        <f t="shared" si="45"/>
        <v/>
      </c>
      <c r="Z124" s="417"/>
      <c r="AA124" s="418"/>
      <c r="AB124" s="418"/>
      <c r="AC124" s="418"/>
      <c r="AD124" s="419"/>
      <c r="AE124" s="417"/>
      <c r="AF124" s="418"/>
      <c r="AG124" s="418"/>
      <c r="AH124" s="418"/>
      <c r="AI124" s="419"/>
    </row>
    <row r="125" spans="1:207" ht="5.25" customHeight="1">
      <c r="A125" s="405"/>
      <c r="B125" s="62"/>
      <c r="C125" s="62"/>
      <c r="D125" s="62"/>
      <c r="E125" s="293"/>
      <c r="F125" s="293"/>
      <c r="G125" s="458"/>
      <c r="H125" s="61"/>
      <c r="I125" s="62"/>
      <c r="J125" s="62" t="str">
        <f>IF(ISERROR(W125*X125),"",W125*X125)</f>
        <v/>
      </c>
      <c r="K125" s="63" t="str">
        <f>IF(ISERROR(VLOOKUP(Y125,'Directive OSH09 (FR)'!$T$6:$U$10,2,FALSE)),"",VLOOKUP(Y125,'Directive OSH09 (FR)'!$T$6:$U$10,2,FALSE))</f>
        <v/>
      </c>
      <c r="L125" s="61"/>
      <c r="M125" s="64"/>
      <c r="N125" s="64"/>
      <c r="O125" s="64"/>
      <c r="P125" s="64"/>
      <c r="Q125" s="65"/>
      <c r="R125" s="66"/>
      <c r="S125" s="61">
        <f t="shared" si="46"/>
        <v>0</v>
      </c>
      <c r="T125" s="66">
        <f t="shared" si="46"/>
        <v>0</v>
      </c>
      <c r="U125" s="164">
        <f>IF(A125="",0,IF(Q$120="",1,IF(Q$120+$U$89*365&lt;$U$1,1,0)))</f>
        <v>0</v>
      </c>
      <c r="V125" s="165">
        <f>IF(A125="",0,IF(Q$120="",1,IF(Q$120+$V$89*365&lt;$U$1,1,0)))</f>
        <v>0</v>
      </c>
      <c r="W125" s="162" t="str">
        <f>IF(ISERROR(VLOOKUP(H125,'Directive OSH09 (FR)'!$O$6:$P$10,2,FALSE)),"",VLOOKUP(H125,'Directive OSH09 (FR)'!$O$6:$P$10,2,FALSE))</f>
        <v/>
      </c>
      <c r="X125" s="3" t="str">
        <f>IF(ISERROR(VLOOKUP(I125,'Directive OSH09 (FR)'!$O$13:$P$17,2,FALSE)),"",VLOOKUP(I125,'Directive OSH09 (FR)'!$O$13:$P$17,2,FALSE))</f>
        <v/>
      </c>
      <c r="Y125" s="3" t="str">
        <f t="shared" si="45"/>
        <v/>
      </c>
      <c r="Z125" s="417"/>
      <c r="AA125" s="418"/>
      <c r="AB125" s="418"/>
      <c r="AC125" s="418"/>
      <c r="AD125" s="419"/>
      <c r="AE125" s="417"/>
      <c r="AF125" s="418"/>
      <c r="AG125" s="418"/>
      <c r="AH125" s="418"/>
      <c r="AI125" s="419"/>
    </row>
    <row r="126" spans="1:207" s="398" customFormat="1">
      <c r="A126" s="410" t="s">
        <v>340</v>
      </c>
      <c r="J126" s="398">
        <f>IF(SUM(J127:J131)=0,"",MAX(J127:J131))</f>
        <v>16</v>
      </c>
      <c r="K126" s="398" t="str">
        <f>IF(ISERROR(VLOOKUP(Y126,'Directive OSH09 (FR)'!$T$6:$U$10,2,FALSE)),"",VLOOKUP(Y126,'Directive OSH09 (FR)'!$T$6:$U$10,2,FALSE))</f>
        <v>2-Tolérable</v>
      </c>
      <c r="L126" s="398" t="str">
        <f>IF(ISERROR(VLOOKUP($A126,Dangers!$B$4:$G$1001,4,FALSE)),"ERR",IF(ISBLANK(VLOOKUP($A126,Dangers!$B$4:$G$1001,4,FALSE)),"","Yes"))</f>
        <v>ERR</v>
      </c>
      <c r="M126" s="398" t="str">
        <f>IF(ISERROR(VLOOKUP($A126,Dangers!$B$4:$G$1001,6,FALSE)),"ERR",IF(ISBLANK((VLOOKUP($A126,Dangers!$B$4:$G$1001,6,FALSE))),"","Yes"))</f>
        <v>ERR</v>
      </c>
      <c r="Q126" s="398" t="str">
        <f>IF(OR(L126="Yes",M126="Yes"),MAX(Q127:Q131),"")</f>
        <v/>
      </c>
      <c r="S126" s="398">
        <f>IF(L126="Yes",IF(SUM(S127:S131)=0,0,1),2)</f>
        <v>2</v>
      </c>
      <c r="T126" s="398">
        <f>IF(M126="Yes",IF(SUM(T127:T131)=0,0,1),2)</f>
        <v>2</v>
      </c>
      <c r="U126" s="398">
        <v>0</v>
      </c>
      <c r="V126" s="398">
        <v>0</v>
      </c>
      <c r="W126" s="398" t="str">
        <f>IF(ISERROR(VLOOKUP(H126,'Directive OSH09 (FR)'!$O$6:$P$10,2,FALSE)),"",VLOOKUP(H126,'Directive OSH09 (FR)'!$O$6:$P$10,2,FALSE))</f>
        <v/>
      </c>
      <c r="X126" s="398" t="str">
        <f>IF(ISERROR(VLOOKUP(I126,'Directive OSH09 (FR)'!$O$13:$P$17,2,FALSE)),"",VLOOKUP(I126,'Directive OSH09 (FR)'!$O$13:$P$17,2,FALSE))</f>
        <v/>
      </c>
      <c r="Y126" s="370">
        <f t="shared" si="45"/>
        <v>2</v>
      </c>
      <c r="Z126" s="412"/>
      <c r="AD126" s="453"/>
      <c r="AE126" s="412"/>
      <c r="AI126" s="453"/>
      <c r="AJ126" s="518"/>
    </row>
    <row r="127" spans="1:207" ht="63.75">
      <c r="A127" s="261" t="s">
        <v>424</v>
      </c>
      <c r="B127" s="8" t="s">
        <v>1083</v>
      </c>
      <c r="C127" s="8" t="s">
        <v>562</v>
      </c>
      <c r="D127" s="8" t="s">
        <v>563</v>
      </c>
      <c r="E127" s="266" t="s">
        <v>36</v>
      </c>
      <c r="F127" s="283">
        <v>3</v>
      </c>
      <c r="G127" s="321" t="s">
        <v>564</v>
      </c>
      <c r="H127" s="7" t="s">
        <v>38</v>
      </c>
      <c r="I127" s="8" t="s">
        <v>47</v>
      </c>
      <c r="J127" s="8">
        <f>IF(ISERROR(W127*X127),"",W127*X127)</f>
        <v>16</v>
      </c>
      <c r="K127" s="14" t="str">
        <f>IF(ISERROR(VLOOKUP(Y127,'Directive OSH09 (FR)'!$T$6:$U$10,2,FALSE)),"",VLOOKUP(Y127,'Directive OSH09 (FR)'!$T$6:$U$10,2,FALSE))</f>
        <v>2-Tolérable</v>
      </c>
      <c r="L127" s="126"/>
      <c r="M127" s="127"/>
      <c r="N127" s="27"/>
      <c r="O127" s="27"/>
      <c r="P127" s="27"/>
      <c r="Q127" s="57"/>
      <c r="R127" s="35"/>
      <c r="S127" s="7">
        <f t="shared" ref="S127:T131" si="47">U127</f>
        <v>1</v>
      </c>
      <c r="T127" s="35">
        <f t="shared" si="47"/>
        <v>1</v>
      </c>
      <c r="U127" s="3">
        <f>IF(A127="",0,IF(Q$132="",1,IF(Q$132+$U$96*365&lt;$U$1,1,0)))</f>
        <v>1</v>
      </c>
      <c r="V127" s="163">
        <f>IF(A127="",0,IF(Q$132="",1,IF(Q$132+$V$96*365&lt;$U$1,1,0)))</f>
        <v>1</v>
      </c>
      <c r="W127" s="162">
        <f>IF(ISERROR(VLOOKUP(H127,'Directive OSH09 (FR)'!$O$6:$P$10,2,FALSE)),"",VLOOKUP(H127,'Directive OSH09 (FR)'!$O$6:$P$10,2,FALSE))</f>
        <v>4</v>
      </c>
      <c r="X127" s="3">
        <f>IF(ISERROR(VLOOKUP(I127,'Directive OSH09 (FR)'!$O$13:$P$17,2,FALSE)),"",VLOOKUP(I127,'Directive OSH09 (FR)'!$O$13:$P$17,2,FALSE))</f>
        <v>4</v>
      </c>
      <c r="Y127" s="3">
        <f t="shared" si="45"/>
        <v>2</v>
      </c>
      <c r="Z127" s="196" t="s">
        <v>568</v>
      </c>
      <c r="AA127" s="418"/>
      <c r="AB127" s="418"/>
      <c r="AC127" s="418"/>
      <c r="AD127" s="419"/>
      <c r="AE127" s="421"/>
      <c r="AF127" s="8"/>
      <c r="AG127" s="8"/>
      <c r="AH127" s="8">
        <f>IF(ISERROR(AU127*AV127),"",AU127*AV127)</f>
        <v>0</v>
      </c>
      <c r="AI127" s="419"/>
    </row>
    <row r="128" spans="1:207" ht="90.75" customHeight="1">
      <c r="A128" s="261" t="s">
        <v>424</v>
      </c>
      <c r="B128" s="8" t="s">
        <v>576</v>
      </c>
      <c r="C128" s="8" t="s">
        <v>577</v>
      </c>
      <c r="D128" s="8" t="s">
        <v>578</v>
      </c>
      <c r="E128" s="266" t="s">
        <v>36</v>
      </c>
      <c r="F128" s="283">
        <v>3</v>
      </c>
      <c r="G128" s="321" t="s">
        <v>579</v>
      </c>
      <c r="H128" s="7" t="s">
        <v>35</v>
      </c>
      <c r="I128" s="8" t="s">
        <v>48</v>
      </c>
      <c r="J128" s="8">
        <f>IF(ISERROR(W128*X128),"",W128*X128)</f>
        <v>16</v>
      </c>
      <c r="K128" s="14" t="str">
        <f>IF(ISERROR(VLOOKUP(Y128,'Directive OSH09 (FR)'!$T$6:$U$10,2,FALSE)),"",VLOOKUP(Y128,'Directive OSH09 (FR)'!$T$6:$U$10,2,FALSE))</f>
        <v>2-Tolérable</v>
      </c>
      <c r="L128" s="126"/>
      <c r="M128" s="127"/>
      <c r="N128" s="27"/>
      <c r="O128" s="27"/>
      <c r="P128" s="27"/>
      <c r="Q128" s="57"/>
      <c r="R128" s="35"/>
      <c r="S128" s="7">
        <f t="shared" si="47"/>
        <v>1</v>
      </c>
      <c r="T128" s="35">
        <f t="shared" si="47"/>
        <v>1</v>
      </c>
      <c r="U128" s="3">
        <f>IF(A128="",0,IF(Q$132="",1,IF(Q$132+$U$96*365&lt;$U$1,1,0)))</f>
        <v>1</v>
      </c>
      <c r="V128" s="163">
        <f>IF(A128="",0,IF(Q$132="",1,IF(Q$132+$V$96*365&lt;$U$1,1,0)))</f>
        <v>1</v>
      </c>
      <c r="W128" s="162">
        <f>IF(ISERROR(VLOOKUP(H128,'Directive OSH09 (FR)'!$O$6:$P$10,2,FALSE)),"",VLOOKUP(H128,'Directive OSH09 (FR)'!$O$6:$P$10,2,FALSE))</f>
        <v>2</v>
      </c>
      <c r="X128" s="3">
        <f>IF(ISERROR(VLOOKUP(I128,'Directive OSH09 (FR)'!$O$13:$P$17,2,FALSE)),"",VLOOKUP(I128,'Directive OSH09 (FR)'!$O$13:$P$17,2,FALSE))</f>
        <v>8</v>
      </c>
      <c r="Y128" s="3">
        <f t="shared" si="45"/>
        <v>2</v>
      </c>
      <c r="Z128" s="196" t="s">
        <v>568</v>
      </c>
      <c r="AA128" s="418"/>
      <c r="AB128" s="418"/>
      <c r="AC128" s="418"/>
      <c r="AD128" s="420"/>
      <c r="AE128" s="417"/>
      <c r="AF128" s="8"/>
      <c r="AG128" s="8"/>
      <c r="AH128" s="8"/>
      <c r="AI128" s="419"/>
    </row>
    <row r="129" spans="1:36" ht="51">
      <c r="A129" s="261" t="s">
        <v>424</v>
      </c>
      <c r="B129" s="8" t="s">
        <v>580</v>
      </c>
      <c r="C129" s="8" t="s">
        <v>581</v>
      </c>
      <c r="D129" s="8" t="s">
        <v>582</v>
      </c>
      <c r="E129" s="266" t="s">
        <v>39</v>
      </c>
      <c r="F129" s="267">
        <v>3</v>
      </c>
      <c r="G129" s="321" t="s">
        <v>583</v>
      </c>
      <c r="H129" s="7" t="s">
        <v>38</v>
      </c>
      <c r="I129" s="8" t="s">
        <v>46</v>
      </c>
      <c r="J129" s="8">
        <f>IF(ISERROR(W129*X129),"",W129*X129)</f>
        <v>4</v>
      </c>
      <c r="K129" s="14" t="str">
        <f>IF(ISERROR(VLOOKUP(Y129,'Directive OSH09 (FR)'!$T$6:$U$10,2,FALSE)),"",VLOOKUP(Y129,'Directive OSH09 (FR)'!$T$6:$U$10,2,FALSE))</f>
        <v>1-Negligeable</v>
      </c>
      <c r="L129" s="126"/>
      <c r="M129" s="127"/>
      <c r="N129" s="27"/>
      <c r="O129" s="27"/>
      <c r="P129" s="27"/>
      <c r="Q129" s="57"/>
      <c r="R129" s="35"/>
      <c r="S129" s="7">
        <f>U129</f>
        <v>1</v>
      </c>
      <c r="T129" s="35">
        <f>V129</f>
        <v>1</v>
      </c>
      <c r="U129" s="3">
        <f>IF(A129="",0,IF(Q$130="",1,IF(Q$130+$U$90*365&lt;$U$1,1,0)))</f>
        <v>1</v>
      </c>
      <c r="V129" s="163">
        <f>IF(A129="",0,IF(Q$130="",1,IF(Q$130+$V$90*365&lt;$U$1,1,0)))</f>
        <v>1</v>
      </c>
      <c r="W129" s="162">
        <f>IF(ISERROR(VLOOKUP(H129,'Directive OSH09 (FR)'!$O$6:$P$10,2,FALSE)),"",VLOOKUP(H129,'Directive OSH09 (FR)'!$O$6:$P$10,2,FALSE))</f>
        <v>4</v>
      </c>
      <c r="X129" s="3">
        <f>IF(ISERROR(VLOOKUP(I129,'Directive OSH09 (FR)'!$O$13:$P$17,2,FALSE)),"",VLOOKUP(I129,'Directive OSH09 (FR)'!$O$13:$P$17,2,FALSE))</f>
        <v>1</v>
      </c>
      <c r="Y129" s="3">
        <f>IF(J129="","",IF(J129&gt;=161,5,IF(J129&gt;=65,4,IF(J129&gt;=20,3,IF(J129&gt;=9,2,1)))))</f>
        <v>1</v>
      </c>
      <c r="Z129" s="196" t="s">
        <v>568</v>
      </c>
      <c r="AA129" s="418"/>
      <c r="AB129" s="418"/>
      <c r="AC129" s="418"/>
      <c r="AD129" s="420"/>
      <c r="AE129" s="417"/>
      <c r="AF129" s="8"/>
      <c r="AG129" s="8"/>
      <c r="AH129" s="8"/>
      <c r="AI129" s="14"/>
    </row>
    <row r="130" spans="1:36">
      <c r="A130" s="261"/>
      <c r="B130" s="8"/>
      <c r="C130" s="8"/>
      <c r="D130" s="8"/>
      <c r="E130" s="266"/>
      <c r="F130" s="283"/>
      <c r="G130" s="321"/>
      <c r="H130" s="7"/>
      <c r="I130" s="8"/>
      <c r="J130" s="8" t="str">
        <f>IF(ISERROR(W130*X130),"",W130*X130)</f>
        <v/>
      </c>
      <c r="K130" s="14" t="str">
        <f>IF(ISERROR(VLOOKUP(Y130,'Directive OSH09 (FR)'!$T$6:$U$10,2,FALSE)),"",VLOOKUP(Y130,'Directive OSH09 (FR)'!$T$6:$U$10,2,FALSE))</f>
        <v/>
      </c>
      <c r="L130" s="126"/>
      <c r="M130" s="127"/>
      <c r="N130" s="27"/>
      <c r="O130" s="27"/>
      <c r="P130" s="27"/>
      <c r="Q130" s="57"/>
      <c r="R130" s="35"/>
      <c r="S130" s="7">
        <f t="shared" si="47"/>
        <v>0</v>
      </c>
      <c r="T130" s="35">
        <f t="shared" si="47"/>
        <v>0</v>
      </c>
      <c r="U130" s="3">
        <f>IF(A130="",0,IF(Q$126="",1,IF(Q$126+$U$89*365&lt;$U$1,1,0)))</f>
        <v>0</v>
      </c>
      <c r="V130" s="163">
        <f>IF(A130="",0,IF(Q$126="",1,IF(Q$126+$V$89*365&lt;$U$1,1,0)))</f>
        <v>0</v>
      </c>
      <c r="W130" s="162" t="str">
        <f>IF(ISERROR(VLOOKUP(H130,'Directive OSH09 (FR)'!$O$6:$P$10,2,FALSE)),"",VLOOKUP(H130,'Directive OSH09 (FR)'!$O$6:$P$10,2,FALSE))</f>
        <v/>
      </c>
      <c r="X130" s="3" t="str">
        <f>IF(ISERROR(VLOOKUP(I130,'Directive OSH09 (FR)'!$O$13:$P$17,2,FALSE)),"",VLOOKUP(I130,'Directive OSH09 (FR)'!$O$13:$P$17,2,FALSE))</f>
        <v/>
      </c>
      <c r="Y130" s="3" t="str">
        <f t="shared" si="45"/>
        <v/>
      </c>
      <c r="Z130" s="417"/>
      <c r="AA130" s="418"/>
      <c r="AB130" s="418"/>
      <c r="AC130" s="418"/>
      <c r="AD130" s="419"/>
      <c r="AE130" s="417"/>
      <c r="AF130" s="418"/>
      <c r="AG130" s="418"/>
      <c r="AH130" s="418"/>
      <c r="AI130" s="419"/>
    </row>
    <row r="131" spans="1:36" ht="5.25" customHeight="1">
      <c r="A131" s="405"/>
      <c r="B131" s="62"/>
      <c r="C131" s="62"/>
      <c r="D131" s="62"/>
      <c r="E131" s="293"/>
      <c r="F131" s="293"/>
      <c r="G131" s="458"/>
      <c r="H131" s="61"/>
      <c r="I131" s="62"/>
      <c r="J131" s="62" t="str">
        <f>IF(ISERROR(W131*X131),"",W131*X131)</f>
        <v/>
      </c>
      <c r="K131" s="63" t="str">
        <f>IF(ISERROR(VLOOKUP(Y131,'Directive OSH09 (FR)'!$T$6:$U$10,2,FALSE)),"",VLOOKUP(Y131,'Directive OSH09 (FR)'!$T$6:$U$10,2,FALSE))</f>
        <v/>
      </c>
      <c r="L131" s="61"/>
      <c r="M131" s="64"/>
      <c r="N131" s="64"/>
      <c r="O131" s="64"/>
      <c r="P131" s="64"/>
      <c r="Q131" s="65"/>
      <c r="R131" s="66"/>
      <c r="S131" s="61">
        <f t="shared" si="47"/>
        <v>0</v>
      </c>
      <c r="T131" s="66">
        <f t="shared" si="47"/>
        <v>0</v>
      </c>
      <c r="U131" s="164">
        <f>IF(A131="",0,IF(Q$126="",1,IF(Q$126+$U$89*365&lt;$U$1,1,0)))</f>
        <v>0</v>
      </c>
      <c r="V131" s="165">
        <f>IF(A131="",0,IF(Q$126="",1,IF(Q$126+$V$89*365&lt;$U$1,1,0)))</f>
        <v>0</v>
      </c>
      <c r="W131" s="162" t="str">
        <f>IF(ISERROR(VLOOKUP(H131,'Directive OSH09 (FR)'!$O$6:$P$10,2,FALSE)),"",VLOOKUP(H131,'Directive OSH09 (FR)'!$O$6:$P$10,2,FALSE))</f>
        <v/>
      </c>
      <c r="X131" s="3" t="str">
        <f>IF(ISERROR(VLOOKUP(I131,'Directive OSH09 (FR)'!$O$13:$P$17,2,FALSE)),"",VLOOKUP(I131,'Directive OSH09 (FR)'!$O$13:$P$17,2,FALSE))</f>
        <v/>
      </c>
      <c r="Y131" s="3" t="str">
        <f t="shared" si="45"/>
        <v/>
      </c>
      <c r="Z131" s="417"/>
      <c r="AA131" s="418"/>
      <c r="AB131" s="418"/>
      <c r="AC131" s="418"/>
      <c r="AD131" s="419"/>
      <c r="AE131" s="417"/>
      <c r="AF131" s="418"/>
      <c r="AG131" s="418"/>
      <c r="AH131" s="418"/>
      <c r="AI131" s="419"/>
    </row>
    <row r="132" spans="1:36" s="398" customFormat="1">
      <c r="A132" s="410" t="s">
        <v>295</v>
      </c>
      <c r="J132" s="398">
        <f>IF(SUM(J133:J137)=0,"",MAX(J133:J137))</f>
        <v>36</v>
      </c>
      <c r="K132" s="398" t="str">
        <f>IF(ISERROR(VLOOKUP(Y132,'Directive OSH09 (FR)'!$T$6:$U$10,2,FALSE)),"",VLOOKUP(Y132,'Directive OSH09 (FR)'!$T$6:$U$10,2,FALSE))</f>
        <v>3-Moderé</v>
      </c>
      <c r="L132" s="398" t="str">
        <f>IF(ISERROR(VLOOKUP($A132,Dangers!$B$4:$G$1001,4,FALSE)),"ERR",IF(ISBLANK(VLOOKUP($A132,Dangers!$B$4:$G$1001,4,FALSE)),"","Yes"))</f>
        <v/>
      </c>
      <c r="M132" s="398" t="str">
        <f>IF(ISERROR(VLOOKUP($A132,Dangers!$B$4:$G$1001,6,FALSE)),"ERR",IF(ISBLANK((VLOOKUP($A132,Dangers!$B$4:$G$1001,6,FALSE))),"","Yes"))</f>
        <v/>
      </c>
      <c r="Q132" s="398" t="str">
        <f>IF(OR(L132="Yes",M132="Yes"),MAX(Q133:Q137),"")</f>
        <v/>
      </c>
      <c r="S132" s="398">
        <f>IF(L132="Yes",IF(SUM(S133:S137)=0,0,1),2)</f>
        <v>2</v>
      </c>
      <c r="T132" s="398">
        <f>IF(M132="Yes",IF(SUM(T133:T137)=0,0,1),2)</f>
        <v>2</v>
      </c>
      <c r="U132" s="398">
        <v>0</v>
      </c>
      <c r="V132" s="398">
        <v>0</v>
      </c>
      <c r="W132" s="398" t="str">
        <f>IF(ISERROR(VLOOKUP(H132,'Directive OSH09 (FR)'!$O$6:$P$10,2,FALSE)),"",VLOOKUP(H132,'Directive OSH09 (FR)'!$O$6:$P$10,2,FALSE))</f>
        <v/>
      </c>
      <c r="X132" s="398" t="str">
        <f>IF(ISERROR(VLOOKUP(I132,'Directive OSH09 (FR)'!$O$13:$P$17,2,FALSE)),"",VLOOKUP(I132,'Directive OSH09 (FR)'!$O$13:$P$17,2,FALSE))</f>
        <v/>
      </c>
      <c r="Y132" s="370">
        <f t="shared" si="45"/>
        <v>3</v>
      </c>
      <c r="Z132" s="412"/>
      <c r="AD132" s="453"/>
      <c r="AE132" s="412"/>
      <c r="AI132" s="453"/>
      <c r="AJ132" s="518"/>
    </row>
    <row r="133" spans="1:36" ht="25.5">
      <c r="A133" s="261" t="s">
        <v>424</v>
      </c>
      <c r="B133" s="8" t="s">
        <v>1090</v>
      </c>
      <c r="C133" s="8" t="s">
        <v>922</v>
      </c>
      <c r="D133" s="8" t="s">
        <v>923</v>
      </c>
      <c r="E133" s="266" t="s">
        <v>39</v>
      </c>
      <c r="F133" s="267">
        <v>3</v>
      </c>
      <c r="G133" s="321" t="s">
        <v>826</v>
      </c>
      <c r="H133" s="7" t="s">
        <v>35</v>
      </c>
      <c r="I133" s="8" t="s">
        <v>49</v>
      </c>
      <c r="J133" s="8">
        <f>IF(ISERROR(W133*X133),"",W133*X133)</f>
        <v>36</v>
      </c>
      <c r="K133" s="14" t="str">
        <f>IF(ISERROR(VLOOKUP(Y133,'Directive OSH09 (FR)'!$T$6:$U$10,2,FALSE)),"",VLOOKUP(Y133,'Directive OSH09 (FR)'!$T$6:$U$10,2,FALSE))</f>
        <v>3-Moderé</v>
      </c>
      <c r="L133" s="126"/>
      <c r="M133" s="127"/>
      <c r="N133" s="27"/>
      <c r="O133" s="27"/>
      <c r="P133" s="27"/>
      <c r="Q133" s="57"/>
      <c r="R133" s="35"/>
      <c r="S133" s="7">
        <f t="shared" ref="S133:T133" si="48">U133</f>
        <v>1</v>
      </c>
      <c r="T133" s="35">
        <f t="shared" si="48"/>
        <v>1</v>
      </c>
      <c r="U133" s="3">
        <f>IF(A133="",0,IF(Q$130="",1,IF(Q$130+$U$88*365&lt;$U$1,1,0)))</f>
        <v>1</v>
      </c>
      <c r="V133" s="163">
        <f>IF(A133="",0,IF(Q$130="",1,IF(Q$130+$V$88*365&lt;$U$1,1,0)))</f>
        <v>1</v>
      </c>
      <c r="W133" s="162">
        <f>IF(ISERROR(VLOOKUP(H133,'Directive OSH09 (FR)'!$O$6:$P$10,2,FALSE)),"",VLOOKUP(H133,'Directive OSH09 (FR)'!$O$6:$P$10,2,FALSE))</f>
        <v>2</v>
      </c>
      <c r="X133" s="3">
        <f>IF(ISERROR(VLOOKUP(I133,'Directive OSH09 (FR)'!$O$13:$P$17,2,FALSE)),"",VLOOKUP(I133,'Directive OSH09 (FR)'!$O$13:$P$17,2,FALSE))</f>
        <v>18</v>
      </c>
      <c r="Y133" s="3">
        <f>IF(J133="","",IF(J133&gt;=161,5,IF(J133&gt;=65,4,IF(J133&gt;=20,3,IF(J133&gt;=9,2,1)))))</f>
        <v>3</v>
      </c>
      <c r="Z133" s="196" t="s">
        <v>1091</v>
      </c>
      <c r="AA133" s="418"/>
      <c r="AB133" s="418"/>
      <c r="AC133" s="418"/>
      <c r="AD133" s="420"/>
      <c r="AE133" s="417"/>
      <c r="AF133" s="418"/>
      <c r="AG133" s="418"/>
      <c r="AH133" s="418"/>
      <c r="AI133" s="419"/>
    </row>
    <row r="134" spans="1:36">
      <c r="A134" s="261"/>
      <c r="B134" s="8"/>
      <c r="C134" s="8"/>
      <c r="D134" s="8"/>
      <c r="E134" s="266"/>
      <c r="F134" s="283"/>
      <c r="G134" s="321"/>
      <c r="H134" s="7"/>
      <c r="I134" s="8"/>
      <c r="J134" s="8" t="str">
        <f>IF(ISERROR(W134*X134),"",W134*X134)</f>
        <v/>
      </c>
      <c r="K134" s="14" t="str">
        <f>IF(ISERROR(VLOOKUP(Y134,'Directive OSH09 (FR)'!$T$6:$U$10,2,FALSE)),"",VLOOKUP(Y134,'Directive OSH09 (FR)'!$T$6:$U$10,2,FALSE))</f>
        <v/>
      </c>
      <c r="L134" s="126"/>
      <c r="M134" s="127"/>
      <c r="N134" s="27"/>
      <c r="O134" s="27"/>
      <c r="P134" s="27"/>
      <c r="Q134" s="57"/>
      <c r="R134" s="35"/>
      <c r="S134" s="7">
        <f t="shared" ref="S134:T137" si="49">U134</f>
        <v>0</v>
      </c>
      <c r="T134" s="35">
        <f t="shared" si="49"/>
        <v>0</v>
      </c>
      <c r="U134" s="3">
        <f>IF(A134="",0,IF(Q$132="",1,IF(Q$132+$U$89*365&lt;$U$1,1,0)))</f>
        <v>0</v>
      </c>
      <c r="V134" s="163">
        <f>IF(A134="",0,IF(Q$132="",1,IF(Q$132+$V$89*365&lt;$U$1,1,0)))</f>
        <v>0</v>
      </c>
      <c r="W134" s="162" t="str">
        <f>IF(ISERROR(VLOOKUP(H134,'Directive OSH09 (FR)'!$O$6:$P$10,2,FALSE)),"",VLOOKUP(H134,'Directive OSH09 (FR)'!$O$6:$P$10,2,FALSE))</f>
        <v/>
      </c>
      <c r="X134" s="3" t="str">
        <f>IF(ISERROR(VLOOKUP(I134,'Directive OSH09 (FR)'!$O$13:$P$17,2,FALSE)),"",VLOOKUP(I134,'Directive OSH09 (FR)'!$O$13:$P$17,2,FALSE))</f>
        <v/>
      </c>
      <c r="Y134" s="3" t="str">
        <f t="shared" si="45"/>
        <v/>
      </c>
      <c r="Z134" s="417"/>
      <c r="AA134" s="418"/>
      <c r="AB134" s="418"/>
      <c r="AC134" s="418"/>
      <c r="AD134" s="419"/>
      <c r="AE134" s="417"/>
      <c r="AF134" s="418"/>
      <c r="AG134" s="418"/>
      <c r="AH134" s="418"/>
      <c r="AI134" s="419"/>
    </row>
    <row r="135" spans="1:36">
      <c r="A135" s="261"/>
      <c r="B135" s="8"/>
      <c r="C135" s="8"/>
      <c r="D135" s="8"/>
      <c r="E135" s="266"/>
      <c r="F135" s="283"/>
      <c r="G135" s="321"/>
      <c r="H135" s="7"/>
      <c r="I135" s="8"/>
      <c r="J135" s="8" t="str">
        <f>IF(ISERROR(W135*X135),"",W135*X135)</f>
        <v/>
      </c>
      <c r="K135" s="14" t="str">
        <f>IF(ISERROR(VLOOKUP(Y135,'Directive OSH09 (FR)'!$T$6:$U$10,2,FALSE)),"",VLOOKUP(Y135,'Directive OSH09 (FR)'!$T$6:$U$10,2,FALSE))</f>
        <v/>
      </c>
      <c r="L135" s="126"/>
      <c r="M135" s="127"/>
      <c r="N135" s="27"/>
      <c r="O135" s="27"/>
      <c r="P135" s="27"/>
      <c r="Q135" s="57"/>
      <c r="R135" s="35"/>
      <c r="S135" s="7">
        <f t="shared" si="49"/>
        <v>0</v>
      </c>
      <c r="T135" s="35">
        <f t="shared" si="49"/>
        <v>0</v>
      </c>
      <c r="U135" s="3">
        <f>IF(A135="",0,IF(Q$132="",1,IF(Q$132+$U$89*365&lt;$U$1,1,0)))</f>
        <v>0</v>
      </c>
      <c r="V135" s="163">
        <f>IF(A135="",0,IF(Q$132="",1,IF(Q$132+$V$89*365&lt;$U$1,1,0)))</f>
        <v>0</v>
      </c>
      <c r="W135" s="162" t="str">
        <f>IF(ISERROR(VLOOKUP(H135,'Directive OSH09 (FR)'!$O$6:$P$10,2,FALSE)),"",VLOOKUP(H135,'Directive OSH09 (FR)'!$O$6:$P$10,2,FALSE))</f>
        <v/>
      </c>
      <c r="X135" s="3" t="str">
        <f>IF(ISERROR(VLOOKUP(I135,'Directive OSH09 (FR)'!$O$13:$P$17,2,FALSE)),"",VLOOKUP(I135,'Directive OSH09 (FR)'!$O$13:$P$17,2,FALSE))</f>
        <v/>
      </c>
      <c r="Y135" s="3" t="str">
        <f t="shared" si="45"/>
        <v/>
      </c>
      <c r="Z135" s="417"/>
      <c r="AA135" s="418"/>
      <c r="AB135" s="418"/>
      <c r="AC135" s="418"/>
      <c r="AD135" s="419"/>
      <c r="AE135" s="417"/>
      <c r="AF135" s="418"/>
      <c r="AG135" s="418"/>
      <c r="AH135" s="418"/>
      <c r="AI135" s="419"/>
    </row>
    <row r="136" spans="1:36">
      <c r="A136" s="261"/>
      <c r="B136" s="8"/>
      <c r="C136" s="8"/>
      <c r="D136" s="8"/>
      <c r="E136" s="266"/>
      <c r="F136" s="283"/>
      <c r="G136" s="321"/>
      <c r="H136" s="7"/>
      <c r="I136" s="8"/>
      <c r="J136" s="8" t="str">
        <f>IF(ISERROR(W136*X136),"",W136*X136)</f>
        <v/>
      </c>
      <c r="K136" s="14" t="str">
        <f>IF(ISERROR(VLOOKUP(Y136,'Directive OSH09 (FR)'!$T$6:$U$10,2,FALSE)),"",VLOOKUP(Y136,'Directive OSH09 (FR)'!$T$6:$U$10,2,FALSE))</f>
        <v/>
      </c>
      <c r="L136" s="126"/>
      <c r="M136" s="127"/>
      <c r="N136" s="27"/>
      <c r="O136" s="27"/>
      <c r="P136" s="27"/>
      <c r="Q136" s="57"/>
      <c r="R136" s="35"/>
      <c r="S136" s="7">
        <f t="shared" si="49"/>
        <v>0</v>
      </c>
      <c r="T136" s="35">
        <f t="shared" si="49"/>
        <v>0</v>
      </c>
      <c r="U136" s="3">
        <f>IF(A136="",0,IF(Q$132="",1,IF(Q$132+$U$89*365&lt;$U$1,1,0)))</f>
        <v>0</v>
      </c>
      <c r="V136" s="163">
        <f>IF(A136="",0,IF(Q$132="",1,IF(Q$132+$V$89*365&lt;$U$1,1,0)))</f>
        <v>0</v>
      </c>
      <c r="W136" s="162" t="str">
        <f>IF(ISERROR(VLOOKUP(H136,'Directive OSH09 (FR)'!$O$6:$P$10,2,FALSE)),"",VLOOKUP(H136,'Directive OSH09 (FR)'!$O$6:$P$10,2,FALSE))</f>
        <v/>
      </c>
      <c r="X136" s="3" t="str">
        <f>IF(ISERROR(VLOOKUP(I136,'Directive OSH09 (FR)'!$O$13:$P$17,2,FALSE)),"",VLOOKUP(I136,'Directive OSH09 (FR)'!$O$13:$P$17,2,FALSE))</f>
        <v/>
      </c>
      <c r="Y136" s="3" t="str">
        <f t="shared" si="45"/>
        <v/>
      </c>
      <c r="Z136" s="417"/>
      <c r="AA136" s="418"/>
      <c r="AB136" s="418"/>
      <c r="AC136" s="418"/>
      <c r="AD136" s="419"/>
      <c r="AE136" s="417"/>
      <c r="AF136" s="418"/>
      <c r="AG136" s="418"/>
      <c r="AH136" s="418"/>
      <c r="AI136" s="419"/>
    </row>
    <row r="137" spans="1:36" ht="5.25" customHeight="1">
      <c r="A137" s="405"/>
      <c r="B137" s="62"/>
      <c r="C137" s="62"/>
      <c r="D137" s="62"/>
      <c r="E137" s="293"/>
      <c r="F137" s="293"/>
      <c r="G137" s="458"/>
      <c r="H137" s="61"/>
      <c r="I137" s="62"/>
      <c r="J137" s="62" t="str">
        <f>IF(ISERROR(W137*X137),"",W137*X137)</f>
        <v/>
      </c>
      <c r="K137" s="63" t="str">
        <f>IF(ISERROR(VLOOKUP(Y137,'Directive OSH09 (FR)'!$T$6:$U$10,2,FALSE)),"",VLOOKUP(Y137,'Directive OSH09 (FR)'!$T$6:$U$10,2,FALSE))</f>
        <v/>
      </c>
      <c r="L137" s="61"/>
      <c r="M137" s="64"/>
      <c r="N137" s="64"/>
      <c r="O137" s="64"/>
      <c r="P137" s="64"/>
      <c r="Q137" s="65"/>
      <c r="R137" s="66"/>
      <c r="S137" s="61">
        <f t="shared" si="49"/>
        <v>0</v>
      </c>
      <c r="T137" s="66">
        <f t="shared" si="49"/>
        <v>0</v>
      </c>
      <c r="U137" s="164">
        <f>IF(A137="",0,IF(Q$132="",1,IF(Q$132+$U$89*365&lt;$U$1,1,0)))</f>
        <v>0</v>
      </c>
      <c r="V137" s="165">
        <f>IF(A137="",0,IF(Q$132="",1,IF(Q$132+$V$89*365&lt;$U$1,1,0)))</f>
        <v>0</v>
      </c>
      <c r="W137" s="162" t="str">
        <f>IF(ISERROR(VLOOKUP(H137,'Directive OSH09 (FR)'!$O$6:$P$10,2,FALSE)),"",VLOOKUP(H137,'Directive OSH09 (FR)'!$O$6:$P$10,2,FALSE))</f>
        <v/>
      </c>
      <c r="X137" s="3" t="str">
        <f>IF(ISERROR(VLOOKUP(I137,'Directive OSH09 (FR)'!$O$13:$P$17,2,FALSE)),"",VLOOKUP(I137,'Directive OSH09 (FR)'!$O$13:$P$17,2,FALSE))</f>
        <v/>
      </c>
      <c r="Y137" s="3" t="str">
        <f t="shared" si="45"/>
        <v/>
      </c>
      <c r="Z137" s="417"/>
      <c r="AA137" s="418"/>
      <c r="AB137" s="418"/>
      <c r="AC137" s="418"/>
      <c r="AD137" s="419"/>
      <c r="AE137" s="417"/>
      <c r="AF137" s="418"/>
      <c r="AG137" s="418"/>
      <c r="AH137" s="418"/>
      <c r="AI137" s="419"/>
    </row>
    <row r="138" spans="1:36" s="398" customFormat="1">
      <c r="A138" s="450" t="s">
        <v>296</v>
      </c>
      <c r="J138" s="398">
        <f>IF(SUM(J139:J143)=0,"",MAX(J139:J143))</f>
        <v>36</v>
      </c>
      <c r="K138" s="398" t="str">
        <f>IF(ISERROR(VLOOKUP(Y138,'Directive OSH09 (FR)'!$T$6:$U$10,2,FALSE)),"",VLOOKUP(Y138,'Directive OSH09 (FR)'!$T$6:$U$10,2,FALSE))</f>
        <v>3-Moderé</v>
      </c>
      <c r="L138" s="398" t="str">
        <f>IF(ISERROR(VLOOKUP($A138,Dangers!$B$4:$G$1001,4,FALSE)),"ERR",IF(ISBLANK(VLOOKUP($A138,Dangers!$B$4:$G$1001,4,FALSE)),"","Yes"))</f>
        <v/>
      </c>
      <c r="M138" s="398" t="str">
        <f>IF(ISERROR(VLOOKUP($A138,Dangers!$B$4:$G$1001,6,FALSE)),"ERR",IF(ISBLANK((VLOOKUP($A138,Dangers!$B$4:$G$1001,6,FALSE))),"","Yes"))</f>
        <v/>
      </c>
      <c r="Q138" s="398" t="str">
        <f>IF(OR(L138="Yes",M138="Yes"),MAX(Q139:Q143),"")</f>
        <v/>
      </c>
      <c r="S138" s="398">
        <f>IF(L138="Yes",IF(SUM(S139:S143)=0,0,1),2)</f>
        <v>2</v>
      </c>
      <c r="T138" s="398">
        <f>IF(M138="Yes",IF(SUM(T139:T143)=0,0,1),2)</f>
        <v>2</v>
      </c>
      <c r="U138" s="398">
        <v>3</v>
      </c>
      <c r="V138" s="398">
        <v>0</v>
      </c>
      <c r="W138" s="398" t="str">
        <f>IF(ISERROR(VLOOKUP(H138,'Directive OSH09 (FR)'!$O$6:$P$10,2,FALSE)),"",VLOOKUP(H138,'Directive OSH09 (FR)'!$O$6:$P$10,2,FALSE))</f>
        <v/>
      </c>
      <c r="X138" s="398" t="str">
        <f>IF(ISERROR(VLOOKUP(I138,'Directive OSH09 (FR)'!$O$13:$P$17,2,FALSE)),"",VLOOKUP(I138,'Directive OSH09 (FR)'!$O$13:$P$17,2,FALSE))</f>
        <v/>
      </c>
      <c r="Y138" s="370">
        <f t="shared" si="45"/>
        <v>3</v>
      </c>
      <c r="Z138" s="412"/>
      <c r="AD138" s="453"/>
      <c r="AE138" s="412"/>
      <c r="AI138" s="453"/>
      <c r="AJ138" s="518"/>
    </row>
    <row r="139" spans="1:36" ht="51">
      <c r="A139" s="261"/>
      <c r="B139" s="8" t="s">
        <v>604</v>
      </c>
      <c r="C139" s="255" t="s">
        <v>605</v>
      </c>
      <c r="D139" s="255" t="s">
        <v>606</v>
      </c>
      <c r="E139" s="266" t="s">
        <v>33</v>
      </c>
      <c r="F139" s="283">
        <v>3</v>
      </c>
      <c r="G139" s="321" t="s">
        <v>508</v>
      </c>
      <c r="H139" s="7" t="s">
        <v>35</v>
      </c>
      <c r="I139" s="8" t="s">
        <v>49</v>
      </c>
      <c r="J139" s="8">
        <f>IF(ISERROR(W139*X139),"",W139*X139)</f>
        <v>36</v>
      </c>
      <c r="K139" s="14" t="str">
        <f>IF(ISERROR(VLOOKUP(Y139,'Directive OSH09 (FR)'!$T$6:$U$10,2,FALSE)),"",VLOOKUP(Y139,'Directive OSH09 (FR)'!$T$6:$U$10,2,FALSE))</f>
        <v>3-Moderé</v>
      </c>
      <c r="L139" s="126"/>
      <c r="M139" s="127"/>
      <c r="N139" s="27"/>
      <c r="O139" s="27"/>
      <c r="P139" s="27"/>
      <c r="Q139" s="57"/>
      <c r="R139" s="35"/>
      <c r="S139" s="7">
        <f t="shared" ref="S139:T139" si="50">U139</f>
        <v>0</v>
      </c>
      <c r="T139" s="35">
        <f t="shared" si="50"/>
        <v>0</v>
      </c>
      <c r="U139" s="3">
        <f>IF(A139="",0,IF(Q$137="",1,IF(Q$137+$U$89*365&lt;$U$1,1,0)))</f>
        <v>0</v>
      </c>
      <c r="V139" s="163">
        <f>IF(A139="",0,IF(Q$137="",1,IF(Q$137+$V$89*365&lt;$U$1,1,0)))</f>
        <v>0</v>
      </c>
      <c r="W139" s="162">
        <f>IF(ISERROR(VLOOKUP(H139,'Directive OSH09 (FR)'!$O$6:$P$10,2,FALSE)),"",VLOOKUP(H139,'Directive OSH09 (FR)'!$O$6:$P$10,2,FALSE))</f>
        <v>2</v>
      </c>
      <c r="X139" s="3">
        <f>IF(ISERROR(VLOOKUP(I139,'Directive OSH09 (FR)'!$O$13:$P$17,2,FALSE)),"",VLOOKUP(I139,'Directive OSH09 (FR)'!$O$13:$P$17,2,FALSE))</f>
        <v>18</v>
      </c>
      <c r="Y139" s="3">
        <f>IF(J139="","",IF(J139&gt;=161,5,IF(J139&gt;=65,4,IF(J139&gt;=20,3,IF(J139&gt;=9,2,1)))))</f>
        <v>3</v>
      </c>
      <c r="Z139" s="417"/>
      <c r="AA139" s="418"/>
      <c r="AB139" s="418"/>
      <c r="AC139" s="418"/>
      <c r="AD139" s="419"/>
      <c r="AE139" s="417"/>
      <c r="AF139" s="418"/>
      <c r="AG139" s="418"/>
      <c r="AH139" s="418"/>
      <c r="AI139" s="419"/>
    </row>
    <row r="140" spans="1:36">
      <c r="A140" s="261"/>
      <c r="B140" s="8"/>
      <c r="C140" s="8"/>
      <c r="D140" s="8"/>
      <c r="E140" s="266"/>
      <c r="F140" s="283"/>
      <c r="G140" s="321"/>
      <c r="H140" s="7"/>
      <c r="I140" s="8"/>
      <c r="J140" s="8"/>
      <c r="K140" s="14"/>
      <c r="L140" s="126"/>
      <c r="M140" s="127"/>
      <c r="N140" s="27"/>
      <c r="O140" s="27"/>
      <c r="P140" s="27"/>
      <c r="Q140" s="57"/>
      <c r="R140" s="35"/>
      <c r="S140" s="7"/>
      <c r="T140" s="35"/>
      <c r="U140" s="3"/>
      <c r="V140" s="163"/>
      <c r="W140" s="162"/>
      <c r="X140" s="3"/>
      <c r="Y140" s="3"/>
      <c r="Z140" s="417"/>
      <c r="AA140" s="418"/>
      <c r="AB140" s="418"/>
      <c r="AC140" s="418"/>
      <c r="AD140" s="419"/>
      <c r="AE140" s="417"/>
      <c r="AF140" s="418"/>
      <c r="AG140" s="418"/>
      <c r="AH140" s="418"/>
      <c r="AI140" s="419"/>
    </row>
    <row r="141" spans="1:36">
      <c r="A141" s="261"/>
      <c r="B141" s="8"/>
      <c r="C141" s="8"/>
      <c r="D141" s="8"/>
      <c r="E141" s="266"/>
      <c r="F141" s="283"/>
      <c r="G141" s="321"/>
      <c r="H141" s="7"/>
      <c r="I141" s="8"/>
      <c r="J141" s="8" t="str">
        <f>IF(ISERROR(W141*X141),"",W141*X141)</f>
        <v/>
      </c>
      <c r="K141" s="14" t="str">
        <f>IF(ISERROR(VLOOKUP(Y141,'Directive OSH09 (FR)'!$T$6:$U$10,2,FALSE)),"",VLOOKUP(Y141,'Directive OSH09 (FR)'!$T$6:$U$10,2,FALSE))</f>
        <v/>
      </c>
      <c r="L141" s="126"/>
      <c r="M141" s="127"/>
      <c r="N141" s="27"/>
      <c r="O141" s="27"/>
      <c r="P141" s="27"/>
      <c r="Q141" s="57"/>
      <c r="R141" s="35"/>
      <c r="S141" s="7">
        <f t="shared" ref="S141:T143" si="51">U141</f>
        <v>0</v>
      </c>
      <c r="T141" s="35">
        <f t="shared" si="51"/>
        <v>0</v>
      </c>
      <c r="U141" s="3">
        <f>IF(A141="",0,IF(Q$138="",1,IF(Q$138+$U$89*365&lt;$U$1,1,0)))</f>
        <v>0</v>
      </c>
      <c r="V141" s="163">
        <f>IF(A141="",0,IF(Q$138="",1,IF(Q$138+$V$89*365&lt;$U$1,1,0)))</f>
        <v>0</v>
      </c>
      <c r="W141" s="162" t="str">
        <f>IF(ISERROR(VLOOKUP(H141,'Directive OSH09 (FR)'!$O$6:$P$10,2,FALSE)),"",VLOOKUP(H141,'Directive OSH09 (FR)'!$O$6:$P$10,2,FALSE))</f>
        <v/>
      </c>
      <c r="X141" s="3" t="str">
        <f>IF(ISERROR(VLOOKUP(I141,'Directive OSH09 (FR)'!$O$13:$P$17,2,FALSE)),"",VLOOKUP(I141,'Directive OSH09 (FR)'!$O$13:$P$17,2,FALSE))</f>
        <v/>
      </c>
      <c r="Y141" s="3" t="str">
        <f t="shared" si="45"/>
        <v/>
      </c>
      <c r="Z141" s="417"/>
      <c r="AA141" s="418"/>
      <c r="AB141" s="418"/>
      <c r="AC141" s="418"/>
      <c r="AD141" s="419"/>
      <c r="AE141" s="417"/>
      <c r="AF141" s="418"/>
      <c r="AG141" s="418"/>
      <c r="AH141" s="418"/>
      <c r="AI141" s="419"/>
    </row>
    <row r="142" spans="1:36">
      <c r="A142" s="261"/>
      <c r="B142" s="8"/>
      <c r="C142" s="8"/>
      <c r="D142" s="8"/>
      <c r="E142" s="266"/>
      <c r="F142" s="283"/>
      <c r="G142" s="321"/>
      <c r="H142" s="7"/>
      <c r="I142" s="8"/>
      <c r="J142" s="8" t="str">
        <f>IF(ISERROR(W142*X142),"",W142*X142)</f>
        <v/>
      </c>
      <c r="K142" s="14" t="str">
        <f>IF(ISERROR(VLOOKUP(Y142,'Directive OSH09 (FR)'!$T$6:$U$10,2,FALSE)),"",VLOOKUP(Y142,'Directive OSH09 (FR)'!$T$6:$U$10,2,FALSE))</f>
        <v/>
      </c>
      <c r="L142" s="126"/>
      <c r="M142" s="127"/>
      <c r="N142" s="27"/>
      <c r="O142" s="27"/>
      <c r="P142" s="27"/>
      <c r="Q142" s="57"/>
      <c r="R142" s="35"/>
      <c r="S142" s="7">
        <f t="shared" si="51"/>
        <v>0</v>
      </c>
      <c r="T142" s="35">
        <f t="shared" si="51"/>
        <v>0</v>
      </c>
      <c r="U142" s="3">
        <f>IF(A142="",0,IF(Q$138="",1,IF(Q$138+$U$89*365&lt;$U$1,1,0)))</f>
        <v>0</v>
      </c>
      <c r="V142" s="163">
        <f>IF(A142="",0,IF(Q$138="",1,IF(Q$138+$V$89*365&lt;$U$1,1,0)))</f>
        <v>0</v>
      </c>
      <c r="W142" s="162" t="str">
        <f>IF(ISERROR(VLOOKUP(H142,'Directive OSH09 (FR)'!$O$6:$P$10,2,FALSE)),"",VLOOKUP(H142,'Directive OSH09 (FR)'!$O$6:$P$10,2,FALSE))</f>
        <v/>
      </c>
      <c r="X142" s="3" t="str">
        <f>IF(ISERROR(VLOOKUP(I142,'Directive OSH09 (FR)'!$O$13:$P$17,2,FALSE)),"",VLOOKUP(I142,'Directive OSH09 (FR)'!$O$13:$P$17,2,FALSE))</f>
        <v/>
      </c>
      <c r="Y142" s="3" t="str">
        <f t="shared" si="45"/>
        <v/>
      </c>
      <c r="Z142" s="417"/>
      <c r="AA142" s="418"/>
      <c r="AB142" s="418"/>
      <c r="AC142" s="418"/>
      <c r="AD142" s="419"/>
      <c r="AE142" s="417"/>
      <c r="AF142" s="418"/>
      <c r="AG142" s="418"/>
      <c r="AH142" s="418"/>
      <c r="AI142" s="419"/>
    </row>
    <row r="143" spans="1:36" ht="5.25" customHeight="1">
      <c r="A143" s="405"/>
      <c r="B143" s="62"/>
      <c r="C143" s="62"/>
      <c r="D143" s="62"/>
      <c r="E143" s="293"/>
      <c r="F143" s="293"/>
      <c r="G143" s="458"/>
      <c r="H143" s="61"/>
      <c r="I143" s="62"/>
      <c r="J143" s="62" t="str">
        <f>IF(ISERROR(W143*X143),"",W143*X143)</f>
        <v/>
      </c>
      <c r="K143" s="63" t="str">
        <f>IF(ISERROR(VLOOKUP(Y143,'Directive OSH09 (FR)'!$T$6:$U$10,2,FALSE)),"",VLOOKUP(Y143,'Directive OSH09 (FR)'!$T$6:$U$10,2,FALSE))</f>
        <v/>
      </c>
      <c r="L143" s="61"/>
      <c r="M143" s="64"/>
      <c r="N143" s="64"/>
      <c r="O143" s="64"/>
      <c r="P143" s="64"/>
      <c r="Q143" s="65"/>
      <c r="R143" s="66"/>
      <c r="S143" s="61">
        <f t="shared" si="51"/>
        <v>0</v>
      </c>
      <c r="T143" s="66">
        <f t="shared" si="51"/>
        <v>0</v>
      </c>
      <c r="U143" s="164">
        <f>IF(A143="",0,IF(Q$138="",1,IF(Q$138+$U$89*365&lt;$U$1,1,0)))</f>
        <v>0</v>
      </c>
      <c r="V143" s="165">
        <f>IF(A143="",0,IF(Q$138="",1,IF(Q$138+$V$89*365&lt;$U$1,1,0)))</f>
        <v>0</v>
      </c>
      <c r="W143" s="162" t="str">
        <f>IF(ISERROR(VLOOKUP(H143,'Directive OSH09 (FR)'!$O$6:$P$10,2,FALSE)),"",VLOOKUP(H143,'Directive OSH09 (FR)'!$O$6:$P$10,2,FALSE))</f>
        <v/>
      </c>
      <c r="X143" s="3" t="str">
        <f>IF(ISERROR(VLOOKUP(I143,'Directive OSH09 (FR)'!$O$13:$P$17,2,FALSE)),"",VLOOKUP(I143,'Directive OSH09 (FR)'!$O$13:$P$17,2,FALSE))</f>
        <v/>
      </c>
      <c r="Y143" s="3" t="str">
        <f t="shared" si="45"/>
        <v/>
      </c>
      <c r="Z143" s="417"/>
      <c r="AA143" s="418"/>
      <c r="AB143" s="418"/>
      <c r="AC143" s="418"/>
      <c r="AD143" s="419"/>
      <c r="AE143" s="417"/>
      <c r="AF143" s="418"/>
      <c r="AG143" s="418"/>
      <c r="AH143" s="418"/>
      <c r="AI143" s="419"/>
    </row>
    <row r="144" spans="1:36" s="398" customFormat="1">
      <c r="A144" s="410" t="s">
        <v>297</v>
      </c>
      <c r="J144" s="398" t="str">
        <f>IF(SUM(J154:J155)=0,"",MAX(J154:J155))</f>
        <v/>
      </c>
      <c r="K144" s="398" t="str">
        <f>IF(ISERROR(VLOOKUP(Y144,'Directive OSH09 (FR)'!$T$6:$U$10,2,FALSE)),"",VLOOKUP(Y144,'Directive OSH09 (FR)'!$T$6:$U$10,2,FALSE))</f>
        <v/>
      </c>
      <c r="L144" s="398" t="str">
        <f>IF(ISERROR(VLOOKUP($A144,Dangers!$B$4:$G$1001,4,FALSE)),"ERR",IF(ISBLANK(VLOOKUP($A144,Dangers!$B$4:$G$1001,4,FALSE)),"","Yes"))</f>
        <v/>
      </c>
      <c r="M144" s="398" t="str">
        <f>IF(ISERROR(VLOOKUP($A144,Dangers!$B$4:$G$1001,6,FALSE)),"ERR",IF(ISBLANK((VLOOKUP($A144,Dangers!$B$4:$G$1001,6,FALSE))),"","Yes"))</f>
        <v>Yes</v>
      </c>
      <c r="Q144" s="398">
        <f>IF(OR(L144="Yes",M144="Yes"),MAX(Q154:Q155),"")</f>
        <v>0</v>
      </c>
      <c r="S144" s="398">
        <f>IF(L144="Yes",IF(SUM(S154:S155)=0,0,1),2)</f>
        <v>2</v>
      </c>
      <c r="T144" s="398">
        <f>IF(M144="Yes",IF(SUM(T154:T155)=0,0,1),2)</f>
        <v>0</v>
      </c>
      <c r="U144" s="398">
        <v>1</v>
      </c>
      <c r="V144" s="398">
        <v>3</v>
      </c>
      <c r="W144" s="398" t="str">
        <f>IF(ISERROR(VLOOKUP(H144,'Directive OSH09 (FR)'!$O$6:$P$10,2,FALSE)),"",VLOOKUP(H144,'Directive OSH09 (FR)'!$O$6:$P$10,2,FALSE))</f>
        <v/>
      </c>
      <c r="X144" s="398" t="str">
        <f>IF(ISERROR(VLOOKUP(I144,'Directive OSH09 (FR)'!$O$13:$P$17,2,FALSE)),"",VLOOKUP(I144,'Directive OSH09 (FR)'!$O$13:$P$17,2,FALSE))</f>
        <v/>
      </c>
      <c r="Y144" s="370" t="str">
        <f t="shared" si="45"/>
        <v/>
      </c>
      <c r="Z144" s="412"/>
      <c r="AD144" s="453"/>
      <c r="AE144" s="412"/>
      <c r="AI144" s="453"/>
      <c r="AJ144" s="518"/>
    </row>
    <row r="145" spans="1:207" ht="38.25">
      <c r="A145" s="261"/>
      <c r="B145" s="255" t="s">
        <v>863</v>
      </c>
      <c r="C145" s="255" t="s">
        <v>864</v>
      </c>
      <c r="D145" s="322" t="s">
        <v>865</v>
      </c>
      <c r="E145" s="266" t="s">
        <v>39</v>
      </c>
      <c r="F145" s="267">
        <v>3</v>
      </c>
      <c r="G145" s="256" t="s">
        <v>866</v>
      </c>
      <c r="H145" s="7" t="s">
        <v>38</v>
      </c>
      <c r="I145" s="8" t="s">
        <v>47</v>
      </c>
      <c r="J145" s="8">
        <f>IF(ISERROR(W145*X145),"",W145*X145)</f>
        <v>16</v>
      </c>
      <c r="K145" s="14" t="str">
        <f>IF(ISERROR(VLOOKUP(Y145,'Directive OSH09 (FR)'!$T$6:$U$10,2,FALSE)),"",VLOOKUP(Y145,'Directive OSH09 (FR)'!$T$6:$U$10,2,FALSE))</f>
        <v>2-Tolérable</v>
      </c>
      <c r="L145" s="126"/>
      <c r="M145" s="127"/>
      <c r="N145" s="27"/>
      <c r="O145" s="27"/>
      <c r="P145" s="27"/>
      <c r="Q145" s="57"/>
      <c r="R145" s="35"/>
      <c r="S145" s="7">
        <f t="shared" ref="S145:T153" si="52">U145</f>
        <v>0</v>
      </c>
      <c r="T145" s="35">
        <f t="shared" si="52"/>
        <v>0</v>
      </c>
      <c r="U145" s="3">
        <f>IF(A145="",0,IF(Q$140="",1,IF(Q$140+$U$85*365&lt;$U$1,1,0)))</f>
        <v>0</v>
      </c>
      <c r="V145" s="163">
        <f>IF(A145="",0,IF(Q$140="",1,IF(Q$140+$V$85*365&lt;$U$1,1,0)))</f>
        <v>0</v>
      </c>
      <c r="W145" s="162">
        <f>IF(ISERROR(VLOOKUP(H145,'Directive OSH09 (FR)'!$O$6:$P$10,2,FALSE)),"",VLOOKUP(H145,'Directive OSH09 (FR)'!$O$6:$P$10,2,FALSE))</f>
        <v>4</v>
      </c>
      <c r="X145" s="3">
        <f>IF(ISERROR(VLOOKUP(I145,'Directive OSH09 (FR)'!$O$13:$P$17,2,FALSE)),"",VLOOKUP(I145,'Directive OSH09 (FR)'!$O$13:$P$17,2,FALSE))</f>
        <v>4</v>
      </c>
      <c r="Y145" s="3">
        <f>IF(J145="","",IF(J145&gt;=161,5,IF(J145&gt;=65,4,IF(J145&gt;=20,3,IF(J145&gt;=9,2,1)))))</f>
        <v>2</v>
      </c>
      <c r="Z145" s="210" t="s">
        <v>1092</v>
      </c>
      <c r="AA145" s="418"/>
      <c r="AB145" s="418"/>
      <c r="AC145" s="418"/>
      <c r="AD145" s="419"/>
      <c r="AE145" s="417"/>
      <c r="AF145" s="176"/>
      <c r="AG145" s="176"/>
      <c r="AH145" s="418"/>
      <c r="AI145" s="419"/>
    </row>
    <row r="146" spans="1:207" ht="38.25">
      <c r="A146" s="261"/>
      <c r="B146" s="255" t="s">
        <v>607</v>
      </c>
      <c r="C146" s="255" t="s">
        <v>608</v>
      </c>
      <c r="D146" s="255" t="s">
        <v>609</v>
      </c>
      <c r="E146" s="266" t="s">
        <v>39</v>
      </c>
      <c r="F146" s="267">
        <v>3</v>
      </c>
      <c r="G146" s="256" t="s">
        <v>610</v>
      </c>
      <c r="H146" s="7" t="s">
        <v>38</v>
      </c>
      <c r="I146" s="8" t="s">
        <v>46</v>
      </c>
      <c r="J146" s="8">
        <f>IF(ISERROR(W146*X146),"",W146*X146)</f>
        <v>4</v>
      </c>
      <c r="K146" s="14" t="str">
        <f>IF(ISERROR(VLOOKUP(Y146,'Directive OSH09 (FR)'!$T$6:$U$10,2,FALSE)),"",VLOOKUP(Y146,'Directive OSH09 (FR)'!$T$6:$U$10,2,FALSE))</f>
        <v>1-Negligeable</v>
      </c>
      <c r="L146" s="126"/>
      <c r="M146" s="127"/>
      <c r="N146" s="27"/>
      <c r="O146" s="27"/>
      <c r="P146" s="27"/>
      <c r="Q146" s="57"/>
      <c r="R146" s="35"/>
      <c r="S146" s="7">
        <f t="shared" si="52"/>
        <v>0</v>
      </c>
      <c r="T146" s="35">
        <f t="shared" si="52"/>
        <v>0</v>
      </c>
      <c r="U146" s="3">
        <f t="shared" ref="U146:U153" si="53">IF(A146="",0,IF(Q$149="",1,IF(Q$149+$U$93*365&lt;$U$1,1,0)))</f>
        <v>0</v>
      </c>
      <c r="V146" s="163">
        <f t="shared" ref="V146:V153" si="54">IF(A146="",0,IF(Q$149="",1,IF(Q$149+$V$93*365&lt;$U$1,1,0)))</f>
        <v>0</v>
      </c>
      <c r="W146" s="162">
        <f>IF(ISERROR(VLOOKUP(H146,'Directive OSH09 (FR)'!$O$6:$P$10,2,FALSE)),"",VLOOKUP(H146,'Directive OSH09 (FR)'!$O$6:$P$10,2,FALSE))</f>
        <v>4</v>
      </c>
      <c r="X146" s="3">
        <f>IF(ISERROR(VLOOKUP(I146,'Directive OSH09 (FR)'!$O$13:$P$17,2,FALSE)),"",VLOOKUP(I146,'Directive OSH09 (FR)'!$O$13:$P$17,2,FALSE))</f>
        <v>1</v>
      </c>
      <c r="Y146" s="3">
        <f>IF(J146="","",IF(J146&gt;=161,5,IF(J146&gt;=65,4,IF(J146&gt;=20,3,IF(J146&gt;=9,2,1)))))</f>
        <v>1</v>
      </c>
      <c r="Z146" s="196"/>
      <c r="AA146" s="418"/>
      <c r="AB146" s="418"/>
      <c r="AC146" s="418"/>
      <c r="AD146" s="419"/>
      <c r="AE146" s="421"/>
      <c r="AF146" s="8"/>
      <c r="AG146" s="255"/>
      <c r="AH146" s="8">
        <f>IF(ISERROR(AU146*AV146),"",AU146*AV146)</f>
        <v>0</v>
      </c>
      <c r="AI146" s="419"/>
    </row>
    <row r="147" spans="1:207" ht="38.25">
      <c r="A147" s="261"/>
      <c r="B147" s="255" t="s">
        <v>607</v>
      </c>
      <c r="C147" s="255" t="s">
        <v>611</v>
      </c>
      <c r="D147" s="255" t="s">
        <v>1317</v>
      </c>
      <c r="E147" s="266" t="s">
        <v>39</v>
      </c>
      <c r="F147" s="267">
        <v>3</v>
      </c>
      <c r="G147" s="256" t="s">
        <v>610</v>
      </c>
      <c r="H147" s="7" t="s">
        <v>41</v>
      </c>
      <c r="I147" s="8" t="s">
        <v>47</v>
      </c>
      <c r="J147" s="8">
        <f t="shared" ref="J147:J149" si="55">IF(ISERROR(W147*X147),"",W147*X147)</f>
        <v>36</v>
      </c>
      <c r="K147" s="14" t="str">
        <f>IF(ISERROR(VLOOKUP(Y147,'Directive OSH09 (FR)'!$T$6:$U$10,2,FALSE)),"",VLOOKUP(Y147,'Directive OSH09 (FR)'!$T$6:$U$10,2,FALSE))</f>
        <v>3-Moderé</v>
      </c>
      <c r="L147" s="126"/>
      <c r="M147" s="127"/>
      <c r="N147" s="27"/>
      <c r="O147" s="27"/>
      <c r="P147" s="27"/>
      <c r="Q147" s="57"/>
      <c r="R147" s="35"/>
      <c r="S147" s="7">
        <f t="shared" si="52"/>
        <v>0</v>
      </c>
      <c r="T147" s="35">
        <f t="shared" si="52"/>
        <v>0</v>
      </c>
      <c r="U147" s="3">
        <f t="shared" si="53"/>
        <v>0</v>
      </c>
      <c r="V147" s="163">
        <f t="shared" si="54"/>
        <v>0</v>
      </c>
      <c r="W147" s="162">
        <f>IF(ISERROR(VLOOKUP(H147,'Directive OSH09 (FR)'!$O$6:$P$10,2,FALSE)),"",VLOOKUP(H147,'Directive OSH09 (FR)'!$O$6:$P$10,2,FALSE))</f>
        <v>9</v>
      </c>
      <c r="X147" s="3">
        <f>IF(ISERROR(VLOOKUP(I147,'Directive OSH09 (FR)'!$O$13:$P$17,2,FALSE)),"",VLOOKUP(I147,'Directive OSH09 (FR)'!$O$13:$P$17,2,FALSE))</f>
        <v>4</v>
      </c>
      <c r="Y147" s="3">
        <f t="shared" ref="Y147:Y149" si="56">IF(J147="","",IF(J147&gt;=161,5,IF(J147&gt;=65,4,IF(J147&gt;=20,3,IF(J147&gt;=9,2,1)))))</f>
        <v>3</v>
      </c>
      <c r="Z147" s="196"/>
      <c r="AA147" s="418"/>
      <c r="AB147" s="418"/>
      <c r="AC147" s="418"/>
      <c r="AD147" s="419"/>
      <c r="AE147" s="421"/>
      <c r="AF147" s="8"/>
      <c r="AG147" s="8"/>
      <c r="AH147" s="8">
        <f t="shared" ref="AH147:AH149" si="57">IF(ISERROR(AU147*AV147),"",AU147*AV147)</f>
        <v>0</v>
      </c>
      <c r="AI147" s="419"/>
    </row>
    <row r="148" spans="1:207" ht="38.25">
      <c r="A148" s="261"/>
      <c r="B148" s="255" t="s">
        <v>607</v>
      </c>
      <c r="C148" s="255" t="s">
        <v>608</v>
      </c>
      <c r="D148" s="255" t="s">
        <v>612</v>
      </c>
      <c r="E148" s="266" t="s">
        <v>39</v>
      </c>
      <c r="F148" s="267">
        <v>3</v>
      </c>
      <c r="G148" s="256" t="s">
        <v>610</v>
      </c>
      <c r="H148" s="7" t="s">
        <v>38</v>
      </c>
      <c r="I148" s="8" t="s">
        <v>47</v>
      </c>
      <c r="J148" s="8">
        <f t="shared" si="55"/>
        <v>16</v>
      </c>
      <c r="K148" s="14" t="str">
        <f>IF(ISERROR(VLOOKUP(Y148,'Directive OSH09 (FR)'!$T$6:$U$10,2,FALSE)),"",VLOOKUP(Y148,'Directive OSH09 (FR)'!$T$6:$U$10,2,FALSE))</f>
        <v>2-Tolérable</v>
      </c>
      <c r="L148" s="126"/>
      <c r="M148" s="127"/>
      <c r="N148" s="27"/>
      <c r="O148" s="27"/>
      <c r="P148" s="27"/>
      <c r="Q148" s="57"/>
      <c r="R148" s="35"/>
      <c r="S148" s="7">
        <f t="shared" si="52"/>
        <v>0</v>
      </c>
      <c r="T148" s="35">
        <f t="shared" si="52"/>
        <v>0</v>
      </c>
      <c r="U148" s="3">
        <f t="shared" si="53"/>
        <v>0</v>
      </c>
      <c r="V148" s="163">
        <f t="shared" si="54"/>
        <v>0</v>
      </c>
      <c r="W148" s="162">
        <f>IF(ISERROR(VLOOKUP(H148,'Directive OSH09 (FR)'!$O$6:$P$10,2,FALSE)),"",VLOOKUP(H148,'Directive OSH09 (FR)'!$O$6:$P$10,2,FALSE))</f>
        <v>4</v>
      </c>
      <c r="X148" s="3">
        <f>IF(ISERROR(VLOOKUP(I148,'Directive OSH09 (FR)'!$O$13:$P$17,2,FALSE)),"",VLOOKUP(I148,'Directive OSH09 (FR)'!$O$13:$P$17,2,FALSE))</f>
        <v>4</v>
      </c>
      <c r="Y148" s="3">
        <f t="shared" si="56"/>
        <v>2</v>
      </c>
      <c r="Z148" s="196"/>
      <c r="AA148" s="418"/>
      <c r="AB148" s="418"/>
      <c r="AC148" s="418"/>
      <c r="AD148" s="419"/>
      <c r="AE148" s="421"/>
      <c r="AF148" s="8"/>
      <c r="AG148" s="8"/>
      <c r="AH148" s="8">
        <f t="shared" si="57"/>
        <v>0</v>
      </c>
      <c r="AI148" s="419"/>
    </row>
    <row r="149" spans="1:207" ht="38.25">
      <c r="A149" s="261"/>
      <c r="B149" s="255" t="s">
        <v>613</v>
      </c>
      <c r="C149" s="255" t="s">
        <v>614</v>
      </c>
      <c r="D149" s="255" t="s">
        <v>615</v>
      </c>
      <c r="E149" s="266" t="s">
        <v>39</v>
      </c>
      <c r="F149" s="267">
        <v>3</v>
      </c>
      <c r="G149" s="256" t="s">
        <v>610</v>
      </c>
      <c r="H149" s="7" t="s">
        <v>38</v>
      </c>
      <c r="I149" s="8" t="s">
        <v>47</v>
      </c>
      <c r="J149" s="8">
        <f t="shared" si="55"/>
        <v>16</v>
      </c>
      <c r="K149" s="14" t="str">
        <f>IF(ISERROR(VLOOKUP(Y149,'Directive OSH09 (FR)'!$T$6:$U$10,2,FALSE)),"",VLOOKUP(Y149,'Directive OSH09 (FR)'!$T$6:$U$10,2,FALSE))</f>
        <v>2-Tolérable</v>
      </c>
      <c r="L149" s="126"/>
      <c r="M149" s="127"/>
      <c r="N149" s="27"/>
      <c r="O149" s="27"/>
      <c r="P149" s="27"/>
      <c r="Q149" s="57"/>
      <c r="R149" s="35"/>
      <c r="S149" s="7">
        <f t="shared" si="52"/>
        <v>0</v>
      </c>
      <c r="T149" s="35">
        <f t="shared" si="52"/>
        <v>0</v>
      </c>
      <c r="U149" s="3">
        <f t="shared" si="53"/>
        <v>0</v>
      </c>
      <c r="V149" s="163">
        <f t="shared" si="54"/>
        <v>0</v>
      </c>
      <c r="W149" s="162">
        <f>IF(ISERROR(VLOOKUP(H149,'Directive OSH09 (FR)'!$O$6:$P$10,2,FALSE)),"",VLOOKUP(H149,'Directive OSH09 (FR)'!$O$6:$P$10,2,FALSE))</f>
        <v>4</v>
      </c>
      <c r="X149" s="3">
        <f>IF(ISERROR(VLOOKUP(I149,'Directive OSH09 (FR)'!$O$13:$P$17,2,FALSE)),"",VLOOKUP(I149,'Directive OSH09 (FR)'!$O$13:$P$17,2,FALSE))</f>
        <v>4</v>
      </c>
      <c r="Y149" s="3">
        <f t="shared" si="56"/>
        <v>2</v>
      </c>
      <c r="Z149" s="210" t="s">
        <v>661</v>
      </c>
      <c r="AA149" s="418"/>
      <c r="AB149" s="418"/>
      <c r="AC149" s="418"/>
      <c r="AD149" s="419"/>
      <c r="AE149" s="421"/>
      <c r="AF149" s="8"/>
      <c r="AG149" s="8"/>
      <c r="AH149" s="8">
        <f t="shared" si="57"/>
        <v>0</v>
      </c>
      <c r="AI149" s="423"/>
    </row>
    <row r="150" spans="1:207" s="517" customFormat="1" ht="38.25">
      <c r="A150" s="261"/>
      <c r="B150" s="255" t="s">
        <v>613</v>
      </c>
      <c r="C150" s="409" t="s">
        <v>617</v>
      </c>
      <c r="D150" s="255" t="s">
        <v>618</v>
      </c>
      <c r="E150" s="266" t="s">
        <v>39</v>
      </c>
      <c r="F150" s="267">
        <v>3</v>
      </c>
      <c r="G150" s="256" t="s">
        <v>610</v>
      </c>
      <c r="H150" s="7" t="s">
        <v>38</v>
      </c>
      <c r="I150" s="8" t="s">
        <v>48</v>
      </c>
      <c r="J150" s="8">
        <f>IF(ISERROR(W150*X150),"",W150*X150)</f>
        <v>32</v>
      </c>
      <c r="K150" s="14" t="str">
        <f>IF(ISERROR(VLOOKUP(Y150,'Directive OSH09 (FR)'!$T$6:$U$10,2,FALSE)),"",VLOOKUP(Y150,'Directive OSH09 (FR)'!$T$6:$U$10,2,FALSE))</f>
        <v>3-Moderé</v>
      </c>
      <c r="L150" s="126"/>
      <c r="M150" s="127"/>
      <c r="N150" s="27"/>
      <c r="O150" s="27"/>
      <c r="P150" s="27"/>
      <c r="Q150" s="57"/>
      <c r="R150" s="35"/>
      <c r="S150" s="7">
        <f t="shared" si="52"/>
        <v>0</v>
      </c>
      <c r="T150" s="35">
        <f t="shared" si="52"/>
        <v>0</v>
      </c>
      <c r="U150" s="3">
        <f t="shared" si="53"/>
        <v>0</v>
      </c>
      <c r="V150" s="163">
        <f t="shared" si="54"/>
        <v>0</v>
      </c>
      <c r="W150" s="162">
        <f>IF(ISERROR(VLOOKUP(H150,'Directive OSH09 (FR)'!$O$6:$P$10,2,FALSE)),"",VLOOKUP(H150,'Directive OSH09 (FR)'!$O$6:$P$10,2,FALSE))</f>
        <v>4</v>
      </c>
      <c r="X150" s="3">
        <f>IF(ISERROR(VLOOKUP(I150,'Directive OSH09 (FR)'!$O$13:$P$17,2,FALSE)),"",VLOOKUP(I150,'Directive OSH09 (FR)'!$O$13:$P$17,2,FALSE))</f>
        <v>8</v>
      </c>
      <c r="Y150" s="3">
        <f>IF(J150="","",IF(J150&gt;=161,5,IF(J150&gt;=65,4,IF(J150&gt;=20,3,IF(J150&gt;=9,2,1)))))</f>
        <v>3</v>
      </c>
      <c r="Z150" s="210" t="s">
        <v>661</v>
      </c>
      <c r="AA150" s="418"/>
      <c r="AB150" s="418"/>
      <c r="AC150" s="418"/>
      <c r="AD150" s="419"/>
      <c r="AE150" s="421"/>
      <c r="AF150" s="8"/>
      <c r="AG150" s="8"/>
      <c r="AH150" s="8"/>
      <c r="AI150" s="423"/>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c r="DB150" s="290"/>
      <c r="DC150" s="290"/>
      <c r="DD150" s="290"/>
      <c r="DE150" s="290"/>
      <c r="DF150" s="290"/>
      <c r="DG150" s="290"/>
      <c r="DH150" s="290"/>
      <c r="DI150" s="290"/>
      <c r="DJ150" s="290"/>
      <c r="DK150" s="290"/>
      <c r="DL150" s="290"/>
      <c r="DM150" s="290"/>
      <c r="DN150" s="290"/>
      <c r="DO150" s="290"/>
      <c r="DP150" s="290"/>
      <c r="DQ150" s="290"/>
      <c r="DR150" s="290"/>
      <c r="DS150" s="290"/>
      <c r="DT150" s="290"/>
      <c r="DU150" s="290"/>
      <c r="DV150" s="290"/>
      <c r="DW150" s="290"/>
      <c r="DX150" s="290"/>
      <c r="DY150" s="290"/>
      <c r="DZ150" s="290"/>
      <c r="EA150" s="290"/>
      <c r="EB150" s="290"/>
      <c r="EC150" s="290"/>
      <c r="ED150" s="290"/>
      <c r="EE150" s="290"/>
      <c r="EF150" s="290"/>
      <c r="EG150" s="290"/>
      <c r="EH150" s="290"/>
      <c r="EI150" s="290"/>
      <c r="EJ150" s="290"/>
      <c r="EK150" s="290"/>
      <c r="EL150" s="290"/>
      <c r="EM150" s="290"/>
      <c r="EN150" s="290"/>
      <c r="EO150" s="290"/>
      <c r="EP150" s="290"/>
      <c r="EQ150" s="290"/>
      <c r="ER150" s="290"/>
      <c r="ES150" s="290"/>
      <c r="ET150" s="290"/>
      <c r="EU150" s="290"/>
      <c r="EV150" s="290"/>
      <c r="EW150" s="290"/>
      <c r="EX150" s="290"/>
      <c r="EY150" s="290"/>
      <c r="EZ150" s="290"/>
      <c r="FA150" s="290"/>
      <c r="FB150" s="290"/>
      <c r="FC150" s="290"/>
      <c r="FD150" s="290"/>
      <c r="FE150" s="290"/>
      <c r="FF150" s="290"/>
      <c r="FG150" s="290"/>
      <c r="FH150" s="290"/>
      <c r="FI150" s="290"/>
      <c r="FJ150" s="290"/>
      <c r="FK150" s="290"/>
      <c r="FL150" s="290"/>
      <c r="FM150" s="290"/>
      <c r="FN150" s="290"/>
      <c r="FO150" s="290"/>
      <c r="FP150" s="290"/>
      <c r="FQ150" s="290"/>
      <c r="FR150" s="290"/>
      <c r="FS150" s="290"/>
      <c r="FT150" s="290"/>
      <c r="FU150" s="290"/>
      <c r="FV150" s="290"/>
      <c r="FW150" s="290"/>
      <c r="FX150" s="290"/>
      <c r="FY150" s="290"/>
      <c r="FZ150" s="290"/>
      <c r="GA150" s="290"/>
      <c r="GB150" s="290"/>
      <c r="GC150" s="290"/>
      <c r="GD150" s="290"/>
      <c r="GE150" s="290"/>
      <c r="GF150" s="290"/>
      <c r="GG150" s="290"/>
      <c r="GH150" s="290"/>
      <c r="GI150" s="290"/>
      <c r="GJ150" s="290"/>
      <c r="GK150" s="290"/>
      <c r="GL150" s="290"/>
      <c r="GM150" s="290"/>
      <c r="GN150" s="290"/>
      <c r="GO150" s="290"/>
      <c r="GP150" s="290"/>
      <c r="GQ150" s="290"/>
      <c r="GR150" s="290"/>
      <c r="GS150" s="290"/>
      <c r="GT150" s="290"/>
      <c r="GU150" s="290"/>
      <c r="GV150" s="290"/>
      <c r="GW150" s="290"/>
      <c r="GX150" s="290"/>
      <c r="GY150" s="290"/>
    </row>
    <row r="151" spans="1:207" ht="51">
      <c r="A151" s="261"/>
      <c r="B151" s="255" t="s">
        <v>613</v>
      </c>
      <c r="C151" s="255" t="s">
        <v>933</v>
      </c>
      <c r="D151" s="255" t="s">
        <v>615</v>
      </c>
      <c r="E151" s="266" t="s">
        <v>39</v>
      </c>
      <c r="F151" s="267">
        <v>3</v>
      </c>
      <c r="G151" s="256" t="s">
        <v>610</v>
      </c>
      <c r="H151" s="7" t="s">
        <v>38</v>
      </c>
      <c r="I151" s="8" t="s">
        <v>48</v>
      </c>
      <c r="J151" s="8">
        <f t="shared" ref="J151" si="58">IF(ISERROR(W151*X151),"",W151*X151)</f>
        <v>32</v>
      </c>
      <c r="K151" s="14" t="str">
        <f>IF(ISERROR(VLOOKUP(Y151,'Directive OSH09 (FR)'!$T$6:$U$10,2,FALSE)),"",VLOOKUP(Y151,'Directive OSH09 (FR)'!$T$6:$U$10,2,FALSE))</f>
        <v>3-Moderé</v>
      </c>
      <c r="L151" s="126"/>
      <c r="M151" s="127"/>
      <c r="N151" s="27"/>
      <c r="O151" s="27"/>
      <c r="P151" s="27"/>
      <c r="Q151" s="57"/>
      <c r="R151" s="35"/>
      <c r="S151" s="7">
        <f t="shared" si="52"/>
        <v>0</v>
      </c>
      <c r="T151" s="35">
        <f t="shared" si="52"/>
        <v>0</v>
      </c>
      <c r="U151" s="3">
        <f t="shared" si="53"/>
        <v>0</v>
      </c>
      <c r="V151" s="163">
        <f t="shared" si="54"/>
        <v>0</v>
      </c>
      <c r="W151" s="162">
        <f>IF(ISERROR(VLOOKUP(H151,'Directive OSH09 (FR)'!$O$6:$P$10,2,FALSE)),"",VLOOKUP(H151,'Directive OSH09 (FR)'!$O$6:$P$10,2,FALSE))</f>
        <v>4</v>
      </c>
      <c r="X151" s="3">
        <f>IF(ISERROR(VLOOKUP(I151,'Directive OSH09 (FR)'!$O$13:$P$17,2,FALSE)),"",VLOOKUP(I151,'Directive OSH09 (FR)'!$O$13:$P$17,2,FALSE))</f>
        <v>8</v>
      </c>
      <c r="Y151" s="3">
        <f>IF(J151="","",IF(J151&gt;=161,5,IF(J151&gt;=65,4,IF(J151&gt;=20,3,IF(J151&gt;=9,2,1)))))</f>
        <v>3</v>
      </c>
      <c r="Z151" s="210" t="s">
        <v>661</v>
      </c>
      <c r="AA151" s="418"/>
      <c r="AB151" s="418"/>
      <c r="AC151" s="418"/>
      <c r="AD151" s="419"/>
      <c r="AE151" s="421"/>
      <c r="AF151" s="8"/>
      <c r="AG151" s="8"/>
      <c r="AH151" s="8">
        <f t="shared" ref="AH151" si="59">IF(ISERROR(AU151*AV151),"",AU151*AV151)</f>
        <v>0</v>
      </c>
      <c r="AI151" s="419"/>
    </row>
    <row r="152" spans="1:207" ht="38.25">
      <c r="A152" s="261"/>
      <c r="B152" s="255" t="s">
        <v>613</v>
      </c>
      <c r="C152" s="255" t="s">
        <v>620</v>
      </c>
      <c r="D152" s="8" t="s">
        <v>621</v>
      </c>
      <c r="E152" s="266" t="s">
        <v>39</v>
      </c>
      <c r="F152" s="267">
        <v>3</v>
      </c>
      <c r="G152" s="256" t="s">
        <v>610</v>
      </c>
      <c r="H152" s="7" t="s">
        <v>38</v>
      </c>
      <c r="I152" s="8" t="s">
        <v>48</v>
      </c>
      <c r="J152" s="8">
        <f>IF(ISERROR(W152*X152),"",W152*X152)</f>
        <v>32</v>
      </c>
      <c r="K152" s="14" t="str">
        <f>IF(ISERROR(VLOOKUP(Y152,'Directive OSH09 (FR)'!$T$6:$U$10,2,FALSE)),"",VLOOKUP(Y152,'Directive OSH09 (FR)'!$T$6:$U$10,2,FALSE))</f>
        <v>3-Moderé</v>
      </c>
      <c r="L152" s="126"/>
      <c r="M152" s="127"/>
      <c r="N152" s="27"/>
      <c r="O152" s="27"/>
      <c r="P152" s="27"/>
      <c r="Q152" s="57"/>
      <c r="R152" s="35"/>
      <c r="S152" s="7">
        <f t="shared" si="52"/>
        <v>0</v>
      </c>
      <c r="T152" s="35">
        <f t="shared" si="52"/>
        <v>0</v>
      </c>
      <c r="U152" s="3">
        <f t="shared" si="53"/>
        <v>0</v>
      </c>
      <c r="V152" s="163">
        <f t="shared" si="54"/>
        <v>0</v>
      </c>
      <c r="W152" s="162">
        <f>IF(ISERROR(VLOOKUP(H152,'Directive OSH09 (FR)'!$O$6:$P$10,2,FALSE)),"",VLOOKUP(H152,'Directive OSH09 (FR)'!$O$6:$P$10,2,FALSE))</f>
        <v>4</v>
      </c>
      <c r="X152" s="3">
        <f>IF(ISERROR(VLOOKUP(I152,'Directive OSH09 (FR)'!$O$13:$P$17,2,FALSE)),"",VLOOKUP(I152,'Directive OSH09 (FR)'!$O$13:$P$17,2,FALSE))</f>
        <v>8</v>
      </c>
      <c r="Y152" s="3">
        <f>IF(J152="","",IF(J152&gt;=161,5,IF(J152&gt;=65,4,IF(J152&gt;=20,3,IF(J152&gt;=9,2,1)))))</f>
        <v>3</v>
      </c>
      <c r="Z152" s="210"/>
      <c r="AA152" s="418"/>
      <c r="AB152" s="418"/>
      <c r="AC152" s="418"/>
      <c r="AD152" s="419"/>
      <c r="AE152" s="421"/>
      <c r="AF152" s="8"/>
      <c r="AG152" s="8"/>
      <c r="AH152" s="8"/>
      <c r="AI152" s="419"/>
    </row>
    <row r="153" spans="1:207" ht="38.25">
      <c r="A153" s="261" t="s">
        <v>622</v>
      </c>
      <c r="B153" s="255" t="s">
        <v>623</v>
      </c>
      <c r="C153" s="255" t="s">
        <v>624</v>
      </c>
      <c r="D153" s="255" t="s">
        <v>625</v>
      </c>
      <c r="E153" s="266" t="s">
        <v>39</v>
      </c>
      <c r="F153" s="267">
        <v>3</v>
      </c>
      <c r="G153" s="256" t="s">
        <v>610</v>
      </c>
      <c r="H153" s="7" t="s">
        <v>38</v>
      </c>
      <c r="I153" s="8" t="s">
        <v>48</v>
      </c>
      <c r="J153" s="8">
        <f t="shared" ref="J153" si="60">IF(ISERROR(W153*X153),"",W153*X153)</f>
        <v>32</v>
      </c>
      <c r="K153" s="14" t="str">
        <f>IF(ISERROR(VLOOKUP(Y153,'Directive OSH09 (FR)'!$T$6:$U$10,2,FALSE)),"",VLOOKUP(Y153,'Directive OSH09 (FR)'!$T$6:$U$10,2,FALSE))</f>
        <v>3-Moderé</v>
      </c>
      <c r="L153" s="126"/>
      <c r="M153" s="127"/>
      <c r="N153" s="27"/>
      <c r="O153" s="27"/>
      <c r="P153" s="27"/>
      <c r="Q153" s="57"/>
      <c r="R153" s="35"/>
      <c r="S153" s="7">
        <f t="shared" si="52"/>
        <v>1</v>
      </c>
      <c r="T153" s="35">
        <f t="shared" si="52"/>
        <v>1</v>
      </c>
      <c r="U153" s="3">
        <f t="shared" si="53"/>
        <v>1</v>
      </c>
      <c r="V153" s="163">
        <f t="shared" si="54"/>
        <v>1</v>
      </c>
      <c r="W153" s="162">
        <f>IF(ISERROR(VLOOKUP(H153,'Directive OSH09 (FR)'!$O$6:$P$10,2,FALSE)),"",VLOOKUP(H153,'Directive OSH09 (FR)'!$O$6:$P$10,2,FALSE))</f>
        <v>4</v>
      </c>
      <c r="X153" s="3">
        <f>IF(ISERROR(VLOOKUP(I153,'Directive OSH09 (FR)'!$O$13:$P$17,2,FALSE)),"",VLOOKUP(I153,'Directive OSH09 (FR)'!$O$13:$P$17,2,FALSE))</f>
        <v>8</v>
      </c>
      <c r="Y153" s="3">
        <f t="shared" ref="Y153" si="61">IF(J153="","",IF(J153&gt;=161,5,IF(J153&gt;=65,4,IF(J153&gt;=20,3,IF(J153&gt;=9,2,1)))))</f>
        <v>3</v>
      </c>
      <c r="Z153" s="210"/>
      <c r="AA153" s="418"/>
      <c r="AB153" s="418"/>
      <c r="AC153" s="418"/>
      <c r="AD153" s="419"/>
      <c r="AE153" s="421"/>
      <c r="AF153" s="8"/>
      <c r="AG153" s="8"/>
      <c r="AH153" s="8">
        <f t="shared" ref="AH153" si="62">IF(ISERROR(AU153*AV153),"",AU153*AV153)</f>
        <v>0</v>
      </c>
      <c r="AI153" s="423"/>
    </row>
    <row r="154" spans="1:207">
      <c r="A154" s="261"/>
      <c r="C154" s="8"/>
      <c r="D154" s="8"/>
      <c r="E154" s="266"/>
      <c r="F154" s="283"/>
      <c r="G154" s="321"/>
      <c r="H154" s="7"/>
      <c r="I154" s="8"/>
      <c r="J154" s="8" t="str">
        <f>IF(ISERROR(W154*X154),"",W154*X154)</f>
        <v/>
      </c>
      <c r="K154" s="14" t="str">
        <f>IF(ISERROR(VLOOKUP(Y154,'Directive OSH09 (FR)'!$T$6:$U$10,2,FALSE)),"",VLOOKUP(Y154,'Directive OSH09 (FR)'!$T$6:$U$10,2,FALSE))</f>
        <v/>
      </c>
      <c r="L154" s="126"/>
      <c r="M154" s="127"/>
      <c r="N154" s="27"/>
      <c r="O154" s="27"/>
      <c r="P154" s="27"/>
      <c r="Q154" s="57"/>
      <c r="R154" s="35"/>
      <c r="S154" s="7">
        <f>U154</f>
        <v>0</v>
      </c>
      <c r="T154" s="35">
        <f>V154</f>
        <v>0</v>
      </c>
      <c r="U154" s="3">
        <f>IF(A154="",0,IF(Q$144="",1,IF(Q$144+$U$89*365&lt;$U$1,1,0)))</f>
        <v>0</v>
      </c>
      <c r="V154" s="163">
        <f>IF(A154="",0,IF(Q$144="",1,IF(Q$144+$V$89*365&lt;$U$1,1,0)))</f>
        <v>0</v>
      </c>
      <c r="W154" s="162" t="str">
        <f>IF(ISERROR(VLOOKUP(H154,'Directive OSH09 (FR)'!$O$6:$P$10,2,FALSE)),"",VLOOKUP(H154,'Directive OSH09 (FR)'!$O$6:$P$10,2,FALSE))</f>
        <v/>
      </c>
      <c r="X154" s="3" t="str">
        <f>IF(ISERROR(VLOOKUP(I154,'Directive OSH09 (FR)'!$O$13:$P$17,2,FALSE)),"",VLOOKUP(I154,'Directive OSH09 (FR)'!$O$13:$P$17,2,FALSE))</f>
        <v/>
      </c>
      <c r="Y154" s="3" t="str">
        <f t="shared" ref="Y154:Y179" si="63">IF(J154="","",IF(J154&gt;=161,5,IF(J154&gt;=65,4,IF(J154&gt;=20,3,IF(J154&gt;=9,2,1)))))</f>
        <v/>
      </c>
      <c r="Z154" s="417"/>
      <c r="AA154" s="418"/>
      <c r="AB154" s="418"/>
      <c r="AC154" s="418"/>
      <c r="AD154" s="419"/>
      <c r="AE154" s="417"/>
      <c r="AF154" s="418"/>
      <c r="AG154" s="418"/>
      <c r="AH154" s="418"/>
      <c r="AI154" s="419"/>
    </row>
    <row r="155" spans="1:207" ht="5.25" customHeight="1">
      <c r="A155" s="405"/>
      <c r="B155" s="62"/>
      <c r="C155" s="62"/>
      <c r="D155" s="62"/>
      <c r="E155" s="293"/>
      <c r="F155" s="293"/>
      <c r="G155" s="458"/>
      <c r="H155" s="61"/>
      <c r="I155" s="62"/>
      <c r="J155" s="62" t="str">
        <f>IF(ISERROR(W155*X155),"",W155*X155)</f>
        <v/>
      </c>
      <c r="K155" s="63" t="str">
        <f>IF(ISERROR(VLOOKUP(Y155,'Directive OSH09 (FR)'!$T$6:$U$10,2,FALSE)),"",VLOOKUP(Y155,'Directive OSH09 (FR)'!$T$6:$U$10,2,FALSE))</f>
        <v/>
      </c>
      <c r="L155" s="61"/>
      <c r="M155" s="64"/>
      <c r="N155" s="64"/>
      <c r="O155" s="64"/>
      <c r="P155" s="64"/>
      <c r="Q155" s="65"/>
      <c r="R155" s="66"/>
      <c r="S155" s="61">
        <f>U155</f>
        <v>0</v>
      </c>
      <c r="T155" s="66">
        <f>V155</f>
        <v>0</v>
      </c>
      <c r="U155" s="164">
        <f>IF(A155="",0,IF(Q$144="",1,IF(Q$144+$U$89*365&lt;$U$1,1,0)))</f>
        <v>0</v>
      </c>
      <c r="V155" s="165">
        <f>IF(A155="",0,IF(Q$144="",1,IF(Q$144+$V$89*365&lt;$U$1,1,0)))</f>
        <v>0</v>
      </c>
      <c r="W155" s="162" t="str">
        <f>IF(ISERROR(VLOOKUP(H155,'Directive OSH09 (FR)'!$O$6:$P$10,2,FALSE)),"",VLOOKUP(H155,'Directive OSH09 (FR)'!$O$6:$P$10,2,FALSE))</f>
        <v/>
      </c>
      <c r="X155" s="3" t="str">
        <f>IF(ISERROR(VLOOKUP(I155,'Directive OSH09 (FR)'!$O$13:$P$17,2,FALSE)),"",VLOOKUP(I155,'Directive OSH09 (FR)'!$O$13:$P$17,2,FALSE))</f>
        <v/>
      </c>
      <c r="Y155" s="3" t="str">
        <f t="shared" si="63"/>
        <v/>
      </c>
      <c r="Z155" s="417"/>
      <c r="AA155" s="418"/>
      <c r="AB155" s="418"/>
      <c r="AC155" s="418"/>
      <c r="AD155" s="419"/>
      <c r="AE155" s="417"/>
      <c r="AF155" s="418"/>
      <c r="AG155" s="418"/>
      <c r="AH155" s="418"/>
      <c r="AI155" s="419"/>
    </row>
    <row r="156" spans="1:207" s="398" customFormat="1">
      <c r="A156" s="410" t="s">
        <v>300</v>
      </c>
      <c r="J156" s="398">
        <f>IF(SUM(J157:J161)=0,"",MAX(J157:J161))</f>
        <v>32</v>
      </c>
      <c r="K156" s="398" t="str">
        <f>IF(ISERROR(VLOOKUP(Y156,'Directive OSH09 (FR)'!$T$6:$U$10,2,FALSE)),"",VLOOKUP(Y156,'Directive OSH09 (FR)'!$T$6:$U$10,2,FALSE))</f>
        <v>3-Moderé</v>
      </c>
      <c r="L156" s="398" t="str">
        <f>IF(ISERROR(VLOOKUP($A156,Dangers!$B$4:$G$1001,4,FALSE)),"ERR",IF(ISBLANK(VLOOKUP($A156,Dangers!$B$4:$G$1001,4,FALSE)),"","Yes"))</f>
        <v/>
      </c>
      <c r="M156" s="398" t="str">
        <f>IF(ISERROR(VLOOKUP($A156,Dangers!$B$4:$G$1001,6,FALSE)),"ERR",IF(ISBLANK((VLOOKUP($A156,Dangers!$B$4:$G$1001,6,FALSE))),"","Yes"))</f>
        <v/>
      </c>
      <c r="Q156" s="398" t="str">
        <f>IF(OR(L156="Yes",M156="Yes"),MAX(Q157:Q161),"")</f>
        <v/>
      </c>
      <c r="S156" s="398">
        <f>IF(L156="Yes",IF(SUM(S157:S161)=0,0,1),2)</f>
        <v>2</v>
      </c>
      <c r="T156" s="398">
        <f>IF(M156="Yes",IF(SUM(T157:T161)=0,0,1),2)</f>
        <v>2</v>
      </c>
      <c r="U156" s="398">
        <v>0</v>
      </c>
      <c r="V156" s="398">
        <v>0</v>
      </c>
      <c r="W156" s="398" t="str">
        <f>IF(ISERROR(VLOOKUP(H156,'Directive OSH09 (FR)'!$O$6:$P$10,2,FALSE)),"",VLOOKUP(H156,'Directive OSH09 (FR)'!$O$6:$P$10,2,FALSE))</f>
        <v/>
      </c>
      <c r="X156" s="398" t="str">
        <f>IF(ISERROR(VLOOKUP(I156,'Directive OSH09 (FR)'!$O$13:$P$17,2,FALSE)),"",VLOOKUP(I156,'Directive OSH09 (FR)'!$O$13:$P$17,2,FALSE))</f>
        <v/>
      </c>
      <c r="Y156" s="370">
        <f t="shared" si="63"/>
        <v>3</v>
      </c>
      <c r="Z156" s="412"/>
      <c r="AD156" s="453"/>
      <c r="AE156" s="412"/>
      <c r="AI156" s="453"/>
      <c r="AJ156" s="518"/>
    </row>
    <row r="157" spans="1:207" ht="51">
      <c r="A157" s="261" t="s">
        <v>486</v>
      </c>
      <c r="B157" s="255" t="s">
        <v>867</v>
      </c>
      <c r="C157" s="8" t="s">
        <v>868</v>
      </c>
      <c r="D157" s="8" t="s">
        <v>869</v>
      </c>
      <c r="E157" s="266" t="s">
        <v>39</v>
      </c>
      <c r="F157" s="267">
        <v>3</v>
      </c>
      <c r="G157" s="256" t="s">
        <v>610</v>
      </c>
      <c r="H157" s="7" t="s">
        <v>38</v>
      </c>
      <c r="I157" s="8" t="s">
        <v>47</v>
      </c>
      <c r="J157" s="8">
        <f>IF(ISERROR(W157*X157),"",W157*X157)</f>
        <v>16</v>
      </c>
      <c r="K157" s="14" t="str">
        <f>IF(ISERROR(VLOOKUP(Y157,'Directive OSH09 (FR)'!$T$6:$U$10,2,FALSE)),"",VLOOKUP(Y157,'Directive OSH09 (FR)'!$T$6:$U$10,2,FALSE))</f>
        <v>2-Tolérable</v>
      </c>
      <c r="L157" s="126"/>
      <c r="M157" s="127"/>
      <c r="N157" s="27"/>
      <c r="O157" s="27"/>
      <c r="P157" s="27"/>
      <c r="Q157" s="57"/>
      <c r="R157" s="35"/>
      <c r="S157" s="7">
        <f t="shared" ref="S157:T158" si="64">U157</f>
        <v>1</v>
      </c>
      <c r="T157" s="35">
        <f t="shared" si="64"/>
        <v>1</v>
      </c>
      <c r="U157" s="3">
        <f>IF(A157="",0,IF(Q$156="",1,IF(Q$156+$U$90*365&lt;$U$1,1,0)))</f>
        <v>1</v>
      </c>
      <c r="V157" s="163">
        <f>IF(A157="",0,IF(Q$156="",1,IF(Q$156+$V$90*365&lt;$U$1,1,0)))</f>
        <v>1</v>
      </c>
      <c r="W157" s="162">
        <f>IF(ISERROR(VLOOKUP(H157,'Directive OSH09 (FR)'!$O$6:$P$10,2,FALSE)),"",VLOOKUP(H157,'Directive OSH09 (FR)'!$O$6:$P$10,2,FALSE))</f>
        <v>4</v>
      </c>
      <c r="X157" s="3">
        <f>IF(ISERROR(VLOOKUP(I157,'Directive OSH09 (FR)'!$O$13:$P$17,2,FALSE)),"",VLOOKUP(I157,'Directive OSH09 (FR)'!$O$13:$P$17,2,FALSE))</f>
        <v>4</v>
      </c>
      <c r="Y157" s="3">
        <f>IF(J157="","",IF(J157&gt;=161,5,IF(J157&gt;=65,4,IF(J157&gt;=20,3,IF(J157&gt;=9,2,1)))))</f>
        <v>2</v>
      </c>
      <c r="Z157" s="196"/>
      <c r="AA157" s="178" t="s">
        <v>628</v>
      </c>
      <c r="AB157" s="418"/>
      <c r="AC157" s="418"/>
      <c r="AD157" s="419"/>
      <c r="AE157" s="421"/>
      <c r="AF157" s="8"/>
      <c r="AG157" s="8"/>
      <c r="AH157" s="8">
        <f>IF(ISERROR(AU157*AV157),"",AU157*AV157)</f>
        <v>0</v>
      </c>
      <c r="AI157" s="423"/>
    </row>
    <row r="158" spans="1:207" ht="51">
      <c r="A158" s="261" t="s">
        <v>486</v>
      </c>
      <c r="B158" s="8" t="s">
        <v>629</v>
      </c>
      <c r="C158" s="8" t="s">
        <v>870</v>
      </c>
      <c r="D158" s="8" t="s">
        <v>1093</v>
      </c>
      <c r="E158" s="266" t="s">
        <v>39</v>
      </c>
      <c r="F158" s="267">
        <v>3</v>
      </c>
      <c r="G158" s="256" t="s">
        <v>610</v>
      </c>
      <c r="H158" s="7" t="s">
        <v>38</v>
      </c>
      <c r="I158" s="8" t="s">
        <v>47</v>
      </c>
      <c r="J158" s="8">
        <f t="shared" ref="J158:J159" si="65">IF(ISERROR(W158*X158),"",W158*X158)</f>
        <v>16</v>
      </c>
      <c r="K158" s="14" t="str">
        <f>IF(ISERROR(VLOOKUP(Y158,'Directive OSH09 (FR)'!$T$6:$U$10,2,FALSE)),"",VLOOKUP(Y158,'Directive OSH09 (FR)'!$T$6:$U$10,2,FALSE))</f>
        <v>2-Tolérable</v>
      </c>
      <c r="L158" s="126"/>
      <c r="M158" s="127"/>
      <c r="N158" s="27"/>
      <c r="O158" s="27"/>
      <c r="P158" s="27"/>
      <c r="Q158" s="57"/>
      <c r="R158" s="35"/>
      <c r="S158" s="7">
        <f t="shared" si="64"/>
        <v>1</v>
      </c>
      <c r="T158" s="35">
        <f t="shared" si="64"/>
        <v>1</v>
      </c>
      <c r="U158" s="3">
        <f>IF(A158="",0,IF(Q$156="",1,IF(Q$156+$U$90*365&lt;$U$1,1,0)))</f>
        <v>1</v>
      </c>
      <c r="V158" s="163">
        <f>IF(A158="",0,IF(Q$156="",1,IF(Q$156+$V$90*365&lt;$U$1,1,0)))</f>
        <v>1</v>
      </c>
      <c r="W158" s="162">
        <f>IF(ISERROR(VLOOKUP(H158,'Directive OSH09 (FR)'!$O$6:$P$10,2,FALSE)),"",VLOOKUP(H158,'Directive OSH09 (FR)'!$O$6:$P$10,2,FALSE))</f>
        <v>4</v>
      </c>
      <c r="X158" s="3">
        <f>IF(ISERROR(VLOOKUP(I158,'Directive OSH09 (FR)'!$O$13:$P$17,2,FALSE)),"",VLOOKUP(I158,'Directive OSH09 (FR)'!$O$13:$P$17,2,FALSE))</f>
        <v>4</v>
      </c>
      <c r="Y158" s="3">
        <f t="shared" ref="Y158" si="66">IF(J158="","",IF(J158&gt;=161,5,IF(J158&gt;=65,4,IF(J158&gt;=20,3,IF(J158&gt;=9,2,1)))))</f>
        <v>2</v>
      </c>
      <c r="Z158" s="196"/>
      <c r="AA158" s="418"/>
      <c r="AB158" s="418"/>
      <c r="AC158" s="418"/>
      <c r="AD158" s="419"/>
      <c r="AE158" s="421"/>
      <c r="AF158" s="8"/>
      <c r="AG158" s="8"/>
      <c r="AH158" s="8">
        <f t="shared" ref="AH158" si="67">IF(ISERROR(AU158*AV158),"",AU158*AV158)</f>
        <v>0</v>
      </c>
      <c r="AI158" s="419"/>
    </row>
    <row r="159" spans="1:207" ht="66" customHeight="1">
      <c r="A159" s="261" t="s">
        <v>486</v>
      </c>
      <c r="B159" s="8" t="s">
        <v>1094</v>
      </c>
      <c r="C159" s="8" t="s">
        <v>1095</v>
      </c>
      <c r="D159" s="8" t="s">
        <v>1093</v>
      </c>
      <c r="E159" s="266" t="s">
        <v>39</v>
      </c>
      <c r="F159" s="283">
        <v>3</v>
      </c>
      <c r="G159" s="256" t="s">
        <v>610</v>
      </c>
      <c r="H159" s="7" t="s">
        <v>38</v>
      </c>
      <c r="I159" s="8" t="s">
        <v>48</v>
      </c>
      <c r="J159" s="8">
        <f t="shared" si="65"/>
        <v>32</v>
      </c>
      <c r="K159" s="14" t="str">
        <f>IF(ISERROR(VLOOKUP(Y159,'Directive OSH09 (FR)'!$T$6:$U$10,2,FALSE)),"",VLOOKUP(Y159,'Directive OSH09 (FR)'!$T$6:$U$10,2,FALSE))</f>
        <v>3-Moderé</v>
      </c>
      <c r="L159" s="126"/>
      <c r="M159" s="127"/>
      <c r="N159" s="27"/>
      <c r="O159" s="27"/>
      <c r="P159" s="27"/>
      <c r="Q159" s="57"/>
      <c r="R159" s="35"/>
      <c r="S159" s="7">
        <f t="shared" ref="S159:S160" si="68">U159</f>
        <v>1</v>
      </c>
      <c r="T159" s="35">
        <f t="shared" ref="T159:T160" si="69">V159</f>
        <v>1</v>
      </c>
      <c r="U159" s="3">
        <f t="shared" ref="U159:U160" si="70">IF(A159="",0,IF(Q$156="",1,IF(Q$156+$U$90*365&lt;$U$1,1,0)))</f>
        <v>1</v>
      </c>
      <c r="V159" s="163">
        <f t="shared" ref="V159:V160" si="71">IF(A159="",0,IF(Q$156="",1,IF(Q$156+$V$90*365&lt;$U$1,1,0)))</f>
        <v>1</v>
      </c>
      <c r="W159" s="162">
        <f>IF(ISERROR(VLOOKUP(H159,'Directive OSH09 (FR)'!$O$6:$P$10,2,FALSE)),"",VLOOKUP(H159,'Directive OSH09 (FR)'!$O$6:$P$10,2,FALSE))</f>
        <v>4</v>
      </c>
      <c r="X159" s="3">
        <f>IF(ISERROR(VLOOKUP(I159,'Directive OSH09 (FR)'!$O$13:$P$17,2,FALSE)),"",VLOOKUP(I159,'Directive OSH09 (FR)'!$O$13:$P$17,2,FALSE))</f>
        <v>8</v>
      </c>
      <c r="Y159" s="3">
        <f t="shared" ref="Y159:Y160" si="72">IF(J159="","",IF(J159&gt;=161,5,IF(J159&gt;=65,4,IF(J159&gt;=20,3,IF(J159&gt;=9,2,1)))))</f>
        <v>3</v>
      </c>
      <c r="Z159" s="417"/>
      <c r="AA159" s="418"/>
      <c r="AB159" s="418"/>
      <c r="AC159" s="418"/>
      <c r="AD159" s="419"/>
      <c r="AE159" s="417"/>
      <c r="AF159" s="418"/>
      <c r="AG159" s="418"/>
      <c r="AH159" s="418"/>
      <c r="AI159" s="419"/>
    </row>
    <row r="160" spans="1:207">
      <c r="A160" s="261"/>
      <c r="B160" s="8"/>
      <c r="C160" s="8"/>
      <c r="D160" s="8"/>
      <c r="E160" s="266"/>
      <c r="F160" s="283"/>
      <c r="G160" s="459"/>
      <c r="H160" s="7"/>
      <c r="I160" s="8"/>
      <c r="J160" s="8" t="str">
        <f>IF(ISERROR(W160*X160),"",W160*X160)</f>
        <v/>
      </c>
      <c r="K160" s="14" t="str">
        <f>IF(ISERROR(VLOOKUP(Y160,'Directive OSH09 (FR)'!$T$6:$U$10,2,FALSE)),"",VLOOKUP(Y160,'Directive OSH09 (FR)'!$T$6:$U$10,2,FALSE))</f>
        <v/>
      </c>
      <c r="L160" s="126"/>
      <c r="M160" s="127"/>
      <c r="N160" s="27"/>
      <c r="O160" s="27"/>
      <c r="P160" s="27"/>
      <c r="Q160" s="57"/>
      <c r="R160" s="35"/>
      <c r="S160" s="7">
        <f t="shared" si="68"/>
        <v>0</v>
      </c>
      <c r="T160" s="35">
        <f t="shared" si="69"/>
        <v>0</v>
      </c>
      <c r="U160" s="3">
        <f t="shared" si="70"/>
        <v>0</v>
      </c>
      <c r="V160" s="163">
        <f t="shared" si="71"/>
        <v>0</v>
      </c>
      <c r="W160" s="162" t="str">
        <f>IF(ISERROR(VLOOKUP(H160,'Directive OSH09 (FR)'!$O$6:$P$10,2,FALSE)),"",VLOOKUP(H160,'Directive OSH09 (FR)'!$O$6:$P$10,2,FALSE))</f>
        <v/>
      </c>
      <c r="X160" s="3" t="str">
        <f>IF(ISERROR(VLOOKUP(I160,'Directive OSH09 (FR)'!$O$13:$P$17,2,FALSE)),"",VLOOKUP(I160,'Directive OSH09 (FR)'!$O$13:$P$17,2,FALSE))</f>
        <v/>
      </c>
      <c r="Y160" s="3" t="str">
        <f t="shared" si="72"/>
        <v/>
      </c>
      <c r="Z160" s="417"/>
      <c r="AA160" s="418"/>
      <c r="AB160" s="418"/>
      <c r="AC160" s="418"/>
      <c r="AD160" s="419"/>
      <c r="AE160" s="417"/>
      <c r="AF160" s="418"/>
      <c r="AG160" s="418"/>
      <c r="AH160" s="418"/>
      <c r="AI160" s="419"/>
    </row>
    <row r="161" spans="1:36" ht="5.25" customHeight="1">
      <c r="A161" s="405"/>
      <c r="B161" s="62"/>
      <c r="C161" s="62"/>
      <c r="D161" s="62"/>
      <c r="E161" s="293"/>
      <c r="F161" s="293"/>
      <c r="G161" s="460"/>
      <c r="H161" s="61"/>
      <c r="I161" s="62"/>
      <c r="J161" s="62" t="str">
        <f>IF(ISERROR(W161*X161),"",W161*X161)</f>
        <v/>
      </c>
      <c r="K161" s="63" t="str">
        <f>IF(ISERROR(VLOOKUP(Y161,'Directive OSH09 (FR)'!$T$6:$U$10,2,FALSE)),"",VLOOKUP(Y161,'Directive OSH09 (FR)'!$T$6:$U$10,2,FALSE))</f>
        <v/>
      </c>
      <c r="L161" s="61"/>
      <c r="M161" s="64"/>
      <c r="N161" s="64"/>
      <c r="O161" s="64"/>
      <c r="P161" s="64"/>
      <c r="Q161" s="65"/>
      <c r="R161" s="66"/>
      <c r="S161" s="61">
        <f t="shared" ref="S161:T161" si="73">U161</f>
        <v>0</v>
      </c>
      <c r="T161" s="66">
        <f t="shared" si="73"/>
        <v>0</v>
      </c>
      <c r="U161" s="164">
        <f>IF(A161="",0,IF(Q$156="",1,IF(Q$156+$U$89*365&lt;$U$1,1,0)))</f>
        <v>0</v>
      </c>
      <c r="V161" s="165">
        <f>IF(A161="",0,IF(Q$156="",1,IF(Q$156+$V$89*365&lt;$U$1,1,0)))</f>
        <v>0</v>
      </c>
      <c r="W161" s="162" t="str">
        <f>IF(ISERROR(VLOOKUP(H161,'Directive OSH09 (FR)'!$O$6:$P$10,2,FALSE)),"",VLOOKUP(H161,'Directive OSH09 (FR)'!$O$6:$P$10,2,FALSE))</f>
        <v/>
      </c>
      <c r="X161" s="3" t="str">
        <f>IF(ISERROR(VLOOKUP(I161,'Directive OSH09 (FR)'!$O$13:$P$17,2,FALSE)),"",VLOOKUP(I161,'Directive OSH09 (FR)'!$O$13:$P$17,2,FALSE))</f>
        <v/>
      </c>
      <c r="Y161" s="3" t="str">
        <f t="shared" si="63"/>
        <v/>
      </c>
      <c r="Z161" s="417"/>
      <c r="AA161" s="418"/>
      <c r="AB161" s="418"/>
      <c r="AC161" s="418"/>
      <c r="AD161" s="419"/>
      <c r="AE161" s="417"/>
      <c r="AF161" s="418"/>
      <c r="AG161" s="418"/>
      <c r="AH161" s="418"/>
      <c r="AI161" s="419"/>
    </row>
    <row r="162" spans="1:36" s="398" customFormat="1">
      <c r="A162" s="410" t="s">
        <v>301</v>
      </c>
      <c r="J162" s="398">
        <f>IF(SUM(J163:J167)=0,"",MAX(J163:J167))</f>
        <v>8</v>
      </c>
      <c r="K162" s="398" t="str">
        <f>IF(ISERROR(VLOOKUP(Y162,'Directive OSH09 (FR)'!$T$6:$U$10,2,FALSE)),"",VLOOKUP(Y162,'Directive OSH09 (FR)'!$T$6:$U$10,2,FALSE))</f>
        <v>1-Negligeable</v>
      </c>
      <c r="L162" s="398" t="str">
        <f>IF(ISERROR(VLOOKUP($A162,Dangers!$B$4:$G$1001,4,FALSE)),"ERR",IF(ISBLANK(VLOOKUP($A162,Dangers!$B$4:$G$1001,4,FALSE)),"","Yes"))</f>
        <v/>
      </c>
      <c r="M162" s="398" t="str">
        <f>IF(ISERROR(VLOOKUP($A162,Dangers!$B$4:$G$1001,6,FALSE)),"ERR",IF(ISBLANK((VLOOKUP($A162,Dangers!$B$4:$G$1001,6,FALSE))),"","Yes"))</f>
        <v/>
      </c>
      <c r="Q162" s="398" t="str">
        <f>IF(OR(L162="Yes",M162="Yes"),MAX(Q163:Q167),"")</f>
        <v/>
      </c>
      <c r="S162" s="398">
        <f>IF(L162="Yes",IF(SUM(S163:S167)=0,0,1),2)</f>
        <v>2</v>
      </c>
      <c r="T162" s="398">
        <f>IF(M162="Yes",IF(SUM(T163:T167)=0,0,1),2)</f>
        <v>2</v>
      </c>
      <c r="U162" s="398">
        <v>0</v>
      </c>
      <c r="V162" s="398">
        <v>0</v>
      </c>
      <c r="W162" s="398" t="str">
        <f>IF(ISERROR(VLOOKUP(H162,'Directive OSH09 (FR)'!$O$6:$P$10,2,FALSE)),"",VLOOKUP(H162,'Directive OSH09 (FR)'!$O$6:$P$10,2,FALSE))</f>
        <v/>
      </c>
      <c r="X162" s="398" t="str">
        <f>IF(ISERROR(VLOOKUP(I162,'Directive OSH09 (FR)'!$O$13:$P$17,2,FALSE)),"",VLOOKUP(I162,'Directive OSH09 (FR)'!$O$13:$P$17,2,FALSE))</f>
        <v/>
      </c>
      <c r="Y162" s="370">
        <f t="shared" si="63"/>
        <v>1</v>
      </c>
      <c r="Z162" s="412"/>
      <c r="AD162" s="453"/>
      <c r="AE162" s="412"/>
      <c r="AI162" s="453"/>
      <c r="AJ162" s="518"/>
    </row>
    <row r="163" spans="1:36" ht="51">
      <c r="A163" s="261" t="s">
        <v>632</v>
      </c>
      <c r="B163" s="255" t="s">
        <v>633</v>
      </c>
      <c r="C163" s="8" t="s">
        <v>634</v>
      </c>
      <c r="D163" s="255" t="s">
        <v>635</v>
      </c>
      <c r="E163" s="266" t="s">
        <v>36</v>
      </c>
      <c r="F163" s="267">
        <v>3</v>
      </c>
      <c r="G163" s="321" t="s">
        <v>418</v>
      </c>
      <c r="H163" s="7" t="s">
        <v>35</v>
      </c>
      <c r="I163" s="8" t="s">
        <v>47</v>
      </c>
      <c r="J163" s="8">
        <f>IF(ISERROR(W163*X163),"",W163*X163)</f>
        <v>8</v>
      </c>
      <c r="K163" s="14" t="str">
        <f>IF(ISERROR(VLOOKUP(Y163,'Directive OSH09 (FR)'!$T$6:$U$10,2,FALSE)),"",VLOOKUP(Y163,'Directive OSH09 (FR)'!$T$6:$U$10,2,FALSE))</f>
        <v>1-Negligeable</v>
      </c>
      <c r="L163" s="126"/>
      <c r="M163" s="127"/>
      <c r="N163" s="27"/>
      <c r="O163" s="27"/>
      <c r="P163" s="27"/>
      <c r="Q163" s="57"/>
      <c r="R163" s="35"/>
      <c r="S163" s="7">
        <f t="shared" ref="S163:T163" si="74">U163</f>
        <v>1</v>
      </c>
      <c r="T163" s="35">
        <f t="shared" si="74"/>
        <v>1</v>
      </c>
      <c r="U163" s="3">
        <f>IF(A163="",0,IF(Q$166="",1,IF(Q$166+$U$91*365&lt;$U$1,1,0)))</f>
        <v>1</v>
      </c>
      <c r="V163" s="163">
        <f>IF(A163="",0,IF(Q$166="",1,IF(Q$166+$V$91*365&lt;$U$1,1,0)))</f>
        <v>1</v>
      </c>
      <c r="W163" s="162">
        <f>IF(ISERROR(VLOOKUP(H163,'Directive OSH09 (FR)'!$O$6:$P$10,2,FALSE)),"",VLOOKUP(H163,'Directive OSH09 (FR)'!$O$6:$P$10,2,FALSE))</f>
        <v>2</v>
      </c>
      <c r="X163" s="3">
        <f>IF(ISERROR(VLOOKUP(I163,'Directive OSH09 (FR)'!$O$13:$P$17,2,FALSE)),"",VLOOKUP(I163,'Directive OSH09 (FR)'!$O$13:$P$17,2,FALSE))</f>
        <v>4</v>
      </c>
      <c r="Y163" s="3">
        <f>IF(J163="","",IF(J163&gt;=161,5,IF(J163&gt;=65,4,IF(J163&gt;=20,3,IF(J163&gt;=9,2,1)))))</f>
        <v>1</v>
      </c>
      <c r="Z163" s="210" t="s">
        <v>429</v>
      </c>
      <c r="AA163" s="418"/>
      <c r="AB163" s="418"/>
      <c r="AC163" s="418"/>
      <c r="AD163" s="419"/>
      <c r="AE163" s="421"/>
      <c r="AF163" s="8"/>
      <c r="AG163" s="8"/>
      <c r="AH163" s="8">
        <f>IF(ISERROR(AU163*AV163),"",AU163*AV163)</f>
        <v>0</v>
      </c>
      <c r="AI163" s="419"/>
    </row>
    <row r="164" spans="1:36">
      <c r="A164" s="261"/>
      <c r="B164" s="8"/>
      <c r="C164" s="8"/>
      <c r="D164" s="8"/>
      <c r="E164" s="266"/>
      <c r="F164" s="283"/>
      <c r="G164" s="459"/>
      <c r="H164" s="7"/>
      <c r="I164" s="8"/>
      <c r="J164" s="8" t="str">
        <f>IF(ISERROR(W164*X164),"",W164*X164)</f>
        <v/>
      </c>
      <c r="K164" s="14" t="str">
        <f>IF(ISERROR(VLOOKUP(Y164,'Directive OSH09 (FR)'!$T$6:$U$10,2,FALSE)),"",VLOOKUP(Y164,'Directive OSH09 (FR)'!$T$6:$U$10,2,FALSE))</f>
        <v/>
      </c>
      <c r="L164" s="126"/>
      <c r="M164" s="127"/>
      <c r="N164" s="27"/>
      <c r="O164" s="27"/>
      <c r="P164" s="27"/>
      <c r="Q164" s="57"/>
      <c r="R164" s="35"/>
      <c r="S164" s="7">
        <f t="shared" ref="S164:T167" si="75">U164</f>
        <v>0</v>
      </c>
      <c r="T164" s="35">
        <f t="shared" si="75"/>
        <v>0</v>
      </c>
      <c r="U164" s="3">
        <f>IF(A164="",0,IF(Q$162="",1,IF(Q$162+$U$89*365&lt;$U$1,1,0)))</f>
        <v>0</v>
      </c>
      <c r="V164" s="163">
        <f>IF(A164="",0,IF(Q$162="",1,IF(Q$162+$V$89*365&lt;$U$1,1,0)))</f>
        <v>0</v>
      </c>
      <c r="W164" s="162" t="str">
        <f>IF(ISERROR(VLOOKUP(H164,'Directive OSH09 (FR)'!$O$6:$P$10,2,FALSE)),"",VLOOKUP(H164,'Directive OSH09 (FR)'!$O$6:$P$10,2,FALSE))</f>
        <v/>
      </c>
      <c r="X164" s="3" t="str">
        <f>IF(ISERROR(VLOOKUP(I164,'Directive OSH09 (FR)'!$O$13:$P$17,2,FALSE)),"",VLOOKUP(I164,'Directive OSH09 (FR)'!$O$13:$P$17,2,FALSE))</f>
        <v/>
      </c>
      <c r="Y164" s="3" t="str">
        <f t="shared" si="63"/>
        <v/>
      </c>
      <c r="Z164" s="417"/>
      <c r="AA164" s="418"/>
      <c r="AB164" s="418"/>
      <c r="AC164" s="418"/>
      <c r="AD164" s="419"/>
      <c r="AE164" s="417"/>
      <c r="AF164" s="418"/>
      <c r="AG164" s="418"/>
      <c r="AH164" s="418"/>
      <c r="AI164" s="419"/>
    </row>
    <row r="165" spans="1:36">
      <c r="A165" s="261"/>
      <c r="B165" s="8"/>
      <c r="C165" s="8"/>
      <c r="D165" s="8"/>
      <c r="E165" s="266"/>
      <c r="F165" s="283"/>
      <c r="G165" s="459"/>
      <c r="H165" s="7"/>
      <c r="I165" s="8"/>
      <c r="J165" s="8" t="str">
        <f>IF(ISERROR(W165*X165),"",W165*X165)</f>
        <v/>
      </c>
      <c r="K165" s="14" t="str">
        <f>IF(ISERROR(VLOOKUP(Y165,'Directive OSH09 (FR)'!$T$6:$U$10,2,FALSE)),"",VLOOKUP(Y165,'Directive OSH09 (FR)'!$T$6:$U$10,2,FALSE))</f>
        <v/>
      </c>
      <c r="L165" s="126"/>
      <c r="M165" s="127"/>
      <c r="N165" s="27"/>
      <c r="O165" s="27"/>
      <c r="P165" s="27"/>
      <c r="Q165" s="57"/>
      <c r="R165" s="35"/>
      <c r="S165" s="7">
        <f t="shared" si="75"/>
        <v>0</v>
      </c>
      <c r="T165" s="35">
        <f t="shared" si="75"/>
        <v>0</v>
      </c>
      <c r="U165" s="3">
        <f>IF(A165="",0,IF(Q$162="",1,IF(Q$162+$U$89*365&lt;$U$1,1,0)))</f>
        <v>0</v>
      </c>
      <c r="V165" s="163">
        <f>IF(A165="",0,IF(Q$162="",1,IF(Q$162+$V$89*365&lt;$U$1,1,0)))</f>
        <v>0</v>
      </c>
      <c r="W165" s="162" t="str">
        <f>IF(ISERROR(VLOOKUP(H165,'Directive OSH09 (FR)'!$O$6:$P$10,2,FALSE)),"",VLOOKUP(H165,'Directive OSH09 (FR)'!$O$6:$P$10,2,FALSE))</f>
        <v/>
      </c>
      <c r="X165" s="3" t="str">
        <f>IF(ISERROR(VLOOKUP(I165,'Directive OSH09 (FR)'!$O$13:$P$17,2,FALSE)),"",VLOOKUP(I165,'Directive OSH09 (FR)'!$O$13:$P$17,2,FALSE))</f>
        <v/>
      </c>
      <c r="Y165" s="3" t="str">
        <f t="shared" si="63"/>
        <v/>
      </c>
      <c r="Z165" s="417"/>
      <c r="AA165" s="418"/>
      <c r="AB165" s="418"/>
      <c r="AC165" s="418"/>
      <c r="AD165" s="419"/>
      <c r="AE165" s="417"/>
      <c r="AF165" s="418"/>
      <c r="AG165" s="418"/>
      <c r="AH165" s="418"/>
      <c r="AI165" s="419"/>
    </row>
    <row r="166" spans="1:36">
      <c r="A166" s="261"/>
      <c r="B166" s="8"/>
      <c r="C166" s="8"/>
      <c r="D166" s="8"/>
      <c r="E166" s="266"/>
      <c r="F166" s="283"/>
      <c r="G166" s="459"/>
      <c r="H166" s="7"/>
      <c r="I166" s="8"/>
      <c r="J166" s="8" t="str">
        <f>IF(ISERROR(W166*X166),"",W166*X166)</f>
        <v/>
      </c>
      <c r="K166" s="14" t="str">
        <f>IF(ISERROR(VLOOKUP(Y166,'Directive OSH09 (FR)'!$T$6:$U$10,2,FALSE)),"",VLOOKUP(Y166,'Directive OSH09 (FR)'!$T$6:$U$10,2,FALSE))</f>
        <v/>
      </c>
      <c r="L166" s="126"/>
      <c r="M166" s="127"/>
      <c r="N166" s="27"/>
      <c r="O166" s="27"/>
      <c r="P166" s="27"/>
      <c r="Q166" s="57"/>
      <c r="R166" s="35"/>
      <c r="S166" s="7">
        <f t="shared" si="75"/>
        <v>0</v>
      </c>
      <c r="T166" s="35">
        <f t="shared" si="75"/>
        <v>0</v>
      </c>
      <c r="U166" s="3">
        <f>IF(A166="",0,IF(Q$162="",1,IF(Q$162+$U$89*365&lt;$U$1,1,0)))</f>
        <v>0</v>
      </c>
      <c r="V166" s="163">
        <f>IF(A166="",0,IF(Q$162="",1,IF(Q$162+$V$89*365&lt;$U$1,1,0)))</f>
        <v>0</v>
      </c>
      <c r="W166" s="162" t="str">
        <f>IF(ISERROR(VLOOKUP(H166,'Directive OSH09 (FR)'!$O$6:$P$10,2,FALSE)),"",VLOOKUP(H166,'Directive OSH09 (FR)'!$O$6:$P$10,2,FALSE))</f>
        <v/>
      </c>
      <c r="X166" s="3" t="str">
        <f>IF(ISERROR(VLOOKUP(I166,'Directive OSH09 (FR)'!$O$13:$P$17,2,FALSE)),"",VLOOKUP(I166,'Directive OSH09 (FR)'!$O$13:$P$17,2,FALSE))</f>
        <v/>
      </c>
      <c r="Y166" s="3" t="str">
        <f t="shared" si="63"/>
        <v/>
      </c>
      <c r="Z166" s="417"/>
      <c r="AA166" s="418"/>
      <c r="AB166" s="418"/>
      <c r="AC166" s="418"/>
      <c r="AD166" s="419"/>
      <c r="AE166" s="417"/>
      <c r="AF166" s="418"/>
      <c r="AG166" s="418"/>
      <c r="AH166" s="418"/>
      <c r="AI166" s="419"/>
    </row>
    <row r="167" spans="1:36" ht="5.25" customHeight="1">
      <c r="A167" s="405"/>
      <c r="B167" s="62"/>
      <c r="C167" s="62"/>
      <c r="D167" s="62"/>
      <c r="E167" s="293"/>
      <c r="F167" s="293"/>
      <c r="G167" s="460"/>
      <c r="H167" s="61"/>
      <c r="I167" s="62"/>
      <c r="J167" s="62" t="str">
        <f>IF(ISERROR(W167*X167),"",W167*X167)</f>
        <v/>
      </c>
      <c r="K167" s="63" t="str">
        <f>IF(ISERROR(VLOOKUP(Y167,'Directive OSH09 (FR)'!$T$6:$U$10,2,FALSE)),"",VLOOKUP(Y167,'Directive OSH09 (FR)'!$T$6:$U$10,2,FALSE))</f>
        <v/>
      </c>
      <c r="L167" s="61"/>
      <c r="M167" s="64"/>
      <c r="N167" s="64"/>
      <c r="O167" s="64"/>
      <c r="P167" s="64"/>
      <c r="Q167" s="65"/>
      <c r="R167" s="66"/>
      <c r="S167" s="61">
        <f t="shared" si="75"/>
        <v>0</v>
      </c>
      <c r="T167" s="66">
        <f t="shared" si="75"/>
        <v>0</v>
      </c>
      <c r="U167" s="164">
        <f>IF(A167="",0,IF(Q$162="",1,IF(Q$162+$U$89*365&lt;$U$1,1,0)))</f>
        <v>0</v>
      </c>
      <c r="V167" s="165">
        <f>IF(A167="",0,IF(Q$162="",1,IF(Q$162+$V$89*365&lt;$U$1,1,0)))</f>
        <v>0</v>
      </c>
      <c r="W167" s="162" t="str">
        <f>IF(ISERROR(VLOOKUP(H167,'Directive OSH09 (FR)'!$O$6:$P$10,2,FALSE)),"",VLOOKUP(H167,'Directive OSH09 (FR)'!$O$6:$P$10,2,FALSE))</f>
        <v/>
      </c>
      <c r="X167" s="3" t="str">
        <f>IF(ISERROR(VLOOKUP(I167,'Directive OSH09 (FR)'!$O$13:$P$17,2,FALSE)),"",VLOOKUP(I167,'Directive OSH09 (FR)'!$O$13:$P$17,2,FALSE))</f>
        <v/>
      </c>
      <c r="Y167" s="3" t="str">
        <f t="shared" si="63"/>
        <v/>
      </c>
      <c r="Z167" s="417"/>
      <c r="AA167" s="418"/>
      <c r="AB167" s="418"/>
      <c r="AC167" s="418"/>
      <c r="AD167" s="419"/>
      <c r="AE167" s="417"/>
      <c r="AF167" s="418"/>
      <c r="AG167" s="418"/>
      <c r="AH167" s="418"/>
      <c r="AI167" s="419"/>
    </row>
    <row r="168" spans="1:36" s="398" customFormat="1">
      <c r="A168" s="410" t="s">
        <v>302</v>
      </c>
      <c r="J168" s="398">
        <f>IF(SUM(J169:J173)=0,"",MAX(J169:J173))</f>
        <v>4</v>
      </c>
      <c r="K168" s="398" t="str">
        <f>IF(ISERROR(VLOOKUP(Y168,'Directive OSH09 (FR)'!$T$6:$U$10,2,FALSE)),"",VLOOKUP(Y168,'Directive OSH09 (FR)'!$T$6:$U$10,2,FALSE))</f>
        <v>1-Negligeable</v>
      </c>
      <c r="L168" s="398" t="str">
        <f>IF(ISERROR(VLOOKUP($A168,Dangers!$B$4:$G$1001,4,FALSE)),"ERR",IF(ISBLANK(VLOOKUP($A168,Dangers!$B$4:$G$1001,4,FALSE)),"","Yes"))</f>
        <v/>
      </c>
      <c r="M168" s="398" t="str">
        <f>IF(ISERROR(VLOOKUP($A168,Dangers!$B$4:$G$1001,6,FALSE)),"ERR",IF(ISBLANK((VLOOKUP($A168,Dangers!$B$4:$G$1001,6,FALSE))),"","Yes"))</f>
        <v/>
      </c>
      <c r="Q168" s="398" t="str">
        <f>IF(OR(L168="Yes",M168="Yes"),MAX(Q169:Q173),"")</f>
        <v/>
      </c>
      <c r="S168" s="398">
        <f>IF(L168="Yes",IF(SUM(S169:S173)=0,0,1),2)</f>
        <v>2</v>
      </c>
      <c r="T168" s="398">
        <f>IF(M168="Yes",IF(SUM(T169:T173)=0,0,1),2)</f>
        <v>2</v>
      </c>
      <c r="U168" s="398">
        <v>0</v>
      </c>
      <c r="V168" s="398">
        <v>0</v>
      </c>
      <c r="W168" s="398" t="str">
        <f>IF(ISERROR(VLOOKUP(H168,'Directive OSH09 (FR)'!$O$6:$P$10,2,FALSE)),"",VLOOKUP(H168,'Directive OSH09 (FR)'!$O$6:$P$10,2,FALSE))</f>
        <v/>
      </c>
      <c r="X168" s="398" t="str">
        <f>IF(ISERROR(VLOOKUP(I168,'Directive OSH09 (FR)'!$O$13:$P$17,2,FALSE)),"",VLOOKUP(I168,'Directive OSH09 (FR)'!$O$13:$P$17,2,FALSE))</f>
        <v/>
      </c>
      <c r="Y168" s="370">
        <f t="shared" si="63"/>
        <v>1</v>
      </c>
      <c r="Z168" s="412"/>
      <c r="AD168" s="453"/>
      <c r="AE168" s="412"/>
      <c r="AI168" s="453"/>
      <c r="AJ168" s="518"/>
    </row>
    <row r="169" spans="1:36" ht="51">
      <c r="A169" s="261"/>
      <c r="B169" s="255" t="s">
        <v>640</v>
      </c>
      <c r="C169" s="255" t="s">
        <v>641</v>
      </c>
      <c r="D169" s="255" t="s">
        <v>642</v>
      </c>
      <c r="E169" s="266" t="s">
        <v>33</v>
      </c>
      <c r="F169" s="267">
        <v>3</v>
      </c>
      <c r="G169" s="321" t="s">
        <v>643</v>
      </c>
      <c r="H169" s="7" t="s">
        <v>38</v>
      </c>
      <c r="I169" s="8" t="s">
        <v>46</v>
      </c>
      <c r="J169" s="8">
        <f>IF(ISERROR(W169*X169),"",W169*X169)</f>
        <v>4</v>
      </c>
      <c r="K169" s="14" t="str">
        <f>IF(ISERROR(VLOOKUP(Y169,'Directive OSH09 (FR)'!$T$6:$U$10,2,FALSE)),"",VLOOKUP(Y169,'Directive OSH09 (FR)'!$T$6:$U$10,2,FALSE))</f>
        <v>1-Negligeable</v>
      </c>
      <c r="L169" s="126"/>
      <c r="M169" s="127"/>
      <c r="N169" s="27"/>
      <c r="O169" s="27"/>
      <c r="P169" s="27"/>
      <c r="Q169" s="57"/>
      <c r="R169" s="35"/>
      <c r="S169" s="7">
        <f t="shared" ref="S169:T170" si="76">U169</f>
        <v>0</v>
      </c>
      <c r="T169" s="35">
        <f t="shared" si="76"/>
        <v>0</v>
      </c>
      <c r="U169" s="3">
        <f>IF(A169="",0,IF(Q$175="",1,IF(Q$175+$U$90*365&lt;$U$1,1,0)))</f>
        <v>0</v>
      </c>
      <c r="V169" s="163">
        <f>IF(A169="",0,IF(Q$175="",1,IF(Q$175+$V$90*365&lt;$U$1,1,0)))</f>
        <v>0</v>
      </c>
      <c r="W169" s="162">
        <f>IF(ISERROR(VLOOKUP(H169,'Directive OSH09 (FR)'!$O$6:$P$10,2,FALSE)),"",VLOOKUP(H169,'Directive OSH09 (FR)'!$O$6:$P$10,2,FALSE))</f>
        <v>4</v>
      </c>
      <c r="X169" s="3">
        <f>IF(ISERROR(VLOOKUP(I169,'Directive OSH09 (FR)'!$O$13:$P$17,2,FALSE)),"",VLOOKUP(I169,'Directive OSH09 (FR)'!$O$13:$P$17,2,FALSE))</f>
        <v>1</v>
      </c>
      <c r="Y169" s="3">
        <f>IF(J169="","",IF(J169&gt;=161,5,IF(J169&gt;=65,4,IF(J169&gt;=20,3,IF(J169&gt;=9,2,1)))))</f>
        <v>1</v>
      </c>
      <c r="Z169" s="196"/>
      <c r="AA169" s="418"/>
      <c r="AB169" s="418"/>
      <c r="AC169" s="418"/>
      <c r="AD169" s="419"/>
      <c r="AE169" s="421"/>
      <c r="AF169" s="8"/>
      <c r="AG169" s="8"/>
      <c r="AH169" s="8">
        <f>IF(ISERROR(AU169*AV169),"",AU169*AV169)</f>
        <v>0</v>
      </c>
      <c r="AI169" s="427"/>
    </row>
    <row r="170" spans="1:36" ht="51">
      <c r="A170" s="261"/>
      <c r="B170" s="8" t="s">
        <v>1006</v>
      </c>
      <c r="C170" s="255" t="s">
        <v>641</v>
      </c>
      <c r="D170" s="255" t="s">
        <v>642</v>
      </c>
      <c r="E170" s="266" t="s">
        <v>33</v>
      </c>
      <c r="F170" s="300">
        <v>3</v>
      </c>
      <c r="G170" s="321" t="s">
        <v>643</v>
      </c>
      <c r="H170" s="7" t="s">
        <v>35</v>
      </c>
      <c r="I170" s="8" t="s">
        <v>46</v>
      </c>
      <c r="J170" s="8">
        <f t="shared" ref="J170" si="77">IF(ISERROR(W170*X170),"",W170*X170)</f>
        <v>2</v>
      </c>
      <c r="K170" s="14" t="str">
        <f>IF(ISERROR(VLOOKUP(Y170,'Directive OSH09 (FR)'!$T$6:$U$10,2,FALSE)),"",VLOOKUP(Y170,'Directive OSH09 (FR)'!$T$6:$U$10,2,FALSE))</f>
        <v>1-Negligeable</v>
      </c>
      <c r="L170" s="126"/>
      <c r="M170" s="127"/>
      <c r="N170" s="27"/>
      <c r="O170" s="27"/>
      <c r="P170" s="27"/>
      <c r="Q170" s="57"/>
      <c r="R170" s="35"/>
      <c r="S170" s="7">
        <f t="shared" si="76"/>
        <v>0</v>
      </c>
      <c r="T170" s="35">
        <f t="shared" si="76"/>
        <v>0</v>
      </c>
      <c r="U170" s="3">
        <f>IF(A170="",0,IF(Q$175="",1,IF(Q$175+$U$90*365&lt;$U$1,1,0)))</f>
        <v>0</v>
      </c>
      <c r="V170" s="163">
        <f>IF(A170="",0,IF(Q$175="",1,IF(Q$175+$V$90*365&lt;$U$1,1,0)))</f>
        <v>0</v>
      </c>
      <c r="W170" s="162">
        <f>IF(ISERROR(VLOOKUP(H170,'Directive OSH09 (FR)'!$O$6:$P$10,2,FALSE)),"",VLOOKUP(H170,'Directive OSH09 (FR)'!$O$6:$P$10,2,FALSE))</f>
        <v>2</v>
      </c>
      <c r="X170" s="3">
        <f>IF(ISERROR(VLOOKUP(I170,'Directive OSH09 (FR)'!$O$13:$P$17,2,FALSE)),"",VLOOKUP(I170,'Directive OSH09 (FR)'!$O$13:$P$17,2,FALSE))</f>
        <v>1</v>
      </c>
      <c r="Y170" s="3">
        <f t="shared" ref="Y170" si="78">IF(J170="","",IF(J170&gt;=161,5,IF(J170&gt;=65,4,IF(J170&gt;=20,3,IF(J170&gt;=9,2,1)))))</f>
        <v>1</v>
      </c>
      <c r="Z170" s="196"/>
      <c r="AA170" s="418"/>
      <c r="AB170" s="418"/>
      <c r="AC170" s="418"/>
      <c r="AD170" s="419"/>
      <c r="AE170" s="421"/>
      <c r="AF170" s="8"/>
      <c r="AG170" s="8"/>
      <c r="AH170" s="8">
        <f t="shared" ref="AH170" si="79">IF(ISERROR(AU170*AV170),"",AU170*AV170)</f>
        <v>0</v>
      </c>
      <c r="AI170" s="426"/>
    </row>
    <row r="171" spans="1:36">
      <c r="A171" s="261"/>
      <c r="B171" s="8"/>
      <c r="C171" s="8"/>
      <c r="D171" s="8"/>
      <c r="E171" s="266"/>
      <c r="F171" s="283"/>
      <c r="G171" s="459"/>
      <c r="H171" s="7"/>
      <c r="I171" s="8"/>
      <c r="J171" s="8" t="str">
        <f>IF(ISERROR(W171*X171),"",W171*X171)</f>
        <v/>
      </c>
      <c r="K171" s="14" t="str">
        <f>IF(ISERROR(VLOOKUP(Y171,'Directive OSH09 (FR)'!$T$6:$U$10,2,FALSE)),"",VLOOKUP(Y171,'Directive OSH09 (FR)'!$T$6:$U$10,2,FALSE))</f>
        <v/>
      </c>
      <c r="L171" s="126"/>
      <c r="M171" s="127"/>
      <c r="N171" s="27"/>
      <c r="O171" s="27"/>
      <c r="P171" s="27"/>
      <c r="Q171" s="57"/>
      <c r="R171" s="35"/>
      <c r="S171" s="7">
        <f t="shared" ref="S171:T173" si="80">U171</f>
        <v>0</v>
      </c>
      <c r="T171" s="35">
        <f t="shared" si="80"/>
        <v>0</v>
      </c>
      <c r="U171" s="3">
        <f>IF(A171="",0,IF(Q$168="",1,IF(Q$168+$U$89*365&lt;$U$1,1,0)))</f>
        <v>0</v>
      </c>
      <c r="V171" s="163">
        <f>IF(A171="",0,IF(Q$168="",1,IF(Q$168+$V$89*365&lt;$U$1,1,0)))</f>
        <v>0</v>
      </c>
      <c r="W171" s="162" t="str">
        <f>IF(ISERROR(VLOOKUP(H171,'Directive OSH09 (FR)'!$O$6:$P$10,2,FALSE)),"",VLOOKUP(H171,'Directive OSH09 (FR)'!$O$6:$P$10,2,FALSE))</f>
        <v/>
      </c>
      <c r="X171" s="3" t="str">
        <f>IF(ISERROR(VLOOKUP(I171,'Directive OSH09 (FR)'!$O$13:$P$17,2,FALSE)),"",VLOOKUP(I171,'Directive OSH09 (FR)'!$O$13:$P$17,2,FALSE))</f>
        <v/>
      </c>
      <c r="Y171" s="3" t="str">
        <f t="shared" si="63"/>
        <v/>
      </c>
      <c r="Z171" s="417"/>
      <c r="AA171" s="418"/>
      <c r="AB171" s="418"/>
      <c r="AC171" s="418"/>
      <c r="AD171" s="419"/>
      <c r="AE171" s="417"/>
      <c r="AF171" s="418"/>
      <c r="AG171" s="418"/>
      <c r="AH171" s="418"/>
      <c r="AI171" s="419"/>
    </row>
    <row r="172" spans="1:36">
      <c r="A172" s="261"/>
      <c r="B172" s="8"/>
      <c r="C172" s="8"/>
      <c r="D172" s="8"/>
      <c r="E172" s="266"/>
      <c r="F172" s="283"/>
      <c r="G172" s="459"/>
      <c r="H172" s="7"/>
      <c r="I172" s="8"/>
      <c r="J172" s="8" t="str">
        <f>IF(ISERROR(W172*X172),"",W172*X172)</f>
        <v/>
      </c>
      <c r="K172" s="14" t="str">
        <f>IF(ISERROR(VLOOKUP(Y172,'Directive OSH09 (FR)'!$T$6:$U$10,2,FALSE)),"",VLOOKUP(Y172,'Directive OSH09 (FR)'!$T$6:$U$10,2,FALSE))</f>
        <v/>
      </c>
      <c r="L172" s="126"/>
      <c r="M172" s="127"/>
      <c r="N172" s="27"/>
      <c r="O172" s="27"/>
      <c r="P172" s="27"/>
      <c r="Q172" s="57"/>
      <c r="R172" s="35"/>
      <c r="S172" s="7">
        <f t="shared" si="80"/>
        <v>0</v>
      </c>
      <c r="T172" s="35">
        <f t="shared" si="80"/>
        <v>0</v>
      </c>
      <c r="U172" s="3">
        <f>IF(A172="",0,IF(Q$168="",1,IF(Q$168+$U$89*365&lt;$U$1,1,0)))</f>
        <v>0</v>
      </c>
      <c r="V172" s="163">
        <f>IF(A172="",0,IF(Q$168="",1,IF(Q$168+$V$89*365&lt;$U$1,1,0)))</f>
        <v>0</v>
      </c>
      <c r="W172" s="162" t="str">
        <f>IF(ISERROR(VLOOKUP(H172,'Directive OSH09 (FR)'!$O$6:$P$10,2,FALSE)),"",VLOOKUP(H172,'Directive OSH09 (FR)'!$O$6:$P$10,2,FALSE))</f>
        <v/>
      </c>
      <c r="X172" s="3" t="str">
        <f>IF(ISERROR(VLOOKUP(I172,'Directive OSH09 (FR)'!$O$13:$P$17,2,FALSE)),"",VLOOKUP(I172,'Directive OSH09 (FR)'!$O$13:$P$17,2,FALSE))</f>
        <v/>
      </c>
      <c r="Y172" s="3" t="str">
        <f t="shared" si="63"/>
        <v/>
      </c>
      <c r="Z172" s="417"/>
      <c r="AA172" s="418"/>
      <c r="AB172" s="418"/>
      <c r="AC172" s="418"/>
      <c r="AD172" s="419"/>
      <c r="AE172" s="417"/>
      <c r="AF172" s="418"/>
      <c r="AG172" s="418"/>
      <c r="AH172" s="418"/>
      <c r="AI172" s="419"/>
    </row>
    <row r="173" spans="1:36" ht="5.25" customHeight="1">
      <c r="A173" s="405"/>
      <c r="B173" s="62"/>
      <c r="C173" s="62"/>
      <c r="D173" s="62"/>
      <c r="E173" s="293"/>
      <c r="F173" s="293"/>
      <c r="G173" s="460"/>
      <c r="H173" s="61"/>
      <c r="I173" s="62"/>
      <c r="J173" s="62" t="str">
        <f>IF(ISERROR(W173*X173),"",W173*X173)</f>
        <v/>
      </c>
      <c r="K173" s="63" t="str">
        <f>IF(ISERROR(VLOOKUP(Y173,'Directive OSH09 (FR)'!$T$6:$U$10,2,FALSE)),"",VLOOKUP(Y173,'Directive OSH09 (FR)'!$T$6:$U$10,2,FALSE))</f>
        <v/>
      </c>
      <c r="L173" s="61"/>
      <c r="M173" s="64"/>
      <c r="N173" s="64"/>
      <c r="O173" s="64"/>
      <c r="P173" s="64"/>
      <c r="Q173" s="65"/>
      <c r="R173" s="66"/>
      <c r="S173" s="61">
        <f t="shared" si="80"/>
        <v>0</v>
      </c>
      <c r="T173" s="66">
        <f t="shared" si="80"/>
        <v>0</v>
      </c>
      <c r="U173" s="164">
        <f>IF(A173="",0,IF(Q$168="",1,IF(Q$168+$U$89*365&lt;$U$1,1,0)))</f>
        <v>0</v>
      </c>
      <c r="V173" s="165">
        <f>IF(A173="",0,IF(Q$168="",1,IF(Q$168+$V$89*365&lt;$U$1,1,0)))</f>
        <v>0</v>
      </c>
      <c r="W173" s="162" t="str">
        <f>IF(ISERROR(VLOOKUP(H173,'Directive OSH09 (FR)'!$O$6:$P$10,2,FALSE)),"",VLOOKUP(H173,'Directive OSH09 (FR)'!$O$6:$P$10,2,FALSE))</f>
        <v/>
      </c>
      <c r="X173" s="3" t="str">
        <f>IF(ISERROR(VLOOKUP(I173,'Directive OSH09 (FR)'!$O$13:$P$17,2,FALSE)),"",VLOOKUP(I173,'Directive OSH09 (FR)'!$O$13:$P$17,2,FALSE))</f>
        <v/>
      </c>
      <c r="Y173" s="3" t="str">
        <f t="shared" si="63"/>
        <v/>
      </c>
      <c r="Z173" s="417"/>
      <c r="AA173" s="418"/>
      <c r="AB173" s="418"/>
      <c r="AC173" s="418"/>
      <c r="AD173" s="419"/>
      <c r="AE173" s="417"/>
      <c r="AF173" s="418"/>
      <c r="AG173" s="418"/>
      <c r="AH173" s="418"/>
      <c r="AI173" s="419"/>
    </row>
    <row r="174" spans="1:36" s="398" customFormat="1">
      <c r="A174" s="410" t="s">
        <v>341</v>
      </c>
      <c r="J174" s="398" t="str">
        <f>IF(SUM(J175:J179)=0,"",MAX(J175:J179))</f>
        <v/>
      </c>
      <c r="K174" s="398" t="str">
        <f>IF(ISERROR(VLOOKUP(Y174,'Directive OSH09 (FR)'!$T$6:$U$10,2,FALSE)),"",VLOOKUP(Y174,'Directive OSH09 (FR)'!$T$6:$U$10,2,FALSE))</f>
        <v/>
      </c>
      <c r="L174" s="398" t="str">
        <f>IF(ISERROR(VLOOKUP($A174,Dangers!$B$4:$G$1001,4,FALSE)),"ERR",IF(ISBLANK(VLOOKUP($A174,Dangers!$B$4:$G$1001,4,FALSE)),"","Yes"))</f>
        <v>ERR</v>
      </c>
      <c r="M174" s="398" t="str">
        <f>IF(ISERROR(VLOOKUP($A174,Dangers!$B$4:$G$1001,6,FALSE)),"ERR",IF(ISBLANK((VLOOKUP($A174,Dangers!$B$4:$G$1001,6,FALSE))),"","Yes"))</f>
        <v>ERR</v>
      </c>
      <c r="Q174" s="398" t="str">
        <f>IF(OR(L174="Yes",M174="Yes"),MAX(Q175:Q179),"")</f>
        <v/>
      </c>
      <c r="S174" s="398">
        <f>IF(L174="Yes",IF(SUM(S175:S179)=0,0,1),2)</f>
        <v>2</v>
      </c>
      <c r="T174" s="398">
        <f>IF(M174="Yes",IF(SUM(T175:T179)=0,0,1),2)</f>
        <v>2</v>
      </c>
      <c r="U174" s="398">
        <v>0</v>
      </c>
      <c r="V174" s="398">
        <v>0</v>
      </c>
      <c r="W174" s="398" t="str">
        <f>IF(ISERROR(VLOOKUP(H174,'Directive OSH09 (FR)'!$O$6:$P$10,2,FALSE)),"",VLOOKUP(H174,'Directive OSH09 (FR)'!$O$6:$P$10,2,FALSE))</f>
        <v/>
      </c>
      <c r="X174" s="398" t="str">
        <f>IF(ISERROR(VLOOKUP(I174,'Directive OSH09 (FR)'!$O$13:$P$17,2,FALSE)),"",VLOOKUP(I174,'Directive OSH09 (FR)'!$O$13:$P$17,2,FALSE))</f>
        <v/>
      </c>
      <c r="Y174" s="370" t="str">
        <f t="shared" si="63"/>
        <v/>
      </c>
      <c r="Z174" s="412"/>
      <c r="AD174" s="453"/>
      <c r="AE174" s="412"/>
      <c r="AI174" s="453"/>
      <c r="AJ174" s="518"/>
    </row>
    <row r="175" spans="1:36">
      <c r="A175" s="261" t="s">
        <v>463</v>
      </c>
      <c r="B175" s="8"/>
      <c r="C175" s="8"/>
      <c r="D175" s="8"/>
      <c r="E175" s="266"/>
      <c r="F175" s="283"/>
      <c r="G175" s="321"/>
      <c r="H175" s="7"/>
      <c r="I175" s="8"/>
      <c r="J175" s="8" t="str">
        <f>IF(ISERROR(W175*X175),"",W175*X175)</f>
        <v/>
      </c>
      <c r="K175" s="14" t="str">
        <f>IF(ISERROR(VLOOKUP(Y175,'Directive OSH09 (FR)'!$T$6:$U$10,2,FALSE)),"",VLOOKUP(Y175,'Directive OSH09 (FR)'!$T$6:$U$10,2,FALSE))</f>
        <v/>
      </c>
      <c r="L175" s="126"/>
      <c r="M175" s="127"/>
      <c r="N175" s="27"/>
      <c r="O175" s="27"/>
      <c r="P175" s="27"/>
      <c r="Q175" s="57"/>
      <c r="R175" s="35"/>
      <c r="S175" s="7">
        <f t="shared" ref="S175:T179" si="81">U175</f>
        <v>1</v>
      </c>
      <c r="T175" s="35">
        <f t="shared" si="81"/>
        <v>1</v>
      </c>
      <c r="U175" s="3">
        <f>IF(A175="",0,IF(Q$174="",1,IF(Q$174+$U$89*365&lt;$U$1,1,0)))</f>
        <v>1</v>
      </c>
      <c r="V175" s="163">
        <f>IF(A175="",0,IF(Q$174="",1,IF(Q$174+$V$89*365&lt;$U$1,1,0)))</f>
        <v>1</v>
      </c>
      <c r="W175" s="162" t="str">
        <f>IF(ISERROR(VLOOKUP(H175,'Directive OSH09 (FR)'!$O$6:$P$10,2,FALSE)),"",VLOOKUP(H175,'Directive OSH09 (FR)'!$O$6:$P$10,2,FALSE))</f>
        <v/>
      </c>
      <c r="X175" s="3" t="str">
        <f>IF(ISERROR(VLOOKUP(I175,'Directive OSH09 (FR)'!$O$13:$P$17,2,FALSE)),"",VLOOKUP(I175,'Directive OSH09 (FR)'!$O$13:$P$17,2,FALSE))</f>
        <v/>
      </c>
      <c r="Y175" s="3" t="str">
        <f t="shared" si="63"/>
        <v/>
      </c>
      <c r="Z175" s="428"/>
      <c r="AA175" s="307"/>
      <c r="AB175" s="307"/>
      <c r="AC175" s="307"/>
      <c r="AD175" s="426"/>
      <c r="AE175" s="428"/>
      <c r="AF175" s="307"/>
      <c r="AG175" s="307"/>
      <c r="AH175" s="307"/>
      <c r="AI175" s="426"/>
      <c r="AJ175" s="319"/>
    </row>
    <row r="176" spans="1:36">
      <c r="A176" s="261"/>
      <c r="B176" s="8"/>
      <c r="C176" s="8"/>
      <c r="D176" s="8"/>
      <c r="E176" s="266"/>
      <c r="F176" s="283"/>
      <c r="G176" s="321"/>
      <c r="H176" s="7"/>
      <c r="I176" s="8"/>
      <c r="J176" s="8" t="str">
        <f>IF(ISERROR(W176*X176),"",W176*X176)</f>
        <v/>
      </c>
      <c r="K176" s="14" t="str">
        <f>IF(ISERROR(VLOOKUP(Y176,'Directive OSH09 (FR)'!$T$6:$U$10,2,FALSE)),"",VLOOKUP(Y176,'Directive OSH09 (FR)'!$T$6:$U$10,2,FALSE))</f>
        <v/>
      </c>
      <c r="L176" s="126"/>
      <c r="M176" s="127"/>
      <c r="N176" s="27"/>
      <c r="O176" s="27"/>
      <c r="P176" s="27"/>
      <c r="Q176" s="57"/>
      <c r="R176" s="35"/>
      <c r="S176" s="7">
        <f t="shared" si="81"/>
        <v>0</v>
      </c>
      <c r="T176" s="35">
        <f t="shared" si="81"/>
        <v>0</v>
      </c>
      <c r="U176" s="3">
        <f>IF(A176="",0,IF(Q$174="",1,IF(Q$174+$U$89*365&lt;$U$1,1,0)))</f>
        <v>0</v>
      </c>
      <c r="V176" s="163">
        <f>IF(A176="",0,IF(Q$174="",1,IF(Q$174+$V$89*365&lt;$U$1,1,0)))</f>
        <v>0</v>
      </c>
      <c r="W176" s="162" t="str">
        <f>IF(ISERROR(VLOOKUP(H176,'Directive OSH09 (FR)'!$O$6:$P$10,2,FALSE)),"",VLOOKUP(H176,'Directive OSH09 (FR)'!$O$6:$P$10,2,FALSE))</f>
        <v/>
      </c>
      <c r="X176" s="3" t="str">
        <f>IF(ISERROR(VLOOKUP(I176,'Directive OSH09 (FR)'!$O$13:$P$17,2,FALSE)),"",VLOOKUP(I176,'Directive OSH09 (FR)'!$O$13:$P$17,2,FALSE))</f>
        <v/>
      </c>
      <c r="Y176" s="3" t="str">
        <f t="shared" si="63"/>
        <v/>
      </c>
      <c r="Z176" s="428"/>
      <c r="AA176" s="307"/>
      <c r="AB176" s="307"/>
      <c r="AC176" s="307"/>
      <c r="AD176" s="426"/>
      <c r="AE176" s="428"/>
      <c r="AF176" s="307"/>
      <c r="AG176" s="307"/>
      <c r="AH176" s="307"/>
      <c r="AI176" s="426"/>
      <c r="AJ176" s="319"/>
    </row>
    <row r="177" spans="1:36">
      <c r="A177" s="261"/>
      <c r="B177" s="8"/>
      <c r="C177" s="8"/>
      <c r="D177" s="8"/>
      <c r="E177" s="266"/>
      <c r="F177" s="283"/>
      <c r="G177" s="321"/>
      <c r="H177" s="7"/>
      <c r="I177" s="8"/>
      <c r="J177" s="8" t="str">
        <f>IF(ISERROR(W177*X177),"",W177*X177)</f>
        <v/>
      </c>
      <c r="K177" s="14" t="str">
        <f>IF(ISERROR(VLOOKUP(Y177,'Directive OSH09 (FR)'!$T$6:$U$10,2,FALSE)),"",VLOOKUP(Y177,'Directive OSH09 (FR)'!$T$6:$U$10,2,FALSE))</f>
        <v/>
      </c>
      <c r="L177" s="126"/>
      <c r="M177" s="127"/>
      <c r="N177" s="27"/>
      <c r="O177" s="27"/>
      <c r="P177" s="27"/>
      <c r="Q177" s="57"/>
      <c r="R177" s="35"/>
      <c r="S177" s="7">
        <f t="shared" si="81"/>
        <v>0</v>
      </c>
      <c r="T177" s="35">
        <f t="shared" si="81"/>
        <v>0</v>
      </c>
      <c r="U177" s="3">
        <f>IF(A177="",0,IF(Q$174="",1,IF(Q$174+$U$89*365&lt;$U$1,1,0)))</f>
        <v>0</v>
      </c>
      <c r="V177" s="163">
        <f>IF(A177="",0,IF(Q$174="",1,IF(Q$174+$V$89*365&lt;$U$1,1,0)))</f>
        <v>0</v>
      </c>
      <c r="W177" s="162" t="str">
        <f>IF(ISERROR(VLOOKUP(H177,'Directive OSH09 (FR)'!$O$6:$P$10,2,FALSE)),"",VLOOKUP(H177,'Directive OSH09 (FR)'!$O$6:$P$10,2,FALSE))</f>
        <v/>
      </c>
      <c r="X177" s="3" t="str">
        <f>IF(ISERROR(VLOOKUP(I177,'Directive OSH09 (FR)'!$O$13:$P$17,2,FALSE)),"",VLOOKUP(I177,'Directive OSH09 (FR)'!$O$13:$P$17,2,FALSE))</f>
        <v/>
      </c>
      <c r="Y177" s="3" t="str">
        <f t="shared" si="63"/>
        <v/>
      </c>
      <c r="Z177" s="428"/>
      <c r="AA177" s="307"/>
      <c r="AB177" s="307"/>
      <c r="AC177" s="307"/>
      <c r="AD177" s="426"/>
      <c r="AE177" s="428"/>
      <c r="AF177" s="307"/>
      <c r="AG177" s="307"/>
      <c r="AH177" s="307"/>
      <c r="AI177" s="426"/>
      <c r="AJ177" s="319"/>
    </row>
    <row r="178" spans="1:36">
      <c r="A178" s="261"/>
      <c r="B178" s="8"/>
      <c r="C178" s="8"/>
      <c r="D178" s="8"/>
      <c r="E178" s="266"/>
      <c r="F178" s="283"/>
      <c r="G178" s="321"/>
      <c r="H178" s="7"/>
      <c r="I178" s="8"/>
      <c r="J178" s="8" t="str">
        <f>IF(ISERROR(W178*X178),"",W178*X178)</f>
        <v/>
      </c>
      <c r="K178" s="14" t="str">
        <f>IF(ISERROR(VLOOKUP(Y178,'Directive OSH09 (FR)'!$T$6:$U$10,2,FALSE)),"",VLOOKUP(Y178,'Directive OSH09 (FR)'!$T$6:$U$10,2,FALSE))</f>
        <v/>
      </c>
      <c r="L178" s="126"/>
      <c r="M178" s="127"/>
      <c r="N178" s="27"/>
      <c r="O178" s="27"/>
      <c r="P178" s="27"/>
      <c r="Q178" s="57"/>
      <c r="R178" s="35"/>
      <c r="S178" s="7">
        <f t="shared" si="81"/>
        <v>0</v>
      </c>
      <c r="T178" s="35">
        <f t="shared" si="81"/>
        <v>0</v>
      </c>
      <c r="U178" s="3">
        <f>IF(A178="",0,IF(Q$174="",1,IF(Q$174+$U$89*365&lt;$U$1,1,0)))</f>
        <v>0</v>
      </c>
      <c r="V178" s="163">
        <f>IF(A178="",0,IF(Q$174="",1,IF(Q$174+$V$89*365&lt;$U$1,1,0)))</f>
        <v>0</v>
      </c>
      <c r="W178" s="162" t="str">
        <f>IF(ISERROR(VLOOKUP(H178,'Directive OSH09 (FR)'!$O$6:$P$10,2,FALSE)),"",VLOOKUP(H178,'Directive OSH09 (FR)'!$O$6:$P$10,2,FALSE))</f>
        <v/>
      </c>
      <c r="X178" s="3" t="str">
        <f>IF(ISERROR(VLOOKUP(I178,'Directive OSH09 (FR)'!$O$13:$P$17,2,FALSE)),"",VLOOKUP(I178,'Directive OSH09 (FR)'!$O$13:$P$17,2,FALSE))</f>
        <v/>
      </c>
      <c r="Y178" s="3" t="str">
        <f t="shared" si="63"/>
        <v/>
      </c>
      <c r="Z178" s="428"/>
      <c r="AA178" s="307"/>
      <c r="AB178" s="307"/>
      <c r="AC178" s="307"/>
      <c r="AD178" s="426"/>
      <c r="AE178" s="428"/>
      <c r="AF178" s="307"/>
      <c r="AG178" s="307"/>
      <c r="AH178" s="307"/>
      <c r="AI178" s="426"/>
      <c r="AJ178" s="319"/>
    </row>
    <row r="179" spans="1:36" ht="5.25" customHeight="1">
      <c r="A179" s="405"/>
      <c r="B179" s="62"/>
      <c r="C179" s="62"/>
      <c r="D179" s="62"/>
      <c r="E179" s="293"/>
      <c r="F179" s="293"/>
      <c r="G179" s="461"/>
      <c r="H179" s="61"/>
      <c r="I179" s="62"/>
      <c r="J179" s="62" t="str">
        <f>IF(ISERROR(W179*X179),"",W179*X179)</f>
        <v/>
      </c>
      <c r="K179" s="63" t="str">
        <f>IF(ISERROR(VLOOKUP(Y179,'Directive OSH09 (FR)'!$T$6:$U$10,2,FALSE)),"",VLOOKUP(Y179,'Directive OSH09 (FR)'!$T$6:$U$10,2,FALSE))</f>
        <v/>
      </c>
      <c r="L179" s="73"/>
      <c r="M179" s="74"/>
      <c r="N179" s="74"/>
      <c r="O179" s="74"/>
      <c r="P179" s="74"/>
      <c r="Q179" s="75"/>
      <c r="R179" s="76"/>
      <c r="S179" s="61">
        <f t="shared" si="81"/>
        <v>0</v>
      </c>
      <c r="T179" s="66">
        <f t="shared" si="81"/>
        <v>0</v>
      </c>
      <c r="U179" s="61">
        <f>IF(A179="",0,IF(Q$174="",1,IF(Q$174+$U$89*365&lt;$U$1,1,0)))</f>
        <v>0</v>
      </c>
      <c r="V179" s="66">
        <f>IF(A179="",0,IF(Q$174="",1,IF(Q$174+$V$89*365&lt;$U$1,1,0)))</f>
        <v>0</v>
      </c>
      <c r="W179" s="166" t="str">
        <f>IF(ISERROR(VLOOKUP(H179,'Directive OSH09 (FR)'!$O$6:$P$10,2,FALSE)),"",VLOOKUP(H179,'Directive OSH09 (FR)'!$O$6:$P$10,2,FALSE))</f>
        <v/>
      </c>
      <c r="X179" s="167" t="str">
        <f>IF(ISERROR(VLOOKUP(I179,'Directive OSH09 (FR)'!$O$13:$P$17,2,FALSE)),"",VLOOKUP(I179,'Directive OSH09 (FR)'!$O$13:$P$17,2,FALSE))</f>
        <v/>
      </c>
      <c r="Y179" s="167" t="str">
        <f t="shared" si="63"/>
        <v/>
      </c>
      <c r="Z179" s="429"/>
      <c r="AA179" s="430"/>
      <c r="AB179" s="430"/>
      <c r="AC179" s="430"/>
      <c r="AD179" s="431"/>
      <c r="AE179" s="429"/>
      <c r="AF179" s="430"/>
      <c r="AG179" s="430"/>
      <c r="AH179" s="430"/>
      <c r="AI179" s="431"/>
      <c r="AJ179" s="319"/>
    </row>
    <row r="180" spans="1:36">
      <c r="A180" s="406"/>
      <c r="B180" s="319"/>
      <c r="C180" s="319"/>
      <c r="D180" s="319"/>
      <c r="E180" s="319"/>
      <c r="F180" s="319"/>
      <c r="G180" s="319"/>
      <c r="H180" s="319"/>
      <c r="I180" s="319"/>
      <c r="J180" s="319"/>
      <c r="K180" s="3"/>
      <c r="L180" s="3"/>
      <c r="M180" s="3"/>
      <c r="N180" s="3"/>
      <c r="O180" s="3"/>
      <c r="P180" s="3"/>
      <c r="Q180" s="3"/>
      <c r="R180" s="3"/>
      <c r="U180" s="319"/>
      <c r="V180" s="319"/>
      <c r="W180" s="319"/>
      <c r="X180" s="319"/>
      <c r="Y180" s="319"/>
      <c r="Z180" s="319"/>
      <c r="AA180" s="319"/>
      <c r="AB180" s="319"/>
      <c r="AC180" s="319"/>
      <c r="AD180" s="319"/>
      <c r="AE180" s="319"/>
      <c r="AF180" s="319"/>
      <c r="AG180" s="319"/>
      <c r="AH180" s="319"/>
      <c r="AI180" s="319"/>
      <c r="AJ180" s="319"/>
    </row>
    <row r="181" spans="1:36">
      <c r="U181" s="319"/>
      <c r="V181" s="319"/>
      <c r="W181" s="319"/>
      <c r="X181" s="319"/>
      <c r="Y181" s="319"/>
    </row>
    <row r="182" spans="1:36">
      <c r="U182" s="319"/>
      <c r="V182" s="319"/>
      <c r="W182" s="319"/>
      <c r="X182" s="319"/>
      <c r="Y182" s="319"/>
    </row>
  </sheetData>
  <mergeCells count="6">
    <mergeCell ref="AE10:AI10"/>
    <mergeCell ref="D8:G8"/>
    <mergeCell ref="G10:K10"/>
    <mergeCell ref="L10:R10"/>
    <mergeCell ref="S10:Y10"/>
    <mergeCell ref="Z10:AD10"/>
  </mergeCells>
  <conditionalFormatting sqref="K180:T65548 K11:Y11 V1:Y1 AI11">
    <cfRule type="cellIs" dxfId="2263" priority="464" stopIfTrue="1" operator="equal">
      <formula>"5-Risque Intolérable"</formula>
    </cfRule>
    <cfRule type="cellIs" dxfId="2262" priority="465" stopIfTrue="1" operator="equal">
      <formula>"4-Risque Substantiel"</formula>
    </cfRule>
    <cfRule type="cellIs" dxfId="2261" priority="466" stopIfTrue="1" operator="between">
      <formula>"2-Risque Tolérable"</formula>
      <formula>"3-Risque Modéré"</formula>
    </cfRule>
  </conditionalFormatting>
  <conditionalFormatting sqref="K175:K179 K160:K161 K141:K143 N48:P48 N30:P30 K73:K76 K96:K100 N36:P36 K121:K125 R18 N18:P18 N12:P12 N24:P24 N42:P42 R30 R36 K78:K82 K84:K88 R24 R48 K91:K94 K116:K119 K164:K167 K107 K110:K113 K134:K137 K171:K173 K130:K131 R12 R42 K30:K31 K61 K69:K70 K154:K155 K12:K21 K23:K24 K33:K53">
    <cfRule type="expression" dxfId="2260" priority="461" stopIfTrue="1">
      <formula>LEFT(K12,1)="5"</formula>
    </cfRule>
    <cfRule type="expression" dxfId="2259" priority="462" stopIfTrue="1">
      <formula>LEFT(K12,1)="4"</formula>
    </cfRule>
    <cfRule type="expression" dxfId="2258" priority="463" stopIfTrue="1">
      <formula>OR(LEFT(K12,1)="3",LEFT(K12,1)="2")</formula>
    </cfRule>
  </conditionalFormatting>
  <conditionalFormatting sqref="L18 L30 L24 L12 L42 L48 L36">
    <cfRule type="expression" dxfId="2257" priority="459" stopIfTrue="1">
      <formula>$S12=1</formula>
    </cfRule>
    <cfRule type="expression" dxfId="2256" priority="460" stopIfTrue="1">
      <formula>$S12=0</formula>
    </cfRule>
  </conditionalFormatting>
  <conditionalFormatting sqref="M18 M12 M24 M30 M42 M48 M36">
    <cfRule type="expression" dxfId="2255" priority="457" stopIfTrue="1">
      <formula>$T12=1</formula>
    </cfRule>
    <cfRule type="expression" dxfId="2254" priority="458" stopIfTrue="1">
      <formula>$T12=0</formula>
    </cfRule>
  </conditionalFormatting>
  <conditionalFormatting sqref="D8:G8">
    <cfRule type="expression" dxfId="2253" priority="456" stopIfTrue="1">
      <formula>($F$9&lt;=0.85*$C$7)</formula>
    </cfRule>
  </conditionalFormatting>
  <conditionalFormatting sqref="L18 L12 L24 L30 L42 L48 L36">
    <cfRule type="expression" dxfId="2252" priority="454" stopIfTrue="1">
      <formula>$S12=1</formula>
    </cfRule>
    <cfRule type="expression" dxfId="2251" priority="455" stopIfTrue="1">
      <formula>$S12=0</formula>
    </cfRule>
  </conditionalFormatting>
  <conditionalFormatting sqref="M18 M30 M24 M12 M42 M48 M36">
    <cfRule type="expression" dxfId="2250" priority="452" stopIfTrue="1">
      <formula>$T12=1</formula>
    </cfRule>
    <cfRule type="expression" dxfId="2249" priority="453" stopIfTrue="1">
      <formula>$T12=0</formula>
    </cfRule>
  </conditionalFormatting>
  <conditionalFormatting sqref="L18 L12 L24 L30 L42 L48 L36">
    <cfRule type="expression" dxfId="2248" priority="450" stopIfTrue="1">
      <formula>$S12=1</formula>
    </cfRule>
    <cfRule type="expression" dxfId="2247" priority="451" stopIfTrue="1">
      <formula>$S12=0</formula>
    </cfRule>
  </conditionalFormatting>
  <conditionalFormatting sqref="M18 M30 M24 M12 M42 M48 M36">
    <cfRule type="expression" dxfId="2246" priority="448" stopIfTrue="1">
      <formula>$T12=1</formula>
    </cfRule>
    <cfRule type="expression" dxfId="2245" priority="449" stopIfTrue="1">
      <formula>$T12=0</formula>
    </cfRule>
  </conditionalFormatting>
  <conditionalFormatting sqref="L18 L12 L24 L30 L42 L48 L36">
    <cfRule type="expression" dxfId="2244" priority="446" stopIfTrue="1">
      <formula>$S12=1</formula>
    </cfRule>
    <cfRule type="expression" dxfId="2243" priority="447" stopIfTrue="1">
      <formula>$S12=0</formula>
    </cfRule>
  </conditionalFormatting>
  <conditionalFormatting sqref="M18 M30 M24 M12 M42 M48 M36">
    <cfRule type="expression" dxfId="2242" priority="444" stopIfTrue="1">
      <formula>$T12=1</formula>
    </cfRule>
    <cfRule type="expression" dxfId="2241" priority="445" stopIfTrue="1">
      <formula>$T12=0</formula>
    </cfRule>
  </conditionalFormatting>
  <conditionalFormatting sqref="L18 L12 L24 L30 L42 L48 L36">
    <cfRule type="expression" dxfId="2240" priority="442" stopIfTrue="1">
      <formula>$S12=1</formula>
    </cfRule>
    <cfRule type="expression" dxfId="2239" priority="443" stopIfTrue="1">
      <formula>$S12=0</formula>
    </cfRule>
  </conditionalFormatting>
  <conditionalFormatting sqref="M18 M30 M24 M12 M42 M48 M36">
    <cfRule type="expression" dxfId="2238" priority="440" stopIfTrue="1">
      <formula>$T12=1</formula>
    </cfRule>
    <cfRule type="expression" dxfId="2237" priority="441" stopIfTrue="1">
      <formula>$T12=0</formula>
    </cfRule>
  </conditionalFormatting>
  <conditionalFormatting sqref="L18 L12 L24 L30 L42 L48 L36">
    <cfRule type="expression" dxfId="2236" priority="438" stopIfTrue="1">
      <formula>$S12=1</formula>
    </cfRule>
    <cfRule type="expression" dxfId="2235" priority="439" stopIfTrue="1">
      <formula>$S12=0</formula>
    </cfRule>
  </conditionalFormatting>
  <conditionalFormatting sqref="M18 M30 M24 M12 M42 M48 M36">
    <cfRule type="expression" dxfId="2234" priority="436" stopIfTrue="1">
      <formula>$T12=1</formula>
    </cfRule>
    <cfRule type="expression" dxfId="2233" priority="437" stopIfTrue="1">
      <formula>$T12=0</formula>
    </cfRule>
  </conditionalFormatting>
  <conditionalFormatting sqref="L18 L12 L24 L30 L42 L48 L36">
    <cfRule type="expression" dxfId="2232" priority="434" stopIfTrue="1">
      <formula>$S12=1</formula>
    </cfRule>
    <cfRule type="expression" dxfId="2231" priority="435" stopIfTrue="1">
      <formula>$S12=0</formula>
    </cfRule>
  </conditionalFormatting>
  <conditionalFormatting sqref="M18 M30 M24 M12 M42 M48 M36">
    <cfRule type="expression" dxfId="2230" priority="432" stopIfTrue="1">
      <formula>$T12=1</formula>
    </cfRule>
    <cfRule type="expression" dxfId="2229" priority="433" stopIfTrue="1">
      <formula>$T12=0</formula>
    </cfRule>
  </conditionalFormatting>
  <conditionalFormatting sqref="L18 L12 L24 L30 L42 L48 L36">
    <cfRule type="expression" dxfId="2228" priority="430" stopIfTrue="1">
      <formula>$S12=1</formula>
    </cfRule>
    <cfRule type="expression" dxfId="2227" priority="431" stopIfTrue="1">
      <formula>$S12=0</formula>
    </cfRule>
  </conditionalFormatting>
  <conditionalFormatting sqref="M18 M30 M24 M12 M42 M48 M36">
    <cfRule type="expression" dxfId="2226" priority="428" stopIfTrue="1">
      <formula>$T12=1</formula>
    </cfRule>
    <cfRule type="expression" dxfId="2225" priority="429" stopIfTrue="1">
      <formula>$T12=0</formula>
    </cfRule>
  </conditionalFormatting>
  <conditionalFormatting sqref="L18 L12 L24 L30 L42 L48 L36">
    <cfRule type="expression" dxfId="2224" priority="426" stopIfTrue="1">
      <formula>$S12=1</formula>
    </cfRule>
    <cfRule type="expression" dxfId="2223" priority="427" stopIfTrue="1">
      <formula>$S12=0</formula>
    </cfRule>
  </conditionalFormatting>
  <conditionalFormatting sqref="M18 M30 M24 M12 M42 M48 M36">
    <cfRule type="expression" dxfId="2222" priority="424" stopIfTrue="1">
      <formula>$T12=1</formula>
    </cfRule>
    <cfRule type="expression" dxfId="2221" priority="425" stopIfTrue="1">
      <formula>$T12=0</formula>
    </cfRule>
  </conditionalFormatting>
  <conditionalFormatting sqref="L18 L12 L24 L30 L42 L48 L36">
    <cfRule type="expression" dxfId="2220" priority="422" stopIfTrue="1">
      <formula>$S12=1</formula>
    </cfRule>
    <cfRule type="expression" dxfId="2219" priority="423" stopIfTrue="1">
      <formula>$S12=0</formula>
    </cfRule>
  </conditionalFormatting>
  <conditionalFormatting sqref="M18 M30 M24 M12 M42 M48 M36">
    <cfRule type="expression" dxfId="2218" priority="420" stopIfTrue="1">
      <formula>$T12=1</formula>
    </cfRule>
    <cfRule type="expression" dxfId="2217" priority="421" stopIfTrue="1">
      <formula>$T12=0</formula>
    </cfRule>
  </conditionalFormatting>
  <conditionalFormatting sqref="K25:K29">
    <cfRule type="expression" dxfId="2216" priority="417" stopIfTrue="1">
      <formula>LEFT(K25,1)="5"</formula>
    </cfRule>
    <cfRule type="expression" dxfId="2215" priority="418" stopIfTrue="1">
      <formula>LEFT(K25,1)="4"</formula>
    </cfRule>
    <cfRule type="expression" dxfId="2214" priority="419" stopIfTrue="1">
      <formula>OR(LEFT(K25,1)="3",LEFT(K25,1)="2")</formula>
    </cfRule>
  </conditionalFormatting>
  <conditionalFormatting sqref="K25:K29">
    <cfRule type="expression" dxfId="2213" priority="414" stopIfTrue="1">
      <formula>LEFT(K25,1)="5"</formula>
    </cfRule>
    <cfRule type="expression" dxfId="2212" priority="415" stopIfTrue="1">
      <formula>LEFT(K25,1)="4"</formula>
    </cfRule>
    <cfRule type="expression" dxfId="2211" priority="416" stopIfTrue="1">
      <formula>OR(LEFT(K25,1)="3",LEFT(K25,1)="2")</formula>
    </cfRule>
  </conditionalFormatting>
  <conditionalFormatting sqref="K25:K29">
    <cfRule type="expression" dxfId="2210" priority="411" stopIfTrue="1">
      <formula>LEFT(K25,1)="5"</formula>
    </cfRule>
    <cfRule type="expression" dxfId="2209" priority="412" stopIfTrue="1">
      <formula>LEFT(K25,1)="4"</formula>
    </cfRule>
    <cfRule type="expression" dxfId="2208" priority="413" stopIfTrue="1">
      <formula>OR(LEFT(K25,1)="3",LEFT(K25,1)="2")</formula>
    </cfRule>
  </conditionalFormatting>
  <conditionalFormatting sqref="K59:K60">
    <cfRule type="expression" dxfId="2207" priority="408" stopIfTrue="1">
      <formula>LEFT(K59,1)="5"</formula>
    </cfRule>
    <cfRule type="expression" dxfId="2206" priority="409" stopIfTrue="1">
      <formula>LEFT(K59,1)="4"</formula>
    </cfRule>
    <cfRule type="expression" dxfId="2205" priority="410" stopIfTrue="1">
      <formula>OR(LEFT(K59,1)="3",LEFT(K59,1)="2")</formula>
    </cfRule>
  </conditionalFormatting>
  <conditionalFormatting sqref="K59:K60">
    <cfRule type="expression" dxfId="2204" priority="405" stopIfTrue="1">
      <formula>LEFT(K59,1)="5"</formula>
    </cfRule>
    <cfRule type="expression" dxfId="2203" priority="406" stopIfTrue="1">
      <formula>LEFT(K59,1)="4"</formula>
    </cfRule>
    <cfRule type="expression" dxfId="2202" priority="407" stopIfTrue="1">
      <formula>OR(LEFT(K59,1)="3",LEFT(K59,1)="2")</formula>
    </cfRule>
  </conditionalFormatting>
  <conditionalFormatting sqref="K59:K60">
    <cfRule type="expression" dxfId="2201" priority="402" stopIfTrue="1">
      <formula>LEFT(K59,1)="5"</formula>
    </cfRule>
    <cfRule type="expression" dxfId="2200" priority="403" stopIfTrue="1">
      <formula>LEFT(K59,1)="4"</formula>
    </cfRule>
    <cfRule type="expression" dxfId="2199" priority="404" stopIfTrue="1">
      <formula>OR(LEFT(K59,1)="3",LEFT(K59,1)="2")</formula>
    </cfRule>
  </conditionalFormatting>
  <conditionalFormatting sqref="K90">
    <cfRule type="expression" dxfId="2198" priority="396" stopIfTrue="1">
      <formula>LEFT(K90,1)="5"</formula>
    </cfRule>
    <cfRule type="expression" dxfId="2197" priority="397" stopIfTrue="1">
      <formula>LEFT(K90,1)="4"</formula>
    </cfRule>
    <cfRule type="expression" dxfId="2196" priority="398" stopIfTrue="1">
      <formula>OR(LEFT(K90,1)="3",LEFT(K90,1)="2")</formula>
    </cfRule>
  </conditionalFormatting>
  <conditionalFormatting sqref="K90">
    <cfRule type="expression" dxfId="2195" priority="393" stopIfTrue="1">
      <formula>LEFT(K90,1)="5"</formula>
    </cfRule>
    <cfRule type="expression" dxfId="2194" priority="394" stopIfTrue="1">
      <formula>LEFT(K90,1)="4"</formula>
    </cfRule>
    <cfRule type="expression" dxfId="2193" priority="395" stopIfTrue="1">
      <formula>OR(LEFT(K90,1)="3",LEFT(K90,1)="2")</formula>
    </cfRule>
  </conditionalFormatting>
  <conditionalFormatting sqref="K90">
    <cfRule type="expression" dxfId="2192" priority="390" stopIfTrue="1">
      <formula>LEFT(K90,1)="5"</formula>
    </cfRule>
    <cfRule type="expression" dxfId="2191" priority="391" stopIfTrue="1">
      <formula>LEFT(K90,1)="4"</formula>
    </cfRule>
    <cfRule type="expression" dxfId="2190" priority="392" stopIfTrue="1">
      <formula>OR(LEFT(K90,1)="3",LEFT(K90,1)="2")</formula>
    </cfRule>
  </conditionalFormatting>
  <conditionalFormatting sqref="K90">
    <cfRule type="expression" dxfId="2189" priority="387" stopIfTrue="1">
      <formula>LEFT(K90,1)="5"</formula>
    </cfRule>
    <cfRule type="expression" dxfId="2188" priority="388" stopIfTrue="1">
      <formula>LEFT(K90,1)="4"</formula>
    </cfRule>
    <cfRule type="expression" dxfId="2187" priority="389" stopIfTrue="1">
      <formula>OR(LEFT(K90,1)="3",LEFT(K90,1)="2")</formula>
    </cfRule>
  </conditionalFormatting>
  <conditionalFormatting sqref="K90">
    <cfRule type="expression" dxfId="2186" priority="384" stopIfTrue="1">
      <formula>LEFT(K90,1)="5"</formula>
    </cfRule>
    <cfRule type="expression" dxfId="2185" priority="385" stopIfTrue="1">
      <formula>LEFT(K90,1)="4"</formula>
    </cfRule>
    <cfRule type="expression" dxfId="2184" priority="386" stopIfTrue="1">
      <formula>OR(LEFT(K90,1)="3",LEFT(K90,1)="2")</formula>
    </cfRule>
  </conditionalFormatting>
  <conditionalFormatting sqref="K90">
    <cfRule type="expression" dxfId="2183" priority="381" stopIfTrue="1">
      <formula>LEFT(K90,1)="5"</formula>
    </cfRule>
    <cfRule type="expression" dxfId="2182" priority="382" stopIfTrue="1">
      <formula>LEFT(K90,1)="4"</formula>
    </cfRule>
    <cfRule type="expression" dxfId="2181" priority="383" stopIfTrue="1">
      <formula>OR(LEFT(K90,1)="3",LEFT(K90,1)="2")</formula>
    </cfRule>
  </conditionalFormatting>
  <conditionalFormatting sqref="K90">
    <cfRule type="expression" dxfId="2180" priority="378" stopIfTrue="1">
      <formula>LEFT(K90,1)="5"</formula>
    </cfRule>
    <cfRule type="expression" dxfId="2179" priority="379" stopIfTrue="1">
      <formula>LEFT(K90,1)="4"</formula>
    </cfRule>
    <cfRule type="expression" dxfId="2178" priority="380" stopIfTrue="1">
      <formula>OR(LEFT(K90,1)="3",LEFT(K90,1)="2")</formula>
    </cfRule>
  </conditionalFormatting>
  <conditionalFormatting sqref="K90">
    <cfRule type="expression" dxfId="2177" priority="375" stopIfTrue="1">
      <formula>LEFT(K90,1)="5"</formula>
    </cfRule>
    <cfRule type="expression" dxfId="2176" priority="376" stopIfTrue="1">
      <formula>LEFT(K90,1)="4"</formula>
    </cfRule>
    <cfRule type="expression" dxfId="2175" priority="377" stopIfTrue="1">
      <formula>OR(LEFT(K90,1)="3",LEFT(K90,1)="2")</formula>
    </cfRule>
  </conditionalFormatting>
  <conditionalFormatting sqref="K102:K106">
    <cfRule type="expression" dxfId="2174" priority="372" stopIfTrue="1">
      <formula>LEFT(K102,1)="5"</formula>
    </cfRule>
    <cfRule type="expression" dxfId="2173" priority="373" stopIfTrue="1">
      <formula>LEFT(K102,1)="4"</formula>
    </cfRule>
    <cfRule type="expression" dxfId="2172" priority="374" stopIfTrue="1">
      <formula>OR(LEFT(K102,1)="3",LEFT(K102,1)="2")</formula>
    </cfRule>
  </conditionalFormatting>
  <conditionalFormatting sqref="K102:K106">
    <cfRule type="expression" dxfId="2171" priority="369" stopIfTrue="1">
      <formula>LEFT(K102,1)="5"</formula>
    </cfRule>
    <cfRule type="expression" dxfId="2170" priority="370" stopIfTrue="1">
      <formula>LEFT(K102,1)="4"</formula>
    </cfRule>
    <cfRule type="expression" dxfId="2169" priority="371" stopIfTrue="1">
      <formula>OR(LEFT(K102,1)="3",LEFT(K102,1)="2")</formula>
    </cfRule>
  </conditionalFormatting>
  <conditionalFormatting sqref="K102:K106">
    <cfRule type="expression" dxfId="2168" priority="366" stopIfTrue="1">
      <formula>LEFT(K102,1)="5"</formula>
    </cfRule>
    <cfRule type="expression" dxfId="2167" priority="367" stopIfTrue="1">
      <formula>LEFT(K102,1)="4"</formula>
    </cfRule>
    <cfRule type="expression" dxfId="2166" priority="368" stopIfTrue="1">
      <formula>OR(LEFT(K102,1)="3",LEFT(K102,1)="2")</formula>
    </cfRule>
  </conditionalFormatting>
  <conditionalFormatting sqref="K109">
    <cfRule type="expression" dxfId="2165" priority="363" stopIfTrue="1">
      <formula>LEFT(K109,1)="5"</formula>
    </cfRule>
    <cfRule type="expression" dxfId="2164" priority="364" stopIfTrue="1">
      <formula>LEFT(K109,1)="4"</formula>
    </cfRule>
    <cfRule type="expression" dxfId="2163" priority="365" stopIfTrue="1">
      <formula>OR(LEFT(K109,1)="3",LEFT(K109,1)="2")</formula>
    </cfRule>
  </conditionalFormatting>
  <conditionalFormatting sqref="K109">
    <cfRule type="expression" dxfId="2162" priority="360" stopIfTrue="1">
      <formula>LEFT(K109,1)="5"</formula>
    </cfRule>
    <cfRule type="expression" dxfId="2161" priority="361" stopIfTrue="1">
      <formula>LEFT(K109,1)="4"</formula>
    </cfRule>
    <cfRule type="expression" dxfId="2160" priority="362" stopIfTrue="1">
      <formula>OR(LEFT(K109,1)="3",LEFT(K109,1)="2")</formula>
    </cfRule>
  </conditionalFormatting>
  <conditionalFormatting sqref="K109">
    <cfRule type="expression" dxfId="2159" priority="357" stopIfTrue="1">
      <formula>LEFT(K109,1)="5"</formula>
    </cfRule>
    <cfRule type="expression" dxfId="2158" priority="358" stopIfTrue="1">
      <formula>LEFT(K109,1)="4"</formula>
    </cfRule>
    <cfRule type="expression" dxfId="2157" priority="359" stopIfTrue="1">
      <formula>OR(LEFT(K109,1)="3",LEFT(K109,1)="2")</formula>
    </cfRule>
  </conditionalFormatting>
  <conditionalFormatting sqref="K109">
    <cfRule type="expression" dxfId="2156" priority="354" stopIfTrue="1">
      <formula>LEFT(K109,1)="5"</formula>
    </cfRule>
    <cfRule type="expression" dxfId="2155" priority="355" stopIfTrue="1">
      <formula>LEFT(K109,1)="4"</formula>
    </cfRule>
    <cfRule type="expression" dxfId="2154" priority="356" stopIfTrue="1">
      <formula>OR(LEFT(K109,1)="3",LEFT(K109,1)="2")</formula>
    </cfRule>
  </conditionalFormatting>
  <conditionalFormatting sqref="K109">
    <cfRule type="expression" dxfId="2153" priority="351" stopIfTrue="1">
      <formula>LEFT(K109,1)="5"</formula>
    </cfRule>
    <cfRule type="expression" dxfId="2152" priority="352" stopIfTrue="1">
      <formula>LEFT(K109,1)="4"</formula>
    </cfRule>
    <cfRule type="expression" dxfId="2151" priority="353" stopIfTrue="1">
      <formula>OR(LEFT(K109,1)="3",LEFT(K109,1)="2")</formula>
    </cfRule>
  </conditionalFormatting>
  <conditionalFormatting sqref="K109">
    <cfRule type="expression" dxfId="2150" priority="348" stopIfTrue="1">
      <formula>LEFT(K109,1)="5"</formula>
    </cfRule>
    <cfRule type="expression" dxfId="2149" priority="349" stopIfTrue="1">
      <formula>LEFT(K109,1)="4"</formula>
    </cfRule>
    <cfRule type="expression" dxfId="2148" priority="350" stopIfTrue="1">
      <formula>OR(LEFT(K109,1)="3",LEFT(K109,1)="2")</formula>
    </cfRule>
  </conditionalFormatting>
  <conditionalFormatting sqref="K109">
    <cfRule type="expression" dxfId="2147" priority="345" stopIfTrue="1">
      <formula>LEFT(K109,1)="5"</formula>
    </cfRule>
    <cfRule type="expression" dxfId="2146" priority="346" stopIfTrue="1">
      <formula>LEFT(K109,1)="4"</formula>
    </cfRule>
    <cfRule type="expression" dxfId="2145" priority="347" stopIfTrue="1">
      <formula>OR(LEFT(K109,1)="3",LEFT(K109,1)="2")</formula>
    </cfRule>
  </conditionalFormatting>
  <conditionalFormatting sqref="K109">
    <cfRule type="expression" dxfId="2144" priority="342" stopIfTrue="1">
      <formula>LEFT(K109,1)="5"</formula>
    </cfRule>
    <cfRule type="expression" dxfId="2143" priority="343" stopIfTrue="1">
      <formula>LEFT(K109,1)="4"</formula>
    </cfRule>
    <cfRule type="expression" dxfId="2142" priority="344" stopIfTrue="1">
      <formula>OR(LEFT(K109,1)="3",LEFT(K109,1)="2")</formula>
    </cfRule>
  </conditionalFormatting>
  <conditionalFormatting sqref="K109">
    <cfRule type="expression" dxfId="2141" priority="339" stopIfTrue="1">
      <formula>LEFT(K109,1)="5"</formula>
    </cfRule>
    <cfRule type="expression" dxfId="2140" priority="340" stopIfTrue="1">
      <formula>LEFT(K109,1)="4"</formula>
    </cfRule>
    <cfRule type="expression" dxfId="2139" priority="341" stopIfTrue="1">
      <formula>OR(LEFT(K109,1)="3",LEFT(K109,1)="2")</formula>
    </cfRule>
  </conditionalFormatting>
  <conditionalFormatting sqref="K109">
    <cfRule type="expression" dxfId="2138" priority="336" stopIfTrue="1">
      <formula>LEFT(K109,1)="5"</formula>
    </cfRule>
    <cfRule type="expression" dxfId="2137" priority="337" stopIfTrue="1">
      <formula>LEFT(K109,1)="4"</formula>
    </cfRule>
    <cfRule type="expression" dxfId="2136" priority="338" stopIfTrue="1">
      <formula>OR(LEFT(K109,1)="3",LEFT(K109,1)="2")</formula>
    </cfRule>
  </conditionalFormatting>
  <conditionalFormatting sqref="K115">
    <cfRule type="expression" dxfId="2135" priority="333" stopIfTrue="1">
      <formula>LEFT(K115,1)="5"</formula>
    </cfRule>
    <cfRule type="expression" dxfId="2134" priority="334" stopIfTrue="1">
      <formula>LEFT(K115,1)="4"</formula>
    </cfRule>
    <cfRule type="expression" dxfId="2133" priority="335" stopIfTrue="1">
      <formula>OR(LEFT(K115,1)="3",LEFT(K115,1)="2")</formula>
    </cfRule>
  </conditionalFormatting>
  <conditionalFormatting sqref="K127">
    <cfRule type="expression" dxfId="2132" priority="330" stopIfTrue="1">
      <formula>LEFT(K127,1)="5"</formula>
    </cfRule>
    <cfRule type="expression" dxfId="2131" priority="331" stopIfTrue="1">
      <formula>LEFT(K127,1)="4"</formula>
    </cfRule>
    <cfRule type="expression" dxfId="2130" priority="332" stopIfTrue="1">
      <formula>OR(LEFT(K127,1)="3",LEFT(K127,1)="2")</formula>
    </cfRule>
  </conditionalFormatting>
  <conditionalFormatting sqref="K127">
    <cfRule type="expression" dxfId="2129" priority="327" stopIfTrue="1">
      <formula>LEFT(K127,1)="5"</formula>
    </cfRule>
    <cfRule type="expression" dxfId="2128" priority="328" stopIfTrue="1">
      <formula>LEFT(K127,1)="4"</formula>
    </cfRule>
    <cfRule type="expression" dxfId="2127" priority="329" stopIfTrue="1">
      <formula>OR(LEFT(K127,1)="3",LEFT(K127,1)="2")</formula>
    </cfRule>
  </conditionalFormatting>
  <conditionalFormatting sqref="K127">
    <cfRule type="expression" dxfId="2126" priority="324" stopIfTrue="1">
      <formula>LEFT(K127,1)="5"</formula>
    </cfRule>
    <cfRule type="expression" dxfId="2125" priority="325" stopIfTrue="1">
      <formula>LEFT(K127,1)="4"</formula>
    </cfRule>
    <cfRule type="expression" dxfId="2124" priority="326" stopIfTrue="1">
      <formula>OR(LEFT(K127,1)="3",LEFT(K127,1)="2")</formula>
    </cfRule>
  </conditionalFormatting>
  <conditionalFormatting sqref="K128">
    <cfRule type="expression" dxfId="2123" priority="321" stopIfTrue="1">
      <formula>LEFT(K128,1)="5"</formula>
    </cfRule>
    <cfRule type="expression" dxfId="2122" priority="322" stopIfTrue="1">
      <formula>LEFT(K128,1)="4"</formula>
    </cfRule>
    <cfRule type="expression" dxfId="2121" priority="323" stopIfTrue="1">
      <formula>OR(LEFT(K128,1)="3",LEFT(K128,1)="2")</formula>
    </cfRule>
  </conditionalFormatting>
  <conditionalFormatting sqref="K140">
    <cfRule type="expression" dxfId="2120" priority="318" stopIfTrue="1">
      <formula>LEFT(K140,1)="5"</formula>
    </cfRule>
    <cfRule type="expression" dxfId="2119" priority="319" stopIfTrue="1">
      <formula>LEFT(K140,1)="4"</formula>
    </cfRule>
    <cfRule type="expression" dxfId="2118" priority="320" stopIfTrue="1">
      <formula>OR(LEFT(K140,1)="3",LEFT(K140,1)="2")</formula>
    </cfRule>
  </conditionalFormatting>
  <conditionalFormatting sqref="K68">
    <cfRule type="expression" dxfId="2117" priority="315" stopIfTrue="1">
      <formula>LEFT(K68,1)="5"</formula>
    </cfRule>
    <cfRule type="expression" dxfId="2116" priority="316" stopIfTrue="1">
      <formula>LEFT(K68,1)="4"</formula>
    </cfRule>
    <cfRule type="expression" dxfId="2115" priority="317" stopIfTrue="1">
      <formula>OR(LEFT(K68,1)="3",LEFT(K68,1)="2")</formula>
    </cfRule>
  </conditionalFormatting>
  <conditionalFormatting sqref="K68">
    <cfRule type="expression" dxfId="2114" priority="312" stopIfTrue="1">
      <formula>LEFT(K68,1)="5"</formula>
    </cfRule>
    <cfRule type="expression" dxfId="2113" priority="313" stopIfTrue="1">
      <formula>LEFT(K68,1)="4"</formula>
    </cfRule>
    <cfRule type="expression" dxfId="2112" priority="314" stopIfTrue="1">
      <formula>OR(LEFT(K68,1)="3",LEFT(K68,1)="2")</formula>
    </cfRule>
  </conditionalFormatting>
  <conditionalFormatting sqref="K68">
    <cfRule type="expression" dxfId="2111" priority="309" stopIfTrue="1">
      <formula>LEFT(K68,1)="5"</formula>
    </cfRule>
    <cfRule type="expression" dxfId="2110" priority="310" stopIfTrue="1">
      <formula>LEFT(K68,1)="4"</formula>
    </cfRule>
    <cfRule type="expression" dxfId="2109" priority="311" stopIfTrue="1">
      <formula>OR(LEFT(K68,1)="3",LEFT(K68,1)="2")</formula>
    </cfRule>
  </conditionalFormatting>
  <conditionalFormatting sqref="K68">
    <cfRule type="expression" dxfId="2108" priority="306" stopIfTrue="1">
      <formula>LEFT(K68,1)="5"</formula>
    </cfRule>
    <cfRule type="expression" dxfId="2107" priority="307" stopIfTrue="1">
      <formula>LEFT(K68,1)="4"</formula>
    </cfRule>
    <cfRule type="expression" dxfId="2106" priority="308" stopIfTrue="1">
      <formula>OR(LEFT(K68,1)="3",LEFT(K68,1)="2")</formula>
    </cfRule>
  </conditionalFormatting>
  <conditionalFormatting sqref="K68">
    <cfRule type="expression" dxfId="2105" priority="303" stopIfTrue="1">
      <formula>LEFT(K68,1)="5"</formula>
    </cfRule>
    <cfRule type="expression" dxfId="2104" priority="304" stopIfTrue="1">
      <formula>LEFT(K68,1)="4"</formula>
    </cfRule>
    <cfRule type="expression" dxfId="2103" priority="305" stopIfTrue="1">
      <formula>OR(LEFT(K68,1)="3",LEFT(K68,1)="2")</formula>
    </cfRule>
  </conditionalFormatting>
  <conditionalFormatting sqref="K68">
    <cfRule type="expression" dxfId="2102" priority="300" stopIfTrue="1">
      <formula>LEFT(K68,1)="5"</formula>
    </cfRule>
    <cfRule type="expression" dxfId="2101" priority="301" stopIfTrue="1">
      <formula>LEFT(K68,1)="4"</formula>
    </cfRule>
    <cfRule type="expression" dxfId="2100" priority="302" stopIfTrue="1">
      <formula>OR(LEFT(K68,1)="3",LEFT(K68,1)="2")</formula>
    </cfRule>
  </conditionalFormatting>
  <conditionalFormatting sqref="K68">
    <cfRule type="expression" dxfId="2099" priority="297" stopIfTrue="1">
      <formula>LEFT(K68,1)="5"</formula>
    </cfRule>
    <cfRule type="expression" dxfId="2098" priority="298" stopIfTrue="1">
      <formula>LEFT(K68,1)="4"</formula>
    </cfRule>
    <cfRule type="expression" dxfId="2097" priority="299" stopIfTrue="1">
      <formula>OR(LEFT(K68,1)="3",LEFT(K68,1)="2")</formula>
    </cfRule>
  </conditionalFormatting>
  <conditionalFormatting sqref="K68">
    <cfRule type="expression" dxfId="2096" priority="294" stopIfTrue="1">
      <formula>LEFT(K68,1)="5"</formula>
    </cfRule>
    <cfRule type="expression" dxfId="2095" priority="295" stopIfTrue="1">
      <formula>LEFT(K68,1)="4"</formula>
    </cfRule>
    <cfRule type="expression" dxfId="2094" priority="296" stopIfTrue="1">
      <formula>OR(LEFT(K68,1)="3",LEFT(K68,1)="2")</formula>
    </cfRule>
  </conditionalFormatting>
  <conditionalFormatting sqref="N63:P63 R63 K62:K63 K65:K67">
    <cfRule type="expression" dxfId="2093" priority="287" stopIfTrue="1">
      <formula>LEFT(K62,1)="5"</formula>
    </cfRule>
    <cfRule type="expression" dxfId="2092" priority="288" stopIfTrue="1">
      <formula>LEFT(K62,1)="4"</formula>
    </cfRule>
    <cfRule type="expression" dxfId="2091" priority="289" stopIfTrue="1">
      <formula>OR(LEFT(K62,1)="3",LEFT(K62,1)="2")</formula>
    </cfRule>
  </conditionalFormatting>
  <conditionalFormatting sqref="L63">
    <cfRule type="expression" dxfId="2090" priority="290" stopIfTrue="1">
      <formula>$S63=1</formula>
    </cfRule>
    <cfRule type="expression" dxfId="2089" priority="291" stopIfTrue="1">
      <formula>$S63=0</formula>
    </cfRule>
  </conditionalFormatting>
  <conditionalFormatting sqref="M63">
    <cfRule type="expression" dxfId="2088" priority="292" stopIfTrue="1">
      <formula>$T63=1</formula>
    </cfRule>
    <cfRule type="expression" dxfId="2087" priority="293" stopIfTrue="1">
      <formula>$T63=0</formula>
    </cfRule>
  </conditionalFormatting>
  <conditionalFormatting sqref="R63">
    <cfRule type="expression" dxfId="2086" priority="284" stopIfTrue="1">
      <formula>LEFT(R63,1)="5"</formula>
    </cfRule>
    <cfRule type="expression" dxfId="2085" priority="285" stopIfTrue="1">
      <formula>LEFT(R63,1)="4"</formula>
    </cfRule>
    <cfRule type="expression" dxfId="2084" priority="286" stopIfTrue="1">
      <formula>OR(LEFT(R63,1)="3",LEFT(R63,1)="2")</formula>
    </cfRule>
  </conditionalFormatting>
  <conditionalFormatting sqref="R63">
    <cfRule type="expression" dxfId="2083" priority="281" stopIfTrue="1">
      <formula>LEFT(R63,1)="5"</formula>
    </cfRule>
    <cfRule type="expression" dxfId="2082" priority="282" stopIfTrue="1">
      <formula>LEFT(R63,1)="4"</formula>
    </cfRule>
    <cfRule type="expression" dxfId="2081" priority="283" stopIfTrue="1">
      <formula>OR(LEFT(R63,1)="3",LEFT(R63,1)="2")</formula>
    </cfRule>
  </conditionalFormatting>
  <conditionalFormatting sqref="N63:P63 R63 K62:K63 K65:K67">
    <cfRule type="expression" dxfId="2080" priority="278" stopIfTrue="1">
      <formula>LEFT(K62,1)="5"</formula>
    </cfRule>
    <cfRule type="expression" dxfId="2079" priority="279" stopIfTrue="1">
      <formula>LEFT(K62,1)="4"</formula>
    </cfRule>
    <cfRule type="expression" dxfId="2078" priority="280" stopIfTrue="1">
      <formula>OR(LEFT(K62,1)="3",LEFT(K62,1)="2")</formula>
    </cfRule>
  </conditionalFormatting>
  <conditionalFormatting sqref="L63">
    <cfRule type="expression" dxfId="2077" priority="276" stopIfTrue="1">
      <formula>$S63=1</formula>
    </cfRule>
    <cfRule type="expression" dxfId="2076" priority="277" stopIfTrue="1">
      <formula>$S63=0</formula>
    </cfRule>
  </conditionalFormatting>
  <conditionalFormatting sqref="M63">
    <cfRule type="expression" dxfId="2075" priority="274" stopIfTrue="1">
      <formula>$T63=1</formula>
    </cfRule>
    <cfRule type="expression" dxfId="2074" priority="275" stopIfTrue="1">
      <formula>$T63=0</formula>
    </cfRule>
  </conditionalFormatting>
  <conditionalFormatting sqref="R63">
    <cfRule type="expression" dxfId="2073" priority="271" stopIfTrue="1">
      <formula>LEFT(R63,1)="5"</formula>
    </cfRule>
    <cfRule type="expression" dxfId="2072" priority="272" stopIfTrue="1">
      <formula>LEFT(R63,1)="4"</formula>
    </cfRule>
    <cfRule type="expression" dxfId="2071" priority="273" stopIfTrue="1">
      <formula>OR(LEFT(R63,1)="3",LEFT(R63,1)="2")</formula>
    </cfRule>
  </conditionalFormatting>
  <conditionalFormatting sqref="R63">
    <cfRule type="expression" dxfId="2070" priority="268" stopIfTrue="1">
      <formula>LEFT(R63,1)="5"</formula>
    </cfRule>
    <cfRule type="expression" dxfId="2069" priority="269" stopIfTrue="1">
      <formula>LEFT(R63,1)="4"</formula>
    </cfRule>
    <cfRule type="expression" dxfId="2068" priority="270" stopIfTrue="1">
      <formula>OR(LEFT(R63,1)="3",LEFT(R63,1)="2")</formula>
    </cfRule>
  </conditionalFormatting>
  <conditionalFormatting sqref="N63:P63 R63 K62:K63 K65:K67">
    <cfRule type="expression" dxfId="2067" priority="265" stopIfTrue="1">
      <formula>LEFT(K62,1)="5"</formula>
    </cfRule>
    <cfRule type="expression" dxfId="2066" priority="266" stopIfTrue="1">
      <formula>LEFT(K62,1)="4"</formula>
    </cfRule>
    <cfRule type="expression" dxfId="2065" priority="267" stopIfTrue="1">
      <formula>OR(LEFT(K62,1)="3",LEFT(K62,1)="2")</formula>
    </cfRule>
  </conditionalFormatting>
  <conditionalFormatting sqref="L63">
    <cfRule type="expression" dxfId="2064" priority="263" stopIfTrue="1">
      <formula>$S63=1</formula>
    </cfRule>
    <cfRule type="expression" dxfId="2063" priority="264" stopIfTrue="1">
      <formula>$S63=0</formula>
    </cfRule>
  </conditionalFormatting>
  <conditionalFormatting sqref="M63">
    <cfRule type="expression" dxfId="2062" priority="261" stopIfTrue="1">
      <formula>$T63=1</formula>
    </cfRule>
    <cfRule type="expression" dxfId="2061" priority="262" stopIfTrue="1">
      <formula>$T63=0</formula>
    </cfRule>
  </conditionalFormatting>
  <conditionalFormatting sqref="R63">
    <cfRule type="expression" dxfId="2060" priority="258" stopIfTrue="1">
      <formula>LEFT(R63,1)="5"</formula>
    </cfRule>
    <cfRule type="expression" dxfId="2059" priority="259" stopIfTrue="1">
      <formula>LEFT(R63,1)="4"</formula>
    </cfRule>
    <cfRule type="expression" dxfId="2058" priority="260" stopIfTrue="1">
      <formula>OR(LEFT(R63,1)="3",LEFT(R63,1)="2")</formula>
    </cfRule>
  </conditionalFormatting>
  <conditionalFormatting sqref="R63">
    <cfRule type="expression" dxfId="2057" priority="255" stopIfTrue="1">
      <formula>LEFT(R63,1)="5"</formula>
    </cfRule>
    <cfRule type="expression" dxfId="2056" priority="256" stopIfTrue="1">
      <formula>LEFT(R63,1)="4"</formula>
    </cfRule>
    <cfRule type="expression" dxfId="2055" priority="257" stopIfTrue="1">
      <formula>OR(LEFT(R63,1)="3",LEFT(R63,1)="2")</formula>
    </cfRule>
  </conditionalFormatting>
  <conditionalFormatting sqref="N63:P63 R63 K62:K63 K65:K67">
    <cfRule type="expression" dxfId="2054" priority="252" stopIfTrue="1">
      <formula>LEFT(K62,1)="5"</formula>
    </cfRule>
    <cfRule type="expression" dxfId="2053" priority="253" stopIfTrue="1">
      <formula>LEFT(K62,1)="4"</formula>
    </cfRule>
    <cfRule type="expression" dxfId="2052" priority="254" stopIfTrue="1">
      <formula>OR(LEFT(K62,1)="3",LEFT(K62,1)="2")</formula>
    </cfRule>
  </conditionalFormatting>
  <conditionalFormatting sqref="L63">
    <cfRule type="expression" dxfId="2051" priority="250" stopIfTrue="1">
      <formula>$S63=1</formula>
    </cfRule>
    <cfRule type="expression" dxfId="2050" priority="251" stopIfTrue="1">
      <formula>$S63=0</formula>
    </cfRule>
  </conditionalFormatting>
  <conditionalFormatting sqref="M63">
    <cfRule type="expression" dxfId="2049" priority="248" stopIfTrue="1">
      <formula>$T63=1</formula>
    </cfRule>
    <cfRule type="expression" dxfId="2048" priority="249" stopIfTrue="1">
      <formula>$T63=0</formula>
    </cfRule>
  </conditionalFormatting>
  <conditionalFormatting sqref="R63">
    <cfRule type="expression" dxfId="2047" priority="245" stopIfTrue="1">
      <formula>LEFT(R63,1)="5"</formula>
    </cfRule>
    <cfRule type="expression" dxfId="2046" priority="246" stopIfTrue="1">
      <formula>LEFT(R63,1)="4"</formula>
    </cfRule>
    <cfRule type="expression" dxfId="2045" priority="247" stopIfTrue="1">
      <formula>OR(LEFT(R63,1)="3",LEFT(R63,1)="2")</formula>
    </cfRule>
  </conditionalFormatting>
  <conditionalFormatting sqref="R63">
    <cfRule type="expression" dxfId="2044" priority="242" stopIfTrue="1">
      <formula>LEFT(R63,1)="5"</formula>
    </cfRule>
    <cfRule type="expression" dxfId="2043" priority="243" stopIfTrue="1">
      <formula>LEFT(R63,1)="4"</formula>
    </cfRule>
    <cfRule type="expression" dxfId="2042" priority="244" stopIfTrue="1">
      <formula>OR(LEFT(R63,1)="3",LEFT(R63,1)="2")</formula>
    </cfRule>
  </conditionalFormatting>
  <conditionalFormatting sqref="N63:P63 R63 K62:K63 K65:K67">
    <cfRule type="expression" dxfId="2041" priority="239" stopIfTrue="1">
      <formula>LEFT(K62,1)="5"</formula>
    </cfRule>
    <cfRule type="expression" dxfId="2040" priority="240" stopIfTrue="1">
      <formula>LEFT(K62,1)="4"</formula>
    </cfRule>
    <cfRule type="expression" dxfId="2039" priority="241" stopIfTrue="1">
      <formula>OR(LEFT(K62,1)="3",LEFT(K62,1)="2")</formula>
    </cfRule>
  </conditionalFormatting>
  <conditionalFormatting sqref="L63">
    <cfRule type="expression" dxfId="2038" priority="237" stopIfTrue="1">
      <formula>$S63=1</formula>
    </cfRule>
    <cfRule type="expression" dxfId="2037" priority="238" stopIfTrue="1">
      <formula>$S63=0</formula>
    </cfRule>
  </conditionalFormatting>
  <conditionalFormatting sqref="M63">
    <cfRule type="expression" dxfId="2036" priority="235" stopIfTrue="1">
      <formula>$T63=1</formula>
    </cfRule>
    <cfRule type="expression" dxfId="2035" priority="236" stopIfTrue="1">
      <formula>$T63=0</formula>
    </cfRule>
  </conditionalFormatting>
  <conditionalFormatting sqref="R63">
    <cfRule type="expression" dxfId="2034" priority="232" stopIfTrue="1">
      <formula>LEFT(R63,1)="5"</formula>
    </cfRule>
    <cfRule type="expression" dxfId="2033" priority="233" stopIfTrue="1">
      <formula>LEFT(R63,1)="4"</formula>
    </cfRule>
    <cfRule type="expression" dxfId="2032" priority="234" stopIfTrue="1">
      <formula>OR(LEFT(R63,1)="3",LEFT(R63,1)="2")</formula>
    </cfRule>
  </conditionalFormatting>
  <conditionalFormatting sqref="R63">
    <cfRule type="expression" dxfId="2031" priority="229" stopIfTrue="1">
      <formula>LEFT(R63,1)="5"</formula>
    </cfRule>
    <cfRule type="expression" dxfId="2030" priority="230" stopIfTrue="1">
      <formula>LEFT(R63,1)="4"</formula>
    </cfRule>
    <cfRule type="expression" dxfId="2029" priority="231" stopIfTrue="1">
      <formula>OR(LEFT(R63,1)="3",LEFT(R63,1)="2")</formula>
    </cfRule>
  </conditionalFormatting>
  <conditionalFormatting sqref="N63:P63 R63 K62:K63 K65:K67">
    <cfRule type="expression" dxfId="2028" priority="226" stopIfTrue="1">
      <formula>LEFT(K62,1)="5"</formula>
    </cfRule>
    <cfRule type="expression" dxfId="2027" priority="227" stopIfTrue="1">
      <formula>LEFT(K62,1)="4"</formula>
    </cfRule>
    <cfRule type="expression" dxfId="2026" priority="228" stopIfTrue="1">
      <formula>OR(LEFT(K62,1)="3",LEFT(K62,1)="2")</formula>
    </cfRule>
  </conditionalFormatting>
  <conditionalFormatting sqref="L63">
    <cfRule type="expression" dxfId="2025" priority="224" stopIfTrue="1">
      <formula>$S63=1</formula>
    </cfRule>
    <cfRule type="expression" dxfId="2024" priority="225" stopIfTrue="1">
      <formula>$S63=0</formula>
    </cfRule>
  </conditionalFormatting>
  <conditionalFormatting sqref="M63">
    <cfRule type="expression" dxfId="2023" priority="222" stopIfTrue="1">
      <formula>$T63=1</formula>
    </cfRule>
    <cfRule type="expression" dxfId="2022" priority="223" stopIfTrue="1">
      <formula>$T63=0</formula>
    </cfRule>
  </conditionalFormatting>
  <conditionalFormatting sqref="R63">
    <cfRule type="expression" dxfId="2021" priority="219" stopIfTrue="1">
      <formula>LEFT(R63,1)="5"</formula>
    </cfRule>
    <cfRule type="expression" dxfId="2020" priority="220" stopIfTrue="1">
      <formula>LEFT(R63,1)="4"</formula>
    </cfRule>
    <cfRule type="expression" dxfId="2019" priority="221" stopIfTrue="1">
      <formula>OR(LEFT(R63,1)="3",LEFT(R63,1)="2")</formula>
    </cfRule>
  </conditionalFormatting>
  <conditionalFormatting sqref="R63">
    <cfRule type="expression" dxfId="2018" priority="216" stopIfTrue="1">
      <formula>LEFT(R63,1)="5"</formula>
    </cfRule>
    <cfRule type="expression" dxfId="2017" priority="217" stopIfTrue="1">
      <formula>LEFT(R63,1)="4"</formula>
    </cfRule>
    <cfRule type="expression" dxfId="2016" priority="218" stopIfTrue="1">
      <formula>OR(LEFT(R63,1)="3",LEFT(R63,1)="2")</formula>
    </cfRule>
  </conditionalFormatting>
  <conditionalFormatting sqref="N63:P63 R63 K62:K63 K65:K67">
    <cfRule type="expression" dxfId="2015" priority="213" stopIfTrue="1">
      <formula>LEFT(K62,1)="5"</formula>
    </cfRule>
    <cfRule type="expression" dxfId="2014" priority="214" stopIfTrue="1">
      <formula>LEFT(K62,1)="4"</formula>
    </cfRule>
    <cfRule type="expression" dxfId="2013" priority="215" stopIfTrue="1">
      <formula>OR(LEFT(K62,1)="3",LEFT(K62,1)="2")</formula>
    </cfRule>
  </conditionalFormatting>
  <conditionalFormatting sqref="L63">
    <cfRule type="expression" dxfId="2012" priority="211" stopIfTrue="1">
      <formula>$S63=1</formula>
    </cfRule>
    <cfRule type="expression" dxfId="2011" priority="212" stopIfTrue="1">
      <formula>$S63=0</formula>
    </cfRule>
  </conditionalFormatting>
  <conditionalFormatting sqref="M63">
    <cfRule type="expression" dxfId="2010" priority="209" stopIfTrue="1">
      <formula>$T63=1</formula>
    </cfRule>
    <cfRule type="expression" dxfId="2009" priority="210" stopIfTrue="1">
      <formula>$T63=0</formula>
    </cfRule>
  </conditionalFormatting>
  <conditionalFormatting sqref="R63">
    <cfRule type="expression" dxfId="2008" priority="206" stopIfTrue="1">
      <formula>LEFT(R63,1)="5"</formula>
    </cfRule>
    <cfRule type="expression" dxfId="2007" priority="207" stopIfTrue="1">
      <formula>LEFT(R63,1)="4"</formula>
    </cfRule>
    <cfRule type="expression" dxfId="2006" priority="208" stopIfTrue="1">
      <formula>OR(LEFT(R63,1)="3",LEFT(R63,1)="2")</formula>
    </cfRule>
  </conditionalFormatting>
  <conditionalFormatting sqref="R63">
    <cfRule type="expression" dxfId="2005" priority="203" stopIfTrue="1">
      <formula>LEFT(R63,1)="5"</formula>
    </cfRule>
    <cfRule type="expression" dxfId="2004" priority="204" stopIfTrue="1">
      <formula>LEFT(R63,1)="4"</formula>
    </cfRule>
    <cfRule type="expression" dxfId="2003" priority="205" stopIfTrue="1">
      <formula>OR(LEFT(R63,1)="3",LEFT(R63,1)="2")</formula>
    </cfRule>
  </conditionalFormatting>
  <conditionalFormatting sqref="N63:P63 R63 K62:K63 K65:K67">
    <cfRule type="expression" dxfId="2002" priority="200" stopIfTrue="1">
      <formula>LEFT(K62,1)="5"</formula>
    </cfRule>
    <cfRule type="expression" dxfId="2001" priority="201" stopIfTrue="1">
      <formula>LEFT(K62,1)="4"</formula>
    </cfRule>
    <cfRule type="expression" dxfId="2000" priority="202" stopIfTrue="1">
      <formula>OR(LEFT(K62,1)="3",LEFT(K62,1)="2")</formula>
    </cfRule>
  </conditionalFormatting>
  <conditionalFormatting sqref="L63">
    <cfRule type="expression" dxfId="1999" priority="198" stopIfTrue="1">
      <formula>$S63=1</formula>
    </cfRule>
    <cfRule type="expression" dxfId="1998" priority="199" stopIfTrue="1">
      <formula>$S63=0</formula>
    </cfRule>
  </conditionalFormatting>
  <conditionalFormatting sqref="M63">
    <cfRule type="expression" dxfId="1997" priority="196" stopIfTrue="1">
      <formula>$T63=1</formula>
    </cfRule>
    <cfRule type="expression" dxfId="1996" priority="197" stopIfTrue="1">
      <formula>$T63=0</formula>
    </cfRule>
  </conditionalFormatting>
  <conditionalFormatting sqref="R63">
    <cfRule type="expression" dxfId="1995" priority="193" stopIfTrue="1">
      <formula>LEFT(R63,1)="5"</formula>
    </cfRule>
    <cfRule type="expression" dxfId="1994" priority="194" stopIfTrue="1">
      <formula>LEFT(R63,1)="4"</formula>
    </cfRule>
    <cfRule type="expression" dxfId="1993" priority="195" stopIfTrue="1">
      <formula>OR(LEFT(R63,1)="3",LEFT(R63,1)="2")</formula>
    </cfRule>
  </conditionalFormatting>
  <conditionalFormatting sqref="R63">
    <cfRule type="expression" dxfId="1992" priority="190" stopIfTrue="1">
      <formula>LEFT(R63,1)="5"</formula>
    </cfRule>
    <cfRule type="expression" dxfId="1991" priority="191" stopIfTrue="1">
      <formula>LEFT(R63,1)="4"</formula>
    </cfRule>
    <cfRule type="expression" dxfId="1990" priority="192" stopIfTrue="1">
      <formula>OR(LEFT(R63,1)="3",LEFT(R63,1)="2")</formula>
    </cfRule>
  </conditionalFormatting>
  <conditionalFormatting sqref="N63:P63 R63 K62:K63 K65:K67">
    <cfRule type="expression" dxfId="1989" priority="187" stopIfTrue="1">
      <formula>LEFT(K62,1)="5"</formula>
    </cfRule>
    <cfRule type="expression" dxfId="1988" priority="188" stopIfTrue="1">
      <formula>LEFT(K62,1)="4"</formula>
    </cfRule>
    <cfRule type="expression" dxfId="1987" priority="189" stopIfTrue="1">
      <formula>OR(LEFT(K62,1)="3",LEFT(K62,1)="2")</formula>
    </cfRule>
  </conditionalFormatting>
  <conditionalFormatting sqref="L63">
    <cfRule type="expression" dxfId="1986" priority="185" stopIfTrue="1">
      <formula>$S63=1</formula>
    </cfRule>
    <cfRule type="expression" dxfId="1985" priority="186" stopIfTrue="1">
      <formula>$S63=0</formula>
    </cfRule>
  </conditionalFormatting>
  <conditionalFormatting sqref="M63">
    <cfRule type="expression" dxfId="1984" priority="183" stopIfTrue="1">
      <formula>$T63=1</formula>
    </cfRule>
    <cfRule type="expression" dxfId="1983" priority="184" stopIfTrue="1">
      <formula>$T63=0</formula>
    </cfRule>
  </conditionalFormatting>
  <conditionalFormatting sqref="R63">
    <cfRule type="expression" dxfId="1982" priority="180" stopIfTrue="1">
      <formula>LEFT(R63,1)="5"</formula>
    </cfRule>
    <cfRule type="expression" dxfId="1981" priority="181" stopIfTrue="1">
      <formula>LEFT(R63,1)="4"</formula>
    </cfRule>
    <cfRule type="expression" dxfId="1980" priority="182" stopIfTrue="1">
      <formula>OR(LEFT(R63,1)="3",LEFT(R63,1)="2")</formula>
    </cfRule>
  </conditionalFormatting>
  <conditionalFormatting sqref="R63">
    <cfRule type="expression" dxfId="1979" priority="177" stopIfTrue="1">
      <formula>LEFT(R63,1)="5"</formula>
    </cfRule>
    <cfRule type="expression" dxfId="1978" priority="178" stopIfTrue="1">
      <formula>LEFT(R63,1)="4"</formula>
    </cfRule>
    <cfRule type="expression" dxfId="1977" priority="179" stopIfTrue="1">
      <formula>OR(LEFT(R63,1)="3",LEFT(R63,1)="2")</formula>
    </cfRule>
  </conditionalFormatting>
  <conditionalFormatting sqref="N63:P63 R63 K62:K63 K65:K67">
    <cfRule type="expression" dxfId="1976" priority="174" stopIfTrue="1">
      <formula>LEFT(K62,1)="5"</formula>
    </cfRule>
    <cfRule type="expression" dxfId="1975" priority="175" stopIfTrue="1">
      <formula>LEFT(K62,1)="4"</formula>
    </cfRule>
    <cfRule type="expression" dxfId="1974" priority="176" stopIfTrue="1">
      <formula>OR(LEFT(K62,1)="3",LEFT(K62,1)="2")</formula>
    </cfRule>
  </conditionalFormatting>
  <conditionalFormatting sqref="L63">
    <cfRule type="expression" dxfId="1973" priority="172" stopIfTrue="1">
      <formula>$S63=1</formula>
    </cfRule>
    <cfRule type="expression" dxfId="1972" priority="173" stopIfTrue="1">
      <formula>$S63=0</formula>
    </cfRule>
  </conditionalFormatting>
  <conditionalFormatting sqref="M63">
    <cfRule type="expression" dxfId="1971" priority="170" stopIfTrue="1">
      <formula>$T63=1</formula>
    </cfRule>
    <cfRule type="expression" dxfId="1970" priority="171" stopIfTrue="1">
      <formula>$T63=0</formula>
    </cfRule>
  </conditionalFormatting>
  <conditionalFormatting sqref="R63">
    <cfRule type="expression" dxfId="1969" priority="167" stopIfTrue="1">
      <formula>LEFT(R63,1)="5"</formula>
    </cfRule>
    <cfRule type="expression" dxfId="1968" priority="168" stopIfTrue="1">
      <formula>LEFT(R63,1)="4"</formula>
    </cfRule>
    <cfRule type="expression" dxfId="1967" priority="169" stopIfTrue="1">
      <formula>OR(LEFT(R63,1)="3",LEFT(R63,1)="2")</formula>
    </cfRule>
  </conditionalFormatting>
  <conditionalFormatting sqref="R63">
    <cfRule type="expression" dxfId="1966" priority="164" stopIfTrue="1">
      <formula>LEFT(R63,1)="5"</formula>
    </cfRule>
    <cfRule type="expression" dxfId="1965" priority="165" stopIfTrue="1">
      <formula>LEFT(R63,1)="4"</formula>
    </cfRule>
    <cfRule type="expression" dxfId="1964" priority="166" stopIfTrue="1">
      <formula>OR(LEFT(R63,1)="3",LEFT(R63,1)="2")</formula>
    </cfRule>
  </conditionalFormatting>
  <conditionalFormatting sqref="AI20">
    <cfRule type="expression" dxfId="1963" priority="161" stopIfTrue="1">
      <formula>LEFT(AI20,1)="5"</formula>
    </cfRule>
    <cfRule type="expression" dxfId="1962" priority="162" stopIfTrue="1">
      <formula>LEFT(AI20,1)="4"</formula>
    </cfRule>
    <cfRule type="expression" dxfId="1961" priority="163" stopIfTrue="1">
      <formula>OR(LEFT(AI20,1)="3",LEFT(AI20,1)="2")</formula>
    </cfRule>
  </conditionalFormatting>
  <conditionalFormatting sqref="K129">
    <cfRule type="expression" dxfId="1960" priority="158" stopIfTrue="1">
      <formula>LEFT(K129,1)="5"</formula>
    </cfRule>
    <cfRule type="expression" dxfId="1959" priority="159" stopIfTrue="1">
      <formula>LEFT(K129,1)="4"</formula>
    </cfRule>
    <cfRule type="expression" dxfId="1958" priority="160" stopIfTrue="1">
      <formula>OR(LEFT(K129,1)="3",LEFT(K129,1)="2")</formula>
    </cfRule>
  </conditionalFormatting>
  <conditionalFormatting sqref="K129">
    <cfRule type="expression" dxfId="1957" priority="155" stopIfTrue="1">
      <formula>LEFT(K129,1)="5"</formula>
    </cfRule>
    <cfRule type="expression" dxfId="1956" priority="156" stopIfTrue="1">
      <formula>LEFT(K129,1)="4"</formula>
    </cfRule>
    <cfRule type="expression" dxfId="1955" priority="157" stopIfTrue="1">
      <formula>OR(LEFT(K129,1)="3",LEFT(K129,1)="2")</formula>
    </cfRule>
  </conditionalFormatting>
  <conditionalFormatting sqref="K129">
    <cfRule type="expression" dxfId="1954" priority="152" stopIfTrue="1">
      <formula>LEFT(K129,1)="5"</formula>
    </cfRule>
    <cfRule type="expression" dxfId="1953" priority="153" stopIfTrue="1">
      <formula>LEFT(K129,1)="4"</formula>
    </cfRule>
    <cfRule type="expression" dxfId="1952" priority="154" stopIfTrue="1">
      <formula>OR(LEFT(K129,1)="3",LEFT(K129,1)="2")</formula>
    </cfRule>
  </conditionalFormatting>
  <conditionalFormatting sqref="K129">
    <cfRule type="expression" dxfId="1951" priority="149" stopIfTrue="1">
      <formula>LEFT(K129,1)="5"</formula>
    </cfRule>
    <cfRule type="expression" dxfId="1950" priority="150" stopIfTrue="1">
      <formula>LEFT(K129,1)="4"</formula>
    </cfRule>
    <cfRule type="expression" dxfId="1949" priority="151" stopIfTrue="1">
      <formula>OR(LEFT(K129,1)="3",LEFT(K129,1)="2")</formula>
    </cfRule>
  </conditionalFormatting>
  <conditionalFormatting sqref="K129">
    <cfRule type="expression" dxfId="1948" priority="146" stopIfTrue="1">
      <formula>LEFT(K129,1)="5"</formula>
    </cfRule>
    <cfRule type="expression" dxfId="1947" priority="147" stopIfTrue="1">
      <formula>LEFT(K129,1)="4"</formula>
    </cfRule>
    <cfRule type="expression" dxfId="1946" priority="148" stopIfTrue="1">
      <formula>OR(LEFT(K129,1)="3",LEFT(K129,1)="2")</formula>
    </cfRule>
  </conditionalFormatting>
  <conditionalFormatting sqref="K129">
    <cfRule type="expression" dxfId="1945" priority="143" stopIfTrue="1">
      <formula>LEFT(K129,1)="5"</formula>
    </cfRule>
    <cfRule type="expression" dxfId="1944" priority="144" stopIfTrue="1">
      <formula>LEFT(K129,1)="4"</formula>
    </cfRule>
    <cfRule type="expression" dxfId="1943" priority="145" stopIfTrue="1">
      <formula>OR(LEFT(K129,1)="3",LEFT(K129,1)="2")</formula>
    </cfRule>
  </conditionalFormatting>
  <conditionalFormatting sqref="K129">
    <cfRule type="expression" dxfId="1942" priority="140" stopIfTrue="1">
      <formula>LEFT(K129,1)="5"</formula>
    </cfRule>
    <cfRule type="expression" dxfId="1941" priority="141" stopIfTrue="1">
      <formula>LEFT(K129,1)="4"</formula>
    </cfRule>
    <cfRule type="expression" dxfId="1940" priority="142" stopIfTrue="1">
      <formula>OR(LEFT(K129,1)="3",LEFT(K129,1)="2")</formula>
    </cfRule>
  </conditionalFormatting>
  <conditionalFormatting sqref="K129">
    <cfRule type="expression" dxfId="1939" priority="137" stopIfTrue="1">
      <formula>LEFT(K129,1)="5"</formula>
    </cfRule>
    <cfRule type="expression" dxfId="1938" priority="138" stopIfTrue="1">
      <formula>LEFT(K129,1)="4"</formula>
    </cfRule>
    <cfRule type="expression" dxfId="1937" priority="139" stopIfTrue="1">
      <formula>OR(LEFT(K129,1)="3",LEFT(K129,1)="2")</formula>
    </cfRule>
  </conditionalFormatting>
  <conditionalFormatting sqref="K129 AI129">
    <cfRule type="expression" dxfId="1936" priority="134" stopIfTrue="1">
      <formula>LEFT(K129,1)="5"</formula>
    </cfRule>
    <cfRule type="expression" dxfId="1935" priority="135" stopIfTrue="1">
      <formula>LEFT(K129,1)="4"</formula>
    </cfRule>
    <cfRule type="expression" dxfId="1934" priority="136" stopIfTrue="1">
      <formula>OR(LEFT(K129,1)="3",LEFT(K129,1)="2")</formula>
    </cfRule>
  </conditionalFormatting>
  <conditionalFormatting sqref="K133">
    <cfRule type="expression" dxfId="1933" priority="107" stopIfTrue="1">
      <formula>LEFT(K133,1)="5"</formula>
    </cfRule>
    <cfRule type="expression" dxfId="1932" priority="108" stopIfTrue="1">
      <formula>LEFT(K133,1)="4"</formula>
    </cfRule>
    <cfRule type="expression" dxfId="1931" priority="109" stopIfTrue="1">
      <formula>OR(LEFT(K133,1)="3",LEFT(K133,1)="2")</formula>
    </cfRule>
  </conditionalFormatting>
  <conditionalFormatting sqref="K55:K58">
    <cfRule type="expression" dxfId="1930" priority="100" stopIfTrue="1">
      <formula>LEFT(K55,1)="5"</formula>
    </cfRule>
    <cfRule type="expression" dxfId="1929" priority="101" stopIfTrue="1">
      <formula>LEFT(K55,1)="4"</formula>
    </cfRule>
    <cfRule type="expression" dxfId="1928" priority="102" stopIfTrue="1">
      <formula>OR(LEFT(K55,1)="3",LEFT(K55,1)="2")</formula>
    </cfRule>
  </conditionalFormatting>
  <conditionalFormatting sqref="K64">
    <cfRule type="expression" dxfId="1927" priority="97" stopIfTrue="1">
      <formula>LEFT(K64,1)="5"</formula>
    </cfRule>
    <cfRule type="expression" dxfId="1926" priority="98" stopIfTrue="1">
      <formula>LEFT(K64,1)="4"</formula>
    </cfRule>
    <cfRule type="expression" dxfId="1925" priority="99" stopIfTrue="1">
      <formula>OR(LEFT(K64,1)="3",LEFT(K64,1)="2")</formula>
    </cfRule>
  </conditionalFormatting>
  <conditionalFormatting sqref="K64">
    <cfRule type="expression" dxfId="1924" priority="96" stopIfTrue="1">
      <formula>LEFT(K64,1)="5"</formula>
    </cfRule>
  </conditionalFormatting>
  <conditionalFormatting sqref="K145">
    <cfRule type="expression" dxfId="1923" priority="93" stopIfTrue="1">
      <formula>LEFT(K145,1)="5"</formula>
    </cfRule>
    <cfRule type="expression" dxfId="1922" priority="94" stopIfTrue="1">
      <formula>LEFT(K145,1)="4"</formula>
    </cfRule>
    <cfRule type="expression" dxfId="1921" priority="95" stopIfTrue="1">
      <formula>OR(LEFT(K145,1)="3",LEFT(K145,1)="2")</formula>
    </cfRule>
  </conditionalFormatting>
  <conditionalFormatting sqref="K151:K152">
    <cfRule type="expression" dxfId="1920" priority="87" stopIfTrue="1">
      <formula>LEFT(K151,1)="5"</formula>
    </cfRule>
    <cfRule type="expression" dxfId="1919" priority="88" stopIfTrue="1">
      <formula>LEFT(K151,1)="4"</formula>
    </cfRule>
    <cfRule type="expression" dxfId="1918" priority="89" stopIfTrue="1">
      <formula>OR(LEFT(K151,1)="3",LEFT(K151,1)="2")</formula>
    </cfRule>
  </conditionalFormatting>
  <conditionalFormatting sqref="K151:K152">
    <cfRule type="expression" dxfId="1917" priority="84" stopIfTrue="1">
      <formula>LEFT(K151,1)="5"</formula>
    </cfRule>
    <cfRule type="expression" dxfId="1916" priority="85" stopIfTrue="1">
      <formula>LEFT(K151,1)="4"</formula>
    </cfRule>
    <cfRule type="expression" dxfId="1915" priority="86" stopIfTrue="1">
      <formula>OR(LEFT(K151,1)="3",LEFT(K151,1)="2")</formula>
    </cfRule>
  </conditionalFormatting>
  <conditionalFormatting sqref="K151:K152">
    <cfRule type="expression" dxfId="1914" priority="81" stopIfTrue="1">
      <formula>LEFT(K151,1)="5"</formula>
    </cfRule>
    <cfRule type="expression" dxfId="1913" priority="82" stopIfTrue="1">
      <formula>LEFT(K151,1)="4"</formula>
    </cfRule>
    <cfRule type="expression" dxfId="1912" priority="83" stopIfTrue="1">
      <formula>OR(LEFT(K151,1)="3",LEFT(K151,1)="2")</formula>
    </cfRule>
  </conditionalFormatting>
  <conditionalFormatting sqref="R146 N146:P146 K146:K150">
    <cfRule type="expression" dxfId="1911" priority="74" stopIfTrue="1">
      <formula>LEFT(K146,1)="5"</formula>
    </cfRule>
    <cfRule type="expression" dxfId="1910" priority="75" stopIfTrue="1">
      <formula>LEFT(K146,1)="4"</formula>
    </cfRule>
    <cfRule type="expression" dxfId="1909" priority="76" stopIfTrue="1">
      <formula>OR(LEFT(K146,1)="3",LEFT(K146,1)="2")</formula>
    </cfRule>
  </conditionalFormatting>
  <conditionalFormatting sqref="L146">
    <cfRule type="expression" dxfId="1908" priority="77" stopIfTrue="1">
      <formula>$S146=1</formula>
    </cfRule>
    <cfRule type="expression" dxfId="1907" priority="78" stopIfTrue="1">
      <formula>$S146=0</formula>
    </cfRule>
  </conditionalFormatting>
  <conditionalFormatting sqref="M146">
    <cfRule type="expression" dxfId="1906" priority="79" stopIfTrue="1">
      <formula>$T146=1</formula>
    </cfRule>
    <cfRule type="expression" dxfId="1905" priority="80" stopIfTrue="1">
      <formula>$T146=0</formula>
    </cfRule>
  </conditionalFormatting>
  <conditionalFormatting sqref="R146">
    <cfRule type="expression" dxfId="1904" priority="71" stopIfTrue="1">
      <formula>LEFT(R146,1)="5"</formula>
    </cfRule>
    <cfRule type="expression" dxfId="1903" priority="72" stopIfTrue="1">
      <formula>LEFT(R146,1)="4"</formula>
    </cfRule>
    <cfRule type="expression" dxfId="1902" priority="73" stopIfTrue="1">
      <formula>OR(LEFT(R146,1)="3",LEFT(R146,1)="2")</formula>
    </cfRule>
  </conditionalFormatting>
  <conditionalFormatting sqref="R146">
    <cfRule type="expression" dxfId="1901" priority="68" stopIfTrue="1">
      <formula>LEFT(R146,1)="5"</formula>
    </cfRule>
    <cfRule type="expression" dxfId="1900" priority="69" stopIfTrue="1">
      <formula>LEFT(R146,1)="4"</formula>
    </cfRule>
    <cfRule type="expression" dxfId="1899" priority="70" stopIfTrue="1">
      <formula>OR(LEFT(R146,1)="3",LEFT(R146,1)="2")</formula>
    </cfRule>
  </conditionalFormatting>
  <conditionalFormatting sqref="R146 N146:P146 K146:K150">
    <cfRule type="expression" dxfId="1898" priority="65" stopIfTrue="1">
      <formula>LEFT(K146,1)="5"</formula>
    </cfRule>
    <cfRule type="expression" dxfId="1897" priority="66" stopIfTrue="1">
      <formula>LEFT(K146,1)="4"</formula>
    </cfRule>
    <cfRule type="expression" dxfId="1896" priority="67" stopIfTrue="1">
      <formula>OR(LEFT(K146,1)="3",LEFT(K146,1)="2")</formula>
    </cfRule>
  </conditionalFormatting>
  <conditionalFormatting sqref="L146">
    <cfRule type="expression" dxfId="1895" priority="63" stopIfTrue="1">
      <formula>$S146=1</formula>
    </cfRule>
    <cfRule type="expression" dxfId="1894" priority="64" stopIfTrue="1">
      <formula>$S146=0</formula>
    </cfRule>
  </conditionalFormatting>
  <conditionalFormatting sqref="M146">
    <cfRule type="expression" dxfId="1893" priority="61" stopIfTrue="1">
      <formula>$T146=1</formula>
    </cfRule>
    <cfRule type="expression" dxfId="1892" priority="62" stopIfTrue="1">
      <formula>$T146=0</formula>
    </cfRule>
  </conditionalFormatting>
  <conditionalFormatting sqref="R146">
    <cfRule type="expression" dxfId="1891" priority="58" stopIfTrue="1">
      <formula>LEFT(R146,1)="5"</formula>
    </cfRule>
    <cfRule type="expression" dxfId="1890" priority="59" stopIfTrue="1">
      <formula>LEFT(R146,1)="4"</formula>
    </cfRule>
    <cfRule type="expression" dxfId="1889" priority="60" stopIfTrue="1">
      <formula>OR(LEFT(R146,1)="3",LEFT(R146,1)="2")</formula>
    </cfRule>
  </conditionalFormatting>
  <conditionalFormatting sqref="R146">
    <cfRule type="expression" dxfId="1888" priority="55" stopIfTrue="1">
      <formula>LEFT(R146,1)="5"</formula>
    </cfRule>
    <cfRule type="expression" dxfId="1887" priority="56" stopIfTrue="1">
      <formula>LEFT(R146,1)="4"</formula>
    </cfRule>
    <cfRule type="expression" dxfId="1886" priority="57" stopIfTrue="1">
      <formula>OR(LEFT(R146,1)="3",LEFT(R146,1)="2")</formula>
    </cfRule>
  </conditionalFormatting>
  <conditionalFormatting sqref="K146:K150">
    <cfRule type="expression" dxfId="1885" priority="52" stopIfTrue="1">
      <formula>LEFT(K146,1)="5"</formula>
    </cfRule>
    <cfRule type="expression" dxfId="1884" priority="53" stopIfTrue="1">
      <formula>LEFT(K146,1)="4"</formula>
    </cfRule>
    <cfRule type="expression" dxfId="1883" priority="54" stopIfTrue="1">
      <formula>OR(LEFT(K146,1)="3",LEFT(K146,1)="2")</formula>
    </cfRule>
  </conditionalFormatting>
  <conditionalFormatting sqref="K153">
    <cfRule type="expression" dxfId="1882" priority="49" stopIfTrue="1">
      <formula>LEFT(K153,1)="5"</formula>
    </cfRule>
    <cfRule type="expression" dxfId="1881" priority="50" stopIfTrue="1">
      <formula>LEFT(K153,1)="4"</formula>
    </cfRule>
    <cfRule type="expression" dxfId="1880" priority="51" stopIfTrue="1">
      <formula>OR(LEFT(K153,1)="3",LEFT(K153,1)="2")</formula>
    </cfRule>
  </conditionalFormatting>
  <conditionalFormatting sqref="K153">
    <cfRule type="expression" dxfId="1879" priority="46" stopIfTrue="1">
      <formula>LEFT(K153,1)="5"</formula>
    </cfRule>
    <cfRule type="expression" dxfId="1878" priority="47" stopIfTrue="1">
      <formula>LEFT(K153,1)="4"</formula>
    </cfRule>
    <cfRule type="expression" dxfId="1877" priority="48" stopIfTrue="1">
      <formula>OR(LEFT(K153,1)="3",LEFT(K153,1)="2")</formula>
    </cfRule>
  </conditionalFormatting>
  <conditionalFormatting sqref="K153">
    <cfRule type="expression" dxfId="1876" priority="43" stopIfTrue="1">
      <formula>LEFT(K153,1)="5"</formula>
    </cfRule>
    <cfRule type="expression" dxfId="1875" priority="44" stopIfTrue="1">
      <formula>LEFT(K153,1)="4"</formula>
    </cfRule>
    <cfRule type="expression" dxfId="1874" priority="45" stopIfTrue="1">
      <formula>OR(LEFT(K153,1)="3",LEFT(K153,1)="2")</formula>
    </cfRule>
  </conditionalFormatting>
  <conditionalFormatting sqref="K157:K159">
    <cfRule type="expression" dxfId="1873" priority="40" stopIfTrue="1">
      <formula>LEFT(K157,1)="5"</formula>
    </cfRule>
    <cfRule type="expression" dxfId="1872" priority="41" stopIfTrue="1">
      <formula>LEFT(K157,1)="4"</formula>
    </cfRule>
    <cfRule type="expression" dxfId="1871" priority="42" stopIfTrue="1">
      <formula>OR(LEFT(K157,1)="3",LEFT(K157,1)="2")</formula>
    </cfRule>
  </conditionalFormatting>
  <conditionalFormatting sqref="K157:K159">
    <cfRule type="expression" dxfId="1870" priority="37" stopIfTrue="1">
      <formula>LEFT(K157,1)="5"</formula>
    </cfRule>
    <cfRule type="expression" dxfId="1869" priority="38" stopIfTrue="1">
      <formula>LEFT(K157,1)="4"</formula>
    </cfRule>
    <cfRule type="expression" dxfId="1868" priority="39" stopIfTrue="1">
      <formula>OR(LEFT(K157,1)="3",LEFT(K157,1)="2")</formula>
    </cfRule>
  </conditionalFormatting>
  <conditionalFormatting sqref="K157:K159">
    <cfRule type="expression" dxfId="1867" priority="34" stopIfTrue="1">
      <formula>LEFT(K157,1)="5"</formula>
    </cfRule>
    <cfRule type="expression" dxfId="1866" priority="35" stopIfTrue="1">
      <formula>LEFT(K157,1)="4"</formula>
    </cfRule>
    <cfRule type="expression" dxfId="1865" priority="36" stopIfTrue="1">
      <formula>OR(LEFT(K157,1)="3",LEFT(K157,1)="2")</formula>
    </cfRule>
  </conditionalFormatting>
  <conditionalFormatting sqref="K163">
    <cfRule type="expression" dxfId="1864" priority="31" stopIfTrue="1">
      <formula>LEFT(K163,1)="5"</formula>
    </cfRule>
    <cfRule type="expression" dxfId="1863" priority="32" stopIfTrue="1">
      <formula>LEFT(K163,1)="4"</formula>
    </cfRule>
    <cfRule type="expression" dxfId="1862" priority="33" stopIfTrue="1">
      <formula>OR(LEFT(K163,1)="3",LEFT(K163,1)="2")</formula>
    </cfRule>
  </conditionalFormatting>
  <conditionalFormatting sqref="K163">
    <cfRule type="expression" dxfId="1861" priority="28" stopIfTrue="1">
      <formula>LEFT(K163,1)="5"</formula>
    </cfRule>
    <cfRule type="expression" dxfId="1860" priority="29" stopIfTrue="1">
      <formula>LEFT(K163,1)="4"</formula>
    </cfRule>
    <cfRule type="expression" dxfId="1859" priority="30" stopIfTrue="1">
      <formula>OR(LEFT(K163,1)="3",LEFT(K163,1)="2")</formula>
    </cfRule>
  </conditionalFormatting>
  <conditionalFormatting sqref="K163">
    <cfRule type="expression" dxfId="1858" priority="25" stopIfTrue="1">
      <formula>LEFT(K163,1)="5"</formula>
    </cfRule>
    <cfRule type="expression" dxfId="1857" priority="26" stopIfTrue="1">
      <formula>LEFT(K163,1)="4"</formula>
    </cfRule>
    <cfRule type="expression" dxfId="1856" priority="27" stopIfTrue="1">
      <formula>OR(LEFT(K163,1)="3",LEFT(K163,1)="2")</formula>
    </cfRule>
  </conditionalFormatting>
  <conditionalFormatting sqref="K169:K170">
    <cfRule type="expression" dxfId="1855" priority="22" stopIfTrue="1">
      <formula>LEFT(K169,1)="5"</formula>
    </cfRule>
    <cfRule type="expression" dxfId="1854" priority="23" stopIfTrue="1">
      <formula>LEFT(K169,1)="4"</formula>
    </cfRule>
    <cfRule type="expression" dxfId="1853" priority="24" stopIfTrue="1">
      <formula>OR(LEFT(K169,1)="3",LEFT(K169,1)="2")</formula>
    </cfRule>
  </conditionalFormatting>
  <conditionalFormatting sqref="K169:K170">
    <cfRule type="expression" dxfId="1852" priority="19" stopIfTrue="1">
      <formula>LEFT(K169,1)="5"</formula>
    </cfRule>
    <cfRule type="expression" dxfId="1851" priority="20" stopIfTrue="1">
      <formula>LEFT(K169,1)="4"</formula>
    </cfRule>
    <cfRule type="expression" dxfId="1850" priority="21" stopIfTrue="1">
      <formula>OR(LEFT(K169,1)="3",LEFT(K169,1)="2")</formula>
    </cfRule>
  </conditionalFormatting>
  <conditionalFormatting sqref="K169:K170">
    <cfRule type="expression" dxfId="1849" priority="16" stopIfTrue="1">
      <formula>LEFT(K169,1)="5"</formula>
    </cfRule>
    <cfRule type="expression" dxfId="1848" priority="17" stopIfTrue="1">
      <formula>LEFT(K169,1)="4"</formula>
    </cfRule>
    <cfRule type="expression" dxfId="1847" priority="18" stopIfTrue="1">
      <formula>OR(LEFT(K169,1)="3",LEFT(K169,1)="2")</formula>
    </cfRule>
  </conditionalFormatting>
  <conditionalFormatting sqref="K22">
    <cfRule type="expression" dxfId="1846" priority="13" stopIfTrue="1">
      <formula>LEFT(K22,1)="5"</formula>
    </cfRule>
    <cfRule type="expression" dxfId="1845" priority="14" stopIfTrue="1">
      <formula>LEFT(K22,1)="4"</formula>
    </cfRule>
    <cfRule type="expression" dxfId="1844" priority="15" stopIfTrue="1">
      <formula>OR(LEFT(K22,1)="3",LEFT(K22,1)="2")</formula>
    </cfRule>
  </conditionalFormatting>
  <conditionalFormatting sqref="K32">
    <cfRule type="expression" dxfId="1843" priority="10" stopIfTrue="1">
      <formula>LEFT(K32,1)="5"</formula>
    </cfRule>
    <cfRule type="expression" dxfId="1842" priority="11" stopIfTrue="1">
      <formula>LEFT(K32,1)="4"</formula>
    </cfRule>
    <cfRule type="expression" dxfId="1841" priority="12" stopIfTrue="1">
      <formula>OR(LEFT(K32,1)="3",LEFT(K32,1)="2")</formula>
    </cfRule>
  </conditionalFormatting>
  <conditionalFormatting sqref="K139">
    <cfRule type="expression" dxfId="1840" priority="7" stopIfTrue="1">
      <formula>LEFT(K139,1)="5"</formula>
    </cfRule>
    <cfRule type="expression" dxfId="1839" priority="8" stopIfTrue="1">
      <formula>LEFT(K139,1)="4"</formula>
    </cfRule>
    <cfRule type="expression" dxfId="1838" priority="9" stopIfTrue="1">
      <formula>OR(LEFT(K139,1)="3",LEFT(K139,1)="2")</formula>
    </cfRule>
  </conditionalFormatting>
  <conditionalFormatting sqref="K72">
    <cfRule type="expression" dxfId="1837" priority="1" stopIfTrue="1">
      <formula>LEFT(K72,1)="5"</formula>
    </cfRule>
    <cfRule type="expression" dxfId="1836" priority="2" stopIfTrue="1">
      <formula>LEFT(K72,1)="4"</formula>
    </cfRule>
    <cfRule type="expression" dxfId="1835" priority="3" stopIfTrue="1">
      <formula>OR(LEFT(K72,1)="3",LEFT(K72,1)="2")</formula>
    </cfRule>
  </conditionalFormatting>
  <dataValidations count="3">
    <dataValidation type="list" allowBlank="1" showInputMessage="1" showErrorMessage="1" sqref="E13:E17 E133:E137 E25:E29 E19:E23 E37:E41 E43:E47 E49:E53 E175:E179 E31:E35 E78:E82 E84:E88 E139:E143 E96:E100 E90:E94 E102:E107 E109:E113 E121:E125 E115:E119 E163:E167 E169:E173 E145:E155 E157:E161 E127:E131 E55:E62 E64:E70 E72:E76" xr:uid="{1C231007-5580-4135-BD7A-178E2FA3ADDE}">
      <formula1>PPE</formula1>
    </dataValidation>
    <dataValidation type="list" allowBlank="1" showInputMessage="1" showErrorMessage="1" sqref="AG62 I25:I29 AG22 I37:I41 I43:I47 I49:I53 I175:I179 AG32 I78:I82 I84:I88 I139:I143 I96:I100 AG25:AG29 AG102:AG106 I109:I113 I121:I125 I115:I119 I169:I173 AG127:AG129 I13:I17 I145:I155 AG157:AG158 I127:I131 I102:I107 I90:I94 I55:I62 AG20 I64:I70 I133:I137 AG169:AG170 AG163 AG55:AG60 AG64 AG146:AG153 I157:I161 I163:I167 I19:I23 I31:I35 I72:I76" xr:uid="{BEB92857-5A85-484E-8920-BF5ABDB24DA8}">
      <formula1>Seriousness</formula1>
    </dataValidation>
    <dataValidation type="list" allowBlank="1" showInputMessage="1" showErrorMessage="1" sqref="H13:H17 H25:H29 AF25:AF29 AF22 H37:H41 H43:H47 H49:H53 H175:H179 AF32 H78:H82 H84:H88 H139:H143 H96:H100 AF102:AF106 H109:H113 H121:H125 H115:H119 H169:H173 AF127:AF129 AF62 H145:H155 AF157:AF158 H127:H131 H102:H107 H90:H94 H55:H62 AF20 H64:H70 H133:H137 AF169:AF170 AF163 AF55:AF60 AF64 AF146:AF153 H157:H161 H163:H167 H19:H23 H31:H35 H72:H76" xr:uid="{3EEB8893-1A3A-4527-ADB3-ED46C984FF13}">
      <formula1>Exposition</formula1>
    </dataValidation>
  </dataValidations>
  <hyperlinks>
    <hyperlink ref="AA157" r:id="rId1" xr:uid="{1524A935-A274-41CF-9E4B-49EF50D83770}"/>
  </hyperlinks>
  <pageMargins left="0.19685039370078741" right="0.19685039370078741" top="0.59055118110236227" bottom="0.59055118110236227" header="0.51181102362204722" footer="0.51181102362204722"/>
  <pageSetup paperSize="8" scale="42" orientation="landscape"/>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rgb="FFFF0000"/>
  </sheetPr>
  <dimension ref="A1:GY182"/>
  <sheetViews>
    <sheetView topLeftCell="A35" zoomScale="70" zoomScaleNormal="70" workbookViewId="0">
      <selection activeCell="D148" sqref="D148"/>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2.5703125" style="290" hidden="1" customWidth="1"/>
    <col min="11" max="11" width="15.7109375" style="90" customWidth="1"/>
    <col min="12" max="13" width="11" style="90" hidden="1" customWidth="1"/>
    <col min="14" max="18" width="12.7109375" style="90" customWidth="1"/>
    <col min="19" max="19" width="5.28515625" style="3" hidden="1" customWidth="1"/>
    <col min="20" max="20" width="5.7109375" style="3" hidden="1" customWidth="1"/>
    <col min="21" max="21" width="10.28515625" style="319" hidden="1" customWidth="1"/>
    <col min="22" max="22" width="8.5703125" style="319" hidden="1" customWidth="1"/>
    <col min="23" max="25" width="3.5703125"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91" t="s">
        <v>343</v>
      </c>
      <c r="C2" s="484" t="s">
        <v>1096</v>
      </c>
      <c r="D2" s="505"/>
      <c r="E2" s="288"/>
      <c r="K2" s="290"/>
      <c r="L2" s="290"/>
      <c r="M2" s="290"/>
      <c r="N2" s="290"/>
      <c r="O2" s="290"/>
      <c r="P2" s="290"/>
      <c r="Q2" s="290"/>
      <c r="R2" s="290"/>
      <c r="S2" s="319"/>
      <c r="T2" s="319"/>
      <c r="V2" s="416"/>
    </row>
    <row r="3" spans="1:207" ht="25.5">
      <c r="B3" s="492" t="s">
        <v>345</v>
      </c>
      <c r="C3" s="485" t="s">
        <v>1097</v>
      </c>
      <c r="D3" s="288"/>
      <c r="E3" s="288"/>
      <c r="K3" s="290"/>
      <c r="L3" s="290"/>
      <c r="M3" s="290"/>
      <c r="N3" s="290"/>
      <c r="O3" s="290"/>
      <c r="P3" s="290"/>
      <c r="Q3" s="290"/>
      <c r="R3" s="290"/>
      <c r="S3" s="319"/>
      <c r="T3" s="319"/>
    </row>
    <row r="4" spans="1:207">
      <c r="B4" s="493" t="s">
        <v>347</v>
      </c>
      <c r="C4" s="486" t="s">
        <v>348</v>
      </c>
      <c r="D4" s="289"/>
      <c r="E4" s="289"/>
      <c r="K4" s="290"/>
      <c r="L4" s="290"/>
      <c r="M4" s="290"/>
      <c r="N4" s="290"/>
      <c r="O4" s="290"/>
      <c r="P4" s="290"/>
      <c r="Q4" s="290"/>
      <c r="R4" s="290"/>
      <c r="S4" s="319"/>
      <c r="T4" s="319"/>
    </row>
    <row r="5" spans="1:207">
      <c r="B5" s="494" t="s">
        <v>314</v>
      </c>
      <c r="C5" s="487">
        <v>44698</v>
      </c>
      <c r="K5" s="290"/>
      <c r="L5" s="290"/>
      <c r="M5" s="290"/>
      <c r="N5" s="290"/>
      <c r="O5" s="290"/>
      <c r="P5" s="290"/>
      <c r="Q5" s="290"/>
      <c r="R5" s="290"/>
      <c r="S5" s="319"/>
      <c r="T5" s="319"/>
    </row>
    <row r="6" spans="1:207">
      <c r="B6" s="494" t="s">
        <v>315</v>
      </c>
      <c r="C6" s="487">
        <v>45378</v>
      </c>
      <c r="K6" s="290"/>
      <c r="L6" s="290"/>
      <c r="M6" s="290"/>
      <c r="N6" s="290"/>
      <c r="O6" s="290"/>
      <c r="P6" s="290"/>
      <c r="Q6" s="290"/>
      <c r="R6" s="290"/>
      <c r="S6" s="319"/>
      <c r="T6" s="319"/>
    </row>
    <row r="7" spans="1:207">
      <c r="B7" s="492" t="s">
        <v>350</v>
      </c>
      <c r="C7" s="489">
        <f>IF(ISERROR(AVERAGE(F12:F191)),C7,AVERAGE(F12:F191))</f>
        <v>12</v>
      </c>
      <c r="K7" s="290"/>
      <c r="L7" s="290"/>
      <c r="M7" s="290"/>
      <c r="N7" s="290"/>
      <c r="O7" s="290"/>
      <c r="P7" s="290"/>
      <c r="Q7" s="290"/>
      <c r="R7" s="290"/>
      <c r="S7" s="319"/>
      <c r="T7" s="319"/>
    </row>
    <row r="8" spans="1:207">
      <c r="B8" s="495" t="s">
        <v>351</v>
      </c>
      <c r="C8" s="490" t="s">
        <v>1098</v>
      </c>
      <c r="D8" s="865" t="str">
        <f>IF((F9&lt;=0.85*C7),"Alert: please reconsider your HWAG definition","")</f>
        <v/>
      </c>
      <c r="E8" s="865"/>
      <c r="F8" s="865"/>
      <c r="G8" s="865"/>
    </row>
    <row r="9" spans="1:207">
      <c r="F9" s="320">
        <f>IF(ISERROR(AVERAGE(F12:F176)),C7,AVERAGE(F12:F176))</f>
        <v>12</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193" t="s">
        <v>1065</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206" t="s">
        <v>387</v>
      </c>
      <c r="AD11" s="226" t="s">
        <v>388</v>
      </c>
      <c r="AE11" s="207" t="s">
        <v>389</v>
      </c>
      <c r="AF11" s="227" t="s">
        <v>367</v>
      </c>
      <c r="AG11" s="228" t="s">
        <v>368</v>
      </c>
      <c r="AH11" s="229" t="s">
        <v>369</v>
      </c>
      <c r="AI11" s="230" t="s">
        <v>370</v>
      </c>
    </row>
    <row r="12" spans="1:207" s="517" customFormat="1" ht="14.25">
      <c r="A12" s="403" t="s">
        <v>253</v>
      </c>
      <c r="B12" s="398"/>
      <c r="C12" s="398"/>
      <c r="D12" s="398"/>
      <c r="E12" s="370"/>
      <c r="F12" s="370"/>
      <c r="G12" s="464"/>
      <c r="H12" s="412"/>
      <c r="I12" s="398"/>
      <c r="J12" s="398">
        <f>IF(SUM(J13:J17)=0,"",MAX(J13:J17))</f>
        <v>36</v>
      </c>
      <c r="K12" s="356" t="str">
        <f>IF(ISERROR(VLOOKUP(Y12,'Directive OSH09 (FR)'!$T$6:$U$10,2,FALSE)),"",VLOOKUP(Y12,'Directive OSH09 (FR)'!$T$6:$U$10,2,FALSE))</f>
        <v>3-Moderé</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IF(J12="","",IF(J12&gt;=161,5,IF(J12&gt;=65,4,IF(J12&gt;=20,3,IF(J12&gt;=9,2,1)))))</f>
        <v>3</v>
      </c>
      <c r="Z12" s="374"/>
      <c r="AA12" s="375"/>
      <c r="AB12" s="375"/>
      <c r="AC12" s="375"/>
      <c r="AD12" s="376"/>
      <c r="AE12" s="374"/>
      <c r="AF12" s="375"/>
      <c r="AG12" s="375"/>
      <c r="AH12" s="375"/>
      <c r="AI12" s="37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87.75" customHeight="1">
      <c r="A13" s="404" t="s">
        <v>1308</v>
      </c>
      <c r="B13" s="255" t="s">
        <v>889</v>
      </c>
      <c r="C13" s="255" t="s">
        <v>1066</v>
      </c>
      <c r="D13" s="255" t="s">
        <v>1067</v>
      </c>
      <c r="E13" s="266" t="s">
        <v>36</v>
      </c>
      <c r="F13" s="267">
        <v>12</v>
      </c>
      <c r="G13" s="256" t="s">
        <v>418</v>
      </c>
      <c r="H13" s="7" t="s">
        <v>35</v>
      </c>
      <c r="I13" s="8" t="s">
        <v>49</v>
      </c>
      <c r="J13" s="8">
        <f>IF(ISERROR(W13*X13),"",W13*X13)</f>
        <v>36</v>
      </c>
      <c r="K13" s="14" t="str">
        <f>IF(ISERROR(VLOOKUP(Y13,'Directive OSH09 (FR)'!$T$6:$U$10,2,FALSE)),"",VLOOKUP(Y13,'Directive OSH09 (FR)'!$T$6:$U$10,2,FALSE))</f>
        <v>3-Moderé</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2</v>
      </c>
      <c r="X13" s="3">
        <f>IF(ISERROR(VLOOKUP(I13,'Directive OSH09 (FR)'!$O$13:$P$17,2,FALSE)),"",VLOOKUP(I13,'Directive OSH09 (FR)'!$O$13:$P$17,2,FALSE))</f>
        <v>18</v>
      </c>
      <c r="Y13" s="3">
        <f>IF(J13="","",IF(J13&gt;=161,5,IF(J13&gt;=65,4,IF(J13&gt;=20,3,IF(J13&gt;=9,2,1)))))</f>
        <v>3</v>
      </c>
      <c r="Z13" s="196" t="s">
        <v>1013</v>
      </c>
      <c r="AA13" s="176" t="s">
        <v>1014</v>
      </c>
      <c r="AB13" s="177"/>
      <c r="AC13" s="177"/>
      <c r="AD13" s="197"/>
      <c r="AE13" s="196"/>
      <c r="AF13" s="176"/>
      <c r="AG13" s="176"/>
      <c r="AH13" s="177"/>
      <c r="AI13" s="264"/>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87.75" customHeight="1">
      <c r="A14" s="404"/>
      <c r="B14" s="8"/>
      <c r="C14" s="8"/>
      <c r="D14" s="255"/>
      <c r="E14" s="266"/>
      <c r="F14" s="267"/>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67"/>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40" t="s">
        <v>257</v>
      </c>
      <c r="B18" s="398"/>
      <c r="C18" s="398"/>
      <c r="D18" s="398"/>
      <c r="E18" s="370"/>
      <c r="F18" s="371"/>
      <c r="G18" s="464"/>
      <c r="H18" s="412"/>
      <c r="I18" s="398"/>
      <c r="J18" s="398">
        <f>IF(SUM(J19:J23)=0,"",MAX(J19:J23))</f>
        <v>4</v>
      </c>
      <c r="K18" s="356" t="str">
        <f>IF(ISERROR(VLOOKUP(Y18,'Directive OSH09 (FR)'!$T$6:$U$10,2,FALSE)),"",VLOOKUP(Y18,'Directive OSH09 (FR)'!$T$6:$U$10,2,FALSE))</f>
        <v>1-Negligeable</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IF(M18="Yes",IF(SUM(T19:T23)=0,0,1),2)</f>
        <v>0</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1</v>
      </c>
      <c r="Z18" s="367"/>
      <c r="AA18" s="365"/>
      <c r="AB18" s="365"/>
      <c r="AC18" s="365"/>
      <c r="AD18" s="369"/>
      <c r="AE18" s="367"/>
      <c r="AF18" s="365"/>
      <c r="AG18" s="365"/>
      <c r="AH18" s="365"/>
      <c r="AI18" s="369"/>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25.5">
      <c r="A19" s="261"/>
      <c r="B19" s="8" t="s">
        <v>1015</v>
      </c>
      <c r="C19" s="8" t="s">
        <v>1071</v>
      </c>
      <c r="D19" s="8" t="s">
        <v>1017</v>
      </c>
      <c r="E19" s="266" t="s">
        <v>33</v>
      </c>
      <c r="F19" s="267">
        <v>12</v>
      </c>
      <c r="G19" s="321"/>
      <c r="H19" s="7" t="s">
        <v>38</v>
      </c>
      <c r="I19" s="8" t="s">
        <v>46</v>
      </c>
      <c r="J19" s="8">
        <f>IF(ISERROR(W19*X19),"",W19*X19)</f>
        <v>4</v>
      </c>
      <c r="K19" s="14" t="str">
        <f>IF(ISERROR(VLOOKUP(Y19,'Directive OSH09 (FR)'!$T$6:$U$10,2,FALSE)),"",VLOOKUP(Y19,'Directive OSH09 (FR)'!$T$6:$U$10,2,FALSE))</f>
        <v>1-Negligeable</v>
      </c>
      <c r="L19" s="126"/>
      <c r="M19" s="127"/>
      <c r="N19" s="27"/>
      <c r="O19" s="27"/>
      <c r="P19" s="27"/>
      <c r="Q19" s="57"/>
      <c r="R19" s="35"/>
      <c r="S19" s="7">
        <f t="shared" ref="S19:T23" si="5">U19</f>
        <v>0</v>
      </c>
      <c r="T19" s="35">
        <f t="shared" si="5"/>
        <v>0</v>
      </c>
      <c r="U19" s="3">
        <f>IF(A19="",0,IF(Q$18="",1,IF(Q$18+$U$18*365&lt;$U$1,1,0)))</f>
        <v>0</v>
      </c>
      <c r="V19" s="163">
        <f>IF(A19="",0,IF(Q$18="",1,IF(Q$18+$V$18*365&lt;$U$1,1,0)))</f>
        <v>0</v>
      </c>
      <c r="W19" s="162">
        <f>IF(ISERROR(VLOOKUP(H19,'Directive OSH09 (FR)'!$O$6:$P$10,2,FALSE)),"",VLOOKUP(H19,'Directive OSH09 (FR)'!$O$6:$P$10,2,FALSE))</f>
        <v>4</v>
      </c>
      <c r="X19" s="3">
        <f>IF(ISERROR(VLOOKUP(I19,'Directive OSH09 (FR)'!$O$13:$P$17,2,FALSE)),"",VLOOKUP(I19,'Directive OSH09 (FR)'!$O$13:$P$17,2,FALSE))</f>
        <v>1</v>
      </c>
      <c r="Y19" s="3">
        <f>IF(J19="","",IF(J19&gt;=161,5,IF(J19&gt;=65,4,IF(J19&gt;=20,3,IF(J19&gt;=9,2,1)))))</f>
        <v>1</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261"/>
      <c r="B20" s="8"/>
      <c r="C20" s="8"/>
      <c r="D20" s="8"/>
      <c r="E20" s="266"/>
      <c r="F20" s="267"/>
      <c r="G20" s="321"/>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3" t="str">
        <f t="shared" ref="Y20:Y23" si="9">IF(J20="","",IF(J20&gt;=161,5,IF(J20&gt;=65,4,IF(J20&gt;=20,3,IF(J20&gt;=9,2,1)))))</f>
        <v/>
      </c>
      <c r="Z20" s="417"/>
      <c r="AA20" s="418"/>
      <c r="AB20" s="418"/>
      <c r="AC20" s="418"/>
      <c r="AD20" s="419"/>
      <c r="AE20" s="417"/>
      <c r="AF20" s="418"/>
      <c r="AG20" s="418"/>
      <c r="AH20" s="418"/>
      <c r="AI20" s="419"/>
    </row>
    <row r="21" spans="1:207">
      <c r="A21" s="261"/>
      <c r="B21" s="8"/>
      <c r="C21" s="8"/>
      <c r="D21" s="8"/>
      <c r="E21" s="266"/>
      <c r="F21" s="267"/>
      <c r="G21" s="321"/>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3" t="str">
        <f t="shared" si="9"/>
        <v/>
      </c>
      <c r="Z21" s="417"/>
      <c r="AA21" s="418"/>
      <c r="AB21" s="418"/>
      <c r="AC21" s="418"/>
      <c r="AD21" s="419"/>
      <c r="AE21" s="417"/>
      <c r="AF21" s="418"/>
      <c r="AG21" s="418"/>
      <c r="AH21" s="418"/>
      <c r="AI21" s="419"/>
    </row>
    <row r="22" spans="1:207">
      <c r="A22" s="261"/>
      <c r="B22" s="8"/>
      <c r="C22" s="8"/>
      <c r="D22" s="8"/>
      <c r="E22" s="266"/>
      <c r="F22" s="267"/>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3" t="str">
        <f t="shared" si="9"/>
        <v/>
      </c>
      <c r="Z22" s="417"/>
      <c r="AA22" s="418"/>
      <c r="AB22" s="418"/>
      <c r="AC22" s="418"/>
      <c r="AD22" s="419"/>
      <c r="AE22" s="417"/>
      <c r="AF22" s="418"/>
      <c r="AG22" s="418"/>
      <c r="AH22" s="418"/>
      <c r="AI22" s="419"/>
    </row>
    <row r="23" spans="1:207" ht="5.25" customHeight="1">
      <c r="A23" s="405"/>
      <c r="B23" s="62"/>
      <c r="C23" s="62"/>
      <c r="D23" s="62"/>
      <c r="E23" s="293"/>
      <c r="F23" s="282"/>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3" t="str">
        <f t="shared" si="9"/>
        <v/>
      </c>
      <c r="Z23" s="417"/>
      <c r="AA23" s="418"/>
      <c r="AB23" s="418"/>
      <c r="AC23" s="418"/>
      <c r="AD23" s="419"/>
      <c r="AE23" s="417"/>
      <c r="AF23" s="418"/>
      <c r="AG23" s="418"/>
      <c r="AH23" s="418"/>
      <c r="AI23" s="419"/>
    </row>
    <row r="24" spans="1:207" s="517" customFormat="1">
      <c r="A24" s="410" t="s">
        <v>263</v>
      </c>
      <c r="B24" s="398"/>
      <c r="C24" s="398"/>
      <c r="D24" s="398"/>
      <c r="E24" s="370"/>
      <c r="F24" s="371"/>
      <c r="G24" s="464"/>
      <c r="H24" s="412"/>
      <c r="I24" s="398"/>
      <c r="J24" s="398">
        <f>IF(SUM(J25:J29)=0,"",MAX(J25:J29))</f>
        <v>4</v>
      </c>
      <c r="K24" s="356" t="str">
        <f>IF(ISERROR(VLOOKUP(Y24,'Directive OSH09 (FR)'!$T$6:$U$10,2,FALSE)),"",VLOOKUP(Y24,'Directive OSH09 (FR)'!$T$6:$U$10,2,FALSE))</f>
        <v>1-Negligeable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IF(OR(L24="Yes",M24="Yes"),MAX(Q25:Q29),"")</f>
        <v/>
      </c>
      <c r="R24" s="361"/>
      <c r="S24" s="357">
        <f>IF(L24="Yes",IF(SUM(S25:S29)=0,0,1),2)</f>
        <v>2</v>
      </c>
      <c r="T24" s="361">
        <f>IF(M24="Yes",IF(SUM(T25:T29)=0,0,1),2)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1</v>
      </c>
      <c r="Z24" s="445"/>
      <c r="AA24" s="446"/>
      <c r="AB24" s="446"/>
      <c r="AC24" s="446"/>
      <c r="AD24" s="447"/>
      <c r="AE24" s="445"/>
      <c r="AF24" s="446"/>
      <c r="AG24" s="446"/>
      <c r="AH24" s="446"/>
      <c r="AI24" s="447"/>
    </row>
    <row r="25" spans="1:207" ht="76.5">
      <c r="A25" s="261" t="s">
        <v>424</v>
      </c>
      <c r="B25" s="8" t="s">
        <v>1081</v>
      </c>
      <c r="C25" s="8" t="s">
        <v>1082</v>
      </c>
      <c r="D25" s="8" t="s">
        <v>427</v>
      </c>
      <c r="E25" s="266" t="s">
        <v>36</v>
      </c>
      <c r="F25" s="283">
        <v>12</v>
      </c>
      <c r="G25" s="321"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U25</f>
        <v>1</v>
      </c>
      <c r="T25" s="35">
        <f>V25</f>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196"/>
      <c r="AA25" s="418"/>
      <c r="AB25" s="418"/>
      <c r="AC25" s="418"/>
      <c r="AD25" s="419"/>
      <c r="AE25" s="421"/>
      <c r="AF25" s="8"/>
      <c r="AG25" s="8"/>
      <c r="AH25" s="8">
        <f>IF(ISERROR(AU25*AV25),"",AU25*AV25)</f>
        <v>0</v>
      </c>
      <c r="AI25" s="419"/>
    </row>
    <row r="26" spans="1:207" ht="63.75">
      <c r="A26" s="261" t="s">
        <v>424</v>
      </c>
      <c r="B26" s="8" t="s">
        <v>1083</v>
      </c>
      <c r="C26" s="8" t="s">
        <v>1084</v>
      </c>
      <c r="D26" s="8" t="s">
        <v>1085</v>
      </c>
      <c r="E26" s="266" t="s">
        <v>39</v>
      </c>
      <c r="F26" s="283">
        <v>12</v>
      </c>
      <c r="G26" s="321"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U26</f>
        <v>1</v>
      </c>
      <c r="T26" s="35">
        <f>V26</f>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196"/>
      <c r="AA26" s="418"/>
      <c r="AB26" s="418"/>
      <c r="AC26" s="418"/>
      <c r="AD26" s="419"/>
      <c r="AE26" s="421"/>
      <c r="AF26" s="8"/>
      <c r="AG26" s="8"/>
      <c r="AH26" s="8">
        <f>IF(ISERROR(AU26*AV26),"",AU26*AV26)</f>
        <v>0</v>
      </c>
      <c r="AI26" s="419"/>
    </row>
    <row r="27" spans="1:207">
      <c r="A27" s="261"/>
      <c r="B27" s="8"/>
      <c r="C27" s="8"/>
      <c r="D27" s="8"/>
      <c r="E27" s="266"/>
      <c r="F27" s="283"/>
      <c r="G27" s="321"/>
      <c r="H27" s="7"/>
      <c r="I27" s="8"/>
      <c r="J27" s="8"/>
      <c r="K27" s="14"/>
      <c r="L27" s="126"/>
      <c r="M27" s="127"/>
      <c r="N27" s="27"/>
      <c r="O27" s="27"/>
      <c r="P27" s="27"/>
      <c r="Q27" s="57"/>
      <c r="R27" s="35"/>
      <c r="S27" s="7"/>
      <c r="T27" s="35"/>
      <c r="U27" s="3"/>
      <c r="V27" s="163"/>
      <c r="W27" s="162"/>
      <c r="X27" s="3"/>
      <c r="Y27" s="3"/>
      <c r="Z27" s="196"/>
      <c r="AA27" s="418"/>
      <c r="AB27" s="418"/>
      <c r="AC27" s="418"/>
      <c r="AD27" s="419"/>
      <c r="AE27" s="421"/>
      <c r="AF27" s="8"/>
      <c r="AG27" s="8"/>
      <c r="AH27" s="8"/>
      <c r="AI27" s="419"/>
    </row>
    <row r="28" spans="1:207">
      <c r="A28" s="261"/>
      <c r="B28" s="8"/>
      <c r="C28" s="8"/>
      <c r="D28" s="8"/>
      <c r="E28" s="266"/>
      <c r="F28" s="283"/>
      <c r="G28" s="321"/>
      <c r="H28" s="7"/>
      <c r="I28" s="8"/>
      <c r="J28" s="8"/>
      <c r="K28" s="14"/>
      <c r="L28" s="126"/>
      <c r="M28" s="127"/>
      <c r="N28" s="27"/>
      <c r="O28" s="27"/>
      <c r="P28" s="27"/>
      <c r="Q28" s="57"/>
      <c r="R28" s="35"/>
      <c r="S28" s="7"/>
      <c r="T28" s="35"/>
      <c r="U28" s="3"/>
      <c r="V28" s="163"/>
      <c r="W28" s="162"/>
      <c r="X28" s="3"/>
      <c r="Y28" s="3"/>
      <c r="Z28" s="452"/>
      <c r="AA28" s="418"/>
      <c r="AB28" s="418"/>
      <c r="AC28" s="418"/>
      <c r="AD28" s="419"/>
      <c r="AE28" s="421"/>
      <c r="AF28" s="8"/>
      <c r="AG28" s="8"/>
      <c r="AH28" s="8"/>
      <c r="AI28" s="419"/>
    </row>
    <row r="29" spans="1:207" ht="5.25" customHeight="1">
      <c r="A29" s="261"/>
      <c r="B29" s="8"/>
      <c r="C29" s="8"/>
      <c r="D29" s="8"/>
      <c r="E29" s="266"/>
      <c r="F29" s="283"/>
      <c r="G29" s="321"/>
      <c r="H29" s="7"/>
      <c r="I29" s="8"/>
      <c r="J29" s="309"/>
      <c r="K29" s="308"/>
      <c r="L29" s="126"/>
      <c r="M29" s="127"/>
      <c r="N29" s="27"/>
      <c r="O29" s="27"/>
      <c r="P29" s="27"/>
      <c r="Q29" s="57"/>
      <c r="R29" s="35"/>
      <c r="S29" s="7"/>
      <c r="T29" s="35"/>
      <c r="U29" s="3"/>
      <c r="V29" s="163"/>
      <c r="W29" s="162"/>
      <c r="X29" s="3"/>
      <c r="Y29" s="3"/>
      <c r="Z29" s="452"/>
      <c r="AA29" s="418"/>
      <c r="AB29" s="418"/>
      <c r="AC29" s="418"/>
      <c r="AD29" s="419"/>
      <c r="AE29" s="421"/>
      <c r="AF29" s="8"/>
      <c r="AG29" s="8"/>
      <c r="AH29" s="8"/>
      <c r="AI29" s="419"/>
    </row>
    <row r="30" spans="1:207" s="517" customFormat="1">
      <c r="A30" s="410" t="s">
        <v>267</v>
      </c>
      <c r="B30" s="398"/>
      <c r="C30" s="398"/>
      <c r="D30" s="398"/>
      <c r="E30" s="370"/>
      <c r="F30" s="371"/>
      <c r="G30" s="464"/>
      <c r="H30" s="412"/>
      <c r="I30" s="398"/>
      <c r="J30" s="398">
        <f>IF(SUM(J31:J35)=0,"",MAX(J31:J35))</f>
        <v>36</v>
      </c>
      <c r="K30" s="356" t="str">
        <f>IF(ISERROR(VLOOKUP(Y30,'Directive OSH09 (FR)'!$T$6:$U$10,2,FALSE)),"",VLOOKUP(Y30,'Directive OSH09 (FR)'!$T$6:$U$10,2,FALSE))</f>
        <v>3-Moderé</v>
      </c>
      <c r="L30" s="357" t="str">
        <f>IF(ISERROR(VLOOKUP($A30,Dangers!$B$4:$G$1001,4,FALSE)),"ERR",IF(ISBLANK(VLOOKUP($A30,Dangers!$B$4:$G$1001,4,FALSE)),"","Yes"))</f>
        <v/>
      </c>
      <c r="M30" s="358" t="str">
        <f>IF(ISERROR(VLOOKUP($A30,Dangers!$B$4:$G$1001,6,FALSE)),"ERR",IF(ISBLANK((VLOOKUP($A30,Dangers!$B$4:$G$1001,6,FALSE))),"","Yes"))</f>
        <v/>
      </c>
      <c r="N30" s="358"/>
      <c r="O30" s="359"/>
      <c r="P30" s="358"/>
      <c r="Q30" s="360" t="str">
        <f>IF(OR(L30="Yes",M30="Yes"),MAX(Q31:Q35),"")</f>
        <v/>
      </c>
      <c r="R30" s="361"/>
      <c r="S30" s="357">
        <f>IF(L30="Yes",IF(SUM(S31:S35)=0,0,1),2)</f>
        <v>2</v>
      </c>
      <c r="T30" s="361">
        <f>IF(M30="Yes",IF(SUM(T31:T35)=0,0,1),2)</f>
        <v>2</v>
      </c>
      <c r="U30" s="362">
        <v>0</v>
      </c>
      <c r="V30" s="363">
        <v>0</v>
      </c>
      <c r="W30" s="364" t="str">
        <f>IF(ISERROR(VLOOKUP(H30,'Directive OSH09 (FR)'!$O$6:$P$10,2,FALSE)),"",VLOOKUP(H30,'Directive OSH09 (FR)'!$O$6:$P$10,2,FALSE))</f>
        <v/>
      </c>
      <c r="X30" s="362" t="str">
        <f>IF(ISERROR(VLOOKUP(I30,'Directive OSH09 (FR)'!$O$13:$P$17,2,FALSE)),"",VLOOKUP(I30,'Directive OSH09 (FR)'!$O$13:$P$17,2,FALSE))</f>
        <v/>
      </c>
      <c r="Y30" s="362">
        <f>IF(J30="","",IF(J30&gt;=161,5,IF(J30&gt;=65,4,IF(J30&gt;=20,3,IF(J30&gt;=9,2,1)))))</f>
        <v>3</v>
      </c>
      <c r="Z30" s="445"/>
      <c r="AA30" s="446"/>
      <c r="AB30" s="446"/>
      <c r="AC30" s="446"/>
      <c r="AD30" s="447"/>
      <c r="AE30" s="445"/>
      <c r="AF30" s="446"/>
      <c r="AG30" s="446"/>
      <c r="AH30" s="446"/>
      <c r="AI30" s="447"/>
    </row>
    <row r="31" spans="1:207" ht="114.75">
      <c r="A31" s="261"/>
      <c r="B31" s="255" t="s">
        <v>889</v>
      </c>
      <c r="C31" s="8" t="s">
        <v>890</v>
      </c>
      <c r="D31" s="8" t="s">
        <v>1026</v>
      </c>
      <c r="E31" s="266" t="s">
        <v>36</v>
      </c>
      <c r="F31" s="267">
        <v>12</v>
      </c>
      <c r="G31" s="321" t="s">
        <v>892</v>
      </c>
      <c r="H31" s="7" t="s">
        <v>41</v>
      </c>
      <c r="I31" s="8" t="s">
        <v>47</v>
      </c>
      <c r="J31" s="8">
        <f>IF(ISERROR(W31*X31),"",W31*X31)</f>
        <v>36</v>
      </c>
      <c r="K31" s="14" t="str">
        <f>IF(ISERROR(VLOOKUP(Y31,'Directive OSH09 (FR)'!$T$6:$U$10,2,FALSE)),"",VLOOKUP(Y31,'Directive OSH09 (FR)'!$T$6:$U$10,2,FALSE))</f>
        <v>3-Moderé</v>
      </c>
      <c r="L31" s="126"/>
      <c r="M31" s="127"/>
      <c r="N31" s="27"/>
      <c r="O31" s="27"/>
      <c r="P31" s="27"/>
      <c r="Q31" s="57"/>
      <c r="R31" s="35"/>
      <c r="S31" s="7">
        <f t="shared" ref="S31:T35" si="10">U31</f>
        <v>0</v>
      </c>
      <c r="T31" s="35">
        <f t="shared" si="10"/>
        <v>0</v>
      </c>
      <c r="U31" s="3">
        <f>IF(A31="",0,IF(Q$30="",1,IF(Q$30+$U$30*365&lt;$U$1,1,0)))</f>
        <v>0</v>
      </c>
      <c r="V31" s="163">
        <f>IF(A31="",0,IF(Q$30="",1,IF(Q$30+$V$30*365&lt;$U$1,1,0)))</f>
        <v>0</v>
      </c>
      <c r="W31" s="162">
        <f>IF(ISERROR(VLOOKUP(H31,'Directive OSH09 (FR)'!$O$6:$P$10,2,FALSE)),"",VLOOKUP(H31,'Directive OSH09 (FR)'!$O$6:$P$10,2,FALSE))</f>
        <v>9</v>
      </c>
      <c r="X31" s="3">
        <f>IF(ISERROR(VLOOKUP(I31,'Directive OSH09 (FR)'!$O$13:$P$17,2,FALSE)),"",VLOOKUP(I31,'Directive OSH09 (FR)'!$O$13:$P$17,2,FALSE))</f>
        <v>4</v>
      </c>
      <c r="Y31" s="3">
        <f>IF(J31="","",IF(J31&gt;=161,5,IF(J31&gt;=65,4,IF(J31&gt;=20,3,IF(J31&gt;=9,2,1)))))</f>
        <v>3</v>
      </c>
      <c r="Z31" s="417"/>
      <c r="AA31" s="418"/>
      <c r="AB31" s="418"/>
      <c r="AC31" s="418"/>
      <c r="AD31" s="419"/>
      <c r="AE31" s="417"/>
      <c r="AF31" s="418"/>
      <c r="AG31" s="418"/>
      <c r="AH31" s="418"/>
      <c r="AI31" s="419"/>
    </row>
    <row r="32" spans="1:207" ht="38.25">
      <c r="A32" s="261"/>
      <c r="B32" s="255" t="s">
        <v>1099</v>
      </c>
      <c r="C32" s="8" t="s">
        <v>1100</v>
      </c>
      <c r="D32" s="8" t="s">
        <v>1101</v>
      </c>
      <c r="E32" s="266" t="s">
        <v>39</v>
      </c>
      <c r="F32" s="267">
        <v>12</v>
      </c>
      <c r="G32" s="321" t="s">
        <v>1102</v>
      </c>
      <c r="H32" s="7" t="s">
        <v>38</v>
      </c>
      <c r="I32" s="8" t="s">
        <v>47</v>
      </c>
      <c r="J32" s="8">
        <f t="shared" ref="J32:J35" si="11">IF(ISERROR(W32*X32),"",W32*X32)</f>
        <v>16</v>
      </c>
      <c r="K32" s="14" t="str">
        <f>IF(ISERROR(VLOOKUP(Y32,'Directive OSH09 (FR)'!$T$6:$U$10,2,FALSE)),"",VLOOKUP(Y32,'Directive OSH09 (FR)'!$T$6:$U$10,2,FALSE))</f>
        <v>2-Tolérable</v>
      </c>
      <c r="L32" s="126"/>
      <c r="M32" s="127"/>
      <c r="N32" s="27"/>
      <c r="O32" s="27"/>
      <c r="P32" s="27"/>
      <c r="Q32" s="57"/>
      <c r="R32" s="35"/>
      <c r="S32" s="7">
        <f t="shared" si="10"/>
        <v>0</v>
      </c>
      <c r="T32" s="35">
        <f t="shared" si="10"/>
        <v>0</v>
      </c>
      <c r="U32" s="3">
        <f t="shared" ref="U32:U35" si="12">IF(A32="",0,IF(Q$30="",1,IF(Q$30+$U$30*365&lt;$U$1,1,0)))</f>
        <v>0</v>
      </c>
      <c r="V32" s="163">
        <f t="shared" ref="V32:V35" si="13">IF(A32="",0,IF(Q$30="",1,IF(Q$30+$V$30*365&lt;$U$1,1,0)))</f>
        <v>0</v>
      </c>
      <c r="W32" s="162">
        <f>IF(ISERROR(VLOOKUP(H32,'Directive OSH09 (FR)'!$O$6:$P$10,2,FALSE)),"",VLOOKUP(H32,'Directive OSH09 (FR)'!$O$6:$P$10,2,FALSE))</f>
        <v>4</v>
      </c>
      <c r="X32" s="3">
        <f>IF(ISERROR(VLOOKUP(I32,'Directive OSH09 (FR)'!$O$13:$P$17,2,FALSE)),"",VLOOKUP(I32,'Directive OSH09 (FR)'!$O$13:$P$17,2,FALSE))</f>
        <v>4</v>
      </c>
      <c r="Y32" s="3">
        <f t="shared" ref="Y32:Y35" si="14">IF(J32="","",IF(J32&gt;=161,5,IF(J32&gt;=65,4,IF(J32&gt;=20,3,IF(J32&gt;=9,2,1)))))</f>
        <v>2</v>
      </c>
      <c r="Z32" s="417"/>
      <c r="AA32" s="418"/>
      <c r="AB32" s="418"/>
      <c r="AC32" s="418"/>
      <c r="AD32" s="419"/>
      <c r="AE32" s="417"/>
      <c r="AF32" s="418"/>
      <c r="AG32" s="418"/>
      <c r="AH32" s="418"/>
      <c r="AI32" s="419"/>
    </row>
    <row r="33" spans="1:35">
      <c r="A33" s="261"/>
      <c r="B33" s="8"/>
      <c r="C33" s="8"/>
      <c r="D33" s="8"/>
      <c r="E33" s="266"/>
      <c r="F33" s="267"/>
      <c r="G33" s="321"/>
      <c r="H33" s="7"/>
      <c r="I33" s="8"/>
      <c r="J33" s="8" t="str">
        <f t="shared" si="11"/>
        <v/>
      </c>
      <c r="K33" s="14" t="str">
        <f>IF(ISERROR(VLOOKUP(Y33,'Directive OSH09 (FR)'!$T$6:$U$10,2,FALSE)),"",VLOOKUP(Y33,'Directive OSH09 (FR)'!$T$6:$U$10,2,FALSE))</f>
        <v/>
      </c>
      <c r="L33" s="126"/>
      <c r="M33" s="127"/>
      <c r="N33" s="27"/>
      <c r="O33" s="27"/>
      <c r="P33" s="27"/>
      <c r="Q33" s="57"/>
      <c r="R33" s="35"/>
      <c r="S33" s="7">
        <f t="shared" si="10"/>
        <v>0</v>
      </c>
      <c r="T33" s="35">
        <f t="shared" si="10"/>
        <v>0</v>
      </c>
      <c r="U33" s="3">
        <f t="shared" si="12"/>
        <v>0</v>
      </c>
      <c r="V33" s="163">
        <f t="shared" si="13"/>
        <v>0</v>
      </c>
      <c r="W33" s="162" t="str">
        <f>IF(ISERROR(VLOOKUP(H33,'Directive OSH09 (FR)'!$O$6:$P$10,2,FALSE)),"",VLOOKUP(H33,'Directive OSH09 (FR)'!$O$6:$P$10,2,FALSE))</f>
        <v/>
      </c>
      <c r="X33" s="3" t="str">
        <f>IF(ISERROR(VLOOKUP(I33,'Directive OSH09 (FR)'!$O$13:$P$17,2,FALSE)),"",VLOOKUP(I33,'Directive OSH09 (FR)'!$O$13:$P$17,2,FALSE))</f>
        <v/>
      </c>
      <c r="Y33" s="3" t="str">
        <f t="shared" si="14"/>
        <v/>
      </c>
      <c r="Z33" s="417"/>
      <c r="AA33" s="418"/>
      <c r="AB33" s="418"/>
      <c r="AC33" s="418"/>
      <c r="AD33" s="419"/>
      <c r="AE33" s="417"/>
      <c r="AF33" s="418"/>
      <c r="AG33" s="418"/>
      <c r="AH33" s="418"/>
      <c r="AI33" s="419"/>
    </row>
    <row r="34" spans="1:35">
      <c r="A34" s="261"/>
      <c r="B34" s="8"/>
      <c r="C34" s="8"/>
      <c r="D34" s="8"/>
      <c r="E34" s="266"/>
      <c r="F34" s="267"/>
      <c r="G34" s="321"/>
      <c r="H34" s="7"/>
      <c r="I34" s="8"/>
      <c r="J34" s="8" t="str">
        <f t="shared" si="11"/>
        <v/>
      </c>
      <c r="K34" s="14" t="str">
        <f>IF(ISERROR(VLOOKUP(Y34,'Directive OSH09 (FR)'!$T$6:$U$10,2,FALSE)),"",VLOOKUP(Y34,'Directive OSH09 (FR)'!$T$6:$U$10,2,FALSE))</f>
        <v/>
      </c>
      <c r="L34" s="126"/>
      <c r="M34" s="127"/>
      <c r="N34" s="27"/>
      <c r="O34" s="27"/>
      <c r="P34" s="27"/>
      <c r="Q34" s="57"/>
      <c r="R34" s="35"/>
      <c r="S34" s="7">
        <f t="shared" si="10"/>
        <v>0</v>
      </c>
      <c r="T34" s="35">
        <f t="shared" si="10"/>
        <v>0</v>
      </c>
      <c r="U34" s="3">
        <f t="shared" si="12"/>
        <v>0</v>
      </c>
      <c r="V34" s="163">
        <f t="shared" si="13"/>
        <v>0</v>
      </c>
      <c r="W34" s="162" t="str">
        <f>IF(ISERROR(VLOOKUP(H34,'Directive OSH09 (FR)'!$O$6:$P$10,2,FALSE)),"",VLOOKUP(H34,'Directive OSH09 (FR)'!$O$6:$P$10,2,FALSE))</f>
        <v/>
      </c>
      <c r="X34" s="3" t="str">
        <f>IF(ISERROR(VLOOKUP(I34,'Directive OSH09 (FR)'!$O$13:$P$17,2,FALSE)),"",VLOOKUP(I34,'Directive OSH09 (FR)'!$O$13:$P$17,2,FALSE))</f>
        <v/>
      </c>
      <c r="Y34" s="3" t="str">
        <f t="shared" si="14"/>
        <v/>
      </c>
      <c r="Z34" s="417"/>
      <c r="AA34" s="418"/>
      <c r="AB34" s="418"/>
      <c r="AC34" s="418"/>
      <c r="AD34" s="419"/>
      <c r="AE34" s="417"/>
      <c r="AF34" s="418"/>
      <c r="AG34" s="418"/>
      <c r="AH34" s="418"/>
      <c r="AI34" s="419"/>
    </row>
    <row r="35" spans="1:35" ht="5.25" customHeight="1">
      <c r="A35" s="405"/>
      <c r="B35" s="62"/>
      <c r="C35" s="62"/>
      <c r="D35" s="62"/>
      <c r="E35" s="293"/>
      <c r="F35" s="282"/>
      <c r="G35" s="458"/>
      <c r="H35" s="61"/>
      <c r="I35" s="62"/>
      <c r="J35" s="62" t="str">
        <f t="shared" si="11"/>
        <v/>
      </c>
      <c r="K35" s="63" t="str">
        <f>IF(ISERROR(VLOOKUP(Y35,'Directive OSH09 (FR)'!$T$6:$U$10,2,FALSE)),"",VLOOKUP(Y35,'Directive OSH09 (FR)'!$T$6:$U$10,2,FALSE))</f>
        <v/>
      </c>
      <c r="L35" s="61"/>
      <c r="M35" s="64"/>
      <c r="N35" s="64"/>
      <c r="O35" s="64"/>
      <c r="P35" s="64"/>
      <c r="Q35" s="65"/>
      <c r="R35" s="66"/>
      <c r="S35" s="61">
        <f t="shared" si="10"/>
        <v>0</v>
      </c>
      <c r="T35" s="66">
        <f t="shared" si="10"/>
        <v>0</v>
      </c>
      <c r="U35" s="164">
        <f t="shared" si="12"/>
        <v>0</v>
      </c>
      <c r="V35" s="165">
        <f t="shared" si="13"/>
        <v>0</v>
      </c>
      <c r="W35" s="162" t="str">
        <f>IF(ISERROR(VLOOKUP(H35,'Directive OSH09 (FR)'!$O$6:$P$10,2,FALSE)),"",VLOOKUP(H35,'Directive OSH09 (FR)'!$O$6:$P$10,2,FALSE))</f>
        <v/>
      </c>
      <c r="X35" s="3" t="str">
        <f>IF(ISERROR(VLOOKUP(I35,'Directive OSH09 (FR)'!$O$13:$P$17,2,FALSE)),"",VLOOKUP(I35,'Directive OSH09 (FR)'!$O$13:$P$17,2,FALSE))</f>
        <v/>
      </c>
      <c r="Y35" s="3" t="str">
        <f t="shared" si="14"/>
        <v/>
      </c>
      <c r="Z35" s="417"/>
      <c r="AA35" s="418"/>
      <c r="AB35" s="418"/>
      <c r="AC35" s="418"/>
      <c r="AD35" s="419"/>
      <c r="AE35" s="417"/>
      <c r="AF35" s="418"/>
      <c r="AG35" s="418"/>
      <c r="AH35" s="418"/>
      <c r="AI35" s="419"/>
    </row>
    <row r="36" spans="1:35" s="517" customFormat="1" ht="14.25">
      <c r="A36" s="410" t="s">
        <v>272</v>
      </c>
      <c r="B36" s="398"/>
      <c r="C36" s="398"/>
      <c r="D36" s="398"/>
      <c r="E36" s="370"/>
      <c r="F36" s="371"/>
      <c r="G36" s="464"/>
      <c r="H36" s="412"/>
      <c r="I36" s="398"/>
      <c r="J36" s="398" t="str">
        <f>IF(SUM(J37:J41)=0,"",MAX(J37:J41))</f>
        <v/>
      </c>
      <c r="K36" s="356" t="str">
        <f>IF(ISERROR(VLOOKUP(Y36,'Directive OSH09 (FR)'!$T$6:$U$10,2,FALSE)),"",VLOOKUP(Y36,'Directive OSH09 (FR)'!$T$6:$U$10,2,FALSE))</f>
        <v/>
      </c>
      <c r="L36" s="357" t="str">
        <f>IF(ISERROR(VLOOKUP($A36,Dangers!$B$4:$G$1001,4,FALSE)),"ERR",IF(ISBLANK(VLOOKUP($A36,Dangers!$B$4:$G$1001,4,FALSE)),"","Yes"))</f>
        <v>Yes</v>
      </c>
      <c r="M36" s="358" t="str">
        <f>IF(ISERROR(VLOOKUP($A36,Dangers!$B$4:$G$1001,6,FALSE)),"ERR",IF(ISBLANK((VLOOKUP($A36,Dangers!$B$4:$G$1001,6,FALSE))),"","Yes"))</f>
        <v>Yes</v>
      </c>
      <c r="N36" s="358"/>
      <c r="O36" s="359"/>
      <c r="P36" s="358"/>
      <c r="Q36" s="360">
        <f>IF(OR(L36="Yes",M36="Yes"),MAX(Q37:Q41),"")</f>
        <v>0</v>
      </c>
      <c r="R36" s="361"/>
      <c r="S36" s="357">
        <f ca="1">IF(L36="Yes",IF(SUM(S37:S41)=0,0,1),2)</f>
        <v>1</v>
      </c>
      <c r="T36" s="361">
        <f ca="1">IF(M36="Yes",IF(SUM(T37:T41)=0,0,1),2)</f>
        <v>1</v>
      </c>
      <c r="U36" s="362">
        <v>3</v>
      </c>
      <c r="V36" s="363">
        <v>5</v>
      </c>
      <c r="W36" s="364" t="str">
        <f>IF(ISERROR(VLOOKUP(H36,'Directive OSH09 (FR)'!$O$6:$P$10,2,FALSE)),"",VLOOKUP(H36,'Directive OSH09 (FR)'!$O$6:$P$10,2,FALSE))</f>
        <v/>
      </c>
      <c r="X36" s="362" t="str">
        <f>IF(ISERROR(VLOOKUP(I36,'Directive OSH09 (FR)'!$O$13:$P$17,2,FALSE)),"",VLOOKUP(I36,'Directive OSH09 (FR)'!$O$13:$P$17,2,FALSE))</f>
        <v/>
      </c>
      <c r="Y36" s="362" t="str">
        <f>IF(J36="","",IF(J36&gt;=161,5,IF(J36&gt;=65,4,IF(J36&gt;=20,3,IF(J36&gt;=9,2,1)))))</f>
        <v/>
      </c>
      <c r="Z36" s="445"/>
      <c r="AA36" s="446"/>
      <c r="AB36" s="446"/>
      <c r="AC36" s="446"/>
      <c r="AD36" s="447"/>
      <c r="AE36" s="445"/>
      <c r="AF36" s="446"/>
      <c r="AG36" s="446"/>
      <c r="AH36" s="446"/>
      <c r="AI36" s="447"/>
    </row>
    <row r="37" spans="1:35">
      <c r="A37" s="261" t="s">
        <v>463</v>
      </c>
      <c r="B37" s="8"/>
      <c r="C37" s="255"/>
      <c r="D37" s="8"/>
      <c r="E37" s="266"/>
      <c r="F37" s="267"/>
      <c r="G37" s="321"/>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ca="1" si="15">U37</f>
        <v>1</v>
      </c>
      <c r="T37" s="35">
        <f t="shared" ca="1" si="15"/>
        <v>1</v>
      </c>
      <c r="U37" s="3">
        <f ca="1">IF(A37="",0,IF(Q$36="",1,IF(Q$36+$U$36*365&lt;$U$1,1,0)))</f>
        <v>1</v>
      </c>
      <c r="V37" s="163">
        <f ca="1">IF(A37="",0,IF(Q$36="",1,IF(Q$36+$V$36*365&lt;$U$1,1,0)))</f>
        <v>1</v>
      </c>
      <c r="W37" s="162" t="str">
        <f>IF(ISERROR(VLOOKUP(H37,'Directive OSH09 (FR)'!$O$6:$P$10,2,FALSE)),"",VLOOKUP(H37,'Directive OSH09 (FR)'!$O$6:$P$10,2,FALSE))</f>
        <v/>
      </c>
      <c r="X37" s="3" t="str">
        <f>IF(ISERROR(VLOOKUP(I37,'Directive OSH09 (FR)'!$O$13:$P$17,2,FALSE)),"",VLOOKUP(I37,'Directive OSH09 (FR)'!$O$13:$P$17,2,FALSE))</f>
        <v/>
      </c>
      <c r="Y37" s="3" t="str">
        <f>IF(J37="","",IF(J37&gt;=161,5,IF(J37&gt;=65,4,IF(J37&gt;=20,3,IF(J37&gt;=9,2,1)))))</f>
        <v/>
      </c>
      <c r="Z37" s="417"/>
      <c r="AA37" s="418"/>
      <c r="AB37" s="418"/>
      <c r="AC37" s="418"/>
      <c r="AD37" s="419"/>
      <c r="AE37" s="417"/>
      <c r="AF37" s="418"/>
      <c r="AG37" s="418"/>
      <c r="AH37" s="418"/>
      <c r="AI37" s="419"/>
    </row>
    <row r="38" spans="1:35">
      <c r="A38" s="261"/>
      <c r="B38" s="8"/>
      <c r="C38" s="255"/>
      <c r="D38" s="8"/>
      <c r="E38" s="266"/>
      <c r="F38" s="267"/>
      <c r="G38" s="321"/>
      <c r="H38" s="7"/>
      <c r="I38" s="8"/>
      <c r="J38" s="8" t="str">
        <f t="shared" ref="J38:J41" si="16">IF(ISERROR(W38*X38),"",W38*X38)</f>
        <v/>
      </c>
      <c r="K38" s="14" t="str">
        <f>IF(ISERROR(VLOOKUP(Y38,'Directive OSH09 (FR)'!$T$6:$U$10,2,FALSE)),"",VLOOKUP(Y38,'Directive OSH09 (FR)'!$T$6:$U$10,2,FALSE))</f>
        <v/>
      </c>
      <c r="L38" s="126"/>
      <c r="M38" s="127"/>
      <c r="N38" s="27"/>
      <c r="O38" s="27"/>
      <c r="P38" s="27"/>
      <c r="Q38" s="57"/>
      <c r="R38" s="35"/>
      <c r="S38" s="7">
        <f t="shared" si="15"/>
        <v>0</v>
      </c>
      <c r="T38" s="35">
        <f t="shared" si="15"/>
        <v>0</v>
      </c>
      <c r="U38" s="3">
        <f t="shared" ref="U38:U41" si="17">IF(A38="",0,IF(Q$36="",1,IF(Q$36+$U$36*365&lt;$U$1,1,0)))</f>
        <v>0</v>
      </c>
      <c r="V38" s="163">
        <f t="shared" ref="V38:V41" si="18">IF(A38="",0,IF(Q$36="",1,IF(Q$36+$V$36*365&lt;$U$1,1,0)))</f>
        <v>0</v>
      </c>
      <c r="W38" s="162" t="str">
        <f>IF(ISERROR(VLOOKUP(H38,'Directive OSH09 (FR)'!$O$6:$P$10,2,FALSE)),"",VLOOKUP(H38,'Directive OSH09 (FR)'!$O$6:$P$10,2,FALSE))</f>
        <v/>
      </c>
      <c r="X38" s="3" t="str">
        <f>IF(ISERROR(VLOOKUP(I38,'Directive OSH09 (FR)'!$O$13:$P$17,2,FALSE)),"",VLOOKUP(I38,'Directive OSH09 (FR)'!$O$13:$P$17,2,FALSE))</f>
        <v/>
      </c>
      <c r="Y38" s="3" t="str">
        <f t="shared" ref="Y38:Y41" si="19">IF(J38="","",IF(J38&gt;=161,5,IF(J38&gt;=65,4,IF(J38&gt;=20,3,IF(J38&gt;=9,2,1)))))</f>
        <v/>
      </c>
      <c r="Z38" s="417"/>
      <c r="AA38" s="418"/>
      <c r="AB38" s="418"/>
      <c r="AC38" s="418"/>
      <c r="AD38" s="419"/>
      <c r="AE38" s="417"/>
      <c r="AF38" s="418"/>
      <c r="AG38" s="418"/>
      <c r="AH38" s="418"/>
      <c r="AI38" s="419"/>
    </row>
    <row r="39" spans="1:35">
      <c r="A39" s="261"/>
      <c r="B39" s="8"/>
      <c r="C39" s="255"/>
      <c r="D39" s="8"/>
      <c r="E39" s="266"/>
      <c r="F39" s="267"/>
      <c r="G39" s="321"/>
      <c r="H39" s="7"/>
      <c r="I39" s="8"/>
      <c r="J39" s="8" t="str">
        <f t="shared" si="16"/>
        <v/>
      </c>
      <c r="K39" s="14" t="str">
        <f>IF(ISERROR(VLOOKUP(Y39,'Directive OSH09 (FR)'!$T$6:$U$10,2,FALSE)),"",VLOOKUP(Y39,'Directive OSH09 (FR)'!$T$6:$U$10,2,FALSE))</f>
        <v/>
      </c>
      <c r="L39" s="126"/>
      <c r="M39" s="127"/>
      <c r="N39" s="27"/>
      <c r="O39" s="27"/>
      <c r="P39" s="27"/>
      <c r="Q39" s="57"/>
      <c r="R39" s="35"/>
      <c r="S39" s="7">
        <f t="shared" si="15"/>
        <v>0</v>
      </c>
      <c r="T39" s="35">
        <f t="shared" si="15"/>
        <v>0</v>
      </c>
      <c r="U39" s="3">
        <f t="shared" si="17"/>
        <v>0</v>
      </c>
      <c r="V39" s="163">
        <f t="shared" si="18"/>
        <v>0</v>
      </c>
      <c r="W39" s="162" t="str">
        <f>IF(ISERROR(VLOOKUP(H39,'Directive OSH09 (FR)'!$O$6:$P$10,2,FALSE)),"",VLOOKUP(H39,'Directive OSH09 (FR)'!$O$6:$P$10,2,FALSE))</f>
        <v/>
      </c>
      <c r="X39" s="3" t="str">
        <f>IF(ISERROR(VLOOKUP(I39,'Directive OSH09 (FR)'!$O$13:$P$17,2,FALSE)),"",VLOOKUP(I39,'Directive OSH09 (FR)'!$O$13:$P$17,2,FALSE))</f>
        <v/>
      </c>
      <c r="Y39" s="3" t="str">
        <f t="shared" si="19"/>
        <v/>
      </c>
      <c r="Z39" s="417"/>
      <c r="AA39" s="418"/>
      <c r="AB39" s="418"/>
      <c r="AC39" s="418"/>
      <c r="AD39" s="419"/>
      <c r="AE39" s="417"/>
      <c r="AF39" s="418"/>
      <c r="AG39" s="418"/>
      <c r="AH39" s="418"/>
      <c r="AI39" s="419"/>
    </row>
    <row r="40" spans="1:35">
      <c r="A40" s="261"/>
      <c r="B40" s="8"/>
      <c r="C40" s="255"/>
      <c r="D40" s="8"/>
      <c r="E40" s="266"/>
      <c r="F40" s="267"/>
      <c r="G40" s="321"/>
      <c r="H40" s="7"/>
      <c r="I40" s="8"/>
      <c r="J40" s="8" t="str">
        <f t="shared" si="16"/>
        <v/>
      </c>
      <c r="K40" s="14" t="str">
        <f>IF(ISERROR(VLOOKUP(Y40,'Directive OSH09 (FR)'!$T$6:$U$10,2,FALSE)),"",VLOOKUP(Y40,'Directive OSH09 (FR)'!$T$6:$U$10,2,FALSE))</f>
        <v/>
      </c>
      <c r="L40" s="126"/>
      <c r="M40" s="127"/>
      <c r="N40" s="27"/>
      <c r="O40" s="27"/>
      <c r="P40" s="27"/>
      <c r="Q40" s="57"/>
      <c r="R40" s="35"/>
      <c r="S40" s="7">
        <f t="shared" si="15"/>
        <v>0</v>
      </c>
      <c r="T40" s="35">
        <f t="shared" si="15"/>
        <v>0</v>
      </c>
      <c r="U40" s="3">
        <f t="shared" si="17"/>
        <v>0</v>
      </c>
      <c r="V40" s="163">
        <f t="shared" si="18"/>
        <v>0</v>
      </c>
      <c r="W40" s="162" t="str">
        <f>IF(ISERROR(VLOOKUP(H40,'Directive OSH09 (FR)'!$O$6:$P$10,2,FALSE)),"",VLOOKUP(H40,'Directive OSH09 (FR)'!$O$6:$P$10,2,FALSE))</f>
        <v/>
      </c>
      <c r="X40" s="3" t="str">
        <f>IF(ISERROR(VLOOKUP(I40,'Directive OSH09 (FR)'!$O$13:$P$17,2,FALSE)),"",VLOOKUP(I40,'Directive OSH09 (FR)'!$O$13:$P$17,2,FALSE))</f>
        <v/>
      </c>
      <c r="Y40" s="3" t="str">
        <f t="shared" si="19"/>
        <v/>
      </c>
      <c r="Z40" s="417"/>
      <c r="AA40" s="418"/>
      <c r="AB40" s="418"/>
      <c r="AC40" s="418"/>
      <c r="AD40" s="419"/>
      <c r="AE40" s="417"/>
      <c r="AF40" s="418"/>
      <c r="AG40" s="418"/>
      <c r="AH40" s="418"/>
      <c r="AI40" s="419"/>
    </row>
    <row r="41" spans="1:35" ht="5.25" customHeight="1">
      <c r="A41" s="405"/>
      <c r="B41" s="62"/>
      <c r="C41" s="306"/>
      <c r="D41" s="62"/>
      <c r="E41" s="293"/>
      <c r="F41" s="282"/>
      <c r="G41" s="458"/>
      <c r="H41" s="61"/>
      <c r="I41" s="62"/>
      <c r="J41" s="62" t="str">
        <f t="shared" si="16"/>
        <v/>
      </c>
      <c r="K41" s="63" t="str">
        <f>IF(ISERROR(VLOOKUP(Y41,'Directive OSH09 (FR)'!$T$6:$U$10,2,FALSE)),"",VLOOKUP(Y41,'Directive OSH09 (FR)'!$T$6:$U$10,2,FALSE))</f>
        <v/>
      </c>
      <c r="L41" s="61"/>
      <c r="M41" s="64"/>
      <c r="N41" s="64"/>
      <c r="O41" s="64"/>
      <c r="P41" s="64"/>
      <c r="Q41" s="65"/>
      <c r="R41" s="66"/>
      <c r="S41" s="61">
        <f t="shared" si="15"/>
        <v>0</v>
      </c>
      <c r="T41" s="66">
        <f t="shared" si="15"/>
        <v>0</v>
      </c>
      <c r="U41" s="164">
        <f t="shared" si="17"/>
        <v>0</v>
      </c>
      <c r="V41" s="165">
        <f t="shared" si="18"/>
        <v>0</v>
      </c>
      <c r="W41" s="162" t="str">
        <f>IF(ISERROR(VLOOKUP(H41,'Directive OSH09 (FR)'!$O$6:$P$10,2,FALSE)),"",VLOOKUP(H41,'Directive OSH09 (FR)'!$O$6:$P$10,2,FALSE))</f>
        <v/>
      </c>
      <c r="X41" s="3" t="str">
        <f>IF(ISERROR(VLOOKUP(I41,'Directive OSH09 (FR)'!$O$13:$P$17,2,FALSE)),"",VLOOKUP(I41,'Directive OSH09 (FR)'!$O$13:$P$17,2,FALSE))</f>
        <v/>
      </c>
      <c r="Y41" s="3" t="str">
        <f t="shared" si="19"/>
        <v/>
      </c>
      <c r="Z41" s="417"/>
      <c r="AA41" s="418"/>
      <c r="AB41" s="418"/>
      <c r="AC41" s="418"/>
      <c r="AD41" s="419"/>
      <c r="AE41" s="417"/>
      <c r="AF41" s="418"/>
      <c r="AG41" s="418"/>
      <c r="AH41" s="418"/>
      <c r="AI41" s="419"/>
    </row>
    <row r="42" spans="1:35" s="517" customFormat="1">
      <c r="A42" s="410" t="s">
        <v>274</v>
      </c>
      <c r="B42" s="398"/>
      <c r="C42" s="398"/>
      <c r="D42" s="398"/>
      <c r="E42" s="370"/>
      <c r="F42" s="371"/>
      <c r="G42" s="464"/>
      <c r="H42" s="412"/>
      <c r="I42" s="398"/>
      <c r="J42" s="398" t="str">
        <f>IF(SUM(J43:J47)=0,"",MAX(J43:J47))</f>
        <v/>
      </c>
      <c r="K42" s="356" t="str">
        <f>IF(ISERROR(VLOOKUP(Y42,'Directive OSH09 (FR)'!$T$6:$U$10,2,FALSE)),"",VLOOKUP(Y42,'Directive OSH09 (FR)'!$T$6:$U$10,2,FALSE))</f>
        <v/>
      </c>
      <c r="L42" s="357" t="str">
        <f>IF(ISERROR(VLOOKUP($A42,Dangers!$B$4:$G$1001,4,FALSE)),"ERR",IF(ISBLANK(VLOOKUP($A42,Dangers!$B$4:$G$1001,4,FALSE)),"","Yes"))</f>
        <v/>
      </c>
      <c r="M42" s="358" t="str">
        <f>IF(ISERROR(VLOOKUP($A42,Dangers!$B$4:$G$1001,6,FALSE)),"ERR",IF(ISBLANK((VLOOKUP($A42,Dangers!$B$4:$G$1001,6,FALSE))),"","Yes"))</f>
        <v/>
      </c>
      <c r="N42" s="358"/>
      <c r="O42" s="358"/>
      <c r="P42" s="358"/>
      <c r="Q42" s="360" t="str">
        <f>IF(OR(L42="Yes",M42="Yes"),MAX(Q43:Q47),"")</f>
        <v/>
      </c>
      <c r="R42" s="361"/>
      <c r="S42" s="357">
        <f>IF(L42="Yes",IF(SUM(S43:S47)=0,0,1),2)</f>
        <v>2</v>
      </c>
      <c r="T42" s="361">
        <f>IF(M42="Yes",IF(SUM(T43:T47)=0,0,1),2)</f>
        <v>2</v>
      </c>
      <c r="U42" s="362">
        <v>0</v>
      </c>
      <c r="V42" s="363">
        <v>0</v>
      </c>
      <c r="W42" s="364" t="str">
        <f>IF(ISERROR(VLOOKUP(H42,'Directive OSH09 (FR)'!$O$6:$P$10,2,FALSE)),"",VLOOKUP(H42,'Directive OSH09 (FR)'!$O$6:$P$10,2,FALSE))</f>
        <v/>
      </c>
      <c r="X42" s="362" t="str">
        <f>IF(ISERROR(VLOOKUP(I42,'Directive OSH09 (FR)'!$O$13:$P$17,2,FALSE)),"",VLOOKUP(I42,'Directive OSH09 (FR)'!$O$13:$P$17,2,FALSE))</f>
        <v/>
      </c>
      <c r="Y42" s="362" t="str">
        <f>IF(J42="","",IF(J42&gt;=161,5,IF(J42&gt;=65,4,IF(J42&gt;=20,3,IF(J42&gt;=9,2,1)))))</f>
        <v/>
      </c>
      <c r="Z42" s="445"/>
      <c r="AA42" s="446"/>
      <c r="AB42" s="446"/>
      <c r="AC42" s="446"/>
      <c r="AD42" s="447"/>
      <c r="AE42" s="445"/>
      <c r="AF42" s="446"/>
      <c r="AG42" s="446"/>
      <c r="AH42" s="446"/>
      <c r="AI42" s="447"/>
    </row>
    <row r="43" spans="1:35">
      <c r="A43" s="261" t="s">
        <v>463</v>
      </c>
      <c r="B43" s="8"/>
      <c r="C43" s="8"/>
      <c r="D43" s="8"/>
      <c r="E43" s="266"/>
      <c r="F43" s="267"/>
      <c r="G43" s="321"/>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20">U43</f>
        <v>1</v>
      </c>
      <c r="T43" s="35">
        <f t="shared" si="20"/>
        <v>1</v>
      </c>
      <c r="U43" s="3">
        <f>IF(A43="",0,IF(Q$42="",1,IF(Q$42+$U$42*365&lt;$U$1,1,0)))</f>
        <v>1</v>
      </c>
      <c r="V43" s="163">
        <f>IF(A43="",0,IF(Q$42="",1,IF(Q$42+$V$42*365&lt;$U$1,1,0)))</f>
        <v>1</v>
      </c>
      <c r="W43" s="162" t="str">
        <f>IF(ISERROR(VLOOKUP(H43,'Directive OSH09 (FR)'!$O$6:$P$10,2,FALSE)),"",VLOOKUP(H43,'Directive OSH09 (FR)'!$O$6:$P$10,2,FALSE))</f>
        <v/>
      </c>
      <c r="X43" s="3" t="str">
        <f>IF(ISERROR(VLOOKUP(I43,'Directive OSH09 (FR)'!$O$13:$P$17,2,FALSE)),"",VLOOKUP(I43,'Directive OSH09 (FR)'!$O$13:$P$17,2,FALSE))</f>
        <v/>
      </c>
      <c r="Y43" s="3" t="str">
        <f>IF(J43="","",IF(J43&gt;=161,5,IF(J43&gt;=65,4,IF(J43&gt;=20,3,IF(J43&gt;=9,2,1)))))</f>
        <v/>
      </c>
      <c r="Z43" s="417"/>
      <c r="AA43" s="418"/>
      <c r="AB43" s="418"/>
      <c r="AC43" s="418"/>
      <c r="AD43" s="419"/>
      <c r="AE43" s="417"/>
      <c r="AF43" s="418"/>
      <c r="AG43" s="418"/>
      <c r="AH43" s="418"/>
      <c r="AI43" s="419"/>
    </row>
    <row r="44" spans="1:35">
      <c r="A44" s="261"/>
      <c r="B44" s="8"/>
      <c r="C44" s="8"/>
      <c r="D44" s="8"/>
      <c r="E44" s="266"/>
      <c r="F44" s="267"/>
      <c r="G44" s="321"/>
      <c r="H44" s="7"/>
      <c r="I44" s="8"/>
      <c r="J44" s="8" t="str">
        <f t="shared" ref="J44:J47" si="21">IF(ISERROR(W44*X44),"",W44*X44)</f>
        <v/>
      </c>
      <c r="K44" s="14" t="str">
        <f>IF(ISERROR(VLOOKUP(Y44,'Directive OSH09 (FR)'!$T$6:$U$10,2,FALSE)),"",VLOOKUP(Y44,'Directive OSH09 (FR)'!$T$6:$U$10,2,FALSE))</f>
        <v/>
      </c>
      <c r="L44" s="126"/>
      <c r="M44" s="127"/>
      <c r="N44" s="27"/>
      <c r="O44" s="27"/>
      <c r="P44" s="27"/>
      <c r="Q44" s="57"/>
      <c r="R44" s="35"/>
      <c r="S44" s="7">
        <f t="shared" si="20"/>
        <v>0</v>
      </c>
      <c r="T44" s="35">
        <f t="shared" si="20"/>
        <v>0</v>
      </c>
      <c r="U44" s="3">
        <f t="shared" ref="U44:U47" si="22">IF(A44="",0,IF(Q$42="",1,IF(Q$42+$U$42*365&lt;$U$1,1,0)))</f>
        <v>0</v>
      </c>
      <c r="V44" s="163">
        <f t="shared" ref="V44:V47" si="23">IF(A44="",0,IF(Q$42="",1,IF(Q$42+$V$42*365&lt;$U$1,1,0)))</f>
        <v>0</v>
      </c>
      <c r="W44" s="162" t="str">
        <f>IF(ISERROR(VLOOKUP(H44,'Directive OSH09 (FR)'!$O$6:$P$10,2,FALSE)),"",VLOOKUP(H44,'Directive OSH09 (FR)'!$O$6:$P$10,2,FALSE))</f>
        <v/>
      </c>
      <c r="X44" s="3" t="str">
        <f>IF(ISERROR(VLOOKUP(I44,'Directive OSH09 (FR)'!$O$13:$P$17,2,FALSE)),"",VLOOKUP(I44,'Directive OSH09 (FR)'!$O$13:$P$17,2,FALSE))</f>
        <v/>
      </c>
      <c r="Y44" s="3" t="str">
        <f t="shared" ref="Y44:Y47" si="24">IF(J44="","",IF(J44&gt;=161,5,IF(J44&gt;=65,4,IF(J44&gt;=20,3,IF(J44&gt;=9,2,1)))))</f>
        <v/>
      </c>
      <c r="Z44" s="417"/>
      <c r="AA44" s="418"/>
      <c r="AB44" s="418"/>
      <c r="AC44" s="418"/>
      <c r="AD44" s="419"/>
      <c r="AE44" s="417"/>
      <c r="AF44" s="418"/>
      <c r="AG44" s="418"/>
      <c r="AH44" s="418"/>
      <c r="AI44" s="419"/>
    </row>
    <row r="45" spans="1:35">
      <c r="A45" s="261"/>
      <c r="B45" s="8"/>
      <c r="C45" s="8"/>
      <c r="D45" s="8"/>
      <c r="E45" s="266"/>
      <c r="F45" s="267"/>
      <c r="G45" s="321"/>
      <c r="H45" s="7"/>
      <c r="I45" s="8"/>
      <c r="J45" s="8" t="str">
        <f t="shared" si="21"/>
        <v/>
      </c>
      <c r="K45" s="14" t="str">
        <f>IF(ISERROR(VLOOKUP(Y45,'Directive OSH09 (FR)'!$T$6:$U$10,2,FALSE)),"",VLOOKUP(Y45,'Directive OSH09 (FR)'!$T$6:$U$10,2,FALSE))</f>
        <v/>
      </c>
      <c r="L45" s="126"/>
      <c r="M45" s="127"/>
      <c r="N45" s="27"/>
      <c r="O45" s="27"/>
      <c r="P45" s="27"/>
      <c r="Q45" s="57"/>
      <c r="R45" s="35"/>
      <c r="S45" s="7">
        <f t="shared" si="20"/>
        <v>0</v>
      </c>
      <c r="T45" s="35">
        <f t="shared" si="20"/>
        <v>0</v>
      </c>
      <c r="U45" s="3">
        <f t="shared" si="22"/>
        <v>0</v>
      </c>
      <c r="V45" s="163">
        <f t="shared" si="23"/>
        <v>0</v>
      </c>
      <c r="W45" s="162" t="str">
        <f>IF(ISERROR(VLOOKUP(H45,'Directive OSH09 (FR)'!$O$6:$P$10,2,FALSE)),"",VLOOKUP(H45,'Directive OSH09 (FR)'!$O$6:$P$10,2,FALSE))</f>
        <v/>
      </c>
      <c r="X45" s="3" t="str">
        <f>IF(ISERROR(VLOOKUP(I45,'Directive OSH09 (FR)'!$O$13:$P$17,2,FALSE)),"",VLOOKUP(I45,'Directive OSH09 (FR)'!$O$13:$P$17,2,FALSE))</f>
        <v/>
      </c>
      <c r="Y45" s="3" t="str">
        <f t="shared" si="24"/>
        <v/>
      </c>
      <c r="Z45" s="417"/>
      <c r="AA45" s="418"/>
      <c r="AB45" s="418"/>
      <c r="AC45" s="418"/>
      <c r="AD45" s="419"/>
      <c r="AE45" s="417"/>
      <c r="AF45" s="418"/>
      <c r="AG45" s="418"/>
      <c r="AH45" s="418"/>
      <c r="AI45" s="419"/>
    </row>
    <row r="46" spans="1:35">
      <c r="A46" s="261"/>
      <c r="B46" s="8"/>
      <c r="C46" s="8"/>
      <c r="D46" s="8"/>
      <c r="E46" s="266"/>
      <c r="F46" s="267"/>
      <c r="G46" s="321"/>
      <c r="H46" s="7"/>
      <c r="I46" s="8"/>
      <c r="J46" s="8" t="str">
        <f t="shared" si="21"/>
        <v/>
      </c>
      <c r="K46" s="14" t="str">
        <f>IF(ISERROR(VLOOKUP(Y46,'Directive OSH09 (FR)'!$T$6:$U$10,2,FALSE)),"",VLOOKUP(Y46,'Directive OSH09 (FR)'!$T$6:$U$10,2,FALSE))</f>
        <v/>
      </c>
      <c r="L46" s="126"/>
      <c r="M46" s="127"/>
      <c r="N46" s="27"/>
      <c r="O46" s="27"/>
      <c r="P46" s="27"/>
      <c r="Q46" s="57"/>
      <c r="R46" s="35"/>
      <c r="S46" s="7">
        <f t="shared" si="20"/>
        <v>0</v>
      </c>
      <c r="T46" s="35">
        <f t="shared" si="20"/>
        <v>0</v>
      </c>
      <c r="U46" s="3">
        <f t="shared" si="22"/>
        <v>0</v>
      </c>
      <c r="V46" s="163">
        <f t="shared" si="23"/>
        <v>0</v>
      </c>
      <c r="W46" s="162" t="str">
        <f>IF(ISERROR(VLOOKUP(H46,'Directive OSH09 (FR)'!$O$6:$P$10,2,FALSE)),"",VLOOKUP(H46,'Directive OSH09 (FR)'!$O$6:$P$10,2,FALSE))</f>
        <v/>
      </c>
      <c r="X46" s="3" t="str">
        <f>IF(ISERROR(VLOOKUP(I46,'Directive OSH09 (FR)'!$O$13:$P$17,2,FALSE)),"",VLOOKUP(I46,'Directive OSH09 (FR)'!$O$13:$P$17,2,FALSE))</f>
        <v/>
      </c>
      <c r="Y46" s="3" t="str">
        <f t="shared" si="24"/>
        <v/>
      </c>
      <c r="Z46" s="417"/>
      <c r="AA46" s="418"/>
      <c r="AB46" s="418"/>
      <c r="AC46" s="418"/>
      <c r="AD46" s="419"/>
      <c r="AE46" s="417"/>
      <c r="AF46" s="418"/>
      <c r="AG46" s="418"/>
      <c r="AH46" s="418"/>
      <c r="AI46" s="419"/>
    </row>
    <row r="47" spans="1:35" ht="5.25" customHeight="1">
      <c r="A47" s="405"/>
      <c r="B47" s="62"/>
      <c r="C47" s="62"/>
      <c r="D47" s="62"/>
      <c r="E47" s="293"/>
      <c r="F47" s="282"/>
      <c r="G47" s="458"/>
      <c r="H47" s="61"/>
      <c r="I47" s="62"/>
      <c r="J47" s="62" t="str">
        <f t="shared" si="21"/>
        <v/>
      </c>
      <c r="K47" s="63" t="str">
        <f>IF(ISERROR(VLOOKUP(Y47,'Directive OSH09 (FR)'!$T$6:$U$10,2,FALSE)),"",VLOOKUP(Y47,'Directive OSH09 (FR)'!$T$6:$U$10,2,FALSE))</f>
        <v/>
      </c>
      <c r="L47" s="61"/>
      <c r="M47" s="64"/>
      <c r="N47" s="64"/>
      <c r="O47" s="64"/>
      <c r="P47" s="64"/>
      <c r="Q47" s="65"/>
      <c r="R47" s="66"/>
      <c r="S47" s="61">
        <f t="shared" si="20"/>
        <v>0</v>
      </c>
      <c r="T47" s="66">
        <f t="shared" si="20"/>
        <v>0</v>
      </c>
      <c r="U47" s="164">
        <f t="shared" si="22"/>
        <v>0</v>
      </c>
      <c r="V47" s="165">
        <f t="shared" si="23"/>
        <v>0</v>
      </c>
      <c r="W47" s="162" t="str">
        <f>IF(ISERROR(VLOOKUP(H47,'Directive OSH09 (FR)'!$O$6:$P$10,2,FALSE)),"",VLOOKUP(H47,'Directive OSH09 (FR)'!$O$6:$P$10,2,FALSE))</f>
        <v/>
      </c>
      <c r="X47" s="3" t="str">
        <f>IF(ISERROR(VLOOKUP(I47,'Directive OSH09 (FR)'!$O$13:$P$17,2,FALSE)),"",VLOOKUP(I47,'Directive OSH09 (FR)'!$O$13:$P$17,2,FALSE))</f>
        <v/>
      </c>
      <c r="Y47" s="3" t="str">
        <f t="shared" si="24"/>
        <v/>
      </c>
      <c r="Z47" s="417"/>
      <c r="AA47" s="418"/>
      <c r="AB47" s="418"/>
      <c r="AC47" s="418"/>
      <c r="AD47" s="419"/>
      <c r="AE47" s="417"/>
      <c r="AF47" s="418"/>
      <c r="AG47" s="418"/>
      <c r="AH47" s="418"/>
      <c r="AI47" s="419"/>
    </row>
    <row r="48" spans="1:35" s="517" customFormat="1" ht="14.25">
      <c r="A48" s="410" t="s">
        <v>275</v>
      </c>
      <c r="B48" s="398"/>
      <c r="C48" s="398"/>
      <c r="D48" s="398"/>
      <c r="E48" s="370"/>
      <c r="F48" s="371"/>
      <c r="G48" s="464"/>
      <c r="H48" s="412"/>
      <c r="I48" s="398"/>
      <c r="J48" s="398" t="str">
        <f>IF(SUM(J49:J53)=0,"",MAX(J49:J53))</f>
        <v/>
      </c>
      <c r="K48" s="356" t="str">
        <f>IF(ISERROR(VLOOKUP(Y48,'Directive OSH09 (FR)'!$T$6:$U$10,2,FALSE)),"",VLOOKUP(Y48,'Directive OSH09 (FR)'!$T$6:$U$10,2,FALSE))</f>
        <v/>
      </c>
      <c r="L48" s="357" t="str">
        <f>IF(ISERROR(VLOOKUP($A48,Dangers!$B$4:$G$1001,4,FALSE)),"ERR",IF(ISBLANK(VLOOKUP($A48,Dangers!$B$4:$G$1001,4,FALSE)),"","Yes"))</f>
        <v>Yes</v>
      </c>
      <c r="M48" s="358" t="str">
        <f>IF(ISERROR(VLOOKUP($A48,Dangers!$B$4:$G$1001,6,FALSE)),"ERR",IF(ISBLANK((VLOOKUP($A48,Dangers!$B$4:$G$1001,6,FALSE))),"","Yes"))</f>
        <v>Yes</v>
      </c>
      <c r="N48" s="358"/>
      <c r="O48" s="358"/>
      <c r="P48" s="358"/>
      <c r="Q48" s="360">
        <f>IF(OR(L48="Yes",M48="Yes"),MAX(Q49:Q53),"")</f>
        <v>0</v>
      </c>
      <c r="R48" s="361"/>
      <c r="S48" s="357">
        <f ca="1">IF(L48="Yes",IF(SUM(S49:S53)=0,0,1),2)</f>
        <v>1</v>
      </c>
      <c r="T48" s="361">
        <f ca="1">IF(M48="Yes",IF(SUM(T49:T53)=0,0,1),2)</f>
        <v>1</v>
      </c>
      <c r="U48" s="362">
        <v>2</v>
      </c>
      <c r="V48" s="363">
        <v>2</v>
      </c>
      <c r="W48" s="364" t="str">
        <f>IF(ISERROR(VLOOKUP(H48,'Directive OSH09 (FR)'!$O$6:$P$10,2,FALSE)),"",VLOOKUP(H48,'Directive OSH09 (FR)'!$O$6:$P$10,2,FALSE))</f>
        <v/>
      </c>
      <c r="X48" s="362" t="str">
        <f>IF(ISERROR(VLOOKUP(I48,'Directive OSH09 (FR)'!$O$13:$P$17,2,FALSE)),"",VLOOKUP(I48,'Directive OSH09 (FR)'!$O$13:$P$17,2,FALSE))</f>
        <v/>
      </c>
      <c r="Y48" s="362" t="str">
        <f>IF(J48="","",IF(J48&gt;=161,5,IF(J48&gt;=65,4,IF(J48&gt;=20,3,IF(J48&gt;=9,2,1)))))</f>
        <v/>
      </c>
      <c r="Z48" s="445"/>
      <c r="AA48" s="446"/>
      <c r="AB48" s="446"/>
      <c r="AC48" s="446"/>
      <c r="AD48" s="447"/>
      <c r="AE48" s="445"/>
      <c r="AF48" s="446"/>
      <c r="AG48" s="446"/>
      <c r="AH48" s="446"/>
      <c r="AI48" s="447"/>
    </row>
    <row r="49" spans="1:36">
      <c r="A49" s="261" t="s">
        <v>463</v>
      </c>
      <c r="B49" s="8"/>
      <c r="C49" s="8"/>
      <c r="D49" s="8"/>
      <c r="E49" s="266"/>
      <c r="F49" s="267"/>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25">U49</f>
        <v>1</v>
      </c>
      <c r="T49" s="35">
        <f t="shared" ca="1" si="25"/>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3" t="str">
        <f>IF(J49="","",IF(J49&gt;=161,5,IF(J49&gt;=65,4,IF(J49&gt;=20,3,IF(J49&gt;=9,2,1)))))</f>
        <v/>
      </c>
      <c r="Z49" s="417"/>
      <c r="AA49" s="418"/>
      <c r="AB49" s="418"/>
      <c r="AC49" s="418"/>
      <c r="AD49" s="419"/>
      <c r="AE49" s="417"/>
      <c r="AF49" s="418"/>
      <c r="AG49" s="418"/>
      <c r="AH49" s="418"/>
      <c r="AI49" s="419"/>
    </row>
    <row r="50" spans="1:36">
      <c r="A50" s="261"/>
      <c r="B50" s="8"/>
      <c r="C50" s="8"/>
      <c r="D50" s="8"/>
      <c r="E50" s="266"/>
      <c r="F50" s="267"/>
      <c r="G50" s="321"/>
      <c r="H50" s="7"/>
      <c r="I50" s="8"/>
      <c r="J50" s="8" t="str">
        <f t="shared" ref="J50:J53" si="26">IF(ISERROR(W50*X50),"",W50*X50)</f>
        <v/>
      </c>
      <c r="K50" s="14" t="str">
        <f>IF(ISERROR(VLOOKUP(Y50,'Directive OSH09 (FR)'!$T$6:$U$10,2,FALSE)),"",VLOOKUP(Y50,'Directive OSH09 (FR)'!$T$6:$U$10,2,FALSE))</f>
        <v/>
      </c>
      <c r="L50" s="126"/>
      <c r="M50" s="127"/>
      <c r="N50" s="27"/>
      <c r="O50" s="27"/>
      <c r="P50" s="27"/>
      <c r="Q50" s="57"/>
      <c r="R50" s="35"/>
      <c r="S50" s="7">
        <f t="shared" si="25"/>
        <v>0</v>
      </c>
      <c r="T50" s="35">
        <f t="shared" si="25"/>
        <v>0</v>
      </c>
      <c r="U50" s="3">
        <f t="shared" ref="U50:U53" si="27">IF(A50="",0,IF(Q$48="",1,IF(Q$48+$U$48*365&lt;$U$1,1,0)))</f>
        <v>0</v>
      </c>
      <c r="V50" s="163">
        <f t="shared" ref="V50:V53" si="28">IF(A50="",0,IF(Q$48="",1,IF(Q$48+$V$48*365&lt;$U$1,1,0)))</f>
        <v>0</v>
      </c>
      <c r="W50" s="162" t="str">
        <f>IF(ISERROR(VLOOKUP(H50,'Directive OSH09 (FR)'!$O$6:$P$10,2,FALSE)),"",VLOOKUP(H50,'Directive OSH09 (FR)'!$O$6:$P$10,2,FALSE))</f>
        <v/>
      </c>
      <c r="X50" s="3" t="str">
        <f>IF(ISERROR(VLOOKUP(I50,'Directive OSH09 (FR)'!$O$13:$P$17,2,FALSE)),"",VLOOKUP(I50,'Directive OSH09 (FR)'!$O$13:$P$17,2,FALSE))</f>
        <v/>
      </c>
      <c r="Y50" s="3" t="str">
        <f t="shared" ref="Y50:Y53" si="29">IF(J50="","",IF(J50&gt;=161,5,IF(J50&gt;=65,4,IF(J50&gt;=20,3,IF(J50&gt;=9,2,1)))))</f>
        <v/>
      </c>
      <c r="Z50" s="417"/>
      <c r="AA50" s="418"/>
      <c r="AB50" s="418"/>
      <c r="AC50" s="418"/>
      <c r="AD50" s="419"/>
      <c r="AE50" s="417"/>
      <c r="AF50" s="418"/>
      <c r="AG50" s="418"/>
      <c r="AH50" s="418"/>
      <c r="AI50" s="419"/>
    </row>
    <row r="51" spans="1:36">
      <c r="A51" s="261"/>
      <c r="B51" s="8"/>
      <c r="C51" s="8"/>
      <c r="D51" s="8"/>
      <c r="E51" s="266"/>
      <c r="F51" s="267"/>
      <c r="G51" s="321"/>
      <c r="H51" s="7"/>
      <c r="I51" s="8"/>
      <c r="J51" s="8" t="str">
        <f t="shared" si="26"/>
        <v/>
      </c>
      <c r="K51" s="14" t="str">
        <f>IF(ISERROR(VLOOKUP(Y51,'Directive OSH09 (FR)'!$T$6:$U$10,2,FALSE)),"",VLOOKUP(Y51,'Directive OSH09 (FR)'!$T$6:$U$10,2,FALSE))</f>
        <v/>
      </c>
      <c r="L51" s="126"/>
      <c r="M51" s="127"/>
      <c r="N51" s="27"/>
      <c r="O51" s="27"/>
      <c r="P51" s="27"/>
      <c r="Q51" s="57"/>
      <c r="R51" s="35"/>
      <c r="S51" s="7">
        <f t="shared" si="25"/>
        <v>0</v>
      </c>
      <c r="T51" s="35">
        <f t="shared" si="25"/>
        <v>0</v>
      </c>
      <c r="U51" s="3">
        <f t="shared" si="27"/>
        <v>0</v>
      </c>
      <c r="V51" s="163">
        <f t="shared" si="28"/>
        <v>0</v>
      </c>
      <c r="W51" s="162" t="str">
        <f>IF(ISERROR(VLOOKUP(H51,'Directive OSH09 (FR)'!$O$6:$P$10,2,FALSE)),"",VLOOKUP(H51,'Directive OSH09 (FR)'!$O$6:$P$10,2,FALSE))</f>
        <v/>
      </c>
      <c r="X51" s="3" t="str">
        <f>IF(ISERROR(VLOOKUP(I51,'Directive OSH09 (FR)'!$O$13:$P$17,2,FALSE)),"",VLOOKUP(I51,'Directive OSH09 (FR)'!$O$13:$P$17,2,FALSE))</f>
        <v/>
      </c>
      <c r="Y51" s="3" t="str">
        <f t="shared" si="29"/>
        <v/>
      </c>
      <c r="Z51" s="417"/>
      <c r="AA51" s="418"/>
      <c r="AB51" s="418"/>
      <c r="AC51" s="418"/>
      <c r="AD51" s="419"/>
      <c r="AE51" s="417"/>
      <c r="AF51" s="418"/>
      <c r="AG51" s="418"/>
      <c r="AH51" s="418"/>
      <c r="AI51" s="419"/>
    </row>
    <row r="52" spans="1:36">
      <c r="A52" s="261"/>
      <c r="B52" s="8"/>
      <c r="C52" s="8"/>
      <c r="D52" s="8"/>
      <c r="E52" s="266"/>
      <c r="F52" s="267"/>
      <c r="G52" s="321"/>
      <c r="H52" s="7"/>
      <c r="I52" s="8"/>
      <c r="J52" s="8" t="str">
        <f t="shared" si="26"/>
        <v/>
      </c>
      <c r="K52" s="14" t="str">
        <f>IF(ISERROR(VLOOKUP(Y52,'Directive OSH09 (FR)'!$T$6:$U$10,2,FALSE)),"",VLOOKUP(Y52,'Directive OSH09 (FR)'!$T$6:$U$10,2,FALSE))</f>
        <v/>
      </c>
      <c r="L52" s="126"/>
      <c r="M52" s="127"/>
      <c r="N52" s="27"/>
      <c r="O52" s="27"/>
      <c r="P52" s="27"/>
      <c r="Q52" s="57"/>
      <c r="R52" s="35"/>
      <c r="S52" s="7">
        <f t="shared" si="25"/>
        <v>0</v>
      </c>
      <c r="T52" s="35">
        <f t="shared" si="25"/>
        <v>0</v>
      </c>
      <c r="U52" s="3">
        <f t="shared" si="27"/>
        <v>0</v>
      </c>
      <c r="V52" s="163">
        <f t="shared" si="28"/>
        <v>0</v>
      </c>
      <c r="W52" s="162" t="str">
        <f>IF(ISERROR(VLOOKUP(H52,'Directive OSH09 (FR)'!$O$6:$P$10,2,FALSE)),"",VLOOKUP(H52,'Directive OSH09 (FR)'!$O$6:$P$10,2,FALSE))</f>
        <v/>
      </c>
      <c r="X52" s="3" t="str">
        <f>IF(ISERROR(VLOOKUP(I52,'Directive OSH09 (FR)'!$O$13:$P$17,2,FALSE)),"",VLOOKUP(I52,'Directive OSH09 (FR)'!$O$13:$P$17,2,FALSE))</f>
        <v/>
      </c>
      <c r="Y52" s="3" t="str">
        <f t="shared" si="29"/>
        <v/>
      </c>
      <c r="Z52" s="417"/>
      <c r="AA52" s="418"/>
      <c r="AB52" s="418"/>
      <c r="AC52" s="418"/>
      <c r="AD52" s="419"/>
      <c r="AE52" s="417"/>
      <c r="AF52" s="418"/>
      <c r="AG52" s="418"/>
      <c r="AH52" s="418"/>
      <c r="AI52" s="419"/>
    </row>
    <row r="53" spans="1:36" ht="5.25" customHeight="1">
      <c r="A53" s="405"/>
      <c r="B53" s="62"/>
      <c r="C53" s="62"/>
      <c r="D53" s="62"/>
      <c r="E53" s="293"/>
      <c r="F53" s="282"/>
      <c r="G53" s="458"/>
      <c r="H53" s="61"/>
      <c r="I53" s="62"/>
      <c r="J53" s="62" t="str">
        <f t="shared" si="26"/>
        <v/>
      </c>
      <c r="K53" s="63" t="str">
        <f>IF(ISERROR(VLOOKUP(Y53,'Directive OSH09 (FR)'!$T$6:$U$10,2,FALSE)),"",VLOOKUP(Y53,'Directive OSH09 (FR)'!$T$6:$U$10,2,FALSE))</f>
        <v/>
      </c>
      <c r="L53" s="61"/>
      <c r="M53" s="64"/>
      <c r="N53" s="64"/>
      <c r="O53" s="64"/>
      <c r="P53" s="64"/>
      <c r="Q53" s="65"/>
      <c r="R53" s="66"/>
      <c r="S53" s="61">
        <f t="shared" si="25"/>
        <v>0</v>
      </c>
      <c r="T53" s="66">
        <f t="shared" si="25"/>
        <v>0</v>
      </c>
      <c r="U53" s="164">
        <f t="shared" si="27"/>
        <v>0</v>
      </c>
      <c r="V53" s="165">
        <f t="shared" si="28"/>
        <v>0</v>
      </c>
      <c r="W53" s="162" t="str">
        <f>IF(ISERROR(VLOOKUP(H53,'Directive OSH09 (FR)'!$O$6:$P$10,2,FALSE)),"",VLOOKUP(H53,'Directive OSH09 (FR)'!$O$6:$P$10,2,FALSE))</f>
        <v/>
      </c>
      <c r="X53" s="3" t="str">
        <f>IF(ISERROR(VLOOKUP(I53,'Directive OSH09 (FR)'!$O$13:$P$17,2,FALSE)),"",VLOOKUP(I53,'Directive OSH09 (FR)'!$O$13:$P$17,2,FALSE))</f>
        <v/>
      </c>
      <c r="Y53" s="3" t="str">
        <f t="shared" si="29"/>
        <v/>
      </c>
      <c r="Z53" s="417"/>
      <c r="AA53" s="418"/>
      <c r="AB53" s="418"/>
      <c r="AC53" s="418"/>
      <c r="AD53" s="419"/>
      <c r="AE53" s="417"/>
      <c r="AF53" s="418"/>
      <c r="AG53" s="418"/>
      <c r="AH53" s="418"/>
      <c r="AI53" s="419"/>
    </row>
    <row r="54" spans="1:36" s="398" customFormat="1">
      <c r="A54" s="410" t="s">
        <v>278</v>
      </c>
      <c r="F54" s="400"/>
      <c r="J54" s="398">
        <f>IF(SUM(J55:J59)=0,"",MAX(J55:J59))</f>
        <v>32</v>
      </c>
      <c r="K54" s="398" t="str">
        <f>IF(ISERROR(VLOOKUP(Y54,'Directive OSH09 (FR)'!$T$6:$U$10,2,FALSE)),"",VLOOKUP(Y54,'Directive OSH09 (FR)'!$T$6:$U$10,2,FALSE))</f>
        <v>3-Moderé</v>
      </c>
      <c r="L54" s="398" t="str">
        <f>IF(ISERROR(VLOOKUP($A54,Dangers!$B$4:$G$1001,4,FALSE)),"ERR",IF(ISBLANK(VLOOKUP($A54,Dangers!$B$4:$G$1001,4,FALSE)),"","Yes"))</f>
        <v/>
      </c>
      <c r="M54" s="398" t="str">
        <f>IF(ISERROR(VLOOKUP($A54,Dangers!$B$4:$G$1001,6,FALSE)),"ERR",IF(ISBLANK((VLOOKUP($A54,Dangers!$B$4:$G$1001,6,FALSE))),"","Yes"))</f>
        <v/>
      </c>
      <c r="Q54" s="398" t="str">
        <f>IF(OR(L54="Yes",M54="Yes"),MAX(Q55:Q59),"")</f>
        <v/>
      </c>
      <c r="S54" s="398">
        <f>IF(L54="Yes",IF(SUM(S55:S59)=0,0,1),2)</f>
        <v>2</v>
      </c>
      <c r="T54" s="398">
        <f>IF(M54="Yes",IF(SUM(T55:T59)=0,0,1),2)</f>
        <v>2</v>
      </c>
      <c r="U54" s="398">
        <v>0</v>
      </c>
      <c r="V54" s="398">
        <v>0</v>
      </c>
      <c r="W54" s="398" t="str">
        <f>IF(ISERROR(VLOOKUP(H54,'Directive OSH09 (FR)'!$O$6:$P$10,2,FALSE)),"",VLOOKUP(H54,'Directive OSH09 (FR)'!$O$6:$P$10,2,FALSE))</f>
        <v/>
      </c>
      <c r="X54" s="398" t="str">
        <f>IF(ISERROR(VLOOKUP(I54,'Directive OSH09 (FR)'!$O$13:$P$17,2,FALSE)),"",VLOOKUP(I54,'Directive OSH09 (FR)'!$O$13:$P$17,2,FALSE))</f>
        <v/>
      </c>
      <c r="Y54" s="370">
        <f t="shared" ref="Y54:Y59" si="30">IF(J54="","",IF(J54&gt;=161,5,IF(J54&gt;=65,4,IF(J54&gt;=20,3,IF(J54&gt;=9,2,1)))))</f>
        <v>3</v>
      </c>
      <c r="Z54" s="412"/>
      <c r="AD54" s="453"/>
      <c r="AE54" s="412"/>
      <c r="AI54" s="453"/>
      <c r="AJ54" s="518"/>
    </row>
    <row r="55" spans="1:36" ht="25.5">
      <c r="A55" s="261" t="s">
        <v>485</v>
      </c>
      <c r="B55" s="255" t="s">
        <v>486</v>
      </c>
      <c r="C55" s="255" t="s">
        <v>487</v>
      </c>
      <c r="D55" s="530" t="s">
        <v>488</v>
      </c>
      <c r="E55" s="266" t="s">
        <v>39</v>
      </c>
      <c r="F55" s="267">
        <v>12</v>
      </c>
      <c r="G55" s="256" t="s">
        <v>489</v>
      </c>
      <c r="H55" s="7" t="s">
        <v>38</v>
      </c>
      <c r="I55" s="8" t="s">
        <v>48</v>
      </c>
      <c r="J55" s="8">
        <f>IF(ISERROR(W55*X55),"",W55*X55)</f>
        <v>32</v>
      </c>
      <c r="K55" s="14" t="str">
        <f>IF(ISERROR(VLOOKUP(Y55,'Directive OSH09 (FR)'!$T$6:$U$10,2,FALSE)),"",VLOOKUP(Y55,'Directive OSH09 (FR)'!$T$6:$U$10,2,FALSE))</f>
        <v>3-Moderé</v>
      </c>
      <c r="L55" s="126"/>
      <c r="M55" s="127"/>
      <c r="N55" s="27"/>
      <c r="O55" s="27"/>
      <c r="P55" s="27"/>
      <c r="Q55" s="57"/>
      <c r="R55" s="35"/>
      <c r="S55" s="7">
        <f t="shared" ref="S55:T60" si="31">U55</f>
        <v>1</v>
      </c>
      <c r="T55" s="35">
        <f t="shared" si="31"/>
        <v>1</v>
      </c>
      <c r="U55" s="3">
        <f t="shared" ref="U55:U60" si="32">IF(A55="",0,IF(Q$57="",1,IF(Q$57+$U$57*365&lt;$U$1,1,0)))</f>
        <v>1</v>
      </c>
      <c r="V55" s="163">
        <f t="shared" ref="V55:V60" si="33">IF(A55="",0,IF(Q$57="",1,IF(Q$57+$V$57*365&lt;$U$1,1,0)))</f>
        <v>1</v>
      </c>
      <c r="W55" s="162">
        <f>IF(ISERROR(VLOOKUP(H55,'Directive OSH09 (FR)'!$O$6:$P$10,2,FALSE)),"",VLOOKUP(H55,'Directive OSH09 (FR)'!$O$6:$P$10,2,FALSE))</f>
        <v>4</v>
      </c>
      <c r="X55" s="3">
        <f>IF(ISERROR(VLOOKUP(I55,'Directive OSH09 (FR)'!$O$13:$P$17,2,FALSE)),"",VLOOKUP(I55,'Directive OSH09 (FR)'!$O$13:$P$17,2,FALSE))</f>
        <v>8</v>
      </c>
      <c r="Y55" s="3">
        <f t="shared" si="30"/>
        <v>3</v>
      </c>
      <c r="Z55" s="196"/>
      <c r="AA55" s="418"/>
      <c r="AB55" s="418"/>
      <c r="AC55" s="418"/>
      <c r="AD55" s="419"/>
      <c r="AE55" s="421"/>
      <c r="AF55" s="8"/>
      <c r="AG55" s="8"/>
      <c r="AH55" s="8">
        <f>IF(ISERROR(AU55*AV55),"",AU55*AV55)</f>
        <v>0</v>
      </c>
      <c r="AI55" s="423"/>
    </row>
    <row r="56" spans="1:36" ht="38.25">
      <c r="A56" s="261" t="s">
        <v>485</v>
      </c>
      <c r="B56" s="255" t="s">
        <v>490</v>
      </c>
      <c r="C56" s="255" t="s">
        <v>491</v>
      </c>
      <c r="D56" s="442" t="s">
        <v>1039</v>
      </c>
      <c r="E56" s="266" t="s">
        <v>39</v>
      </c>
      <c r="F56" s="267">
        <v>12</v>
      </c>
      <c r="G56" s="256" t="s">
        <v>489</v>
      </c>
      <c r="H56" s="7" t="s">
        <v>38</v>
      </c>
      <c r="I56" s="8" t="s">
        <v>48</v>
      </c>
      <c r="J56" s="8">
        <f>IF(ISERROR(W56*X56),"",W56*X56)</f>
        <v>32</v>
      </c>
      <c r="K56" s="14" t="str">
        <f>IF(ISERROR(VLOOKUP(Y56,'Directive OSH09 (FR)'!$T$6:$U$10,2,FALSE)),"",VLOOKUP(Y56,'Directive OSH09 (FR)'!$T$6:$U$10,2,FALSE))</f>
        <v>3-Moderé</v>
      </c>
      <c r="L56" s="126"/>
      <c r="M56" s="127"/>
      <c r="N56" s="27"/>
      <c r="O56" s="27"/>
      <c r="P56" s="27"/>
      <c r="Q56" s="57"/>
      <c r="R56" s="35"/>
      <c r="S56" s="7">
        <f t="shared" ref="S56:T59" si="34">U56</f>
        <v>1</v>
      </c>
      <c r="T56" s="35">
        <f t="shared" si="34"/>
        <v>1</v>
      </c>
      <c r="U56" s="3">
        <f t="shared" si="32"/>
        <v>1</v>
      </c>
      <c r="V56" s="163">
        <f t="shared" si="33"/>
        <v>1</v>
      </c>
      <c r="W56" s="162">
        <f>IF(ISERROR(VLOOKUP(H56,'Directive OSH09 (FR)'!$O$6:$P$10,2,FALSE)),"",VLOOKUP(H56,'Directive OSH09 (FR)'!$O$6:$P$10,2,FALSE))</f>
        <v>4</v>
      </c>
      <c r="X56" s="3">
        <f>IF(ISERROR(VLOOKUP(I56,'Directive OSH09 (FR)'!$O$13:$P$17,2,FALSE)),"",VLOOKUP(I56,'Directive OSH09 (FR)'!$O$13:$P$17,2,FALSE))</f>
        <v>8</v>
      </c>
      <c r="Y56" s="3">
        <f t="shared" si="30"/>
        <v>3</v>
      </c>
      <c r="Z56" s="196"/>
      <c r="AA56" s="418"/>
      <c r="AB56" s="418"/>
      <c r="AC56" s="418"/>
      <c r="AD56" s="419"/>
      <c r="AE56" s="421"/>
      <c r="AF56" s="8"/>
      <c r="AG56" s="8"/>
      <c r="AH56" s="8"/>
      <c r="AI56" s="423"/>
    </row>
    <row r="57" spans="1:36" ht="25.5">
      <c r="A57" s="261" t="s">
        <v>485</v>
      </c>
      <c r="B57" s="8" t="s">
        <v>493</v>
      </c>
      <c r="C57" s="8" t="s">
        <v>494</v>
      </c>
      <c r="D57" s="255" t="s">
        <v>495</v>
      </c>
      <c r="E57" s="266" t="s">
        <v>39</v>
      </c>
      <c r="F57" s="267">
        <v>12</v>
      </c>
      <c r="G57" s="256" t="s">
        <v>489</v>
      </c>
      <c r="H57" s="7" t="s">
        <v>38</v>
      </c>
      <c r="I57" s="8" t="s">
        <v>48</v>
      </c>
      <c r="J57" s="8">
        <f t="shared" ref="J57:J60" si="35">IF(ISERROR(W57*X57),"",W57*X57)</f>
        <v>32</v>
      </c>
      <c r="K57" s="14" t="str">
        <f>IF(ISERROR(VLOOKUP(Y57,'Directive OSH09 (FR)'!$T$6:$U$10,2,FALSE)),"",VLOOKUP(Y57,'Directive OSH09 (FR)'!$T$6:$U$10,2,FALSE))</f>
        <v>3-Moderé</v>
      </c>
      <c r="L57" s="126"/>
      <c r="M57" s="127"/>
      <c r="N57" s="27"/>
      <c r="O57" s="27"/>
      <c r="P57" s="27"/>
      <c r="Q57" s="57"/>
      <c r="R57" s="35"/>
      <c r="S57" s="7">
        <f t="shared" si="34"/>
        <v>1</v>
      </c>
      <c r="T57" s="35">
        <f t="shared" si="34"/>
        <v>1</v>
      </c>
      <c r="U57" s="3">
        <f t="shared" si="32"/>
        <v>1</v>
      </c>
      <c r="V57" s="163">
        <f t="shared" si="33"/>
        <v>1</v>
      </c>
      <c r="W57" s="162">
        <f>IF(ISERROR(VLOOKUP(H57,'Directive OSH09 (FR)'!$O$6:$P$10,2,FALSE)),"",VLOOKUP(H57,'Directive OSH09 (FR)'!$O$6:$P$10,2,FALSE))</f>
        <v>4</v>
      </c>
      <c r="X57" s="3">
        <f>IF(ISERROR(VLOOKUP(I57,'Directive OSH09 (FR)'!$O$13:$P$17,2,FALSE)),"",VLOOKUP(I57,'Directive OSH09 (FR)'!$O$13:$P$17,2,FALSE))</f>
        <v>8</v>
      </c>
      <c r="Y57" s="3">
        <f t="shared" si="30"/>
        <v>3</v>
      </c>
      <c r="Z57" s="196"/>
      <c r="AA57" s="418"/>
      <c r="AB57" s="418"/>
      <c r="AC57" s="418"/>
      <c r="AD57" s="419"/>
      <c r="AE57" s="421"/>
      <c r="AF57" s="8"/>
      <c r="AG57" s="8"/>
      <c r="AH57" s="8">
        <f t="shared" ref="AH57:AH60" si="36">IF(ISERROR(AU57*AV57),"",AU57*AV57)</f>
        <v>0</v>
      </c>
      <c r="AI57" s="419"/>
    </row>
    <row r="58" spans="1:36" ht="25.5">
      <c r="A58" s="261" t="s">
        <v>485</v>
      </c>
      <c r="B58" s="8" t="s">
        <v>496</v>
      </c>
      <c r="C58" s="8" t="s">
        <v>494</v>
      </c>
      <c r="D58" s="255" t="s">
        <v>497</v>
      </c>
      <c r="E58" s="266" t="s">
        <v>36</v>
      </c>
      <c r="F58" s="267">
        <v>12</v>
      </c>
      <c r="G58" s="256" t="s">
        <v>489</v>
      </c>
      <c r="H58" s="7" t="s">
        <v>38</v>
      </c>
      <c r="I58" s="8" t="s">
        <v>48</v>
      </c>
      <c r="J58" s="8">
        <f t="shared" si="35"/>
        <v>32</v>
      </c>
      <c r="K58" s="14" t="str">
        <f>IF(ISERROR(VLOOKUP(Y58,'Directive OSH09 (FR)'!$T$6:$U$10,2,FALSE)),"",VLOOKUP(Y58,'Directive OSH09 (FR)'!$T$6:$U$10,2,FALSE))</f>
        <v>3-Moderé</v>
      </c>
      <c r="L58" s="126"/>
      <c r="M58" s="127"/>
      <c r="N58" s="27"/>
      <c r="O58" s="27"/>
      <c r="P58" s="27"/>
      <c r="Q58" s="57"/>
      <c r="R58" s="35"/>
      <c r="S58" s="7">
        <f t="shared" si="34"/>
        <v>1</v>
      </c>
      <c r="T58" s="35">
        <f t="shared" si="34"/>
        <v>1</v>
      </c>
      <c r="U58" s="3">
        <f t="shared" si="32"/>
        <v>1</v>
      </c>
      <c r="V58" s="163">
        <f t="shared" si="33"/>
        <v>1</v>
      </c>
      <c r="W58" s="162">
        <f>IF(ISERROR(VLOOKUP(H58,'Directive OSH09 (FR)'!$O$6:$P$10,2,FALSE)),"",VLOOKUP(H58,'Directive OSH09 (FR)'!$O$6:$P$10,2,FALSE))</f>
        <v>4</v>
      </c>
      <c r="X58" s="3">
        <f>IF(ISERROR(VLOOKUP(I58,'Directive OSH09 (FR)'!$O$13:$P$17,2,FALSE)),"",VLOOKUP(I58,'Directive OSH09 (FR)'!$O$13:$P$17,2,FALSE))</f>
        <v>8</v>
      </c>
      <c r="Y58" s="3">
        <f t="shared" si="30"/>
        <v>3</v>
      </c>
      <c r="Z58" s="196"/>
      <c r="AA58" s="418"/>
      <c r="AB58" s="418"/>
      <c r="AC58" s="418"/>
      <c r="AD58" s="419"/>
      <c r="AE58" s="421"/>
      <c r="AF58" s="8"/>
      <c r="AG58" s="8"/>
      <c r="AH58" s="8">
        <f t="shared" si="36"/>
        <v>0</v>
      </c>
      <c r="AI58" s="419"/>
    </row>
    <row r="59" spans="1:36" ht="25.5">
      <c r="A59" s="261" t="s">
        <v>485</v>
      </c>
      <c r="B59" s="8" t="s">
        <v>486</v>
      </c>
      <c r="C59" s="8" t="s">
        <v>487</v>
      </c>
      <c r="D59" s="255" t="s">
        <v>721</v>
      </c>
      <c r="E59" s="266" t="s">
        <v>36</v>
      </c>
      <c r="F59" s="267">
        <v>12</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si="34"/>
        <v>1</v>
      </c>
      <c r="T59" s="35">
        <f t="shared" si="34"/>
        <v>1</v>
      </c>
      <c r="U59" s="3">
        <f t="shared" si="32"/>
        <v>1</v>
      </c>
      <c r="V59" s="163">
        <f t="shared" si="33"/>
        <v>1</v>
      </c>
      <c r="W59" s="162">
        <f>IF(ISERROR(VLOOKUP(H59,'Directive OSH09 (FR)'!$O$6:$P$10,2,FALSE)),"",VLOOKUP(H59,'Directive OSH09 (FR)'!$O$6:$P$10,2,FALSE))</f>
        <v>4</v>
      </c>
      <c r="X59" s="3">
        <f>IF(ISERROR(VLOOKUP(I59,'Directive OSH09 (FR)'!$O$13:$P$17,2,FALSE)),"",VLOOKUP(I59,'Directive OSH09 (FR)'!$O$13:$P$17,2,FALSE))</f>
        <v>8</v>
      </c>
      <c r="Y59" s="3">
        <f t="shared" si="30"/>
        <v>3</v>
      </c>
      <c r="Z59" s="196"/>
      <c r="AA59" s="418"/>
      <c r="AB59" s="418"/>
      <c r="AC59" s="418"/>
      <c r="AD59" s="419"/>
      <c r="AE59" s="421"/>
      <c r="AF59" s="8"/>
      <c r="AG59" s="8"/>
      <c r="AH59" s="8"/>
      <c r="AI59" s="419"/>
    </row>
    <row r="60" spans="1:36" s="532" customFormat="1" ht="25.5">
      <c r="A60" s="261" t="s">
        <v>485</v>
      </c>
      <c r="B60" s="8" t="s">
        <v>496</v>
      </c>
      <c r="C60" s="8" t="s">
        <v>494</v>
      </c>
      <c r="D60" s="90" t="s">
        <v>722</v>
      </c>
      <c r="E60" s="266" t="s">
        <v>39</v>
      </c>
      <c r="F60" s="267">
        <v>12</v>
      </c>
      <c r="G60" s="256" t="s">
        <v>489</v>
      </c>
      <c r="H60" s="7" t="s">
        <v>38</v>
      </c>
      <c r="I60" s="8" t="s">
        <v>48</v>
      </c>
      <c r="J60" s="8">
        <f t="shared" si="35"/>
        <v>32</v>
      </c>
      <c r="K60" s="14" t="str">
        <f>IF(ISERROR(VLOOKUP(Y60,'Directive OSH09 (FR)'!$T$6:$U$10,2,FALSE)),"",VLOOKUP(Y60,'Directive OSH09 (FR)'!$T$6:$U$10,2,FALSE))</f>
        <v>3-Moderé</v>
      </c>
      <c r="L60" s="126"/>
      <c r="M60" s="127"/>
      <c r="N60" s="27"/>
      <c r="O60" s="27"/>
      <c r="P60" s="27"/>
      <c r="Q60" s="57"/>
      <c r="R60" s="35"/>
      <c r="S60" s="7">
        <f t="shared" si="31"/>
        <v>1</v>
      </c>
      <c r="T60" s="35">
        <f t="shared" si="31"/>
        <v>1</v>
      </c>
      <c r="U60" s="3">
        <f t="shared" si="32"/>
        <v>1</v>
      </c>
      <c r="V60" s="163">
        <f t="shared" si="33"/>
        <v>1</v>
      </c>
      <c r="W60" s="162">
        <f>IF(ISERROR(VLOOKUP(H60,'Directive OSH09 (FR)'!$O$6:$P$10,2,FALSE)),"",VLOOKUP(H60,'Directive OSH09 (FR)'!$O$6:$P$10,2,FALSE))</f>
        <v>4</v>
      </c>
      <c r="X60" s="3">
        <f>IF(ISERROR(VLOOKUP(I60,'Directive OSH09 (FR)'!$O$13:$P$17,2,FALSE)),"",VLOOKUP(I60,'Directive OSH09 (FR)'!$O$13:$P$17,2,FALSE))</f>
        <v>8</v>
      </c>
      <c r="Y60" s="3">
        <f t="shared" ref="Y60" si="37">IF(J60="","",IF(J60&gt;=161,5,IF(J60&gt;=65,4,IF(J60&gt;=20,3,IF(J60&gt;=9,2,1)))))</f>
        <v>3</v>
      </c>
      <c r="Z60" s="196"/>
      <c r="AA60" s="418"/>
      <c r="AB60" s="418"/>
      <c r="AC60" s="418"/>
      <c r="AD60" s="419"/>
      <c r="AE60" s="421"/>
      <c r="AF60" s="8"/>
      <c r="AG60" s="8"/>
      <c r="AH60" s="8">
        <f t="shared" si="36"/>
        <v>0</v>
      </c>
      <c r="AI60" s="419"/>
      <c r="AJ60" s="531"/>
    </row>
    <row r="61" spans="1:36">
      <c r="A61" s="261"/>
      <c r="B61" s="8"/>
      <c r="C61" s="8"/>
      <c r="D61" s="8"/>
      <c r="E61" s="266"/>
      <c r="F61" s="267"/>
      <c r="G61" s="321"/>
      <c r="H61" s="7"/>
      <c r="I61" s="8"/>
      <c r="J61" s="8" t="str">
        <f t="shared" ref="J61:J70" si="38">IF(ISERROR(W61*X61),"",W61*X61)</f>
        <v/>
      </c>
      <c r="K61" s="14" t="str">
        <f>IF(ISERROR(VLOOKUP(Y61,'Directive OSH09 (FR)'!$T$6:$U$10,2,FALSE)),"",VLOOKUP(Y61,'Directive OSH09 (FR)'!$T$6:$U$10,2,FALSE))</f>
        <v/>
      </c>
      <c r="L61" s="126"/>
      <c r="M61" s="127"/>
      <c r="N61" s="27"/>
      <c r="O61" s="27"/>
      <c r="P61" s="27"/>
      <c r="Q61" s="57"/>
      <c r="R61" s="35"/>
      <c r="S61" s="7">
        <f t="shared" ref="S61:T70" si="39">U61</f>
        <v>0</v>
      </c>
      <c r="T61" s="35">
        <f t="shared" si="39"/>
        <v>0</v>
      </c>
      <c r="U61" s="3">
        <f t="shared" ref="U61:U70" si="40">IF(A61="",0,IF(Q$60="",1,IF(Q$60+$U$60*365&lt;$U$1,1,0)))</f>
        <v>0</v>
      </c>
      <c r="V61" s="163">
        <f t="shared" ref="V61:V70" si="41">IF(A61="",0,IF(Q$60="",1,IF(Q$60+$V$60*365&lt;$U$1,1,0)))</f>
        <v>0</v>
      </c>
      <c r="W61" s="162" t="str">
        <f>IF(ISERROR(VLOOKUP(H61,'Directive OSH09 (FR)'!$O$6:$P$10,2,FALSE)),"",VLOOKUP(H61,'Directive OSH09 (FR)'!$O$6:$P$10,2,FALSE))</f>
        <v/>
      </c>
      <c r="X61" s="3" t="str">
        <f>IF(ISERROR(VLOOKUP(I61,'Directive OSH09 (FR)'!$O$13:$P$17,2,FALSE)),"",VLOOKUP(I61,'Directive OSH09 (FR)'!$O$13:$P$17,2,FALSE))</f>
        <v/>
      </c>
      <c r="Y61" s="3" t="str">
        <f t="shared" ref="Y61:Y70" si="42">IF(J61="","",IF(J61&gt;=161,5,IF(J61&gt;=65,4,IF(J61&gt;=20,3,IF(J61&gt;=9,2,1)))))</f>
        <v/>
      </c>
      <c r="Z61" s="417"/>
      <c r="AA61" s="418"/>
      <c r="AB61" s="418"/>
      <c r="AC61" s="418"/>
      <c r="AD61" s="419"/>
      <c r="AE61" s="417"/>
      <c r="AF61" s="418"/>
      <c r="AG61" s="418"/>
      <c r="AH61" s="418"/>
      <c r="AI61" s="419"/>
    </row>
    <row r="62" spans="1:36" ht="5.25" customHeight="1">
      <c r="A62" s="405"/>
      <c r="B62" s="62"/>
      <c r="C62" s="62"/>
      <c r="D62" s="62"/>
      <c r="E62" s="293"/>
      <c r="F62" s="293"/>
      <c r="G62" s="458"/>
      <c r="H62" s="61"/>
      <c r="I62" s="62"/>
      <c r="J62" s="62" t="str">
        <f t="shared" si="38"/>
        <v/>
      </c>
      <c r="K62" s="63" t="str">
        <f>IF(ISERROR(VLOOKUP(Y62,'Directive OSH09 (FR)'!$T$6:$U$10,2,FALSE)),"",VLOOKUP(Y62,'Directive OSH09 (FR)'!$T$6:$U$10,2,FALSE))</f>
        <v/>
      </c>
      <c r="L62" s="61"/>
      <c r="M62" s="64"/>
      <c r="N62" s="64"/>
      <c r="O62" s="64"/>
      <c r="P62" s="64"/>
      <c r="Q62" s="65"/>
      <c r="R62" s="66"/>
      <c r="S62" s="61">
        <f t="shared" si="39"/>
        <v>0</v>
      </c>
      <c r="T62" s="66">
        <f t="shared" si="39"/>
        <v>0</v>
      </c>
      <c r="U62" s="164">
        <f t="shared" ref="U62" si="43">IF(A62="",0,IF(Q$54="",1,IF(Q$54+$U$54*365&lt;$U$1,1,0)))</f>
        <v>0</v>
      </c>
      <c r="V62" s="165">
        <f t="shared" ref="V62" si="44">IF(A62="",0,IF(Q$54="",1,IF(Q$54+$V$54*365&lt;$U$1,1,0)))</f>
        <v>0</v>
      </c>
      <c r="W62" s="162" t="str">
        <f>IF(ISERROR(VLOOKUP(H62,'Directive OSH09 (FR)'!$O$6:$P$10,2,FALSE)),"",VLOOKUP(H62,'Directive OSH09 (FR)'!$O$6:$P$10,2,FALSE))</f>
        <v/>
      </c>
      <c r="X62" s="3" t="str">
        <f>IF(ISERROR(VLOOKUP(I62,'Directive OSH09 (FR)'!$O$13:$P$17,2,FALSE)),"",VLOOKUP(I62,'Directive OSH09 (FR)'!$O$13:$P$17,2,FALSE))</f>
        <v/>
      </c>
      <c r="Y62" s="163" t="str">
        <f t="shared" si="42"/>
        <v/>
      </c>
      <c r="Z62" s="196"/>
      <c r="AA62" s="418"/>
      <c r="AB62" s="418"/>
      <c r="AC62" s="418"/>
      <c r="AD62" s="419"/>
      <c r="AE62" s="417"/>
      <c r="AF62" s="7"/>
      <c r="AG62" s="8"/>
      <c r="AH62" s="8">
        <f>IF(ISERROR(AU62*AV62),"",AU62*AV62)</f>
        <v>0</v>
      </c>
      <c r="AI62" s="419"/>
    </row>
    <row r="63" spans="1:36">
      <c r="A63" s="268" t="s">
        <v>279</v>
      </c>
      <c r="B63" s="391"/>
      <c r="C63" s="391"/>
      <c r="D63" s="391"/>
      <c r="E63" s="292"/>
      <c r="F63" s="292"/>
      <c r="G63" s="457"/>
      <c r="H63" s="454"/>
      <c r="I63" s="391"/>
      <c r="J63" s="391">
        <f>IF(SUM(J64:J68)=0,"",MAX(J64:J68))</f>
        <v>16</v>
      </c>
      <c r="K63" s="24" t="str">
        <f>IF(ISERROR(VLOOKUP(Y63,'Directive OSH09 (FR)'!$T$6:$U$10,2,FALSE)),"",VLOOKUP(Y63,'Directive OSH09 (FR)'!$T$6:$U$10,2,FALSE))</f>
        <v>2-Tolérable</v>
      </c>
      <c r="L63" s="43" t="str">
        <f>IF(ISERROR(VLOOKUP($A63,Dangers!$B$4:$G$1001,4,FALSE)),"ERR",IF(ISBLANK(VLOOKUP($A63,Dangers!$B$4:$G$1001,4,FALSE)),"","Yes"))</f>
        <v/>
      </c>
      <c r="M63" s="26" t="str">
        <f>IF(ISERROR(VLOOKUP($A63,Dangers!$B$4:$G$1001,6,FALSE)),"ERR",IF(ISBLANK((VLOOKUP($A63,Dangers!$B$4:$G$1001,6,FALSE))),"","Yes"))</f>
        <v/>
      </c>
      <c r="N63" s="26"/>
      <c r="O63" s="26"/>
      <c r="P63" s="26"/>
      <c r="Q63" s="132" t="str">
        <f>IF(OR(L63="Yes",M63="Yes"),MAX(Q64:Q68),"")</f>
        <v/>
      </c>
      <c r="R63" s="34"/>
      <c r="S63" s="43">
        <f>IF(L63="Yes",IF(SUM(S64:S68)=0,0,1),2)</f>
        <v>2</v>
      </c>
      <c r="T63" s="34">
        <f>IF(M63="Yes",IF(SUM(T64:T68)=0,0,1),2)</f>
        <v>2</v>
      </c>
      <c r="U63" s="160">
        <v>0</v>
      </c>
      <c r="V63" s="161">
        <v>0</v>
      </c>
      <c r="W63" s="162" t="str">
        <f>IF(ISERROR(VLOOKUP(H63,'Directive OSH09 (FR)'!$O$6:$P$10,2,FALSE)),"",VLOOKUP(H63,'Directive OSH09 (FR)'!$O$6:$P$10,2,FALSE))</f>
        <v/>
      </c>
      <c r="X63" s="3" t="str">
        <f>IF(ISERROR(VLOOKUP(I63,'Directive OSH09 (FR)'!$O$13:$P$17,2,FALSE)),"",VLOOKUP(I63,'Directive OSH09 (FR)'!$O$13:$P$17,2,FALSE))</f>
        <v/>
      </c>
      <c r="Y63" s="163">
        <f>IF(J63="","",IF(J63&gt;=161,5,IF(J63&gt;=65,4,IF(J63&gt;=20,3,IF(J63&gt;=9,2,1)))))</f>
        <v>2</v>
      </c>
      <c r="Z63" s="374"/>
      <c r="AA63" s="375"/>
      <c r="AB63" s="375"/>
      <c r="AC63" s="375"/>
      <c r="AD63" s="376"/>
      <c r="AE63" s="374"/>
      <c r="AF63" s="375"/>
      <c r="AG63" s="375"/>
      <c r="AH63" s="375"/>
      <c r="AI63" s="376"/>
    </row>
    <row r="64" spans="1:36" ht="38.25">
      <c r="A64" s="261" t="s">
        <v>442</v>
      </c>
      <c r="B64" s="255" t="s">
        <v>505</v>
      </c>
      <c r="C64" s="8" t="s">
        <v>1103</v>
      </c>
      <c r="D64" s="255" t="s">
        <v>1104</v>
      </c>
      <c r="E64" s="266" t="s">
        <v>36</v>
      </c>
      <c r="F64" s="267">
        <v>12</v>
      </c>
      <c r="G64" s="321" t="s">
        <v>508</v>
      </c>
      <c r="H64" s="7" t="s">
        <v>35</v>
      </c>
      <c r="I64" s="8" t="s">
        <v>48</v>
      </c>
      <c r="J64" s="8">
        <f>IF(ISERROR(W64*X64),"",W64*X64)</f>
        <v>16</v>
      </c>
      <c r="K64" s="14" t="str">
        <f>IF(ISERROR(VLOOKUP(Y64,'Directive OSH09 (FR)'!$T$6:$U$10,2,FALSE)),"",VLOOKUP(Y64,'Directive OSH09 (FR)'!$T$6:$U$10,2,FALSE))</f>
        <v>2-Tolérable</v>
      </c>
      <c r="L64" s="126"/>
      <c r="M64" s="127"/>
      <c r="N64" s="27"/>
      <c r="O64" s="27"/>
      <c r="P64" s="27"/>
      <c r="Q64" s="57"/>
      <c r="R64" s="35"/>
      <c r="S64" s="7">
        <f t="shared" ref="S64:T64" si="45">U64</f>
        <v>1</v>
      </c>
      <c r="T64" s="35">
        <f t="shared" si="45"/>
        <v>1</v>
      </c>
      <c r="U64" s="3">
        <f t="shared" ref="U64" si="46">IF(A64="",0,IF(Q$138="",1,IF(Q$138+$U$90*365&lt;$U$1,1,0)))</f>
        <v>1</v>
      </c>
      <c r="V64" s="163">
        <f t="shared" ref="V64" si="47">IF(A64="",0,IF(Q$138="",1,IF(Q$138+$V$90*365&lt;$U$1,1,0)))</f>
        <v>1</v>
      </c>
      <c r="W64" s="162">
        <f>IF(ISERROR(VLOOKUP(H64,'Directive OSH09 (FR)'!$O$6:$P$10,2,FALSE)),"",VLOOKUP(H64,'Directive OSH09 (FR)'!$O$6:$P$10,2,FALSE))</f>
        <v>2</v>
      </c>
      <c r="X64" s="3">
        <f>IF(ISERROR(VLOOKUP(I64,'Directive OSH09 (FR)'!$O$13:$P$17,2,FALSE)),"",VLOOKUP(I64,'Directive OSH09 (FR)'!$O$13:$P$17,2,FALSE))</f>
        <v>8</v>
      </c>
      <c r="Y64" s="3">
        <f t="shared" ref="Y64" si="48">IF(J64="","",IF(J64&gt;=161,5,IF(J64&gt;=65,4,IF(J64&gt;=20,3,IF(J64&gt;=9,2,1)))))</f>
        <v>2</v>
      </c>
      <c r="Z64" s="210"/>
      <c r="AA64" s="418"/>
      <c r="AB64" s="418"/>
      <c r="AC64" s="418"/>
      <c r="AD64" s="419"/>
      <c r="AE64" s="421"/>
      <c r="AF64" s="8"/>
      <c r="AG64" s="255"/>
      <c r="AH64" s="8">
        <f t="shared" ref="AH64" si="49">IF(ISERROR(AU64*AV64),"",AU64*AV64)</f>
        <v>0</v>
      </c>
      <c r="AI64" s="423"/>
    </row>
    <row r="65" spans="1:36">
      <c r="A65" s="261"/>
      <c r="B65" s="8"/>
      <c r="C65" s="8"/>
      <c r="D65" s="8"/>
      <c r="E65" s="266"/>
      <c r="F65" s="283"/>
      <c r="G65" s="321"/>
      <c r="H65" s="7"/>
      <c r="I65" s="8"/>
      <c r="J65" s="8" t="str">
        <f t="shared" ref="J65:J67" si="50">IF(ISERROR(W65*X65),"",W65*X65)</f>
        <v/>
      </c>
      <c r="K65" s="14" t="str">
        <f>IF(ISERROR(VLOOKUP(Y65,'Directive OSH09 (FR)'!$T$6:$U$10,2,FALSE)),"",VLOOKUP(Y65,'Directive OSH09 (FR)'!$T$6:$U$10,2,FALSE))</f>
        <v/>
      </c>
      <c r="L65" s="126"/>
      <c r="M65" s="127"/>
      <c r="N65" s="27"/>
      <c r="O65" s="27"/>
      <c r="P65" s="27"/>
      <c r="Q65" s="57"/>
      <c r="R65" s="35"/>
      <c r="S65" s="7">
        <f t="shared" ref="S65:T67" si="51">U65</f>
        <v>0</v>
      </c>
      <c r="T65" s="35">
        <f t="shared" si="51"/>
        <v>0</v>
      </c>
      <c r="U65" s="3">
        <f t="shared" ref="U65:U67" si="52">IF(A65="",0,IF(Q$60="",1,IF(Q$60+$U$60*365&lt;$U$1,1,0)))</f>
        <v>0</v>
      </c>
      <c r="V65" s="163">
        <f t="shared" ref="V65:V67" si="53">IF(A65="",0,IF(Q$60="",1,IF(Q$60+$V$60*365&lt;$U$1,1,0)))</f>
        <v>0</v>
      </c>
      <c r="W65" s="162" t="str">
        <f>IF(ISERROR(VLOOKUP(H65,'Directive OSH09 (FR)'!$O$6:$P$10,2,FALSE)),"",VLOOKUP(H65,'Directive OSH09 (FR)'!$O$6:$P$10,2,FALSE))</f>
        <v/>
      </c>
      <c r="X65" s="3" t="str">
        <f>IF(ISERROR(VLOOKUP(I65,'Directive OSH09 (FR)'!$O$13:$P$17,2,FALSE)),"",VLOOKUP(I65,'Directive OSH09 (FR)'!$O$13:$P$17,2,FALSE))</f>
        <v/>
      </c>
      <c r="Y65" s="163" t="str">
        <f t="shared" ref="Y65:Y67" si="54">IF(J65="","",IF(J65&gt;=161,5,IF(J65&gt;=65,4,IF(J65&gt;=20,3,IF(J65&gt;=9,2,1)))))</f>
        <v/>
      </c>
      <c r="Z65" s="417"/>
      <c r="AA65" s="418"/>
      <c r="AB65" s="418"/>
      <c r="AC65" s="418"/>
      <c r="AD65" s="419"/>
      <c r="AE65" s="417"/>
      <c r="AF65" s="418"/>
      <c r="AG65" s="418"/>
      <c r="AH65" s="418"/>
      <c r="AI65" s="419"/>
    </row>
    <row r="66" spans="1:36">
      <c r="A66" s="261"/>
      <c r="B66" s="8"/>
      <c r="C66" s="8"/>
      <c r="D66" s="8"/>
      <c r="E66" s="266"/>
      <c r="F66" s="283"/>
      <c r="G66" s="321"/>
      <c r="H66" s="7"/>
      <c r="I66" s="8"/>
      <c r="J66" s="8" t="str">
        <f t="shared" si="50"/>
        <v/>
      </c>
      <c r="K66" s="14" t="str">
        <f>IF(ISERROR(VLOOKUP(Y66,'Directive OSH09 (FR)'!$T$6:$U$10,2,FALSE)),"",VLOOKUP(Y66,'Directive OSH09 (FR)'!$T$6:$U$10,2,FALSE))</f>
        <v/>
      </c>
      <c r="L66" s="126"/>
      <c r="M66" s="127"/>
      <c r="N66" s="27"/>
      <c r="O66" s="27"/>
      <c r="P66" s="27"/>
      <c r="Q66" s="57"/>
      <c r="R66" s="35"/>
      <c r="S66" s="7">
        <f t="shared" si="51"/>
        <v>0</v>
      </c>
      <c r="T66" s="35">
        <f t="shared" si="51"/>
        <v>0</v>
      </c>
      <c r="U66" s="3">
        <f t="shared" si="52"/>
        <v>0</v>
      </c>
      <c r="V66" s="163">
        <f t="shared" si="53"/>
        <v>0</v>
      </c>
      <c r="W66" s="162" t="str">
        <f>IF(ISERROR(VLOOKUP(H66,'Directive OSH09 (FR)'!$O$6:$P$10,2,FALSE)),"",VLOOKUP(H66,'Directive OSH09 (FR)'!$O$6:$P$10,2,FALSE))</f>
        <v/>
      </c>
      <c r="X66" s="3" t="str">
        <f>IF(ISERROR(VLOOKUP(I66,'Directive OSH09 (FR)'!$O$13:$P$17,2,FALSE)),"",VLOOKUP(I66,'Directive OSH09 (FR)'!$O$13:$P$17,2,FALSE))</f>
        <v/>
      </c>
      <c r="Y66" s="163" t="str">
        <f t="shared" si="54"/>
        <v/>
      </c>
      <c r="Z66" s="417"/>
      <c r="AA66" s="418"/>
      <c r="AB66" s="418"/>
      <c r="AC66" s="418"/>
      <c r="AD66" s="419"/>
      <c r="AE66" s="417"/>
      <c r="AF66" s="418"/>
      <c r="AG66" s="418"/>
      <c r="AH66" s="418"/>
      <c r="AI66" s="419"/>
    </row>
    <row r="67" spans="1:36">
      <c r="A67" s="261"/>
      <c r="B67" s="8"/>
      <c r="C67" s="8"/>
      <c r="D67" s="8"/>
      <c r="E67" s="266"/>
      <c r="F67" s="283"/>
      <c r="G67" s="321"/>
      <c r="H67" s="7"/>
      <c r="I67" s="8"/>
      <c r="J67" s="8" t="str">
        <f t="shared" si="50"/>
        <v/>
      </c>
      <c r="K67" s="14" t="str">
        <f>IF(ISERROR(VLOOKUP(Y67,'Directive OSH09 (FR)'!$T$6:$U$10,2,FALSE)),"",VLOOKUP(Y67,'Directive OSH09 (FR)'!$T$6:$U$10,2,FALSE))</f>
        <v/>
      </c>
      <c r="L67" s="126"/>
      <c r="M67" s="127"/>
      <c r="N67" s="27"/>
      <c r="O67" s="27"/>
      <c r="P67" s="27"/>
      <c r="Q67" s="57"/>
      <c r="R67" s="35"/>
      <c r="S67" s="7">
        <f t="shared" si="51"/>
        <v>0</v>
      </c>
      <c r="T67" s="35">
        <f t="shared" si="51"/>
        <v>0</v>
      </c>
      <c r="U67" s="3">
        <f t="shared" si="52"/>
        <v>0</v>
      </c>
      <c r="V67" s="163">
        <f t="shared" si="53"/>
        <v>0</v>
      </c>
      <c r="W67" s="162" t="str">
        <f>IF(ISERROR(VLOOKUP(H67,'Directive OSH09 (FR)'!$O$6:$P$10,2,FALSE)),"",VLOOKUP(H67,'Directive OSH09 (FR)'!$O$6:$P$10,2,FALSE))</f>
        <v/>
      </c>
      <c r="X67" s="3" t="str">
        <f>IF(ISERROR(VLOOKUP(I67,'Directive OSH09 (FR)'!$O$13:$P$17,2,FALSE)),"",VLOOKUP(I67,'Directive OSH09 (FR)'!$O$13:$P$17,2,FALSE))</f>
        <v/>
      </c>
      <c r="Y67" s="163" t="str">
        <f t="shared" si="54"/>
        <v/>
      </c>
      <c r="Z67" s="417"/>
      <c r="AA67" s="418"/>
      <c r="AB67" s="418"/>
      <c r="AC67" s="418"/>
      <c r="AD67" s="419"/>
      <c r="AE67" s="417"/>
      <c r="AF67" s="418"/>
      <c r="AG67" s="418"/>
      <c r="AH67" s="418"/>
      <c r="AI67" s="419"/>
    </row>
    <row r="68" spans="1:36">
      <c r="A68" s="261"/>
      <c r="B68" s="8"/>
      <c r="C68" s="8"/>
      <c r="D68" s="8"/>
      <c r="E68" s="266"/>
      <c r="F68" s="267"/>
      <c r="G68" s="321"/>
      <c r="H68" s="7"/>
      <c r="I68" s="8"/>
      <c r="J68" s="8" t="str">
        <f t="shared" si="38"/>
        <v/>
      </c>
      <c r="K68" s="14" t="str">
        <f>IF(ISERROR(VLOOKUP(Y68,'Directive OSH09 (FR)'!$T$6:$U$10,2,FALSE)),"",VLOOKUP(Y68,'Directive OSH09 (FR)'!$T$6:$U$10,2,FALSE))</f>
        <v/>
      </c>
      <c r="L68" s="126"/>
      <c r="M68" s="127"/>
      <c r="N68" s="27"/>
      <c r="O68" s="27"/>
      <c r="P68" s="27"/>
      <c r="Q68" s="57"/>
      <c r="R68" s="35"/>
      <c r="S68" s="7">
        <f t="shared" si="39"/>
        <v>0</v>
      </c>
      <c r="T68" s="35">
        <f t="shared" si="39"/>
        <v>0</v>
      </c>
      <c r="U68" s="3">
        <f>IF(A68="",0,IF(Q$61="",1,IF(Q$61+$U$61*365&lt;$U$1,1,0)))</f>
        <v>0</v>
      </c>
      <c r="V68" s="163">
        <f>IF(A68="",0,IF(Q$61="",1,IF(Q$61+$V$61*365&lt;$U$1,1,0)))</f>
        <v>0</v>
      </c>
      <c r="W68" s="162" t="str">
        <f>IF(ISERROR(VLOOKUP(H68,'Directive OSH09 (FR)'!$O$6:$P$10,2,FALSE)),"",VLOOKUP(H68,'Directive OSH09 (FR)'!$O$6:$P$10,2,FALSE))</f>
        <v/>
      </c>
      <c r="X68" s="3" t="str">
        <f>IF(ISERROR(VLOOKUP(I68,'Directive OSH09 (FR)'!$O$13:$P$17,2,FALSE)),"",VLOOKUP(I68,'Directive OSH09 (FR)'!$O$13:$P$17,2,FALSE))</f>
        <v/>
      </c>
      <c r="Y68" s="3" t="str">
        <f t="shared" si="42"/>
        <v/>
      </c>
      <c r="Z68" s="417"/>
      <c r="AA68" s="418"/>
      <c r="AB68" s="418"/>
      <c r="AC68" s="418"/>
      <c r="AD68" s="419"/>
      <c r="AE68" s="417"/>
      <c r="AF68" s="418"/>
      <c r="AG68" s="418"/>
      <c r="AH68" s="418"/>
      <c r="AI68" s="419"/>
    </row>
    <row r="69" spans="1:36">
      <c r="A69" s="261"/>
      <c r="B69" s="8"/>
      <c r="C69" s="8"/>
      <c r="D69" s="8"/>
      <c r="E69" s="266"/>
      <c r="F69" s="267"/>
      <c r="G69" s="321"/>
      <c r="H69" s="7"/>
      <c r="I69" s="8"/>
      <c r="J69" s="8" t="str">
        <f t="shared" si="38"/>
        <v/>
      </c>
      <c r="K69" s="14" t="str">
        <f>IF(ISERROR(VLOOKUP(Y69,'Directive OSH09 (FR)'!$T$6:$U$10,2,FALSE)),"",VLOOKUP(Y69,'Directive OSH09 (FR)'!$T$6:$U$10,2,FALSE))</f>
        <v/>
      </c>
      <c r="L69" s="126"/>
      <c r="M69" s="127"/>
      <c r="N69" s="27"/>
      <c r="O69" s="27"/>
      <c r="P69" s="27"/>
      <c r="Q69" s="57"/>
      <c r="R69" s="35"/>
      <c r="S69" s="7">
        <f t="shared" si="39"/>
        <v>0</v>
      </c>
      <c r="T69" s="35">
        <f t="shared" si="39"/>
        <v>0</v>
      </c>
      <c r="U69" s="3">
        <f t="shared" si="40"/>
        <v>0</v>
      </c>
      <c r="V69" s="163">
        <f t="shared" si="41"/>
        <v>0</v>
      </c>
      <c r="W69" s="162" t="str">
        <f>IF(ISERROR(VLOOKUP(H69,'Directive OSH09 (FR)'!$O$6:$P$10,2,FALSE)),"",VLOOKUP(H69,'Directive OSH09 (FR)'!$O$6:$P$10,2,FALSE))</f>
        <v/>
      </c>
      <c r="X69" s="3" t="str">
        <f>IF(ISERROR(VLOOKUP(I69,'Directive OSH09 (FR)'!$O$13:$P$17,2,FALSE)),"",VLOOKUP(I69,'Directive OSH09 (FR)'!$O$13:$P$17,2,FALSE))</f>
        <v/>
      </c>
      <c r="Y69" s="3" t="str">
        <f t="shared" si="42"/>
        <v/>
      </c>
      <c r="Z69" s="417"/>
      <c r="AA69" s="418"/>
      <c r="AB69" s="418"/>
      <c r="AC69" s="418"/>
      <c r="AD69" s="419"/>
      <c r="AE69" s="417"/>
      <c r="AF69" s="418"/>
      <c r="AG69" s="418"/>
      <c r="AH69" s="418"/>
      <c r="AI69" s="419"/>
    </row>
    <row r="70" spans="1:36" ht="5.25" customHeight="1">
      <c r="A70" s="405"/>
      <c r="B70" s="62"/>
      <c r="C70" s="62"/>
      <c r="D70" s="62"/>
      <c r="E70" s="293"/>
      <c r="F70" s="282"/>
      <c r="G70" s="458"/>
      <c r="H70" s="61"/>
      <c r="I70" s="62"/>
      <c r="J70" s="62" t="str">
        <f t="shared" si="38"/>
        <v/>
      </c>
      <c r="K70" s="63" t="str">
        <f>IF(ISERROR(VLOOKUP(Y70,'Directive OSH09 (FR)'!$T$6:$U$10,2,FALSE)),"",VLOOKUP(Y70,'Directive OSH09 (FR)'!$T$6:$U$10,2,FALSE))</f>
        <v/>
      </c>
      <c r="L70" s="61"/>
      <c r="M70" s="64"/>
      <c r="N70" s="64"/>
      <c r="O70" s="64"/>
      <c r="P70" s="64"/>
      <c r="Q70" s="65"/>
      <c r="R70" s="66"/>
      <c r="S70" s="61">
        <f t="shared" si="39"/>
        <v>0</v>
      </c>
      <c r="T70" s="66">
        <f t="shared" si="39"/>
        <v>0</v>
      </c>
      <c r="U70" s="164">
        <f t="shared" si="40"/>
        <v>0</v>
      </c>
      <c r="V70" s="165">
        <f t="shared" si="41"/>
        <v>0</v>
      </c>
      <c r="W70" s="162" t="str">
        <f>IF(ISERROR(VLOOKUP(H70,'Directive OSH09 (FR)'!$O$6:$P$10,2,FALSE)),"",VLOOKUP(H70,'Directive OSH09 (FR)'!$O$6:$P$10,2,FALSE))</f>
        <v/>
      </c>
      <c r="X70" s="3" t="str">
        <f>IF(ISERROR(VLOOKUP(I70,'Directive OSH09 (FR)'!$O$13:$P$17,2,FALSE)),"",VLOOKUP(I70,'Directive OSH09 (FR)'!$O$13:$P$17,2,FALSE))</f>
        <v/>
      </c>
      <c r="Y70" s="3" t="str">
        <f t="shared" si="42"/>
        <v/>
      </c>
      <c r="Z70" s="417"/>
      <c r="AA70" s="418"/>
      <c r="AB70" s="418"/>
      <c r="AC70" s="418"/>
      <c r="AD70" s="419"/>
      <c r="AE70" s="417"/>
      <c r="AF70" s="418"/>
      <c r="AG70" s="418"/>
      <c r="AH70" s="418"/>
      <c r="AI70" s="419"/>
    </row>
    <row r="71" spans="1:36" s="398" customFormat="1">
      <c r="A71" s="410" t="s">
        <v>280</v>
      </c>
      <c r="F71" s="400"/>
      <c r="J71" s="398">
        <f>IF(SUM(J72:J76)=0,"",MAX(J72:J76))</f>
        <v>16</v>
      </c>
      <c r="K71" s="398" t="str">
        <f>IF(ISERROR(VLOOKUP(Y71,'Directive OSH09 (FR)'!$T$6:$U$10,2,FALSE)),"",VLOOKUP(Y71,'Directive OSH09 (FR)'!$T$6:$U$10,2,FALSE))</f>
        <v>2-Tolérable</v>
      </c>
      <c r="L71" s="398" t="str">
        <f>IF(ISERROR(VLOOKUP($A71,Dangers!$B$4:$G$1001,4,FALSE)),"ERR",IF(ISBLANK(VLOOKUP($A71,Dangers!$B$4:$G$1001,4,FALSE)),"","Yes"))</f>
        <v>Yes</v>
      </c>
      <c r="M71" s="398" t="str">
        <f>IF(ISERROR(VLOOKUP($A71,Dangers!$B$4:$G$1001,6,FALSE)),"ERR",IF(ISBLANK((VLOOKUP($A71,Dangers!$B$4:$G$1001,6,FALSE))),"","Yes"))</f>
        <v>Yes</v>
      </c>
      <c r="Q71" s="398">
        <f>IF(OR(L71="Yes",M71="Yes"),MAX(Q72:Q76),"")</f>
        <v>0</v>
      </c>
      <c r="S71" s="398">
        <f>IF(L71="Yes",IF(SUM(S72:S76)=0,0,1),2)</f>
        <v>0</v>
      </c>
      <c r="T71" s="398">
        <f>IF(M71="Yes",IF(SUM(T72:T76)=0,0,1),2)</f>
        <v>0</v>
      </c>
      <c r="U71" s="398">
        <v>5</v>
      </c>
      <c r="V71" s="398">
        <v>5</v>
      </c>
      <c r="W71" s="398" t="str">
        <f>IF(ISERROR(VLOOKUP(H71,'Directive OSH09 (FR)'!$O$6:$P$10,2,FALSE)),"",VLOOKUP(H71,'Directive OSH09 (FR)'!$O$6:$P$10,2,FALSE))</f>
        <v/>
      </c>
      <c r="X71" s="398" t="str">
        <f>IF(ISERROR(VLOOKUP(I71,'Directive OSH09 (FR)'!$O$13:$P$17,2,FALSE)),"",VLOOKUP(I71,'Directive OSH09 (FR)'!$O$13:$P$17,2,FALSE))</f>
        <v/>
      </c>
      <c r="Y71" s="370">
        <f>IF(J71="","",IF(J71&gt;=161,5,IF(J71&gt;=65,4,IF(J71&gt;=20,3,IF(J71&gt;=9,2,1)))))</f>
        <v>2</v>
      </c>
      <c r="Z71" s="412"/>
      <c r="AD71" s="453"/>
      <c r="AE71" s="412"/>
      <c r="AI71" s="453"/>
      <c r="AJ71" s="518"/>
    </row>
    <row r="72" spans="1:36" ht="38.25">
      <c r="A72" s="261"/>
      <c r="B72" s="8" t="s">
        <v>509</v>
      </c>
      <c r="C72" s="8" t="s">
        <v>1315</v>
      </c>
      <c r="D72" s="8" t="s">
        <v>510</v>
      </c>
      <c r="E72" s="266" t="s">
        <v>39</v>
      </c>
      <c r="F72" s="283">
        <v>12</v>
      </c>
      <c r="G72" s="321" t="s">
        <v>511</v>
      </c>
      <c r="H72" s="7" t="s">
        <v>35</v>
      </c>
      <c r="I72" s="8" t="s">
        <v>48</v>
      </c>
      <c r="J72" s="8">
        <f>IF(ISERROR(W72*X72),"",W72*X72)</f>
        <v>16</v>
      </c>
      <c r="K72" s="14" t="str">
        <f>IF(ISERROR(VLOOKUP(Y72,'Directive OSH09 (FR)'!$T$6:$U$10,2,FALSE)),"",VLOOKUP(Y72,'Directive OSH09 (FR)'!$T$6:$U$10,2,FALSE))</f>
        <v>2-Tolérable</v>
      </c>
      <c r="L72" s="126"/>
      <c r="M72" s="127"/>
      <c r="N72" s="27"/>
      <c r="O72" s="27"/>
      <c r="P72" s="27"/>
      <c r="Q72" s="57"/>
      <c r="R72" s="35"/>
      <c r="S72" s="7">
        <f>U72</f>
        <v>0</v>
      </c>
      <c r="T72" s="35">
        <f>V72</f>
        <v>0</v>
      </c>
      <c r="U72" s="3">
        <f>IF(A72="",0,IF(Q$24="",1,IF(Q$24+$U$24*365&lt;$U$1,1,0)))</f>
        <v>0</v>
      </c>
      <c r="V72" s="163">
        <f>IF(A72="",0,IF(Q$24="",1,IF(Q$24+$V$24*365&lt;$U$1,1,0)))</f>
        <v>0</v>
      </c>
      <c r="W72" s="162">
        <f>IF(ISERROR(VLOOKUP(H72,'Directive OSH09 (FR)'!$O$6:$P$10,2,FALSE)),"",VLOOKUP(H72,'Directive OSH09 (FR)'!$O$6:$P$10,2,FALSE))</f>
        <v>2</v>
      </c>
      <c r="X72" s="3">
        <f>IF(ISERROR(VLOOKUP(I72,'Directive OSH09 (FR)'!$O$13:$P$17,2,FALSE)),"",VLOOKUP(I72,'Directive OSH09 (FR)'!$O$13:$P$17,2,FALSE))</f>
        <v>8</v>
      </c>
      <c r="Y72" s="3">
        <f>IF(J72="","",IF(J72&gt;=161,5,IF(J72&gt;=65,4,IF(J72&gt;=20,3,IF(J72&gt;=9,2,1)))))</f>
        <v>2</v>
      </c>
      <c r="Z72" s="417"/>
      <c r="AA72" s="418"/>
      <c r="AB72" s="418"/>
      <c r="AC72" s="418"/>
      <c r="AD72" s="419"/>
      <c r="AE72" s="417"/>
      <c r="AF72" s="418"/>
      <c r="AG72" s="418"/>
      <c r="AH72" s="418"/>
      <c r="AI72" s="419"/>
    </row>
    <row r="73" spans="1:36">
      <c r="A73" s="261"/>
      <c r="B73" s="8"/>
      <c r="C73" s="8"/>
      <c r="D73" s="8"/>
      <c r="E73" s="266"/>
      <c r="F73" s="267"/>
      <c r="G73" s="321"/>
      <c r="H73" s="7"/>
      <c r="I73" s="8"/>
      <c r="J73" s="8" t="str">
        <f t="shared" ref="J73:J76" si="55">IF(ISERROR(W73*X73),"",W73*X73)</f>
        <v/>
      </c>
      <c r="K73" s="14" t="str">
        <f>IF(ISERROR(VLOOKUP(Y73,'Directive OSH09 (FR)'!$T$6:$U$10,2,FALSE)),"",VLOOKUP(Y73,'Directive OSH09 (FR)'!$T$6:$U$10,2,FALSE))</f>
        <v/>
      </c>
      <c r="L73" s="126"/>
      <c r="M73" s="127"/>
      <c r="N73" s="27"/>
      <c r="O73" s="27"/>
      <c r="P73" s="27"/>
      <c r="Q73" s="57"/>
      <c r="R73" s="35"/>
      <c r="S73" s="7">
        <f t="shared" ref="S73:T76" si="56">U73</f>
        <v>0</v>
      </c>
      <c r="T73" s="35">
        <f t="shared" si="56"/>
        <v>0</v>
      </c>
      <c r="U73" s="3">
        <f>IF(A73="",0,IF(Q$71="",1,IF(Q$71+$U$71*365&lt;$U$1,1,0)))</f>
        <v>0</v>
      </c>
      <c r="V73" s="163">
        <f>IF(A73="",0,IF(Q$71="",1,IF(Q$71+$V$71*365&lt;$U$1,1,0)))</f>
        <v>0</v>
      </c>
      <c r="W73" s="162" t="str">
        <f>IF(ISERROR(VLOOKUP(H73,'Directive OSH09 (FR)'!$O$6:$P$10,2,FALSE)),"",VLOOKUP(H73,'Directive OSH09 (FR)'!$O$6:$P$10,2,FALSE))</f>
        <v/>
      </c>
      <c r="X73" s="3" t="str">
        <f>IF(ISERROR(VLOOKUP(I73,'Directive OSH09 (FR)'!$O$13:$P$17,2,FALSE)),"",VLOOKUP(I73,'Directive OSH09 (FR)'!$O$13:$P$17,2,FALSE))</f>
        <v/>
      </c>
      <c r="Y73" s="3" t="str">
        <f t="shared" ref="Y73:Y76" si="57">IF(J73="","",IF(J73&gt;=161,5,IF(J73&gt;=65,4,IF(J73&gt;=20,3,IF(J73&gt;=9,2,1)))))</f>
        <v/>
      </c>
      <c r="Z73" s="417"/>
      <c r="AA73" s="418"/>
      <c r="AB73" s="418"/>
      <c r="AC73" s="418"/>
      <c r="AD73" s="419"/>
      <c r="AE73" s="417"/>
      <c r="AF73" s="418"/>
      <c r="AG73" s="418"/>
      <c r="AH73" s="418"/>
      <c r="AI73" s="419"/>
    </row>
    <row r="74" spans="1:36">
      <c r="A74" s="261"/>
      <c r="B74" s="8"/>
      <c r="C74" s="8"/>
      <c r="D74" s="8"/>
      <c r="E74" s="266"/>
      <c r="F74" s="267"/>
      <c r="G74" s="321"/>
      <c r="H74" s="7"/>
      <c r="I74" s="8"/>
      <c r="J74" s="8" t="str">
        <f t="shared" si="55"/>
        <v/>
      </c>
      <c r="K74" s="14" t="str">
        <f>IF(ISERROR(VLOOKUP(Y74,'Directive OSH09 (FR)'!$T$6:$U$10,2,FALSE)),"",VLOOKUP(Y74,'Directive OSH09 (FR)'!$T$6:$U$10,2,FALSE))</f>
        <v/>
      </c>
      <c r="L74" s="126"/>
      <c r="M74" s="127"/>
      <c r="N74" s="27"/>
      <c r="O74" s="27"/>
      <c r="P74" s="27"/>
      <c r="Q74" s="57"/>
      <c r="R74" s="35"/>
      <c r="S74" s="7">
        <f t="shared" si="56"/>
        <v>0</v>
      </c>
      <c r="T74" s="35">
        <f t="shared" si="56"/>
        <v>0</v>
      </c>
      <c r="U74" s="3">
        <f>IF(A74="",0,IF(Q$71="",1,IF(Q$71+$U$71*365&lt;$U$1,1,0)))</f>
        <v>0</v>
      </c>
      <c r="V74" s="163">
        <f>IF(A74="",0,IF(Q$71="",1,IF(Q$71+$V$71*365&lt;$U$1,1,0)))</f>
        <v>0</v>
      </c>
      <c r="W74" s="162" t="str">
        <f>IF(ISERROR(VLOOKUP(H74,'Directive OSH09 (FR)'!$O$6:$P$10,2,FALSE)),"",VLOOKUP(H74,'Directive OSH09 (FR)'!$O$6:$P$10,2,FALSE))</f>
        <v/>
      </c>
      <c r="X74" s="3" t="str">
        <f>IF(ISERROR(VLOOKUP(I74,'Directive OSH09 (FR)'!$O$13:$P$17,2,FALSE)),"",VLOOKUP(I74,'Directive OSH09 (FR)'!$O$13:$P$17,2,FALSE))</f>
        <v/>
      </c>
      <c r="Y74" s="3" t="str">
        <f t="shared" si="57"/>
        <v/>
      </c>
      <c r="Z74" s="417"/>
      <c r="AA74" s="418"/>
      <c r="AB74" s="418"/>
      <c r="AC74" s="418"/>
      <c r="AD74" s="419"/>
      <c r="AE74" s="417"/>
      <c r="AF74" s="418"/>
      <c r="AG74" s="418"/>
      <c r="AH74" s="418"/>
      <c r="AI74" s="419"/>
    </row>
    <row r="75" spans="1:36">
      <c r="A75" s="261"/>
      <c r="B75" s="8"/>
      <c r="C75" s="8"/>
      <c r="D75" s="8"/>
      <c r="E75" s="266"/>
      <c r="F75" s="267"/>
      <c r="G75" s="321"/>
      <c r="H75" s="7"/>
      <c r="I75" s="8"/>
      <c r="J75" s="8" t="str">
        <f t="shared" si="55"/>
        <v/>
      </c>
      <c r="K75" s="14" t="str">
        <f>IF(ISERROR(VLOOKUP(Y75,'Directive OSH09 (FR)'!$T$6:$U$10,2,FALSE)),"",VLOOKUP(Y75,'Directive OSH09 (FR)'!$T$6:$U$10,2,FALSE))</f>
        <v/>
      </c>
      <c r="L75" s="126"/>
      <c r="M75" s="127"/>
      <c r="N75" s="27"/>
      <c r="O75" s="27"/>
      <c r="P75" s="27"/>
      <c r="Q75" s="57"/>
      <c r="R75" s="35"/>
      <c r="S75" s="7">
        <f t="shared" si="56"/>
        <v>0</v>
      </c>
      <c r="T75" s="35">
        <f t="shared" si="56"/>
        <v>0</v>
      </c>
      <c r="U75" s="3">
        <f>IF(A75="",0,IF(Q$71="",1,IF(Q$71+$U$71*365&lt;$U$1,1,0)))</f>
        <v>0</v>
      </c>
      <c r="V75" s="163">
        <f>IF(A75="",0,IF(Q$71="",1,IF(Q$71+$V$71*365&lt;$U$1,1,0)))</f>
        <v>0</v>
      </c>
      <c r="W75" s="162" t="str">
        <f>IF(ISERROR(VLOOKUP(H75,'Directive OSH09 (FR)'!$O$6:$P$10,2,FALSE)),"",VLOOKUP(H75,'Directive OSH09 (FR)'!$O$6:$P$10,2,FALSE))</f>
        <v/>
      </c>
      <c r="X75" s="3" t="str">
        <f>IF(ISERROR(VLOOKUP(I75,'Directive OSH09 (FR)'!$O$13:$P$17,2,FALSE)),"",VLOOKUP(I75,'Directive OSH09 (FR)'!$O$13:$P$17,2,FALSE))</f>
        <v/>
      </c>
      <c r="Y75" s="3" t="str">
        <f t="shared" si="57"/>
        <v/>
      </c>
      <c r="Z75" s="417"/>
      <c r="AA75" s="418"/>
      <c r="AB75" s="418"/>
      <c r="AC75" s="418"/>
      <c r="AD75" s="419"/>
      <c r="AE75" s="417"/>
      <c r="AF75" s="418"/>
      <c r="AG75" s="418"/>
      <c r="AH75" s="418"/>
      <c r="AI75" s="419"/>
    </row>
    <row r="76" spans="1:36" ht="5.25" customHeight="1">
      <c r="A76" s="405"/>
      <c r="B76" s="62"/>
      <c r="C76" s="62"/>
      <c r="D76" s="62"/>
      <c r="E76" s="293"/>
      <c r="F76" s="282"/>
      <c r="G76" s="458"/>
      <c r="H76" s="61"/>
      <c r="I76" s="62"/>
      <c r="J76" s="62" t="str">
        <f t="shared" si="55"/>
        <v/>
      </c>
      <c r="K76" s="63" t="str">
        <f>IF(ISERROR(VLOOKUP(Y76,'Directive OSH09 (FR)'!$T$6:$U$10,2,FALSE)),"",VLOOKUP(Y76,'Directive OSH09 (FR)'!$T$6:$U$10,2,FALSE))</f>
        <v/>
      </c>
      <c r="L76" s="61"/>
      <c r="M76" s="64"/>
      <c r="N76" s="64"/>
      <c r="O76" s="64"/>
      <c r="P76" s="64"/>
      <c r="Q76" s="65"/>
      <c r="R76" s="66"/>
      <c r="S76" s="61">
        <f t="shared" si="56"/>
        <v>0</v>
      </c>
      <c r="T76" s="66">
        <f t="shared" si="56"/>
        <v>0</v>
      </c>
      <c r="U76" s="164">
        <f>IF(A76="",0,IF(Q$71="",1,IF(Q$71+$U$71*365&lt;$U$1,1,0)))</f>
        <v>0</v>
      </c>
      <c r="V76" s="165">
        <f>IF(A76="",0,IF(Q$71="",1,IF(Q$71+$V$71*365&lt;$U$1,1,0)))</f>
        <v>0</v>
      </c>
      <c r="W76" s="162" t="str">
        <f>IF(ISERROR(VLOOKUP(H76,'Directive OSH09 (FR)'!$O$6:$P$10,2,FALSE)),"",VLOOKUP(H76,'Directive OSH09 (FR)'!$O$6:$P$10,2,FALSE))</f>
        <v/>
      </c>
      <c r="X76" s="3" t="str">
        <f>IF(ISERROR(VLOOKUP(I76,'Directive OSH09 (FR)'!$O$13:$P$17,2,FALSE)),"",VLOOKUP(I76,'Directive OSH09 (FR)'!$O$13:$P$17,2,FALSE))</f>
        <v/>
      </c>
      <c r="Y76" s="3" t="str">
        <f t="shared" si="57"/>
        <v/>
      </c>
      <c r="Z76" s="417"/>
      <c r="AA76" s="418"/>
      <c r="AB76" s="418"/>
      <c r="AC76" s="418"/>
      <c r="AD76" s="419"/>
      <c r="AE76" s="417"/>
      <c r="AF76" s="418"/>
      <c r="AG76" s="418"/>
      <c r="AH76" s="418"/>
      <c r="AI76" s="419"/>
    </row>
    <row r="77" spans="1:36" s="398" customFormat="1">
      <c r="A77" s="410" t="s">
        <v>282</v>
      </c>
      <c r="F77" s="400"/>
      <c r="J77" s="398" t="str">
        <f>IF(SUM(J78:J82)=0,"",MAX(J78:J82))</f>
        <v/>
      </c>
      <c r="K77" s="398" t="str">
        <f>IF(ISERROR(VLOOKUP(Y77,'Directive OSH09 (FR)'!$T$6:$U$10,2,FALSE)),"",VLOOKUP(Y77,'Directive OSH09 (FR)'!$T$6:$U$10,2,FALSE))</f>
        <v/>
      </c>
      <c r="L77" s="398" t="str">
        <f>IF(ISERROR(VLOOKUP($A77,Dangers!$B$4:$G$1001,4,FALSE)),"ERR",IF(ISBLANK(VLOOKUP($A77,Dangers!$B$4:$G$1001,4,FALSE)),"","Yes"))</f>
        <v>Yes</v>
      </c>
      <c r="M77" s="398" t="str">
        <f>IF(ISERROR(VLOOKUP($A77,Dangers!$B$4:$G$1001,6,FALSE)),"ERR",IF(ISBLANK((VLOOKUP($A77,Dangers!$B$4:$G$1001,6,FALSE))),"","Yes"))</f>
        <v/>
      </c>
      <c r="Q77" s="398">
        <f>IF(OR(L77="Yes",M77="Yes"),MAX(Q78:Q82),"")</f>
        <v>0</v>
      </c>
      <c r="S77" s="398">
        <f ca="1">IF(L77="Yes",IF(SUM(S78:S82)=0,0,1),2)</f>
        <v>1</v>
      </c>
      <c r="T77" s="398">
        <f>IF(M77="Yes",IF(SUM(T78:T82)=0,0,1),2)</f>
        <v>2</v>
      </c>
      <c r="U77" s="398">
        <v>5</v>
      </c>
      <c r="V77" s="398">
        <v>0</v>
      </c>
      <c r="W77" s="398" t="str">
        <f>IF(ISERROR(VLOOKUP(H77,'Directive OSH09 (FR)'!$O$6:$P$10,2,FALSE)),"",VLOOKUP(H77,'Directive OSH09 (FR)'!$O$6:$P$10,2,FALSE))</f>
        <v/>
      </c>
      <c r="X77" s="398" t="str">
        <f>IF(ISERROR(VLOOKUP(I77,'Directive OSH09 (FR)'!$O$13:$P$17,2,FALSE)),"",VLOOKUP(I77,'Directive OSH09 (FR)'!$O$13:$P$17,2,FALSE))</f>
        <v/>
      </c>
      <c r="Y77" s="370" t="str">
        <f>IF(J77="","",IF(J77&gt;=161,5,IF(J77&gt;=65,4,IF(J77&gt;=20,3,IF(J77&gt;=9,2,1)))))</f>
        <v/>
      </c>
      <c r="Z77" s="412"/>
      <c r="AD77" s="453"/>
      <c r="AE77" s="412"/>
      <c r="AI77" s="453"/>
      <c r="AJ77" s="518"/>
    </row>
    <row r="78" spans="1:36">
      <c r="A78" s="261" t="s">
        <v>463</v>
      </c>
      <c r="B78" s="8"/>
      <c r="C78" s="8"/>
      <c r="D78" s="8"/>
      <c r="E78" s="266"/>
      <c r="F78" s="267"/>
      <c r="G78" s="321"/>
      <c r="H78" s="7"/>
      <c r="I78" s="8"/>
      <c r="J78" s="8" t="str">
        <f>IF(ISERROR(W78*X78),"",W78*X78)</f>
        <v/>
      </c>
      <c r="K78" s="14" t="str">
        <f>IF(ISERROR(VLOOKUP(Y78,'Directive OSH09 (FR)'!$T$6:$U$10,2,FALSE)),"",VLOOKUP(Y78,'Directive OSH09 (FR)'!$T$6:$U$10,2,FALSE))</f>
        <v/>
      </c>
      <c r="L78" s="126"/>
      <c r="M78" s="127"/>
      <c r="N78" s="27"/>
      <c r="O78" s="27"/>
      <c r="P78" s="27"/>
      <c r="Q78" s="57"/>
      <c r="R78" s="35"/>
      <c r="S78" s="7">
        <f t="shared" ref="S78:T82" ca="1" si="58">U78</f>
        <v>1</v>
      </c>
      <c r="T78" s="35">
        <f t="shared" ca="1" si="58"/>
        <v>1</v>
      </c>
      <c r="U78" s="3">
        <f ca="1">IF(A78="",0,IF(Q$77="",1,IF(Q$77+$U$77*365&lt;$U$1,1,0)))</f>
        <v>1</v>
      </c>
      <c r="V78" s="163">
        <f ca="1">IF(A78="",0,IF(Q$77="",1,IF(Q$77+$V$77*365&lt;$U$1,1,0)))</f>
        <v>1</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417"/>
      <c r="AA78" s="418"/>
      <c r="AB78" s="418"/>
      <c r="AC78" s="418"/>
      <c r="AD78" s="419"/>
      <c r="AE78" s="417"/>
      <c r="AF78" s="418"/>
      <c r="AG78" s="418"/>
      <c r="AH78" s="418"/>
      <c r="AI78" s="419"/>
    </row>
    <row r="79" spans="1:36">
      <c r="A79" s="261"/>
      <c r="B79" s="8"/>
      <c r="C79" s="8"/>
      <c r="D79" s="8"/>
      <c r="E79" s="266"/>
      <c r="F79" s="267"/>
      <c r="G79" s="321"/>
      <c r="H79" s="7"/>
      <c r="I79" s="8"/>
      <c r="J79" s="8" t="str">
        <f t="shared" ref="J79:J82" si="59">IF(ISERROR(W79*X79),"",W79*X79)</f>
        <v/>
      </c>
      <c r="K79" s="14" t="str">
        <f>IF(ISERROR(VLOOKUP(Y79,'Directive OSH09 (FR)'!$T$6:$U$10,2,FALSE)),"",VLOOKUP(Y79,'Directive OSH09 (FR)'!$T$6:$U$10,2,FALSE))</f>
        <v/>
      </c>
      <c r="L79" s="126"/>
      <c r="M79" s="127"/>
      <c r="N79" s="27"/>
      <c r="O79" s="27"/>
      <c r="P79" s="27"/>
      <c r="Q79" s="57"/>
      <c r="R79" s="35"/>
      <c r="S79" s="7">
        <f t="shared" si="58"/>
        <v>0</v>
      </c>
      <c r="T79" s="35">
        <f t="shared" si="58"/>
        <v>0</v>
      </c>
      <c r="U79" s="3">
        <f>IF(A79="",0,IF(Q$77="",1,IF(Q$77+$U$77*365&lt;$U$1,1,0)))</f>
        <v>0</v>
      </c>
      <c r="V79" s="163">
        <f>IF(A79="",0,IF(Q$77="",1,IF(Q$77+$V$77*365&lt;$U$1,1,0)))</f>
        <v>0</v>
      </c>
      <c r="W79" s="162" t="str">
        <f>IF(ISERROR(VLOOKUP(H79,'Directive OSH09 (FR)'!$O$6:$P$10,2,FALSE)),"",VLOOKUP(H79,'Directive OSH09 (FR)'!$O$6:$P$10,2,FALSE))</f>
        <v/>
      </c>
      <c r="X79" s="3" t="str">
        <f>IF(ISERROR(VLOOKUP(I79,'Directive OSH09 (FR)'!$O$13:$P$17,2,FALSE)),"",VLOOKUP(I79,'Directive OSH09 (FR)'!$O$13:$P$17,2,FALSE))</f>
        <v/>
      </c>
      <c r="Y79" s="3" t="str">
        <f t="shared" ref="Y79:Y82" si="60">IF(J79="","",IF(J79&gt;=161,5,IF(J79&gt;=65,4,IF(J79&gt;=20,3,IF(J79&gt;=9,2,1)))))</f>
        <v/>
      </c>
      <c r="Z79" s="417"/>
      <c r="AA79" s="418"/>
      <c r="AB79" s="418"/>
      <c r="AC79" s="418"/>
      <c r="AD79" s="419"/>
      <c r="AE79" s="417"/>
      <c r="AF79" s="418"/>
      <c r="AG79" s="418"/>
      <c r="AH79" s="418"/>
      <c r="AI79" s="419"/>
    </row>
    <row r="80" spans="1:36">
      <c r="A80" s="261"/>
      <c r="B80" s="8"/>
      <c r="C80" s="8"/>
      <c r="D80" s="8"/>
      <c r="E80" s="266"/>
      <c r="F80" s="267"/>
      <c r="G80" s="321"/>
      <c r="H80" s="7"/>
      <c r="I80" s="8"/>
      <c r="J80" s="8" t="str">
        <f t="shared" si="59"/>
        <v/>
      </c>
      <c r="K80" s="14" t="str">
        <f>IF(ISERROR(VLOOKUP(Y80,'Directive OSH09 (FR)'!$T$6:$U$10,2,FALSE)),"",VLOOKUP(Y80,'Directive OSH09 (FR)'!$T$6:$U$10,2,FALSE))</f>
        <v/>
      </c>
      <c r="L80" s="126"/>
      <c r="M80" s="127"/>
      <c r="N80" s="27"/>
      <c r="O80" s="27"/>
      <c r="P80" s="27"/>
      <c r="Q80" s="57"/>
      <c r="R80" s="35"/>
      <c r="S80" s="7">
        <f t="shared" si="58"/>
        <v>0</v>
      </c>
      <c r="T80" s="35">
        <f t="shared" si="58"/>
        <v>0</v>
      </c>
      <c r="U80" s="3">
        <f>IF(A80="",0,IF(Q$77="",1,IF(Q$77+$U$77*365&lt;$U$1,1,0)))</f>
        <v>0</v>
      </c>
      <c r="V80" s="163">
        <f>IF(A80="",0,IF(Q$77="",1,IF(Q$77+$V$77*365&lt;$U$1,1,0)))</f>
        <v>0</v>
      </c>
      <c r="W80" s="162" t="str">
        <f>IF(ISERROR(VLOOKUP(H80,'Directive OSH09 (FR)'!$O$6:$P$10,2,FALSE)),"",VLOOKUP(H80,'Directive OSH09 (FR)'!$O$6:$P$10,2,FALSE))</f>
        <v/>
      </c>
      <c r="X80" s="3" t="str">
        <f>IF(ISERROR(VLOOKUP(I80,'Directive OSH09 (FR)'!$O$13:$P$17,2,FALSE)),"",VLOOKUP(I80,'Directive OSH09 (FR)'!$O$13:$P$17,2,FALSE))</f>
        <v/>
      </c>
      <c r="Y80" s="3" t="str">
        <f t="shared" si="60"/>
        <v/>
      </c>
      <c r="Z80" s="417"/>
      <c r="AA80" s="418"/>
      <c r="AB80" s="418"/>
      <c r="AC80" s="418"/>
      <c r="AD80" s="419"/>
      <c r="AE80" s="417"/>
      <c r="AF80" s="418"/>
      <c r="AG80" s="418"/>
      <c r="AH80" s="418"/>
      <c r="AI80" s="419"/>
    </row>
    <row r="81" spans="1:36">
      <c r="A81" s="261"/>
      <c r="B81" s="8"/>
      <c r="C81" s="8"/>
      <c r="D81" s="8"/>
      <c r="E81" s="266"/>
      <c r="F81" s="267"/>
      <c r="G81" s="321"/>
      <c r="H81" s="7"/>
      <c r="I81" s="8"/>
      <c r="J81" s="8" t="str">
        <f t="shared" si="59"/>
        <v/>
      </c>
      <c r="K81" s="14" t="str">
        <f>IF(ISERROR(VLOOKUP(Y81,'Directive OSH09 (FR)'!$T$6:$U$10,2,FALSE)),"",VLOOKUP(Y81,'Directive OSH09 (FR)'!$T$6:$U$10,2,FALSE))</f>
        <v/>
      </c>
      <c r="L81" s="126"/>
      <c r="M81" s="127"/>
      <c r="N81" s="27"/>
      <c r="O81" s="27"/>
      <c r="P81" s="27"/>
      <c r="Q81" s="57"/>
      <c r="R81" s="35"/>
      <c r="S81" s="7">
        <f t="shared" si="58"/>
        <v>0</v>
      </c>
      <c r="T81" s="35">
        <f t="shared" si="58"/>
        <v>0</v>
      </c>
      <c r="U81" s="3">
        <f>IF(A81="",0,IF(Q$77="",1,IF(Q$77+$U$77*365&lt;$U$1,1,0)))</f>
        <v>0</v>
      </c>
      <c r="V81" s="163">
        <f>IF(A81="",0,IF(Q$77="",1,IF(Q$77+$V$77*365&lt;$U$1,1,0)))</f>
        <v>0</v>
      </c>
      <c r="W81" s="162" t="str">
        <f>IF(ISERROR(VLOOKUP(H81,'Directive OSH09 (FR)'!$O$6:$P$10,2,FALSE)),"",VLOOKUP(H81,'Directive OSH09 (FR)'!$O$6:$P$10,2,FALSE))</f>
        <v/>
      </c>
      <c r="X81" s="3" t="str">
        <f>IF(ISERROR(VLOOKUP(I81,'Directive OSH09 (FR)'!$O$13:$P$17,2,FALSE)),"",VLOOKUP(I81,'Directive OSH09 (FR)'!$O$13:$P$17,2,FALSE))</f>
        <v/>
      </c>
      <c r="Y81" s="3" t="str">
        <f t="shared" si="60"/>
        <v/>
      </c>
      <c r="Z81" s="417"/>
      <c r="AA81" s="418"/>
      <c r="AB81" s="418"/>
      <c r="AC81" s="418"/>
      <c r="AD81" s="419"/>
      <c r="AE81" s="417"/>
      <c r="AF81" s="418"/>
      <c r="AG81" s="418"/>
      <c r="AH81" s="418"/>
      <c r="AI81" s="419"/>
    </row>
    <row r="82" spans="1:36" ht="5.25" customHeight="1">
      <c r="A82" s="405"/>
      <c r="B82" s="62"/>
      <c r="C82" s="62"/>
      <c r="D82" s="62"/>
      <c r="E82" s="293"/>
      <c r="F82" s="282"/>
      <c r="G82" s="458"/>
      <c r="H82" s="61"/>
      <c r="I82" s="62"/>
      <c r="J82" s="62" t="str">
        <f t="shared" si="59"/>
        <v/>
      </c>
      <c r="K82" s="63" t="str">
        <f>IF(ISERROR(VLOOKUP(Y82,'Directive OSH09 (FR)'!$T$6:$U$10,2,FALSE)),"",VLOOKUP(Y82,'Directive OSH09 (FR)'!$T$6:$U$10,2,FALSE))</f>
        <v/>
      </c>
      <c r="L82" s="61"/>
      <c r="M82" s="64"/>
      <c r="N82" s="64"/>
      <c r="O82" s="64"/>
      <c r="P82" s="64"/>
      <c r="Q82" s="65"/>
      <c r="R82" s="66"/>
      <c r="S82" s="61">
        <f t="shared" si="58"/>
        <v>0</v>
      </c>
      <c r="T82" s="66">
        <f t="shared" si="58"/>
        <v>0</v>
      </c>
      <c r="U82" s="164">
        <f>IF(A82="",0,IF(Q$77="",1,IF(Q$77+$U$77*365&lt;$U$1,1,0)))</f>
        <v>0</v>
      </c>
      <c r="V82" s="165">
        <f>IF(A82="",0,IF(Q$77="",1,IF(Q$77+$V$77*365&lt;$U$1,1,0)))</f>
        <v>0</v>
      </c>
      <c r="W82" s="162" t="str">
        <f>IF(ISERROR(VLOOKUP(H82,'Directive OSH09 (FR)'!$O$6:$P$10,2,FALSE)),"",VLOOKUP(H82,'Directive OSH09 (FR)'!$O$6:$P$10,2,FALSE))</f>
        <v/>
      </c>
      <c r="X82" s="3" t="str">
        <f>IF(ISERROR(VLOOKUP(I82,'Directive OSH09 (FR)'!$O$13:$P$17,2,FALSE)),"",VLOOKUP(I82,'Directive OSH09 (FR)'!$O$13:$P$17,2,FALSE))</f>
        <v/>
      </c>
      <c r="Y82" s="3" t="str">
        <f t="shared" si="60"/>
        <v/>
      </c>
      <c r="Z82" s="417"/>
      <c r="AA82" s="418"/>
      <c r="AB82" s="418"/>
      <c r="AC82" s="418"/>
      <c r="AD82" s="419"/>
      <c r="AE82" s="417"/>
      <c r="AF82" s="418"/>
      <c r="AG82" s="418"/>
      <c r="AH82" s="418"/>
      <c r="AI82" s="419"/>
    </row>
    <row r="83" spans="1:36" s="398" customFormat="1">
      <c r="A83" s="410" t="s">
        <v>283</v>
      </c>
      <c r="F83" s="400"/>
      <c r="J83" s="398" t="str">
        <f>IF(SUM(J84:J88)=0,"",MAX(J84:J88))</f>
        <v/>
      </c>
      <c r="K83" s="398" t="str">
        <f>IF(ISERROR(VLOOKUP(Y83,'Directive OSH09 (FR)'!$T$6:$U$10,2,FALSE)),"",VLOOKUP(Y83,'Directive OSH09 (FR)'!$T$6:$U$10,2,FALSE))</f>
        <v/>
      </c>
      <c r="L83" s="398" t="str">
        <f>IF(ISERROR(VLOOKUP($A83,Dangers!$B$4:$G$1001,4,FALSE)),"ERR",IF(ISBLANK(VLOOKUP($A83,Dangers!$B$4:$G$1001,4,FALSE)),"","Yes"))</f>
        <v/>
      </c>
      <c r="M83" s="398" t="str">
        <f>IF(ISERROR(VLOOKUP($A83,Dangers!$B$4:$G$1001,6,FALSE)),"ERR",IF(ISBLANK((VLOOKUP($A83,Dangers!$B$4:$G$1001,6,FALSE))),"","Yes"))</f>
        <v/>
      </c>
      <c r="Q83" s="398" t="str">
        <f>IF(OR(L83="Yes",M83="Yes"),MAX(Q84:Q88),"")</f>
        <v/>
      </c>
      <c r="S83" s="398">
        <f>IF(L83="Yes",IF(SUM(S84:S88)=0,0,1),2)</f>
        <v>2</v>
      </c>
      <c r="T83" s="398">
        <f>IF(M83="Yes",IF(SUM(T84:T88)=0,0,1),2)</f>
        <v>2</v>
      </c>
      <c r="U83" s="398">
        <v>0</v>
      </c>
      <c r="V83" s="398">
        <v>0</v>
      </c>
      <c r="W83" s="398" t="str">
        <f>IF(ISERROR(VLOOKUP(H83,'Directive OSH09 (FR)'!$O$6:$P$10,2,FALSE)),"",VLOOKUP(H83,'Directive OSH09 (FR)'!$O$6:$P$10,2,FALSE))</f>
        <v/>
      </c>
      <c r="X83" s="398" t="str">
        <f>IF(ISERROR(VLOOKUP(I83,'Directive OSH09 (FR)'!$O$13:$P$17,2,FALSE)),"",VLOOKUP(I83,'Directive OSH09 (FR)'!$O$13:$P$17,2,FALSE))</f>
        <v/>
      </c>
      <c r="Y83" s="370" t="str">
        <f>IF(J83="","",IF(J83&gt;=161,5,IF(J83&gt;=65,4,IF(J83&gt;=20,3,IF(J83&gt;=9,2,1)))))</f>
        <v/>
      </c>
      <c r="Z83" s="412"/>
      <c r="AD83" s="453"/>
      <c r="AE83" s="412"/>
      <c r="AI83" s="453"/>
      <c r="AJ83" s="518"/>
    </row>
    <row r="84" spans="1:36">
      <c r="A84" s="261" t="s">
        <v>463</v>
      </c>
      <c r="B84" s="8"/>
      <c r="C84" s="8"/>
      <c r="D84" s="8"/>
      <c r="E84" s="266"/>
      <c r="F84" s="267"/>
      <c r="G84" s="321"/>
      <c r="H84" s="7"/>
      <c r="I84" s="8"/>
      <c r="J84" s="8" t="str">
        <f>IF(ISERROR(W84*X84),"",W84*X84)</f>
        <v/>
      </c>
      <c r="K84" s="14" t="str">
        <f>IF(ISERROR(VLOOKUP(Y84,'Directive OSH09 (FR)'!$T$6:$U$10,2,FALSE)),"",VLOOKUP(Y84,'Directive OSH09 (FR)'!$T$6:$U$10,2,FALSE))</f>
        <v/>
      </c>
      <c r="L84" s="126"/>
      <c r="M84" s="127"/>
      <c r="N84" s="27"/>
      <c r="O84" s="27"/>
      <c r="P84" s="27"/>
      <c r="Q84" s="57"/>
      <c r="R84" s="35"/>
      <c r="S84" s="7">
        <f t="shared" ref="S84:T88" si="61">U84</f>
        <v>1</v>
      </c>
      <c r="T84" s="35">
        <f t="shared" si="61"/>
        <v>1</v>
      </c>
      <c r="U84" s="3">
        <f>IF(A84="",0,IF(Q$83="",1,IF(Q$83+$U$83*365&lt;$U$1,1,0)))</f>
        <v>1</v>
      </c>
      <c r="V84" s="163">
        <f>IF(A84="",0,IF(Q$83="",1,IF(Q$83+$V$83*365&lt;$U$1,1,0)))</f>
        <v>1</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417"/>
      <c r="AA84" s="418"/>
      <c r="AB84" s="418"/>
      <c r="AC84" s="418"/>
      <c r="AD84" s="419"/>
      <c r="AE84" s="417"/>
      <c r="AF84" s="418"/>
      <c r="AG84" s="418"/>
      <c r="AH84" s="418"/>
      <c r="AI84" s="419"/>
    </row>
    <row r="85" spans="1:36">
      <c r="A85" s="261"/>
      <c r="B85" s="8"/>
      <c r="C85" s="8"/>
      <c r="D85" s="8"/>
      <c r="E85" s="266"/>
      <c r="F85" s="267"/>
      <c r="G85" s="321"/>
      <c r="H85" s="7"/>
      <c r="I85" s="8"/>
      <c r="J85" s="8" t="str">
        <f t="shared" ref="J85:J88" si="62">IF(ISERROR(W85*X85),"",W85*X85)</f>
        <v/>
      </c>
      <c r="K85" s="14" t="str">
        <f>IF(ISERROR(VLOOKUP(Y85,'Directive OSH09 (FR)'!$T$6:$U$10,2,FALSE)),"",VLOOKUP(Y85,'Directive OSH09 (FR)'!$T$6:$U$10,2,FALSE))</f>
        <v/>
      </c>
      <c r="L85" s="126"/>
      <c r="M85" s="127"/>
      <c r="N85" s="27"/>
      <c r="O85" s="27"/>
      <c r="P85" s="27"/>
      <c r="Q85" s="57"/>
      <c r="R85" s="35"/>
      <c r="S85" s="7">
        <f t="shared" si="61"/>
        <v>0</v>
      </c>
      <c r="T85" s="35">
        <f t="shared" si="61"/>
        <v>0</v>
      </c>
      <c r="U85" s="3">
        <f>IF(A85="",0,IF(Q$83="",1,IF(Q$83+$U$83*365&lt;$U$1,1,0)))</f>
        <v>0</v>
      </c>
      <c r="V85" s="163">
        <f>IF(A85="",0,IF(Q$83="",1,IF(Q$83+$V$83*365&lt;$U$1,1,0)))</f>
        <v>0</v>
      </c>
      <c r="W85" s="162" t="str">
        <f>IF(ISERROR(VLOOKUP(H85,'Directive OSH09 (FR)'!$O$6:$P$10,2,FALSE)),"",VLOOKUP(H85,'Directive OSH09 (FR)'!$O$6:$P$10,2,FALSE))</f>
        <v/>
      </c>
      <c r="X85" s="3" t="str">
        <f>IF(ISERROR(VLOOKUP(I85,'Directive OSH09 (FR)'!$O$13:$P$17,2,FALSE)),"",VLOOKUP(I85,'Directive OSH09 (FR)'!$O$13:$P$17,2,FALSE))</f>
        <v/>
      </c>
      <c r="Y85" s="3" t="str">
        <f t="shared" ref="Y85:Y88" si="63">IF(J85="","",IF(J85&gt;=161,5,IF(J85&gt;=65,4,IF(J85&gt;=20,3,IF(J85&gt;=9,2,1)))))</f>
        <v/>
      </c>
      <c r="Z85" s="417"/>
      <c r="AA85" s="418"/>
      <c r="AB85" s="418"/>
      <c r="AC85" s="418"/>
      <c r="AD85" s="419"/>
      <c r="AE85" s="417"/>
      <c r="AF85" s="418"/>
      <c r="AG85" s="418"/>
      <c r="AH85" s="418"/>
      <c r="AI85" s="419"/>
    </row>
    <row r="86" spans="1:36">
      <c r="A86" s="261"/>
      <c r="B86" s="8"/>
      <c r="C86" s="8"/>
      <c r="D86" s="8"/>
      <c r="E86" s="266"/>
      <c r="F86" s="267"/>
      <c r="G86" s="321"/>
      <c r="H86" s="7"/>
      <c r="I86" s="8"/>
      <c r="J86" s="8" t="str">
        <f t="shared" si="62"/>
        <v/>
      </c>
      <c r="K86" s="14" t="str">
        <f>IF(ISERROR(VLOOKUP(Y86,'Directive OSH09 (FR)'!$T$6:$U$10,2,FALSE)),"",VLOOKUP(Y86,'Directive OSH09 (FR)'!$T$6:$U$10,2,FALSE))</f>
        <v/>
      </c>
      <c r="L86" s="126"/>
      <c r="M86" s="127"/>
      <c r="N86" s="27"/>
      <c r="O86" s="27"/>
      <c r="P86" s="27"/>
      <c r="Q86" s="57"/>
      <c r="R86" s="35"/>
      <c r="S86" s="7">
        <f t="shared" si="61"/>
        <v>0</v>
      </c>
      <c r="T86" s="35">
        <f t="shared" si="61"/>
        <v>0</v>
      </c>
      <c r="U86" s="3">
        <f>IF(A86="",0,IF(Q$83="",1,IF(Q$83+$U$83*365&lt;$U$1,1,0)))</f>
        <v>0</v>
      </c>
      <c r="V86" s="163">
        <f>IF(A86="",0,IF(Q$83="",1,IF(Q$83+$V$83*365&lt;$U$1,1,0)))</f>
        <v>0</v>
      </c>
      <c r="W86" s="162" t="str">
        <f>IF(ISERROR(VLOOKUP(H86,'Directive OSH09 (FR)'!$O$6:$P$10,2,FALSE)),"",VLOOKUP(H86,'Directive OSH09 (FR)'!$O$6:$P$10,2,FALSE))</f>
        <v/>
      </c>
      <c r="X86" s="3" t="str">
        <f>IF(ISERROR(VLOOKUP(I86,'Directive OSH09 (FR)'!$O$13:$P$17,2,FALSE)),"",VLOOKUP(I86,'Directive OSH09 (FR)'!$O$13:$P$17,2,FALSE))</f>
        <v/>
      </c>
      <c r="Y86" s="3" t="str">
        <f t="shared" si="63"/>
        <v/>
      </c>
      <c r="Z86" s="417"/>
      <c r="AA86" s="418"/>
      <c r="AB86" s="418"/>
      <c r="AC86" s="418"/>
      <c r="AD86" s="419"/>
      <c r="AE86" s="417"/>
      <c r="AF86" s="418"/>
      <c r="AG86" s="418"/>
      <c r="AH86" s="418"/>
      <c r="AI86" s="419"/>
    </row>
    <row r="87" spans="1:36">
      <c r="A87" s="261"/>
      <c r="B87" s="8"/>
      <c r="C87" s="8"/>
      <c r="D87" s="8"/>
      <c r="E87" s="266"/>
      <c r="F87" s="267"/>
      <c r="G87" s="321"/>
      <c r="H87" s="7"/>
      <c r="I87" s="8"/>
      <c r="J87" s="8" t="str">
        <f t="shared" si="62"/>
        <v/>
      </c>
      <c r="K87" s="14" t="str">
        <f>IF(ISERROR(VLOOKUP(Y87,'Directive OSH09 (FR)'!$T$6:$U$10,2,FALSE)),"",VLOOKUP(Y87,'Directive OSH09 (FR)'!$T$6:$U$10,2,FALSE))</f>
        <v/>
      </c>
      <c r="L87" s="126"/>
      <c r="M87" s="127"/>
      <c r="N87" s="27"/>
      <c r="O87" s="27"/>
      <c r="P87" s="27"/>
      <c r="Q87" s="57"/>
      <c r="R87" s="35"/>
      <c r="S87" s="7">
        <f t="shared" si="61"/>
        <v>0</v>
      </c>
      <c r="T87" s="35">
        <f t="shared" si="61"/>
        <v>0</v>
      </c>
      <c r="U87" s="3">
        <f>IF(A87="",0,IF(Q$83="",1,IF(Q$83+$U$83*365&lt;$U$1,1,0)))</f>
        <v>0</v>
      </c>
      <c r="V87" s="163">
        <f>IF(A87="",0,IF(Q$83="",1,IF(Q$83+$V$83*365&lt;$U$1,1,0)))</f>
        <v>0</v>
      </c>
      <c r="W87" s="162" t="str">
        <f>IF(ISERROR(VLOOKUP(H87,'Directive OSH09 (FR)'!$O$6:$P$10,2,FALSE)),"",VLOOKUP(H87,'Directive OSH09 (FR)'!$O$6:$P$10,2,FALSE))</f>
        <v/>
      </c>
      <c r="X87" s="3" t="str">
        <f>IF(ISERROR(VLOOKUP(I87,'Directive OSH09 (FR)'!$O$13:$P$17,2,FALSE)),"",VLOOKUP(I87,'Directive OSH09 (FR)'!$O$13:$P$17,2,FALSE))</f>
        <v/>
      </c>
      <c r="Y87" s="3" t="str">
        <f t="shared" si="63"/>
        <v/>
      </c>
      <c r="Z87" s="417"/>
      <c r="AA87" s="418"/>
      <c r="AB87" s="418"/>
      <c r="AC87" s="418"/>
      <c r="AD87" s="419"/>
      <c r="AE87" s="417"/>
      <c r="AF87" s="418"/>
      <c r="AG87" s="418"/>
      <c r="AH87" s="418"/>
      <c r="AI87" s="419"/>
    </row>
    <row r="88" spans="1:36" ht="5.25" customHeight="1">
      <c r="A88" s="405"/>
      <c r="B88" s="62"/>
      <c r="C88" s="62"/>
      <c r="D88" s="62"/>
      <c r="E88" s="293"/>
      <c r="F88" s="282"/>
      <c r="G88" s="458"/>
      <c r="H88" s="61"/>
      <c r="I88" s="62"/>
      <c r="J88" s="62" t="str">
        <f t="shared" si="62"/>
        <v/>
      </c>
      <c r="K88" s="63" t="str">
        <f>IF(ISERROR(VLOOKUP(Y88,'Directive OSH09 (FR)'!$T$6:$U$10,2,FALSE)),"",VLOOKUP(Y88,'Directive OSH09 (FR)'!$T$6:$U$10,2,FALSE))</f>
        <v/>
      </c>
      <c r="L88" s="61"/>
      <c r="M88" s="64"/>
      <c r="N88" s="64"/>
      <c r="O88" s="64"/>
      <c r="P88" s="64"/>
      <c r="Q88" s="65"/>
      <c r="R88" s="66"/>
      <c r="S88" s="61">
        <f t="shared" si="61"/>
        <v>0</v>
      </c>
      <c r="T88" s="66">
        <f t="shared" si="61"/>
        <v>0</v>
      </c>
      <c r="U88" s="164">
        <f>IF(A88="",0,IF(Q$83="",1,IF(Q$83+$U$83*365&lt;$U$1,1,0)))</f>
        <v>0</v>
      </c>
      <c r="V88" s="165">
        <f>IF(A88="",0,IF(Q$83="",1,IF(Q$83+$V$83*365&lt;$U$1,1,0)))</f>
        <v>0</v>
      </c>
      <c r="W88" s="162" t="str">
        <f>IF(ISERROR(VLOOKUP(H88,'Directive OSH09 (FR)'!$O$6:$P$10,2,FALSE)),"",VLOOKUP(H88,'Directive OSH09 (FR)'!$O$6:$P$10,2,FALSE))</f>
        <v/>
      </c>
      <c r="X88" s="3" t="str">
        <f>IF(ISERROR(VLOOKUP(I88,'Directive OSH09 (FR)'!$O$13:$P$17,2,FALSE)),"",VLOOKUP(I88,'Directive OSH09 (FR)'!$O$13:$P$17,2,FALSE))</f>
        <v/>
      </c>
      <c r="Y88" s="3" t="str">
        <f t="shared" si="63"/>
        <v/>
      </c>
      <c r="Z88" s="417"/>
      <c r="AA88" s="418"/>
      <c r="AB88" s="418"/>
      <c r="AC88" s="418"/>
      <c r="AD88" s="419"/>
      <c r="AE88" s="417"/>
      <c r="AF88" s="418"/>
      <c r="AG88" s="418"/>
      <c r="AH88" s="418"/>
      <c r="AI88" s="419"/>
    </row>
    <row r="89" spans="1:36" s="398" customFormat="1" ht="14.25">
      <c r="A89" s="410" t="s">
        <v>284</v>
      </c>
      <c r="F89" s="400"/>
      <c r="J89" s="398">
        <f>IF(SUM(J90:J94)=0,"",MAX(J90:J94))</f>
        <v>16</v>
      </c>
      <c r="K89" s="398" t="str">
        <f>IF(ISERROR(VLOOKUP(Y89,'Directive OSH09 (FR)'!$T$6:$U$10,2,FALSE)),"",VLOOKUP(Y89,'Directive OSH09 (FR)'!$T$6:$U$10,2,FALSE))</f>
        <v>2-Tolérable</v>
      </c>
      <c r="L89" s="398" t="str">
        <f>IF(ISERROR(VLOOKUP($A89,Dangers!$B$4:$G$1001,4,FALSE)),"ERR",IF(ISBLANK(VLOOKUP($A89,Dangers!$B$4:$G$1001,4,FALSE)),"","Yes"))</f>
        <v>Yes</v>
      </c>
      <c r="M89" s="398" t="str">
        <f>IF(ISERROR(VLOOKUP($A89,Dangers!$B$4:$G$1001,6,FALSE)),"ERR",IF(ISBLANK((VLOOKUP($A89,Dangers!$B$4:$G$1001,6,FALSE))),"","Yes"))</f>
        <v>Yes</v>
      </c>
      <c r="Q89" s="398">
        <f>IF(OR(L89="Yes",M89="Yes"),MAX(Q90:Q94),"")</f>
        <v>0</v>
      </c>
      <c r="S89" s="398">
        <f>IF(L89="Yes",IF(SUM(S90:S94)=0,0,1),2)</f>
        <v>1</v>
      </c>
      <c r="T89" s="398">
        <f>IF(M89="Yes",IF(SUM(T90:T94)=0,0,1),2)</f>
        <v>1</v>
      </c>
      <c r="U89" s="398">
        <v>3</v>
      </c>
      <c r="V89" s="398">
        <v>3</v>
      </c>
      <c r="W89" s="398" t="str">
        <f>IF(ISERROR(VLOOKUP(H89,'Directive OSH09 (FR)'!$O$6:$P$10,2,FALSE)),"",VLOOKUP(H89,'Directive OSH09 (FR)'!$O$6:$P$10,2,FALSE))</f>
        <v/>
      </c>
      <c r="X89" s="398" t="str">
        <f>IF(ISERROR(VLOOKUP(I89,'Directive OSH09 (FR)'!$O$13:$P$17,2,FALSE)),"",VLOOKUP(I89,'Directive OSH09 (FR)'!$O$13:$P$17,2,FALSE))</f>
        <v/>
      </c>
      <c r="Y89" s="370">
        <f>IF(J89="","",IF(J89&gt;=161,5,IF(J89&gt;=65,4,IF(J89&gt;=20,3,IF(J89&gt;=9,2,1)))))</f>
        <v>2</v>
      </c>
      <c r="Z89" s="412"/>
      <c r="AD89" s="453"/>
      <c r="AE89" s="412"/>
      <c r="AI89" s="453"/>
      <c r="AJ89" s="518"/>
    </row>
    <row r="90" spans="1:36" ht="76.5">
      <c r="A90" s="261" t="s">
        <v>485</v>
      </c>
      <c r="B90" s="8" t="s">
        <v>486</v>
      </c>
      <c r="C90" s="8" t="s">
        <v>1048</v>
      </c>
      <c r="D90" s="255" t="s">
        <v>1049</v>
      </c>
      <c r="E90" s="266" t="s">
        <v>36</v>
      </c>
      <c r="F90" s="267">
        <v>12</v>
      </c>
      <c r="G90" s="256" t="s">
        <v>515</v>
      </c>
      <c r="H90" s="7" t="s">
        <v>38</v>
      </c>
      <c r="I90" s="8" t="s">
        <v>47</v>
      </c>
      <c r="J90" s="8">
        <f>IF(ISERROR(W90*X90),"",W90*X90)</f>
        <v>16</v>
      </c>
      <c r="K90" s="14" t="str">
        <f>IF(ISERROR(VLOOKUP(Y90,'Directive OSH09 (FR)'!$T$6:$U$10,2,FALSE)),"",VLOOKUP(Y90,'Directive OSH09 (FR)'!$T$6:$U$10,2,FALSE))</f>
        <v>2-Tolérable</v>
      </c>
      <c r="L90" s="126"/>
      <c r="M90" s="127"/>
      <c r="N90" s="27"/>
      <c r="O90" s="27"/>
      <c r="P90" s="27"/>
      <c r="Q90" s="57"/>
      <c r="R90" s="35"/>
      <c r="S90" s="7">
        <f t="shared" ref="S90:T90" si="64">U90</f>
        <v>1</v>
      </c>
      <c r="T90" s="35">
        <f t="shared" si="64"/>
        <v>1</v>
      </c>
      <c r="U90" s="3">
        <f>IF(A90="",0,IF(Q$92="",1,IF(Q$92+$U$92*365&lt;$U$1,1,0)))</f>
        <v>1</v>
      </c>
      <c r="V90" s="163">
        <f>IF(A90="",0,IF(Q$92="",1,IF(Q$92+$V$92*365&lt;$U$1,1,0)))</f>
        <v>1</v>
      </c>
      <c r="W90" s="162">
        <f>IF(ISERROR(VLOOKUP(H90,'Directive OSH09 (FR)'!$O$6:$P$10,2,FALSE)),"",VLOOKUP(H90,'Directive OSH09 (FR)'!$O$6:$P$10,2,FALSE))</f>
        <v>4</v>
      </c>
      <c r="X90" s="3">
        <f>IF(ISERROR(VLOOKUP(I90,'Directive OSH09 (FR)'!$O$13:$P$17,2,FALSE)),"",VLOOKUP(I90,'Directive OSH09 (FR)'!$O$13:$P$17,2,FALSE))</f>
        <v>4</v>
      </c>
      <c r="Y90" s="3">
        <f>IF(J90="","",IF(J90&gt;=161,5,IF(J90&gt;=65,4,IF(J90&gt;=20,3,IF(J90&gt;=9,2,1)))))</f>
        <v>2</v>
      </c>
      <c r="Z90" s="417"/>
      <c r="AA90" s="418"/>
      <c r="AB90" s="418"/>
      <c r="AC90" s="418"/>
      <c r="AD90" s="419"/>
      <c r="AE90" s="417"/>
      <c r="AF90" s="418"/>
      <c r="AG90" s="418"/>
      <c r="AH90" s="418"/>
      <c r="AI90" s="419"/>
    </row>
    <row r="91" spans="1:36">
      <c r="A91" s="261"/>
      <c r="B91" s="8"/>
      <c r="C91" s="8"/>
      <c r="D91" s="8"/>
      <c r="E91" s="266"/>
      <c r="F91" s="267"/>
      <c r="G91" s="321"/>
      <c r="H91" s="7"/>
      <c r="I91" s="8"/>
      <c r="J91" s="8" t="str">
        <f t="shared" ref="J91:J94" si="65">IF(ISERROR(W91*X91),"",W91*X91)</f>
        <v/>
      </c>
      <c r="K91" s="14" t="str">
        <f>IF(ISERROR(VLOOKUP(Y91,'Directive OSH09 (FR)'!$T$6:$U$10,2,FALSE)),"",VLOOKUP(Y91,'Directive OSH09 (FR)'!$T$6:$U$10,2,FALSE))</f>
        <v/>
      </c>
      <c r="L91" s="126"/>
      <c r="M91" s="127"/>
      <c r="N91" s="27"/>
      <c r="O91" s="27"/>
      <c r="P91" s="27"/>
      <c r="Q91" s="57"/>
      <c r="R91" s="35"/>
      <c r="S91" s="7">
        <f t="shared" ref="S91:T94" si="66">U91</f>
        <v>0</v>
      </c>
      <c r="T91" s="35">
        <f t="shared" si="66"/>
        <v>0</v>
      </c>
      <c r="U91" s="3">
        <f>IF(A91="",0,IF(Q$89="",1,IF(Q$89+$U$89*365&lt;$U$1,1,0)))</f>
        <v>0</v>
      </c>
      <c r="V91" s="163">
        <f>IF(A91="",0,IF(Q$89="",1,IF(Q$89+$V$89*365&lt;$U$1,1,0)))</f>
        <v>0</v>
      </c>
      <c r="W91" s="162" t="str">
        <f>IF(ISERROR(VLOOKUP(H91,'Directive OSH09 (FR)'!$O$6:$P$10,2,FALSE)),"",VLOOKUP(H91,'Directive OSH09 (FR)'!$O$6:$P$10,2,FALSE))</f>
        <v/>
      </c>
      <c r="X91" s="3" t="str">
        <f>IF(ISERROR(VLOOKUP(I91,'Directive OSH09 (FR)'!$O$13:$P$17,2,FALSE)),"",VLOOKUP(I91,'Directive OSH09 (FR)'!$O$13:$P$17,2,FALSE))</f>
        <v/>
      </c>
      <c r="Y91" s="3" t="str">
        <f t="shared" ref="Y91:Y94" si="67">IF(J91="","",IF(J91&gt;=161,5,IF(J91&gt;=65,4,IF(J91&gt;=20,3,IF(J91&gt;=9,2,1)))))</f>
        <v/>
      </c>
      <c r="Z91" s="417"/>
      <c r="AA91" s="418"/>
      <c r="AB91" s="418"/>
      <c r="AC91" s="418"/>
      <c r="AD91" s="419"/>
      <c r="AE91" s="417"/>
      <c r="AF91" s="418"/>
      <c r="AG91" s="418"/>
      <c r="AH91" s="418"/>
      <c r="AI91" s="419"/>
    </row>
    <row r="92" spans="1:36">
      <c r="A92" s="261"/>
      <c r="B92" s="8"/>
      <c r="C92" s="8"/>
      <c r="D92" s="8"/>
      <c r="E92" s="266"/>
      <c r="F92" s="267"/>
      <c r="G92" s="321"/>
      <c r="H92" s="7"/>
      <c r="I92" s="8"/>
      <c r="J92" s="8" t="str">
        <f t="shared" si="65"/>
        <v/>
      </c>
      <c r="K92" s="14" t="str">
        <f>IF(ISERROR(VLOOKUP(Y92,'Directive OSH09 (FR)'!$T$6:$U$10,2,FALSE)),"",VLOOKUP(Y92,'Directive OSH09 (FR)'!$T$6:$U$10,2,FALSE))</f>
        <v/>
      </c>
      <c r="L92" s="126"/>
      <c r="M92" s="127"/>
      <c r="N92" s="27"/>
      <c r="O92" s="27"/>
      <c r="P92" s="27"/>
      <c r="Q92" s="57"/>
      <c r="R92" s="35"/>
      <c r="S92" s="7">
        <f t="shared" si="66"/>
        <v>0</v>
      </c>
      <c r="T92" s="35">
        <f t="shared" si="66"/>
        <v>0</v>
      </c>
      <c r="U92" s="3">
        <f>IF(A92="",0,IF(Q$89="",1,IF(Q$89+$U$89*365&lt;$U$1,1,0)))</f>
        <v>0</v>
      </c>
      <c r="V92" s="163">
        <f>IF(A92="",0,IF(Q$89="",1,IF(Q$89+$V$89*365&lt;$U$1,1,0)))</f>
        <v>0</v>
      </c>
      <c r="W92" s="162" t="str">
        <f>IF(ISERROR(VLOOKUP(H92,'Directive OSH09 (FR)'!$O$6:$P$10,2,FALSE)),"",VLOOKUP(H92,'Directive OSH09 (FR)'!$O$6:$P$10,2,FALSE))</f>
        <v/>
      </c>
      <c r="X92" s="3" t="str">
        <f>IF(ISERROR(VLOOKUP(I92,'Directive OSH09 (FR)'!$O$13:$P$17,2,FALSE)),"",VLOOKUP(I92,'Directive OSH09 (FR)'!$O$13:$P$17,2,FALSE))</f>
        <v/>
      </c>
      <c r="Y92" s="3" t="str">
        <f t="shared" si="67"/>
        <v/>
      </c>
      <c r="Z92" s="417"/>
      <c r="AA92" s="418"/>
      <c r="AB92" s="418"/>
      <c r="AC92" s="418"/>
      <c r="AD92" s="419"/>
      <c r="AE92" s="417"/>
      <c r="AF92" s="418"/>
      <c r="AG92" s="418"/>
      <c r="AH92" s="418"/>
      <c r="AI92" s="419"/>
    </row>
    <row r="93" spans="1:36">
      <c r="A93" s="261"/>
      <c r="B93" s="8"/>
      <c r="C93" s="8"/>
      <c r="D93" s="8"/>
      <c r="E93" s="266"/>
      <c r="F93" s="267"/>
      <c r="G93" s="321"/>
      <c r="H93" s="7"/>
      <c r="I93" s="8"/>
      <c r="J93" s="8" t="str">
        <f t="shared" si="65"/>
        <v/>
      </c>
      <c r="K93" s="14" t="str">
        <f>IF(ISERROR(VLOOKUP(Y93,'Directive OSH09 (FR)'!$T$6:$U$10,2,FALSE)),"",VLOOKUP(Y93,'Directive OSH09 (FR)'!$T$6:$U$10,2,FALSE))</f>
        <v/>
      </c>
      <c r="L93" s="126"/>
      <c r="M93" s="127"/>
      <c r="N93" s="27"/>
      <c r="O93" s="27"/>
      <c r="P93" s="27"/>
      <c r="Q93" s="57"/>
      <c r="R93" s="35"/>
      <c r="S93" s="7">
        <f t="shared" si="66"/>
        <v>0</v>
      </c>
      <c r="T93" s="35">
        <f t="shared" si="66"/>
        <v>0</v>
      </c>
      <c r="U93" s="3">
        <f>IF(A93="",0,IF(Q$89="",1,IF(Q$89+$U$89*365&lt;$U$1,1,0)))</f>
        <v>0</v>
      </c>
      <c r="V93" s="163">
        <f>IF(A93="",0,IF(Q$89="",1,IF(Q$89+$V$89*365&lt;$U$1,1,0)))</f>
        <v>0</v>
      </c>
      <c r="W93" s="162" t="str">
        <f>IF(ISERROR(VLOOKUP(H93,'Directive OSH09 (FR)'!$O$6:$P$10,2,FALSE)),"",VLOOKUP(H93,'Directive OSH09 (FR)'!$O$6:$P$10,2,FALSE))</f>
        <v/>
      </c>
      <c r="X93" s="3" t="str">
        <f>IF(ISERROR(VLOOKUP(I93,'Directive OSH09 (FR)'!$O$13:$P$17,2,FALSE)),"",VLOOKUP(I93,'Directive OSH09 (FR)'!$O$13:$P$17,2,FALSE))</f>
        <v/>
      </c>
      <c r="Y93" s="3" t="str">
        <f t="shared" si="67"/>
        <v/>
      </c>
      <c r="Z93" s="417"/>
      <c r="AA93" s="418"/>
      <c r="AB93" s="418"/>
      <c r="AC93" s="418"/>
      <c r="AD93" s="419"/>
      <c r="AE93" s="417"/>
      <c r="AF93" s="418"/>
      <c r="AG93" s="418"/>
      <c r="AH93" s="418"/>
      <c r="AI93" s="419"/>
    </row>
    <row r="94" spans="1:36" ht="5.25" customHeight="1">
      <c r="A94" s="405"/>
      <c r="B94" s="62"/>
      <c r="C94" s="62"/>
      <c r="D94" s="62"/>
      <c r="E94" s="293"/>
      <c r="F94" s="282"/>
      <c r="G94" s="458"/>
      <c r="H94" s="61"/>
      <c r="I94" s="62"/>
      <c r="J94" s="62" t="str">
        <f t="shared" si="65"/>
        <v/>
      </c>
      <c r="K94" s="63" t="str">
        <f>IF(ISERROR(VLOOKUP(Y94,'Directive OSH09 (FR)'!$T$6:$U$10,2,FALSE)),"",VLOOKUP(Y94,'Directive OSH09 (FR)'!$T$6:$U$10,2,FALSE))</f>
        <v/>
      </c>
      <c r="L94" s="61"/>
      <c r="M94" s="64"/>
      <c r="N94" s="64"/>
      <c r="O94" s="64"/>
      <c r="P94" s="64"/>
      <c r="Q94" s="65"/>
      <c r="R94" s="66"/>
      <c r="S94" s="61">
        <f t="shared" si="66"/>
        <v>0</v>
      </c>
      <c r="T94" s="66">
        <f t="shared" si="66"/>
        <v>0</v>
      </c>
      <c r="U94" s="164">
        <f>IF(A94="",0,IF(Q$89="",1,IF(Q$89+$U$89*365&lt;$U$1,1,0)))</f>
        <v>0</v>
      </c>
      <c r="V94" s="165">
        <f>IF(A94="",0,IF(Q$89="",1,IF(Q$89+$V$89*365&lt;$U$1,1,0)))</f>
        <v>0</v>
      </c>
      <c r="W94" s="162" t="str">
        <f>IF(ISERROR(VLOOKUP(H94,'Directive OSH09 (FR)'!$O$6:$P$10,2,FALSE)),"",VLOOKUP(H94,'Directive OSH09 (FR)'!$O$6:$P$10,2,FALSE))</f>
        <v/>
      </c>
      <c r="X94" s="3" t="str">
        <f>IF(ISERROR(VLOOKUP(I94,'Directive OSH09 (FR)'!$O$13:$P$17,2,FALSE)),"",VLOOKUP(I94,'Directive OSH09 (FR)'!$O$13:$P$17,2,FALSE))</f>
        <v/>
      </c>
      <c r="Y94" s="3" t="str">
        <f t="shared" si="67"/>
        <v/>
      </c>
      <c r="Z94" s="417"/>
      <c r="AA94" s="418"/>
      <c r="AB94" s="418"/>
      <c r="AC94" s="418"/>
      <c r="AD94" s="419"/>
      <c r="AE94" s="417"/>
      <c r="AF94" s="418"/>
      <c r="AG94" s="418"/>
      <c r="AH94" s="418"/>
      <c r="AI94" s="419"/>
    </row>
    <row r="95" spans="1:36" s="398" customFormat="1" ht="14.25">
      <c r="A95" s="410" t="s">
        <v>339</v>
      </c>
      <c r="F95" s="400"/>
      <c r="J95" s="398" t="str">
        <f>IF(SUM(J96:J100)=0,"",MAX(J96:J100))</f>
        <v/>
      </c>
      <c r="K95" s="398" t="str">
        <f>IF(ISERROR(VLOOKUP(Y95,'Directive OSH09 (FR)'!$T$6:$U$10,2,FALSE)),"",VLOOKUP(Y95,'Directive OSH09 (FR)'!$T$6:$U$10,2,FALSE))</f>
        <v/>
      </c>
      <c r="L95" s="398" t="str">
        <f>IF(ISERROR(VLOOKUP($A95,Dangers!$B$4:$G$1001,4,FALSE)),"ERR",IF(ISBLANK(VLOOKUP($A95,Dangers!$B$4:$G$1001,4,FALSE)),"","Yes"))</f>
        <v/>
      </c>
      <c r="M95" s="398" t="str">
        <f>IF(ISERROR(VLOOKUP($A95,Dangers!$B$4:$G$1001,6,FALSE)),"ERR",IF(ISBLANK((VLOOKUP($A95,Dangers!$B$4:$G$1001,6,FALSE))),"","Yes"))</f>
        <v>Yes</v>
      </c>
      <c r="Q95" s="398">
        <f>IF(OR(L95="Yes",M95="Yes"),MAX(Q96:Q100),"")</f>
        <v>0</v>
      </c>
      <c r="S95" s="398">
        <f>IF(L95="Yes",IF(SUM(S96:S100)=0,0,1),2)</f>
        <v>2</v>
      </c>
      <c r="T95" s="398">
        <f ca="1">IF(M95="Yes",IF(SUM(T96:T100)=0,0,1),2)</f>
        <v>1</v>
      </c>
      <c r="U95" s="398">
        <v>0</v>
      </c>
      <c r="V95" s="398">
        <v>2</v>
      </c>
      <c r="W95" s="398" t="str">
        <f>IF(ISERROR(VLOOKUP(H95,'Directive OSH09 (FR)'!$O$6:$P$10,2,FALSE)),"",VLOOKUP(H95,'Directive OSH09 (FR)'!$O$6:$P$10,2,FALSE))</f>
        <v/>
      </c>
      <c r="X95" s="398" t="str">
        <f>IF(ISERROR(VLOOKUP(I95,'Directive OSH09 (FR)'!$O$13:$P$17,2,FALSE)),"",VLOOKUP(I95,'Directive OSH09 (FR)'!$O$13:$P$17,2,FALSE))</f>
        <v/>
      </c>
      <c r="Y95" s="370" t="str">
        <f>IF(J95="","",IF(J95&gt;=161,5,IF(J95&gt;=65,4,IF(J95&gt;=20,3,IF(J95&gt;=9,2,1)))))</f>
        <v/>
      </c>
      <c r="Z95" s="412"/>
      <c r="AD95" s="453"/>
      <c r="AE95" s="412"/>
      <c r="AI95" s="453"/>
      <c r="AJ95" s="518"/>
    </row>
    <row r="96" spans="1:36">
      <c r="A96" s="261" t="s">
        <v>463</v>
      </c>
      <c r="B96" s="8"/>
      <c r="C96" s="8"/>
      <c r="D96" s="8"/>
      <c r="E96" s="266"/>
      <c r="F96" s="267"/>
      <c r="G96" s="321"/>
      <c r="H96" s="7"/>
      <c r="I96" s="8"/>
      <c r="J96" s="8" t="str">
        <f>IF(ISERROR(W96*X96),"",W96*X96)</f>
        <v/>
      </c>
      <c r="K96" s="14" t="str">
        <f>IF(ISERROR(VLOOKUP(Y96,'Directive OSH09 (FR)'!$T$6:$U$10,2,FALSE)),"",VLOOKUP(Y96,'Directive OSH09 (FR)'!$T$6:$U$10,2,FALSE))</f>
        <v/>
      </c>
      <c r="L96" s="126"/>
      <c r="M96" s="127"/>
      <c r="N96" s="27"/>
      <c r="O96" s="27"/>
      <c r="P96" s="27"/>
      <c r="Q96" s="57"/>
      <c r="R96" s="35"/>
      <c r="S96" s="7">
        <f t="shared" ref="S96:T100" ca="1" si="68">U96</f>
        <v>1</v>
      </c>
      <c r="T96" s="35">
        <f t="shared" ca="1" si="68"/>
        <v>1</v>
      </c>
      <c r="U96" s="3">
        <f ca="1">IF(A96="",0,IF(Q$95="",1,IF(Q$95+$U$89*365&lt;$U$1,1,0)))</f>
        <v>1</v>
      </c>
      <c r="V96" s="163">
        <f ca="1">IF(A96="",0,IF(Q$95="",1,IF(Q$95+$V$89*365&lt;$U$1,1,0)))</f>
        <v>1</v>
      </c>
      <c r="W96" s="162" t="str">
        <f>IF(ISERROR(VLOOKUP(H96,'Directive OSH09 (FR)'!$O$6:$P$10,2,FALSE)),"",VLOOKUP(H96,'Directive OSH09 (FR)'!$O$6:$P$10,2,FALSE))</f>
        <v/>
      </c>
      <c r="X96" s="3" t="str">
        <f>IF(ISERROR(VLOOKUP(I96,'Directive OSH09 (FR)'!$O$13:$P$17,2,FALSE)),"",VLOOKUP(I96,'Directive OSH09 (FR)'!$O$13:$P$17,2,FALSE))</f>
        <v/>
      </c>
      <c r="Y96" s="3" t="str">
        <f>IF(J96="","",IF(J96&gt;=161,5,IF(J96&gt;=65,4,IF(J96&gt;=20,3,IF(J96&gt;=9,2,1)))))</f>
        <v/>
      </c>
      <c r="Z96" s="417"/>
      <c r="AA96" s="418"/>
      <c r="AB96" s="418"/>
      <c r="AC96" s="418"/>
      <c r="AD96" s="419"/>
      <c r="AE96" s="417"/>
      <c r="AF96" s="418"/>
      <c r="AG96" s="418"/>
      <c r="AH96" s="418"/>
      <c r="AI96" s="419"/>
    </row>
    <row r="97" spans="1:36">
      <c r="A97" s="261"/>
      <c r="B97" s="8"/>
      <c r="C97" s="8"/>
      <c r="D97" s="8"/>
      <c r="E97" s="266"/>
      <c r="F97" s="267"/>
      <c r="G97" s="321"/>
      <c r="H97" s="7"/>
      <c r="I97" s="8"/>
      <c r="J97" s="8" t="str">
        <f t="shared" ref="J97:J100" si="69">IF(ISERROR(W97*X97),"",W97*X97)</f>
        <v/>
      </c>
      <c r="K97" s="14" t="str">
        <f>IF(ISERROR(VLOOKUP(Y97,'Directive OSH09 (FR)'!$T$6:$U$10,2,FALSE)),"",VLOOKUP(Y97,'Directive OSH09 (FR)'!$T$6:$U$10,2,FALSE))</f>
        <v/>
      </c>
      <c r="L97" s="126"/>
      <c r="M97" s="127"/>
      <c r="N97" s="27"/>
      <c r="O97" s="27"/>
      <c r="P97" s="27"/>
      <c r="Q97" s="57"/>
      <c r="R97" s="35"/>
      <c r="S97" s="7">
        <f t="shared" si="68"/>
        <v>0</v>
      </c>
      <c r="T97" s="35">
        <f t="shared" si="68"/>
        <v>0</v>
      </c>
      <c r="U97" s="3">
        <f>IF(A97="",0,IF(Q$95="",1,IF(Q$95+$U$89*365&lt;$U$1,1,0)))</f>
        <v>0</v>
      </c>
      <c r="V97" s="163">
        <f>IF(A97="",0,IF(Q$95="",1,IF(Q$95+$V$89*365&lt;$U$1,1,0)))</f>
        <v>0</v>
      </c>
      <c r="W97" s="162" t="str">
        <f>IF(ISERROR(VLOOKUP(H97,'Directive OSH09 (FR)'!$O$6:$P$10,2,FALSE)),"",VLOOKUP(H97,'Directive OSH09 (FR)'!$O$6:$P$10,2,FALSE))</f>
        <v/>
      </c>
      <c r="X97" s="3" t="str">
        <f>IF(ISERROR(VLOOKUP(I97,'Directive OSH09 (FR)'!$O$13:$P$17,2,FALSE)),"",VLOOKUP(I97,'Directive OSH09 (FR)'!$O$13:$P$17,2,FALSE))</f>
        <v/>
      </c>
      <c r="Y97" s="3" t="str">
        <f t="shared" ref="Y97:Y100" si="70">IF(J97="","",IF(J97&gt;=161,5,IF(J97&gt;=65,4,IF(J97&gt;=20,3,IF(J97&gt;=9,2,1)))))</f>
        <v/>
      </c>
      <c r="Z97" s="417"/>
      <c r="AA97" s="418"/>
      <c r="AB97" s="418"/>
      <c r="AC97" s="418"/>
      <c r="AD97" s="419"/>
      <c r="AE97" s="417"/>
      <c r="AF97" s="418"/>
      <c r="AG97" s="418"/>
      <c r="AH97" s="418"/>
      <c r="AI97" s="419"/>
    </row>
    <row r="98" spans="1:36">
      <c r="A98" s="261"/>
      <c r="B98" s="8"/>
      <c r="C98" s="8"/>
      <c r="D98" s="8"/>
      <c r="E98" s="266"/>
      <c r="F98" s="267"/>
      <c r="G98" s="321"/>
      <c r="H98" s="7"/>
      <c r="I98" s="8"/>
      <c r="J98" s="8" t="str">
        <f t="shared" si="69"/>
        <v/>
      </c>
      <c r="K98" s="14" t="str">
        <f>IF(ISERROR(VLOOKUP(Y98,'Directive OSH09 (FR)'!$T$6:$U$10,2,FALSE)),"",VLOOKUP(Y98,'Directive OSH09 (FR)'!$T$6:$U$10,2,FALSE))</f>
        <v/>
      </c>
      <c r="L98" s="126"/>
      <c r="M98" s="127"/>
      <c r="N98" s="27"/>
      <c r="O98" s="27"/>
      <c r="P98" s="27"/>
      <c r="Q98" s="57"/>
      <c r="R98" s="35"/>
      <c r="S98" s="7">
        <f t="shared" si="68"/>
        <v>0</v>
      </c>
      <c r="T98" s="35">
        <f t="shared" si="68"/>
        <v>0</v>
      </c>
      <c r="U98" s="3">
        <f>IF(A98="",0,IF(Q$95="",1,IF(Q$95+$U$89*365&lt;$U$1,1,0)))</f>
        <v>0</v>
      </c>
      <c r="V98" s="163">
        <f>IF(A98="",0,IF(Q$95="",1,IF(Q$95+$V$89*365&lt;$U$1,1,0)))</f>
        <v>0</v>
      </c>
      <c r="W98" s="162" t="str">
        <f>IF(ISERROR(VLOOKUP(H98,'Directive OSH09 (FR)'!$O$6:$P$10,2,FALSE)),"",VLOOKUP(H98,'Directive OSH09 (FR)'!$O$6:$P$10,2,FALSE))</f>
        <v/>
      </c>
      <c r="X98" s="3" t="str">
        <f>IF(ISERROR(VLOOKUP(I98,'Directive OSH09 (FR)'!$O$13:$P$17,2,FALSE)),"",VLOOKUP(I98,'Directive OSH09 (FR)'!$O$13:$P$17,2,FALSE))</f>
        <v/>
      </c>
      <c r="Y98" s="3" t="str">
        <f t="shared" si="70"/>
        <v/>
      </c>
      <c r="Z98" s="417"/>
      <c r="AA98" s="418"/>
      <c r="AB98" s="418"/>
      <c r="AC98" s="418"/>
      <c r="AD98" s="419"/>
      <c r="AE98" s="417"/>
      <c r="AF98" s="418"/>
      <c r="AG98" s="418"/>
      <c r="AH98" s="418"/>
      <c r="AI98" s="419"/>
    </row>
    <row r="99" spans="1:36">
      <c r="A99" s="261"/>
      <c r="B99" s="8"/>
      <c r="C99" s="8"/>
      <c r="D99" s="8"/>
      <c r="E99" s="266"/>
      <c r="F99" s="267"/>
      <c r="G99" s="321"/>
      <c r="H99" s="7"/>
      <c r="I99" s="8"/>
      <c r="J99" s="8" t="str">
        <f t="shared" si="69"/>
        <v/>
      </c>
      <c r="K99" s="14" t="str">
        <f>IF(ISERROR(VLOOKUP(Y99,'Directive OSH09 (FR)'!$T$6:$U$10,2,FALSE)),"",VLOOKUP(Y99,'Directive OSH09 (FR)'!$T$6:$U$10,2,FALSE))</f>
        <v/>
      </c>
      <c r="L99" s="126"/>
      <c r="M99" s="127"/>
      <c r="N99" s="27"/>
      <c r="O99" s="27"/>
      <c r="P99" s="27"/>
      <c r="Q99" s="57"/>
      <c r="R99" s="35"/>
      <c r="S99" s="7">
        <f t="shared" si="68"/>
        <v>0</v>
      </c>
      <c r="T99" s="35">
        <f t="shared" si="68"/>
        <v>0</v>
      </c>
      <c r="U99" s="3">
        <f>IF(A99="",0,IF(Q$95="",1,IF(Q$95+$U$89*365&lt;$U$1,1,0)))</f>
        <v>0</v>
      </c>
      <c r="V99" s="163">
        <f>IF(A99="",0,IF(Q$95="",1,IF(Q$95+$V$89*365&lt;$U$1,1,0)))</f>
        <v>0</v>
      </c>
      <c r="W99" s="162" t="str">
        <f>IF(ISERROR(VLOOKUP(H99,'Directive OSH09 (FR)'!$O$6:$P$10,2,FALSE)),"",VLOOKUP(H99,'Directive OSH09 (FR)'!$O$6:$P$10,2,FALSE))</f>
        <v/>
      </c>
      <c r="X99" s="3" t="str">
        <f>IF(ISERROR(VLOOKUP(I99,'Directive OSH09 (FR)'!$O$13:$P$17,2,FALSE)),"",VLOOKUP(I99,'Directive OSH09 (FR)'!$O$13:$P$17,2,FALSE))</f>
        <v/>
      </c>
      <c r="Y99" s="3" t="str">
        <f t="shared" si="70"/>
        <v/>
      </c>
      <c r="Z99" s="417"/>
      <c r="AA99" s="418"/>
      <c r="AB99" s="418"/>
      <c r="AC99" s="418"/>
      <c r="AD99" s="419"/>
      <c r="AE99" s="417"/>
      <c r="AF99" s="418"/>
      <c r="AG99" s="418"/>
      <c r="AH99" s="418"/>
      <c r="AI99" s="419"/>
    </row>
    <row r="100" spans="1:36" ht="5.25" customHeight="1">
      <c r="A100" s="405"/>
      <c r="B100" s="62"/>
      <c r="C100" s="62"/>
      <c r="D100" s="62"/>
      <c r="E100" s="293"/>
      <c r="F100" s="282"/>
      <c r="G100" s="458"/>
      <c r="H100" s="61"/>
      <c r="I100" s="62"/>
      <c r="J100" s="62" t="str">
        <f t="shared" si="69"/>
        <v/>
      </c>
      <c r="K100" s="63" t="str">
        <f>IF(ISERROR(VLOOKUP(Y100,'Directive OSH09 (FR)'!$T$6:$U$10,2,FALSE)),"",VLOOKUP(Y100,'Directive OSH09 (FR)'!$T$6:$U$10,2,FALSE))</f>
        <v/>
      </c>
      <c r="L100" s="61"/>
      <c r="M100" s="64"/>
      <c r="N100" s="64"/>
      <c r="O100" s="64"/>
      <c r="P100" s="64"/>
      <c r="Q100" s="65"/>
      <c r="R100" s="66"/>
      <c r="S100" s="61">
        <f t="shared" si="68"/>
        <v>0</v>
      </c>
      <c r="T100" s="66">
        <f t="shared" si="68"/>
        <v>0</v>
      </c>
      <c r="U100" s="164">
        <f>IF(A100="",0,IF(Q$95="",1,IF(Q$95+$U$89*365&lt;$U$1,1,0)))</f>
        <v>0</v>
      </c>
      <c r="V100" s="165">
        <f>IF(A100="",0,IF(Q$95="",1,IF(Q$95+$V$89*365&lt;$U$1,1,0)))</f>
        <v>0</v>
      </c>
      <c r="W100" s="162" t="str">
        <f>IF(ISERROR(VLOOKUP(H100,'Directive OSH09 (FR)'!$O$6:$P$10,2,FALSE)),"",VLOOKUP(H100,'Directive OSH09 (FR)'!$O$6:$P$10,2,FALSE))</f>
        <v/>
      </c>
      <c r="X100" s="3" t="str">
        <f>IF(ISERROR(VLOOKUP(I100,'Directive OSH09 (FR)'!$O$13:$P$17,2,FALSE)),"",VLOOKUP(I100,'Directive OSH09 (FR)'!$O$13:$P$17,2,FALSE))</f>
        <v/>
      </c>
      <c r="Y100" s="3" t="str">
        <f t="shared" si="70"/>
        <v/>
      </c>
      <c r="Z100" s="417"/>
      <c r="AA100" s="418"/>
      <c r="AB100" s="418"/>
      <c r="AC100" s="418"/>
      <c r="AD100" s="419"/>
      <c r="AE100" s="417"/>
      <c r="AF100" s="418"/>
      <c r="AG100" s="418"/>
      <c r="AH100" s="418"/>
      <c r="AI100" s="419"/>
    </row>
    <row r="101" spans="1:36" s="398" customFormat="1" ht="14.25">
      <c r="A101" s="410" t="s">
        <v>287</v>
      </c>
      <c r="F101" s="400"/>
      <c r="J101" s="398">
        <f>IF(SUM(J102:J107)=0,"",MAX(J102:J107))</f>
        <v>16</v>
      </c>
      <c r="K101" s="398" t="str">
        <f>IF(ISERROR(VLOOKUP(Y101,'Directive OSH09 (FR)'!$T$6:$U$10,2,FALSE)),"",VLOOKUP(Y101,'Directive OSH09 (FR)'!$T$6:$U$10,2,FALSE))</f>
        <v>2-Tolérable</v>
      </c>
      <c r="L101" s="398" t="str">
        <f>IF(ISERROR(VLOOKUP($A101,Dangers!$B$4:$G$1001,4,FALSE)),"ERR",IF(ISBLANK(VLOOKUP($A101,Dangers!$B$4:$G$1001,4,FALSE)),"","Yes"))</f>
        <v/>
      </c>
      <c r="M101" s="398" t="str">
        <f>IF(ISERROR(VLOOKUP($A101,Dangers!$B$4:$G$1001,6,FALSE)),"ERR",IF(ISBLANK((VLOOKUP($A101,Dangers!$B$4:$G$1001,6,FALSE))),"","Yes"))</f>
        <v/>
      </c>
      <c r="Q101" s="398" t="str">
        <f>IF(OR(L101="Yes",M101="Yes"),MAX(Q102:Q107),"")</f>
        <v/>
      </c>
      <c r="S101" s="398">
        <f>IF(L101="Yes",IF(SUM(S102:S107)=0,0,1),2)</f>
        <v>2</v>
      </c>
      <c r="T101" s="398">
        <f>IF(M101="Yes",IF(SUM(T102:T107)=0,0,1),2)</f>
        <v>2</v>
      </c>
      <c r="U101" s="398">
        <v>0</v>
      </c>
      <c r="V101" s="398">
        <v>0</v>
      </c>
      <c r="W101" s="398" t="str">
        <f>IF(ISERROR(VLOOKUP(H101,'Directive OSH09 (FR)'!$O$6:$P$10,2,FALSE)),"",VLOOKUP(H101,'Directive OSH09 (FR)'!$O$6:$P$10,2,FALSE))</f>
        <v/>
      </c>
      <c r="X101" s="398" t="str">
        <f>IF(ISERROR(VLOOKUP(I101,'Directive OSH09 (FR)'!$O$13:$P$17,2,FALSE)),"",VLOOKUP(I101,'Directive OSH09 (FR)'!$O$13:$P$17,2,FALSE))</f>
        <v/>
      </c>
      <c r="Y101" s="370">
        <f>IF(J101="","",IF(J101&gt;=161,5,IF(J101&gt;=65,4,IF(J101&gt;=20,3,IF(J101&gt;=9,2,1)))))</f>
        <v>2</v>
      </c>
      <c r="Z101" s="412"/>
      <c r="AD101" s="453"/>
      <c r="AE101" s="412"/>
      <c r="AI101" s="453"/>
      <c r="AJ101" s="518"/>
    </row>
    <row r="102" spans="1:36" ht="25.5">
      <c r="A102" s="260" t="s">
        <v>535</v>
      </c>
      <c r="B102" s="255" t="s">
        <v>536</v>
      </c>
      <c r="C102" s="8" t="s">
        <v>537</v>
      </c>
      <c r="D102" s="8" t="s">
        <v>538</v>
      </c>
      <c r="E102" s="266" t="s">
        <v>39</v>
      </c>
      <c r="F102" s="267">
        <v>12</v>
      </c>
      <c r="G102" s="256" t="s">
        <v>539</v>
      </c>
      <c r="H102" s="7" t="s">
        <v>38</v>
      </c>
      <c r="I102" s="8" t="s">
        <v>47</v>
      </c>
      <c r="J102" s="8">
        <f>IF(ISERROR(W102*X102),"",W102*X102)</f>
        <v>16</v>
      </c>
      <c r="K102" s="14" t="str">
        <f>IF(ISERROR(VLOOKUP(Y102,'Directive OSH09 (FR)'!$T$6:$U$10,2,FALSE)),"",VLOOKUP(Y102,'Directive OSH09 (FR)'!$T$6:$U$10,2,FALSE))</f>
        <v>2-Tolérable</v>
      </c>
      <c r="L102" s="126"/>
      <c r="M102" s="127"/>
      <c r="N102" s="27"/>
      <c r="O102" s="27"/>
      <c r="P102" s="27"/>
      <c r="Q102" s="57"/>
      <c r="R102" s="35"/>
      <c r="S102" s="7">
        <f t="shared" ref="S102:T105" si="71">U102</f>
        <v>1</v>
      </c>
      <c r="T102" s="35">
        <f t="shared" si="71"/>
        <v>1</v>
      </c>
      <c r="U102" s="3">
        <f>IF(A102="",0,IF(Q$109="",1,IF(Q$109+$U$96*365&lt;$U$1,1,0)))</f>
        <v>1</v>
      </c>
      <c r="V102" s="163">
        <f>IF(A102="",0,IF(Q$109="",1,IF(Q$109+$V$96*365&lt;$U$1,1,0)))</f>
        <v>1</v>
      </c>
      <c r="W102" s="162">
        <f>IF(ISERROR(VLOOKUP(H102,'Directive OSH09 (FR)'!$O$6:$P$10,2,FALSE)),"",VLOOKUP(H102,'Directive OSH09 (FR)'!$O$6:$P$10,2,FALSE))</f>
        <v>4</v>
      </c>
      <c r="X102" s="3">
        <f>IF(ISERROR(VLOOKUP(I102,'Directive OSH09 (FR)'!$O$13:$P$17,2,FALSE)),"",VLOOKUP(I102,'Directive OSH09 (FR)'!$O$13:$P$17,2,FALSE))</f>
        <v>4</v>
      </c>
      <c r="Y102" s="3">
        <f>IF(J102="","",IF(J102&gt;=161,5,IF(J102&gt;=65,4,IF(J102&gt;=20,3,IF(J102&gt;=9,2,1)))))</f>
        <v>2</v>
      </c>
      <c r="Z102" s="210" t="s">
        <v>540</v>
      </c>
      <c r="AA102" s="418"/>
      <c r="AB102" s="418"/>
      <c r="AC102" s="418"/>
      <c r="AD102" s="419"/>
      <c r="AE102" s="421"/>
      <c r="AF102" s="8"/>
      <c r="AG102" s="8"/>
      <c r="AH102" s="8">
        <f>IF(ISERROR(AU102*AV102),"",AU102*AV102)</f>
        <v>0</v>
      </c>
      <c r="AI102" s="264"/>
    </row>
    <row r="103" spans="1:36" ht="38.25">
      <c r="A103" s="261" t="s">
        <v>541</v>
      </c>
      <c r="B103" s="255" t="s">
        <v>542</v>
      </c>
      <c r="C103" s="8" t="s">
        <v>543</v>
      </c>
      <c r="D103" s="255" t="s">
        <v>544</v>
      </c>
      <c r="E103" s="266" t="s">
        <v>39</v>
      </c>
      <c r="F103" s="267">
        <v>12</v>
      </c>
      <c r="G103" s="256" t="s">
        <v>545</v>
      </c>
      <c r="H103" s="7" t="s">
        <v>38</v>
      </c>
      <c r="I103" s="8" t="s">
        <v>47</v>
      </c>
      <c r="J103" s="8">
        <f t="shared" ref="J103:J105" si="72">IF(ISERROR(W103*X103),"",W103*X103)</f>
        <v>16</v>
      </c>
      <c r="K103" s="14" t="str">
        <f>IF(ISERROR(VLOOKUP(Y103,'Directive OSH09 (FR)'!$T$6:$U$10,2,FALSE)),"",VLOOKUP(Y103,'Directive OSH09 (FR)'!$T$6:$U$10,2,FALSE))</f>
        <v>2-Tolérable</v>
      </c>
      <c r="L103" s="126"/>
      <c r="M103" s="127"/>
      <c r="N103" s="27"/>
      <c r="O103" s="27"/>
      <c r="P103" s="27"/>
      <c r="Q103" s="57"/>
      <c r="R103" s="35"/>
      <c r="S103" s="7">
        <f t="shared" si="71"/>
        <v>1</v>
      </c>
      <c r="T103" s="35">
        <f t="shared" si="71"/>
        <v>1</v>
      </c>
      <c r="U103" s="3">
        <f>IF(A103="",0,IF(Q$109="",1,IF(Q$109+$U$96*365&lt;$U$1,1,0)))</f>
        <v>1</v>
      </c>
      <c r="V103" s="163">
        <f>IF(A103="",0,IF(Q$109="",1,IF(Q$109+$V$96*365&lt;$U$1,1,0)))</f>
        <v>1</v>
      </c>
      <c r="W103" s="162">
        <f>IF(ISERROR(VLOOKUP(H103,'Directive OSH09 (FR)'!$O$6:$P$10,2,FALSE)),"",VLOOKUP(H103,'Directive OSH09 (FR)'!$O$6:$P$10,2,FALSE))</f>
        <v>4</v>
      </c>
      <c r="X103" s="3">
        <f>IF(ISERROR(VLOOKUP(I103,'Directive OSH09 (FR)'!$O$13:$P$17,2,FALSE)),"",VLOOKUP(I103,'Directive OSH09 (FR)'!$O$13:$P$17,2,FALSE))</f>
        <v>4</v>
      </c>
      <c r="Y103" s="3">
        <f t="shared" ref="Y103:Y105" si="73">IF(J103="","",IF(J103&gt;=161,5,IF(J103&gt;=65,4,IF(J103&gt;=20,3,IF(J103&gt;=9,2,1)))))</f>
        <v>2</v>
      </c>
      <c r="Z103" s="196"/>
      <c r="AA103" s="418"/>
      <c r="AB103" s="418"/>
      <c r="AC103" s="418"/>
      <c r="AD103" s="419"/>
      <c r="AE103" s="421"/>
      <c r="AF103" s="8"/>
      <c r="AG103" s="8"/>
      <c r="AH103" s="8">
        <f t="shared" ref="AH103:AH105" si="74">IF(ISERROR(AU103*AV103),"",AU103*AV103)</f>
        <v>0</v>
      </c>
      <c r="AI103" s="419"/>
    </row>
    <row r="104" spans="1:36" ht="38.25">
      <c r="A104" s="261" t="s">
        <v>541</v>
      </c>
      <c r="B104" s="255" t="s">
        <v>542</v>
      </c>
      <c r="C104" s="8" t="s">
        <v>546</v>
      </c>
      <c r="D104" s="8" t="s">
        <v>547</v>
      </c>
      <c r="E104" s="266" t="s">
        <v>39</v>
      </c>
      <c r="F104" s="267">
        <v>12</v>
      </c>
      <c r="G104" s="256" t="s">
        <v>545</v>
      </c>
      <c r="H104" s="7" t="s">
        <v>38</v>
      </c>
      <c r="I104" s="8" t="s">
        <v>47</v>
      </c>
      <c r="J104" s="8">
        <f t="shared" si="72"/>
        <v>16</v>
      </c>
      <c r="K104" s="14" t="str">
        <f>IF(ISERROR(VLOOKUP(Y104,'Directive OSH09 (FR)'!$T$6:$U$10,2,FALSE)),"",VLOOKUP(Y104,'Directive OSH09 (FR)'!$T$6:$U$10,2,FALSE))</f>
        <v>2-Tolérable</v>
      </c>
      <c r="L104" s="126"/>
      <c r="M104" s="127"/>
      <c r="N104" s="27"/>
      <c r="O104" s="27"/>
      <c r="P104" s="27"/>
      <c r="Q104" s="57"/>
      <c r="R104" s="35"/>
      <c r="S104" s="7">
        <f t="shared" si="71"/>
        <v>1</v>
      </c>
      <c r="T104" s="35">
        <f t="shared" si="71"/>
        <v>1</v>
      </c>
      <c r="U104" s="3">
        <f>IF(A104="",0,IF(Q$109="",1,IF(Q$109+$U$96*365&lt;$U$1,1,0)))</f>
        <v>1</v>
      </c>
      <c r="V104" s="163">
        <f>IF(A104="",0,IF(Q$109="",1,IF(Q$109+$V$96*365&lt;$U$1,1,0)))</f>
        <v>1</v>
      </c>
      <c r="W104" s="162">
        <f>IF(ISERROR(VLOOKUP(H104,'Directive OSH09 (FR)'!$O$6:$P$10,2,FALSE)),"",VLOOKUP(H104,'Directive OSH09 (FR)'!$O$6:$P$10,2,FALSE))</f>
        <v>4</v>
      </c>
      <c r="X104" s="3">
        <f>IF(ISERROR(VLOOKUP(I104,'Directive OSH09 (FR)'!$O$13:$P$17,2,FALSE)),"",VLOOKUP(I104,'Directive OSH09 (FR)'!$O$13:$P$17,2,FALSE))</f>
        <v>4</v>
      </c>
      <c r="Y104" s="3">
        <f t="shared" si="73"/>
        <v>2</v>
      </c>
      <c r="Z104" s="196"/>
      <c r="AA104" s="418"/>
      <c r="AB104" s="418"/>
      <c r="AC104" s="418"/>
      <c r="AD104" s="419"/>
      <c r="AE104" s="421"/>
      <c r="AF104" s="8"/>
      <c r="AG104" s="8"/>
      <c r="AH104" s="8">
        <f t="shared" si="74"/>
        <v>0</v>
      </c>
      <c r="AI104" s="419"/>
    </row>
    <row r="105" spans="1:36" ht="38.25">
      <c r="A105" s="261" t="s">
        <v>541</v>
      </c>
      <c r="B105" s="255" t="s">
        <v>542</v>
      </c>
      <c r="C105" s="8" t="s">
        <v>546</v>
      </c>
      <c r="D105" s="8" t="s">
        <v>548</v>
      </c>
      <c r="E105" s="266" t="s">
        <v>39</v>
      </c>
      <c r="F105" s="267">
        <v>12</v>
      </c>
      <c r="G105" s="256" t="s">
        <v>545</v>
      </c>
      <c r="H105" s="7" t="s">
        <v>38</v>
      </c>
      <c r="I105" s="8" t="s">
        <v>47</v>
      </c>
      <c r="J105" s="8">
        <f t="shared" si="72"/>
        <v>16</v>
      </c>
      <c r="K105" s="14" t="str">
        <f>IF(ISERROR(VLOOKUP(Y105,'Directive OSH09 (FR)'!$T$6:$U$10,2,FALSE)),"",VLOOKUP(Y105,'Directive OSH09 (FR)'!$T$6:$U$10,2,FALSE))</f>
        <v>2-Tolérable</v>
      </c>
      <c r="L105" s="126"/>
      <c r="M105" s="127"/>
      <c r="N105" s="27"/>
      <c r="O105" s="27"/>
      <c r="P105" s="27"/>
      <c r="Q105" s="57"/>
      <c r="R105" s="35"/>
      <c r="S105" s="7">
        <f t="shared" si="71"/>
        <v>1</v>
      </c>
      <c r="T105" s="35">
        <f t="shared" si="71"/>
        <v>1</v>
      </c>
      <c r="U105" s="3">
        <f>IF(A105="",0,IF(Q$109="",1,IF(Q$109+$U$96*365&lt;$U$1,1,0)))</f>
        <v>1</v>
      </c>
      <c r="V105" s="163">
        <f>IF(A105="",0,IF(Q$109="",1,IF(Q$109+$V$96*365&lt;$U$1,1,0)))</f>
        <v>1</v>
      </c>
      <c r="W105" s="162">
        <f>IF(ISERROR(VLOOKUP(H105,'Directive OSH09 (FR)'!$O$6:$P$10,2,FALSE)),"",VLOOKUP(H105,'Directive OSH09 (FR)'!$O$6:$P$10,2,FALSE))</f>
        <v>4</v>
      </c>
      <c r="X105" s="3">
        <f>IF(ISERROR(VLOOKUP(I105,'Directive OSH09 (FR)'!$O$13:$P$17,2,FALSE)),"",VLOOKUP(I105,'Directive OSH09 (FR)'!$O$13:$P$17,2,FALSE))</f>
        <v>4</v>
      </c>
      <c r="Y105" s="3">
        <f t="shared" si="73"/>
        <v>2</v>
      </c>
      <c r="Z105" s="196"/>
      <c r="AA105" s="418"/>
      <c r="AB105" s="418"/>
      <c r="AC105" s="418"/>
      <c r="AD105" s="419"/>
      <c r="AE105" s="421"/>
      <c r="AF105" s="8"/>
      <c r="AG105" s="8"/>
      <c r="AH105" s="8">
        <f t="shared" si="74"/>
        <v>0</v>
      </c>
      <c r="AI105" s="419"/>
    </row>
    <row r="106" spans="1:36">
      <c r="A106" s="261"/>
      <c r="B106" s="255"/>
      <c r="C106" s="8"/>
      <c r="D106" s="8"/>
      <c r="E106" s="266"/>
      <c r="F106" s="267"/>
      <c r="G106" s="256"/>
      <c r="H106" s="7"/>
      <c r="I106" s="8"/>
      <c r="J106" s="8"/>
      <c r="K106" s="14"/>
      <c r="L106" s="126"/>
      <c r="M106" s="127"/>
      <c r="N106" s="27"/>
      <c r="O106" s="27"/>
      <c r="P106" s="27"/>
      <c r="Q106" s="57"/>
      <c r="R106" s="35"/>
      <c r="S106" s="7"/>
      <c r="T106" s="35"/>
      <c r="U106" s="3"/>
      <c r="V106" s="163"/>
      <c r="W106" s="162"/>
      <c r="X106" s="3"/>
      <c r="Y106" s="3"/>
      <c r="Z106" s="196"/>
      <c r="AA106" s="418"/>
      <c r="AB106" s="418"/>
      <c r="AC106" s="418"/>
      <c r="AD106" s="419"/>
      <c r="AE106" s="421"/>
      <c r="AF106" s="8"/>
      <c r="AG106" s="8"/>
      <c r="AH106" s="8"/>
      <c r="AI106" s="419"/>
    </row>
    <row r="107" spans="1:36" ht="5.25" customHeight="1">
      <c r="A107" s="405"/>
      <c r="B107" s="62"/>
      <c r="C107" s="62"/>
      <c r="D107" s="62"/>
      <c r="E107" s="293"/>
      <c r="F107" s="282"/>
      <c r="G107" s="458"/>
      <c r="H107" s="61"/>
      <c r="I107" s="62"/>
      <c r="J107" s="62" t="str">
        <f t="shared" ref="J107" si="75">IF(ISERROR(W107*X107),"",W107*X107)</f>
        <v/>
      </c>
      <c r="K107" s="63" t="str">
        <f>IF(ISERROR(VLOOKUP(Y107,'Directive OSH09 (FR)'!$T$6:$U$10,2,FALSE)),"",VLOOKUP(Y107,'Directive OSH09 (FR)'!$T$6:$U$10,2,FALSE))</f>
        <v/>
      </c>
      <c r="L107" s="61"/>
      <c r="M107" s="64"/>
      <c r="N107" s="64"/>
      <c r="O107" s="64"/>
      <c r="P107" s="64"/>
      <c r="Q107" s="65"/>
      <c r="R107" s="66"/>
      <c r="S107" s="61">
        <f t="shared" ref="S107:T107" si="76">U107</f>
        <v>0</v>
      </c>
      <c r="T107" s="66">
        <f t="shared" si="76"/>
        <v>0</v>
      </c>
      <c r="U107" s="164">
        <f>IF(A107="",0,IF(Q$101="",1,IF(Q$101+$U$89*365&lt;$U$1,1,0)))</f>
        <v>0</v>
      </c>
      <c r="V107" s="165">
        <f>IF(A107="",0,IF(Q$101="",1,IF(Q$101+$V$89*365&lt;$U$1,1,0)))</f>
        <v>0</v>
      </c>
      <c r="W107" s="162" t="str">
        <f>IF(ISERROR(VLOOKUP(H107,'Directive OSH09 (FR)'!$O$6:$P$10,2,FALSE)),"",VLOOKUP(H107,'Directive OSH09 (FR)'!$O$6:$P$10,2,FALSE))</f>
        <v/>
      </c>
      <c r="X107" s="3" t="str">
        <f>IF(ISERROR(VLOOKUP(I107,'Directive OSH09 (FR)'!$O$13:$P$17,2,FALSE)),"",VLOOKUP(I107,'Directive OSH09 (FR)'!$O$13:$P$17,2,FALSE))</f>
        <v/>
      </c>
      <c r="Y107" s="3" t="str">
        <f t="shared" ref="Y107" si="77">IF(J107="","",IF(J107&gt;=161,5,IF(J107&gt;=65,4,IF(J107&gt;=20,3,IF(J107&gt;=9,2,1)))))</f>
        <v/>
      </c>
      <c r="Z107" s="417"/>
      <c r="AA107" s="418"/>
      <c r="AB107" s="418"/>
      <c r="AC107" s="418"/>
      <c r="AD107" s="419"/>
      <c r="AE107" s="417"/>
      <c r="AF107" s="418"/>
      <c r="AG107" s="418"/>
      <c r="AH107" s="418"/>
      <c r="AI107" s="419"/>
    </row>
    <row r="108" spans="1:36" s="398" customFormat="1">
      <c r="A108" s="410" t="s">
        <v>289</v>
      </c>
      <c r="F108" s="400"/>
      <c r="J108" s="398">
        <f>IF(SUM(J109:J113)=0,"",MAX(J109:J113))</f>
        <v>2</v>
      </c>
      <c r="K108" s="398" t="str">
        <f>IF(ISERROR(VLOOKUP(Y108,'Directive OSH09 (FR)'!$T$6:$U$10,2,FALSE)),"",VLOOKUP(Y108,'Directive OSH09 (FR)'!$T$6:$U$10,2,FALSE))</f>
        <v>1-Negligeable</v>
      </c>
      <c r="L108" s="398" t="str">
        <f>IF(ISERROR(VLOOKUP($A108,Dangers!$B$4:$G$1001,4,FALSE)),"ERR",IF(ISBLANK(VLOOKUP($A108,Dangers!$B$4:$G$1001,4,FALSE)),"","Yes"))</f>
        <v/>
      </c>
      <c r="M108" s="398" t="str">
        <f>IF(ISERROR(VLOOKUP($A108,Dangers!$B$4:$G$1001,6,FALSE)),"ERR",IF(ISBLANK((VLOOKUP($A108,Dangers!$B$4:$G$1001,6,FALSE))),"","Yes"))</f>
        <v/>
      </c>
      <c r="Q108" s="398" t="str">
        <f>IF(OR(L108="Yes",M108="Yes"),MAX(Q109:Q113),"")</f>
        <v/>
      </c>
      <c r="S108" s="398">
        <f>IF(L108="Yes",IF(SUM(S109:S113)=0,0,1),2)</f>
        <v>2</v>
      </c>
      <c r="T108" s="398">
        <f>IF(M108="Yes",IF(SUM(T109:T113)=0,0,1),2)</f>
        <v>2</v>
      </c>
      <c r="U108" s="398">
        <v>0</v>
      </c>
      <c r="V108" s="398">
        <v>0</v>
      </c>
      <c r="W108" s="398" t="str">
        <f>IF(ISERROR(VLOOKUP(H108,'Directive OSH09 (FR)'!$O$6:$P$10,2,FALSE)),"",VLOOKUP(H108,'Directive OSH09 (FR)'!$O$6:$P$10,2,FALSE))</f>
        <v/>
      </c>
      <c r="X108" s="398" t="str">
        <f>IF(ISERROR(VLOOKUP(I108,'Directive OSH09 (FR)'!$O$13:$P$17,2,FALSE)),"",VLOOKUP(I108,'Directive OSH09 (FR)'!$O$13:$P$17,2,FALSE))</f>
        <v/>
      </c>
      <c r="Y108" s="370">
        <f>IF(J108="","",IF(J108&gt;=161,5,IF(J108&gt;=65,4,IF(J108&gt;=20,3,IF(J108&gt;=9,2,1)))))</f>
        <v>1</v>
      </c>
      <c r="Z108" s="412"/>
      <c r="AD108" s="453"/>
      <c r="AE108" s="412"/>
      <c r="AI108" s="453"/>
      <c r="AJ108" s="518"/>
    </row>
    <row r="109" spans="1:36" ht="76.5">
      <c r="A109" s="261" t="s">
        <v>1051</v>
      </c>
      <c r="B109" s="255" t="s">
        <v>1052</v>
      </c>
      <c r="C109" s="318" t="s">
        <v>1053</v>
      </c>
      <c r="D109" s="255" t="s">
        <v>1054</v>
      </c>
      <c r="E109" s="266" t="s">
        <v>33</v>
      </c>
      <c r="F109" s="267">
        <v>12</v>
      </c>
      <c r="G109" s="321" t="s">
        <v>1055</v>
      </c>
      <c r="H109" s="7" t="s">
        <v>35</v>
      </c>
      <c r="I109" s="8" t="s">
        <v>46</v>
      </c>
      <c r="J109" s="8">
        <f>IF(ISERROR(W109*X109),"",W109*X109)</f>
        <v>2</v>
      </c>
      <c r="K109" s="14" t="str">
        <f>IF(ISERROR(VLOOKUP(Y109,'Directive OSH09 (FR)'!$T$6:$U$10,2,FALSE)),"",VLOOKUP(Y109,'Directive OSH09 (FR)'!$T$6:$U$10,2,FALSE))</f>
        <v>1-Negligeable</v>
      </c>
      <c r="L109" s="126"/>
      <c r="M109" s="127"/>
      <c r="N109" s="27"/>
      <c r="O109" s="27"/>
      <c r="P109" s="27"/>
      <c r="Q109" s="57"/>
      <c r="R109" s="35"/>
      <c r="S109" s="7">
        <f>U109</f>
        <v>1</v>
      </c>
      <c r="T109" s="35">
        <f>V109</f>
        <v>1</v>
      </c>
      <c r="U109" s="3">
        <f>IF(A109="",0,IF(Q$109="",1,IF(Q$109+$U$91*365&lt;$U$1,1,0)))</f>
        <v>1</v>
      </c>
      <c r="V109" s="163">
        <f>IF(A109="",0,IF(Q$109="",1,IF(Q$109+$V$91*365&lt;$U$1,1,0)))</f>
        <v>1</v>
      </c>
      <c r="W109" s="162">
        <f>IF(ISERROR(VLOOKUP(H109,'Directive OSH09 (FR)'!$O$6:$P$10,2,FALSE)),"",VLOOKUP(H109,'Directive OSH09 (FR)'!$O$6:$P$10,2,FALSE))</f>
        <v>2</v>
      </c>
      <c r="X109" s="3">
        <f>IF(ISERROR(VLOOKUP(I109,'Directive OSH09 (FR)'!$O$13:$P$17,2,FALSE)),"",VLOOKUP(I109,'Directive OSH09 (FR)'!$O$13:$P$17,2,FALSE))</f>
        <v>1</v>
      </c>
      <c r="Y109" s="163">
        <f>IF(J109="","",IF(J109&gt;=161,5,IF(J109&gt;=65,4,IF(J109&gt;=20,3,IF(J109&gt;=9,2,1)))))</f>
        <v>1</v>
      </c>
      <c r="Z109" s="417"/>
      <c r="AA109" s="418"/>
      <c r="AB109" s="418"/>
      <c r="AC109" s="418"/>
      <c r="AD109" s="419"/>
      <c r="AE109" s="417"/>
      <c r="AF109" s="418"/>
      <c r="AG109" s="418"/>
      <c r="AH109" s="418"/>
      <c r="AI109" s="419"/>
    </row>
    <row r="110" spans="1:36">
      <c r="A110" s="261"/>
      <c r="B110" s="8"/>
      <c r="C110" s="8"/>
      <c r="D110" s="255"/>
      <c r="E110" s="266"/>
      <c r="F110" s="267"/>
      <c r="G110" s="321"/>
      <c r="H110" s="7"/>
      <c r="I110" s="8"/>
      <c r="J110" s="8" t="str">
        <f t="shared" ref="J110:J113" si="78">IF(ISERROR(W110*X110),"",W110*X110)</f>
        <v/>
      </c>
      <c r="K110" s="14" t="str">
        <f>IF(ISERROR(VLOOKUP(Y110,'Directive OSH09 (FR)'!$T$6:$U$10,2,FALSE)),"",VLOOKUP(Y110,'Directive OSH09 (FR)'!$T$6:$U$10,2,FALSE))</f>
        <v/>
      </c>
      <c r="L110" s="126"/>
      <c r="M110" s="127"/>
      <c r="N110" s="27"/>
      <c r="O110" s="27"/>
      <c r="P110" s="27"/>
      <c r="Q110" s="57"/>
      <c r="R110" s="35"/>
      <c r="S110" s="7">
        <f t="shared" ref="S110:T113" si="79">U110</f>
        <v>0</v>
      </c>
      <c r="T110" s="35">
        <f t="shared" si="79"/>
        <v>0</v>
      </c>
      <c r="U110" s="3">
        <f>IF(A110="",0,IF(Q$108="",1,IF(Q$108+$U$89*365&lt;$U$1,1,0)))</f>
        <v>0</v>
      </c>
      <c r="V110" s="163">
        <f>IF(A110="",0,IF(Q$108="",1,IF(Q$108+$V$89*365&lt;$U$1,1,0)))</f>
        <v>0</v>
      </c>
      <c r="W110" s="162" t="str">
        <f>IF(ISERROR(VLOOKUP(H110,'Directive OSH09 (FR)'!$O$6:$P$10,2,FALSE)),"",VLOOKUP(H110,'Directive OSH09 (FR)'!$O$6:$P$10,2,FALSE))</f>
        <v/>
      </c>
      <c r="X110" s="3" t="str">
        <f>IF(ISERROR(VLOOKUP(I110,'Directive OSH09 (FR)'!$O$13:$P$17,2,FALSE)),"",VLOOKUP(I110,'Directive OSH09 (FR)'!$O$13:$P$17,2,FALSE))</f>
        <v/>
      </c>
      <c r="Y110" s="3" t="str">
        <f t="shared" ref="Y110:Y113" si="80">IF(J110="","",IF(J110&gt;=161,5,IF(J110&gt;=65,4,IF(J110&gt;=20,3,IF(J110&gt;=9,2,1)))))</f>
        <v/>
      </c>
      <c r="Z110" s="417"/>
      <c r="AA110" s="418"/>
      <c r="AB110" s="418"/>
      <c r="AC110" s="418"/>
      <c r="AD110" s="419"/>
      <c r="AE110" s="417"/>
      <c r="AF110" s="418"/>
      <c r="AG110" s="418"/>
      <c r="AH110" s="418"/>
      <c r="AI110" s="419"/>
    </row>
    <row r="111" spans="1:36">
      <c r="A111" s="261"/>
      <c r="B111" s="255"/>
      <c r="C111" s="8"/>
      <c r="D111" s="255"/>
      <c r="E111" s="266"/>
      <c r="F111" s="267"/>
      <c r="G111" s="321"/>
      <c r="H111" s="7"/>
      <c r="I111" s="8"/>
      <c r="J111" s="8"/>
      <c r="K111" s="14"/>
      <c r="L111" s="126"/>
      <c r="M111" s="127"/>
      <c r="N111" s="27"/>
      <c r="O111" s="27"/>
      <c r="P111" s="27"/>
      <c r="Q111" s="57"/>
      <c r="R111" s="35"/>
      <c r="S111" s="7"/>
      <c r="T111" s="35"/>
      <c r="U111" s="3"/>
      <c r="V111" s="163"/>
      <c r="W111" s="162"/>
      <c r="X111" s="3"/>
      <c r="Y111" s="3"/>
      <c r="Z111" s="417"/>
      <c r="AA111" s="418"/>
      <c r="AB111" s="418"/>
      <c r="AC111" s="418"/>
      <c r="AD111" s="419"/>
      <c r="AE111" s="417"/>
      <c r="AF111" s="418"/>
      <c r="AG111" s="418"/>
      <c r="AH111" s="418"/>
      <c r="AI111" s="419"/>
    </row>
    <row r="112" spans="1:36">
      <c r="A112" s="261"/>
      <c r="B112" s="8"/>
      <c r="C112" s="8"/>
      <c r="D112" s="8"/>
      <c r="E112" s="266"/>
      <c r="F112" s="267"/>
      <c r="G112" s="321"/>
      <c r="H112" s="7"/>
      <c r="I112" s="8"/>
      <c r="J112" s="8" t="str">
        <f t="shared" si="78"/>
        <v/>
      </c>
      <c r="K112" s="14" t="str">
        <f>IF(ISERROR(VLOOKUP(Y112,'Directive OSH09 (FR)'!$T$6:$U$10,2,FALSE)),"",VLOOKUP(Y112,'Directive OSH09 (FR)'!$T$6:$U$10,2,FALSE))</f>
        <v/>
      </c>
      <c r="L112" s="126"/>
      <c r="M112" s="127"/>
      <c r="N112" s="27"/>
      <c r="O112" s="27"/>
      <c r="P112" s="27"/>
      <c r="Q112" s="57"/>
      <c r="R112" s="35"/>
      <c r="S112" s="7">
        <f t="shared" si="79"/>
        <v>0</v>
      </c>
      <c r="T112" s="35">
        <f t="shared" si="79"/>
        <v>0</v>
      </c>
      <c r="U112" s="3">
        <f>IF(A112="",0,IF(Q$108="",1,IF(Q$108+$U$89*365&lt;$U$1,1,0)))</f>
        <v>0</v>
      </c>
      <c r="V112" s="163">
        <f>IF(A112="",0,IF(Q$108="",1,IF(Q$108+$V$89*365&lt;$U$1,1,0)))</f>
        <v>0</v>
      </c>
      <c r="W112" s="162" t="str">
        <f>IF(ISERROR(VLOOKUP(H112,'Directive OSH09 (FR)'!$O$6:$P$10,2,FALSE)),"",VLOOKUP(H112,'Directive OSH09 (FR)'!$O$6:$P$10,2,FALSE))</f>
        <v/>
      </c>
      <c r="X112" s="3" t="str">
        <f>IF(ISERROR(VLOOKUP(I112,'Directive OSH09 (FR)'!$O$13:$P$17,2,FALSE)),"",VLOOKUP(I112,'Directive OSH09 (FR)'!$O$13:$P$17,2,FALSE))</f>
        <v/>
      </c>
      <c r="Y112" s="3" t="str">
        <f t="shared" si="80"/>
        <v/>
      </c>
      <c r="Z112" s="417"/>
      <c r="AA112" s="418"/>
      <c r="AB112" s="418"/>
      <c r="AC112" s="418"/>
      <c r="AD112" s="419"/>
      <c r="AE112" s="417"/>
      <c r="AF112" s="418"/>
      <c r="AG112" s="418"/>
      <c r="AH112" s="418"/>
      <c r="AI112" s="419"/>
    </row>
    <row r="113" spans="1:207" ht="5.25" customHeight="1">
      <c r="A113" s="405"/>
      <c r="B113" s="62"/>
      <c r="C113" s="62"/>
      <c r="D113" s="62"/>
      <c r="E113" s="293"/>
      <c r="F113" s="282"/>
      <c r="G113" s="458"/>
      <c r="H113" s="61"/>
      <c r="I113" s="62"/>
      <c r="J113" s="62" t="str">
        <f t="shared" si="78"/>
        <v/>
      </c>
      <c r="K113" s="63" t="str">
        <f>IF(ISERROR(VLOOKUP(Y113,'Directive OSH09 (FR)'!$T$6:$U$10,2,FALSE)),"",VLOOKUP(Y113,'Directive OSH09 (FR)'!$T$6:$U$10,2,FALSE))</f>
        <v/>
      </c>
      <c r="L113" s="61"/>
      <c r="M113" s="64"/>
      <c r="N113" s="64"/>
      <c r="O113" s="64"/>
      <c r="P113" s="64"/>
      <c r="Q113" s="65"/>
      <c r="R113" s="66"/>
      <c r="S113" s="61">
        <f t="shared" si="79"/>
        <v>0</v>
      </c>
      <c r="T113" s="66">
        <f t="shared" si="79"/>
        <v>0</v>
      </c>
      <c r="U113" s="164">
        <f>IF(A113="",0,IF(Q$108="",1,IF(Q$108+$U$89*365&lt;$U$1,1,0)))</f>
        <v>0</v>
      </c>
      <c r="V113" s="165">
        <f>IF(A113="",0,IF(Q$108="",1,IF(Q$108+$V$89*365&lt;$U$1,1,0)))</f>
        <v>0</v>
      </c>
      <c r="W113" s="162" t="str">
        <f>IF(ISERROR(VLOOKUP(H113,'Directive OSH09 (FR)'!$O$6:$P$10,2,FALSE)),"",VLOOKUP(H113,'Directive OSH09 (FR)'!$O$6:$P$10,2,FALSE))</f>
        <v/>
      </c>
      <c r="X113" s="3" t="str">
        <f>IF(ISERROR(VLOOKUP(I113,'Directive OSH09 (FR)'!$O$13:$P$17,2,FALSE)),"",VLOOKUP(I113,'Directive OSH09 (FR)'!$O$13:$P$17,2,FALSE))</f>
        <v/>
      </c>
      <c r="Y113" s="3" t="str">
        <f t="shared" si="80"/>
        <v/>
      </c>
      <c r="Z113" s="417"/>
      <c r="AA113" s="418"/>
      <c r="AB113" s="418"/>
      <c r="AC113" s="418"/>
      <c r="AD113" s="419"/>
      <c r="AE113" s="417"/>
      <c r="AF113" s="418"/>
      <c r="AG113" s="418"/>
      <c r="AH113" s="418"/>
      <c r="AI113" s="419"/>
    </row>
    <row r="114" spans="1:207" s="398" customFormat="1">
      <c r="A114" s="410" t="s">
        <v>290</v>
      </c>
      <c r="F114" s="400"/>
      <c r="J114" s="398">
        <f>IF(SUM(J115:J119)=0,"",MAX(J115:J119))</f>
        <v>36</v>
      </c>
      <c r="K114" s="398" t="str">
        <f>IF(ISERROR(VLOOKUP(Y114,'Directive OSH09 (FR)'!$T$6:$U$10,2,FALSE)),"",VLOOKUP(Y114,'Directive OSH09 (FR)'!$T$6:$U$10,2,FALSE))</f>
        <v>3-Moderé</v>
      </c>
      <c r="L114" s="398" t="str">
        <f>IF(ISERROR(VLOOKUP($A114,Dangers!$B$4:$G$1001,4,FALSE)),"ERR",IF(ISBLANK(VLOOKUP($A114,Dangers!$B$4:$G$1001,4,FALSE)),"","Yes"))</f>
        <v/>
      </c>
      <c r="M114" s="398" t="str">
        <f>IF(ISERROR(VLOOKUP($A114,Dangers!$B$4:$G$1001,6,FALSE)),"ERR",IF(ISBLANK((VLOOKUP($A114,Dangers!$B$4:$G$1001,6,FALSE))),"","Yes"))</f>
        <v/>
      </c>
      <c r="Q114" s="398" t="str">
        <f>IF(OR(L114="Yes",M114="Yes"),MAX(Q115:Q119),"")</f>
        <v/>
      </c>
      <c r="S114" s="398">
        <f>IF(L114="Yes",IF(SUM(S115:S119)=0,0,1),2)</f>
        <v>2</v>
      </c>
      <c r="T114" s="398">
        <f>IF(M114="Yes",IF(SUM(T115:T119)=0,0,1),2)</f>
        <v>2</v>
      </c>
      <c r="U114" s="398">
        <v>0</v>
      </c>
      <c r="V114" s="398">
        <v>0</v>
      </c>
      <c r="W114" s="398" t="str">
        <f>IF(ISERROR(VLOOKUP(H114,'Directive OSH09 (FR)'!$O$6:$P$10,2,FALSE)),"",VLOOKUP(H114,'Directive OSH09 (FR)'!$O$6:$P$10,2,FALSE))</f>
        <v/>
      </c>
      <c r="X114" s="398" t="str">
        <f>IF(ISERROR(VLOOKUP(I114,'Directive OSH09 (FR)'!$O$13:$P$17,2,FALSE)),"",VLOOKUP(I114,'Directive OSH09 (FR)'!$O$13:$P$17,2,FALSE))</f>
        <v/>
      </c>
      <c r="Y114" s="370">
        <f>IF(J114="","",IF(J114&gt;=161,5,IF(J114&gt;=65,4,IF(J114&gt;=20,3,IF(J114&gt;=9,2,1)))))</f>
        <v>3</v>
      </c>
      <c r="Z114" s="412"/>
      <c r="AD114" s="453"/>
      <c r="AE114" s="412"/>
      <c r="AI114" s="453"/>
      <c r="AJ114" s="518"/>
    </row>
    <row r="115" spans="1:207" ht="114.75">
      <c r="A115" s="404"/>
      <c r="B115" s="255" t="s">
        <v>889</v>
      </c>
      <c r="C115" s="255" t="s">
        <v>1056</v>
      </c>
      <c r="D115" s="255" t="s">
        <v>1057</v>
      </c>
      <c r="E115" s="266" t="s">
        <v>36</v>
      </c>
      <c r="F115" s="267">
        <v>12</v>
      </c>
      <c r="G115" s="256" t="s">
        <v>1058</v>
      </c>
      <c r="H115" s="7" t="s">
        <v>35</v>
      </c>
      <c r="I115" s="8" t="s">
        <v>49</v>
      </c>
      <c r="J115" s="8">
        <f>IF(ISERROR(W115*X115),"",W115*X115)</f>
        <v>36</v>
      </c>
      <c r="K115" s="14" t="str">
        <f>IF(ISERROR(VLOOKUP(Y115,'Directive OSH09 (FR)'!$T$6:$U$10,2,FALSE)),"",VLOOKUP(Y115,'Directive OSH09 (FR)'!$T$6:$U$10,2,FALSE))</f>
        <v>3-Moderé</v>
      </c>
      <c r="L115" s="126"/>
      <c r="M115" s="127"/>
      <c r="N115" s="27"/>
      <c r="O115" s="27"/>
      <c r="P115" s="27"/>
      <c r="Q115" s="57"/>
      <c r="R115" s="35"/>
      <c r="S115" s="7">
        <f t="shared" ref="S115:T115" si="81">U115</f>
        <v>0</v>
      </c>
      <c r="T115" s="35">
        <f t="shared" si="81"/>
        <v>0</v>
      </c>
      <c r="U115" s="3">
        <f>IF(A115="",0,IF(Q$12="",1,IF(Q$12+$U$12*365&lt;$U$1,1,0)))</f>
        <v>0</v>
      </c>
      <c r="V115" s="163">
        <f>IF(A115="",0,IF(Q$12="",1,IF(Q$12+$V$12*365&lt;$U$1,1,0)))</f>
        <v>0</v>
      </c>
      <c r="W115" s="162">
        <f>IF(ISERROR(VLOOKUP(H115,'Directive OSH09 (FR)'!$O$6:$P$10,2,FALSE)),"",VLOOKUP(H115,'Directive OSH09 (FR)'!$O$6:$P$10,2,FALSE))</f>
        <v>2</v>
      </c>
      <c r="X115" s="3">
        <f>IF(ISERROR(VLOOKUP(I115,'Directive OSH09 (FR)'!$O$13:$P$17,2,FALSE)),"",VLOOKUP(I115,'Directive OSH09 (FR)'!$O$13:$P$17,2,FALSE))</f>
        <v>18</v>
      </c>
      <c r="Y115" s="3">
        <f>IF(J115="","",IF(J115&gt;=161,5,IF(J115&gt;=65,4,IF(J115&gt;=20,3,IF(J115&gt;=9,2,1)))))</f>
        <v>3</v>
      </c>
      <c r="Z115" s="196" t="s">
        <v>1013</v>
      </c>
      <c r="AA115" s="176" t="s">
        <v>1014</v>
      </c>
      <c r="AB115" s="177"/>
      <c r="AC115" s="177"/>
      <c r="AD115" s="197"/>
      <c r="AE115" s="196"/>
      <c r="AF115" s="176"/>
      <c r="AG115" s="176"/>
      <c r="AH115" s="177"/>
      <c r="AI115" s="264"/>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row>
    <row r="116" spans="1:207">
      <c r="A116" s="261"/>
      <c r="B116" s="451"/>
      <c r="C116" s="8"/>
      <c r="D116" s="255"/>
      <c r="E116" s="266"/>
      <c r="F116" s="267"/>
      <c r="G116" s="256"/>
      <c r="H116" s="7"/>
      <c r="I116" s="8"/>
      <c r="J116" s="8"/>
      <c r="K116" s="14"/>
      <c r="L116" s="126"/>
      <c r="M116" s="127"/>
      <c r="N116" s="27"/>
      <c r="O116" s="27"/>
      <c r="P116" s="27"/>
      <c r="Q116" s="57"/>
      <c r="R116" s="35"/>
      <c r="S116" s="7"/>
      <c r="T116" s="35"/>
      <c r="U116" s="3"/>
      <c r="V116" s="163"/>
      <c r="W116" s="162"/>
      <c r="X116" s="3"/>
      <c r="Y116" s="3"/>
      <c r="Z116" s="417"/>
      <c r="AA116" s="418"/>
      <c r="AB116" s="418"/>
      <c r="AC116" s="418"/>
      <c r="AD116" s="419"/>
      <c r="AE116" s="417"/>
      <c r="AF116" s="418"/>
      <c r="AG116" s="418"/>
      <c r="AH116" s="418"/>
      <c r="AI116" s="419"/>
    </row>
    <row r="117" spans="1:207">
      <c r="A117" s="261"/>
      <c r="B117" s="8"/>
      <c r="C117" s="8"/>
      <c r="D117" s="8"/>
      <c r="E117" s="266"/>
      <c r="F117" s="267"/>
      <c r="G117" s="321"/>
      <c r="H117" s="7"/>
      <c r="I117" s="8"/>
      <c r="J117" s="8" t="str">
        <f t="shared" ref="J117:J119" si="82">IF(ISERROR(W117*X117),"",W117*X117)</f>
        <v/>
      </c>
      <c r="K117" s="14" t="str">
        <f>IF(ISERROR(VLOOKUP(Y117,'Directive OSH09 (FR)'!$T$6:$U$10,2,FALSE)),"",VLOOKUP(Y117,'Directive OSH09 (FR)'!$T$6:$U$10,2,FALSE))</f>
        <v/>
      </c>
      <c r="L117" s="126"/>
      <c r="M117" s="127"/>
      <c r="N117" s="27"/>
      <c r="O117" s="27"/>
      <c r="P117" s="27"/>
      <c r="Q117" s="57"/>
      <c r="R117" s="35"/>
      <c r="S117" s="7">
        <f t="shared" ref="S117:T119" si="83">U117</f>
        <v>0</v>
      </c>
      <c r="T117" s="35">
        <f t="shared" si="83"/>
        <v>0</v>
      </c>
      <c r="U117" s="3">
        <f>IF(A117="",0,IF(Q$114="",1,IF(Q$114+$U$89*365&lt;$U$1,1,0)))</f>
        <v>0</v>
      </c>
      <c r="V117" s="163">
        <f>IF(A117="",0,IF(Q$114="",1,IF(Q$114+$V$89*365&lt;$U$1,1,0)))</f>
        <v>0</v>
      </c>
      <c r="W117" s="162" t="str">
        <f>IF(ISERROR(VLOOKUP(H117,'Directive OSH09 (FR)'!$O$6:$P$10,2,FALSE)),"",VLOOKUP(H117,'Directive OSH09 (FR)'!$O$6:$P$10,2,FALSE))</f>
        <v/>
      </c>
      <c r="X117" s="3" t="str">
        <f>IF(ISERROR(VLOOKUP(I117,'Directive OSH09 (FR)'!$O$13:$P$17,2,FALSE)),"",VLOOKUP(I117,'Directive OSH09 (FR)'!$O$13:$P$17,2,FALSE))</f>
        <v/>
      </c>
      <c r="Y117" s="3" t="str">
        <f t="shared" ref="Y117:Y119" si="84">IF(J117="","",IF(J117&gt;=161,5,IF(J117&gt;=65,4,IF(J117&gt;=20,3,IF(J117&gt;=9,2,1)))))</f>
        <v/>
      </c>
      <c r="Z117" s="417"/>
      <c r="AA117" s="418"/>
      <c r="AB117" s="418"/>
      <c r="AC117" s="418"/>
      <c r="AD117" s="419"/>
      <c r="AE117" s="417"/>
      <c r="AF117" s="418"/>
      <c r="AG117" s="418"/>
      <c r="AH117" s="418"/>
      <c r="AI117" s="419"/>
    </row>
    <row r="118" spans="1:207">
      <c r="A118" s="261"/>
      <c r="B118" s="8"/>
      <c r="C118" s="8"/>
      <c r="D118" s="8"/>
      <c r="E118" s="266"/>
      <c r="F118" s="267"/>
      <c r="G118" s="321"/>
      <c r="H118" s="7"/>
      <c r="I118" s="8"/>
      <c r="J118" s="8" t="str">
        <f t="shared" si="82"/>
        <v/>
      </c>
      <c r="K118" s="14" t="str">
        <f>IF(ISERROR(VLOOKUP(Y118,'Directive OSH09 (FR)'!$T$6:$U$10,2,FALSE)),"",VLOOKUP(Y118,'Directive OSH09 (FR)'!$T$6:$U$10,2,FALSE))</f>
        <v/>
      </c>
      <c r="L118" s="126"/>
      <c r="M118" s="127"/>
      <c r="N118" s="27"/>
      <c r="O118" s="27"/>
      <c r="P118" s="27"/>
      <c r="Q118" s="57"/>
      <c r="R118" s="35"/>
      <c r="S118" s="7">
        <f t="shared" si="83"/>
        <v>0</v>
      </c>
      <c r="T118" s="35">
        <f t="shared" si="83"/>
        <v>0</v>
      </c>
      <c r="U118" s="3">
        <f>IF(A118="",0,IF(Q$114="",1,IF(Q$114+$U$89*365&lt;$U$1,1,0)))</f>
        <v>0</v>
      </c>
      <c r="V118" s="163">
        <f>IF(A118="",0,IF(Q$114="",1,IF(Q$114+$V$89*365&lt;$U$1,1,0)))</f>
        <v>0</v>
      </c>
      <c r="W118" s="162" t="str">
        <f>IF(ISERROR(VLOOKUP(H118,'Directive OSH09 (FR)'!$O$6:$P$10,2,FALSE)),"",VLOOKUP(H118,'Directive OSH09 (FR)'!$O$6:$P$10,2,FALSE))</f>
        <v/>
      </c>
      <c r="X118" s="3" t="str">
        <f>IF(ISERROR(VLOOKUP(I118,'Directive OSH09 (FR)'!$O$13:$P$17,2,FALSE)),"",VLOOKUP(I118,'Directive OSH09 (FR)'!$O$13:$P$17,2,FALSE))</f>
        <v/>
      </c>
      <c r="Y118" s="3" t="str">
        <f t="shared" si="84"/>
        <v/>
      </c>
      <c r="Z118" s="417"/>
      <c r="AA118" s="418"/>
      <c r="AB118" s="418"/>
      <c r="AC118" s="418"/>
      <c r="AD118" s="419"/>
      <c r="AE118" s="417"/>
      <c r="AF118" s="418"/>
      <c r="AG118" s="418"/>
      <c r="AH118" s="418"/>
      <c r="AI118" s="419"/>
    </row>
    <row r="119" spans="1:207" ht="5.25" customHeight="1">
      <c r="A119" s="405"/>
      <c r="B119" s="62"/>
      <c r="C119" s="62"/>
      <c r="D119" s="62"/>
      <c r="E119" s="293"/>
      <c r="F119" s="282"/>
      <c r="G119" s="458"/>
      <c r="H119" s="61"/>
      <c r="I119" s="62"/>
      <c r="J119" s="62" t="str">
        <f t="shared" si="82"/>
        <v/>
      </c>
      <c r="K119" s="63" t="str">
        <f>IF(ISERROR(VLOOKUP(Y119,'Directive OSH09 (FR)'!$T$6:$U$10,2,FALSE)),"",VLOOKUP(Y119,'Directive OSH09 (FR)'!$T$6:$U$10,2,FALSE))</f>
        <v/>
      </c>
      <c r="L119" s="61"/>
      <c r="M119" s="64"/>
      <c r="N119" s="64"/>
      <c r="O119" s="64"/>
      <c r="P119" s="64"/>
      <c r="Q119" s="65"/>
      <c r="R119" s="66"/>
      <c r="S119" s="61">
        <f t="shared" si="83"/>
        <v>0</v>
      </c>
      <c r="T119" s="66">
        <f t="shared" si="83"/>
        <v>0</v>
      </c>
      <c r="U119" s="164">
        <f>IF(A119="",0,IF(Q$114="",1,IF(Q$114+$U$89*365&lt;$U$1,1,0)))</f>
        <v>0</v>
      </c>
      <c r="V119" s="165">
        <f>IF(A119="",0,IF(Q$114="",1,IF(Q$114+$V$89*365&lt;$U$1,1,0)))</f>
        <v>0</v>
      </c>
      <c r="W119" s="162" t="str">
        <f>IF(ISERROR(VLOOKUP(H119,'Directive OSH09 (FR)'!$O$6:$P$10,2,FALSE)),"",VLOOKUP(H119,'Directive OSH09 (FR)'!$O$6:$P$10,2,FALSE))</f>
        <v/>
      </c>
      <c r="X119" s="3" t="str">
        <f>IF(ISERROR(VLOOKUP(I119,'Directive OSH09 (FR)'!$O$13:$P$17,2,FALSE)),"",VLOOKUP(I119,'Directive OSH09 (FR)'!$O$13:$P$17,2,FALSE))</f>
        <v/>
      </c>
      <c r="Y119" s="3" t="str">
        <f t="shared" si="84"/>
        <v/>
      </c>
      <c r="Z119" s="417"/>
      <c r="AA119" s="418"/>
      <c r="AB119" s="418"/>
      <c r="AC119" s="418"/>
      <c r="AD119" s="419"/>
      <c r="AE119" s="417"/>
      <c r="AF119" s="418"/>
      <c r="AG119" s="418"/>
      <c r="AH119" s="418"/>
      <c r="AI119" s="419"/>
    </row>
    <row r="120" spans="1:207" s="398" customFormat="1">
      <c r="A120" s="410" t="s">
        <v>291</v>
      </c>
      <c r="F120" s="400"/>
      <c r="J120" s="398" t="str">
        <f>IF(SUM(J121:J125)=0,"",MAX(J121:J125))</f>
        <v/>
      </c>
      <c r="K120" s="398" t="str">
        <f>IF(ISERROR(VLOOKUP(Y120,'Directive OSH09 (FR)'!$T$6:$U$10,2,FALSE)),"",VLOOKUP(Y120,'Directive OSH09 (FR)'!$T$6:$U$10,2,FALSE))</f>
        <v/>
      </c>
      <c r="L120" s="398" t="str">
        <f>IF(ISERROR(VLOOKUP($A120,Dangers!$B$4:$G$1001,4,FALSE)),"ERR",IF(ISBLANK(VLOOKUP($A120,Dangers!$B$4:$G$1001,4,FALSE)),"","Yes"))</f>
        <v/>
      </c>
      <c r="M120" s="398" t="str">
        <f>IF(ISERROR(VLOOKUP($A120,Dangers!$B$4:$G$1001,6,FALSE)),"ERR",IF(ISBLANK((VLOOKUP($A120,Dangers!$B$4:$G$1001,6,FALSE))),"","Yes"))</f>
        <v/>
      </c>
      <c r="Q120" s="398" t="str">
        <f>IF(OR(L120="Yes",M120="Yes"),MAX(Q121:Q125),"")</f>
        <v/>
      </c>
      <c r="S120" s="398">
        <f>IF(L120="Yes",IF(SUM(S121:S125)=0,0,1),2)</f>
        <v>2</v>
      </c>
      <c r="T120" s="398">
        <f>IF(M120="Yes",IF(SUM(T121:T125)=0,0,1),2)</f>
        <v>2</v>
      </c>
      <c r="U120" s="398">
        <v>0</v>
      </c>
      <c r="V120" s="398">
        <v>0</v>
      </c>
      <c r="W120" s="398" t="str">
        <f>IF(ISERROR(VLOOKUP(H120,'Directive OSH09 (FR)'!$O$6:$P$10,2,FALSE)),"",VLOOKUP(H120,'Directive OSH09 (FR)'!$O$6:$P$10,2,FALSE))</f>
        <v/>
      </c>
      <c r="X120" s="398" t="str">
        <f>IF(ISERROR(VLOOKUP(I120,'Directive OSH09 (FR)'!$O$13:$P$17,2,FALSE)),"",VLOOKUP(I120,'Directive OSH09 (FR)'!$O$13:$P$17,2,FALSE))</f>
        <v/>
      </c>
      <c r="Y120" s="370" t="str">
        <f>IF(J120="","",IF(J120&gt;=161,5,IF(J120&gt;=65,4,IF(J120&gt;=20,3,IF(J120&gt;=9,2,1)))))</f>
        <v/>
      </c>
      <c r="Z120" s="412"/>
      <c r="AD120" s="453"/>
      <c r="AE120" s="412"/>
      <c r="AI120" s="453"/>
      <c r="AJ120" s="518"/>
    </row>
    <row r="121" spans="1:207">
      <c r="A121" s="260" t="s">
        <v>463</v>
      </c>
      <c r="B121" s="8"/>
      <c r="C121" s="8"/>
      <c r="D121" s="8"/>
      <c r="E121" s="266"/>
      <c r="F121" s="267"/>
      <c r="G121" s="321"/>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85">U121</f>
        <v>1</v>
      </c>
      <c r="T121" s="35">
        <f t="shared" si="85"/>
        <v>1</v>
      </c>
      <c r="U121" s="3">
        <f>IF(A121="",0,IF(Q$120="",1,IF(Q$120+$U$89*365&lt;$U$1,1,0)))</f>
        <v>1</v>
      </c>
      <c r="V121" s="163">
        <f>IF(A121="",0,IF(Q$120="",1,IF(Q$120+$V$89*365&lt;$U$1,1,0)))</f>
        <v>1</v>
      </c>
      <c r="W121" s="162" t="str">
        <f>IF(ISERROR(VLOOKUP(H121,'Directive OSH09 (FR)'!$O$6:$P$10,2,FALSE)),"",VLOOKUP(H121,'Directive OSH09 (FR)'!$O$6:$P$10,2,FALSE))</f>
        <v/>
      </c>
      <c r="X121" s="3" t="str">
        <f>IF(ISERROR(VLOOKUP(I121,'Directive OSH09 (FR)'!$O$13:$P$17,2,FALSE)),"",VLOOKUP(I121,'Directive OSH09 (FR)'!$O$13:$P$17,2,FALSE))</f>
        <v/>
      </c>
      <c r="Y121" s="3" t="str">
        <f>IF(J121="","",IF(J121&gt;=161,5,IF(J121&gt;=65,4,IF(J121&gt;=20,3,IF(J121&gt;=9,2,1)))))</f>
        <v/>
      </c>
      <c r="Z121" s="417"/>
      <c r="AA121" s="418"/>
      <c r="AB121" s="418"/>
      <c r="AC121" s="418"/>
      <c r="AD121" s="419"/>
      <c r="AE121" s="417"/>
      <c r="AF121" s="418"/>
      <c r="AG121" s="418"/>
      <c r="AH121" s="418"/>
      <c r="AI121" s="419"/>
    </row>
    <row r="122" spans="1:207">
      <c r="A122" s="261"/>
      <c r="B122" s="8"/>
      <c r="C122" s="8"/>
      <c r="D122" s="8"/>
      <c r="E122" s="266"/>
      <c r="F122" s="267"/>
      <c r="G122" s="321"/>
      <c r="H122" s="7"/>
      <c r="I122" s="8"/>
      <c r="J122" s="8" t="str">
        <f t="shared" ref="J122:J125" si="86">IF(ISERROR(W122*X122),"",W122*X122)</f>
        <v/>
      </c>
      <c r="K122" s="14" t="str">
        <f>IF(ISERROR(VLOOKUP(Y122,'Directive OSH09 (FR)'!$T$6:$U$10,2,FALSE)),"",VLOOKUP(Y122,'Directive OSH09 (FR)'!$T$6:$U$10,2,FALSE))</f>
        <v/>
      </c>
      <c r="L122" s="126"/>
      <c r="M122" s="127"/>
      <c r="N122" s="27"/>
      <c r="O122" s="27"/>
      <c r="P122" s="27"/>
      <c r="Q122" s="57"/>
      <c r="R122" s="35"/>
      <c r="S122" s="7">
        <f t="shared" si="85"/>
        <v>0</v>
      </c>
      <c r="T122" s="35">
        <f t="shared" si="85"/>
        <v>0</v>
      </c>
      <c r="U122" s="3">
        <f>IF(A122="",0,IF(Q$120="",1,IF(Q$120+$U$89*365&lt;$U$1,1,0)))</f>
        <v>0</v>
      </c>
      <c r="V122" s="163">
        <f>IF(A122="",0,IF(Q$120="",1,IF(Q$120+$V$89*365&lt;$U$1,1,0)))</f>
        <v>0</v>
      </c>
      <c r="W122" s="162" t="str">
        <f>IF(ISERROR(VLOOKUP(H122,'Directive OSH09 (FR)'!$O$6:$P$10,2,FALSE)),"",VLOOKUP(H122,'Directive OSH09 (FR)'!$O$6:$P$10,2,FALSE))</f>
        <v/>
      </c>
      <c r="X122" s="3" t="str">
        <f>IF(ISERROR(VLOOKUP(I122,'Directive OSH09 (FR)'!$O$13:$P$17,2,FALSE)),"",VLOOKUP(I122,'Directive OSH09 (FR)'!$O$13:$P$17,2,FALSE))</f>
        <v/>
      </c>
      <c r="Y122" s="3" t="str">
        <f t="shared" ref="Y122:Y125" si="87">IF(J122="","",IF(J122&gt;=161,5,IF(J122&gt;=65,4,IF(J122&gt;=20,3,IF(J122&gt;=9,2,1)))))</f>
        <v/>
      </c>
      <c r="Z122" s="417"/>
      <c r="AA122" s="418"/>
      <c r="AB122" s="418"/>
      <c r="AC122" s="418"/>
      <c r="AD122" s="419"/>
      <c r="AE122" s="417"/>
      <c r="AF122" s="418"/>
      <c r="AG122" s="418"/>
      <c r="AH122" s="418"/>
      <c r="AI122" s="419"/>
    </row>
    <row r="123" spans="1:207">
      <c r="A123" s="261"/>
      <c r="B123" s="8"/>
      <c r="C123" s="8"/>
      <c r="D123" s="8"/>
      <c r="E123" s="266"/>
      <c r="F123" s="267"/>
      <c r="G123" s="321"/>
      <c r="H123" s="7"/>
      <c r="I123" s="8"/>
      <c r="J123" s="8" t="str">
        <f t="shared" si="86"/>
        <v/>
      </c>
      <c r="K123" s="14" t="str">
        <f>IF(ISERROR(VLOOKUP(Y123,'Directive OSH09 (FR)'!$T$6:$U$10,2,FALSE)),"",VLOOKUP(Y123,'Directive OSH09 (FR)'!$T$6:$U$10,2,FALSE))</f>
        <v/>
      </c>
      <c r="L123" s="126"/>
      <c r="M123" s="127"/>
      <c r="N123" s="27"/>
      <c r="O123" s="27"/>
      <c r="P123" s="27"/>
      <c r="Q123" s="57"/>
      <c r="R123" s="35"/>
      <c r="S123" s="7">
        <f t="shared" si="85"/>
        <v>0</v>
      </c>
      <c r="T123" s="35">
        <f t="shared" si="85"/>
        <v>0</v>
      </c>
      <c r="U123" s="3">
        <f>IF(A123="",0,IF(Q$120="",1,IF(Q$120+$U$89*365&lt;$U$1,1,0)))</f>
        <v>0</v>
      </c>
      <c r="V123" s="163">
        <f>IF(A123="",0,IF(Q$120="",1,IF(Q$120+$V$89*365&lt;$U$1,1,0)))</f>
        <v>0</v>
      </c>
      <c r="W123" s="162" t="str">
        <f>IF(ISERROR(VLOOKUP(H123,'Directive OSH09 (FR)'!$O$6:$P$10,2,FALSE)),"",VLOOKUP(H123,'Directive OSH09 (FR)'!$O$6:$P$10,2,FALSE))</f>
        <v/>
      </c>
      <c r="X123" s="3" t="str">
        <f>IF(ISERROR(VLOOKUP(I123,'Directive OSH09 (FR)'!$O$13:$P$17,2,FALSE)),"",VLOOKUP(I123,'Directive OSH09 (FR)'!$O$13:$P$17,2,FALSE))</f>
        <v/>
      </c>
      <c r="Y123" s="3" t="str">
        <f t="shared" si="87"/>
        <v/>
      </c>
      <c r="Z123" s="417"/>
      <c r="AA123" s="418"/>
      <c r="AB123" s="418"/>
      <c r="AC123" s="418"/>
      <c r="AD123" s="419"/>
      <c r="AE123" s="417"/>
      <c r="AF123" s="418"/>
      <c r="AG123" s="418"/>
      <c r="AH123" s="418"/>
      <c r="AI123" s="419"/>
    </row>
    <row r="124" spans="1:207">
      <c r="A124" s="261"/>
      <c r="B124" s="8"/>
      <c r="C124" s="8"/>
      <c r="D124" s="8"/>
      <c r="E124" s="266"/>
      <c r="F124" s="267"/>
      <c r="G124" s="321"/>
      <c r="H124" s="7"/>
      <c r="I124" s="8"/>
      <c r="J124" s="8" t="str">
        <f t="shared" si="86"/>
        <v/>
      </c>
      <c r="K124" s="14" t="str">
        <f>IF(ISERROR(VLOOKUP(Y124,'Directive OSH09 (FR)'!$T$6:$U$10,2,FALSE)),"",VLOOKUP(Y124,'Directive OSH09 (FR)'!$T$6:$U$10,2,FALSE))</f>
        <v/>
      </c>
      <c r="L124" s="126"/>
      <c r="M124" s="127"/>
      <c r="N124" s="27"/>
      <c r="O124" s="27"/>
      <c r="P124" s="27"/>
      <c r="Q124" s="57"/>
      <c r="R124" s="35"/>
      <c r="S124" s="7">
        <f t="shared" si="85"/>
        <v>0</v>
      </c>
      <c r="T124" s="35">
        <f t="shared" si="85"/>
        <v>0</v>
      </c>
      <c r="U124" s="3">
        <f>IF(A124="",0,IF(Q$120="",1,IF(Q$120+$U$89*365&lt;$U$1,1,0)))</f>
        <v>0</v>
      </c>
      <c r="V124" s="163">
        <f>IF(A124="",0,IF(Q$120="",1,IF(Q$120+$V$89*365&lt;$U$1,1,0)))</f>
        <v>0</v>
      </c>
      <c r="W124" s="162" t="str">
        <f>IF(ISERROR(VLOOKUP(H124,'Directive OSH09 (FR)'!$O$6:$P$10,2,FALSE)),"",VLOOKUP(H124,'Directive OSH09 (FR)'!$O$6:$P$10,2,FALSE))</f>
        <v/>
      </c>
      <c r="X124" s="3" t="str">
        <f>IF(ISERROR(VLOOKUP(I124,'Directive OSH09 (FR)'!$O$13:$P$17,2,FALSE)),"",VLOOKUP(I124,'Directive OSH09 (FR)'!$O$13:$P$17,2,FALSE))</f>
        <v/>
      </c>
      <c r="Y124" s="3" t="str">
        <f t="shared" si="87"/>
        <v/>
      </c>
      <c r="Z124" s="417"/>
      <c r="AA124" s="418"/>
      <c r="AB124" s="418"/>
      <c r="AC124" s="418"/>
      <c r="AD124" s="419"/>
      <c r="AE124" s="417"/>
      <c r="AF124" s="418"/>
      <c r="AG124" s="418"/>
      <c r="AH124" s="418"/>
      <c r="AI124" s="419"/>
    </row>
    <row r="125" spans="1:207" ht="5.25" customHeight="1">
      <c r="A125" s="405"/>
      <c r="B125" s="62"/>
      <c r="C125" s="62"/>
      <c r="D125" s="62"/>
      <c r="E125" s="293"/>
      <c r="F125" s="282"/>
      <c r="G125" s="458"/>
      <c r="H125" s="61"/>
      <c r="I125" s="62"/>
      <c r="J125" s="62" t="str">
        <f t="shared" si="86"/>
        <v/>
      </c>
      <c r="K125" s="63" t="str">
        <f>IF(ISERROR(VLOOKUP(Y125,'Directive OSH09 (FR)'!$T$6:$U$10,2,FALSE)),"",VLOOKUP(Y125,'Directive OSH09 (FR)'!$T$6:$U$10,2,FALSE))</f>
        <v/>
      </c>
      <c r="L125" s="61"/>
      <c r="M125" s="64"/>
      <c r="N125" s="64"/>
      <c r="O125" s="64"/>
      <c r="P125" s="64"/>
      <c r="Q125" s="65"/>
      <c r="R125" s="66"/>
      <c r="S125" s="61">
        <f t="shared" si="85"/>
        <v>0</v>
      </c>
      <c r="T125" s="66">
        <f t="shared" si="85"/>
        <v>0</v>
      </c>
      <c r="U125" s="164">
        <f>IF(A125="",0,IF(Q$120="",1,IF(Q$120+$U$89*365&lt;$U$1,1,0)))</f>
        <v>0</v>
      </c>
      <c r="V125" s="165">
        <f>IF(A125="",0,IF(Q$120="",1,IF(Q$120+$V$89*365&lt;$U$1,1,0)))</f>
        <v>0</v>
      </c>
      <c r="W125" s="162" t="str">
        <f>IF(ISERROR(VLOOKUP(H125,'Directive OSH09 (FR)'!$O$6:$P$10,2,FALSE)),"",VLOOKUP(H125,'Directive OSH09 (FR)'!$O$6:$P$10,2,FALSE))</f>
        <v/>
      </c>
      <c r="X125" s="3" t="str">
        <f>IF(ISERROR(VLOOKUP(I125,'Directive OSH09 (FR)'!$O$13:$P$17,2,FALSE)),"",VLOOKUP(I125,'Directive OSH09 (FR)'!$O$13:$P$17,2,FALSE))</f>
        <v/>
      </c>
      <c r="Y125" s="3" t="str">
        <f t="shared" si="87"/>
        <v/>
      </c>
      <c r="Z125" s="417"/>
      <c r="AA125" s="418"/>
      <c r="AB125" s="418"/>
      <c r="AC125" s="418"/>
      <c r="AD125" s="419"/>
      <c r="AE125" s="417"/>
      <c r="AF125" s="418"/>
      <c r="AG125" s="418"/>
      <c r="AH125" s="418"/>
      <c r="AI125" s="419"/>
    </row>
    <row r="126" spans="1:207" s="398" customFormat="1">
      <c r="A126" s="410" t="s">
        <v>340</v>
      </c>
      <c r="F126" s="400"/>
      <c r="J126" s="398">
        <f>IF(SUM(J127:J131)=0,"",MAX(J127:J131))</f>
        <v>16</v>
      </c>
      <c r="K126" s="398" t="str">
        <f>IF(ISERROR(VLOOKUP(Y126,'Directive OSH09 (FR)'!$T$6:$U$10,2,FALSE)),"",VLOOKUP(Y126,'Directive OSH09 (FR)'!$T$6:$U$10,2,FALSE))</f>
        <v>2-Tolérable</v>
      </c>
      <c r="L126" s="398" t="str">
        <f>IF(ISERROR(VLOOKUP($A126,Dangers!$B$4:$G$1001,4,FALSE)),"ERR",IF(ISBLANK(VLOOKUP($A126,Dangers!$B$4:$G$1001,4,FALSE)),"","Yes"))</f>
        <v>ERR</v>
      </c>
      <c r="M126" s="398" t="str">
        <f>IF(ISERROR(VLOOKUP($A126,Dangers!$B$4:$G$1001,6,FALSE)),"ERR",IF(ISBLANK((VLOOKUP($A126,Dangers!$B$4:$G$1001,6,FALSE))),"","Yes"))</f>
        <v>ERR</v>
      </c>
      <c r="Q126" s="398" t="str">
        <f>IF(OR(L126="Yes",M126="Yes"),MAX(Q127:Q131),"")</f>
        <v/>
      </c>
      <c r="S126" s="398">
        <f>IF(L126="Yes",IF(SUM(S127:S131)=0,0,1),2)</f>
        <v>2</v>
      </c>
      <c r="T126" s="398">
        <f>IF(M126="Yes",IF(SUM(T127:T131)=0,0,1),2)</f>
        <v>2</v>
      </c>
      <c r="U126" s="398">
        <v>0</v>
      </c>
      <c r="V126" s="398">
        <v>0</v>
      </c>
      <c r="W126" s="398" t="str">
        <f>IF(ISERROR(VLOOKUP(H126,'Directive OSH09 (FR)'!$O$6:$P$10,2,FALSE)),"",VLOOKUP(H126,'Directive OSH09 (FR)'!$O$6:$P$10,2,FALSE))</f>
        <v/>
      </c>
      <c r="X126" s="398" t="str">
        <f>IF(ISERROR(VLOOKUP(I126,'Directive OSH09 (FR)'!$O$13:$P$17,2,FALSE)),"",VLOOKUP(I126,'Directive OSH09 (FR)'!$O$13:$P$17,2,FALSE))</f>
        <v/>
      </c>
      <c r="Y126" s="370">
        <f>IF(J126="","",IF(J126&gt;=161,5,IF(J126&gt;=65,4,IF(J126&gt;=20,3,IF(J126&gt;=9,2,1)))))</f>
        <v>2</v>
      </c>
      <c r="Z126" s="412"/>
      <c r="AD126" s="453"/>
      <c r="AE126" s="412"/>
      <c r="AI126" s="453"/>
      <c r="AJ126" s="518"/>
    </row>
    <row r="127" spans="1:207" ht="63.75">
      <c r="A127" s="261" t="s">
        <v>424</v>
      </c>
      <c r="B127" s="8" t="s">
        <v>1083</v>
      </c>
      <c r="C127" s="8" t="s">
        <v>562</v>
      </c>
      <c r="D127" s="8" t="s">
        <v>563</v>
      </c>
      <c r="E127" s="266" t="s">
        <v>36</v>
      </c>
      <c r="F127" s="283">
        <v>12</v>
      </c>
      <c r="G127" s="321" t="s">
        <v>564</v>
      </c>
      <c r="H127" s="7" t="s">
        <v>38</v>
      </c>
      <c r="I127" s="8" t="s">
        <v>47</v>
      </c>
      <c r="J127" s="8">
        <f>IF(ISERROR(W127*X127),"",W127*X127)</f>
        <v>16</v>
      </c>
      <c r="K127" s="14" t="str">
        <f>IF(ISERROR(VLOOKUP(Y127,'Directive OSH09 (FR)'!$T$6:$U$10,2,FALSE)),"",VLOOKUP(Y127,'Directive OSH09 (FR)'!$T$6:$U$10,2,FALSE))</f>
        <v>2-Tolérable</v>
      </c>
      <c r="L127" s="126"/>
      <c r="M127" s="127"/>
      <c r="N127" s="27"/>
      <c r="O127" s="27"/>
      <c r="P127" s="27"/>
      <c r="Q127" s="57"/>
      <c r="R127" s="35"/>
      <c r="S127" s="7">
        <f t="shared" ref="S127:T129" si="88">U127</f>
        <v>1</v>
      </c>
      <c r="T127" s="35">
        <f t="shared" si="88"/>
        <v>1</v>
      </c>
      <c r="U127" s="3">
        <f>IF(A127="",0,IF(Q$132="",1,IF(Q$132+$U$96*365&lt;$U$1,1,0)))</f>
        <v>1</v>
      </c>
      <c r="V127" s="163">
        <f>IF(A127="",0,IF(Q$132="",1,IF(Q$132+$V$96*365&lt;$U$1,1,0)))</f>
        <v>1</v>
      </c>
      <c r="W127" s="162">
        <f>IF(ISERROR(VLOOKUP(H127,'Directive OSH09 (FR)'!$O$6:$P$10,2,FALSE)),"",VLOOKUP(H127,'Directive OSH09 (FR)'!$O$6:$P$10,2,FALSE))</f>
        <v>4</v>
      </c>
      <c r="X127" s="3">
        <f>IF(ISERROR(VLOOKUP(I127,'Directive OSH09 (FR)'!$O$13:$P$17,2,FALSE)),"",VLOOKUP(I127,'Directive OSH09 (FR)'!$O$13:$P$17,2,FALSE))</f>
        <v>4</v>
      </c>
      <c r="Y127" s="3">
        <f>IF(J127="","",IF(J127&gt;=161,5,IF(J127&gt;=65,4,IF(J127&gt;=20,3,IF(J127&gt;=9,2,1)))))</f>
        <v>2</v>
      </c>
      <c r="Z127" s="196"/>
      <c r="AA127" s="418"/>
      <c r="AB127" s="418"/>
      <c r="AC127" s="418"/>
      <c r="AD127" s="419"/>
      <c r="AE127" s="421"/>
      <c r="AF127" s="8"/>
      <c r="AG127" s="8"/>
      <c r="AH127" s="8">
        <f>IF(ISERROR(AU127*AV127),"",AU127*AV127)</f>
        <v>0</v>
      </c>
      <c r="AI127" s="419"/>
    </row>
    <row r="128" spans="1:207" ht="90" customHeight="1">
      <c r="A128" s="261" t="s">
        <v>424</v>
      </c>
      <c r="B128" s="8" t="s">
        <v>576</v>
      </c>
      <c r="C128" s="8" t="s">
        <v>577</v>
      </c>
      <c r="D128" s="8" t="s">
        <v>578</v>
      </c>
      <c r="E128" s="266" t="s">
        <v>36</v>
      </c>
      <c r="F128" s="283">
        <v>12</v>
      </c>
      <c r="G128" s="321" t="s">
        <v>579</v>
      </c>
      <c r="H128" s="7" t="s">
        <v>35</v>
      </c>
      <c r="I128" s="8" t="s">
        <v>48</v>
      </c>
      <c r="J128" s="8">
        <f>IF(ISERROR(W128*X128),"",W128*X128)</f>
        <v>16</v>
      </c>
      <c r="K128" s="14" t="str">
        <f>IF(ISERROR(VLOOKUP(Y128,'Directive OSH09 (FR)'!$T$6:$U$10,2,FALSE)),"",VLOOKUP(Y128,'Directive OSH09 (FR)'!$T$6:$U$10,2,FALSE))</f>
        <v>2-Tolérable</v>
      </c>
      <c r="L128" s="126"/>
      <c r="M128" s="127"/>
      <c r="N128" s="27"/>
      <c r="O128" s="27"/>
      <c r="P128" s="27"/>
      <c r="Q128" s="57"/>
      <c r="R128" s="35"/>
      <c r="S128" s="7">
        <f t="shared" si="88"/>
        <v>1</v>
      </c>
      <c r="T128" s="35">
        <f t="shared" si="88"/>
        <v>1</v>
      </c>
      <c r="U128" s="3">
        <f>IF(A128="",0,IF(Q$132="",1,IF(Q$132+$U$96*365&lt;$U$1,1,0)))</f>
        <v>1</v>
      </c>
      <c r="V128" s="163">
        <f>IF(A128="",0,IF(Q$132="",1,IF(Q$132+$V$96*365&lt;$U$1,1,0)))</f>
        <v>1</v>
      </c>
      <c r="W128" s="162">
        <f>IF(ISERROR(VLOOKUP(H128,'Directive OSH09 (FR)'!$O$6:$P$10,2,FALSE)),"",VLOOKUP(H128,'Directive OSH09 (FR)'!$O$6:$P$10,2,FALSE))</f>
        <v>2</v>
      </c>
      <c r="X128" s="3">
        <f>IF(ISERROR(VLOOKUP(I128,'Directive OSH09 (FR)'!$O$13:$P$17,2,FALSE)),"",VLOOKUP(I128,'Directive OSH09 (FR)'!$O$13:$P$17,2,FALSE))</f>
        <v>8</v>
      </c>
      <c r="Y128" s="3">
        <f>IF(J128="","",IF(J128&gt;=161,5,IF(J128&gt;=65,4,IF(J128&gt;=20,3,IF(J128&gt;=9,2,1)))))</f>
        <v>2</v>
      </c>
      <c r="Z128" s="196"/>
      <c r="AA128" s="418"/>
      <c r="AB128" s="418"/>
      <c r="AC128" s="418"/>
      <c r="AD128" s="420"/>
      <c r="AE128" s="417"/>
      <c r="AF128" s="8"/>
      <c r="AG128" s="8"/>
      <c r="AH128" s="8"/>
      <c r="AI128" s="419"/>
    </row>
    <row r="129" spans="1:36" ht="51">
      <c r="A129" s="261" t="s">
        <v>424</v>
      </c>
      <c r="B129" s="8" t="s">
        <v>580</v>
      </c>
      <c r="C129" s="8" t="s">
        <v>581</v>
      </c>
      <c r="D129" s="8" t="s">
        <v>582</v>
      </c>
      <c r="E129" s="266" t="s">
        <v>39</v>
      </c>
      <c r="F129" s="283">
        <v>12</v>
      </c>
      <c r="G129" s="321" t="s">
        <v>583</v>
      </c>
      <c r="H129" s="7" t="s">
        <v>38</v>
      </c>
      <c r="I129" s="8" t="s">
        <v>46</v>
      </c>
      <c r="J129" s="8">
        <f>IF(ISERROR(W129*X129),"",W129*X129)</f>
        <v>4</v>
      </c>
      <c r="K129" s="14" t="str">
        <f>IF(ISERROR(VLOOKUP(Y129,'Directive OSH09 (FR)'!$T$6:$U$10,2,FALSE)),"",VLOOKUP(Y129,'Directive OSH09 (FR)'!$T$6:$U$10,2,FALSE))</f>
        <v>1-Negligeable</v>
      </c>
      <c r="L129" s="126"/>
      <c r="M129" s="127"/>
      <c r="N129" s="27"/>
      <c r="O129" s="27"/>
      <c r="P129" s="27"/>
      <c r="Q129" s="57"/>
      <c r="R129" s="35"/>
      <c r="S129" s="7">
        <f t="shared" si="88"/>
        <v>1</v>
      </c>
      <c r="T129" s="35">
        <f t="shared" si="88"/>
        <v>1</v>
      </c>
      <c r="U129" s="3">
        <f>IF(A129="",0,IF(Q$130="",1,IF(Q$130+$U$90*365&lt;$U$1,1,0)))</f>
        <v>1</v>
      </c>
      <c r="V129" s="163">
        <f>IF(A129="",0,IF(Q$130="",1,IF(Q$130+$V$90*365&lt;$U$1,1,0)))</f>
        <v>1</v>
      </c>
      <c r="W129" s="162">
        <f>IF(ISERROR(VLOOKUP(H129,'Directive OSH09 (FR)'!$O$6:$P$10,2,FALSE)),"",VLOOKUP(H129,'Directive OSH09 (FR)'!$O$6:$P$10,2,FALSE))</f>
        <v>4</v>
      </c>
      <c r="X129" s="3">
        <f>IF(ISERROR(VLOOKUP(I129,'Directive OSH09 (FR)'!$O$13:$P$17,2,FALSE)),"",VLOOKUP(I129,'Directive OSH09 (FR)'!$O$13:$P$17,2,FALSE))</f>
        <v>1</v>
      </c>
      <c r="Y129" s="3">
        <f>IF(J129="","",IF(J129&gt;=161,5,IF(J129&gt;=65,4,IF(J129&gt;=20,3,IF(J129&gt;=9,2,1)))))</f>
        <v>1</v>
      </c>
      <c r="Z129" s="177"/>
      <c r="AA129" s="418"/>
      <c r="AB129" s="418"/>
      <c r="AC129" s="418"/>
      <c r="AD129" s="420"/>
      <c r="AE129" s="417"/>
      <c r="AF129" s="8"/>
      <c r="AG129" s="8"/>
      <c r="AH129" s="8"/>
      <c r="AI129" s="14"/>
    </row>
    <row r="130" spans="1:36">
      <c r="A130" s="261"/>
      <c r="B130" s="8"/>
      <c r="C130" s="8"/>
      <c r="D130" s="8"/>
      <c r="E130" s="266"/>
      <c r="F130" s="267"/>
      <c r="G130" s="321"/>
      <c r="H130" s="7"/>
      <c r="I130" s="8"/>
      <c r="J130" s="8" t="str">
        <f t="shared" ref="J130:J131" si="89">IF(ISERROR(W130*X130),"",W130*X130)</f>
        <v/>
      </c>
      <c r="K130" s="14" t="str">
        <f>IF(ISERROR(VLOOKUP(Y130,'Directive OSH09 (FR)'!$T$6:$U$10,2,FALSE)),"",VLOOKUP(Y130,'Directive OSH09 (FR)'!$T$6:$U$10,2,FALSE))</f>
        <v/>
      </c>
      <c r="L130" s="126"/>
      <c r="M130" s="127"/>
      <c r="N130" s="27"/>
      <c r="O130" s="27"/>
      <c r="P130" s="27"/>
      <c r="Q130" s="57"/>
      <c r="R130" s="35"/>
      <c r="S130" s="7">
        <f t="shared" ref="S130:T131" si="90">U130</f>
        <v>0</v>
      </c>
      <c r="T130" s="35">
        <f t="shared" si="90"/>
        <v>0</v>
      </c>
      <c r="U130" s="3">
        <f>IF(A130="",0,IF(Q$126="",1,IF(Q$126+$U$89*365&lt;$U$1,1,0)))</f>
        <v>0</v>
      </c>
      <c r="V130" s="163">
        <f>IF(A130="",0,IF(Q$126="",1,IF(Q$126+$V$89*365&lt;$U$1,1,0)))</f>
        <v>0</v>
      </c>
      <c r="W130" s="162" t="str">
        <f>IF(ISERROR(VLOOKUP(H130,'Directive OSH09 (FR)'!$O$6:$P$10,2,FALSE)),"",VLOOKUP(H130,'Directive OSH09 (FR)'!$O$6:$P$10,2,FALSE))</f>
        <v/>
      </c>
      <c r="X130" s="3" t="str">
        <f>IF(ISERROR(VLOOKUP(I130,'Directive OSH09 (FR)'!$O$13:$P$17,2,FALSE)),"",VLOOKUP(I130,'Directive OSH09 (FR)'!$O$13:$P$17,2,FALSE))</f>
        <v/>
      </c>
      <c r="Y130" s="3" t="str">
        <f t="shared" ref="Y130:Y131" si="91">IF(J130="","",IF(J130&gt;=161,5,IF(J130&gt;=65,4,IF(J130&gt;=20,3,IF(J130&gt;=9,2,1)))))</f>
        <v/>
      </c>
      <c r="Z130" s="417"/>
      <c r="AA130" s="418"/>
      <c r="AB130" s="418"/>
      <c r="AC130" s="418"/>
      <c r="AD130" s="419"/>
      <c r="AE130" s="417"/>
      <c r="AF130" s="418"/>
      <c r="AG130" s="418"/>
      <c r="AH130" s="418"/>
      <c r="AI130" s="419"/>
    </row>
    <row r="131" spans="1:36" ht="5.25" customHeight="1">
      <c r="A131" s="405"/>
      <c r="B131" s="62"/>
      <c r="C131" s="62"/>
      <c r="D131" s="62"/>
      <c r="E131" s="293"/>
      <c r="F131" s="282"/>
      <c r="G131" s="458"/>
      <c r="H131" s="61"/>
      <c r="I131" s="62"/>
      <c r="J131" s="62" t="str">
        <f t="shared" si="89"/>
        <v/>
      </c>
      <c r="K131" s="63" t="str">
        <f>IF(ISERROR(VLOOKUP(Y131,'Directive OSH09 (FR)'!$T$6:$U$10,2,FALSE)),"",VLOOKUP(Y131,'Directive OSH09 (FR)'!$T$6:$U$10,2,FALSE))</f>
        <v/>
      </c>
      <c r="L131" s="61"/>
      <c r="M131" s="64"/>
      <c r="N131" s="64"/>
      <c r="O131" s="64"/>
      <c r="P131" s="64"/>
      <c r="Q131" s="65"/>
      <c r="R131" s="66"/>
      <c r="S131" s="61">
        <f t="shared" si="90"/>
        <v>0</v>
      </c>
      <c r="T131" s="66">
        <f t="shared" si="90"/>
        <v>0</v>
      </c>
      <c r="U131" s="164">
        <f>IF(A131="",0,IF(Q$126="",1,IF(Q$126+$U$89*365&lt;$U$1,1,0)))</f>
        <v>0</v>
      </c>
      <c r="V131" s="165">
        <f>IF(A131="",0,IF(Q$126="",1,IF(Q$126+$V$89*365&lt;$U$1,1,0)))</f>
        <v>0</v>
      </c>
      <c r="W131" s="162" t="str">
        <f>IF(ISERROR(VLOOKUP(H131,'Directive OSH09 (FR)'!$O$6:$P$10,2,FALSE)),"",VLOOKUP(H131,'Directive OSH09 (FR)'!$O$6:$P$10,2,FALSE))</f>
        <v/>
      </c>
      <c r="X131" s="3" t="str">
        <f>IF(ISERROR(VLOOKUP(I131,'Directive OSH09 (FR)'!$O$13:$P$17,2,FALSE)),"",VLOOKUP(I131,'Directive OSH09 (FR)'!$O$13:$P$17,2,FALSE))</f>
        <v/>
      </c>
      <c r="Y131" s="3" t="str">
        <f t="shared" si="91"/>
        <v/>
      </c>
      <c r="Z131" s="417"/>
      <c r="AA131" s="418"/>
      <c r="AB131" s="418"/>
      <c r="AC131" s="418"/>
      <c r="AD131" s="419"/>
      <c r="AE131" s="417"/>
      <c r="AF131" s="418"/>
      <c r="AG131" s="418"/>
      <c r="AH131" s="418"/>
      <c r="AI131" s="419"/>
    </row>
    <row r="132" spans="1:36" s="398" customFormat="1">
      <c r="A132" s="410" t="s">
        <v>295</v>
      </c>
      <c r="F132" s="400"/>
      <c r="J132" s="398">
        <f>IF(SUM(J133:J137)=0,"",MAX(J133:J137))</f>
        <v>36</v>
      </c>
      <c r="K132" s="398" t="str">
        <f>IF(ISERROR(VLOOKUP(Y132,'Directive OSH09 (FR)'!$T$6:$U$10,2,FALSE)),"",VLOOKUP(Y132,'Directive OSH09 (FR)'!$T$6:$U$10,2,FALSE))</f>
        <v>3-Moderé</v>
      </c>
      <c r="L132" s="398" t="str">
        <f>IF(ISERROR(VLOOKUP($A132,Dangers!$B$4:$G$1001,4,FALSE)),"ERR",IF(ISBLANK(VLOOKUP($A132,Dangers!$B$4:$G$1001,4,FALSE)),"","Yes"))</f>
        <v/>
      </c>
      <c r="M132" s="398" t="str">
        <f>IF(ISERROR(VLOOKUP($A132,Dangers!$B$4:$G$1001,6,FALSE)),"ERR",IF(ISBLANK((VLOOKUP($A132,Dangers!$B$4:$G$1001,6,FALSE))),"","Yes"))</f>
        <v/>
      </c>
      <c r="Q132" s="398" t="str">
        <f>IF(OR(L132="Yes",M132="Yes"),MAX(Q133:Q137),"")</f>
        <v/>
      </c>
      <c r="S132" s="398">
        <f>IF(L132="Yes",IF(SUM(S133:S137)=0,0,1),2)</f>
        <v>2</v>
      </c>
      <c r="T132" s="398">
        <f>IF(M132="Yes",IF(SUM(T133:T137)=0,0,1),2)</f>
        <v>2</v>
      </c>
      <c r="U132" s="398">
        <v>0</v>
      </c>
      <c r="V132" s="398">
        <v>0</v>
      </c>
      <c r="W132" s="398" t="str">
        <f>IF(ISERROR(VLOOKUP(H132,'Directive OSH09 (FR)'!$O$6:$P$10,2,FALSE)),"",VLOOKUP(H132,'Directive OSH09 (FR)'!$O$6:$P$10,2,FALSE))</f>
        <v/>
      </c>
      <c r="X132" s="398" t="str">
        <f>IF(ISERROR(VLOOKUP(I132,'Directive OSH09 (FR)'!$O$13:$P$17,2,FALSE)),"",VLOOKUP(I132,'Directive OSH09 (FR)'!$O$13:$P$17,2,FALSE))</f>
        <v/>
      </c>
      <c r="Y132" s="370">
        <f>IF(J132="","",IF(J132&gt;=161,5,IF(J132&gt;=65,4,IF(J132&gt;=20,3,IF(J132&gt;=9,2,1)))))</f>
        <v>3</v>
      </c>
      <c r="Z132" s="412"/>
      <c r="AD132" s="453"/>
      <c r="AE132" s="412"/>
      <c r="AI132" s="453"/>
      <c r="AJ132" s="518"/>
    </row>
    <row r="133" spans="1:36" ht="25.5">
      <c r="A133" s="261" t="s">
        <v>424</v>
      </c>
      <c r="B133" s="8" t="s">
        <v>921</v>
      </c>
      <c r="C133" s="8" t="s">
        <v>922</v>
      </c>
      <c r="D133" s="8" t="s">
        <v>923</v>
      </c>
      <c r="E133" s="266" t="s">
        <v>39</v>
      </c>
      <c r="F133" s="267">
        <v>12</v>
      </c>
      <c r="G133" s="321" t="s">
        <v>826</v>
      </c>
      <c r="H133" s="7" t="s">
        <v>35</v>
      </c>
      <c r="I133" s="8" t="s">
        <v>49</v>
      </c>
      <c r="J133" s="8">
        <f>IF(ISERROR(W133*X133),"",W133*X133)</f>
        <v>36</v>
      </c>
      <c r="K133" s="14" t="str">
        <f>IF(ISERROR(VLOOKUP(Y133,'Directive OSH09 (FR)'!$T$6:$U$10,2,FALSE)),"",VLOOKUP(Y133,'Directive OSH09 (FR)'!$T$6:$U$10,2,FALSE))</f>
        <v>3-Moderé</v>
      </c>
      <c r="L133" s="126"/>
      <c r="M133" s="127"/>
      <c r="N133" s="27"/>
      <c r="O133" s="27"/>
      <c r="P133" s="27"/>
      <c r="Q133" s="57"/>
      <c r="R133" s="35"/>
      <c r="S133" s="7">
        <f t="shared" ref="S133:T133" si="92">U133</f>
        <v>1</v>
      </c>
      <c r="T133" s="35">
        <f t="shared" si="92"/>
        <v>1</v>
      </c>
      <c r="U133" s="3">
        <f>IF(A133="",0,IF(Q$130="",1,IF(Q$130+$U$88*365&lt;$U$1,1,0)))</f>
        <v>1</v>
      </c>
      <c r="V133" s="163">
        <f>IF(A133="",0,IF(Q$130="",1,IF(Q$130+$V$88*365&lt;$U$1,1,0)))</f>
        <v>1</v>
      </c>
      <c r="W133" s="162">
        <f>IF(ISERROR(VLOOKUP(H133,'Directive OSH09 (FR)'!$O$6:$P$10,2,FALSE)),"",VLOOKUP(H133,'Directive OSH09 (FR)'!$O$6:$P$10,2,FALSE))</f>
        <v>2</v>
      </c>
      <c r="X133" s="3">
        <f>IF(ISERROR(VLOOKUP(I133,'Directive OSH09 (FR)'!$O$13:$P$17,2,FALSE)),"",VLOOKUP(I133,'Directive OSH09 (FR)'!$O$13:$P$17,2,FALSE))</f>
        <v>18</v>
      </c>
      <c r="Y133" s="3">
        <f>IF(J133="","",IF(J133&gt;=161,5,IF(J133&gt;=65,4,IF(J133&gt;=20,3,IF(J133&gt;=9,2,1)))))</f>
        <v>3</v>
      </c>
      <c r="Z133" s="196" t="s">
        <v>1091</v>
      </c>
      <c r="AA133" s="418"/>
      <c r="AB133" s="418"/>
      <c r="AC133" s="418"/>
      <c r="AD133" s="420"/>
      <c r="AE133" s="417"/>
      <c r="AF133" s="418"/>
      <c r="AG133" s="418"/>
      <c r="AH133" s="418"/>
      <c r="AI133" s="419"/>
    </row>
    <row r="134" spans="1:36">
      <c r="A134" s="261"/>
      <c r="B134" s="8"/>
      <c r="C134" s="8"/>
      <c r="D134" s="8"/>
      <c r="E134" s="266"/>
      <c r="F134" s="267"/>
      <c r="G134" s="321"/>
      <c r="H134" s="7"/>
      <c r="I134" s="8"/>
      <c r="J134" s="8" t="str">
        <f t="shared" ref="J134:J137" si="93">IF(ISERROR(W134*X134),"",W134*X134)</f>
        <v/>
      </c>
      <c r="K134" s="14" t="str">
        <f>IF(ISERROR(VLOOKUP(Y134,'Directive OSH09 (FR)'!$T$6:$U$10,2,FALSE)),"",VLOOKUP(Y134,'Directive OSH09 (FR)'!$T$6:$U$10,2,FALSE))</f>
        <v/>
      </c>
      <c r="L134" s="126"/>
      <c r="M134" s="127"/>
      <c r="N134" s="27"/>
      <c r="O134" s="27"/>
      <c r="P134" s="27"/>
      <c r="Q134" s="57"/>
      <c r="R134" s="35"/>
      <c r="S134" s="7">
        <f t="shared" ref="S134:T137" si="94">U134</f>
        <v>0</v>
      </c>
      <c r="T134" s="35">
        <f t="shared" si="94"/>
        <v>0</v>
      </c>
      <c r="U134" s="3">
        <f>IF(A134="",0,IF(Q$132="",1,IF(Q$132+$U$89*365&lt;$U$1,1,0)))</f>
        <v>0</v>
      </c>
      <c r="V134" s="163">
        <f>IF(A134="",0,IF(Q$132="",1,IF(Q$132+$V$89*365&lt;$U$1,1,0)))</f>
        <v>0</v>
      </c>
      <c r="W134" s="162" t="str">
        <f>IF(ISERROR(VLOOKUP(H134,'Directive OSH09 (FR)'!$O$6:$P$10,2,FALSE)),"",VLOOKUP(H134,'Directive OSH09 (FR)'!$O$6:$P$10,2,FALSE))</f>
        <v/>
      </c>
      <c r="X134" s="3" t="str">
        <f>IF(ISERROR(VLOOKUP(I134,'Directive OSH09 (FR)'!$O$13:$P$17,2,FALSE)),"",VLOOKUP(I134,'Directive OSH09 (FR)'!$O$13:$P$17,2,FALSE))</f>
        <v/>
      </c>
      <c r="Y134" s="3" t="str">
        <f t="shared" ref="Y134:Y137" si="95">IF(J134="","",IF(J134&gt;=161,5,IF(J134&gt;=65,4,IF(J134&gt;=20,3,IF(J134&gt;=9,2,1)))))</f>
        <v/>
      </c>
      <c r="Z134" s="417"/>
      <c r="AA134" s="418"/>
      <c r="AB134" s="418"/>
      <c r="AC134" s="418"/>
      <c r="AD134" s="419"/>
      <c r="AE134" s="417"/>
      <c r="AF134" s="418"/>
      <c r="AG134" s="418"/>
      <c r="AH134" s="418"/>
      <c r="AI134" s="419"/>
    </row>
    <row r="135" spans="1:36">
      <c r="A135" s="261"/>
      <c r="B135" s="8"/>
      <c r="C135" s="8"/>
      <c r="D135" s="8"/>
      <c r="E135" s="266"/>
      <c r="F135" s="267"/>
      <c r="G135" s="321"/>
      <c r="H135" s="7"/>
      <c r="I135" s="8"/>
      <c r="J135" s="8" t="str">
        <f t="shared" si="93"/>
        <v/>
      </c>
      <c r="K135" s="14" t="str">
        <f>IF(ISERROR(VLOOKUP(Y135,'Directive OSH09 (FR)'!$T$6:$U$10,2,FALSE)),"",VLOOKUP(Y135,'Directive OSH09 (FR)'!$T$6:$U$10,2,FALSE))</f>
        <v/>
      </c>
      <c r="L135" s="126"/>
      <c r="M135" s="127"/>
      <c r="N135" s="27"/>
      <c r="O135" s="27"/>
      <c r="P135" s="27"/>
      <c r="Q135" s="57"/>
      <c r="R135" s="35"/>
      <c r="S135" s="7">
        <f t="shared" si="94"/>
        <v>0</v>
      </c>
      <c r="T135" s="35">
        <f t="shared" si="94"/>
        <v>0</v>
      </c>
      <c r="U135" s="3">
        <f>IF(A135="",0,IF(Q$132="",1,IF(Q$132+$U$89*365&lt;$U$1,1,0)))</f>
        <v>0</v>
      </c>
      <c r="V135" s="163">
        <f>IF(A135="",0,IF(Q$132="",1,IF(Q$132+$V$89*365&lt;$U$1,1,0)))</f>
        <v>0</v>
      </c>
      <c r="W135" s="162" t="str">
        <f>IF(ISERROR(VLOOKUP(H135,'Directive OSH09 (FR)'!$O$6:$P$10,2,FALSE)),"",VLOOKUP(H135,'Directive OSH09 (FR)'!$O$6:$P$10,2,FALSE))</f>
        <v/>
      </c>
      <c r="X135" s="3" t="str">
        <f>IF(ISERROR(VLOOKUP(I135,'Directive OSH09 (FR)'!$O$13:$P$17,2,FALSE)),"",VLOOKUP(I135,'Directive OSH09 (FR)'!$O$13:$P$17,2,FALSE))</f>
        <v/>
      </c>
      <c r="Y135" s="3" t="str">
        <f t="shared" si="95"/>
        <v/>
      </c>
      <c r="Z135" s="417"/>
      <c r="AA135" s="418"/>
      <c r="AB135" s="418"/>
      <c r="AC135" s="418"/>
      <c r="AD135" s="419"/>
      <c r="AE135" s="417"/>
      <c r="AF135" s="418"/>
      <c r="AG135" s="418"/>
      <c r="AH135" s="418"/>
      <c r="AI135" s="419"/>
    </row>
    <row r="136" spans="1:36">
      <c r="A136" s="261"/>
      <c r="B136" s="8"/>
      <c r="C136" s="8"/>
      <c r="D136" s="8"/>
      <c r="E136" s="266"/>
      <c r="F136" s="267"/>
      <c r="G136" s="321"/>
      <c r="H136" s="7"/>
      <c r="I136" s="8"/>
      <c r="J136" s="8" t="str">
        <f t="shared" si="93"/>
        <v/>
      </c>
      <c r="K136" s="14" t="str">
        <f>IF(ISERROR(VLOOKUP(Y136,'Directive OSH09 (FR)'!$T$6:$U$10,2,FALSE)),"",VLOOKUP(Y136,'Directive OSH09 (FR)'!$T$6:$U$10,2,FALSE))</f>
        <v/>
      </c>
      <c r="L136" s="126"/>
      <c r="M136" s="127"/>
      <c r="N136" s="27"/>
      <c r="O136" s="27"/>
      <c r="P136" s="27"/>
      <c r="Q136" s="57"/>
      <c r="R136" s="35"/>
      <c r="S136" s="7">
        <f t="shared" si="94"/>
        <v>0</v>
      </c>
      <c r="T136" s="35">
        <f t="shared" si="94"/>
        <v>0</v>
      </c>
      <c r="U136" s="3">
        <f>IF(A136="",0,IF(Q$132="",1,IF(Q$132+$U$89*365&lt;$U$1,1,0)))</f>
        <v>0</v>
      </c>
      <c r="V136" s="163">
        <f>IF(A136="",0,IF(Q$132="",1,IF(Q$132+$V$89*365&lt;$U$1,1,0)))</f>
        <v>0</v>
      </c>
      <c r="W136" s="162" t="str">
        <f>IF(ISERROR(VLOOKUP(H136,'Directive OSH09 (FR)'!$O$6:$P$10,2,FALSE)),"",VLOOKUP(H136,'Directive OSH09 (FR)'!$O$6:$P$10,2,FALSE))</f>
        <v/>
      </c>
      <c r="X136" s="3" t="str">
        <f>IF(ISERROR(VLOOKUP(I136,'Directive OSH09 (FR)'!$O$13:$P$17,2,FALSE)),"",VLOOKUP(I136,'Directive OSH09 (FR)'!$O$13:$P$17,2,FALSE))</f>
        <v/>
      </c>
      <c r="Y136" s="3" t="str">
        <f t="shared" si="95"/>
        <v/>
      </c>
      <c r="Z136" s="417"/>
      <c r="AA136" s="418"/>
      <c r="AB136" s="418"/>
      <c r="AC136" s="418"/>
      <c r="AD136" s="419"/>
      <c r="AE136" s="417"/>
      <c r="AF136" s="418"/>
      <c r="AG136" s="418"/>
      <c r="AH136" s="418"/>
      <c r="AI136" s="419"/>
    </row>
    <row r="137" spans="1:36" ht="5.25" customHeight="1">
      <c r="A137" s="405"/>
      <c r="B137" s="62"/>
      <c r="C137" s="62"/>
      <c r="D137" s="62"/>
      <c r="E137" s="293"/>
      <c r="F137" s="282"/>
      <c r="G137" s="458"/>
      <c r="H137" s="61"/>
      <c r="I137" s="62"/>
      <c r="J137" s="62" t="str">
        <f t="shared" si="93"/>
        <v/>
      </c>
      <c r="K137" s="63" t="str">
        <f>IF(ISERROR(VLOOKUP(Y137,'Directive OSH09 (FR)'!$T$6:$U$10,2,FALSE)),"",VLOOKUP(Y137,'Directive OSH09 (FR)'!$T$6:$U$10,2,FALSE))</f>
        <v/>
      </c>
      <c r="L137" s="61"/>
      <c r="M137" s="64"/>
      <c r="N137" s="64"/>
      <c r="O137" s="64"/>
      <c r="P137" s="64"/>
      <c r="Q137" s="65"/>
      <c r="R137" s="66"/>
      <c r="S137" s="61">
        <f t="shared" si="94"/>
        <v>0</v>
      </c>
      <c r="T137" s="66">
        <f t="shared" si="94"/>
        <v>0</v>
      </c>
      <c r="U137" s="164">
        <f>IF(A137="",0,IF(Q$132="",1,IF(Q$132+$U$89*365&lt;$U$1,1,0)))</f>
        <v>0</v>
      </c>
      <c r="V137" s="165">
        <f>IF(A137="",0,IF(Q$132="",1,IF(Q$132+$V$89*365&lt;$U$1,1,0)))</f>
        <v>0</v>
      </c>
      <c r="W137" s="162" t="str">
        <f>IF(ISERROR(VLOOKUP(H137,'Directive OSH09 (FR)'!$O$6:$P$10,2,FALSE)),"",VLOOKUP(H137,'Directive OSH09 (FR)'!$O$6:$P$10,2,FALSE))</f>
        <v/>
      </c>
      <c r="X137" s="3" t="str">
        <f>IF(ISERROR(VLOOKUP(I137,'Directive OSH09 (FR)'!$O$13:$P$17,2,FALSE)),"",VLOOKUP(I137,'Directive OSH09 (FR)'!$O$13:$P$17,2,FALSE))</f>
        <v/>
      </c>
      <c r="Y137" s="3" t="str">
        <f t="shared" si="95"/>
        <v/>
      </c>
      <c r="Z137" s="417"/>
      <c r="AA137" s="418"/>
      <c r="AB137" s="418"/>
      <c r="AC137" s="418"/>
      <c r="AD137" s="419"/>
      <c r="AE137" s="417"/>
      <c r="AF137" s="418"/>
      <c r="AG137" s="418"/>
      <c r="AH137" s="418"/>
      <c r="AI137" s="419"/>
    </row>
    <row r="138" spans="1:36" s="398" customFormat="1">
      <c r="A138" s="450" t="s">
        <v>296</v>
      </c>
      <c r="F138" s="400"/>
      <c r="J138" s="398">
        <f>IF(SUM(J139:J143)=0,"",MAX(J139:J143))</f>
        <v>36</v>
      </c>
      <c r="K138" s="398" t="str">
        <f>IF(ISERROR(VLOOKUP(Y138,'Directive OSH09 (FR)'!$T$6:$U$10,2,FALSE)),"",VLOOKUP(Y138,'Directive OSH09 (FR)'!$T$6:$U$10,2,FALSE))</f>
        <v>3-Moderé</v>
      </c>
      <c r="L138" s="398" t="str">
        <f>IF(ISERROR(VLOOKUP($A138,Dangers!$B$4:$G$1001,4,FALSE)),"ERR",IF(ISBLANK(VLOOKUP($A138,Dangers!$B$4:$G$1001,4,FALSE)),"","Yes"))</f>
        <v/>
      </c>
      <c r="M138" s="398" t="str">
        <f>IF(ISERROR(VLOOKUP($A138,Dangers!$B$4:$G$1001,6,FALSE)),"ERR",IF(ISBLANK((VLOOKUP($A138,Dangers!$B$4:$G$1001,6,FALSE))),"","Yes"))</f>
        <v/>
      </c>
      <c r="Q138" s="398" t="str">
        <f>IF(OR(L138="Yes",M138="Yes"),MAX(Q139:Q143),"")</f>
        <v/>
      </c>
      <c r="S138" s="398">
        <f>IF(L138="Yes",IF(SUM(S139:S143)=0,0,1),2)</f>
        <v>2</v>
      </c>
      <c r="T138" s="398">
        <f>IF(M138="Yes",IF(SUM(T139:T143)=0,0,1),2)</f>
        <v>2</v>
      </c>
      <c r="U138" s="398">
        <v>3</v>
      </c>
      <c r="V138" s="398">
        <v>0</v>
      </c>
      <c r="W138" s="398" t="str">
        <f>IF(ISERROR(VLOOKUP(H138,'Directive OSH09 (FR)'!$O$6:$P$10,2,FALSE)),"",VLOOKUP(H138,'Directive OSH09 (FR)'!$O$6:$P$10,2,FALSE))</f>
        <v/>
      </c>
      <c r="X138" s="398" t="str">
        <f>IF(ISERROR(VLOOKUP(I138,'Directive OSH09 (FR)'!$O$13:$P$17,2,FALSE)),"",VLOOKUP(I138,'Directive OSH09 (FR)'!$O$13:$P$17,2,FALSE))</f>
        <v/>
      </c>
      <c r="Y138" s="370">
        <f>IF(J138="","",IF(J138&gt;=161,5,IF(J138&gt;=65,4,IF(J138&gt;=20,3,IF(J138&gt;=9,2,1)))))</f>
        <v>3</v>
      </c>
      <c r="Z138" s="412"/>
      <c r="AD138" s="453"/>
      <c r="AE138" s="412"/>
      <c r="AI138" s="453"/>
      <c r="AJ138" s="518"/>
    </row>
    <row r="139" spans="1:36" ht="63.75">
      <c r="A139" s="261"/>
      <c r="B139" s="8" t="s">
        <v>604</v>
      </c>
      <c r="C139" s="255" t="s">
        <v>605</v>
      </c>
      <c r="D139" s="255" t="s">
        <v>1002</v>
      </c>
      <c r="E139" s="266" t="s">
        <v>33</v>
      </c>
      <c r="F139" s="283">
        <v>12</v>
      </c>
      <c r="G139" s="321" t="s">
        <v>508</v>
      </c>
      <c r="H139" s="7" t="s">
        <v>35</v>
      </c>
      <c r="I139" s="8" t="s">
        <v>49</v>
      </c>
      <c r="J139" s="8">
        <f>IF(ISERROR(W139*X139),"",W139*X139)</f>
        <v>36</v>
      </c>
      <c r="K139" s="14" t="str">
        <f>IF(ISERROR(VLOOKUP(Y139,'Directive OSH09 (FR)'!$T$6:$U$10,2,FALSE)),"",VLOOKUP(Y139,'Directive OSH09 (FR)'!$T$6:$U$10,2,FALSE))</f>
        <v>3-Moderé</v>
      </c>
      <c r="L139" s="126"/>
      <c r="M139" s="127"/>
      <c r="N139" s="27"/>
      <c r="O139" s="27"/>
      <c r="P139" s="27"/>
      <c r="Q139" s="57"/>
      <c r="R139" s="35"/>
      <c r="S139" s="7">
        <f t="shared" ref="S139:T139" si="96">U139</f>
        <v>0</v>
      </c>
      <c r="T139" s="35">
        <f t="shared" si="96"/>
        <v>0</v>
      </c>
      <c r="U139" s="3">
        <f>IF(A139="",0,IF(Q$139="",1,IF(Q$139+$U$91*365&lt;$U$1,1,0)))</f>
        <v>0</v>
      </c>
      <c r="V139" s="163">
        <f>IF(A139="",0,IF(Q$139="",1,IF(Q$139+$V$91*365&lt;$U$1,1,0)))</f>
        <v>0</v>
      </c>
      <c r="W139" s="162">
        <f>IF(ISERROR(VLOOKUP(H139,'Directive OSH09 (FR)'!$O$6:$P$10,2,FALSE)),"",VLOOKUP(H139,'Directive OSH09 (FR)'!$O$6:$P$10,2,FALSE))</f>
        <v>2</v>
      </c>
      <c r="X139" s="3">
        <f>IF(ISERROR(VLOOKUP(I139,'Directive OSH09 (FR)'!$O$13:$P$17,2,FALSE)),"",VLOOKUP(I139,'Directive OSH09 (FR)'!$O$13:$P$17,2,FALSE))</f>
        <v>18</v>
      </c>
      <c r="Y139" s="3">
        <f>IF(J139="","",IF(J139&gt;=161,5,IF(J139&gt;=65,4,IF(J139&gt;=20,3,IF(J139&gt;=9,2,1)))))</f>
        <v>3</v>
      </c>
      <c r="Z139" s="417"/>
      <c r="AA139" s="418"/>
      <c r="AB139" s="418"/>
      <c r="AC139" s="418"/>
      <c r="AD139" s="419"/>
      <c r="AE139" s="417"/>
      <c r="AF139" s="418"/>
      <c r="AG139" s="418"/>
      <c r="AH139" s="418"/>
      <c r="AI139" s="419"/>
    </row>
    <row r="140" spans="1:36">
      <c r="A140" s="261"/>
      <c r="B140" s="8"/>
      <c r="C140" s="8"/>
      <c r="D140" s="8"/>
      <c r="E140" s="266"/>
      <c r="F140" s="283"/>
      <c r="G140" s="321"/>
      <c r="H140" s="7"/>
      <c r="I140" s="8"/>
      <c r="J140" s="8"/>
      <c r="K140" s="14"/>
      <c r="L140" s="126"/>
      <c r="M140" s="127"/>
      <c r="N140" s="27"/>
      <c r="O140" s="27"/>
      <c r="P140" s="27"/>
      <c r="Q140" s="57"/>
      <c r="R140" s="35"/>
      <c r="S140" s="7"/>
      <c r="T140" s="35"/>
      <c r="U140" s="3"/>
      <c r="V140" s="163"/>
      <c r="W140" s="162"/>
      <c r="X140" s="3"/>
      <c r="Y140" s="3"/>
      <c r="Z140" s="417"/>
      <c r="AA140" s="418"/>
      <c r="AB140" s="418"/>
      <c r="AC140" s="418"/>
      <c r="AD140" s="419"/>
      <c r="AE140" s="417"/>
      <c r="AF140" s="418"/>
      <c r="AG140" s="418"/>
      <c r="AH140" s="418"/>
      <c r="AI140" s="419"/>
    </row>
    <row r="141" spans="1:36">
      <c r="A141" s="261"/>
      <c r="B141" s="8"/>
      <c r="C141" s="8"/>
      <c r="D141" s="8"/>
      <c r="E141" s="266"/>
      <c r="F141" s="267"/>
      <c r="G141" s="321"/>
      <c r="H141" s="7"/>
      <c r="I141" s="8"/>
      <c r="J141" s="8" t="str">
        <f t="shared" ref="J141:J143" si="97">IF(ISERROR(W141*X141),"",W141*X141)</f>
        <v/>
      </c>
      <c r="K141" s="14" t="str">
        <f>IF(ISERROR(VLOOKUP(Y141,'Directive OSH09 (FR)'!$T$6:$U$10,2,FALSE)),"",VLOOKUP(Y141,'Directive OSH09 (FR)'!$T$6:$U$10,2,FALSE))</f>
        <v/>
      </c>
      <c r="L141" s="126"/>
      <c r="M141" s="127"/>
      <c r="N141" s="27"/>
      <c r="O141" s="27"/>
      <c r="P141" s="27"/>
      <c r="Q141" s="57"/>
      <c r="R141" s="35"/>
      <c r="S141" s="7">
        <f t="shared" ref="S141:T143" si="98">U141</f>
        <v>0</v>
      </c>
      <c r="T141" s="35">
        <f t="shared" si="98"/>
        <v>0</v>
      </c>
      <c r="U141" s="3">
        <f>IF(A141="",0,IF(Q$138="",1,IF(Q$138+$U$89*365&lt;$U$1,1,0)))</f>
        <v>0</v>
      </c>
      <c r="V141" s="163">
        <f>IF(A141="",0,IF(Q$138="",1,IF(Q$138+$V$89*365&lt;$U$1,1,0)))</f>
        <v>0</v>
      </c>
      <c r="W141" s="162" t="str">
        <f>IF(ISERROR(VLOOKUP(H141,'Directive OSH09 (FR)'!$O$6:$P$10,2,FALSE)),"",VLOOKUP(H141,'Directive OSH09 (FR)'!$O$6:$P$10,2,FALSE))</f>
        <v/>
      </c>
      <c r="X141" s="3" t="str">
        <f>IF(ISERROR(VLOOKUP(I141,'Directive OSH09 (FR)'!$O$13:$P$17,2,FALSE)),"",VLOOKUP(I141,'Directive OSH09 (FR)'!$O$13:$P$17,2,FALSE))</f>
        <v/>
      </c>
      <c r="Y141" s="3" t="str">
        <f t="shared" ref="Y141:Y143" si="99">IF(J141="","",IF(J141&gt;=161,5,IF(J141&gt;=65,4,IF(J141&gt;=20,3,IF(J141&gt;=9,2,1)))))</f>
        <v/>
      </c>
      <c r="Z141" s="417"/>
      <c r="AA141" s="418"/>
      <c r="AB141" s="418"/>
      <c r="AC141" s="418"/>
      <c r="AD141" s="419"/>
      <c r="AE141" s="417"/>
      <c r="AF141" s="418"/>
      <c r="AG141" s="418"/>
      <c r="AH141" s="418"/>
      <c r="AI141" s="419"/>
    </row>
    <row r="142" spans="1:36">
      <c r="A142" s="261"/>
      <c r="B142" s="8"/>
      <c r="C142" s="8"/>
      <c r="D142" s="8"/>
      <c r="E142" s="266"/>
      <c r="F142" s="267"/>
      <c r="G142" s="321"/>
      <c r="H142" s="7"/>
      <c r="I142" s="8"/>
      <c r="J142" s="8" t="str">
        <f t="shared" si="97"/>
        <v/>
      </c>
      <c r="K142" s="14" t="str">
        <f>IF(ISERROR(VLOOKUP(Y142,'Directive OSH09 (FR)'!$T$6:$U$10,2,FALSE)),"",VLOOKUP(Y142,'Directive OSH09 (FR)'!$T$6:$U$10,2,FALSE))</f>
        <v/>
      </c>
      <c r="L142" s="126"/>
      <c r="M142" s="127"/>
      <c r="N142" s="27"/>
      <c r="O142" s="27"/>
      <c r="P142" s="27"/>
      <c r="Q142" s="57"/>
      <c r="R142" s="35"/>
      <c r="S142" s="7">
        <f t="shared" si="98"/>
        <v>0</v>
      </c>
      <c r="T142" s="35">
        <f t="shared" si="98"/>
        <v>0</v>
      </c>
      <c r="U142" s="3">
        <f>IF(A142="",0,IF(Q$138="",1,IF(Q$138+$U$89*365&lt;$U$1,1,0)))</f>
        <v>0</v>
      </c>
      <c r="V142" s="163">
        <f>IF(A142="",0,IF(Q$138="",1,IF(Q$138+$V$89*365&lt;$U$1,1,0)))</f>
        <v>0</v>
      </c>
      <c r="W142" s="162" t="str">
        <f>IF(ISERROR(VLOOKUP(H142,'Directive OSH09 (FR)'!$O$6:$P$10,2,FALSE)),"",VLOOKUP(H142,'Directive OSH09 (FR)'!$O$6:$P$10,2,FALSE))</f>
        <v/>
      </c>
      <c r="X142" s="3" t="str">
        <f>IF(ISERROR(VLOOKUP(I142,'Directive OSH09 (FR)'!$O$13:$P$17,2,FALSE)),"",VLOOKUP(I142,'Directive OSH09 (FR)'!$O$13:$P$17,2,FALSE))</f>
        <v/>
      </c>
      <c r="Y142" s="3" t="str">
        <f t="shared" si="99"/>
        <v/>
      </c>
      <c r="Z142" s="417"/>
      <c r="AA142" s="418"/>
      <c r="AB142" s="418"/>
      <c r="AC142" s="418"/>
      <c r="AD142" s="419"/>
      <c r="AE142" s="417"/>
      <c r="AF142" s="418"/>
      <c r="AG142" s="418"/>
      <c r="AH142" s="418"/>
      <c r="AI142" s="419"/>
    </row>
    <row r="143" spans="1:36" ht="5.25" customHeight="1">
      <c r="A143" s="405"/>
      <c r="B143" s="62"/>
      <c r="C143" s="62"/>
      <c r="D143" s="62"/>
      <c r="E143" s="293"/>
      <c r="F143" s="282"/>
      <c r="G143" s="458"/>
      <c r="H143" s="61"/>
      <c r="I143" s="62"/>
      <c r="J143" s="62" t="str">
        <f t="shared" si="97"/>
        <v/>
      </c>
      <c r="K143" s="63" t="str">
        <f>IF(ISERROR(VLOOKUP(Y143,'Directive OSH09 (FR)'!$T$6:$U$10,2,FALSE)),"",VLOOKUP(Y143,'Directive OSH09 (FR)'!$T$6:$U$10,2,FALSE))</f>
        <v/>
      </c>
      <c r="L143" s="61"/>
      <c r="M143" s="64"/>
      <c r="N143" s="64"/>
      <c r="O143" s="64"/>
      <c r="P143" s="64"/>
      <c r="Q143" s="65"/>
      <c r="R143" s="66"/>
      <c r="S143" s="61">
        <f t="shared" si="98"/>
        <v>0</v>
      </c>
      <c r="T143" s="66">
        <f t="shared" si="98"/>
        <v>0</v>
      </c>
      <c r="U143" s="164">
        <f>IF(A143="",0,IF(Q$138="",1,IF(Q$138+$U$89*365&lt;$U$1,1,0)))</f>
        <v>0</v>
      </c>
      <c r="V143" s="165">
        <f>IF(A143="",0,IF(Q$138="",1,IF(Q$138+$V$89*365&lt;$U$1,1,0)))</f>
        <v>0</v>
      </c>
      <c r="W143" s="162" t="str">
        <f>IF(ISERROR(VLOOKUP(H143,'Directive OSH09 (FR)'!$O$6:$P$10,2,FALSE)),"",VLOOKUP(H143,'Directive OSH09 (FR)'!$O$6:$P$10,2,FALSE))</f>
        <v/>
      </c>
      <c r="X143" s="3" t="str">
        <f>IF(ISERROR(VLOOKUP(I143,'Directive OSH09 (FR)'!$O$13:$P$17,2,FALSE)),"",VLOOKUP(I143,'Directive OSH09 (FR)'!$O$13:$P$17,2,FALSE))</f>
        <v/>
      </c>
      <c r="Y143" s="3" t="str">
        <f t="shared" si="99"/>
        <v/>
      </c>
      <c r="Z143" s="417"/>
      <c r="AA143" s="418"/>
      <c r="AB143" s="418"/>
      <c r="AC143" s="418"/>
      <c r="AD143" s="419"/>
      <c r="AE143" s="417"/>
      <c r="AF143" s="418"/>
      <c r="AG143" s="418"/>
      <c r="AH143" s="418"/>
      <c r="AI143" s="419"/>
    </row>
    <row r="144" spans="1:36" s="398" customFormat="1">
      <c r="A144" s="410" t="s">
        <v>297</v>
      </c>
      <c r="F144" s="400"/>
      <c r="J144" s="398">
        <f>IF(SUM(J145:J157)=0,"",MAX(J145:J157))</f>
        <v>36</v>
      </c>
      <c r="K144" s="398" t="str">
        <f>IF(ISERROR(VLOOKUP(Y144,'Directive OSH09 (FR)'!$T$6:$U$10,2,FALSE)),"",VLOOKUP(Y144,'Directive OSH09 (FR)'!$T$6:$U$10,2,FALSE))</f>
        <v>3-Moderé</v>
      </c>
      <c r="L144" s="398" t="str">
        <f>IF(ISERROR(VLOOKUP($A144,Dangers!$B$4:$G$1001,4,FALSE)),"ERR",IF(ISBLANK(VLOOKUP($A144,Dangers!$B$4:$G$1001,4,FALSE)),"","Yes"))</f>
        <v/>
      </c>
      <c r="M144" s="398" t="str">
        <f>IF(ISERROR(VLOOKUP($A144,Dangers!$B$4:$G$1001,6,FALSE)),"ERR",IF(ISBLANK((VLOOKUP($A144,Dangers!$B$4:$G$1001,6,FALSE))),"","Yes"))</f>
        <v>Yes</v>
      </c>
      <c r="Q144" s="398">
        <f>IF(OR(L144="Yes",M144="Yes"),MAX(Q145:Q157),"")</f>
        <v>0</v>
      </c>
      <c r="S144" s="398">
        <f>IF(L144="Yes",IF(SUM(S145:S157)=0,0,1),2)</f>
        <v>2</v>
      </c>
      <c r="T144" s="398">
        <f>IF(M144="Yes",IF(SUM(T145:T157)=0,0,1),2)</f>
        <v>1</v>
      </c>
      <c r="U144" s="398">
        <v>1</v>
      </c>
      <c r="V144" s="398">
        <v>3</v>
      </c>
      <c r="W144" s="398" t="str">
        <f>IF(ISERROR(VLOOKUP(H144,'Directive OSH09 (FR)'!$O$6:$P$10,2,FALSE)),"",VLOOKUP(H144,'Directive OSH09 (FR)'!$O$6:$P$10,2,FALSE))</f>
        <v/>
      </c>
      <c r="X144" s="398" t="str">
        <f>IF(ISERROR(VLOOKUP(I144,'Directive OSH09 (FR)'!$O$13:$P$17,2,FALSE)),"",VLOOKUP(I144,'Directive OSH09 (FR)'!$O$13:$P$17,2,FALSE))</f>
        <v/>
      </c>
      <c r="Y144" s="370">
        <f>IF(J144="","",IF(J144&gt;=161,5,IF(J144&gt;=65,4,IF(J144&gt;=20,3,IF(J144&gt;=9,2,1)))))</f>
        <v>3</v>
      </c>
      <c r="Z144" s="412"/>
      <c r="AD144" s="453"/>
      <c r="AE144" s="412"/>
      <c r="AI144" s="453"/>
      <c r="AJ144" s="518"/>
    </row>
    <row r="145" spans="1:36" ht="51">
      <c r="A145" s="261"/>
      <c r="B145" s="255" t="s">
        <v>1105</v>
      </c>
      <c r="C145" s="255" t="s">
        <v>1106</v>
      </c>
      <c r="D145" s="8" t="s">
        <v>1107</v>
      </c>
      <c r="E145" s="266" t="s">
        <v>39</v>
      </c>
      <c r="F145" s="267">
        <v>12</v>
      </c>
      <c r="G145" s="321" t="s">
        <v>1108</v>
      </c>
      <c r="H145" s="7" t="s">
        <v>38</v>
      </c>
      <c r="I145" s="8" t="s">
        <v>47</v>
      </c>
      <c r="J145" s="8">
        <f>IF(ISERROR(W145*X145),"",W145*X145)</f>
        <v>16</v>
      </c>
      <c r="K145" s="14" t="str">
        <f>IF(ISERROR(VLOOKUP(Y145,'Directive OSH09 (FR)'!$T$6:$U$10,2,FALSE)),"",VLOOKUP(Y145,'Directive OSH09 (FR)'!$T$6:$U$10,2,FALSE))</f>
        <v>2-Tolérable</v>
      </c>
      <c r="L145" s="126"/>
      <c r="M145" s="127"/>
      <c r="N145" s="27"/>
      <c r="O145" s="27"/>
      <c r="P145" s="27"/>
      <c r="Q145" s="57"/>
      <c r="R145" s="35"/>
      <c r="S145" s="7">
        <f>U145</f>
        <v>0</v>
      </c>
      <c r="T145" s="35">
        <f>V145</f>
        <v>0</v>
      </c>
      <c r="U145" s="3">
        <f>IF(A155="",0,IF(Q$144="",1,IF(Q$144+$U$89*365&lt;$U$1,1,0)))</f>
        <v>0</v>
      </c>
      <c r="V145" s="163">
        <f>IF(A155="",0,IF(Q$144="",1,IF(Q$144+$V$89*365&lt;$U$1,1,0)))</f>
        <v>0</v>
      </c>
      <c r="W145" s="162">
        <f>IF(ISERROR(VLOOKUP(H145,'Directive OSH09 (FR)'!$O$6:$P$10,2,FALSE)),"",VLOOKUP(H145,'Directive OSH09 (FR)'!$O$6:$P$10,2,FALSE))</f>
        <v>4</v>
      </c>
      <c r="X145" s="3">
        <f>IF(ISERROR(VLOOKUP(I145,'Directive OSH09 (FR)'!$O$13:$P$17,2,FALSE)),"",VLOOKUP(I145,'Directive OSH09 (FR)'!$O$13:$P$17,2,FALSE))</f>
        <v>4</v>
      </c>
      <c r="Y145" s="3">
        <f>IF(J145="","",IF(J145&gt;=161,5,IF(J145&gt;=65,4,IF(J145&gt;=20,3,IF(J145&gt;=9,2,1)))))</f>
        <v>2</v>
      </c>
      <c r="Z145" s="196" t="s">
        <v>1109</v>
      </c>
      <c r="AA145" s="177" t="s">
        <v>1110</v>
      </c>
      <c r="AB145" s="418"/>
      <c r="AC145" s="418"/>
      <c r="AD145" s="419"/>
      <c r="AE145" s="417"/>
      <c r="AF145" s="176"/>
      <c r="AG145" s="422"/>
      <c r="AH145" s="418"/>
      <c r="AI145" s="423"/>
    </row>
    <row r="146" spans="1:36" ht="25.5">
      <c r="A146" s="261"/>
      <c r="B146" s="255" t="s">
        <v>1111</v>
      </c>
      <c r="C146" s="255" t="s">
        <v>1112</v>
      </c>
      <c r="D146" s="8" t="s">
        <v>1107</v>
      </c>
      <c r="E146" s="266" t="s">
        <v>39</v>
      </c>
      <c r="F146" s="267">
        <v>12</v>
      </c>
      <c r="G146" s="321" t="s">
        <v>1113</v>
      </c>
      <c r="H146" s="7" t="s">
        <v>38</v>
      </c>
      <c r="I146" s="8" t="s">
        <v>47</v>
      </c>
      <c r="J146" s="8">
        <f t="shared" ref="J146:J157" si="100">IF(ISERROR(W146*X146),"",W146*X146)</f>
        <v>16</v>
      </c>
      <c r="K146" s="14" t="str">
        <f>IF(ISERROR(VLOOKUP(Y146,'Directive OSH09 (FR)'!$T$6:$U$10,2,FALSE)),"",VLOOKUP(Y146,'Directive OSH09 (FR)'!$T$6:$U$10,2,FALSE))</f>
        <v>2-Tolérable</v>
      </c>
      <c r="L146" s="126"/>
      <c r="M146" s="127"/>
      <c r="N146" s="27"/>
      <c r="O146" s="27"/>
      <c r="P146" s="27"/>
      <c r="Q146" s="57"/>
      <c r="R146" s="35"/>
      <c r="S146" s="7">
        <f t="shared" ref="S146:T157" si="101">U146</f>
        <v>0</v>
      </c>
      <c r="T146" s="35">
        <f t="shared" si="101"/>
        <v>0</v>
      </c>
      <c r="U146" s="3">
        <f>IF(A146="",0,IF(Q$144="",1,IF(Q$144+$U$89*365&lt;$U$1,1,0)))</f>
        <v>0</v>
      </c>
      <c r="V146" s="163">
        <f>IF(A146="",0,IF(Q$144="",1,IF(Q$144+$V$89*365&lt;$U$1,1,0)))</f>
        <v>0</v>
      </c>
      <c r="W146" s="162">
        <f>IF(ISERROR(VLOOKUP(H146,'Directive OSH09 (FR)'!$O$6:$P$10,2,FALSE)),"",VLOOKUP(H146,'Directive OSH09 (FR)'!$O$6:$P$10,2,FALSE))</f>
        <v>4</v>
      </c>
      <c r="X146" s="3">
        <f>IF(ISERROR(VLOOKUP(I146,'Directive OSH09 (FR)'!$O$13:$P$17,2,FALSE)),"",VLOOKUP(I146,'Directive OSH09 (FR)'!$O$13:$P$17,2,FALSE))</f>
        <v>4</v>
      </c>
      <c r="Y146" s="3">
        <f t="shared" ref="Y146:Y157" si="102">IF(J146="","",IF(J146&gt;=161,5,IF(J146&gt;=65,4,IF(J146&gt;=20,3,IF(J146&gt;=9,2,1)))))</f>
        <v>2</v>
      </c>
      <c r="Z146" s="196" t="s">
        <v>1109</v>
      </c>
      <c r="AA146" s="418"/>
      <c r="AB146" s="418"/>
      <c r="AC146" s="418"/>
      <c r="AD146" s="419"/>
      <c r="AE146" s="417"/>
      <c r="AF146" s="176"/>
      <c r="AG146" s="422"/>
      <c r="AH146" s="418"/>
      <c r="AI146" s="423"/>
    </row>
    <row r="147" spans="1:36" ht="38.25">
      <c r="A147" s="261"/>
      <c r="B147" s="255" t="s">
        <v>607</v>
      </c>
      <c r="C147" s="255" t="s">
        <v>608</v>
      </c>
      <c r="D147" s="255" t="s">
        <v>609</v>
      </c>
      <c r="E147" s="266" t="s">
        <v>39</v>
      </c>
      <c r="F147" s="267">
        <v>12</v>
      </c>
      <c r="G147" s="256" t="s">
        <v>610</v>
      </c>
      <c r="H147" s="7" t="s">
        <v>38</v>
      </c>
      <c r="I147" s="8" t="s">
        <v>46</v>
      </c>
      <c r="J147" s="8">
        <f>IF(ISERROR(W147*X147),"",W147*X147)</f>
        <v>4</v>
      </c>
      <c r="K147" s="14" t="str">
        <f>IF(ISERROR(VLOOKUP(Y147,'Directive OSH09 (FR)'!$T$6:$U$10,2,FALSE)),"",VLOOKUP(Y147,'Directive OSH09 (FR)'!$T$6:$U$10,2,FALSE))</f>
        <v>1-Negligeable</v>
      </c>
      <c r="L147" s="126"/>
      <c r="M147" s="127"/>
      <c r="N147" s="27"/>
      <c r="O147" s="27"/>
      <c r="P147" s="27"/>
      <c r="Q147" s="57"/>
      <c r="R147" s="35"/>
      <c r="S147" s="7">
        <f t="shared" si="101"/>
        <v>0</v>
      </c>
      <c r="T147" s="35">
        <f t="shared" si="101"/>
        <v>0</v>
      </c>
      <c r="U147" s="3">
        <f t="shared" ref="U147:U154" si="103">IF(A147="",0,IF(Q$146="",1,IF(Q$146+$U$90*365&lt;$U$1,1,0)))</f>
        <v>0</v>
      </c>
      <c r="V147" s="163">
        <f t="shared" ref="V147:V154" si="104">IF(A147="",0,IF(Q$146="",1,IF(Q$146+$V$90*365&lt;$U$1,1,0)))</f>
        <v>0</v>
      </c>
      <c r="W147" s="162">
        <f>IF(ISERROR(VLOOKUP(H147,'Directive OSH09 (FR)'!$O$6:$P$10,2,FALSE)),"",VLOOKUP(H147,'Directive OSH09 (FR)'!$O$6:$P$10,2,FALSE))</f>
        <v>4</v>
      </c>
      <c r="X147" s="3">
        <f>IF(ISERROR(VLOOKUP(I147,'Directive OSH09 (FR)'!$O$13:$P$17,2,FALSE)),"",VLOOKUP(I147,'Directive OSH09 (FR)'!$O$13:$P$17,2,FALSE))</f>
        <v>1</v>
      </c>
      <c r="Y147" s="3">
        <f t="shared" si="102"/>
        <v>1</v>
      </c>
      <c r="Z147" s="196"/>
      <c r="AA147" s="418"/>
      <c r="AB147" s="418"/>
      <c r="AC147" s="418"/>
      <c r="AD147" s="419"/>
      <c r="AE147" s="421"/>
      <c r="AF147" s="8"/>
      <c r="AG147" s="255"/>
      <c r="AH147" s="8">
        <f>IF(ISERROR(AU147*AV147),"",AU147*AV147)</f>
        <v>0</v>
      </c>
      <c r="AI147" s="419"/>
    </row>
    <row r="148" spans="1:36" ht="38.25">
      <c r="A148" s="261"/>
      <c r="B148" s="255" t="s">
        <v>607</v>
      </c>
      <c r="C148" s="255" t="s">
        <v>611</v>
      </c>
      <c r="D148" s="255" t="s">
        <v>1317</v>
      </c>
      <c r="E148" s="266" t="s">
        <v>39</v>
      </c>
      <c r="F148" s="267">
        <v>12</v>
      </c>
      <c r="G148" s="256" t="s">
        <v>610</v>
      </c>
      <c r="H148" s="7" t="s">
        <v>41</v>
      </c>
      <c r="I148" s="8" t="s">
        <v>47</v>
      </c>
      <c r="J148" s="8">
        <f t="shared" ref="J148:J150" si="105">IF(ISERROR(W148*X148),"",W148*X148)</f>
        <v>36</v>
      </c>
      <c r="K148" s="14" t="str">
        <f>IF(ISERROR(VLOOKUP(Y148,'Directive OSH09 (FR)'!$T$6:$U$10,2,FALSE)),"",VLOOKUP(Y148,'Directive OSH09 (FR)'!$T$6:$U$10,2,FALSE))</f>
        <v>3-Moderé</v>
      </c>
      <c r="L148" s="126"/>
      <c r="M148" s="127"/>
      <c r="N148" s="27"/>
      <c r="O148" s="27"/>
      <c r="P148" s="27"/>
      <c r="Q148" s="57"/>
      <c r="R148" s="35"/>
      <c r="S148" s="7">
        <f t="shared" si="101"/>
        <v>0</v>
      </c>
      <c r="T148" s="35">
        <f t="shared" si="101"/>
        <v>0</v>
      </c>
      <c r="U148" s="3">
        <f t="shared" si="103"/>
        <v>0</v>
      </c>
      <c r="V148" s="163">
        <f t="shared" si="104"/>
        <v>0</v>
      </c>
      <c r="W148" s="162">
        <f>IF(ISERROR(VLOOKUP(H148,'Directive OSH09 (FR)'!$O$6:$P$10,2,FALSE)),"",VLOOKUP(H148,'Directive OSH09 (FR)'!$O$6:$P$10,2,FALSE))</f>
        <v>9</v>
      </c>
      <c r="X148" s="3">
        <f>IF(ISERROR(VLOOKUP(I148,'Directive OSH09 (FR)'!$O$13:$P$17,2,FALSE)),"",VLOOKUP(I148,'Directive OSH09 (FR)'!$O$13:$P$17,2,FALSE))</f>
        <v>4</v>
      </c>
      <c r="Y148" s="3">
        <f t="shared" si="102"/>
        <v>3</v>
      </c>
      <c r="Z148" s="196"/>
      <c r="AA148" s="418"/>
      <c r="AB148" s="418"/>
      <c r="AC148" s="418"/>
      <c r="AD148" s="419"/>
      <c r="AE148" s="421"/>
      <c r="AF148" s="8"/>
      <c r="AG148" s="8"/>
      <c r="AH148" s="8">
        <f t="shared" ref="AH148:AH150" si="106">IF(ISERROR(AU148*AV148),"",AU148*AV148)</f>
        <v>0</v>
      </c>
      <c r="AI148" s="419"/>
    </row>
    <row r="149" spans="1:36" ht="38.25">
      <c r="A149" s="261"/>
      <c r="B149" s="255" t="s">
        <v>607</v>
      </c>
      <c r="C149" s="255" t="s">
        <v>608</v>
      </c>
      <c r="D149" s="255" t="s">
        <v>612</v>
      </c>
      <c r="E149" s="266" t="s">
        <v>39</v>
      </c>
      <c r="F149" s="267">
        <v>12</v>
      </c>
      <c r="G149" s="256" t="s">
        <v>610</v>
      </c>
      <c r="H149" s="7" t="s">
        <v>38</v>
      </c>
      <c r="I149" s="8" t="s">
        <v>47</v>
      </c>
      <c r="J149" s="8">
        <f t="shared" si="105"/>
        <v>16</v>
      </c>
      <c r="K149" s="14" t="str">
        <f>IF(ISERROR(VLOOKUP(Y149,'Directive OSH09 (FR)'!$T$6:$U$10,2,FALSE)),"",VLOOKUP(Y149,'Directive OSH09 (FR)'!$T$6:$U$10,2,FALSE))</f>
        <v>2-Tolérable</v>
      </c>
      <c r="L149" s="126"/>
      <c r="M149" s="127"/>
      <c r="N149" s="27"/>
      <c r="O149" s="27"/>
      <c r="P149" s="27"/>
      <c r="Q149" s="57"/>
      <c r="R149" s="35"/>
      <c r="S149" s="7">
        <f t="shared" si="101"/>
        <v>0</v>
      </c>
      <c r="T149" s="35">
        <f t="shared" si="101"/>
        <v>0</v>
      </c>
      <c r="U149" s="3">
        <f t="shared" si="103"/>
        <v>0</v>
      </c>
      <c r="V149" s="163">
        <f t="shared" si="104"/>
        <v>0</v>
      </c>
      <c r="W149" s="162">
        <f>IF(ISERROR(VLOOKUP(H149,'Directive OSH09 (FR)'!$O$6:$P$10,2,FALSE)),"",VLOOKUP(H149,'Directive OSH09 (FR)'!$O$6:$P$10,2,FALSE))</f>
        <v>4</v>
      </c>
      <c r="X149" s="3">
        <f>IF(ISERROR(VLOOKUP(I149,'Directive OSH09 (FR)'!$O$13:$P$17,2,FALSE)),"",VLOOKUP(I149,'Directive OSH09 (FR)'!$O$13:$P$17,2,FALSE))</f>
        <v>4</v>
      </c>
      <c r="Y149" s="3">
        <f t="shared" si="102"/>
        <v>2</v>
      </c>
      <c r="Z149" s="196"/>
      <c r="AA149" s="418"/>
      <c r="AB149" s="418"/>
      <c r="AC149" s="418"/>
      <c r="AD149" s="419"/>
      <c r="AE149" s="421"/>
      <c r="AF149" s="8"/>
      <c r="AG149" s="8"/>
      <c r="AH149" s="8">
        <f t="shared" si="106"/>
        <v>0</v>
      </c>
      <c r="AI149" s="419"/>
    </row>
    <row r="150" spans="1:36" ht="38.25">
      <c r="A150" s="261"/>
      <c r="B150" s="255" t="s">
        <v>613</v>
      </c>
      <c r="C150" s="255" t="s">
        <v>614</v>
      </c>
      <c r="D150" s="255" t="s">
        <v>615</v>
      </c>
      <c r="E150" s="266" t="s">
        <v>39</v>
      </c>
      <c r="F150" s="267">
        <v>12</v>
      </c>
      <c r="G150" s="256" t="s">
        <v>610</v>
      </c>
      <c r="H150" s="7" t="s">
        <v>38</v>
      </c>
      <c r="I150" s="8" t="s">
        <v>47</v>
      </c>
      <c r="J150" s="8">
        <f t="shared" si="105"/>
        <v>16</v>
      </c>
      <c r="K150" s="14" t="str">
        <f>IF(ISERROR(VLOOKUP(Y150,'Directive OSH09 (FR)'!$T$6:$U$10,2,FALSE)),"",VLOOKUP(Y150,'Directive OSH09 (FR)'!$T$6:$U$10,2,FALSE))</f>
        <v>2-Tolérable</v>
      </c>
      <c r="L150" s="126"/>
      <c r="M150" s="127"/>
      <c r="N150" s="27"/>
      <c r="O150" s="27"/>
      <c r="P150" s="27"/>
      <c r="Q150" s="57"/>
      <c r="R150" s="35"/>
      <c r="S150" s="7">
        <f t="shared" si="101"/>
        <v>0</v>
      </c>
      <c r="T150" s="35">
        <f t="shared" si="101"/>
        <v>0</v>
      </c>
      <c r="U150" s="3">
        <f t="shared" si="103"/>
        <v>0</v>
      </c>
      <c r="V150" s="163">
        <f t="shared" si="104"/>
        <v>0</v>
      </c>
      <c r="W150" s="162">
        <f>IF(ISERROR(VLOOKUP(H150,'Directive OSH09 (FR)'!$O$6:$P$10,2,FALSE)),"",VLOOKUP(H150,'Directive OSH09 (FR)'!$O$6:$P$10,2,FALSE))</f>
        <v>4</v>
      </c>
      <c r="X150" s="3">
        <f>IF(ISERROR(VLOOKUP(I150,'Directive OSH09 (FR)'!$O$13:$P$17,2,FALSE)),"",VLOOKUP(I150,'Directive OSH09 (FR)'!$O$13:$P$17,2,FALSE))</f>
        <v>4</v>
      </c>
      <c r="Y150" s="3">
        <f t="shared" si="102"/>
        <v>2</v>
      </c>
      <c r="Z150" s="210" t="s">
        <v>661</v>
      </c>
      <c r="AA150" s="418"/>
      <c r="AB150" s="418"/>
      <c r="AC150" s="418"/>
      <c r="AD150" s="419"/>
      <c r="AE150" s="421"/>
      <c r="AF150" s="8"/>
      <c r="AG150" s="8"/>
      <c r="AH150" s="8">
        <f t="shared" si="106"/>
        <v>0</v>
      </c>
      <c r="AI150" s="423"/>
    </row>
    <row r="151" spans="1:36" ht="38.25">
      <c r="A151" s="261"/>
      <c r="B151" s="255" t="s">
        <v>613</v>
      </c>
      <c r="C151" s="409" t="s">
        <v>617</v>
      </c>
      <c r="D151" s="255" t="s">
        <v>618</v>
      </c>
      <c r="E151" s="266" t="s">
        <v>39</v>
      </c>
      <c r="F151" s="267">
        <v>12</v>
      </c>
      <c r="G151" s="256" t="s">
        <v>610</v>
      </c>
      <c r="H151" s="7" t="s">
        <v>38</v>
      </c>
      <c r="I151" s="8" t="s">
        <v>48</v>
      </c>
      <c r="J151" s="8">
        <f>IF(ISERROR(W151*X151),"",W151*X151)</f>
        <v>32</v>
      </c>
      <c r="K151" s="14" t="str">
        <f>IF(ISERROR(VLOOKUP(Y151,'Directive OSH09 (FR)'!$T$6:$U$10,2,FALSE)),"",VLOOKUP(Y151,'Directive OSH09 (FR)'!$T$6:$U$10,2,FALSE))</f>
        <v>3-Moderé</v>
      </c>
      <c r="L151" s="126"/>
      <c r="M151" s="127"/>
      <c r="N151" s="27"/>
      <c r="O151" s="27"/>
      <c r="P151" s="27"/>
      <c r="Q151" s="57"/>
      <c r="R151" s="35"/>
      <c r="S151" s="7">
        <f t="shared" si="101"/>
        <v>0</v>
      </c>
      <c r="T151" s="35">
        <f t="shared" si="101"/>
        <v>0</v>
      </c>
      <c r="U151" s="3">
        <f t="shared" si="103"/>
        <v>0</v>
      </c>
      <c r="V151" s="163">
        <f t="shared" si="104"/>
        <v>0</v>
      </c>
      <c r="W151" s="162">
        <f>IF(ISERROR(VLOOKUP(H151,'Directive OSH09 (FR)'!$O$6:$P$10,2,FALSE)),"",VLOOKUP(H151,'Directive OSH09 (FR)'!$O$6:$P$10,2,FALSE))</f>
        <v>4</v>
      </c>
      <c r="X151" s="3">
        <f>IF(ISERROR(VLOOKUP(I151,'Directive OSH09 (FR)'!$O$13:$P$17,2,FALSE)),"",VLOOKUP(I151,'Directive OSH09 (FR)'!$O$13:$P$17,2,FALSE))</f>
        <v>8</v>
      </c>
      <c r="Y151" s="3">
        <f>IF(J151="","",IF(J151&gt;=161,5,IF(J151&gt;=65,4,IF(J151&gt;=20,3,IF(J151&gt;=9,2,1)))))</f>
        <v>3</v>
      </c>
      <c r="Z151" s="210" t="s">
        <v>661</v>
      </c>
      <c r="AA151" s="418"/>
      <c r="AB151" s="418"/>
      <c r="AC151" s="418"/>
      <c r="AD151" s="419"/>
      <c r="AE151" s="421"/>
      <c r="AF151" s="8"/>
      <c r="AG151" s="8"/>
      <c r="AH151" s="8"/>
      <c r="AI151" s="423"/>
    </row>
    <row r="152" spans="1:36" ht="48.6" customHeight="1">
      <c r="A152" s="261"/>
      <c r="B152" s="255" t="s">
        <v>613</v>
      </c>
      <c r="C152" s="255" t="s">
        <v>933</v>
      </c>
      <c r="D152" s="255" t="s">
        <v>615</v>
      </c>
      <c r="E152" s="266" t="s">
        <v>39</v>
      </c>
      <c r="F152" s="267">
        <v>12</v>
      </c>
      <c r="G152" s="256" t="s">
        <v>610</v>
      </c>
      <c r="H152" s="7" t="s">
        <v>38</v>
      </c>
      <c r="I152" s="8" t="s">
        <v>48</v>
      </c>
      <c r="J152" s="8">
        <f t="shared" ref="J152" si="107">IF(ISERROR(W152*X152),"",W152*X152)</f>
        <v>32</v>
      </c>
      <c r="K152" s="14" t="str">
        <f>IF(ISERROR(VLOOKUP(Y152,'Directive OSH09 (FR)'!$T$6:$U$10,2,FALSE)),"",VLOOKUP(Y152,'Directive OSH09 (FR)'!$T$6:$U$10,2,FALSE))</f>
        <v>3-Moderé</v>
      </c>
      <c r="L152" s="126"/>
      <c r="M152" s="127"/>
      <c r="N152" s="27"/>
      <c r="O152" s="27"/>
      <c r="P152" s="27"/>
      <c r="Q152" s="57"/>
      <c r="R152" s="35"/>
      <c r="S152" s="7">
        <f t="shared" si="101"/>
        <v>0</v>
      </c>
      <c r="T152" s="35">
        <f t="shared" si="101"/>
        <v>0</v>
      </c>
      <c r="U152" s="3">
        <f t="shared" si="103"/>
        <v>0</v>
      </c>
      <c r="V152" s="163">
        <f t="shared" si="104"/>
        <v>0</v>
      </c>
      <c r="W152" s="162">
        <f>IF(ISERROR(VLOOKUP(H152,'Directive OSH09 (FR)'!$O$6:$P$10,2,FALSE)),"",VLOOKUP(H152,'Directive OSH09 (FR)'!$O$6:$P$10,2,FALSE))</f>
        <v>4</v>
      </c>
      <c r="X152" s="3">
        <f>IF(ISERROR(VLOOKUP(I152,'Directive OSH09 (FR)'!$O$13:$P$17,2,FALSE)),"",VLOOKUP(I152,'Directive OSH09 (FR)'!$O$13:$P$17,2,FALSE))</f>
        <v>8</v>
      </c>
      <c r="Y152" s="3">
        <f>IF(J152="","",IF(J152&gt;=161,5,IF(J152&gt;=65,4,IF(J152&gt;=20,3,IF(J152&gt;=9,2,1)))))</f>
        <v>3</v>
      </c>
      <c r="Z152" s="210" t="s">
        <v>661</v>
      </c>
      <c r="AA152" s="418"/>
      <c r="AB152" s="418"/>
      <c r="AC152" s="418"/>
      <c r="AD152" s="419"/>
      <c r="AE152" s="421"/>
      <c r="AF152" s="8"/>
      <c r="AG152" s="8"/>
      <c r="AH152" s="8">
        <f t="shared" ref="AH152" si="108">IF(ISERROR(AU152*AV152),"",AU152*AV152)</f>
        <v>0</v>
      </c>
      <c r="AI152" s="419"/>
    </row>
    <row r="153" spans="1:36" ht="48.6" customHeight="1">
      <c r="A153" s="261"/>
      <c r="B153" s="255" t="s">
        <v>613</v>
      </c>
      <c r="C153" s="255" t="s">
        <v>620</v>
      </c>
      <c r="D153" s="8" t="s">
        <v>621</v>
      </c>
      <c r="E153" s="266" t="s">
        <v>39</v>
      </c>
      <c r="F153" s="267">
        <v>12</v>
      </c>
      <c r="G153" s="256" t="s">
        <v>610</v>
      </c>
      <c r="H153" s="7" t="s">
        <v>38</v>
      </c>
      <c r="I153" s="8" t="s">
        <v>48</v>
      </c>
      <c r="J153" s="8">
        <f>IF(ISERROR(W153*X153),"",W153*X153)</f>
        <v>32</v>
      </c>
      <c r="K153" s="14" t="str">
        <f>IF(ISERROR(VLOOKUP(Y153,'Directive OSH09 (FR)'!$T$6:$U$10,2,FALSE)),"",VLOOKUP(Y153,'Directive OSH09 (FR)'!$T$6:$U$10,2,FALSE))</f>
        <v>3-Moderé</v>
      </c>
      <c r="L153" s="126"/>
      <c r="M153" s="127"/>
      <c r="N153" s="27"/>
      <c r="O153" s="27"/>
      <c r="P153" s="27"/>
      <c r="Q153" s="57"/>
      <c r="R153" s="35"/>
      <c r="S153" s="7">
        <f t="shared" si="101"/>
        <v>0</v>
      </c>
      <c r="T153" s="35">
        <f t="shared" si="101"/>
        <v>0</v>
      </c>
      <c r="U153" s="3">
        <f t="shared" si="103"/>
        <v>0</v>
      </c>
      <c r="V153" s="163">
        <f t="shared" si="104"/>
        <v>0</v>
      </c>
      <c r="W153" s="162">
        <f>IF(ISERROR(VLOOKUP(H153,'Directive OSH09 (FR)'!$O$6:$P$10,2,FALSE)),"",VLOOKUP(H153,'Directive OSH09 (FR)'!$O$6:$P$10,2,FALSE))</f>
        <v>4</v>
      </c>
      <c r="X153" s="3">
        <f>IF(ISERROR(VLOOKUP(I153,'Directive OSH09 (FR)'!$O$13:$P$17,2,FALSE)),"",VLOOKUP(I153,'Directive OSH09 (FR)'!$O$13:$P$17,2,FALSE))</f>
        <v>8</v>
      </c>
      <c r="Y153" s="3">
        <f>IF(J153="","",IF(J153&gt;=161,5,IF(J153&gt;=65,4,IF(J153&gt;=20,3,IF(J153&gt;=9,2,1)))))</f>
        <v>3</v>
      </c>
      <c r="Z153" s="210"/>
      <c r="AA153" s="418"/>
      <c r="AB153" s="418"/>
      <c r="AC153" s="418"/>
      <c r="AD153" s="419"/>
      <c r="AE153" s="421"/>
      <c r="AF153" s="8"/>
      <c r="AG153" s="8"/>
      <c r="AH153" s="8"/>
      <c r="AI153" s="419"/>
    </row>
    <row r="154" spans="1:36" ht="48.6" customHeight="1">
      <c r="A154" s="261" t="s">
        <v>622</v>
      </c>
      <c r="B154" s="255" t="s">
        <v>623</v>
      </c>
      <c r="C154" s="255" t="s">
        <v>624</v>
      </c>
      <c r="D154" s="255" t="s">
        <v>625</v>
      </c>
      <c r="E154" s="266" t="s">
        <v>39</v>
      </c>
      <c r="F154" s="267">
        <v>12</v>
      </c>
      <c r="G154" s="256" t="s">
        <v>610</v>
      </c>
      <c r="H154" s="7" t="s">
        <v>38</v>
      </c>
      <c r="I154" s="8" t="s">
        <v>48</v>
      </c>
      <c r="J154" s="8">
        <f t="shared" ref="J154" si="109">IF(ISERROR(W154*X154),"",W154*X154)</f>
        <v>32</v>
      </c>
      <c r="K154" s="14" t="str">
        <f>IF(ISERROR(VLOOKUP(Y154,'Directive OSH09 (FR)'!$T$6:$U$10,2,FALSE)),"",VLOOKUP(Y154,'Directive OSH09 (FR)'!$T$6:$U$10,2,FALSE))</f>
        <v>3-Moderé</v>
      </c>
      <c r="L154" s="126"/>
      <c r="M154" s="127"/>
      <c r="N154" s="27"/>
      <c r="O154" s="27"/>
      <c r="P154" s="27"/>
      <c r="Q154" s="57"/>
      <c r="R154" s="35"/>
      <c r="S154" s="7">
        <f t="shared" si="101"/>
        <v>1</v>
      </c>
      <c r="T154" s="35">
        <f t="shared" si="101"/>
        <v>1</v>
      </c>
      <c r="U154" s="3">
        <f t="shared" si="103"/>
        <v>1</v>
      </c>
      <c r="V154" s="163">
        <f t="shared" si="104"/>
        <v>1</v>
      </c>
      <c r="W154" s="162">
        <f>IF(ISERROR(VLOOKUP(H154,'Directive OSH09 (FR)'!$O$6:$P$10,2,FALSE)),"",VLOOKUP(H154,'Directive OSH09 (FR)'!$O$6:$P$10,2,FALSE))</f>
        <v>4</v>
      </c>
      <c r="X154" s="3">
        <f>IF(ISERROR(VLOOKUP(I154,'Directive OSH09 (FR)'!$O$13:$P$17,2,FALSE)),"",VLOOKUP(I154,'Directive OSH09 (FR)'!$O$13:$P$17,2,FALSE))</f>
        <v>8</v>
      </c>
      <c r="Y154" s="3">
        <f t="shared" ref="Y154" si="110">IF(J154="","",IF(J154&gt;=161,5,IF(J154&gt;=65,4,IF(J154&gt;=20,3,IF(J154&gt;=9,2,1)))))</f>
        <v>3</v>
      </c>
      <c r="Z154" s="210"/>
      <c r="AA154" s="418"/>
      <c r="AB154" s="418"/>
      <c r="AC154" s="418"/>
      <c r="AD154" s="419"/>
      <c r="AE154" s="421"/>
      <c r="AF154" s="8"/>
      <c r="AG154" s="8"/>
      <c r="AH154" s="8">
        <f t="shared" ref="AH154" si="111">IF(ISERROR(AU154*AV154),"",AU154*AV154)</f>
        <v>0</v>
      </c>
      <c r="AI154" s="423"/>
    </row>
    <row r="155" spans="1:36">
      <c r="A155" s="261"/>
      <c r="B155" s="8"/>
      <c r="C155" s="8"/>
      <c r="D155" s="8"/>
      <c r="E155" s="266"/>
      <c r="F155" s="267"/>
      <c r="G155" s="321"/>
      <c r="H155" s="7"/>
      <c r="I155" s="8"/>
      <c r="K155" s="14"/>
      <c r="L155" s="290"/>
      <c r="M155" s="290"/>
      <c r="N155" s="290"/>
      <c r="O155" s="290"/>
      <c r="P155" s="290"/>
      <c r="Q155" s="290"/>
      <c r="R155" s="290"/>
      <c r="S155" s="290"/>
      <c r="T155" s="290"/>
      <c r="U155" s="290"/>
      <c r="V155" s="290"/>
      <c r="W155" s="290"/>
      <c r="X155" s="290"/>
      <c r="Y155" s="290"/>
      <c r="Z155" s="521"/>
      <c r="AB155" s="418"/>
      <c r="AC155" s="418"/>
      <c r="AD155" s="419"/>
      <c r="AE155" s="417"/>
      <c r="AF155" s="176"/>
      <c r="AG155" s="422"/>
      <c r="AH155" s="418"/>
      <c r="AI155" s="423"/>
    </row>
    <row r="156" spans="1:36">
      <c r="A156" s="261"/>
      <c r="C156" s="8"/>
      <c r="D156" s="8"/>
      <c r="E156" s="266"/>
      <c r="F156" s="267"/>
      <c r="G156" s="321"/>
      <c r="H156" s="7"/>
      <c r="I156" s="8"/>
      <c r="J156" s="8" t="str">
        <f t="shared" si="100"/>
        <v/>
      </c>
      <c r="K156" s="14" t="str">
        <f>IF(ISERROR(VLOOKUP(Y156,'Directive OSH09 (FR)'!$T$6:$U$10,2,FALSE)),"",VLOOKUP(Y156,'Directive OSH09 (FR)'!$T$6:$U$10,2,FALSE))</f>
        <v/>
      </c>
      <c r="L156" s="126"/>
      <c r="M156" s="127"/>
      <c r="N156" s="27"/>
      <c r="O156" s="27"/>
      <c r="P156" s="27"/>
      <c r="Q156" s="57"/>
      <c r="R156" s="35"/>
      <c r="S156" s="7">
        <f t="shared" si="101"/>
        <v>0</v>
      </c>
      <c r="T156" s="35">
        <f t="shared" si="101"/>
        <v>0</v>
      </c>
      <c r="U156" s="3">
        <f>IF(A156="",0,IF(Q$144="",1,IF(Q$144+$U$89*365&lt;$U$1,1,0)))</f>
        <v>0</v>
      </c>
      <c r="V156" s="163">
        <f>IF(A156="",0,IF(Q$144="",1,IF(Q$144+$V$89*365&lt;$U$1,1,0)))</f>
        <v>0</v>
      </c>
      <c r="W156" s="162" t="str">
        <f>IF(ISERROR(VLOOKUP(H156,'Directive OSH09 (FR)'!$O$6:$P$10,2,FALSE)),"",VLOOKUP(H156,'Directive OSH09 (FR)'!$O$6:$P$10,2,FALSE))</f>
        <v/>
      </c>
      <c r="X156" s="3" t="str">
        <f>IF(ISERROR(VLOOKUP(I156,'Directive OSH09 (FR)'!$O$13:$P$17,2,FALSE)),"",VLOOKUP(I156,'Directive OSH09 (FR)'!$O$13:$P$17,2,FALSE))</f>
        <v/>
      </c>
      <c r="Y156" s="3" t="str">
        <f t="shared" si="102"/>
        <v/>
      </c>
      <c r="Z156" s="417"/>
      <c r="AA156" s="418"/>
      <c r="AB156" s="418"/>
      <c r="AC156" s="418"/>
      <c r="AD156" s="419"/>
      <c r="AE156" s="417"/>
      <c r="AF156" s="418"/>
      <c r="AG156" s="418"/>
      <c r="AH156" s="418"/>
      <c r="AI156" s="419"/>
    </row>
    <row r="157" spans="1:36" ht="5.25" customHeight="1">
      <c r="A157" s="405"/>
      <c r="B157" s="62"/>
      <c r="C157" s="62"/>
      <c r="D157" s="62"/>
      <c r="E157" s="293"/>
      <c r="F157" s="282"/>
      <c r="G157" s="458"/>
      <c r="H157" s="61"/>
      <c r="I157" s="62"/>
      <c r="J157" s="62" t="str">
        <f t="shared" si="100"/>
        <v/>
      </c>
      <c r="K157" s="63" t="str">
        <f>IF(ISERROR(VLOOKUP(Y157,'Directive OSH09 (FR)'!$T$6:$U$10,2,FALSE)),"",VLOOKUP(Y157,'Directive OSH09 (FR)'!$T$6:$U$10,2,FALSE))</f>
        <v/>
      </c>
      <c r="L157" s="61"/>
      <c r="M157" s="64"/>
      <c r="N157" s="64"/>
      <c r="O157" s="64"/>
      <c r="P157" s="64"/>
      <c r="Q157" s="65"/>
      <c r="R157" s="66"/>
      <c r="S157" s="61">
        <f t="shared" si="101"/>
        <v>0</v>
      </c>
      <c r="T157" s="66">
        <f t="shared" si="101"/>
        <v>0</v>
      </c>
      <c r="U157" s="164">
        <f>IF(A157="",0,IF(Q$144="",1,IF(Q$144+$U$89*365&lt;$U$1,1,0)))</f>
        <v>0</v>
      </c>
      <c r="V157" s="165">
        <f>IF(A157="",0,IF(Q$144="",1,IF(Q$144+$V$89*365&lt;$U$1,1,0)))</f>
        <v>0</v>
      </c>
      <c r="W157" s="162" t="str">
        <f>IF(ISERROR(VLOOKUP(H157,'Directive OSH09 (FR)'!$O$6:$P$10,2,FALSE)),"",VLOOKUP(H157,'Directive OSH09 (FR)'!$O$6:$P$10,2,FALSE))</f>
        <v/>
      </c>
      <c r="X157" s="3" t="str">
        <f>IF(ISERROR(VLOOKUP(I157,'Directive OSH09 (FR)'!$O$13:$P$17,2,FALSE)),"",VLOOKUP(I157,'Directive OSH09 (FR)'!$O$13:$P$17,2,FALSE))</f>
        <v/>
      </c>
      <c r="Y157" s="3" t="str">
        <f t="shared" si="102"/>
        <v/>
      </c>
      <c r="Z157" s="417"/>
      <c r="AA157" s="418"/>
      <c r="AB157" s="418"/>
      <c r="AC157" s="418"/>
      <c r="AD157" s="419"/>
      <c r="AE157" s="417"/>
      <c r="AF157" s="418"/>
      <c r="AG157" s="418"/>
      <c r="AH157" s="418"/>
      <c r="AI157" s="419"/>
    </row>
    <row r="158" spans="1:36" s="398" customFormat="1">
      <c r="A158" s="410" t="s">
        <v>300</v>
      </c>
      <c r="F158" s="400"/>
      <c r="J158" s="398">
        <f>IF(SUM(J159:J163)=0,"",MAX(J159:J163))</f>
        <v>32</v>
      </c>
      <c r="K158" s="398" t="str">
        <f>IF(ISERROR(VLOOKUP(Y158,'Directive OSH09 (FR)'!$T$6:$U$10,2,FALSE)),"",VLOOKUP(Y158,'Directive OSH09 (FR)'!$T$6:$U$10,2,FALSE))</f>
        <v>3-Moderé</v>
      </c>
      <c r="L158" s="398" t="str">
        <f>IF(ISERROR(VLOOKUP($A158,Dangers!$B$4:$G$1001,4,FALSE)),"ERR",IF(ISBLANK(VLOOKUP($A158,Dangers!$B$4:$G$1001,4,FALSE)),"","Yes"))</f>
        <v/>
      </c>
      <c r="M158" s="398" t="str">
        <f>IF(ISERROR(VLOOKUP($A158,Dangers!$B$4:$G$1001,6,FALSE)),"ERR",IF(ISBLANK((VLOOKUP($A158,Dangers!$B$4:$G$1001,6,FALSE))),"","Yes"))</f>
        <v/>
      </c>
      <c r="Q158" s="398" t="str">
        <f>IF(OR(L158="Yes",M158="Yes"),MAX(Q159:Q163),"")</f>
        <v/>
      </c>
      <c r="S158" s="398">
        <f>IF(L158="Yes",IF(SUM(S159:S163)=0,0,1),2)</f>
        <v>2</v>
      </c>
      <c r="T158" s="398">
        <f>IF(M158="Yes",IF(SUM(T159:T163)=0,0,1),2)</f>
        <v>2</v>
      </c>
      <c r="U158" s="398">
        <v>0</v>
      </c>
      <c r="V158" s="398">
        <v>0</v>
      </c>
      <c r="W158" s="398" t="str">
        <f>IF(ISERROR(VLOOKUP(H158,'Directive OSH09 (FR)'!$O$6:$P$10,2,FALSE)),"",VLOOKUP(H158,'Directive OSH09 (FR)'!$O$6:$P$10,2,FALSE))</f>
        <v/>
      </c>
      <c r="X158" s="398" t="str">
        <f>IF(ISERROR(VLOOKUP(I158,'Directive OSH09 (FR)'!$O$13:$P$17,2,FALSE)),"",VLOOKUP(I158,'Directive OSH09 (FR)'!$O$13:$P$17,2,FALSE))</f>
        <v/>
      </c>
      <c r="Y158" s="370">
        <f>IF(J158="","",IF(J158&gt;=161,5,IF(J158&gt;=65,4,IF(J158&gt;=20,3,IF(J158&gt;=9,2,1)))))</f>
        <v>3</v>
      </c>
      <c r="Z158" s="412"/>
      <c r="AD158" s="453"/>
      <c r="AE158" s="412"/>
      <c r="AI158" s="453"/>
      <c r="AJ158" s="518"/>
    </row>
    <row r="159" spans="1:36" ht="38.25">
      <c r="A159" s="261"/>
      <c r="B159" s="255" t="s">
        <v>1114</v>
      </c>
      <c r="C159" s="255" t="s">
        <v>1115</v>
      </c>
      <c r="D159" s="255" t="s">
        <v>1116</v>
      </c>
      <c r="E159" s="266" t="s">
        <v>39</v>
      </c>
      <c r="F159" s="267">
        <v>12</v>
      </c>
      <c r="G159" s="321" t="s">
        <v>1117</v>
      </c>
      <c r="H159" s="7" t="s">
        <v>38</v>
      </c>
      <c r="I159" s="8" t="s">
        <v>47</v>
      </c>
      <c r="J159" s="8">
        <f>IF(ISERROR(W159*X159),"",W159*X159)</f>
        <v>16</v>
      </c>
      <c r="K159" s="14" t="str">
        <f>IF(ISERROR(VLOOKUP(Y159,'Directive OSH09 (FR)'!$T$6:$U$10,2,FALSE)),"",VLOOKUP(Y159,'Directive OSH09 (FR)'!$T$6:$U$10,2,FALSE))</f>
        <v>2-Tolérable</v>
      </c>
      <c r="L159" s="126"/>
      <c r="M159" s="127"/>
      <c r="N159" s="27"/>
      <c r="O159" s="27"/>
      <c r="P159" s="27"/>
      <c r="Q159" s="57"/>
      <c r="R159" s="35"/>
      <c r="S159" s="7">
        <f t="shared" ref="S159:T163" si="112">U159</f>
        <v>0</v>
      </c>
      <c r="T159" s="35">
        <f t="shared" si="112"/>
        <v>0</v>
      </c>
      <c r="U159" s="3">
        <f>IF(A159="",0,IF(Q$158="",1,IF(Q$158+$U$89*365&lt;$U$1,1,0)))</f>
        <v>0</v>
      </c>
      <c r="V159" s="163">
        <f>IF(A159="",0,IF(Q$158="",1,IF(Q$158+$V$89*365&lt;$U$1,1,0)))</f>
        <v>0</v>
      </c>
      <c r="W159" s="162">
        <f>IF(ISERROR(VLOOKUP(H159,'Directive OSH09 (FR)'!$O$6:$P$10,2,FALSE)),"",VLOOKUP(H159,'Directive OSH09 (FR)'!$O$6:$P$10,2,FALSE))</f>
        <v>4</v>
      </c>
      <c r="X159" s="3">
        <f>IF(ISERROR(VLOOKUP(I159,'Directive OSH09 (FR)'!$O$13:$P$17,2,FALSE)),"",VLOOKUP(I159,'Directive OSH09 (FR)'!$O$13:$P$17,2,FALSE))</f>
        <v>4</v>
      </c>
      <c r="Y159" s="3">
        <f>IF(J159="","",IF(J159&gt;=161,5,IF(J159&gt;=65,4,IF(J159&gt;=20,3,IF(J159&gt;=9,2,1)))))</f>
        <v>2</v>
      </c>
      <c r="Z159" s="417"/>
      <c r="AA159" s="418"/>
      <c r="AB159" s="418"/>
      <c r="AC159" s="418"/>
      <c r="AD159" s="419"/>
      <c r="AE159" s="417"/>
      <c r="AF159" s="418"/>
      <c r="AG159" s="418"/>
      <c r="AH159" s="418"/>
      <c r="AI159" s="419"/>
    </row>
    <row r="160" spans="1:36" ht="38.25">
      <c r="A160" s="261"/>
      <c r="B160" s="8" t="s">
        <v>629</v>
      </c>
      <c r="C160" s="8" t="s">
        <v>630</v>
      </c>
      <c r="D160" s="8" t="s">
        <v>631</v>
      </c>
      <c r="E160" s="266" t="s">
        <v>39</v>
      </c>
      <c r="F160" s="267">
        <v>12</v>
      </c>
      <c r="G160" s="256" t="s">
        <v>610</v>
      </c>
      <c r="H160" s="7" t="s">
        <v>38</v>
      </c>
      <c r="I160" s="8" t="s">
        <v>48</v>
      </c>
      <c r="J160" s="8">
        <f t="shared" ref="J160" si="113">IF(ISERROR(W160*X160),"",W160*X160)</f>
        <v>32</v>
      </c>
      <c r="K160" s="14" t="str">
        <f>IF(ISERROR(VLOOKUP(Y160,'Directive OSH09 (FR)'!$T$6:$U$10,2,FALSE)),"",VLOOKUP(Y160,'Directive OSH09 (FR)'!$T$6:$U$10,2,FALSE))</f>
        <v>3-Moderé</v>
      </c>
      <c r="L160" s="126"/>
      <c r="M160" s="127"/>
      <c r="N160" s="27"/>
      <c r="O160" s="27"/>
      <c r="P160" s="27"/>
      <c r="Q160" s="57"/>
      <c r="R160" s="35"/>
      <c r="S160" s="7">
        <f t="shared" si="112"/>
        <v>0</v>
      </c>
      <c r="T160" s="35">
        <f t="shared" si="112"/>
        <v>0</v>
      </c>
      <c r="U160" s="3">
        <f>IF(A160="",0,IF(Q$160="",1,IF(Q$160+$U$90*365&lt;$U$1,1,0)))</f>
        <v>0</v>
      </c>
      <c r="V160" s="163">
        <f>IF(A160="",0,IF(Q$160="",1,IF(Q$160+$V$90*365&lt;$U$1,1,0)))</f>
        <v>0</v>
      </c>
      <c r="W160" s="162">
        <f>IF(ISERROR(VLOOKUP(H160,'Directive OSH09 (FR)'!$O$6:$P$10,2,FALSE)),"",VLOOKUP(H160,'Directive OSH09 (FR)'!$O$6:$P$10,2,FALSE))</f>
        <v>4</v>
      </c>
      <c r="X160" s="3">
        <f>IF(ISERROR(VLOOKUP(I160,'Directive OSH09 (FR)'!$O$13:$P$17,2,FALSE)),"",VLOOKUP(I160,'Directive OSH09 (FR)'!$O$13:$P$17,2,FALSE))</f>
        <v>8</v>
      </c>
      <c r="Y160" s="3">
        <f t="shared" ref="Y160" si="114">IF(J160="","",IF(J160&gt;=161,5,IF(J160&gt;=65,4,IF(J160&gt;=20,3,IF(J160&gt;=9,2,1)))))</f>
        <v>3</v>
      </c>
      <c r="Z160" s="196"/>
      <c r="AA160" s="418"/>
      <c r="AB160" s="418"/>
      <c r="AC160" s="418"/>
      <c r="AD160" s="419"/>
      <c r="AE160" s="421"/>
      <c r="AF160" s="8"/>
      <c r="AG160" s="8"/>
      <c r="AH160" s="8">
        <f t="shared" ref="AH160" si="115">IF(ISERROR(AU160*AV160),"",AU160*AV160)</f>
        <v>0</v>
      </c>
      <c r="AI160" s="419"/>
    </row>
    <row r="161" spans="1:36">
      <c r="A161" s="261"/>
      <c r="B161" s="8"/>
      <c r="C161" s="8"/>
      <c r="D161" s="8"/>
      <c r="E161" s="266"/>
      <c r="F161" s="267"/>
      <c r="G161" s="459"/>
      <c r="H161" s="7"/>
      <c r="I161" s="8"/>
      <c r="J161" s="8" t="str">
        <f t="shared" ref="J161:J163" si="116">IF(ISERROR(W161*X161),"",W161*X161)</f>
        <v/>
      </c>
      <c r="K161" s="14" t="str">
        <f>IF(ISERROR(VLOOKUP(Y161,'Directive OSH09 (FR)'!$T$6:$U$10,2,FALSE)),"",VLOOKUP(Y161,'Directive OSH09 (FR)'!$T$6:$U$10,2,FALSE))</f>
        <v/>
      </c>
      <c r="L161" s="126"/>
      <c r="M161" s="127"/>
      <c r="N161" s="27"/>
      <c r="O161" s="27"/>
      <c r="P161" s="27"/>
      <c r="Q161" s="57"/>
      <c r="R161" s="35"/>
      <c r="S161" s="7">
        <f t="shared" si="112"/>
        <v>0</v>
      </c>
      <c r="T161" s="35">
        <f t="shared" si="112"/>
        <v>0</v>
      </c>
      <c r="U161" s="3">
        <f>IF(A161="",0,IF(Q$158="",1,IF(Q$158+$U$89*365&lt;$U$1,1,0)))</f>
        <v>0</v>
      </c>
      <c r="V161" s="163">
        <f>IF(A161="",0,IF(Q$158="",1,IF(Q$158+$V$89*365&lt;$U$1,1,0)))</f>
        <v>0</v>
      </c>
      <c r="W161" s="162" t="str">
        <f>IF(ISERROR(VLOOKUP(H161,'Directive OSH09 (FR)'!$O$6:$P$10,2,FALSE)),"",VLOOKUP(H161,'Directive OSH09 (FR)'!$O$6:$P$10,2,FALSE))</f>
        <v/>
      </c>
      <c r="X161" s="3" t="str">
        <f>IF(ISERROR(VLOOKUP(I161,'Directive OSH09 (FR)'!$O$13:$P$17,2,FALSE)),"",VLOOKUP(I161,'Directive OSH09 (FR)'!$O$13:$P$17,2,FALSE))</f>
        <v/>
      </c>
      <c r="Y161" s="3" t="str">
        <f t="shared" ref="Y161:Y163" si="117">IF(J161="","",IF(J161&gt;=161,5,IF(J161&gt;=65,4,IF(J161&gt;=20,3,IF(J161&gt;=9,2,1)))))</f>
        <v/>
      </c>
      <c r="Z161" s="417"/>
      <c r="AA161" s="418"/>
      <c r="AB161" s="418"/>
      <c r="AC161" s="418"/>
      <c r="AD161" s="419"/>
      <c r="AE161" s="417"/>
      <c r="AF161" s="418"/>
      <c r="AG161" s="418"/>
      <c r="AH161" s="418"/>
      <c r="AI161" s="419"/>
    </row>
    <row r="162" spans="1:36">
      <c r="A162" s="261"/>
      <c r="B162" s="8"/>
      <c r="C162" s="8"/>
      <c r="D162" s="8"/>
      <c r="E162" s="266"/>
      <c r="F162" s="283"/>
      <c r="G162" s="459"/>
      <c r="H162" s="7"/>
      <c r="I162" s="8"/>
      <c r="J162" s="8" t="str">
        <f t="shared" si="116"/>
        <v/>
      </c>
      <c r="K162" s="14" t="str">
        <f>IF(ISERROR(VLOOKUP(Y162,'Directive OSH09 (FR)'!$T$6:$U$10,2,FALSE)),"",VLOOKUP(Y162,'Directive OSH09 (FR)'!$T$6:$U$10,2,FALSE))</f>
        <v/>
      </c>
      <c r="L162" s="126"/>
      <c r="M162" s="127"/>
      <c r="N162" s="27"/>
      <c r="O162" s="27"/>
      <c r="P162" s="27"/>
      <c r="Q162" s="57"/>
      <c r="R162" s="35"/>
      <c r="S162" s="7">
        <f t="shared" si="112"/>
        <v>0</v>
      </c>
      <c r="T162" s="35">
        <f t="shared" si="112"/>
        <v>0</v>
      </c>
      <c r="U162" s="3">
        <f>IF(A162="",0,IF(Q$158="",1,IF(Q$158+$U$89*365&lt;$U$1,1,0)))</f>
        <v>0</v>
      </c>
      <c r="V162" s="163">
        <f>IF(A162="",0,IF(Q$158="",1,IF(Q$158+$V$89*365&lt;$U$1,1,0)))</f>
        <v>0</v>
      </c>
      <c r="W162" s="162" t="str">
        <f>IF(ISERROR(VLOOKUP(H162,'Directive OSH09 (FR)'!$O$6:$P$10,2,FALSE)),"",VLOOKUP(H162,'Directive OSH09 (FR)'!$O$6:$P$10,2,FALSE))</f>
        <v/>
      </c>
      <c r="X162" s="3" t="str">
        <f>IF(ISERROR(VLOOKUP(I162,'Directive OSH09 (FR)'!$O$13:$P$17,2,FALSE)),"",VLOOKUP(I162,'Directive OSH09 (FR)'!$O$13:$P$17,2,FALSE))</f>
        <v/>
      </c>
      <c r="Y162" s="3" t="str">
        <f t="shared" si="117"/>
        <v/>
      </c>
      <c r="Z162" s="417"/>
      <c r="AA162" s="418"/>
      <c r="AB162" s="418"/>
      <c r="AC162" s="418"/>
      <c r="AD162" s="419"/>
      <c r="AE162" s="417"/>
      <c r="AF162" s="418"/>
      <c r="AG162" s="418"/>
      <c r="AH162" s="418"/>
      <c r="AI162" s="419"/>
    </row>
    <row r="163" spans="1:36" ht="5.25" customHeight="1">
      <c r="A163" s="405"/>
      <c r="B163" s="62"/>
      <c r="C163" s="62"/>
      <c r="D163" s="62"/>
      <c r="E163" s="293"/>
      <c r="F163" s="293"/>
      <c r="G163" s="460"/>
      <c r="H163" s="61"/>
      <c r="I163" s="62"/>
      <c r="J163" s="62" t="str">
        <f t="shared" si="116"/>
        <v/>
      </c>
      <c r="K163" s="63" t="str">
        <f>IF(ISERROR(VLOOKUP(Y163,'Directive OSH09 (FR)'!$T$6:$U$10,2,FALSE)),"",VLOOKUP(Y163,'Directive OSH09 (FR)'!$T$6:$U$10,2,FALSE))</f>
        <v/>
      </c>
      <c r="L163" s="61"/>
      <c r="M163" s="64"/>
      <c r="N163" s="64"/>
      <c r="O163" s="64"/>
      <c r="P163" s="64"/>
      <c r="Q163" s="65"/>
      <c r="R163" s="66"/>
      <c r="S163" s="61">
        <f t="shared" si="112"/>
        <v>0</v>
      </c>
      <c r="T163" s="66">
        <f t="shared" si="112"/>
        <v>0</v>
      </c>
      <c r="U163" s="164">
        <f>IF(A163="",0,IF(Q$158="",1,IF(Q$158+$U$89*365&lt;$U$1,1,0)))</f>
        <v>0</v>
      </c>
      <c r="V163" s="165">
        <f>IF(A163="",0,IF(Q$158="",1,IF(Q$158+$V$89*365&lt;$U$1,1,0)))</f>
        <v>0</v>
      </c>
      <c r="W163" s="162" t="str">
        <f>IF(ISERROR(VLOOKUP(H163,'Directive OSH09 (FR)'!$O$6:$P$10,2,FALSE)),"",VLOOKUP(H163,'Directive OSH09 (FR)'!$O$6:$P$10,2,FALSE))</f>
        <v/>
      </c>
      <c r="X163" s="3" t="str">
        <f>IF(ISERROR(VLOOKUP(I163,'Directive OSH09 (FR)'!$O$13:$P$17,2,FALSE)),"",VLOOKUP(I163,'Directive OSH09 (FR)'!$O$13:$P$17,2,FALSE))</f>
        <v/>
      </c>
      <c r="Y163" s="3" t="str">
        <f t="shared" si="117"/>
        <v/>
      </c>
      <c r="Z163" s="417"/>
      <c r="AA163" s="418"/>
      <c r="AB163" s="418"/>
      <c r="AC163" s="418"/>
      <c r="AD163" s="419"/>
      <c r="AE163" s="417"/>
      <c r="AF163" s="418"/>
      <c r="AG163" s="418"/>
      <c r="AH163" s="418"/>
      <c r="AI163" s="419"/>
    </row>
    <row r="164" spans="1:36" s="398" customFormat="1">
      <c r="A164" s="410" t="s">
        <v>301</v>
      </c>
      <c r="J164" s="398">
        <f>IF(SUM(J165:J169)=0,"",MAX(J165:J169))</f>
        <v>8</v>
      </c>
      <c r="K164" s="398" t="str">
        <f>IF(ISERROR(VLOOKUP(Y164,'Directive OSH09 (FR)'!$T$6:$U$10,2,FALSE)),"",VLOOKUP(Y164,'Directive OSH09 (FR)'!$T$6:$U$10,2,FALSE))</f>
        <v>1-Negligeable</v>
      </c>
      <c r="L164" s="398" t="str">
        <f>IF(ISERROR(VLOOKUP($A164,Dangers!$B$4:$G$1001,4,FALSE)),"ERR",IF(ISBLANK(VLOOKUP($A164,Dangers!$B$4:$G$1001,4,FALSE)),"","Yes"))</f>
        <v/>
      </c>
      <c r="M164" s="398" t="str">
        <f>IF(ISERROR(VLOOKUP($A164,Dangers!$B$4:$G$1001,6,FALSE)),"ERR",IF(ISBLANK((VLOOKUP($A164,Dangers!$B$4:$G$1001,6,FALSE))),"","Yes"))</f>
        <v/>
      </c>
      <c r="Q164" s="398" t="str">
        <f>IF(OR(L164="Yes",M164="Yes"),MAX(Q165:Q169),"")</f>
        <v/>
      </c>
      <c r="S164" s="398">
        <f>IF(L164="Yes",IF(SUM(S165:S169)=0,0,1),2)</f>
        <v>2</v>
      </c>
      <c r="T164" s="398">
        <f>IF(M164="Yes",IF(SUM(T165:T169)=0,0,1),2)</f>
        <v>2</v>
      </c>
      <c r="U164" s="398">
        <v>0</v>
      </c>
      <c r="V164" s="398">
        <v>0</v>
      </c>
      <c r="W164" s="398" t="str">
        <f>IF(ISERROR(VLOOKUP(H164,'Directive OSH09 (FR)'!$O$6:$P$10,2,FALSE)),"",VLOOKUP(H164,'Directive OSH09 (FR)'!$O$6:$P$10,2,FALSE))</f>
        <v/>
      </c>
      <c r="X164" s="398" t="str">
        <f>IF(ISERROR(VLOOKUP(I164,'Directive OSH09 (FR)'!$O$13:$P$17,2,FALSE)),"",VLOOKUP(I164,'Directive OSH09 (FR)'!$O$13:$P$17,2,FALSE))</f>
        <v/>
      </c>
      <c r="Y164" s="370">
        <f>IF(J164="","",IF(J164&gt;=161,5,IF(J164&gt;=65,4,IF(J164&gt;=20,3,IF(J164&gt;=9,2,1)))))</f>
        <v>1</v>
      </c>
      <c r="Z164" s="412"/>
      <c r="AD164" s="453"/>
      <c r="AE164" s="412"/>
      <c r="AI164" s="453"/>
      <c r="AJ164" s="518"/>
    </row>
    <row r="165" spans="1:36" ht="38.25">
      <c r="A165" s="261" t="s">
        <v>1310</v>
      </c>
      <c r="B165" s="255" t="s">
        <v>424</v>
      </c>
      <c r="C165" s="8" t="s">
        <v>1118</v>
      </c>
      <c r="D165" s="255" t="s">
        <v>1119</v>
      </c>
      <c r="E165" s="266" t="s">
        <v>36</v>
      </c>
      <c r="F165" s="267">
        <v>12</v>
      </c>
      <c r="G165" s="321" t="s">
        <v>418</v>
      </c>
      <c r="H165" s="7" t="s">
        <v>35</v>
      </c>
      <c r="I165" s="8" t="s">
        <v>47</v>
      </c>
      <c r="J165" s="8">
        <f>IF(ISERROR(W165*X165),"",W165*X165)</f>
        <v>8</v>
      </c>
      <c r="K165" s="14" t="str">
        <f>IF(ISERROR(VLOOKUP(Y165,'Directive OSH09 (FR)'!$T$6:$U$10,2,FALSE)),"",VLOOKUP(Y165,'Directive OSH09 (FR)'!$T$6:$U$10,2,FALSE))</f>
        <v>1-Negligeable</v>
      </c>
      <c r="L165" s="126"/>
      <c r="M165" s="127"/>
      <c r="N165" s="27"/>
      <c r="O165" s="27"/>
      <c r="P165" s="27"/>
      <c r="Q165" s="57"/>
      <c r="R165" s="35"/>
      <c r="S165" s="7">
        <f t="shared" ref="S165:T165" si="118">U165</f>
        <v>1</v>
      </c>
      <c r="T165" s="35">
        <f t="shared" si="118"/>
        <v>1</v>
      </c>
      <c r="U165" s="3">
        <f>IF(A165="",0,IF(Q$166="",1,IF(Q$166+$U$91*365&lt;$U$1,1,0)))</f>
        <v>1</v>
      </c>
      <c r="V165" s="163">
        <f>IF(A165="",0,IF(Q$166="",1,IF(Q$166+$V$91*365&lt;$U$1,1,0)))</f>
        <v>1</v>
      </c>
      <c r="W165" s="162">
        <f>IF(ISERROR(VLOOKUP(H165,'Directive OSH09 (FR)'!$O$6:$P$10,2,FALSE)),"",VLOOKUP(H165,'Directive OSH09 (FR)'!$O$6:$P$10,2,FALSE))</f>
        <v>2</v>
      </c>
      <c r="X165" s="3">
        <f>IF(ISERROR(VLOOKUP(I165,'Directive OSH09 (FR)'!$O$13:$P$17,2,FALSE)),"",VLOOKUP(I165,'Directive OSH09 (FR)'!$O$13:$P$17,2,FALSE))</f>
        <v>4</v>
      </c>
      <c r="Y165" s="3">
        <f>IF(J165="","",IF(J165&gt;=161,5,IF(J165&gt;=65,4,IF(J165&gt;=20,3,IF(J165&gt;=9,2,1)))))</f>
        <v>1</v>
      </c>
      <c r="Z165" s="210"/>
      <c r="AA165" s="418"/>
      <c r="AB165" s="418"/>
      <c r="AC165" s="418"/>
      <c r="AD165" s="419"/>
      <c r="AE165" s="421"/>
      <c r="AF165" s="8"/>
      <c r="AG165" s="8"/>
      <c r="AH165" s="8">
        <f>IF(ISERROR(AU165*AV165),"",AU165*AV165)</f>
        <v>0</v>
      </c>
      <c r="AI165" s="419"/>
    </row>
    <row r="166" spans="1:36">
      <c r="A166" s="261"/>
      <c r="B166" s="8"/>
      <c r="C166" s="8"/>
      <c r="D166" s="8"/>
      <c r="E166" s="266"/>
      <c r="F166" s="283"/>
      <c r="G166" s="459"/>
      <c r="H166" s="7"/>
      <c r="I166" s="8"/>
      <c r="J166" s="8" t="str">
        <f t="shared" ref="J166:J169" si="119">IF(ISERROR(W166*X166),"",W166*X166)</f>
        <v/>
      </c>
      <c r="K166" s="14" t="str">
        <f>IF(ISERROR(VLOOKUP(Y166,'Directive OSH09 (FR)'!$T$6:$U$10,2,FALSE)),"",VLOOKUP(Y166,'Directive OSH09 (FR)'!$T$6:$U$10,2,FALSE))</f>
        <v/>
      </c>
      <c r="L166" s="126"/>
      <c r="M166" s="127"/>
      <c r="N166" s="27"/>
      <c r="O166" s="27"/>
      <c r="P166" s="27"/>
      <c r="Q166" s="57"/>
      <c r="R166" s="35"/>
      <c r="S166" s="7">
        <f t="shared" ref="S166:T169" si="120">U166</f>
        <v>0</v>
      </c>
      <c r="T166" s="35">
        <f t="shared" si="120"/>
        <v>0</v>
      </c>
      <c r="U166" s="3">
        <f>IF(A166="",0,IF(Q$164="",1,IF(Q$164+$U$89*365&lt;$U$1,1,0)))</f>
        <v>0</v>
      </c>
      <c r="V166" s="163">
        <f>IF(A166="",0,IF(Q$164="",1,IF(Q$164+$V$89*365&lt;$U$1,1,0)))</f>
        <v>0</v>
      </c>
      <c r="W166" s="162" t="str">
        <f>IF(ISERROR(VLOOKUP(H166,'Directive OSH09 (FR)'!$O$6:$P$10,2,FALSE)),"",VLOOKUP(H166,'Directive OSH09 (FR)'!$O$6:$P$10,2,FALSE))</f>
        <v/>
      </c>
      <c r="X166" s="3" t="str">
        <f>IF(ISERROR(VLOOKUP(I166,'Directive OSH09 (FR)'!$O$13:$P$17,2,FALSE)),"",VLOOKUP(I166,'Directive OSH09 (FR)'!$O$13:$P$17,2,FALSE))</f>
        <v/>
      </c>
      <c r="Y166" s="3" t="str">
        <f t="shared" ref="Y166:Y169" si="121">IF(J166="","",IF(J166&gt;=161,5,IF(J166&gt;=65,4,IF(J166&gt;=20,3,IF(J166&gt;=9,2,1)))))</f>
        <v/>
      </c>
      <c r="Z166" s="417"/>
      <c r="AA166" s="418"/>
      <c r="AB166" s="418"/>
      <c r="AC166" s="418"/>
      <c r="AD166" s="419"/>
      <c r="AE166" s="417"/>
      <c r="AF166" s="418"/>
      <c r="AG166" s="418"/>
      <c r="AH166" s="418"/>
      <c r="AI166" s="419"/>
    </row>
    <row r="167" spans="1:36">
      <c r="A167" s="261"/>
      <c r="B167" s="8"/>
      <c r="C167" s="8"/>
      <c r="D167" s="8"/>
      <c r="E167" s="266"/>
      <c r="F167" s="283"/>
      <c r="G167" s="459"/>
      <c r="H167" s="7"/>
      <c r="I167" s="8"/>
      <c r="J167" s="8" t="str">
        <f t="shared" si="119"/>
        <v/>
      </c>
      <c r="K167" s="14" t="str">
        <f>IF(ISERROR(VLOOKUP(Y167,'Directive OSH09 (FR)'!$T$6:$U$10,2,FALSE)),"",VLOOKUP(Y167,'Directive OSH09 (FR)'!$T$6:$U$10,2,FALSE))</f>
        <v/>
      </c>
      <c r="L167" s="126"/>
      <c r="M167" s="127"/>
      <c r="N167" s="27"/>
      <c r="O167" s="27"/>
      <c r="P167" s="27"/>
      <c r="Q167" s="57"/>
      <c r="R167" s="35"/>
      <c r="S167" s="7">
        <f t="shared" si="120"/>
        <v>0</v>
      </c>
      <c r="T167" s="35">
        <f t="shared" si="120"/>
        <v>0</v>
      </c>
      <c r="U167" s="3">
        <f>IF(A167="",0,IF(Q$164="",1,IF(Q$164+$U$89*365&lt;$U$1,1,0)))</f>
        <v>0</v>
      </c>
      <c r="V167" s="163">
        <f>IF(A167="",0,IF(Q$164="",1,IF(Q$164+$V$89*365&lt;$U$1,1,0)))</f>
        <v>0</v>
      </c>
      <c r="W167" s="162" t="str">
        <f>IF(ISERROR(VLOOKUP(H167,'Directive OSH09 (FR)'!$O$6:$P$10,2,FALSE)),"",VLOOKUP(H167,'Directive OSH09 (FR)'!$O$6:$P$10,2,FALSE))</f>
        <v/>
      </c>
      <c r="X167" s="3" t="str">
        <f>IF(ISERROR(VLOOKUP(I167,'Directive OSH09 (FR)'!$O$13:$P$17,2,FALSE)),"",VLOOKUP(I167,'Directive OSH09 (FR)'!$O$13:$P$17,2,FALSE))</f>
        <v/>
      </c>
      <c r="Y167" s="3" t="str">
        <f t="shared" si="121"/>
        <v/>
      </c>
      <c r="Z167" s="417"/>
      <c r="AA167" s="418"/>
      <c r="AB167" s="418"/>
      <c r="AC167" s="418"/>
      <c r="AD167" s="419"/>
      <c r="AE167" s="417"/>
      <c r="AF167" s="418"/>
      <c r="AG167" s="418"/>
      <c r="AH167" s="418"/>
      <c r="AI167" s="419"/>
    </row>
    <row r="168" spans="1:36">
      <c r="A168" s="261"/>
      <c r="B168" s="8"/>
      <c r="C168" s="8"/>
      <c r="D168" s="8"/>
      <c r="E168" s="266"/>
      <c r="F168" s="283"/>
      <c r="G168" s="459"/>
      <c r="H168" s="7"/>
      <c r="I168" s="8"/>
      <c r="J168" s="8" t="str">
        <f t="shared" si="119"/>
        <v/>
      </c>
      <c r="K168" s="14" t="str">
        <f>IF(ISERROR(VLOOKUP(Y168,'Directive OSH09 (FR)'!$T$6:$U$10,2,FALSE)),"",VLOOKUP(Y168,'Directive OSH09 (FR)'!$T$6:$U$10,2,FALSE))</f>
        <v/>
      </c>
      <c r="L168" s="126"/>
      <c r="M168" s="127"/>
      <c r="N168" s="27"/>
      <c r="O168" s="27"/>
      <c r="P168" s="27"/>
      <c r="Q168" s="57"/>
      <c r="R168" s="35"/>
      <c r="S168" s="7">
        <f t="shared" si="120"/>
        <v>0</v>
      </c>
      <c r="T168" s="35">
        <f t="shared" si="120"/>
        <v>0</v>
      </c>
      <c r="U168" s="3">
        <f>IF(A168="",0,IF(Q$164="",1,IF(Q$164+$U$89*365&lt;$U$1,1,0)))</f>
        <v>0</v>
      </c>
      <c r="V168" s="163">
        <f>IF(A168="",0,IF(Q$164="",1,IF(Q$164+$V$89*365&lt;$U$1,1,0)))</f>
        <v>0</v>
      </c>
      <c r="W168" s="162" t="str">
        <f>IF(ISERROR(VLOOKUP(H168,'Directive OSH09 (FR)'!$O$6:$P$10,2,FALSE)),"",VLOOKUP(H168,'Directive OSH09 (FR)'!$O$6:$P$10,2,FALSE))</f>
        <v/>
      </c>
      <c r="X168" s="3" t="str">
        <f>IF(ISERROR(VLOOKUP(I168,'Directive OSH09 (FR)'!$O$13:$P$17,2,FALSE)),"",VLOOKUP(I168,'Directive OSH09 (FR)'!$O$13:$P$17,2,FALSE))</f>
        <v/>
      </c>
      <c r="Y168" s="3" t="str">
        <f t="shared" si="121"/>
        <v/>
      </c>
      <c r="Z168" s="417"/>
      <c r="AA168" s="418"/>
      <c r="AB168" s="418"/>
      <c r="AC168" s="418"/>
      <c r="AD168" s="419"/>
      <c r="AE168" s="417"/>
      <c r="AF168" s="418"/>
      <c r="AG168" s="418"/>
      <c r="AH168" s="418"/>
      <c r="AI168" s="419"/>
    </row>
    <row r="169" spans="1:36" ht="5.25" customHeight="1">
      <c r="A169" s="405"/>
      <c r="B169" s="62"/>
      <c r="C169" s="62"/>
      <c r="D169" s="62"/>
      <c r="E169" s="293"/>
      <c r="F169" s="293"/>
      <c r="G169" s="460"/>
      <c r="H169" s="61"/>
      <c r="I169" s="62"/>
      <c r="J169" s="62" t="str">
        <f t="shared" si="119"/>
        <v/>
      </c>
      <c r="K169" s="63" t="str">
        <f>IF(ISERROR(VLOOKUP(Y169,'Directive OSH09 (FR)'!$T$6:$U$10,2,FALSE)),"",VLOOKUP(Y169,'Directive OSH09 (FR)'!$T$6:$U$10,2,FALSE))</f>
        <v/>
      </c>
      <c r="L169" s="61"/>
      <c r="M169" s="64"/>
      <c r="N169" s="64"/>
      <c r="O169" s="64"/>
      <c r="P169" s="64"/>
      <c r="Q169" s="65"/>
      <c r="R169" s="66"/>
      <c r="S169" s="61">
        <f t="shared" si="120"/>
        <v>0</v>
      </c>
      <c r="T169" s="66">
        <f t="shared" si="120"/>
        <v>0</v>
      </c>
      <c r="U169" s="164">
        <f>IF(A169="",0,IF(Q$164="",1,IF(Q$164+$U$89*365&lt;$U$1,1,0)))</f>
        <v>0</v>
      </c>
      <c r="V169" s="165">
        <f>IF(A169="",0,IF(Q$164="",1,IF(Q$164+$V$89*365&lt;$U$1,1,0)))</f>
        <v>0</v>
      </c>
      <c r="W169" s="162" t="str">
        <f>IF(ISERROR(VLOOKUP(H169,'Directive OSH09 (FR)'!$O$6:$P$10,2,FALSE)),"",VLOOKUP(H169,'Directive OSH09 (FR)'!$O$6:$P$10,2,FALSE))</f>
        <v/>
      </c>
      <c r="X169" s="3" t="str">
        <f>IF(ISERROR(VLOOKUP(I169,'Directive OSH09 (FR)'!$O$13:$P$17,2,FALSE)),"",VLOOKUP(I169,'Directive OSH09 (FR)'!$O$13:$P$17,2,FALSE))</f>
        <v/>
      </c>
      <c r="Y169" s="3" t="str">
        <f t="shared" si="121"/>
        <v/>
      </c>
      <c r="Z169" s="417"/>
      <c r="AA169" s="418"/>
      <c r="AB169" s="418"/>
      <c r="AC169" s="418"/>
      <c r="AD169" s="419"/>
      <c r="AE169" s="417"/>
      <c r="AF169" s="418"/>
      <c r="AG169" s="418"/>
      <c r="AH169" s="418"/>
      <c r="AI169" s="419"/>
    </row>
    <row r="170" spans="1:36" s="398" customFormat="1">
      <c r="A170" s="410" t="s">
        <v>302</v>
      </c>
      <c r="J170" s="398">
        <f>IF(SUM(J171:J175)=0,"",MAX(J171:J175))</f>
        <v>9</v>
      </c>
      <c r="K170" s="398" t="str">
        <f>IF(ISERROR(VLOOKUP(Y170,'Directive OSH09 (FR)'!$T$6:$U$10,2,FALSE)),"",VLOOKUP(Y170,'Directive OSH09 (FR)'!$T$6:$U$10,2,FALSE))</f>
        <v>2-Tolérable</v>
      </c>
      <c r="L170" s="398" t="str">
        <f>IF(ISERROR(VLOOKUP($A170,Dangers!$B$4:$G$1001,4,FALSE)),"ERR",IF(ISBLANK(VLOOKUP($A170,Dangers!$B$4:$G$1001,4,FALSE)),"","Yes"))</f>
        <v/>
      </c>
      <c r="M170" s="398" t="str">
        <f>IF(ISERROR(VLOOKUP($A170,Dangers!$B$4:$G$1001,6,FALSE)),"ERR",IF(ISBLANK((VLOOKUP($A170,Dangers!$B$4:$G$1001,6,FALSE))),"","Yes"))</f>
        <v/>
      </c>
      <c r="Q170" s="398" t="str">
        <f>IF(OR(L170="Yes",M170="Yes"),MAX(Q171:Q175),"")</f>
        <v/>
      </c>
      <c r="S170" s="398">
        <f>IF(L170="Yes",IF(SUM(S171:S175)=0,0,1),2)</f>
        <v>2</v>
      </c>
      <c r="T170" s="398">
        <f>IF(M170="Yes",IF(SUM(T171:T175)=0,0,1),2)</f>
        <v>2</v>
      </c>
      <c r="U170" s="398">
        <v>0</v>
      </c>
      <c r="V170" s="398">
        <v>0</v>
      </c>
      <c r="W170" s="398" t="str">
        <f>IF(ISERROR(VLOOKUP(H170,'Directive OSH09 (FR)'!$O$6:$P$10,2,FALSE)),"",VLOOKUP(H170,'Directive OSH09 (FR)'!$O$6:$P$10,2,FALSE))</f>
        <v/>
      </c>
      <c r="X170" s="398" t="str">
        <f>IF(ISERROR(VLOOKUP(I170,'Directive OSH09 (FR)'!$O$13:$P$17,2,FALSE)),"",VLOOKUP(I170,'Directive OSH09 (FR)'!$O$13:$P$17,2,FALSE))</f>
        <v/>
      </c>
      <c r="Y170" s="370">
        <f>IF(J170="","",IF(J170&gt;=161,5,IF(J170&gt;=65,4,IF(J170&gt;=20,3,IF(J170&gt;=9,2,1)))))</f>
        <v>2</v>
      </c>
      <c r="Z170" s="412"/>
      <c r="AD170" s="453"/>
      <c r="AE170" s="412"/>
      <c r="AI170" s="453"/>
      <c r="AJ170" s="518"/>
    </row>
    <row r="171" spans="1:36" ht="51">
      <c r="A171" s="261"/>
      <c r="B171" s="255" t="s">
        <v>640</v>
      </c>
      <c r="C171" s="255" t="s">
        <v>641</v>
      </c>
      <c r="D171" s="255" t="s">
        <v>642</v>
      </c>
      <c r="E171" s="266" t="s">
        <v>33</v>
      </c>
      <c r="F171" s="267">
        <v>12</v>
      </c>
      <c r="G171" s="321" t="s">
        <v>643</v>
      </c>
      <c r="H171" s="7" t="s">
        <v>41</v>
      </c>
      <c r="I171" s="8" t="s">
        <v>46</v>
      </c>
      <c r="J171" s="8">
        <f>IF(ISERROR(W171*X171),"",W171*X171)</f>
        <v>9</v>
      </c>
      <c r="K171" s="14" t="str">
        <f>IF(ISERROR(VLOOKUP(Y171,'Directive OSH09 (FR)'!$T$6:$U$10,2,FALSE)),"",VLOOKUP(Y171,'Directive OSH09 (FR)'!$T$6:$U$10,2,FALSE))</f>
        <v>2-Tolérable</v>
      </c>
      <c r="L171" s="126"/>
      <c r="M171" s="127"/>
      <c r="N171" s="27"/>
      <c r="O171" s="27"/>
      <c r="P171" s="27"/>
      <c r="Q171" s="57"/>
      <c r="R171" s="35"/>
      <c r="S171" s="7">
        <f t="shared" ref="S171:T173" si="122">U171</f>
        <v>0</v>
      </c>
      <c r="T171" s="35">
        <f t="shared" si="122"/>
        <v>0</v>
      </c>
      <c r="U171" s="3">
        <f>IF(A171="",0,IF(Q$179="",1,IF(Q$179+$U$93*365&lt;$U$1,1,0)))</f>
        <v>0</v>
      </c>
      <c r="V171" s="163">
        <f>IF(A171="",0,IF(Q$179="",1,IF(Q$179+$V$93*365&lt;$U$1,1,0)))</f>
        <v>0</v>
      </c>
      <c r="W171" s="162">
        <f>IF(ISERROR(VLOOKUP(H171,'Directive OSH09 (FR)'!$O$6:$P$10,2,FALSE)),"",VLOOKUP(H171,'Directive OSH09 (FR)'!$O$6:$P$10,2,FALSE))</f>
        <v>9</v>
      </c>
      <c r="X171" s="3">
        <f>IF(ISERROR(VLOOKUP(I171,'Directive OSH09 (FR)'!$O$13:$P$17,2,FALSE)),"",VLOOKUP(I171,'Directive OSH09 (FR)'!$O$13:$P$17,2,FALSE))</f>
        <v>1</v>
      </c>
      <c r="Y171" s="3">
        <f>IF(J171="","",IF(J171&gt;=161,5,IF(J171&gt;=65,4,IF(J171&gt;=20,3,IF(J171&gt;=9,2,1)))))</f>
        <v>2</v>
      </c>
      <c r="Z171" s="196"/>
      <c r="AA171" s="418"/>
      <c r="AB171" s="418"/>
      <c r="AC171" s="418"/>
      <c r="AD171" s="419"/>
      <c r="AE171" s="421"/>
      <c r="AF171" s="8"/>
      <c r="AG171" s="8"/>
      <c r="AH171" s="8">
        <f>IF(ISERROR(AU171*AV171),"",AU171*AV171)</f>
        <v>0</v>
      </c>
      <c r="AI171" s="427"/>
      <c r="AJ171" s="319"/>
    </row>
    <row r="172" spans="1:36" ht="51">
      <c r="A172" s="261"/>
      <c r="B172" s="8" t="s">
        <v>1006</v>
      </c>
      <c r="C172" s="255" t="s">
        <v>641</v>
      </c>
      <c r="D172" s="255" t="s">
        <v>642</v>
      </c>
      <c r="E172" s="266" t="s">
        <v>33</v>
      </c>
      <c r="F172" s="300">
        <v>12</v>
      </c>
      <c r="G172" s="321" t="s">
        <v>643</v>
      </c>
      <c r="H172" s="7" t="s">
        <v>35</v>
      </c>
      <c r="I172" s="8" t="s">
        <v>46</v>
      </c>
      <c r="J172" s="8">
        <f t="shared" ref="J172" si="123">IF(ISERROR(W172*X172),"",W172*X172)</f>
        <v>2</v>
      </c>
      <c r="K172" s="14" t="str">
        <f>IF(ISERROR(VLOOKUP(Y172,'Directive OSH09 (FR)'!$T$6:$U$10,2,FALSE)),"",VLOOKUP(Y172,'Directive OSH09 (FR)'!$T$6:$U$10,2,FALSE))</f>
        <v>1-Negligeable</v>
      </c>
      <c r="L172" s="126"/>
      <c r="M172" s="127"/>
      <c r="N172" s="27"/>
      <c r="O172" s="27"/>
      <c r="P172" s="27"/>
      <c r="Q172" s="57"/>
      <c r="R172" s="35"/>
      <c r="S172" s="7">
        <f t="shared" si="122"/>
        <v>0</v>
      </c>
      <c r="T172" s="35">
        <f t="shared" si="122"/>
        <v>0</v>
      </c>
      <c r="U172" s="3">
        <f>IF(A172="",0,IF(Q$179="",1,IF(Q$179+$U$93*365&lt;$U$1,1,0)))</f>
        <v>0</v>
      </c>
      <c r="V172" s="163">
        <f>IF(A172="",0,IF(Q$179="",1,IF(Q$179+$V$93*365&lt;$U$1,1,0)))</f>
        <v>0</v>
      </c>
      <c r="W172" s="162">
        <f>IF(ISERROR(VLOOKUP(H172,'Directive OSH09 (FR)'!$O$6:$P$10,2,FALSE)),"",VLOOKUP(H172,'Directive OSH09 (FR)'!$O$6:$P$10,2,FALSE))</f>
        <v>2</v>
      </c>
      <c r="X172" s="3">
        <f>IF(ISERROR(VLOOKUP(I172,'Directive OSH09 (FR)'!$O$13:$P$17,2,FALSE)),"",VLOOKUP(I172,'Directive OSH09 (FR)'!$O$13:$P$17,2,FALSE))</f>
        <v>1</v>
      </c>
      <c r="Y172" s="3">
        <f t="shared" ref="Y172" si="124">IF(J172="","",IF(J172&gt;=161,5,IF(J172&gt;=65,4,IF(J172&gt;=20,3,IF(J172&gt;=9,2,1)))))</f>
        <v>1</v>
      </c>
      <c r="Z172" s="196"/>
      <c r="AA172" s="418"/>
      <c r="AB172" s="418"/>
      <c r="AC172" s="418"/>
      <c r="AD172" s="419"/>
      <c r="AE172" s="421"/>
      <c r="AF172" s="8"/>
      <c r="AG172" s="8"/>
      <c r="AH172" s="8">
        <f t="shared" ref="AH172" si="125">IF(ISERROR(AU172*AV172),"",AU172*AV172)</f>
        <v>0</v>
      </c>
      <c r="AI172" s="426"/>
      <c r="AJ172" s="319"/>
    </row>
    <row r="173" spans="1:36" ht="25.5">
      <c r="A173" s="261"/>
      <c r="B173" s="8" t="s">
        <v>1120</v>
      </c>
      <c r="C173" s="8" t="s">
        <v>1121</v>
      </c>
      <c r="D173" s="8" t="s">
        <v>1122</v>
      </c>
      <c r="E173" s="266" t="s">
        <v>33</v>
      </c>
      <c r="F173" s="267">
        <v>12</v>
      </c>
      <c r="G173" s="321" t="s">
        <v>1123</v>
      </c>
      <c r="H173" s="7" t="s">
        <v>38</v>
      </c>
      <c r="I173" s="8" t="s">
        <v>46</v>
      </c>
      <c r="J173" s="8">
        <f>IF(ISERROR(W173*X173),"",W173*X173)</f>
        <v>4</v>
      </c>
      <c r="K173" s="14" t="str">
        <f>IF(ISERROR(VLOOKUP(Y173,'Directive OSH09 (FR)'!$T$6:$U$10,2,FALSE)),"",VLOOKUP(Y173,'Directive OSH09 (FR)'!$T$6:$U$10,2,FALSE))</f>
        <v>1-Negligeable</v>
      </c>
      <c r="L173" s="126"/>
      <c r="M173" s="127"/>
      <c r="N173" s="27"/>
      <c r="O173" s="27"/>
      <c r="P173" s="27"/>
      <c r="Q173" s="57"/>
      <c r="R173" s="35"/>
      <c r="S173" s="7">
        <f t="shared" si="122"/>
        <v>0</v>
      </c>
      <c r="T173" s="35">
        <f t="shared" si="122"/>
        <v>0</v>
      </c>
      <c r="U173" s="3">
        <f>IF(A173="",0,IF(Q$163="",1,IF(Q$163+$U$88*365&lt;$U$1,1,0)))</f>
        <v>0</v>
      </c>
      <c r="V173" s="163">
        <f>IF(A173="",0,IF(Q$163="",1,IF(Q$163+$V$88*365&lt;$U$1,1,0)))</f>
        <v>0</v>
      </c>
      <c r="W173" s="162">
        <f>IF(ISERROR(VLOOKUP(H173,'Directive OSH09 (FR)'!$O$6:$P$10,2,FALSE)),"",VLOOKUP(H173,'Directive OSH09 (FR)'!$O$6:$P$10,2,FALSE))</f>
        <v>4</v>
      </c>
      <c r="X173" s="3">
        <f>IF(ISERROR(VLOOKUP(I173,'Directive OSH09 (FR)'!$O$13:$P$17,2,FALSE)),"",VLOOKUP(I173,'Directive OSH09 (FR)'!$O$13:$P$17,2,FALSE))</f>
        <v>1</v>
      </c>
      <c r="Y173" s="3">
        <f>IF(J173="","",IF(J173&gt;=161,5,IF(J173&gt;=65,4,IF(J173&gt;=20,3,IF(J173&gt;=9,2,1)))))</f>
        <v>1</v>
      </c>
      <c r="Z173" s="196"/>
      <c r="AA173" s="418"/>
      <c r="AB173" s="418"/>
      <c r="AC173" s="418"/>
      <c r="AD173" s="420"/>
      <c r="AE173" s="417"/>
      <c r="AF173" s="274"/>
      <c r="AG173" s="435"/>
      <c r="AH173" s="435"/>
      <c r="AI173" s="436"/>
    </row>
    <row r="174" spans="1:36">
      <c r="A174" s="261"/>
      <c r="B174" s="8"/>
      <c r="C174" s="8"/>
      <c r="D174" s="8"/>
      <c r="E174" s="266"/>
      <c r="F174" s="283"/>
      <c r="G174" s="459"/>
      <c r="H174" s="7"/>
      <c r="I174" s="8"/>
      <c r="J174" s="8" t="str">
        <f t="shared" ref="J174:J175" si="126">IF(ISERROR(W174*X174),"",W174*X174)</f>
        <v/>
      </c>
      <c r="K174" s="14" t="str">
        <f>IF(ISERROR(VLOOKUP(Y174,'Directive OSH09 (FR)'!$T$6:$U$10,2,FALSE)),"",VLOOKUP(Y174,'Directive OSH09 (FR)'!$T$6:$U$10,2,FALSE))</f>
        <v/>
      </c>
      <c r="L174" s="126"/>
      <c r="M174" s="127"/>
      <c r="N174" s="27"/>
      <c r="O174" s="27"/>
      <c r="P174" s="27"/>
      <c r="Q174" s="57"/>
      <c r="R174" s="35"/>
      <c r="S174" s="7">
        <f t="shared" ref="S174:T175" si="127">U174</f>
        <v>0</v>
      </c>
      <c r="T174" s="35">
        <f t="shared" si="127"/>
        <v>0</v>
      </c>
      <c r="U174" s="3">
        <f>IF(A174="",0,IF(Q$170="",1,IF(Q$170+$U$89*365&lt;$U$1,1,0)))</f>
        <v>0</v>
      </c>
      <c r="V174" s="163">
        <f>IF(A174="",0,IF(Q$170="",1,IF(Q$170+$V$89*365&lt;$U$1,1,0)))</f>
        <v>0</v>
      </c>
      <c r="W174" s="162" t="str">
        <f>IF(ISERROR(VLOOKUP(H174,'Directive OSH09 (FR)'!$O$6:$P$10,2,FALSE)),"",VLOOKUP(H174,'Directive OSH09 (FR)'!$O$6:$P$10,2,FALSE))</f>
        <v/>
      </c>
      <c r="X174" s="3" t="str">
        <f>IF(ISERROR(VLOOKUP(I174,'Directive OSH09 (FR)'!$O$13:$P$17,2,FALSE)),"",VLOOKUP(I174,'Directive OSH09 (FR)'!$O$13:$P$17,2,FALSE))</f>
        <v/>
      </c>
      <c r="Y174" s="3" t="str">
        <f t="shared" ref="Y174:Y175" si="128">IF(J174="","",IF(J174&gt;=161,5,IF(J174&gt;=65,4,IF(J174&gt;=20,3,IF(J174&gt;=9,2,1)))))</f>
        <v/>
      </c>
      <c r="Z174" s="417"/>
      <c r="AA174" s="418"/>
      <c r="AB174" s="418"/>
      <c r="AC174" s="418"/>
      <c r="AD174" s="419"/>
      <c r="AE174" s="417"/>
      <c r="AF174" s="418"/>
      <c r="AG174" s="418"/>
      <c r="AH174" s="418"/>
      <c r="AI174" s="419"/>
    </row>
    <row r="175" spans="1:36" ht="5.25" customHeight="1">
      <c r="A175" s="405"/>
      <c r="B175" s="62"/>
      <c r="C175" s="62"/>
      <c r="D175" s="62"/>
      <c r="E175" s="293"/>
      <c r="F175" s="293"/>
      <c r="G175" s="460"/>
      <c r="H175" s="61"/>
      <c r="I175" s="62"/>
      <c r="J175" s="62" t="str">
        <f t="shared" si="126"/>
        <v/>
      </c>
      <c r="K175" s="63" t="str">
        <f>IF(ISERROR(VLOOKUP(Y175,'Directive OSH09 (FR)'!$T$6:$U$10,2,FALSE)),"",VLOOKUP(Y175,'Directive OSH09 (FR)'!$T$6:$U$10,2,FALSE))</f>
        <v/>
      </c>
      <c r="L175" s="61"/>
      <c r="M175" s="64"/>
      <c r="N175" s="64"/>
      <c r="O175" s="64"/>
      <c r="P175" s="64"/>
      <c r="Q175" s="65"/>
      <c r="R175" s="66"/>
      <c r="S175" s="61">
        <f t="shared" si="127"/>
        <v>0</v>
      </c>
      <c r="T175" s="66">
        <f t="shared" si="127"/>
        <v>0</v>
      </c>
      <c r="U175" s="164">
        <f>IF(A175="",0,IF(Q$170="",1,IF(Q$170+$U$89*365&lt;$U$1,1,0)))</f>
        <v>0</v>
      </c>
      <c r="V175" s="165">
        <f>IF(A175="",0,IF(Q$170="",1,IF(Q$170+$V$89*365&lt;$U$1,1,0)))</f>
        <v>0</v>
      </c>
      <c r="W175" s="162" t="str">
        <f>IF(ISERROR(VLOOKUP(H175,'Directive OSH09 (FR)'!$O$6:$P$10,2,FALSE)),"",VLOOKUP(H175,'Directive OSH09 (FR)'!$O$6:$P$10,2,FALSE))</f>
        <v/>
      </c>
      <c r="X175" s="3" t="str">
        <f>IF(ISERROR(VLOOKUP(I175,'Directive OSH09 (FR)'!$O$13:$P$17,2,FALSE)),"",VLOOKUP(I175,'Directive OSH09 (FR)'!$O$13:$P$17,2,FALSE))</f>
        <v/>
      </c>
      <c r="Y175" s="3" t="str">
        <f t="shared" si="128"/>
        <v/>
      </c>
      <c r="Z175" s="417"/>
      <c r="AA175" s="418"/>
      <c r="AB175" s="418"/>
      <c r="AC175" s="418"/>
      <c r="AD175" s="419"/>
      <c r="AE175" s="417"/>
      <c r="AF175" s="418"/>
      <c r="AG175" s="418"/>
      <c r="AH175" s="418"/>
      <c r="AI175" s="419"/>
    </row>
    <row r="176" spans="1:36" s="398" customFormat="1">
      <c r="A176" s="410" t="s">
        <v>341</v>
      </c>
      <c r="J176" s="398" t="str">
        <f>IF(SUM(J177:J181)=0,"",MAX(J177:J181))</f>
        <v/>
      </c>
      <c r="K176" s="398" t="str">
        <f>IF(ISERROR(VLOOKUP(Y176,'Directive OSH09 (FR)'!$T$6:$U$10,2,FALSE)),"",VLOOKUP(Y176,'Directive OSH09 (FR)'!$T$6:$U$10,2,FALSE))</f>
        <v/>
      </c>
      <c r="L176" s="398" t="str">
        <f>IF(ISERROR(VLOOKUP($A176,Dangers!$B$4:$G$1001,4,FALSE)),"ERR",IF(ISBLANK(VLOOKUP($A176,Dangers!$B$4:$G$1001,4,FALSE)),"","Yes"))</f>
        <v>ERR</v>
      </c>
      <c r="M176" s="398" t="str">
        <f>IF(ISERROR(VLOOKUP($A176,Dangers!$B$4:$G$1001,6,FALSE)),"ERR",IF(ISBLANK((VLOOKUP($A176,Dangers!$B$4:$G$1001,6,FALSE))),"","Yes"))</f>
        <v>ERR</v>
      </c>
      <c r="Q176" s="398" t="str">
        <f>IF(OR(L176="Yes",M176="Yes"),MAX(Q177:Q181),"")</f>
        <v/>
      </c>
      <c r="S176" s="398">
        <f>IF(L176="Yes",IF(SUM(S177:S181)=0,0,1),2)</f>
        <v>2</v>
      </c>
      <c r="T176" s="398">
        <f>IF(M176="Yes",IF(SUM(T177:T181)=0,0,1),2)</f>
        <v>2</v>
      </c>
      <c r="U176" s="398">
        <v>0</v>
      </c>
      <c r="V176" s="398">
        <v>0</v>
      </c>
      <c r="W176" s="398" t="str">
        <f>IF(ISERROR(VLOOKUP(H176,'Directive OSH09 (FR)'!$O$6:$P$10,2,FALSE)),"",VLOOKUP(H176,'Directive OSH09 (FR)'!$O$6:$P$10,2,FALSE))</f>
        <v/>
      </c>
      <c r="X176" s="398" t="str">
        <f>IF(ISERROR(VLOOKUP(I176,'Directive OSH09 (FR)'!$O$13:$P$17,2,FALSE)),"",VLOOKUP(I176,'Directive OSH09 (FR)'!$O$13:$P$17,2,FALSE))</f>
        <v/>
      </c>
      <c r="Y176" s="370" t="str">
        <f>IF(J176="","",IF(J176&gt;=161,5,IF(J176&gt;=65,4,IF(J176&gt;=20,3,IF(J176&gt;=9,2,1)))))</f>
        <v/>
      </c>
      <c r="Z176" s="412"/>
      <c r="AD176" s="453"/>
      <c r="AE176" s="412"/>
      <c r="AI176" s="453"/>
      <c r="AJ176" s="518"/>
    </row>
    <row r="177" spans="1:35" s="319" customFormat="1">
      <c r="A177" s="260" t="s">
        <v>463</v>
      </c>
      <c r="B177" s="8"/>
      <c r="C177" s="8"/>
      <c r="D177" s="8"/>
      <c r="E177" s="266"/>
      <c r="F177" s="283"/>
      <c r="G177" s="321"/>
      <c r="H177" s="7"/>
      <c r="I177" s="8"/>
      <c r="J177" s="8" t="str">
        <f>IF(ISERROR(W177*X177),"",W177*X177)</f>
        <v/>
      </c>
      <c r="K177" s="14" t="str">
        <f>IF(ISERROR(VLOOKUP(Y177,'Directive OSH09 (FR)'!$T$6:$U$10,2,FALSE)),"",VLOOKUP(Y177,'Directive OSH09 (FR)'!$T$6:$U$10,2,FALSE))</f>
        <v/>
      </c>
      <c r="L177" s="126"/>
      <c r="M177" s="127"/>
      <c r="N177" s="27"/>
      <c r="O177" s="27"/>
      <c r="P177" s="27"/>
      <c r="Q177" s="57"/>
      <c r="R177" s="35"/>
      <c r="S177" s="7">
        <f t="shared" ref="S177:T181" si="129">U177</f>
        <v>1</v>
      </c>
      <c r="T177" s="35">
        <f t="shared" si="129"/>
        <v>1</v>
      </c>
      <c r="U177" s="3">
        <f>IF(A177="",0,IF(Q$176="",1,IF(Q$176+$U$89*365&lt;$U$1,1,0)))</f>
        <v>1</v>
      </c>
      <c r="V177" s="163">
        <f>IF(A177="",0,IF(Q$176="",1,IF(Q$176+$V$89*365&lt;$U$1,1,0)))</f>
        <v>1</v>
      </c>
      <c r="W177" s="162" t="str">
        <f>IF(ISERROR(VLOOKUP(H177,'Directive OSH09 (FR)'!$O$6:$P$10,2,FALSE)),"",VLOOKUP(H177,'Directive OSH09 (FR)'!$O$6:$P$10,2,FALSE))</f>
        <v/>
      </c>
      <c r="X177" s="3" t="str">
        <f>IF(ISERROR(VLOOKUP(I177,'Directive OSH09 (FR)'!$O$13:$P$17,2,FALSE)),"",VLOOKUP(I177,'Directive OSH09 (FR)'!$O$13:$P$17,2,FALSE))</f>
        <v/>
      </c>
      <c r="Y177" s="3" t="str">
        <f>IF(J177="","",IF(J177&gt;=161,5,IF(J177&gt;=65,4,IF(J177&gt;=20,3,IF(J177&gt;=9,2,1)))))</f>
        <v/>
      </c>
      <c r="Z177" s="428"/>
      <c r="AA177" s="307"/>
      <c r="AB177" s="307"/>
      <c r="AC177" s="307"/>
      <c r="AD177" s="426"/>
      <c r="AE177" s="428"/>
      <c r="AF177" s="307"/>
      <c r="AG177" s="307"/>
      <c r="AH177" s="307"/>
      <c r="AI177" s="426"/>
    </row>
    <row r="178" spans="1:35" s="319" customFormat="1">
      <c r="A178" s="261"/>
      <c r="B178" s="8"/>
      <c r="C178" s="8"/>
      <c r="D178" s="8"/>
      <c r="E178" s="266"/>
      <c r="F178" s="283"/>
      <c r="G178" s="321"/>
      <c r="H178" s="7"/>
      <c r="I178" s="8"/>
      <c r="J178" s="8" t="str">
        <f t="shared" ref="J178:J181" si="130">IF(ISERROR(W178*X178),"",W178*X178)</f>
        <v/>
      </c>
      <c r="K178" s="14" t="str">
        <f>IF(ISERROR(VLOOKUP(Y178,'Directive OSH09 (FR)'!$T$6:$U$10,2,FALSE)),"",VLOOKUP(Y178,'Directive OSH09 (FR)'!$T$6:$U$10,2,FALSE))</f>
        <v/>
      </c>
      <c r="L178" s="126"/>
      <c r="M178" s="127"/>
      <c r="N178" s="27"/>
      <c r="O178" s="27"/>
      <c r="P178" s="27"/>
      <c r="Q178" s="57"/>
      <c r="R178" s="35"/>
      <c r="S178" s="7">
        <f t="shared" si="129"/>
        <v>0</v>
      </c>
      <c r="T178" s="35">
        <f t="shared" si="129"/>
        <v>0</v>
      </c>
      <c r="U178" s="3">
        <f>IF(A178="",0,IF(Q$176="",1,IF(Q$176+$U$89*365&lt;$U$1,1,0)))</f>
        <v>0</v>
      </c>
      <c r="V178" s="163">
        <f>IF(A178="",0,IF(Q$176="",1,IF(Q$176+$V$89*365&lt;$U$1,1,0)))</f>
        <v>0</v>
      </c>
      <c r="W178" s="162" t="str">
        <f>IF(ISERROR(VLOOKUP(H178,'Directive OSH09 (FR)'!$O$6:$P$10,2,FALSE)),"",VLOOKUP(H178,'Directive OSH09 (FR)'!$O$6:$P$10,2,FALSE))</f>
        <v/>
      </c>
      <c r="X178" s="3" t="str">
        <f>IF(ISERROR(VLOOKUP(I178,'Directive OSH09 (FR)'!$O$13:$P$17,2,FALSE)),"",VLOOKUP(I178,'Directive OSH09 (FR)'!$O$13:$P$17,2,FALSE))</f>
        <v/>
      </c>
      <c r="Y178" s="3" t="str">
        <f t="shared" ref="Y178:Y181" si="131">IF(J178="","",IF(J178&gt;=161,5,IF(J178&gt;=65,4,IF(J178&gt;=20,3,IF(J178&gt;=9,2,1)))))</f>
        <v/>
      </c>
      <c r="Z178" s="428"/>
      <c r="AA178" s="307"/>
      <c r="AB178" s="307"/>
      <c r="AC178" s="307"/>
      <c r="AD178" s="426"/>
      <c r="AE178" s="428"/>
      <c r="AF178" s="307"/>
      <c r="AG178" s="307"/>
      <c r="AH178" s="307"/>
      <c r="AI178" s="426"/>
    </row>
    <row r="179" spans="1:35" s="319" customFormat="1">
      <c r="A179" s="261"/>
      <c r="B179" s="8"/>
      <c r="C179" s="8"/>
      <c r="D179" s="8"/>
      <c r="E179" s="266"/>
      <c r="F179" s="283"/>
      <c r="G179" s="321"/>
      <c r="H179" s="7"/>
      <c r="I179" s="8"/>
      <c r="J179" s="8" t="str">
        <f t="shared" si="130"/>
        <v/>
      </c>
      <c r="K179" s="14" t="str">
        <f>IF(ISERROR(VLOOKUP(Y179,'Directive OSH09 (FR)'!$T$6:$U$10,2,FALSE)),"",VLOOKUP(Y179,'Directive OSH09 (FR)'!$T$6:$U$10,2,FALSE))</f>
        <v/>
      </c>
      <c r="L179" s="126"/>
      <c r="M179" s="127"/>
      <c r="N179" s="27"/>
      <c r="O179" s="27"/>
      <c r="P179" s="27"/>
      <c r="Q179" s="57"/>
      <c r="R179" s="35"/>
      <c r="S179" s="7">
        <f t="shared" si="129"/>
        <v>0</v>
      </c>
      <c r="T179" s="35">
        <f t="shared" si="129"/>
        <v>0</v>
      </c>
      <c r="U179" s="3">
        <f>IF(A179="",0,IF(Q$176="",1,IF(Q$176+$U$89*365&lt;$U$1,1,0)))</f>
        <v>0</v>
      </c>
      <c r="V179" s="163">
        <f>IF(A179="",0,IF(Q$176="",1,IF(Q$176+$V$89*365&lt;$U$1,1,0)))</f>
        <v>0</v>
      </c>
      <c r="W179" s="162" t="str">
        <f>IF(ISERROR(VLOOKUP(H179,'Directive OSH09 (FR)'!$O$6:$P$10,2,FALSE)),"",VLOOKUP(H179,'Directive OSH09 (FR)'!$O$6:$P$10,2,FALSE))</f>
        <v/>
      </c>
      <c r="X179" s="3" t="str">
        <f>IF(ISERROR(VLOOKUP(I179,'Directive OSH09 (FR)'!$O$13:$P$17,2,FALSE)),"",VLOOKUP(I179,'Directive OSH09 (FR)'!$O$13:$P$17,2,FALSE))</f>
        <v/>
      </c>
      <c r="Y179" s="3" t="str">
        <f t="shared" si="131"/>
        <v/>
      </c>
      <c r="Z179" s="428"/>
      <c r="AA179" s="307"/>
      <c r="AB179" s="307"/>
      <c r="AC179" s="307"/>
      <c r="AD179" s="426"/>
      <c r="AE179" s="428"/>
      <c r="AF179" s="307"/>
      <c r="AG179" s="307"/>
      <c r="AH179" s="307"/>
      <c r="AI179" s="426"/>
    </row>
    <row r="180" spans="1:35" s="319" customFormat="1">
      <c r="A180" s="261"/>
      <c r="B180" s="8"/>
      <c r="C180" s="8"/>
      <c r="D180" s="8"/>
      <c r="E180" s="266"/>
      <c r="F180" s="283"/>
      <c r="G180" s="321"/>
      <c r="H180" s="7"/>
      <c r="I180" s="8"/>
      <c r="J180" s="8" t="str">
        <f t="shared" si="130"/>
        <v/>
      </c>
      <c r="K180" s="14" t="str">
        <f>IF(ISERROR(VLOOKUP(Y180,'Directive OSH09 (FR)'!$T$6:$U$10,2,FALSE)),"",VLOOKUP(Y180,'Directive OSH09 (FR)'!$T$6:$U$10,2,FALSE))</f>
        <v/>
      </c>
      <c r="L180" s="126"/>
      <c r="M180" s="127"/>
      <c r="N180" s="27"/>
      <c r="O180" s="27"/>
      <c r="P180" s="27"/>
      <c r="Q180" s="57"/>
      <c r="R180" s="35"/>
      <c r="S180" s="7">
        <f t="shared" si="129"/>
        <v>0</v>
      </c>
      <c r="T180" s="35">
        <f t="shared" si="129"/>
        <v>0</v>
      </c>
      <c r="U180" s="3">
        <f>IF(A180="",0,IF(Q$176="",1,IF(Q$176+$U$89*365&lt;$U$1,1,0)))</f>
        <v>0</v>
      </c>
      <c r="V180" s="163">
        <f>IF(A180="",0,IF(Q$176="",1,IF(Q$176+$V$89*365&lt;$U$1,1,0)))</f>
        <v>0</v>
      </c>
      <c r="W180" s="162" t="str">
        <f>IF(ISERROR(VLOOKUP(H180,'Directive OSH09 (FR)'!$O$6:$P$10,2,FALSE)),"",VLOOKUP(H180,'Directive OSH09 (FR)'!$O$6:$P$10,2,FALSE))</f>
        <v/>
      </c>
      <c r="X180" s="3" t="str">
        <f>IF(ISERROR(VLOOKUP(I180,'Directive OSH09 (FR)'!$O$13:$P$17,2,FALSE)),"",VLOOKUP(I180,'Directive OSH09 (FR)'!$O$13:$P$17,2,FALSE))</f>
        <v/>
      </c>
      <c r="Y180" s="3" t="str">
        <f t="shared" si="131"/>
        <v/>
      </c>
      <c r="Z180" s="428"/>
      <c r="AA180" s="307"/>
      <c r="AB180" s="307"/>
      <c r="AC180" s="307"/>
      <c r="AD180" s="426"/>
      <c r="AE180" s="428"/>
      <c r="AF180" s="307"/>
      <c r="AG180" s="307"/>
      <c r="AH180" s="307"/>
      <c r="AI180" s="426"/>
    </row>
    <row r="181" spans="1:35" s="319" customFormat="1" ht="5.25" customHeight="1">
      <c r="A181" s="405"/>
      <c r="B181" s="62"/>
      <c r="C181" s="62"/>
      <c r="D181" s="62"/>
      <c r="E181" s="293"/>
      <c r="F181" s="293"/>
      <c r="G181" s="461"/>
      <c r="H181" s="61"/>
      <c r="I181" s="62"/>
      <c r="J181" s="62" t="str">
        <f t="shared" si="130"/>
        <v/>
      </c>
      <c r="K181" s="63" t="str">
        <f>IF(ISERROR(VLOOKUP(Y181,'Directive OSH09 (FR)'!$T$6:$U$10,2,FALSE)),"",VLOOKUP(Y181,'Directive OSH09 (FR)'!$T$6:$U$10,2,FALSE))</f>
        <v/>
      </c>
      <c r="L181" s="73"/>
      <c r="M181" s="74"/>
      <c r="N181" s="74"/>
      <c r="O181" s="74"/>
      <c r="P181" s="74"/>
      <c r="Q181" s="75"/>
      <c r="R181" s="76"/>
      <c r="S181" s="61">
        <f t="shared" si="129"/>
        <v>0</v>
      </c>
      <c r="T181" s="66">
        <f t="shared" si="129"/>
        <v>0</v>
      </c>
      <c r="U181" s="61">
        <f>IF(A181="",0,IF(Q$176="",1,IF(Q$176+$U$89*365&lt;$U$1,1,0)))</f>
        <v>0</v>
      </c>
      <c r="V181" s="66">
        <f>IF(A181="",0,IF(Q$176="",1,IF(Q$176+$V$89*365&lt;$U$1,1,0)))</f>
        <v>0</v>
      </c>
      <c r="W181" s="166" t="str">
        <f>IF(ISERROR(VLOOKUP(H181,'Directive OSH09 (FR)'!$O$6:$P$10,2,FALSE)),"",VLOOKUP(H181,'Directive OSH09 (FR)'!$O$6:$P$10,2,FALSE))</f>
        <v/>
      </c>
      <c r="X181" s="167" t="str">
        <f>IF(ISERROR(VLOOKUP(I181,'Directive OSH09 (FR)'!$O$13:$P$17,2,FALSE)),"",VLOOKUP(I181,'Directive OSH09 (FR)'!$O$13:$P$17,2,FALSE))</f>
        <v/>
      </c>
      <c r="Y181" s="167" t="str">
        <f t="shared" si="131"/>
        <v/>
      </c>
      <c r="Z181" s="429"/>
      <c r="AA181" s="430"/>
      <c r="AB181" s="430"/>
      <c r="AC181" s="430"/>
      <c r="AD181" s="431"/>
      <c r="AE181" s="429"/>
      <c r="AF181" s="430"/>
      <c r="AG181" s="430"/>
      <c r="AH181" s="430"/>
      <c r="AI181" s="431"/>
    </row>
    <row r="182" spans="1:35" s="319" customFormat="1">
      <c r="A182" s="406"/>
      <c r="K182" s="3"/>
      <c r="L182" s="3"/>
      <c r="M182" s="3"/>
      <c r="N182" s="3"/>
      <c r="O182" s="3"/>
      <c r="P182" s="3"/>
      <c r="Q182" s="3"/>
      <c r="R182" s="3"/>
      <c r="S182" s="3"/>
      <c r="T182" s="3"/>
    </row>
  </sheetData>
  <mergeCells count="6">
    <mergeCell ref="AE10:AI10"/>
    <mergeCell ref="D8:G8"/>
    <mergeCell ref="G10:K10"/>
    <mergeCell ref="L10:R10"/>
    <mergeCell ref="S10:Y10"/>
    <mergeCell ref="Z10:AD10"/>
  </mergeCells>
  <conditionalFormatting sqref="K182:T65550 K11:Y11 V1:Y1 AI11">
    <cfRule type="cellIs" dxfId="1834" priority="607" stopIfTrue="1" operator="equal">
      <formula>"5-Risque Intolérable"</formula>
    </cfRule>
    <cfRule type="cellIs" dxfId="1833" priority="608" stopIfTrue="1" operator="equal">
      <formula>"4-Risque Substantiel"</formula>
    </cfRule>
    <cfRule type="cellIs" dxfId="1832" priority="609" stopIfTrue="1" operator="between">
      <formula>"2-Risque Tolérable"</formula>
      <formula>"3-Risque Modéré"</formula>
    </cfRule>
  </conditionalFormatting>
  <conditionalFormatting sqref="K177:K181 K159 K141:K143 N48:P48 N30:P30 K73:K76 K96:K100 N36:P36 K121:K125 R18 N18:P18 N12:P12 N24:P24 N42:P42 K12:K24 R30 R36 K78:K82 K84:K88 R24 R48 K91:K94 K116:K119 K166:K169 K107 K110:K113 K134:K137 K174:K175 K130:K131 R12 R42 K145:K146 K30:K53 K61 K69:K70 K155:K157 K161:K163">
    <cfRule type="expression" dxfId="1831" priority="604" stopIfTrue="1">
      <formula>LEFT(K12,1)="5"</formula>
    </cfRule>
    <cfRule type="expression" dxfId="1830" priority="605" stopIfTrue="1">
      <formula>LEFT(K12,1)="4"</formula>
    </cfRule>
    <cfRule type="expression" dxfId="1829" priority="606" stopIfTrue="1">
      <formula>OR(LEFT(K12,1)="3",LEFT(K12,1)="2")</formula>
    </cfRule>
  </conditionalFormatting>
  <conditionalFormatting sqref="L18 L30 L24 L12 L42 L48 L36">
    <cfRule type="expression" dxfId="1828" priority="602" stopIfTrue="1">
      <formula>$S12=1</formula>
    </cfRule>
    <cfRule type="expression" dxfId="1827" priority="603" stopIfTrue="1">
      <formula>$S12=0</formula>
    </cfRule>
  </conditionalFormatting>
  <conditionalFormatting sqref="M18 M12 M24 M30 M42 M48 M36">
    <cfRule type="expression" dxfId="1826" priority="600" stopIfTrue="1">
      <formula>$T12=1</formula>
    </cfRule>
    <cfRule type="expression" dxfId="1825" priority="601" stopIfTrue="1">
      <formula>$T12=0</formula>
    </cfRule>
  </conditionalFormatting>
  <conditionalFormatting sqref="D8:G8">
    <cfRule type="expression" dxfId="1824" priority="599" stopIfTrue="1">
      <formula>($F$9&lt;=0.85*$C$7)</formula>
    </cfRule>
  </conditionalFormatting>
  <conditionalFormatting sqref="L18 L12 L24 L30 L42 L48 L36">
    <cfRule type="expression" dxfId="1823" priority="584" stopIfTrue="1">
      <formula>$S12=1</formula>
    </cfRule>
    <cfRule type="expression" dxfId="1822" priority="585" stopIfTrue="1">
      <formula>$S12=0</formula>
    </cfRule>
  </conditionalFormatting>
  <conditionalFormatting sqref="M18 M30 M24 M12 M42 M48 M36">
    <cfRule type="expression" dxfId="1821" priority="582" stopIfTrue="1">
      <formula>$T12=1</formula>
    </cfRule>
    <cfRule type="expression" dxfId="1820" priority="583" stopIfTrue="1">
      <formula>$T12=0</formula>
    </cfRule>
  </conditionalFormatting>
  <conditionalFormatting sqref="L18 L12 L24 L30 L42 L48 L36">
    <cfRule type="expression" dxfId="1819" priority="567" stopIfTrue="1">
      <formula>$S12=1</formula>
    </cfRule>
    <cfRule type="expression" dxfId="1818" priority="568" stopIfTrue="1">
      <formula>$S12=0</formula>
    </cfRule>
  </conditionalFormatting>
  <conditionalFormatting sqref="M18 M30 M24 M12 M42 M48 M36">
    <cfRule type="expression" dxfId="1817" priority="565" stopIfTrue="1">
      <formula>$T12=1</formula>
    </cfRule>
    <cfRule type="expression" dxfId="1816" priority="566" stopIfTrue="1">
      <formula>$T12=0</formula>
    </cfRule>
  </conditionalFormatting>
  <conditionalFormatting sqref="L18 L12 L24 L30 L42 L48 L36">
    <cfRule type="expression" dxfId="1815" priority="550" stopIfTrue="1">
      <formula>$S12=1</formula>
    </cfRule>
    <cfRule type="expression" dxfId="1814" priority="551" stopIfTrue="1">
      <formula>$S12=0</formula>
    </cfRule>
  </conditionalFormatting>
  <conditionalFormatting sqref="M18 M30 M24 M12 M42 M48 M36">
    <cfRule type="expression" dxfId="1813" priority="548" stopIfTrue="1">
      <formula>$T12=1</formula>
    </cfRule>
    <cfRule type="expression" dxfId="1812" priority="549" stopIfTrue="1">
      <formula>$T12=0</formula>
    </cfRule>
  </conditionalFormatting>
  <conditionalFormatting sqref="L18 L12 L24 L30 L42 L48 L36">
    <cfRule type="expression" dxfId="1811" priority="533" stopIfTrue="1">
      <formula>$S12=1</formula>
    </cfRule>
    <cfRule type="expression" dxfId="1810" priority="534" stopIfTrue="1">
      <formula>$S12=0</formula>
    </cfRule>
  </conditionalFormatting>
  <conditionalFormatting sqref="M18 M30 M24 M12 M42 M48 M36">
    <cfRule type="expression" dxfId="1809" priority="531" stopIfTrue="1">
      <formula>$T12=1</formula>
    </cfRule>
    <cfRule type="expression" dxfId="1808" priority="532" stopIfTrue="1">
      <formula>$T12=0</formula>
    </cfRule>
  </conditionalFormatting>
  <conditionalFormatting sqref="L18 L12 L24 L30 L42 L48 L36">
    <cfRule type="expression" dxfId="1807" priority="516" stopIfTrue="1">
      <formula>$S12=1</formula>
    </cfRule>
    <cfRule type="expression" dxfId="1806" priority="517" stopIfTrue="1">
      <formula>$S12=0</formula>
    </cfRule>
  </conditionalFormatting>
  <conditionalFormatting sqref="M18 M30 M24 M12 M42 M48 M36">
    <cfRule type="expression" dxfId="1805" priority="514" stopIfTrue="1">
      <formula>$T12=1</formula>
    </cfRule>
    <cfRule type="expression" dxfId="1804" priority="515" stopIfTrue="1">
      <formula>$T12=0</formula>
    </cfRule>
  </conditionalFormatting>
  <conditionalFormatting sqref="L18 L12 L24 L30 L42 L48 L36">
    <cfRule type="expression" dxfId="1803" priority="499" stopIfTrue="1">
      <formula>$S12=1</formula>
    </cfRule>
    <cfRule type="expression" dxfId="1802" priority="500" stopIfTrue="1">
      <formula>$S12=0</formula>
    </cfRule>
  </conditionalFormatting>
  <conditionalFormatting sqref="M18 M30 M24 M12 M42 M48 M36">
    <cfRule type="expression" dxfId="1801" priority="497" stopIfTrue="1">
      <formula>$T12=1</formula>
    </cfRule>
    <cfRule type="expression" dxfId="1800" priority="498" stopIfTrue="1">
      <formula>$T12=0</formula>
    </cfRule>
  </conditionalFormatting>
  <conditionalFormatting sqref="L18 L12 L24 L30 L42 L48 L36">
    <cfRule type="expression" dxfId="1799" priority="482" stopIfTrue="1">
      <formula>$S12=1</formula>
    </cfRule>
    <cfRule type="expression" dxfId="1798" priority="483" stopIfTrue="1">
      <formula>$S12=0</formula>
    </cfRule>
  </conditionalFormatting>
  <conditionalFormatting sqref="M18 M30 M24 M12 M42 M48 M36">
    <cfRule type="expression" dxfId="1797" priority="480" stopIfTrue="1">
      <formula>$T12=1</formula>
    </cfRule>
    <cfRule type="expression" dxfId="1796" priority="481" stopIfTrue="1">
      <formula>$T12=0</formula>
    </cfRule>
  </conditionalFormatting>
  <conditionalFormatting sqref="L18 L12 L24 L30 L42 L48 L36">
    <cfRule type="expression" dxfId="1795" priority="466" stopIfTrue="1">
      <formula>$S12=1</formula>
    </cfRule>
    <cfRule type="expression" dxfId="1794" priority="467" stopIfTrue="1">
      <formula>$S12=0</formula>
    </cfRule>
  </conditionalFormatting>
  <conditionalFormatting sqref="M18 M30 M24 M12 M42 M48 M36">
    <cfRule type="expression" dxfId="1793" priority="464" stopIfTrue="1">
      <formula>$T12=1</formula>
    </cfRule>
    <cfRule type="expression" dxfId="1792" priority="465" stopIfTrue="1">
      <formula>$T12=0</formula>
    </cfRule>
  </conditionalFormatting>
  <conditionalFormatting sqref="L18 L12 L24 L30 L42 L48 L36">
    <cfRule type="expression" dxfId="1791" priority="449" stopIfTrue="1">
      <formula>$S12=1</formula>
    </cfRule>
    <cfRule type="expression" dxfId="1790" priority="450" stopIfTrue="1">
      <formula>$S12=0</formula>
    </cfRule>
  </conditionalFormatting>
  <conditionalFormatting sqref="M18 M30 M24 M12 M42 M48 M36">
    <cfRule type="expression" dxfId="1789" priority="447" stopIfTrue="1">
      <formula>$T12=1</formula>
    </cfRule>
    <cfRule type="expression" dxfId="1788" priority="448" stopIfTrue="1">
      <formula>$T12=0</formula>
    </cfRule>
  </conditionalFormatting>
  <conditionalFormatting sqref="K25:K29">
    <cfRule type="expression" dxfId="1787" priority="368" stopIfTrue="1">
      <formula>LEFT(K25,1)="5"</formula>
    </cfRule>
    <cfRule type="expression" dxfId="1786" priority="369" stopIfTrue="1">
      <formula>LEFT(K25,1)="4"</formula>
    </cfRule>
    <cfRule type="expression" dxfId="1785" priority="370" stopIfTrue="1">
      <formula>OR(LEFT(K25,1)="3",LEFT(K25,1)="2")</formula>
    </cfRule>
  </conditionalFormatting>
  <conditionalFormatting sqref="K25:K29">
    <cfRule type="expression" dxfId="1784" priority="365" stopIfTrue="1">
      <formula>LEFT(K25,1)="5"</formula>
    </cfRule>
    <cfRule type="expression" dxfId="1783" priority="366" stopIfTrue="1">
      <formula>LEFT(K25,1)="4"</formula>
    </cfRule>
    <cfRule type="expression" dxfId="1782" priority="367" stopIfTrue="1">
      <formula>OR(LEFT(K25,1)="3",LEFT(K25,1)="2")</formula>
    </cfRule>
  </conditionalFormatting>
  <conditionalFormatting sqref="K25:K29">
    <cfRule type="expression" dxfId="1781" priority="362" stopIfTrue="1">
      <formula>LEFT(K25,1)="5"</formula>
    </cfRule>
    <cfRule type="expression" dxfId="1780" priority="363" stopIfTrue="1">
      <formula>LEFT(K25,1)="4"</formula>
    </cfRule>
    <cfRule type="expression" dxfId="1779" priority="364" stopIfTrue="1">
      <formula>OR(LEFT(K25,1)="3",LEFT(K25,1)="2")</formula>
    </cfRule>
  </conditionalFormatting>
  <conditionalFormatting sqref="K55:K60">
    <cfRule type="expression" dxfId="1778" priority="359" stopIfTrue="1">
      <formula>LEFT(K55,1)="5"</formula>
    </cfRule>
    <cfRule type="expression" dxfId="1777" priority="360" stopIfTrue="1">
      <formula>LEFT(K55,1)="4"</formula>
    </cfRule>
    <cfRule type="expression" dxfId="1776" priority="361" stopIfTrue="1">
      <formula>OR(LEFT(K55,1)="3",LEFT(K55,1)="2")</formula>
    </cfRule>
  </conditionalFormatting>
  <conditionalFormatting sqref="K55:K60">
    <cfRule type="expression" dxfId="1775" priority="356" stopIfTrue="1">
      <formula>LEFT(K55,1)="5"</formula>
    </cfRule>
    <cfRule type="expression" dxfId="1774" priority="357" stopIfTrue="1">
      <formula>LEFT(K55,1)="4"</formula>
    </cfRule>
    <cfRule type="expression" dxfId="1773" priority="358" stopIfTrue="1">
      <formula>OR(LEFT(K55,1)="3",LEFT(K55,1)="2")</formula>
    </cfRule>
  </conditionalFormatting>
  <conditionalFormatting sqref="K55:K60">
    <cfRule type="expression" dxfId="1772" priority="353" stopIfTrue="1">
      <formula>LEFT(K55,1)="5"</formula>
    </cfRule>
    <cfRule type="expression" dxfId="1771" priority="354" stopIfTrue="1">
      <formula>LEFT(K55,1)="4"</formula>
    </cfRule>
    <cfRule type="expression" dxfId="1770" priority="355" stopIfTrue="1">
      <formula>OR(LEFT(K55,1)="3",LEFT(K55,1)="2")</formula>
    </cfRule>
  </conditionalFormatting>
  <conditionalFormatting sqref="K90">
    <cfRule type="expression" dxfId="1769" priority="347" stopIfTrue="1">
      <formula>LEFT(K90,1)="5"</formula>
    </cfRule>
    <cfRule type="expression" dxfId="1768" priority="348" stopIfTrue="1">
      <formula>LEFT(K90,1)="4"</formula>
    </cfRule>
    <cfRule type="expression" dxfId="1767" priority="349" stopIfTrue="1">
      <formula>OR(LEFT(K90,1)="3",LEFT(K90,1)="2")</formula>
    </cfRule>
  </conditionalFormatting>
  <conditionalFormatting sqref="K90">
    <cfRule type="expression" dxfId="1766" priority="344" stopIfTrue="1">
      <formula>LEFT(K90,1)="5"</formula>
    </cfRule>
    <cfRule type="expression" dxfId="1765" priority="345" stopIfTrue="1">
      <formula>LEFT(K90,1)="4"</formula>
    </cfRule>
    <cfRule type="expression" dxfId="1764" priority="346" stopIfTrue="1">
      <formula>OR(LEFT(K90,1)="3",LEFT(K90,1)="2")</formula>
    </cfRule>
  </conditionalFormatting>
  <conditionalFormatting sqref="K90">
    <cfRule type="expression" dxfId="1763" priority="341" stopIfTrue="1">
      <formula>LEFT(K90,1)="5"</formula>
    </cfRule>
    <cfRule type="expression" dxfId="1762" priority="342" stopIfTrue="1">
      <formula>LEFT(K90,1)="4"</formula>
    </cfRule>
    <cfRule type="expression" dxfId="1761" priority="343" stopIfTrue="1">
      <formula>OR(LEFT(K90,1)="3",LEFT(K90,1)="2")</formula>
    </cfRule>
  </conditionalFormatting>
  <conditionalFormatting sqref="K90">
    <cfRule type="expression" dxfId="1760" priority="338" stopIfTrue="1">
      <formula>LEFT(K90,1)="5"</formula>
    </cfRule>
    <cfRule type="expression" dxfId="1759" priority="339" stopIfTrue="1">
      <formula>LEFT(K90,1)="4"</formula>
    </cfRule>
    <cfRule type="expression" dxfId="1758" priority="340" stopIfTrue="1">
      <formula>OR(LEFT(K90,1)="3",LEFT(K90,1)="2")</formula>
    </cfRule>
  </conditionalFormatting>
  <conditionalFormatting sqref="K90">
    <cfRule type="expression" dxfId="1757" priority="335" stopIfTrue="1">
      <formula>LEFT(K90,1)="5"</formula>
    </cfRule>
    <cfRule type="expression" dxfId="1756" priority="336" stopIfTrue="1">
      <formula>LEFT(K90,1)="4"</formula>
    </cfRule>
    <cfRule type="expression" dxfId="1755" priority="337" stopIfTrue="1">
      <formula>OR(LEFT(K90,1)="3",LEFT(K90,1)="2")</formula>
    </cfRule>
  </conditionalFormatting>
  <conditionalFormatting sqref="K90">
    <cfRule type="expression" dxfId="1754" priority="332" stopIfTrue="1">
      <formula>LEFT(K90,1)="5"</formula>
    </cfRule>
    <cfRule type="expression" dxfId="1753" priority="333" stopIfTrue="1">
      <formula>LEFT(K90,1)="4"</formula>
    </cfRule>
    <cfRule type="expression" dxfId="1752" priority="334" stopIfTrue="1">
      <formula>OR(LEFT(K90,1)="3",LEFT(K90,1)="2")</formula>
    </cfRule>
  </conditionalFormatting>
  <conditionalFormatting sqref="K90">
    <cfRule type="expression" dxfId="1751" priority="329" stopIfTrue="1">
      <formula>LEFT(K90,1)="5"</formula>
    </cfRule>
    <cfRule type="expression" dxfId="1750" priority="330" stopIfTrue="1">
      <formula>LEFT(K90,1)="4"</formula>
    </cfRule>
    <cfRule type="expression" dxfId="1749" priority="331" stopIfTrue="1">
      <formula>OR(LEFT(K90,1)="3",LEFT(K90,1)="2")</formula>
    </cfRule>
  </conditionalFormatting>
  <conditionalFormatting sqref="K90">
    <cfRule type="expression" dxfId="1748" priority="326" stopIfTrue="1">
      <formula>LEFT(K90,1)="5"</formula>
    </cfRule>
    <cfRule type="expression" dxfId="1747" priority="327" stopIfTrue="1">
      <formula>LEFT(K90,1)="4"</formula>
    </cfRule>
    <cfRule type="expression" dxfId="1746" priority="328" stopIfTrue="1">
      <formula>OR(LEFT(K90,1)="3",LEFT(K90,1)="2")</formula>
    </cfRule>
  </conditionalFormatting>
  <conditionalFormatting sqref="K102:K106">
    <cfRule type="expression" dxfId="1745" priority="323" stopIfTrue="1">
      <formula>LEFT(K102,1)="5"</formula>
    </cfRule>
    <cfRule type="expression" dxfId="1744" priority="324" stopIfTrue="1">
      <formula>LEFT(K102,1)="4"</formula>
    </cfRule>
    <cfRule type="expression" dxfId="1743" priority="325" stopIfTrue="1">
      <formula>OR(LEFT(K102,1)="3",LEFT(K102,1)="2")</formula>
    </cfRule>
  </conditionalFormatting>
  <conditionalFormatting sqref="K102:K106">
    <cfRule type="expression" dxfId="1742" priority="320" stopIfTrue="1">
      <formula>LEFT(K102,1)="5"</formula>
    </cfRule>
    <cfRule type="expression" dxfId="1741" priority="321" stopIfTrue="1">
      <formula>LEFT(K102,1)="4"</formula>
    </cfRule>
    <cfRule type="expression" dxfId="1740" priority="322" stopIfTrue="1">
      <formula>OR(LEFT(K102,1)="3",LEFT(K102,1)="2")</formula>
    </cfRule>
  </conditionalFormatting>
  <conditionalFormatting sqref="K102:K106">
    <cfRule type="expression" dxfId="1739" priority="317" stopIfTrue="1">
      <formula>LEFT(K102,1)="5"</formula>
    </cfRule>
    <cfRule type="expression" dxfId="1738" priority="318" stopIfTrue="1">
      <formula>LEFT(K102,1)="4"</formula>
    </cfRule>
    <cfRule type="expression" dxfId="1737" priority="319" stopIfTrue="1">
      <formula>OR(LEFT(K102,1)="3",LEFT(K102,1)="2")</formula>
    </cfRule>
  </conditionalFormatting>
  <conditionalFormatting sqref="K109">
    <cfRule type="expression" dxfId="1736" priority="314" stopIfTrue="1">
      <formula>LEFT(K109,1)="5"</formula>
    </cfRule>
    <cfRule type="expression" dxfId="1735" priority="315" stopIfTrue="1">
      <formula>LEFT(K109,1)="4"</formula>
    </cfRule>
    <cfRule type="expression" dxfId="1734" priority="316" stopIfTrue="1">
      <formula>OR(LEFT(K109,1)="3",LEFT(K109,1)="2")</formula>
    </cfRule>
  </conditionalFormatting>
  <conditionalFormatting sqref="K109">
    <cfRule type="expression" dxfId="1733" priority="311" stopIfTrue="1">
      <formula>LEFT(K109,1)="5"</formula>
    </cfRule>
    <cfRule type="expression" dxfId="1732" priority="312" stopIfTrue="1">
      <formula>LEFT(K109,1)="4"</formula>
    </cfRule>
    <cfRule type="expression" dxfId="1731" priority="313" stopIfTrue="1">
      <formula>OR(LEFT(K109,1)="3",LEFT(K109,1)="2")</formula>
    </cfRule>
  </conditionalFormatting>
  <conditionalFormatting sqref="K109">
    <cfRule type="expression" dxfId="1730" priority="308" stopIfTrue="1">
      <formula>LEFT(K109,1)="5"</formula>
    </cfRule>
    <cfRule type="expression" dxfId="1729" priority="309" stopIfTrue="1">
      <formula>LEFT(K109,1)="4"</formula>
    </cfRule>
    <cfRule type="expression" dxfId="1728" priority="310" stopIfTrue="1">
      <formula>OR(LEFT(K109,1)="3",LEFT(K109,1)="2")</formula>
    </cfRule>
  </conditionalFormatting>
  <conditionalFormatting sqref="K109">
    <cfRule type="expression" dxfId="1727" priority="305" stopIfTrue="1">
      <formula>LEFT(K109,1)="5"</formula>
    </cfRule>
    <cfRule type="expression" dxfId="1726" priority="306" stopIfTrue="1">
      <formula>LEFT(K109,1)="4"</formula>
    </cfRule>
    <cfRule type="expression" dxfId="1725" priority="307" stopIfTrue="1">
      <formula>OR(LEFT(K109,1)="3",LEFT(K109,1)="2")</formula>
    </cfRule>
  </conditionalFormatting>
  <conditionalFormatting sqref="K109">
    <cfRule type="expression" dxfId="1724" priority="302" stopIfTrue="1">
      <formula>LEFT(K109,1)="5"</formula>
    </cfRule>
    <cfRule type="expression" dxfId="1723" priority="303" stopIfTrue="1">
      <formula>LEFT(K109,1)="4"</formula>
    </cfRule>
    <cfRule type="expression" dxfId="1722" priority="304" stopIfTrue="1">
      <formula>OR(LEFT(K109,1)="3",LEFT(K109,1)="2")</formula>
    </cfRule>
  </conditionalFormatting>
  <conditionalFormatting sqref="K109">
    <cfRule type="expression" dxfId="1721" priority="299" stopIfTrue="1">
      <formula>LEFT(K109,1)="5"</formula>
    </cfRule>
    <cfRule type="expression" dxfId="1720" priority="300" stopIfTrue="1">
      <formula>LEFT(K109,1)="4"</formula>
    </cfRule>
    <cfRule type="expression" dxfId="1719" priority="301" stopIfTrue="1">
      <formula>OR(LEFT(K109,1)="3",LEFT(K109,1)="2")</formula>
    </cfRule>
  </conditionalFormatting>
  <conditionalFormatting sqref="K109">
    <cfRule type="expression" dxfId="1718" priority="296" stopIfTrue="1">
      <formula>LEFT(K109,1)="5"</formula>
    </cfRule>
    <cfRule type="expression" dxfId="1717" priority="297" stopIfTrue="1">
      <formula>LEFT(K109,1)="4"</formula>
    </cfRule>
    <cfRule type="expression" dxfId="1716" priority="298" stopIfTrue="1">
      <formula>OR(LEFT(K109,1)="3",LEFT(K109,1)="2")</formula>
    </cfRule>
  </conditionalFormatting>
  <conditionalFormatting sqref="K109">
    <cfRule type="expression" dxfId="1715" priority="293" stopIfTrue="1">
      <formula>LEFT(K109,1)="5"</formula>
    </cfRule>
    <cfRule type="expression" dxfId="1714" priority="294" stopIfTrue="1">
      <formula>LEFT(K109,1)="4"</formula>
    </cfRule>
    <cfRule type="expression" dxfId="1713" priority="295" stopIfTrue="1">
      <formula>OR(LEFT(K109,1)="3",LEFT(K109,1)="2")</formula>
    </cfRule>
  </conditionalFormatting>
  <conditionalFormatting sqref="K109">
    <cfRule type="expression" dxfId="1712" priority="290" stopIfTrue="1">
      <formula>LEFT(K109,1)="5"</formula>
    </cfRule>
    <cfRule type="expression" dxfId="1711" priority="291" stopIfTrue="1">
      <formula>LEFT(K109,1)="4"</formula>
    </cfRule>
    <cfRule type="expression" dxfId="1710" priority="292" stopIfTrue="1">
      <formula>OR(LEFT(K109,1)="3",LEFT(K109,1)="2")</formula>
    </cfRule>
  </conditionalFormatting>
  <conditionalFormatting sqref="K109">
    <cfRule type="expression" dxfId="1709" priority="287" stopIfTrue="1">
      <formula>LEFT(K109,1)="5"</formula>
    </cfRule>
    <cfRule type="expression" dxfId="1708" priority="288" stopIfTrue="1">
      <formula>LEFT(K109,1)="4"</formula>
    </cfRule>
    <cfRule type="expression" dxfId="1707" priority="289" stopIfTrue="1">
      <formula>OR(LEFT(K109,1)="3",LEFT(K109,1)="2")</formula>
    </cfRule>
  </conditionalFormatting>
  <conditionalFormatting sqref="K115">
    <cfRule type="expression" dxfId="1706" priority="284" stopIfTrue="1">
      <formula>LEFT(K115,1)="5"</formula>
    </cfRule>
    <cfRule type="expression" dxfId="1705" priority="285" stopIfTrue="1">
      <formula>LEFT(K115,1)="4"</formula>
    </cfRule>
    <cfRule type="expression" dxfId="1704" priority="286" stopIfTrue="1">
      <formula>OR(LEFT(K115,1)="3",LEFT(K115,1)="2")</formula>
    </cfRule>
  </conditionalFormatting>
  <conditionalFormatting sqref="K127">
    <cfRule type="expression" dxfId="1703" priority="281" stopIfTrue="1">
      <formula>LEFT(K127,1)="5"</formula>
    </cfRule>
    <cfRule type="expression" dxfId="1702" priority="282" stopIfTrue="1">
      <formula>LEFT(K127,1)="4"</formula>
    </cfRule>
    <cfRule type="expression" dxfId="1701" priority="283" stopIfTrue="1">
      <formula>OR(LEFT(K127,1)="3",LEFT(K127,1)="2")</formula>
    </cfRule>
  </conditionalFormatting>
  <conditionalFormatting sqref="K127">
    <cfRule type="expression" dxfId="1700" priority="278" stopIfTrue="1">
      <formula>LEFT(K127,1)="5"</formula>
    </cfRule>
    <cfRule type="expression" dxfId="1699" priority="279" stopIfTrue="1">
      <formula>LEFT(K127,1)="4"</formula>
    </cfRule>
    <cfRule type="expression" dxfId="1698" priority="280" stopIfTrue="1">
      <formula>OR(LEFT(K127,1)="3",LEFT(K127,1)="2")</formula>
    </cfRule>
  </conditionalFormatting>
  <conditionalFormatting sqref="K127">
    <cfRule type="expression" dxfId="1697" priority="275" stopIfTrue="1">
      <formula>LEFT(K127,1)="5"</formula>
    </cfRule>
    <cfRule type="expression" dxfId="1696" priority="276" stopIfTrue="1">
      <formula>LEFT(K127,1)="4"</formula>
    </cfRule>
    <cfRule type="expression" dxfId="1695" priority="277" stopIfTrue="1">
      <formula>OR(LEFT(K127,1)="3",LEFT(K127,1)="2")</formula>
    </cfRule>
  </conditionalFormatting>
  <conditionalFormatting sqref="K128">
    <cfRule type="expression" dxfId="1694" priority="272" stopIfTrue="1">
      <formula>LEFT(K128,1)="5"</formula>
    </cfRule>
    <cfRule type="expression" dxfId="1693" priority="273" stopIfTrue="1">
      <formula>LEFT(K128,1)="4"</formula>
    </cfRule>
    <cfRule type="expression" dxfId="1692" priority="274" stopIfTrue="1">
      <formula>OR(LEFT(K128,1)="3",LEFT(K128,1)="2")</formula>
    </cfRule>
  </conditionalFormatting>
  <conditionalFormatting sqref="K139:K140">
    <cfRule type="expression" dxfId="1691" priority="269" stopIfTrue="1">
      <formula>LEFT(K139,1)="5"</formula>
    </cfRule>
    <cfRule type="expression" dxfId="1690" priority="270" stopIfTrue="1">
      <formula>LEFT(K139,1)="4"</formula>
    </cfRule>
    <cfRule type="expression" dxfId="1689" priority="271" stopIfTrue="1">
      <formula>OR(LEFT(K139,1)="3",LEFT(K139,1)="2")</formula>
    </cfRule>
  </conditionalFormatting>
  <conditionalFormatting sqref="K68">
    <cfRule type="expression" dxfId="1688" priority="266" stopIfTrue="1">
      <formula>LEFT(K68,1)="5"</formula>
    </cfRule>
    <cfRule type="expression" dxfId="1687" priority="267" stopIfTrue="1">
      <formula>LEFT(K68,1)="4"</formula>
    </cfRule>
    <cfRule type="expression" dxfId="1686" priority="268" stopIfTrue="1">
      <formula>OR(LEFT(K68,1)="3",LEFT(K68,1)="2")</formula>
    </cfRule>
  </conditionalFormatting>
  <conditionalFormatting sqref="K68">
    <cfRule type="expression" dxfId="1685" priority="263" stopIfTrue="1">
      <formula>LEFT(K68,1)="5"</formula>
    </cfRule>
    <cfRule type="expression" dxfId="1684" priority="264" stopIfTrue="1">
      <formula>LEFT(K68,1)="4"</formula>
    </cfRule>
    <cfRule type="expression" dxfId="1683" priority="265" stopIfTrue="1">
      <formula>OR(LEFT(K68,1)="3",LEFT(K68,1)="2")</formula>
    </cfRule>
  </conditionalFormatting>
  <conditionalFormatting sqref="K68">
    <cfRule type="expression" dxfId="1682" priority="260" stopIfTrue="1">
      <formula>LEFT(K68,1)="5"</formula>
    </cfRule>
    <cfRule type="expression" dxfId="1681" priority="261" stopIfTrue="1">
      <formula>LEFT(K68,1)="4"</formula>
    </cfRule>
    <cfRule type="expression" dxfId="1680" priority="262" stopIfTrue="1">
      <formula>OR(LEFT(K68,1)="3",LEFT(K68,1)="2")</formula>
    </cfRule>
  </conditionalFormatting>
  <conditionalFormatting sqref="K68">
    <cfRule type="expression" dxfId="1679" priority="257" stopIfTrue="1">
      <formula>LEFT(K68,1)="5"</formula>
    </cfRule>
    <cfRule type="expression" dxfId="1678" priority="258" stopIfTrue="1">
      <formula>LEFT(K68,1)="4"</formula>
    </cfRule>
    <cfRule type="expression" dxfId="1677" priority="259" stopIfTrue="1">
      <formula>OR(LEFT(K68,1)="3",LEFT(K68,1)="2")</formula>
    </cfRule>
  </conditionalFormatting>
  <conditionalFormatting sqref="K68">
    <cfRule type="expression" dxfId="1676" priority="254" stopIfTrue="1">
      <formula>LEFT(K68,1)="5"</formula>
    </cfRule>
    <cfRule type="expression" dxfId="1675" priority="255" stopIfTrue="1">
      <formula>LEFT(K68,1)="4"</formula>
    </cfRule>
    <cfRule type="expression" dxfId="1674" priority="256" stopIfTrue="1">
      <formula>OR(LEFT(K68,1)="3",LEFT(K68,1)="2")</formula>
    </cfRule>
  </conditionalFormatting>
  <conditionalFormatting sqref="K68">
    <cfRule type="expression" dxfId="1673" priority="251" stopIfTrue="1">
      <formula>LEFT(K68,1)="5"</formula>
    </cfRule>
    <cfRule type="expression" dxfId="1672" priority="252" stopIfTrue="1">
      <formula>LEFT(K68,1)="4"</formula>
    </cfRule>
    <cfRule type="expression" dxfId="1671" priority="253" stopIfTrue="1">
      <formula>OR(LEFT(K68,1)="3",LEFT(K68,1)="2")</formula>
    </cfRule>
  </conditionalFormatting>
  <conditionalFormatting sqref="K68">
    <cfRule type="expression" dxfId="1670" priority="248" stopIfTrue="1">
      <formula>LEFT(K68,1)="5"</formula>
    </cfRule>
    <cfRule type="expression" dxfId="1669" priority="249" stopIfTrue="1">
      <formula>LEFT(K68,1)="4"</formula>
    </cfRule>
    <cfRule type="expression" dxfId="1668" priority="250" stopIfTrue="1">
      <formula>OR(LEFT(K68,1)="3",LEFT(K68,1)="2")</formula>
    </cfRule>
  </conditionalFormatting>
  <conditionalFormatting sqref="K68">
    <cfRule type="expression" dxfId="1667" priority="245" stopIfTrue="1">
      <formula>LEFT(K68,1)="5"</formula>
    </cfRule>
    <cfRule type="expression" dxfId="1666" priority="246" stopIfTrue="1">
      <formula>LEFT(K68,1)="4"</formula>
    </cfRule>
    <cfRule type="expression" dxfId="1665" priority="247" stopIfTrue="1">
      <formula>OR(LEFT(K68,1)="3",LEFT(K68,1)="2")</formula>
    </cfRule>
  </conditionalFormatting>
  <conditionalFormatting sqref="N63:P63 R63 K62:K63 K65:K67">
    <cfRule type="expression" dxfId="1664" priority="238" stopIfTrue="1">
      <formula>LEFT(K62,1)="5"</formula>
    </cfRule>
    <cfRule type="expression" dxfId="1663" priority="239" stopIfTrue="1">
      <formula>LEFT(K62,1)="4"</formula>
    </cfRule>
    <cfRule type="expression" dxfId="1662" priority="240" stopIfTrue="1">
      <formula>OR(LEFT(K62,1)="3",LEFT(K62,1)="2")</formula>
    </cfRule>
  </conditionalFormatting>
  <conditionalFormatting sqref="L63">
    <cfRule type="expression" dxfId="1661" priority="241" stopIfTrue="1">
      <formula>$S63=1</formula>
    </cfRule>
    <cfRule type="expression" dxfId="1660" priority="242" stopIfTrue="1">
      <formula>$S63=0</formula>
    </cfRule>
  </conditionalFormatting>
  <conditionalFormatting sqref="M63">
    <cfRule type="expression" dxfId="1659" priority="243" stopIfTrue="1">
      <formula>$T63=1</formula>
    </cfRule>
    <cfRule type="expression" dxfId="1658" priority="244" stopIfTrue="1">
      <formula>$T63=0</formula>
    </cfRule>
  </conditionalFormatting>
  <conditionalFormatting sqref="R63">
    <cfRule type="expression" dxfId="1657" priority="235" stopIfTrue="1">
      <formula>LEFT(R63,1)="5"</formula>
    </cfRule>
    <cfRule type="expression" dxfId="1656" priority="236" stopIfTrue="1">
      <formula>LEFT(R63,1)="4"</formula>
    </cfRule>
    <cfRule type="expression" dxfId="1655" priority="237" stopIfTrue="1">
      <formula>OR(LEFT(R63,1)="3",LEFT(R63,1)="2")</formula>
    </cfRule>
  </conditionalFormatting>
  <conditionalFormatting sqref="R63">
    <cfRule type="expression" dxfId="1654" priority="232" stopIfTrue="1">
      <formula>LEFT(R63,1)="5"</formula>
    </cfRule>
    <cfRule type="expression" dxfId="1653" priority="233" stopIfTrue="1">
      <formula>LEFT(R63,1)="4"</formula>
    </cfRule>
    <cfRule type="expression" dxfId="1652" priority="234" stopIfTrue="1">
      <formula>OR(LEFT(R63,1)="3",LEFT(R63,1)="2")</formula>
    </cfRule>
  </conditionalFormatting>
  <conditionalFormatting sqref="N63:P63 R63 K62:K63 K65:K67">
    <cfRule type="expression" dxfId="1651" priority="229" stopIfTrue="1">
      <formula>LEFT(K62,1)="5"</formula>
    </cfRule>
    <cfRule type="expression" dxfId="1650" priority="230" stopIfTrue="1">
      <formula>LEFT(K62,1)="4"</formula>
    </cfRule>
    <cfRule type="expression" dxfId="1649" priority="231" stopIfTrue="1">
      <formula>OR(LEFT(K62,1)="3",LEFT(K62,1)="2")</formula>
    </cfRule>
  </conditionalFormatting>
  <conditionalFormatting sqref="L63">
    <cfRule type="expression" dxfId="1648" priority="227" stopIfTrue="1">
      <formula>$S63=1</formula>
    </cfRule>
    <cfRule type="expression" dxfId="1647" priority="228" stopIfTrue="1">
      <formula>$S63=0</formula>
    </cfRule>
  </conditionalFormatting>
  <conditionalFormatting sqref="M63">
    <cfRule type="expression" dxfId="1646" priority="225" stopIfTrue="1">
      <formula>$T63=1</formula>
    </cfRule>
    <cfRule type="expression" dxfId="1645" priority="226" stopIfTrue="1">
      <formula>$T63=0</formula>
    </cfRule>
  </conditionalFormatting>
  <conditionalFormatting sqref="R63">
    <cfRule type="expression" dxfId="1644" priority="222" stopIfTrue="1">
      <formula>LEFT(R63,1)="5"</formula>
    </cfRule>
    <cfRule type="expression" dxfId="1643" priority="223" stopIfTrue="1">
      <formula>LEFT(R63,1)="4"</formula>
    </cfRule>
    <cfRule type="expression" dxfId="1642" priority="224" stopIfTrue="1">
      <formula>OR(LEFT(R63,1)="3",LEFT(R63,1)="2")</formula>
    </cfRule>
  </conditionalFormatting>
  <conditionalFormatting sqref="R63">
    <cfRule type="expression" dxfId="1641" priority="219" stopIfTrue="1">
      <formula>LEFT(R63,1)="5"</formula>
    </cfRule>
    <cfRule type="expression" dxfId="1640" priority="220" stopIfTrue="1">
      <formula>LEFT(R63,1)="4"</formula>
    </cfRule>
    <cfRule type="expression" dxfId="1639" priority="221" stopIfTrue="1">
      <formula>OR(LEFT(R63,1)="3",LEFT(R63,1)="2")</formula>
    </cfRule>
  </conditionalFormatting>
  <conditionalFormatting sqref="N63:P63 R63 K62:K63 K65:K67">
    <cfRule type="expression" dxfId="1638" priority="216" stopIfTrue="1">
      <formula>LEFT(K62,1)="5"</formula>
    </cfRule>
    <cfRule type="expression" dxfId="1637" priority="217" stopIfTrue="1">
      <formula>LEFT(K62,1)="4"</formula>
    </cfRule>
    <cfRule type="expression" dxfId="1636" priority="218" stopIfTrue="1">
      <formula>OR(LEFT(K62,1)="3",LEFT(K62,1)="2")</formula>
    </cfRule>
  </conditionalFormatting>
  <conditionalFormatting sqref="L63">
    <cfRule type="expression" dxfId="1635" priority="214" stopIfTrue="1">
      <formula>$S63=1</formula>
    </cfRule>
    <cfRule type="expression" dxfId="1634" priority="215" stopIfTrue="1">
      <formula>$S63=0</formula>
    </cfRule>
  </conditionalFormatting>
  <conditionalFormatting sqref="M63">
    <cfRule type="expression" dxfId="1633" priority="212" stopIfTrue="1">
      <formula>$T63=1</formula>
    </cfRule>
    <cfRule type="expression" dxfId="1632" priority="213" stopIfTrue="1">
      <formula>$T63=0</formula>
    </cfRule>
  </conditionalFormatting>
  <conditionalFormatting sqref="R63">
    <cfRule type="expression" dxfId="1631" priority="209" stopIfTrue="1">
      <formula>LEFT(R63,1)="5"</formula>
    </cfRule>
    <cfRule type="expression" dxfId="1630" priority="210" stopIfTrue="1">
      <formula>LEFT(R63,1)="4"</formula>
    </cfRule>
    <cfRule type="expression" dxfId="1629" priority="211" stopIfTrue="1">
      <formula>OR(LEFT(R63,1)="3",LEFT(R63,1)="2")</formula>
    </cfRule>
  </conditionalFormatting>
  <conditionalFormatting sqref="R63">
    <cfRule type="expression" dxfId="1628" priority="206" stopIfTrue="1">
      <formula>LEFT(R63,1)="5"</formula>
    </cfRule>
    <cfRule type="expression" dxfId="1627" priority="207" stopIfTrue="1">
      <formula>LEFT(R63,1)="4"</formula>
    </cfRule>
    <cfRule type="expression" dxfId="1626" priority="208" stopIfTrue="1">
      <formula>OR(LEFT(R63,1)="3",LEFT(R63,1)="2")</formula>
    </cfRule>
  </conditionalFormatting>
  <conditionalFormatting sqref="N63:P63 R63 K62:K63 K65:K67">
    <cfRule type="expression" dxfId="1625" priority="203" stopIfTrue="1">
      <formula>LEFT(K62,1)="5"</formula>
    </cfRule>
    <cfRule type="expression" dxfId="1624" priority="204" stopIfTrue="1">
      <formula>LEFT(K62,1)="4"</formula>
    </cfRule>
    <cfRule type="expression" dxfId="1623" priority="205" stopIfTrue="1">
      <formula>OR(LEFT(K62,1)="3",LEFT(K62,1)="2")</formula>
    </cfRule>
  </conditionalFormatting>
  <conditionalFormatting sqref="L63">
    <cfRule type="expression" dxfId="1622" priority="201" stopIfTrue="1">
      <formula>$S63=1</formula>
    </cfRule>
    <cfRule type="expression" dxfId="1621" priority="202" stopIfTrue="1">
      <formula>$S63=0</formula>
    </cfRule>
  </conditionalFormatting>
  <conditionalFormatting sqref="M63">
    <cfRule type="expression" dxfId="1620" priority="199" stopIfTrue="1">
      <formula>$T63=1</formula>
    </cfRule>
    <cfRule type="expression" dxfId="1619" priority="200" stopIfTrue="1">
      <formula>$T63=0</formula>
    </cfRule>
  </conditionalFormatting>
  <conditionalFormatting sqref="R63">
    <cfRule type="expression" dxfId="1618" priority="196" stopIfTrue="1">
      <formula>LEFT(R63,1)="5"</formula>
    </cfRule>
    <cfRule type="expression" dxfId="1617" priority="197" stopIfTrue="1">
      <formula>LEFT(R63,1)="4"</formula>
    </cfRule>
    <cfRule type="expression" dxfId="1616" priority="198" stopIfTrue="1">
      <formula>OR(LEFT(R63,1)="3",LEFT(R63,1)="2")</formula>
    </cfRule>
  </conditionalFormatting>
  <conditionalFormatting sqref="R63">
    <cfRule type="expression" dxfId="1615" priority="193" stopIfTrue="1">
      <formula>LEFT(R63,1)="5"</formula>
    </cfRule>
    <cfRule type="expression" dxfId="1614" priority="194" stopIfTrue="1">
      <formula>LEFT(R63,1)="4"</formula>
    </cfRule>
    <cfRule type="expression" dxfId="1613" priority="195" stopIfTrue="1">
      <formula>OR(LEFT(R63,1)="3",LEFT(R63,1)="2")</formula>
    </cfRule>
  </conditionalFormatting>
  <conditionalFormatting sqref="N63:P63 R63 K62:K63 K65:K67">
    <cfRule type="expression" dxfId="1612" priority="190" stopIfTrue="1">
      <formula>LEFT(K62,1)="5"</formula>
    </cfRule>
    <cfRule type="expression" dxfId="1611" priority="191" stopIfTrue="1">
      <formula>LEFT(K62,1)="4"</formula>
    </cfRule>
    <cfRule type="expression" dxfId="1610" priority="192" stopIfTrue="1">
      <formula>OR(LEFT(K62,1)="3",LEFT(K62,1)="2")</formula>
    </cfRule>
  </conditionalFormatting>
  <conditionalFormatting sqref="L63">
    <cfRule type="expression" dxfId="1609" priority="188" stopIfTrue="1">
      <formula>$S63=1</formula>
    </cfRule>
    <cfRule type="expression" dxfId="1608" priority="189" stopIfTrue="1">
      <formula>$S63=0</formula>
    </cfRule>
  </conditionalFormatting>
  <conditionalFormatting sqref="M63">
    <cfRule type="expression" dxfId="1607" priority="186" stopIfTrue="1">
      <formula>$T63=1</formula>
    </cfRule>
    <cfRule type="expression" dxfId="1606" priority="187" stopIfTrue="1">
      <formula>$T63=0</formula>
    </cfRule>
  </conditionalFormatting>
  <conditionalFormatting sqref="R63">
    <cfRule type="expression" dxfId="1605" priority="183" stopIfTrue="1">
      <formula>LEFT(R63,1)="5"</formula>
    </cfRule>
    <cfRule type="expression" dxfId="1604" priority="184" stopIfTrue="1">
      <formula>LEFT(R63,1)="4"</formula>
    </cfRule>
    <cfRule type="expression" dxfId="1603" priority="185" stopIfTrue="1">
      <formula>OR(LEFT(R63,1)="3",LEFT(R63,1)="2")</formula>
    </cfRule>
  </conditionalFormatting>
  <conditionalFormatting sqref="R63">
    <cfRule type="expression" dxfId="1602" priority="180" stopIfTrue="1">
      <formula>LEFT(R63,1)="5"</formula>
    </cfRule>
    <cfRule type="expression" dxfId="1601" priority="181" stopIfTrue="1">
      <formula>LEFT(R63,1)="4"</formula>
    </cfRule>
    <cfRule type="expression" dxfId="1600" priority="182" stopIfTrue="1">
      <formula>OR(LEFT(R63,1)="3",LEFT(R63,1)="2")</formula>
    </cfRule>
  </conditionalFormatting>
  <conditionalFormatting sqref="N63:P63 R63 K62:K63 K65:K67">
    <cfRule type="expression" dxfId="1599" priority="177" stopIfTrue="1">
      <formula>LEFT(K62,1)="5"</formula>
    </cfRule>
    <cfRule type="expression" dxfId="1598" priority="178" stopIfTrue="1">
      <formula>LEFT(K62,1)="4"</formula>
    </cfRule>
    <cfRule type="expression" dxfId="1597" priority="179" stopIfTrue="1">
      <formula>OR(LEFT(K62,1)="3",LEFT(K62,1)="2")</formula>
    </cfRule>
  </conditionalFormatting>
  <conditionalFormatting sqref="L63">
    <cfRule type="expression" dxfId="1596" priority="175" stopIfTrue="1">
      <formula>$S63=1</formula>
    </cfRule>
    <cfRule type="expression" dxfId="1595" priority="176" stopIfTrue="1">
      <formula>$S63=0</formula>
    </cfRule>
  </conditionalFormatting>
  <conditionalFormatting sqref="M63">
    <cfRule type="expression" dxfId="1594" priority="173" stopIfTrue="1">
      <formula>$T63=1</formula>
    </cfRule>
    <cfRule type="expression" dxfId="1593" priority="174" stopIfTrue="1">
      <formula>$T63=0</formula>
    </cfRule>
  </conditionalFormatting>
  <conditionalFormatting sqref="R63">
    <cfRule type="expression" dxfId="1592" priority="170" stopIfTrue="1">
      <formula>LEFT(R63,1)="5"</formula>
    </cfRule>
    <cfRule type="expression" dxfId="1591" priority="171" stopIfTrue="1">
      <formula>LEFT(R63,1)="4"</formula>
    </cfRule>
    <cfRule type="expression" dxfId="1590" priority="172" stopIfTrue="1">
      <formula>OR(LEFT(R63,1)="3",LEFT(R63,1)="2")</formula>
    </cfRule>
  </conditionalFormatting>
  <conditionalFormatting sqref="R63">
    <cfRule type="expression" dxfId="1589" priority="167" stopIfTrue="1">
      <formula>LEFT(R63,1)="5"</formula>
    </cfRule>
    <cfRule type="expression" dxfId="1588" priority="168" stopIfTrue="1">
      <formula>LEFT(R63,1)="4"</formula>
    </cfRule>
    <cfRule type="expression" dxfId="1587" priority="169" stopIfTrue="1">
      <formula>OR(LEFT(R63,1)="3",LEFT(R63,1)="2")</formula>
    </cfRule>
  </conditionalFormatting>
  <conditionalFormatting sqref="N63:P63 R63 K62:K63 K65:K67">
    <cfRule type="expression" dxfId="1586" priority="164" stopIfTrue="1">
      <formula>LEFT(K62,1)="5"</formula>
    </cfRule>
    <cfRule type="expression" dxfId="1585" priority="165" stopIfTrue="1">
      <formula>LEFT(K62,1)="4"</formula>
    </cfRule>
    <cfRule type="expression" dxfId="1584" priority="166" stopIfTrue="1">
      <formula>OR(LEFT(K62,1)="3",LEFT(K62,1)="2")</formula>
    </cfRule>
  </conditionalFormatting>
  <conditionalFormatting sqref="L63">
    <cfRule type="expression" dxfId="1583" priority="162" stopIfTrue="1">
      <formula>$S63=1</formula>
    </cfRule>
    <cfRule type="expression" dxfId="1582" priority="163" stopIfTrue="1">
      <formula>$S63=0</formula>
    </cfRule>
  </conditionalFormatting>
  <conditionalFormatting sqref="M63">
    <cfRule type="expression" dxfId="1581" priority="160" stopIfTrue="1">
      <formula>$T63=1</formula>
    </cfRule>
    <cfRule type="expression" dxfId="1580" priority="161" stopIfTrue="1">
      <formula>$T63=0</formula>
    </cfRule>
  </conditionalFormatting>
  <conditionalFormatting sqref="R63">
    <cfRule type="expression" dxfId="1579" priority="157" stopIfTrue="1">
      <formula>LEFT(R63,1)="5"</formula>
    </cfRule>
    <cfRule type="expression" dxfId="1578" priority="158" stopIfTrue="1">
      <formula>LEFT(R63,1)="4"</formula>
    </cfRule>
    <cfRule type="expression" dxfId="1577" priority="159" stopIfTrue="1">
      <formula>OR(LEFT(R63,1)="3",LEFT(R63,1)="2")</formula>
    </cfRule>
  </conditionalFormatting>
  <conditionalFormatting sqref="R63">
    <cfRule type="expression" dxfId="1576" priority="154" stopIfTrue="1">
      <formula>LEFT(R63,1)="5"</formula>
    </cfRule>
    <cfRule type="expression" dxfId="1575" priority="155" stopIfTrue="1">
      <formula>LEFT(R63,1)="4"</formula>
    </cfRule>
    <cfRule type="expression" dxfId="1574" priority="156" stopIfTrue="1">
      <formula>OR(LEFT(R63,1)="3",LEFT(R63,1)="2")</formula>
    </cfRule>
  </conditionalFormatting>
  <conditionalFormatting sqref="N63:P63 R63 K62:K63 K65:K67">
    <cfRule type="expression" dxfId="1573" priority="151" stopIfTrue="1">
      <formula>LEFT(K62,1)="5"</formula>
    </cfRule>
    <cfRule type="expression" dxfId="1572" priority="152" stopIfTrue="1">
      <formula>LEFT(K62,1)="4"</formula>
    </cfRule>
    <cfRule type="expression" dxfId="1571" priority="153" stopIfTrue="1">
      <formula>OR(LEFT(K62,1)="3",LEFT(K62,1)="2")</formula>
    </cfRule>
  </conditionalFormatting>
  <conditionalFormatting sqref="L63">
    <cfRule type="expression" dxfId="1570" priority="149" stopIfTrue="1">
      <formula>$S63=1</formula>
    </cfRule>
    <cfRule type="expression" dxfId="1569" priority="150" stopIfTrue="1">
      <formula>$S63=0</formula>
    </cfRule>
  </conditionalFormatting>
  <conditionalFormatting sqref="M63">
    <cfRule type="expression" dxfId="1568" priority="147" stopIfTrue="1">
      <formula>$T63=1</formula>
    </cfRule>
    <cfRule type="expression" dxfId="1567" priority="148" stopIfTrue="1">
      <formula>$T63=0</formula>
    </cfRule>
  </conditionalFormatting>
  <conditionalFormatting sqref="R63">
    <cfRule type="expression" dxfId="1566" priority="144" stopIfTrue="1">
      <formula>LEFT(R63,1)="5"</formula>
    </cfRule>
    <cfRule type="expression" dxfId="1565" priority="145" stopIfTrue="1">
      <formula>LEFT(R63,1)="4"</formula>
    </cfRule>
    <cfRule type="expression" dxfId="1564" priority="146" stopIfTrue="1">
      <formula>OR(LEFT(R63,1)="3",LEFT(R63,1)="2")</formula>
    </cfRule>
  </conditionalFormatting>
  <conditionalFormatting sqref="R63">
    <cfRule type="expression" dxfId="1563" priority="141" stopIfTrue="1">
      <formula>LEFT(R63,1)="5"</formula>
    </cfRule>
    <cfRule type="expression" dxfId="1562" priority="142" stopIfTrue="1">
      <formula>LEFT(R63,1)="4"</formula>
    </cfRule>
    <cfRule type="expression" dxfId="1561" priority="143" stopIfTrue="1">
      <formula>OR(LEFT(R63,1)="3",LEFT(R63,1)="2")</formula>
    </cfRule>
  </conditionalFormatting>
  <conditionalFormatting sqref="N63:P63 R63 K62:K63 K65:K67">
    <cfRule type="expression" dxfId="1560" priority="138" stopIfTrue="1">
      <formula>LEFT(K62,1)="5"</formula>
    </cfRule>
    <cfRule type="expression" dxfId="1559" priority="139" stopIfTrue="1">
      <formula>LEFT(K62,1)="4"</formula>
    </cfRule>
    <cfRule type="expression" dxfId="1558" priority="140" stopIfTrue="1">
      <formula>OR(LEFT(K62,1)="3",LEFT(K62,1)="2")</formula>
    </cfRule>
  </conditionalFormatting>
  <conditionalFormatting sqref="L63">
    <cfRule type="expression" dxfId="1557" priority="136" stopIfTrue="1">
      <formula>$S63=1</formula>
    </cfRule>
    <cfRule type="expression" dxfId="1556" priority="137" stopIfTrue="1">
      <formula>$S63=0</formula>
    </cfRule>
  </conditionalFormatting>
  <conditionalFormatting sqref="M63">
    <cfRule type="expression" dxfId="1555" priority="134" stopIfTrue="1">
      <formula>$T63=1</formula>
    </cfRule>
    <cfRule type="expression" dxfId="1554" priority="135" stopIfTrue="1">
      <formula>$T63=0</formula>
    </cfRule>
  </conditionalFormatting>
  <conditionalFormatting sqref="R63">
    <cfRule type="expression" dxfId="1553" priority="131" stopIfTrue="1">
      <formula>LEFT(R63,1)="5"</formula>
    </cfRule>
    <cfRule type="expression" dxfId="1552" priority="132" stopIfTrue="1">
      <formula>LEFT(R63,1)="4"</formula>
    </cfRule>
    <cfRule type="expression" dxfId="1551" priority="133" stopIfTrue="1">
      <formula>OR(LEFT(R63,1)="3",LEFT(R63,1)="2")</formula>
    </cfRule>
  </conditionalFormatting>
  <conditionalFormatting sqref="R63">
    <cfRule type="expression" dxfId="1550" priority="128" stopIfTrue="1">
      <formula>LEFT(R63,1)="5"</formula>
    </cfRule>
    <cfRule type="expression" dxfId="1549" priority="129" stopIfTrue="1">
      <formula>LEFT(R63,1)="4"</formula>
    </cfRule>
    <cfRule type="expression" dxfId="1548" priority="130" stopIfTrue="1">
      <formula>OR(LEFT(R63,1)="3",LEFT(R63,1)="2")</formula>
    </cfRule>
  </conditionalFormatting>
  <conditionalFormatting sqref="N63:P63 R63 K62:K63 K65:K67">
    <cfRule type="expression" dxfId="1547" priority="125" stopIfTrue="1">
      <formula>LEFT(K62,1)="5"</formula>
    </cfRule>
    <cfRule type="expression" dxfId="1546" priority="126" stopIfTrue="1">
      <formula>LEFT(K62,1)="4"</formula>
    </cfRule>
    <cfRule type="expression" dxfId="1545" priority="127" stopIfTrue="1">
      <formula>OR(LEFT(K62,1)="3",LEFT(K62,1)="2")</formula>
    </cfRule>
  </conditionalFormatting>
  <conditionalFormatting sqref="L63">
    <cfRule type="expression" dxfId="1544" priority="123" stopIfTrue="1">
      <formula>$S63=1</formula>
    </cfRule>
    <cfRule type="expression" dxfId="1543" priority="124" stopIfTrue="1">
      <formula>$S63=0</formula>
    </cfRule>
  </conditionalFormatting>
  <conditionalFormatting sqref="M63">
    <cfRule type="expression" dxfId="1542" priority="121" stopIfTrue="1">
      <formula>$T63=1</formula>
    </cfRule>
    <cfRule type="expression" dxfId="1541" priority="122" stopIfTrue="1">
      <formula>$T63=0</formula>
    </cfRule>
  </conditionalFormatting>
  <conditionalFormatting sqref="R63">
    <cfRule type="expression" dxfId="1540" priority="118" stopIfTrue="1">
      <formula>LEFT(R63,1)="5"</formula>
    </cfRule>
    <cfRule type="expression" dxfId="1539" priority="119" stopIfTrue="1">
      <formula>LEFT(R63,1)="4"</formula>
    </cfRule>
    <cfRule type="expression" dxfId="1538" priority="120" stopIfTrue="1">
      <formula>OR(LEFT(R63,1)="3",LEFT(R63,1)="2")</formula>
    </cfRule>
  </conditionalFormatting>
  <conditionalFormatting sqref="R63">
    <cfRule type="expression" dxfId="1537" priority="115" stopIfTrue="1">
      <formula>LEFT(R63,1)="5"</formula>
    </cfRule>
    <cfRule type="expression" dxfId="1536" priority="116" stopIfTrue="1">
      <formula>LEFT(R63,1)="4"</formula>
    </cfRule>
    <cfRule type="expression" dxfId="1535" priority="117" stopIfTrue="1">
      <formula>OR(LEFT(R63,1)="3",LEFT(R63,1)="2")</formula>
    </cfRule>
  </conditionalFormatting>
  <conditionalFormatting sqref="K129">
    <cfRule type="expression" dxfId="1534" priority="112" stopIfTrue="1">
      <formula>LEFT(K129,1)="5"</formula>
    </cfRule>
    <cfRule type="expression" dxfId="1533" priority="113" stopIfTrue="1">
      <formula>LEFT(K129,1)="4"</formula>
    </cfRule>
    <cfRule type="expression" dxfId="1532" priority="114" stopIfTrue="1">
      <formula>OR(LEFT(K129,1)="3",LEFT(K129,1)="2")</formula>
    </cfRule>
  </conditionalFormatting>
  <conditionalFormatting sqref="K129">
    <cfRule type="expression" dxfId="1531" priority="109" stopIfTrue="1">
      <formula>LEFT(K129,1)="5"</formula>
    </cfRule>
    <cfRule type="expression" dxfId="1530" priority="110" stopIfTrue="1">
      <formula>LEFT(K129,1)="4"</formula>
    </cfRule>
    <cfRule type="expression" dxfId="1529" priority="111" stopIfTrue="1">
      <formula>OR(LEFT(K129,1)="3",LEFT(K129,1)="2")</formula>
    </cfRule>
  </conditionalFormatting>
  <conditionalFormatting sqref="K129">
    <cfRule type="expression" dxfId="1528" priority="106" stopIfTrue="1">
      <formula>LEFT(K129,1)="5"</formula>
    </cfRule>
    <cfRule type="expression" dxfId="1527" priority="107" stopIfTrue="1">
      <formula>LEFT(K129,1)="4"</formula>
    </cfRule>
    <cfRule type="expression" dxfId="1526" priority="108" stopIfTrue="1">
      <formula>OR(LEFT(K129,1)="3",LEFT(K129,1)="2")</formula>
    </cfRule>
  </conditionalFormatting>
  <conditionalFormatting sqref="K129">
    <cfRule type="expression" dxfId="1525" priority="103" stopIfTrue="1">
      <formula>LEFT(K129,1)="5"</formula>
    </cfRule>
    <cfRule type="expression" dxfId="1524" priority="104" stopIfTrue="1">
      <formula>LEFT(K129,1)="4"</formula>
    </cfRule>
    <cfRule type="expression" dxfId="1523" priority="105" stopIfTrue="1">
      <formula>OR(LEFT(K129,1)="3",LEFT(K129,1)="2")</formula>
    </cfRule>
  </conditionalFormatting>
  <conditionalFormatting sqref="K129">
    <cfRule type="expression" dxfId="1522" priority="100" stopIfTrue="1">
      <formula>LEFT(K129,1)="5"</formula>
    </cfRule>
    <cfRule type="expression" dxfId="1521" priority="101" stopIfTrue="1">
      <formula>LEFT(K129,1)="4"</formula>
    </cfRule>
    <cfRule type="expression" dxfId="1520" priority="102" stopIfTrue="1">
      <formula>OR(LEFT(K129,1)="3",LEFT(K129,1)="2")</formula>
    </cfRule>
  </conditionalFormatting>
  <conditionalFormatting sqref="K129">
    <cfRule type="expression" dxfId="1519" priority="97" stopIfTrue="1">
      <formula>LEFT(K129,1)="5"</formula>
    </cfRule>
    <cfRule type="expression" dxfId="1518" priority="98" stopIfTrue="1">
      <formula>LEFT(K129,1)="4"</formula>
    </cfRule>
    <cfRule type="expression" dxfId="1517" priority="99" stopIfTrue="1">
      <formula>OR(LEFT(K129,1)="3",LEFT(K129,1)="2")</formula>
    </cfRule>
  </conditionalFormatting>
  <conditionalFormatting sqref="K129">
    <cfRule type="expression" dxfId="1516" priority="94" stopIfTrue="1">
      <formula>LEFT(K129,1)="5"</formula>
    </cfRule>
    <cfRule type="expression" dxfId="1515" priority="95" stopIfTrue="1">
      <formula>LEFT(K129,1)="4"</formula>
    </cfRule>
    <cfRule type="expression" dxfId="1514" priority="96" stopIfTrue="1">
      <formula>OR(LEFT(K129,1)="3",LEFT(K129,1)="2")</formula>
    </cfRule>
  </conditionalFormatting>
  <conditionalFormatting sqref="K129">
    <cfRule type="expression" dxfId="1513" priority="91" stopIfTrue="1">
      <formula>LEFT(K129,1)="5"</formula>
    </cfRule>
    <cfRule type="expression" dxfId="1512" priority="92" stopIfTrue="1">
      <formula>LEFT(K129,1)="4"</formula>
    </cfRule>
    <cfRule type="expression" dxfId="1511" priority="93" stopIfTrue="1">
      <formula>OR(LEFT(K129,1)="3",LEFT(K129,1)="2")</formula>
    </cfRule>
  </conditionalFormatting>
  <conditionalFormatting sqref="K129 AI129">
    <cfRule type="expression" dxfId="1510" priority="88" stopIfTrue="1">
      <formula>LEFT(K129,1)="5"</formula>
    </cfRule>
    <cfRule type="expression" dxfId="1509" priority="89" stopIfTrue="1">
      <formula>LEFT(K129,1)="4"</formula>
    </cfRule>
    <cfRule type="expression" dxfId="1508" priority="90" stopIfTrue="1">
      <formula>OR(LEFT(K129,1)="3",LEFT(K129,1)="2")</formula>
    </cfRule>
  </conditionalFormatting>
  <conditionalFormatting sqref="K171:K172">
    <cfRule type="expression" dxfId="1507" priority="85" stopIfTrue="1">
      <formula>LEFT(K171,1)="5"</formula>
    </cfRule>
    <cfRule type="expression" dxfId="1506" priority="86" stopIfTrue="1">
      <formula>LEFT(K171,1)="4"</formula>
    </cfRule>
    <cfRule type="expression" dxfId="1505" priority="87" stopIfTrue="1">
      <formula>OR(LEFT(K171,1)="3",LEFT(K171,1)="2")</formula>
    </cfRule>
  </conditionalFormatting>
  <conditionalFormatting sqref="K171:K172">
    <cfRule type="expression" dxfId="1504" priority="82" stopIfTrue="1">
      <formula>LEFT(K171,1)="5"</formula>
    </cfRule>
    <cfRule type="expression" dxfId="1503" priority="83" stopIfTrue="1">
      <formula>LEFT(K171,1)="4"</formula>
    </cfRule>
    <cfRule type="expression" dxfId="1502" priority="84" stopIfTrue="1">
      <formula>OR(LEFT(K171,1)="3",LEFT(K171,1)="2")</formula>
    </cfRule>
  </conditionalFormatting>
  <conditionalFormatting sqref="K171:K172">
    <cfRule type="expression" dxfId="1501" priority="79" stopIfTrue="1">
      <formula>LEFT(K171,1)="5"</formula>
    </cfRule>
    <cfRule type="expression" dxfId="1500" priority="80" stopIfTrue="1">
      <formula>LEFT(K171,1)="4"</formula>
    </cfRule>
    <cfRule type="expression" dxfId="1499" priority="81" stopIfTrue="1">
      <formula>OR(LEFT(K171,1)="3",LEFT(K171,1)="2")</formula>
    </cfRule>
  </conditionalFormatting>
  <conditionalFormatting sqref="K173">
    <cfRule type="expression" dxfId="1498" priority="76" stopIfTrue="1">
      <formula>LEFT(K173,1)="5"</formula>
    </cfRule>
    <cfRule type="expression" dxfId="1497" priority="77" stopIfTrue="1">
      <formula>LEFT(K173,1)="4"</formula>
    </cfRule>
    <cfRule type="expression" dxfId="1496" priority="78" stopIfTrue="1">
      <formula>OR(LEFT(K173,1)="3",LEFT(K173,1)="2")</formula>
    </cfRule>
  </conditionalFormatting>
  <conditionalFormatting sqref="K133">
    <cfRule type="expression" dxfId="1495" priority="73" stopIfTrue="1">
      <formula>LEFT(K133,1)="5"</formula>
    </cfRule>
    <cfRule type="expression" dxfId="1494" priority="74" stopIfTrue="1">
      <formula>LEFT(K133,1)="4"</formula>
    </cfRule>
    <cfRule type="expression" dxfId="1493" priority="75" stopIfTrue="1">
      <formula>OR(LEFT(K133,1)="3",LEFT(K133,1)="2")</formula>
    </cfRule>
  </conditionalFormatting>
  <conditionalFormatting sqref="K64">
    <cfRule type="expression" dxfId="1492" priority="70" stopIfTrue="1">
      <formula>LEFT(K64,1)="5"</formula>
    </cfRule>
    <cfRule type="expression" dxfId="1491" priority="71" stopIfTrue="1">
      <formula>LEFT(K64,1)="4"</formula>
    </cfRule>
    <cfRule type="expression" dxfId="1490" priority="72" stopIfTrue="1">
      <formula>OR(LEFT(K64,1)="3",LEFT(K64,1)="2")</formula>
    </cfRule>
  </conditionalFormatting>
  <conditionalFormatting sqref="K64">
    <cfRule type="expression" dxfId="1489" priority="69" stopIfTrue="1">
      <formula>LEFT(K64,1)="5"</formula>
    </cfRule>
  </conditionalFormatting>
  <conditionalFormatting sqref="K152:K153">
    <cfRule type="expression" dxfId="1488" priority="66" stopIfTrue="1">
      <formula>LEFT(K152,1)="5"</formula>
    </cfRule>
    <cfRule type="expression" dxfId="1487" priority="67" stopIfTrue="1">
      <formula>LEFT(K152,1)="4"</formula>
    </cfRule>
    <cfRule type="expression" dxfId="1486" priority="68" stopIfTrue="1">
      <formula>OR(LEFT(K152,1)="3",LEFT(K152,1)="2")</formula>
    </cfRule>
  </conditionalFormatting>
  <conditionalFormatting sqref="K152:K153">
    <cfRule type="expression" dxfId="1485" priority="63" stopIfTrue="1">
      <formula>LEFT(K152,1)="5"</formula>
    </cfRule>
    <cfRule type="expression" dxfId="1484" priority="64" stopIfTrue="1">
      <formula>LEFT(K152,1)="4"</formula>
    </cfRule>
    <cfRule type="expression" dxfId="1483" priority="65" stopIfTrue="1">
      <formula>OR(LEFT(K152,1)="3",LEFT(K152,1)="2")</formula>
    </cfRule>
  </conditionalFormatting>
  <conditionalFormatting sqref="K152:K153">
    <cfRule type="expression" dxfId="1482" priority="60" stopIfTrue="1">
      <formula>LEFT(K152,1)="5"</formula>
    </cfRule>
    <cfRule type="expression" dxfId="1481" priority="61" stopIfTrue="1">
      <formula>LEFT(K152,1)="4"</formula>
    </cfRule>
    <cfRule type="expression" dxfId="1480" priority="62" stopIfTrue="1">
      <formula>OR(LEFT(K152,1)="3",LEFT(K152,1)="2")</formula>
    </cfRule>
  </conditionalFormatting>
  <conditionalFormatting sqref="R147 N147:P147 K147:K151">
    <cfRule type="expression" dxfId="1479" priority="53" stopIfTrue="1">
      <formula>LEFT(K147,1)="5"</formula>
    </cfRule>
    <cfRule type="expression" dxfId="1478" priority="54" stopIfTrue="1">
      <formula>LEFT(K147,1)="4"</formula>
    </cfRule>
    <cfRule type="expression" dxfId="1477" priority="55" stopIfTrue="1">
      <formula>OR(LEFT(K147,1)="3",LEFT(K147,1)="2")</formula>
    </cfRule>
  </conditionalFormatting>
  <conditionalFormatting sqref="L147">
    <cfRule type="expression" dxfId="1476" priority="56" stopIfTrue="1">
      <formula>$S147=1</formula>
    </cfRule>
    <cfRule type="expression" dxfId="1475" priority="57" stopIfTrue="1">
      <formula>$S147=0</formula>
    </cfRule>
  </conditionalFormatting>
  <conditionalFormatting sqref="M147">
    <cfRule type="expression" dxfId="1474" priority="58" stopIfTrue="1">
      <formula>$T147=1</formula>
    </cfRule>
    <cfRule type="expression" dxfId="1473" priority="59" stopIfTrue="1">
      <formula>$T147=0</formula>
    </cfRule>
  </conditionalFormatting>
  <conditionalFormatting sqref="R147">
    <cfRule type="expression" dxfId="1472" priority="50" stopIfTrue="1">
      <formula>LEFT(R147,1)="5"</formula>
    </cfRule>
    <cfRule type="expression" dxfId="1471" priority="51" stopIfTrue="1">
      <formula>LEFT(R147,1)="4"</formula>
    </cfRule>
    <cfRule type="expression" dxfId="1470" priority="52" stopIfTrue="1">
      <formula>OR(LEFT(R147,1)="3",LEFT(R147,1)="2")</formula>
    </cfRule>
  </conditionalFormatting>
  <conditionalFormatting sqref="R147">
    <cfRule type="expression" dxfId="1469" priority="47" stopIfTrue="1">
      <formula>LEFT(R147,1)="5"</formula>
    </cfRule>
    <cfRule type="expression" dxfId="1468" priority="48" stopIfTrue="1">
      <formula>LEFT(R147,1)="4"</formula>
    </cfRule>
    <cfRule type="expression" dxfId="1467" priority="49" stopIfTrue="1">
      <formula>OR(LEFT(R147,1)="3",LEFT(R147,1)="2")</formula>
    </cfRule>
  </conditionalFormatting>
  <conditionalFormatting sqref="R147 N147:P147 K147:K151">
    <cfRule type="expression" dxfId="1466" priority="44" stopIfTrue="1">
      <formula>LEFT(K147,1)="5"</formula>
    </cfRule>
    <cfRule type="expression" dxfId="1465" priority="45" stopIfTrue="1">
      <formula>LEFT(K147,1)="4"</formula>
    </cfRule>
    <cfRule type="expression" dxfId="1464" priority="46" stopIfTrue="1">
      <formula>OR(LEFT(K147,1)="3",LEFT(K147,1)="2")</formula>
    </cfRule>
  </conditionalFormatting>
  <conditionalFormatting sqref="L147">
    <cfRule type="expression" dxfId="1463" priority="42" stopIfTrue="1">
      <formula>$S147=1</formula>
    </cfRule>
    <cfRule type="expression" dxfId="1462" priority="43" stopIfTrue="1">
      <formula>$S147=0</formula>
    </cfRule>
  </conditionalFormatting>
  <conditionalFormatting sqref="M147">
    <cfRule type="expression" dxfId="1461" priority="40" stopIfTrue="1">
      <formula>$T147=1</formula>
    </cfRule>
    <cfRule type="expression" dxfId="1460" priority="41" stopIfTrue="1">
      <formula>$T147=0</formula>
    </cfRule>
  </conditionalFormatting>
  <conditionalFormatting sqref="R147">
    <cfRule type="expression" dxfId="1459" priority="37" stopIfTrue="1">
      <formula>LEFT(R147,1)="5"</formula>
    </cfRule>
    <cfRule type="expression" dxfId="1458" priority="38" stopIfTrue="1">
      <formula>LEFT(R147,1)="4"</formula>
    </cfRule>
    <cfRule type="expression" dxfId="1457" priority="39" stopIfTrue="1">
      <formula>OR(LEFT(R147,1)="3",LEFT(R147,1)="2")</formula>
    </cfRule>
  </conditionalFormatting>
  <conditionalFormatting sqref="R147">
    <cfRule type="expression" dxfId="1456" priority="34" stopIfTrue="1">
      <formula>LEFT(R147,1)="5"</formula>
    </cfRule>
    <cfRule type="expression" dxfId="1455" priority="35" stopIfTrue="1">
      <formula>LEFT(R147,1)="4"</formula>
    </cfRule>
    <cfRule type="expression" dxfId="1454" priority="36" stopIfTrue="1">
      <formula>OR(LEFT(R147,1)="3",LEFT(R147,1)="2")</formula>
    </cfRule>
  </conditionalFormatting>
  <conditionalFormatting sqref="K147:K151">
    <cfRule type="expression" dxfId="1453" priority="31" stopIfTrue="1">
      <formula>LEFT(K147,1)="5"</formula>
    </cfRule>
    <cfRule type="expression" dxfId="1452" priority="32" stopIfTrue="1">
      <formula>LEFT(K147,1)="4"</formula>
    </cfRule>
    <cfRule type="expression" dxfId="1451" priority="33" stopIfTrue="1">
      <formula>OR(LEFT(K147,1)="3",LEFT(K147,1)="2")</formula>
    </cfRule>
  </conditionalFormatting>
  <conditionalFormatting sqref="K154">
    <cfRule type="expression" dxfId="1450" priority="28" stopIfTrue="1">
      <formula>LEFT(K154,1)="5"</formula>
    </cfRule>
    <cfRule type="expression" dxfId="1449" priority="29" stopIfTrue="1">
      <formula>LEFT(K154,1)="4"</formula>
    </cfRule>
    <cfRule type="expression" dxfId="1448" priority="30" stopIfTrue="1">
      <formula>OR(LEFT(K154,1)="3",LEFT(K154,1)="2")</formula>
    </cfRule>
  </conditionalFormatting>
  <conditionalFormatting sqref="K154">
    <cfRule type="expression" dxfId="1447" priority="25" stopIfTrue="1">
      <formula>LEFT(K154,1)="5"</formula>
    </cfRule>
    <cfRule type="expression" dxfId="1446" priority="26" stopIfTrue="1">
      <formula>LEFT(K154,1)="4"</formula>
    </cfRule>
    <cfRule type="expression" dxfId="1445" priority="27" stopIfTrue="1">
      <formula>OR(LEFT(K154,1)="3",LEFT(K154,1)="2")</formula>
    </cfRule>
  </conditionalFormatting>
  <conditionalFormatting sqref="K154">
    <cfRule type="expression" dxfId="1444" priority="22" stopIfTrue="1">
      <formula>LEFT(K154,1)="5"</formula>
    </cfRule>
    <cfRule type="expression" dxfId="1443" priority="23" stopIfTrue="1">
      <formula>LEFT(K154,1)="4"</formula>
    </cfRule>
    <cfRule type="expression" dxfId="1442" priority="24" stopIfTrue="1">
      <formula>OR(LEFT(K154,1)="3",LEFT(K154,1)="2")</formula>
    </cfRule>
  </conditionalFormatting>
  <conditionalFormatting sqref="K160">
    <cfRule type="expression" dxfId="1441" priority="19" stopIfTrue="1">
      <formula>LEFT(K160,1)="5"</formula>
    </cfRule>
    <cfRule type="expression" dxfId="1440" priority="20" stopIfTrue="1">
      <formula>LEFT(K160,1)="4"</formula>
    </cfRule>
    <cfRule type="expression" dxfId="1439" priority="21" stopIfTrue="1">
      <formula>OR(LEFT(K160,1)="3",LEFT(K160,1)="2")</formula>
    </cfRule>
  </conditionalFormatting>
  <conditionalFormatting sqref="K160">
    <cfRule type="expression" dxfId="1438" priority="16" stopIfTrue="1">
      <formula>LEFT(K160,1)="5"</formula>
    </cfRule>
    <cfRule type="expression" dxfId="1437" priority="17" stopIfTrue="1">
      <formula>LEFT(K160,1)="4"</formula>
    </cfRule>
    <cfRule type="expression" dxfId="1436" priority="18" stopIfTrue="1">
      <formula>OR(LEFT(K160,1)="3",LEFT(K160,1)="2")</formula>
    </cfRule>
  </conditionalFormatting>
  <conditionalFormatting sqref="K160">
    <cfRule type="expression" dxfId="1435" priority="13" stopIfTrue="1">
      <formula>LEFT(K160,1)="5"</formula>
    </cfRule>
    <cfRule type="expression" dxfId="1434" priority="14" stopIfTrue="1">
      <formula>LEFT(K160,1)="4"</formula>
    </cfRule>
    <cfRule type="expression" dxfId="1433" priority="15" stopIfTrue="1">
      <formula>OR(LEFT(K160,1)="3",LEFT(K160,1)="2")</formula>
    </cfRule>
  </conditionalFormatting>
  <conditionalFormatting sqref="K165">
    <cfRule type="expression" dxfId="1432" priority="10" stopIfTrue="1">
      <formula>LEFT(K165,1)="5"</formula>
    </cfRule>
    <cfRule type="expression" dxfId="1431" priority="11" stopIfTrue="1">
      <formula>LEFT(K165,1)="4"</formula>
    </cfRule>
    <cfRule type="expression" dxfId="1430" priority="12" stopIfTrue="1">
      <formula>OR(LEFT(K165,1)="3",LEFT(K165,1)="2")</formula>
    </cfRule>
  </conditionalFormatting>
  <conditionalFormatting sqref="K165">
    <cfRule type="expression" dxfId="1429" priority="7" stopIfTrue="1">
      <formula>LEFT(K165,1)="5"</formula>
    </cfRule>
    <cfRule type="expression" dxfId="1428" priority="8" stopIfTrue="1">
      <formula>LEFT(K165,1)="4"</formula>
    </cfRule>
    <cfRule type="expression" dxfId="1427" priority="9" stopIfTrue="1">
      <formula>OR(LEFT(K165,1)="3",LEFT(K165,1)="2")</formula>
    </cfRule>
  </conditionalFormatting>
  <conditionalFormatting sqref="K165">
    <cfRule type="expression" dxfId="1426" priority="4" stopIfTrue="1">
      <formula>LEFT(K165,1)="5"</formula>
    </cfRule>
    <cfRule type="expression" dxfId="1425" priority="5" stopIfTrue="1">
      <formula>LEFT(K165,1)="4"</formula>
    </cfRule>
    <cfRule type="expression" dxfId="1424" priority="6" stopIfTrue="1">
      <formula>OR(LEFT(K165,1)="3",LEFT(K165,1)="2")</formula>
    </cfRule>
  </conditionalFormatting>
  <conditionalFormatting sqref="K72">
    <cfRule type="expression" dxfId="1423" priority="1" stopIfTrue="1">
      <formula>LEFT(K72,1)="5"</formula>
    </cfRule>
    <cfRule type="expression" dxfId="1422" priority="2" stopIfTrue="1">
      <formula>LEFT(K72,1)="4"</formula>
    </cfRule>
    <cfRule type="expression" dxfId="1421" priority="3" stopIfTrue="1">
      <formula>OR(LEFT(K72,1)="3",LEFT(K72,1)="2")</formula>
    </cfRule>
  </conditionalFormatting>
  <dataValidations count="3">
    <dataValidation type="list" allowBlank="1" showInputMessage="1" showErrorMessage="1" sqref="H13:H17 H25:H29 AF25:AF29 H31:H35 H37:H41 H43:H47 H49:H53 H177:H181 H139:H143 H78:H82 H84:H88 AF165 H96:H100 AF64 AF102:AF106 H109:H113 H121:H125 H115:H119 H171:H175 AF127:AF129 H19:H23 AF147:AF154 AF160 H127:H131 H102:H107 H90:H94 AF55:AF60 AF62 H55:H62 H133:H137 AF171:AF172 H64:H70 H145:H157 H159:H163 H165:H169 H72:H76" xr:uid="{00000000-0002-0000-0F00-000000000000}">
      <formula1>Exposition</formula1>
    </dataValidation>
    <dataValidation type="list" allowBlank="1" showInputMessage="1" showErrorMessage="1" sqref="I19:I23 AG64 I25:I29 I31:I35 I37:I41 I43:I47 I49:I53 I177:I181 I139:I143 I78:I82 I84:I88 AG165 I96:I100 AG25:AG29 AG102:AG106 I109:I113 I121:I125 I115:I119 I171:I175 AG127:AG129 I13:I17 AG147:AG154 AG160 I127:I131 I102:I107 I90:I94 AG55:AG60 AG62 I55:I62 I133:I137 AG171:AG172 I64:I70 I145:I157 I159:I163 I165:I169 I72:I76" xr:uid="{00000000-0002-0000-0F00-000001000000}">
      <formula1>Seriousness</formula1>
    </dataValidation>
    <dataValidation type="list" allowBlank="1" showInputMessage="1" showErrorMessage="1" sqref="E13:E17 E19:E23 E25:E29 E31:E35 E37:E41 E43:E47 E49:E53 E177:E181 E139:E143 E78:E82 E84:E88 E64:E70 E96:E100 E90:E94 E102:E107 E109:E113 E121:E125 E115:E119 E171:E175 E133:E137 E165:E169 E145:E157 E159:E163 E127:E131 E55:E62 E72:E76" xr:uid="{00000000-0002-0000-0F00-000002000000}">
      <formula1>PPE</formula1>
    </dataValidation>
  </dataValidations>
  <pageMargins left="0.19685039370078741" right="0.19685039370078741" top="0.59055118110236227" bottom="0.59055118110236227" header="0.51181102362204722" footer="0.51181102362204722"/>
  <pageSetup paperSize="8" scale="42"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0">
    <tabColor rgb="FFFF0000"/>
  </sheetPr>
  <dimension ref="A1:GY169"/>
  <sheetViews>
    <sheetView topLeftCell="A37" zoomScale="70" zoomScaleNormal="70" workbookViewId="0">
      <selection activeCell="D140" sqref="D140"/>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710937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526"/>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65" t="s">
        <v>343</v>
      </c>
      <c r="C2" s="499" t="s">
        <v>1124</v>
      </c>
      <c r="D2" s="288"/>
      <c r="E2" s="288"/>
      <c r="K2" s="290"/>
      <c r="L2" s="290"/>
      <c r="M2" s="290"/>
      <c r="N2" s="290"/>
      <c r="O2" s="290"/>
      <c r="P2" s="290"/>
      <c r="Q2" s="290"/>
      <c r="R2" s="290"/>
      <c r="S2" s="319"/>
      <c r="T2" s="319"/>
      <c r="V2" s="416"/>
    </row>
    <row r="3" spans="1:207">
      <c r="B3" s="466" t="s">
        <v>345</v>
      </c>
      <c r="C3" s="500" t="s">
        <v>1125</v>
      </c>
      <c r="D3" s="288"/>
      <c r="E3" s="288"/>
      <c r="K3" s="290"/>
      <c r="L3" s="290"/>
      <c r="M3" s="290"/>
      <c r="N3" s="290"/>
      <c r="O3" s="290"/>
      <c r="P3" s="290"/>
      <c r="Q3" s="290"/>
      <c r="R3" s="290"/>
      <c r="S3" s="319"/>
      <c r="T3" s="319"/>
    </row>
    <row r="4" spans="1:207">
      <c r="B4" s="467" t="s">
        <v>347</v>
      </c>
      <c r="C4" s="501" t="s">
        <v>348</v>
      </c>
      <c r="D4" s="289"/>
      <c r="E4" s="289"/>
      <c r="K4" s="290"/>
      <c r="L4" s="290"/>
      <c r="M4" s="290"/>
      <c r="N4" s="290"/>
      <c r="O4" s="290"/>
      <c r="P4" s="290"/>
      <c r="Q4" s="290"/>
      <c r="R4" s="290"/>
      <c r="S4" s="319"/>
      <c r="T4" s="319"/>
    </row>
    <row r="5" spans="1:207">
      <c r="B5" s="468" t="s">
        <v>314</v>
      </c>
      <c r="C5" s="469">
        <v>44697</v>
      </c>
      <c r="K5" s="290"/>
      <c r="L5" s="290"/>
      <c r="M5" s="290"/>
      <c r="N5" s="290"/>
      <c r="O5" s="290"/>
      <c r="P5" s="290"/>
      <c r="Q5" s="290"/>
      <c r="R5" s="290"/>
      <c r="S5" s="319"/>
      <c r="T5" s="319"/>
    </row>
    <row r="6" spans="1:207">
      <c r="B6" s="502" t="s">
        <v>315</v>
      </c>
      <c r="C6" s="469">
        <v>45378</v>
      </c>
      <c r="K6" s="290"/>
      <c r="L6" s="290"/>
      <c r="M6" s="290"/>
      <c r="N6" s="290"/>
      <c r="O6" s="290"/>
      <c r="P6" s="290"/>
      <c r="Q6" s="290"/>
      <c r="R6" s="290"/>
      <c r="S6" s="319"/>
      <c r="T6" s="319"/>
    </row>
    <row r="7" spans="1:207">
      <c r="B7" s="527" t="s">
        <v>350</v>
      </c>
      <c r="C7" s="506">
        <f>IF(ISERROR(AVERAGE(F12:F177)),C7,AVERAGE(F12:F177))</f>
        <v>38</v>
      </c>
      <c r="K7" s="290"/>
      <c r="L7" s="290"/>
      <c r="M7" s="290"/>
      <c r="N7" s="290"/>
      <c r="O7" s="290"/>
      <c r="P7" s="290"/>
      <c r="Q7" s="290"/>
      <c r="R7" s="290"/>
      <c r="S7" s="319"/>
      <c r="T7" s="319"/>
    </row>
    <row r="8" spans="1:207">
      <c r="B8" s="528" t="s">
        <v>351</v>
      </c>
      <c r="C8" s="529" t="s">
        <v>751</v>
      </c>
      <c r="D8" s="865" t="str">
        <f>IF((F9&lt;=0.85*C7),"Alert: please reconsider your HWAG definition","")</f>
        <v/>
      </c>
      <c r="E8" s="865"/>
      <c r="F8" s="865"/>
      <c r="G8" s="865"/>
    </row>
    <row r="9" spans="1:207">
      <c r="F9" s="320">
        <f>IF(ISERROR(AVERAGE(F12:F163)),C7,AVERAGE(F12:F163))</f>
        <v>38</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9" t="s">
        <v>31</v>
      </c>
      <c r="Z11" s="316" t="s">
        <v>384</v>
      </c>
      <c r="AA11" s="317" t="s">
        <v>385</v>
      </c>
      <c r="AB11" s="205" t="s">
        <v>386</v>
      </c>
      <c r="AC11" s="206" t="s">
        <v>387</v>
      </c>
      <c r="AD11" s="226" t="s">
        <v>388</v>
      </c>
      <c r="AE11" s="207" t="s">
        <v>389</v>
      </c>
      <c r="AF11" s="228" t="s">
        <v>367</v>
      </c>
      <c r="AG11" s="228" t="s">
        <v>368</v>
      </c>
      <c r="AH11" s="229" t="s">
        <v>369</v>
      </c>
      <c r="AI11" s="230" t="s">
        <v>370</v>
      </c>
    </row>
    <row r="12" spans="1:207" s="524" customFormat="1" ht="14.25">
      <c r="A12" s="522" t="s">
        <v>253</v>
      </c>
      <c r="B12" s="391"/>
      <c r="C12" s="391"/>
      <c r="D12" s="391"/>
      <c r="E12" s="292"/>
      <c r="F12" s="292"/>
      <c r="G12" s="457"/>
      <c r="H12" s="454"/>
      <c r="I12" s="391"/>
      <c r="J12" s="391" t="str">
        <f>IF(SUM(J13:J17)=0,"",MAX(J13:J17))</f>
        <v/>
      </c>
      <c r="K12" s="24" t="str">
        <f>IF(ISERROR(VLOOKUP(Y12,'Directive OSH09 (FR)'!$T$6:$U$10,2,FALSE)),"",VLOOKUP(Y12,'Directive OSH09 (FR)'!$T$6:$U$10,2,FALSE))</f>
        <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163" t="str">
        <f>IF(J12="","",IF(J12&gt;=161,5,IF(J12&gt;=65,4,IF(J12&gt;=20,3,IF(J12&gt;=9,2,1)))))</f>
        <v/>
      </c>
      <c r="Z12" s="232"/>
      <c r="AA12" s="233"/>
      <c r="AB12" s="233"/>
      <c r="AC12" s="233"/>
      <c r="AD12" s="234"/>
      <c r="AE12" s="232"/>
      <c r="AF12" s="233"/>
      <c r="AG12" s="233"/>
      <c r="AH12" s="233"/>
      <c r="AI12" s="234"/>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c r="A13" s="508" t="s">
        <v>463</v>
      </c>
      <c r="B13" s="8"/>
      <c r="C13" s="8"/>
      <c r="D13" s="8"/>
      <c r="E13" s="266"/>
      <c r="F13" s="283"/>
      <c r="G13" s="321"/>
      <c r="H13" s="7"/>
      <c r="I13" s="8"/>
      <c r="J13" s="8" t="str">
        <f>IF(ISERROR(W13*X13),"",W13*X13)</f>
        <v/>
      </c>
      <c r="K13" s="14" t="str">
        <f>IF(ISERROR(VLOOKUP(Y13,'Directive OSH09 (FR)'!$T$6:$U$10,2,FALSE)),"",VLOOKUP(Y13,'Directive OSH09 (FR)'!$T$6:$U$10,2,FALSE))</f>
        <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t="str">
        <f>IF(ISERROR(VLOOKUP(H13,'Directive OSH09 (FR)'!$O$6:$P$10,2,FALSE)),"",VLOOKUP(H13,'Directive OSH09 (FR)'!$O$6:$P$10,2,FALSE))</f>
        <v/>
      </c>
      <c r="X13" s="3" t="str">
        <f>IF(ISERROR(VLOOKUP(I13,'Directive OSH09 (FR)'!$O$13:$P$17,2,FALSE)),"",VLOOKUP(I13,'Directive OSH09 (FR)'!$O$13:$P$17,2,FALSE))</f>
        <v/>
      </c>
      <c r="Y13" s="163" t="str">
        <f>IF(J13="","",IF(J13&gt;=161,5,IF(J13&gt;=65,4,IF(J13&gt;=20,3,IF(J13&gt;=9,2,1)))))</f>
        <v/>
      </c>
      <c r="Z13" s="196"/>
      <c r="AA13" s="177"/>
      <c r="AB13" s="177"/>
      <c r="AC13" s="177"/>
      <c r="AD13" s="197"/>
      <c r="AE13" s="196"/>
      <c r="AF13" s="177"/>
      <c r="AG13" s="177"/>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83"/>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16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83"/>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16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83"/>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16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93"/>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16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92"/>
      <c r="G18" s="457"/>
      <c r="H18" s="454"/>
      <c r="I18" s="391"/>
      <c r="J18" s="391">
        <f>IF(SUM(J19:J23)=0,"",MAX(J19:J23))</f>
        <v>2</v>
      </c>
      <c r="K18" s="24" t="str">
        <f>IF(ISERROR(VLOOKUP(Y18,'Directive OSH09 (FR)'!$T$6:$U$10,2,FALSE)),"",VLOOKUP(Y18,'Directive OSH09 (FR)'!$T$6:$U$10,2,FALSE))</f>
        <v>1-Negligeable</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163">
        <f>IF(J18="","",IF(J18&gt;=161,5,IF(J18&gt;=65,4,IF(J18&gt;=20,3,IF(J18&gt;=9,2,1)))))</f>
        <v>1</v>
      </c>
      <c r="Z18" s="232"/>
      <c r="AA18" s="233"/>
      <c r="AB18" s="233"/>
      <c r="AC18" s="233"/>
      <c r="AD18" s="234"/>
      <c r="AE18" s="232"/>
      <c r="AF18" s="233"/>
      <c r="AG18" s="233"/>
      <c r="AH18" s="233"/>
      <c r="AI18" s="234"/>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2.75" customHeight="1">
      <c r="A19" s="261" t="s">
        <v>1126</v>
      </c>
      <c r="B19" s="8" t="s">
        <v>1127</v>
      </c>
      <c r="C19" s="8" t="s">
        <v>1128</v>
      </c>
      <c r="D19" s="8" t="s">
        <v>1129</v>
      </c>
      <c r="E19" s="266" t="s">
        <v>33</v>
      </c>
      <c r="F19" s="283">
        <v>38</v>
      </c>
      <c r="G19" s="321" t="s">
        <v>1130</v>
      </c>
      <c r="H19" s="7" t="s">
        <v>35</v>
      </c>
      <c r="I19" s="8" t="s">
        <v>46</v>
      </c>
      <c r="J19" s="8">
        <f>IF(ISERROR(W19*X19),"",W19*X19)</f>
        <v>2</v>
      </c>
      <c r="K19" s="14" t="str">
        <f>IF(ISERROR(VLOOKUP(Y19,'Directive OSH09 (FR)'!$T$6:$U$10,2,FALSE)),"",VLOOKUP(Y19,'Directive OSH09 (FR)'!$T$6:$U$10,2,FALSE))</f>
        <v>1-Negligeable</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f>IF(ISERROR(VLOOKUP(H19,'Directive OSH09 (FR)'!$O$6:$P$10,2,FALSE)),"",VLOOKUP(H19,'Directive OSH09 (FR)'!$O$6:$P$10,2,FALSE))</f>
        <v>2</v>
      </c>
      <c r="X19" s="3">
        <f>IF(ISERROR(VLOOKUP(I19,'Directive OSH09 (FR)'!$O$13:$P$17,2,FALSE)),"",VLOOKUP(I19,'Directive OSH09 (FR)'!$O$13:$P$17,2,FALSE))</f>
        <v>1</v>
      </c>
      <c r="Y19" s="163">
        <f>IF(J19="","",IF(J19&gt;=161,5,IF(J19&gt;=65,4,IF(J19&gt;=20,3,IF(J19&gt;=9,2,1)))))</f>
        <v>1</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261"/>
      <c r="B20" s="8"/>
      <c r="C20" s="8"/>
      <c r="D20" s="8"/>
      <c r="E20" s="266"/>
      <c r="F20" s="283"/>
      <c r="G20" s="321"/>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163" t="str">
        <f t="shared" ref="Y20:Y23" si="9">IF(J20="","",IF(J20&gt;=161,5,IF(J20&gt;=65,4,IF(J20&gt;=20,3,IF(J20&gt;=9,2,1)))))</f>
        <v/>
      </c>
      <c r="Z20" s="417"/>
      <c r="AA20" s="418"/>
      <c r="AB20" s="418"/>
      <c r="AC20" s="418"/>
      <c r="AD20" s="419"/>
      <c r="AE20" s="417"/>
      <c r="AF20" s="418"/>
      <c r="AG20" s="418"/>
      <c r="AH20" s="418"/>
      <c r="AI20" s="419"/>
    </row>
    <row r="21" spans="1:207">
      <c r="A21" s="261"/>
      <c r="B21" s="8"/>
      <c r="C21" s="8"/>
      <c r="D21" s="8"/>
      <c r="E21" s="266"/>
      <c r="F21" s="283"/>
      <c r="G21" s="321"/>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163" t="str">
        <f t="shared" si="9"/>
        <v/>
      </c>
      <c r="Z21" s="417"/>
      <c r="AA21" s="418"/>
      <c r="AB21" s="418"/>
      <c r="AC21" s="418"/>
      <c r="AD21" s="419"/>
      <c r="AE21" s="417"/>
      <c r="AF21" s="418"/>
      <c r="AG21" s="418"/>
      <c r="AH21" s="418"/>
      <c r="AI21" s="419"/>
    </row>
    <row r="22" spans="1:207">
      <c r="A22" s="261"/>
      <c r="B22" s="8"/>
      <c r="C22" s="8"/>
      <c r="D22" s="8"/>
      <c r="E22" s="266"/>
      <c r="F22" s="283"/>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163" t="str">
        <f t="shared" si="9"/>
        <v/>
      </c>
      <c r="Z22" s="417"/>
      <c r="AA22" s="418"/>
      <c r="AB22" s="418"/>
      <c r="AC22" s="418"/>
      <c r="AD22" s="419"/>
      <c r="AE22" s="417"/>
      <c r="AF22" s="418"/>
      <c r="AG22" s="418"/>
      <c r="AH22" s="418"/>
      <c r="AI22" s="419"/>
    </row>
    <row r="23" spans="1:207" ht="5.25" customHeight="1">
      <c r="A23" s="405"/>
      <c r="B23" s="62"/>
      <c r="C23" s="62"/>
      <c r="D23" s="62"/>
      <c r="E23" s="293"/>
      <c r="F23" s="293"/>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163" t="str">
        <f t="shared" si="9"/>
        <v/>
      </c>
      <c r="Z23" s="417"/>
      <c r="AA23" s="418"/>
      <c r="AB23" s="418"/>
      <c r="AC23" s="418"/>
      <c r="AD23" s="419"/>
      <c r="AE23" s="417"/>
      <c r="AF23" s="418"/>
      <c r="AG23" s="418"/>
      <c r="AH23" s="418"/>
      <c r="AI23" s="419"/>
    </row>
    <row r="24" spans="1:207">
      <c r="A24" s="268" t="s">
        <v>263</v>
      </c>
      <c r="B24" s="391"/>
      <c r="C24" s="391"/>
      <c r="D24" s="391"/>
      <c r="E24" s="292"/>
      <c r="F24" s="292"/>
      <c r="G24" s="457"/>
      <c r="H24" s="454"/>
      <c r="I24" s="391"/>
      <c r="J24" s="391">
        <f>IF(SUM(J25:J29)=0,"",MAX(J25:J29))</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IF(OR(L24="Yes",M24="Yes"),MAX(Q25:Q29),"")</f>
        <v/>
      </c>
      <c r="R24" s="34"/>
      <c r="S24" s="43">
        <f>IF(L24="Yes",IF(SUM(S25:S29)=0,0,1),2)</f>
        <v>2</v>
      </c>
      <c r="T24" s="34">
        <f>IF(M24="Yes",IF(SUM(T25:T29)=0,0,1),2)</f>
        <v>2</v>
      </c>
      <c r="U24" s="160">
        <v>0</v>
      </c>
      <c r="V24" s="161">
        <v>0</v>
      </c>
      <c r="W24" s="162" t="str">
        <f>IF(ISERROR(VLOOKUP(H24,'Directive OSH09 (FR)'!$O$6:$P$10,2,FALSE)),"",VLOOKUP(H24,'Directive OSH09 (FR)'!$O$6:$P$10,2,FALSE))</f>
        <v/>
      </c>
      <c r="X24" s="3" t="str">
        <f>IF(ISERROR(VLOOKUP(I24,'Directive OSH09 (FR)'!$O$13:$P$17,2,FALSE)),"",VLOOKUP(I24,'Directive OSH09 (FR)'!$O$13:$P$17,2,FALSE))</f>
        <v/>
      </c>
      <c r="Y24" s="163">
        <f>IF(J24="","",IF(J24&gt;=161,5,IF(J24&gt;=65,4,IF(J24&gt;=20,3,IF(J24&gt;=9,2,1)))))</f>
        <v>1</v>
      </c>
      <c r="Z24" s="232"/>
      <c r="AA24" s="233"/>
      <c r="AB24" s="233"/>
      <c r="AC24" s="233"/>
      <c r="AD24" s="234"/>
      <c r="AE24" s="232"/>
      <c r="AF24" s="233"/>
      <c r="AG24" s="233"/>
      <c r="AH24" s="233"/>
      <c r="AI24" s="234"/>
    </row>
    <row r="25" spans="1:207" ht="63.75">
      <c r="A25" s="261" t="s">
        <v>1126</v>
      </c>
      <c r="B25" s="8" t="s">
        <v>1131</v>
      </c>
      <c r="C25" s="255" t="s">
        <v>1132</v>
      </c>
      <c r="D25" s="8" t="s">
        <v>1133</v>
      </c>
      <c r="E25" s="266" t="s">
        <v>39</v>
      </c>
      <c r="F25" s="267">
        <v>38</v>
      </c>
      <c r="G25" s="321" t="s">
        <v>471</v>
      </c>
      <c r="H25" s="7" t="s">
        <v>35</v>
      </c>
      <c r="I25" s="8" t="s">
        <v>47</v>
      </c>
      <c r="J25" s="8">
        <f>IF(ISERROR(W25*X25),"",W25*X25)</f>
        <v>8</v>
      </c>
      <c r="K25" s="14" t="str">
        <f>IF(ISERROR(VLOOKUP(Y25,'Directive OSH09 (FR)'!$T$6:$U$10,2,FALSE)),"",VLOOKUP(Y25,'Directive OSH09 (FR)'!$T$6:$U$10,2,FALSE))</f>
        <v>1-Negligeable</v>
      </c>
      <c r="L25" s="126"/>
      <c r="M25" s="127"/>
      <c r="N25" s="27"/>
      <c r="O25" s="27"/>
      <c r="P25" s="27"/>
      <c r="Q25" s="57"/>
      <c r="R25" s="35"/>
      <c r="S25" s="7">
        <f t="shared" ref="S25:T29" si="10">U25</f>
        <v>1</v>
      </c>
      <c r="T25" s="35">
        <f t="shared" si="10"/>
        <v>1</v>
      </c>
      <c r="U25" s="3">
        <f>IF(A25="",0,IF(Q$24="",1,IF(Q$24+$U$24*365&lt;$U$1,1,0)))</f>
        <v>1</v>
      </c>
      <c r="V25" s="163">
        <f>IF(A25="",0,IF(Q$24="",1,IF(Q$24+$V$24*365&lt;$U$1,1,0)))</f>
        <v>1</v>
      </c>
      <c r="W25" s="162">
        <f>IF(ISERROR(VLOOKUP(H25,'Directive OSH09 (FR)'!$O$6:$P$10,2,FALSE)),"",VLOOKUP(H25,'Directive OSH09 (FR)'!$O$6:$P$10,2,FALSE))</f>
        <v>2</v>
      </c>
      <c r="X25" s="3">
        <f>IF(ISERROR(VLOOKUP(I25,'Directive OSH09 (FR)'!$O$13:$P$17,2,FALSE)),"",VLOOKUP(I25,'Directive OSH09 (FR)'!$O$13:$P$17,2,FALSE))</f>
        <v>4</v>
      </c>
      <c r="Y25" s="163">
        <f>IF(J25="","",IF(J25&gt;=161,5,IF(J25&gt;=65,4,IF(J25&gt;=20,3,IF(J25&gt;=9,2,1)))))</f>
        <v>1</v>
      </c>
      <c r="Z25" s="210" t="s">
        <v>429</v>
      </c>
      <c r="AA25" s="418"/>
      <c r="AB25" s="418"/>
      <c r="AC25" s="418"/>
      <c r="AD25" s="419"/>
      <c r="AE25" s="417"/>
      <c r="AF25" s="177"/>
      <c r="AG25" s="418"/>
      <c r="AH25" s="418"/>
      <c r="AI25" s="419"/>
    </row>
    <row r="26" spans="1:207" ht="63.75">
      <c r="A26" s="261" t="s">
        <v>424</v>
      </c>
      <c r="B26" s="255" t="s">
        <v>425</v>
      </c>
      <c r="C26" s="255" t="s">
        <v>426</v>
      </c>
      <c r="D26" s="255" t="s">
        <v>1085</v>
      </c>
      <c r="E26" s="266" t="s">
        <v>36</v>
      </c>
      <c r="F26" s="267">
        <v>38</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10"/>
        <v>1</v>
      </c>
      <c r="T26" s="35">
        <f t="shared" si="10"/>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18"/>
      <c r="AD26" s="419"/>
      <c r="AE26" s="421"/>
      <c r="AF26" s="8"/>
      <c r="AG26" s="8"/>
      <c r="AH26" s="8">
        <f>IF(ISERROR(AU26*AV26),"",AU26*AV26)</f>
        <v>0</v>
      </c>
      <c r="AI26" s="419"/>
    </row>
    <row r="27" spans="1:207">
      <c r="A27" s="261"/>
      <c r="B27" s="8"/>
      <c r="C27" s="8"/>
      <c r="D27" s="8"/>
      <c r="E27" s="266"/>
      <c r="F27" s="267"/>
      <c r="G27" s="321"/>
      <c r="H27" s="7"/>
      <c r="I27" s="8"/>
      <c r="J27" s="8" t="str">
        <f t="shared" ref="J27:J29" si="11">IF(ISERROR(W27*X27),"",W27*X27)</f>
        <v/>
      </c>
      <c r="K27" s="14" t="str">
        <f>IF(ISERROR(VLOOKUP(Y27,'Directive OSH09 (FR)'!$T$6:$U$10,2,FALSE)),"",VLOOKUP(Y27,'Directive OSH09 (FR)'!$T$6:$U$10,2,FALSE))</f>
        <v/>
      </c>
      <c r="L27" s="126"/>
      <c r="M27" s="127"/>
      <c r="N27" s="27"/>
      <c r="O27" s="27"/>
      <c r="P27" s="27"/>
      <c r="Q27" s="57"/>
      <c r="R27" s="35"/>
      <c r="S27" s="7">
        <f t="shared" si="10"/>
        <v>0</v>
      </c>
      <c r="T27" s="35">
        <f t="shared" si="10"/>
        <v>0</v>
      </c>
      <c r="U27" s="3">
        <f t="shared" ref="U27:U29" si="12">IF(A27="",0,IF(Q$24="",1,IF(Q$24+$U$24*365&lt;$U$1,1,0)))</f>
        <v>0</v>
      </c>
      <c r="V27" s="163">
        <f t="shared" ref="V27:V29" si="13">IF(A27="",0,IF(Q$24="",1,IF(Q$24+$V$24*365&lt;$U$1,1,0)))</f>
        <v>0</v>
      </c>
      <c r="W27" s="162" t="str">
        <f>IF(ISERROR(VLOOKUP(H27,'Directive OSH09 (FR)'!$O$6:$P$10,2,FALSE)),"",VLOOKUP(H27,'Directive OSH09 (FR)'!$O$6:$P$10,2,FALSE))</f>
        <v/>
      </c>
      <c r="X27" s="3" t="str">
        <f>IF(ISERROR(VLOOKUP(I27,'Directive OSH09 (FR)'!$O$13:$P$17,2,FALSE)),"",VLOOKUP(I27,'Directive OSH09 (FR)'!$O$13:$P$17,2,FALSE))</f>
        <v/>
      </c>
      <c r="Y27" s="163" t="str">
        <f t="shared" ref="Y27:Y29" si="14">IF(J27="","",IF(J27&gt;=161,5,IF(J27&gt;=65,4,IF(J27&gt;=20,3,IF(J27&gt;=9,2,1)))))</f>
        <v/>
      </c>
      <c r="Z27" s="417"/>
      <c r="AA27" s="418"/>
      <c r="AB27" s="418"/>
      <c r="AC27" s="418"/>
      <c r="AD27" s="419"/>
      <c r="AE27" s="417"/>
      <c r="AF27" s="418"/>
      <c r="AG27" s="418"/>
      <c r="AH27" s="418"/>
      <c r="AI27" s="419"/>
    </row>
    <row r="28" spans="1:207">
      <c r="A28" s="261"/>
      <c r="B28" s="8"/>
      <c r="C28" s="8"/>
      <c r="D28" s="8"/>
      <c r="E28" s="266"/>
      <c r="F28" s="267"/>
      <c r="G28" s="321"/>
      <c r="H28" s="7"/>
      <c r="I28" s="8"/>
      <c r="J28" s="8" t="str">
        <f t="shared" si="11"/>
        <v/>
      </c>
      <c r="K28" s="14" t="str">
        <f>IF(ISERROR(VLOOKUP(Y28,'Directive OSH09 (FR)'!$T$6:$U$10,2,FALSE)),"",VLOOKUP(Y28,'Directive OSH09 (FR)'!$T$6:$U$10,2,FALSE))</f>
        <v/>
      </c>
      <c r="L28" s="126"/>
      <c r="M28" s="127"/>
      <c r="N28" s="27"/>
      <c r="O28" s="27"/>
      <c r="P28" s="27"/>
      <c r="Q28" s="57"/>
      <c r="R28" s="35"/>
      <c r="S28" s="7">
        <f t="shared" si="10"/>
        <v>0</v>
      </c>
      <c r="T28" s="35">
        <f t="shared" si="10"/>
        <v>0</v>
      </c>
      <c r="U28" s="3">
        <f t="shared" si="12"/>
        <v>0</v>
      </c>
      <c r="V28" s="163">
        <f t="shared" si="13"/>
        <v>0</v>
      </c>
      <c r="W28" s="162" t="str">
        <f>IF(ISERROR(VLOOKUP(H28,'Directive OSH09 (FR)'!$O$6:$P$10,2,FALSE)),"",VLOOKUP(H28,'Directive OSH09 (FR)'!$O$6:$P$10,2,FALSE))</f>
        <v/>
      </c>
      <c r="X28" s="3" t="str">
        <f>IF(ISERROR(VLOOKUP(I28,'Directive OSH09 (FR)'!$O$13:$P$17,2,FALSE)),"",VLOOKUP(I28,'Directive OSH09 (FR)'!$O$13:$P$17,2,FALSE))</f>
        <v/>
      </c>
      <c r="Y28" s="163" t="str">
        <f t="shared" si="14"/>
        <v/>
      </c>
      <c r="Z28" s="417"/>
      <c r="AA28" s="418"/>
      <c r="AB28" s="418"/>
      <c r="AC28" s="418"/>
      <c r="AD28" s="419"/>
      <c r="AE28" s="417"/>
      <c r="AF28" s="418"/>
      <c r="AG28" s="418"/>
      <c r="AH28" s="418"/>
      <c r="AI28" s="419"/>
    </row>
    <row r="29" spans="1:207" ht="5.25" customHeight="1">
      <c r="A29" s="405"/>
      <c r="B29" s="62"/>
      <c r="C29" s="62"/>
      <c r="D29" s="62"/>
      <c r="E29" s="293"/>
      <c r="F29" s="282"/>
      <c r="G29" s="458"/>
      <c r="H29" s="61"/>
      <c r="I29" s="62"/>
      <c r="J29" s="62" t="str">
        <f t="shared" si="11"/>
        <v/>
      </c>
      <c r="K29" s="63" t="str">
        <f>IF(ISERROR(VLOOKUP(Y29,'Directive OSH09 (FR)'!$T$6:$U$10,2,FALSE)),"",VLOOKUP(Y29,'Directive OSH09 (FR)'!$T$6:$U$10,2,FALSE))</f>
        <v/>
      </c>
      <c r="L29" s="61"/>
      <c r="M29" s="64"/>
      <c r="N29" s="64"/>
      <c r="O29" s="64"/>
      <c r="P29" s="64"/>
      <c r="Q29" s="65"/>
      <c r="R29" s="66"/>
      <c r="S29" s="61">
        <f t="shared" si="10"/>
        <v>0</v>
      </c>
      <c r="T29" s="66">
        <f t="shared" si="10"/>
        <v>0</v>
      </c>
      <c r="U29" s="164">
        <f t="shared" si="12"/>
        <v>0</v>
      </c>
      <c r="V29" s="165">
        <f t="shared" si="13"/>
        <v>0</v>
      </c>
      <c r="W29" s="162" t="str">
        <f>IF(ISERROR(VLOOKUP(H29,'Directive OSH09 (FR)'!$O$6:$P$10,2,FALSE)),"",VLOOKUP(H29,'Directive OSH09 (FR)'!$O$6:$P$10,2,FALSE))</f>
        <v/>
      </c>
      <c r="X29" s="3" t="str">
        <f>IF(ISERROR(VLOOKUP(I29,'Directive OSH09 (FR)'!$O$13:$P$17,2,FALSE)),"",VLOOKUP(I29,'Directive OSH09 (FR)'!$O$13:$P$17,2,FALSE))</f>
        <v/>
      </c>
      <c r="Y29" s="163" t="str">
        <f t="shared" si="14"/>
        <v/>
      </c>
      <c r="Z29" s="417"/>
      <c r="AA29" s="418"/>
      <c r="AB29" s="418"/>
      <c r="AC29" s="418"/>
      <c r="AD29" s="419"/>
      <c r="AE29" s="417"/>
      <c r="AF29" s="418"/>
      <c r="AG29" s="418"/>
      <c r="AH29" s="418"/>
      <c r="AI29" s="419"/>
    </row>
    <row r="30" spans="1:207">
      <c r="A30" s="522" t="s">
        <v>267</v>
      </c>
      <c r="B30" s="391"/>
      <c r="C30" s="391"/>
      <c r="D30" s="391"/>
      <c r="E30" s="292"/>
      <c r="F30" s="281"/>
      <c r="G30" s="457"/>
      <c r="H30" s="454"/>
      <c r="I30" s="391"/>
      <c r="J30" s="391" t="str">
        <f>IF(SUM(J31:J38)=0,"",MAX(J31:J38))</f>
        <v/>
      </c>
      <c r="K30" s="24" t="str">
        <f>IF(ISERROR(VLOOKUP(Y30,'Directive OSH09 (FR)'!$T$6:$U$10,2,FALSE)),"",VLOOKUP(Y30,'Directive OSH09 (FR)'!$T$6:$U$10,2,FALSE))</f>
        <v/>
      </c>
      <c r="L30" s="43" t="str">
        <f>IF(ISERROR(VLOOKUP($A30,Dangers!$B$4:$G$1001,4,FALSE)),"ERR",IF(ISBLANK(VLOOKUP($A30,Dangers!$B$4:$G$1001,4,FALSE)),"","Yes"))</f>
        <v/>
      </c>
      <c r="M30" s="26" t="str">
        <f>IF(ISERROR(VLOOKUP($A30,Dangers!$B$4:$G$1001,6,FALSE)),"ERR",IF(ISBLANK((VLOOKUP($A30,Dangers!$B$4:$G$1001,6,FALSE))),"","Yes"))</f>
        <v/>
      </c>
      <c r="N30" s="26"/>
      <c r="O30" s="26"/>
      <c r="P30" s="26"/>
      <c r="Q30" s="132" t="str">
        <f>IF(OR(L30="Yes",M30="Yes"),MAX(Q31:Q38),"")</f>
        <v/>
      </c>
      <c r="R30" s="34"/>
      <c r="S30" s="43">
        <f>IF(L30="Yes",IF(SUM(S31:S38)=0,0,1),2)</f>
        <v>2</v>
      </c>
      <c r="T30" s="34">
        <f>IF(M30="Yes",IF(SUM(T31:T38)=0,0,1),2)</f>
        <v>2</v>
      </c>
      <c r="U30" s="160">
        <v>0</v>
      </c>
      <c r="V30" s="161">
        <v>0</v>
      </c>
      <c r="W30" s="162" t="str">
        <f>IF(ISERROR(VLOOKUP(H30,'Directive OSH09 (FR)'!$O$6:$P$10,2,FALSE)),"",VLOOKUP(H30,'Directive OSH09 (FR)'!$O$6:$P$10,2,FALSE))</f>
        <v/>
      </c>
      <c r="X30" s="3" t="str">
        <f>IF(ISERROR(VLOOKUP(I30,'Directive OSH09 (FR)'!$O$13:$P$17,2,FALSE)),"",VLOOKUP(I30,'Directive OSH09 (FR)'!$O$13:$P$17,2,FALSE))</f>
        <v/>
      </c>
      <c r="Y30" s="163" t="str">
        <f>IF(J30="","",IF(J30&gt;=161,5,IF(J30&gt;=65,4,IF(J30&gt;=20,3,IF(J30&gt;=9,2,1)))))</f>
        <v/>
      </c>
      <c r="Z30" s="232"/>
      <c r="AA30" s="233"/>
      <c r="AB30" s="233"/>
      <c r="AC30" s="233"/>
      <c r="AD30" s="234"/>
      <c r="AE30" s="232"/>
      <c r="AF30" s="233"/>
      <c r="AG30" s="233"/>
      <c r="AH30" s="233"/>
      <c r="AI30" s="234"/>
    </row>
    <row r="31" spans="1:207">
      <c r="A31" s="260" t="s">
        <v>463</v>
      </c>
      <c r="B31" s="8"/>
      <c r="C31" s="8"/>
      <c r="D31" s="8"/>
      <c r="E31" s="266"/>
      <c r="F31" s="267"/>
      <c r="G31" s="321"/>
      <c r="H31" s="7"/>
      <c r="I31" s="8"/>
      <c r="J31" s="8" t="str">
        <f>IF(ISERROR(W31*X31),"",W31*X31)</f>
        <v/>
      </c>
      <c r="K31" s="14" t="str">
        <f>IF(ISERROR(VLOOKUP(Y31,'Directive OSH09 (FR)'!$T$6:$U$10,2,FALSE)),"",VLOOKUP(Y31,'Directive OSH09 (FR)'!$T$6:$U$10,2,FALSE))</f>
        <v/>
      </c>
      <c r="L31" s="126"/>
      <c r="M31" s="127"/>
      <c r="N31" s="27"/>
      <c r="O31" s="27"/>
      <c r="P31" s="27"/>
      <c r="Q31" s="57"/>
      <c r="R31" s="35"/>
      <c r="S31" s="7">
        <f t="shared" ref="S31:T34" si="15">U31</f>
        <v>1</v>
      </c>
      <c r="T31" s="35">
        <f t="shared" si="15"/>
        <v>1</v>
      </c>
      <c r="U31" s="3">
        <f>IF(A31="",0,IF(Q$30="",1,IF(Q$30+$U$30*365&lt;$U$1,1,0)))</f>
        <v>1</v>
      </c>
      <c r="V31" s="163">
        <f>IF(A31="",0,IF(Q$30="",1,IF(Q$30+$V$30*365&lt;$U$1,1,0)))</f>
        <v>1</v>
      </c>
      <c r="W31" s="162" t="str">
        <f>IF(ISERROR(VLOOKUP(H31,'Directive OSH09 (FR)'!$O$6:$P$10,2,FALSE)),"",VLOOKUP(H31,'Directive OSH09 (FR)'!$O$6:$P$10,2,FALSE))</f>
        <v/>
      </c>
      <c r="X31" s="3" t="str">
        <f>IF(ISERROR(VLOOKUP(I31,'Directive OSH09 (FR)'!$O$13:$P$17,2,FALSE)),"",VLOOKUP(I31,'Directive OSH09 (FR)'!$O$13:$P$17,2,FALSE))</f>
        <v/>
      </c>
      <c r="Y31" s="163" t="str">
        <f>IF(J31="","",IF(J31&gt;=161,5,IF(J31&gt;=65,4,IF(J31&gt;=20,3,IF(J31&gt;=9,2,1)))))</f>
        <v/>
      </c>
      <c r="Z31" s="417"/>
      <c r="AA31" s="418"/>
      <c r="AB31" s="418"/>
      <c r="AC31" s="418"/>
      <c r="AD31" s="419"/>
      <c r="AE31" s="417"/>
      <c r="AF31" s="418"/>
      <c r="AG31" s="418"/>
      <c r="AH31" s="418"/>
      <c r="AI31" s="419"/>
    </row>
    <row r="32" spans="1:207">
      <c r="A32" s="261"/>
      <c r="B32" s="8"/>
      <c r="C32" s="8"/>
      <c r="D32" s="8"/>
      <c r="E32" s="266"/>
      <c r="F32" s="267"/>
      <c r="G32" s="321"/>
      <c r="H32" s="7"/>
      <c r="I32" s="8"/>
      <c r="J32" s="8" t="str">
        <f t="shared" ref="J32:J34" si="16">IF(ISERROR(W32*X32),"",W32*X32)</f>
        <v/>
      </c>
      <c r="K32" s="14" t="str">
        <f>IF(ISERROR(VLOOKUP(Y32,'Directive OSH09 (FR)'!$T$6:$U$10,2,FALSE)),"",VLOOKUP(Y32,'Directive OSH09 (FR)'!$T$6:$U$10,2,FALSE))</f>
        <v/>
      </c>
      <c r="L32" s="126"/>
      <c r="M32" s="127"/>
      <c r="N32" s="27"/>
      <c r="O32" s="27"/>
      <c r="P32" s="27"/>
      <c r="Q32" s="57"/>
      <c r="R32" s="35"/>
      <c r="S32" s="7">
        <f t="shared" si="15"/>
        <v>0</v>
      </c>
      <c r="T32" s="35">
        <f t="shared" si="15"/>
        <v>0</v>
      </c>
      <c r="U32" s="3">
        <f t="shared" ref="U32:U34" si="17">IF(A32="",0,IF(Q$30="",1,IF(Q$30+$U$30*365&lt;$U$1,1,0)))</f>
        <v>0</v>
      </c>
      <c r="V32" s="163">
        <f t="shared" ref="V32:V34" si="18">IF(A32="",0,IF(Q$30="",1,IF(Q$30+$V$30*365&lt;$U$1,1,0)))</f>
        <v>0</v>
      </c>
      <c r="W32" s="162" t="str">
        <f>IF(ISERROR(VLOOKUP(H32,'Directive OSH09 (FR)'!$O$6:$P$10,2,FALSE)),"",VLOOKUP(H32,'Directive OSH09 (FR)'!$O$6:$P$10,2,FALSE))</f>
        <v/>
      </c>
      <c r="X32" s="3" t="str">
        <f>IF(ISERROR(VLOOKUP(I32,'Directive OSH09 (FR)'!$O$13:$P$17,2,FALSE)),"",VLOOKUP(I32,'Directive OSH09 (FR)'!$O$13:$P$17,2,FALSE))</f>
        <v/>
      </c>
      <c r="Y32" s="163" t="str">
        <f t="shared" ref="Y32:Y34" si="19">IF(J32="","",IF(J32&gt;=161,5,IF(J32&gt;=65,4,IF(J32&gt;=20,3,IF(J32&gt;=9,2,1)))))</f>
        <v/>
      </c>
      <c r="Z32" s="417"/>
      <c r="AA32" s="418"/>
      <c r="AB32" s="418"/>
      <c r="AC32" s="418"/>
      <c r="AD32" s="419"/>
      <c r="AE32" s="417"/>
      <c r="AF32" s="418"/>
      <c r="AG32" s="418"/>
      <c r="AH32" s="418"/>
      <c r="AI32" s="419"/>
    </row>
    <row r="33" spans="1:35">
      <c r="A33" s="261"/>
      <c r="B33" s="8"/>
      <c r="C33" s="8"/>
      <c r="D33" s="8"/>
      <c r="E33" s="266"/>
      <c r="F33" s="267"/>
      <c r="G33" s="321"/>
      <c r="H33" s="7"/>
      <c r="I33" s="8"/>
      <c r="J33" s="8" t="str">
        <f t="shared" si="16"/>
        <v/>
      </c>
      <c r="K33" s="14" t="str">
        <f>IF(ISERROR(VLOOKUP(Y33,'Directive OSH09 (FR)'!$T$6:$U$10,2,FALSE)),"",VLOOKUP(Y33,'Directive OSH09 (FR)'!$T$6:$U$10,2,FALSE))</f>
        <v/>
      </c>
      <c r="L33" s="126"/>
      <c r="M33" s="127"/>
      <c r="N33" s="27"/>
      <c r="O33" s="27"/>
      <c r="P33" s="27"/>
      <c r="Q33" s="57"/>
      <c r="R33" s="35"/>
      <c r="S33" s="7">
        <f t="shared" si="15"/>
        <v>0</v>
      </c>
      <c r="T33" s="35">
        <f t="shared" si="15"/>
        <v>0</v>
      </c>
      <c r="U33" s="3">
        <f t="shared" si="17"/>
        <v>0</v>
      </c>
      <c r="V33" s="163">
        <f t="shared" si="18"/>
        <v>0</v>
      </c>
      <c r="W33" s="162" t="str">
        <f>IF(ISERROR(VLOOKUP(H33,'Directive OSH09 (FR)'!$O$6:$P$10,2,FALSE)),"",VLOOKUP(H33,'Directive OSH09 (FR)'!$O$6:$P$10,2,FALSE))</f>
        <v/>
      </c>
      <c r="X33" s="3" t="str">
        <f>IF(ISERROR(VLOOKUP(I33,'Directive OSH09 (FR)'!$O$13:$P$17,2,FALSE)),"",VLOOKUP(I33,'Directive OSH09 (FR)'!$O$13:$P$17,2,FALSE))</f>
        <v/>
      </c>
      <c r="Y33" s="163" t="str">
        <f t="shared" si="19"/>
        <v/>
      </c>
      <c r="Z33" s="417"/>
      <c r="AA33" s="418"/>
      <c r="AB33" s="418"/>
      <c r="AC33" s="418"/>
      <c r="AD33" s="419"/>
      <c r="AE33" s="417"/>
      <c r="AF33" s="418"/>
      <c r="AG33" s="418"/>
      <c r="AH33" s="418"/>
      <c r="AI33" s="419"/>
    </row>
    <row r="34" spans="1:35">
      <c r="A34" s="261"/>
      <c r="B34" s="8"/>
      <c r="C34" s="8"/>
      <c r="D34" s="8"/>
      <c r="E34" s="266"/>
      <c r="F34" s="267"/>
      <c r="G34" s="321"/>
      <c r="H34" s="7"/>
      <c r="I34" s="8"/>
      <c r="J34" s="8" t="str">
        <f t="shared" si="16"/>
        <v/>
      </c>
      <c r="K34" s="14" t="str">
        <f>IF(ISERROR(VLOOKUP(Y34,'Directive OSH09 (FR)'!$T$6:$U$10,2,FALSE)),"",VLOOKUP(Y34,'Directive OSH09 (FR)'!$T$6:$U$10,2,FALSE))</f>
        <v/>
      </c>
      <c r="L34" s="126"/>
      <c r="M34" s="127"/>
      <c r="N34" s="27"/>
      <c r="O34" s="27"/>
      <c r="P34" s="27"/>
      <c r="Q34" s="57"/>
      <c r="R34" s="35"/>
      <c r="S34" s="7">
        <f t="shared" si="15"/>
        <v>0</v>
      </c>
      <c r="T34" s="35">
        <f t="shared" si="15"/>
        <v>0</v>
      </c>
      <c r="U34" s="3">
        <f t="shared" si="17"/>
        <v>0</v>
      </c>
      <c r="V34" s="163">
        <f t="shared" si="18"/>
        <v>0</v>
      </c>
      <c r="W34" s="162" t="str">
        <f>IF(ISERROR(VLOOKUP(H34,'Directive OSH09 (FR)'!$O$6:$P$10,2,FALSE)),"",VLOOKUP(H34,'Directive OSH09 (FR)'!$O$6:$P$10,2,FALSE))</f>
        <v/>
      </c>
      <c r="X34" s="3" t="str">
        <f>IF(ISERROR(VLOOKUP(I34,'Directive OSH09 (FR)'!$O$13:$P$17,2,FALSE)),"",VLOOKUP(I34,'Directive OSH09 (FR)'!$O$13:$P$17,2,FALSE))</f>
        <v/>
      </c>
      <c r="Y34" s="163" t="str">
        <f t="shared" si="19"/>
        <v/>
      </c>
      <c r="Z34" s="417"/>
      <c r="AA34" s="418"/>
      <c r="AB34" s="418"/>
      <c r="AC34" s="418"/>
      <c r="AD34" s="419"/>
      <c r="AE34" s="417"/>
      <c r="AF34" s="418"/>
      <c r="AG34" s="418"/>
      <c r="AH34" s="418"/>
      <c r="AI34" s="419"/>
    </row>
    <row r="35" spans="1:35" ht="5.25" customHeight="1">
      <c r="A35" s="405"/>
      <c r="B35" s="62"/>
      <c r="C35" s="62"/>
      <c r="D35" s="62"/>
      <c r="E35" s="293"/>
      <c r="F35" s="282"/>
      <c r="G35" s="458"/>
      <c r="H35" s="61"/>
      <c r="I35" s="62"/>
      <c r="J35" s="62" t="str">
        <f>IF(ISERROR(W38*X38),"",W38*X38)</f>
        <v/>
      </c>
      <c r="K35" s="63" t="str">
        <f>IF(ISERROR(VLOOKUP(Y38,'Directive OSH09 (FR)'!$T$6:$U$10,2,FALSE)),"",VLOOKUP(Y38,'Directive OSH09 (FR)'!$T$6:$U$10,2,FALSE))</f>
        <v/>
      </c>
      <c r="L35" s="61"/>
      <c r="M35" s="64"/>
      <c r="N35" s="64"/>
      <c r="O35" s="64"/>
      <c r="P35" s="64"/>
      <c r="Q35" s="65"/>
      <c r="R35" s="66"/>
      <c r="S35" s="61">
        <f>U38</f>
        <v>0</v>
      </c>
      <c r="T35" s="66">
        <f>V38</f>
        <v>0</v>
      </c>
      <c r="U35" s="164">
        <f>IF(A38="",0,IF(Q$30="",1,IF(Q$30+$U$30*365&lt;$U$1,1,0)))</f>
        <v>0</v>
      </c>
      <c r="V35" s="165">
        <f>IF(A38="",0,IF(Q$30="",1,IF(Q$30+$V$30*365&lt;$U$1,1,0)))</f>
        <v>0</v>
      </c>
      <c r="W35" s="162" t="str">
        <f>IF(ISERROR(VLOOKUP(H38,'Directive OSH09 (FR)'!$O$6:$P$10,2,FALSE)),"",VLOOKUP(H38,'Directive OSH09 (FR)'!$O$6:$P$10,2,FALSE))</f>
        <v/>
      </c>
      <c r="X35" s="3" t="str">
        <f>IF(ISERROR(VLOOKUP(I38,'Directive OSH09 (FR)'!$O$13:$P$17,2,FALSE)),"",VLOOKUP(I38,'Directive OSH09 (FR)'!$O$13:$P$17,2,FALSE))</f>
        <v/>
      </c>
      <c r="Y35" s="163" t="str">
        <f>IF(J38="","",IF(J38&gt;=161,5,IF(J38&gt;=65,4,IF(J38&gt;=20,3,IF(J38&gt;=9,2,1)))))</f>
        <v/>
      </c>
      <c r="Z35" s="417"/>
      <c r="AA35" s="418"/>
      <c r="AB35" s="418"/>
      <c r="AC35" s="418"/>
      <c r="AD35" s="419"/>
      <c r="AE35" s="417"/>
      <c r="AF35" s="418"/>
      <c r="AG35" s="418"/>
      <c r="AH35" s="418"/>
      <c r="AI35" s="419"/>
    </row>
    <row r="36" spans="1:35" ht="14.25">
      <c r="A36" s="354" t="s">
        <v>272</v>
      </c>
      <c r="B36" s="391"/>
      <c r="C36" s="391"/>
      <c r="D36" s="391"/>
      <c r="E36" s="292"/>
      <c r="F36" s="281"/>
      <c r="G36" s="457"/>
      <c r="H36" s="454"/>
      <c r="I36" s="391"/>
      <c r="J36" s="391" t="str">
        <f>IF(SUM(J37:J41)=0,"",MAX(J37:J41))</f>
        <v/>
      </c>
      <c r="K36" s="24" t="str">
        <f>IF(ISERROR(VLOOKUP(Y36,'Directive OSH09 (FR)'!$T$6:$U$10,2,FALSE)),"",VLOOKUP(Y36,'Directive OSH09 (FR)'!$T$6:$U$10,2,FALSE))</f>
        <v/>
      </c>
      <c r="L36" s="43" t="str">
        <f>IF(ISERROR(VLOOKUP($A36,Dangers!$B$4:$G$1001,4,FALSE)),"ERR",IF(ISBLANK(VLOOKUP($A36,Dangers!$B$4:$G$1001,4,FALSE)),"","Yes"))</f>
        <v>Yes</v>
      </c>
      <c r="M36" s="26" t="str">
        <f>IF(ISERROR(VLOOKUP($A36,Dangers!$B$4:$G$1001,6,FALSE)),"ERR",IF(ISBLANK((VLOOKUP($A36,Dangers!$B$4:$G$1001,6,FALSE))),"","Yes"))</f>
        <v>Yes</v>
      </c>
      <c r="N36" s="26"/>
      <c r="O36" s="26"/>
      <c r="P36" s="26"/>
      <c r="Q36" s="132">
        <f>IF(OR(L36="Yes",M36="Yes"),MAX(Q37:Q41),"")</f>
        <v>0</v>
      </c>
      <c r="R36" s="34"/>
      <c r="S36" s="43">
        <f ca="1">IF(L36="Yes",IF(SUM(S37:S41)=0,0,1),2)</f>
        <v>1</v>
      </c>
      <c r="T36" s="34">
        <f ca="1">IF(M36="Yes",IF(SUM(T37:T41)=0,0,1),2)</f>
        <v>1</v>
      </c>
      <c r="U36" s="160">
        <v>3</v>
      </c>
      <c r="V36" s="161">
        <v>5</v>
      </c>
      <c r="W36" s="162" t="str">
        <f>IF(ISERROR(VLOOKUP(H36,'Directive OSH09 (FR)'!$O$6:$P$10,2,FALSE)),"",VLOOKUP(H36,'Directive OSH09 (FR)'!$O$6:$P$10,2,FALSE))</f>
        <v/>
      </c>
      <c r="X36" s="3" t="str">
        <f>IF(ISERROR(VLOOKUP(I36,'Directive OSH09 (FR)'!$O$13:$P$17,2,FALSE)),"",VLOOKUP(I36,'Directive OSH09 (FR)'!$O$13:$P$17,2,FALSE))</f>
        <v/>
      </c>
      <c r="Y36" s="163" t="str">
        <f>IF(J36="","",IF(J36&gt;=161,5,IF(J36&gt;=65,4,IF(J36&gt;=20,3,IF(J36&gt;=9,2,1)))))</f>
        <v/>
      </c>
      <c r="Z36" s="232"/>
      <c r="AA36" s="233"/>
      <c r="AB36" s="233"/>
      <c r="AC36" s="233"/>
      <c r="AD36" s="234"/>
      <c r="AE36" s="232"/>
      <c r="AF36" s="233"/>
      <c r="AG36" s="233"/>
      <c r="AH36" s="233"/>
      <c r="AI36" s="234"/>
    </row>
    <row r="37" spans="1:35">
      <c r="A37" s="260" t="s">
        <v>463</v>
      </c>
      <c r="B37" s="8"/>
      <c r="C37" s="255"/>
      <c r="D37" s="8"/>
      <c r="E37" s="266"/>
      <c r="F37" s="267"/>
      <c r="G37" s="321"/>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ca="1" si="20">U37</f>
        <v>1</v>
      </c>
      <c r="T37" s="35">
        <f t="shared" ca="1" si="20"/>
        <v>1</v>
      </c>
      <c r="U37" s="3">
        <f ca="1">IF(A37="",0,IF(Q$36="",1,IF(Q$36+$U$36*365&lt;$U$1,1,0)))</f>
        <v>1</v>
      </c>
      <c r="V37" s="163">
        <f ca="1">IF(A37="",0,IF(Q$36="",1,IF(Q$36+$V$36*365&lt;$U$1,1,0)))</f>
        <v>1</v>
      </c>
      <c r="W37" s="162" t="str">
        <f>IF(ISERROR(VLOOKUP(H37,'Directive OSH09 (FR)'!$O$6:$P$10,2,FALSE)),"",VLOOKUP(H37,'Directive OSH09 (FR)'!$O$6:$P$10,2,FALSE))</f>
        <v/>
      </c>
      <c r="X37" s="3" t="str">
        <f>IF(ISERROR(VLOOKUP(I37,'Directive OSH09 (FR)'!$O$13:$P$17,2,FALSE)),"",VLOOKUP(I37,'Directive OSH09 (FR)'!$O$13:$P$17,2,FALSE))</f>
        <v/>
      </c>
      <c r="Y37" s="163" t="str">
        <f>IF(J37="","",IF(J37&gt;=161,5,IF(J37&gt;=65,4,IF(J37&gt;=20,3,IF(J37&gt;=9,2,1)))))</f>
        <v/>
      </c>
      <c r="Z37" s="417"/>
      <c r="AA37" s="418"/>
      <c r="AB37" s="418"/>
      <c r="AC37" s="418"/>
      <c r="AD37" s="419"/>
      <c r="AE37" s="417"/>
      <c r="AF37" s="418"/>
      <c r="AG37" s="418"/>
      <c r="AH37" s="418"/>
      <c r="AI37" s="419"/>
    </row>
    <row r="38" spans="1:35">
      <c r="A38" s="261"/>
      <c r="B38" s="8"/>
      <c r="C38" s="255"/>
      <c r="D38" s="8"/>
      <c r="E38" s="266"/>
      <c r="F38" s="267"/>
      <c r="G38" s="321"/>
      <c r="H38" s="7"/>
      <c r="I38" s="8"/>
      <c r="J38" s="8" t="str">
        <f t="shared" ref="J38:J41" si="21">IF(ISERROR(W38*X38),"",W38*X38)</f>
        <v/>
      </c>
      <c r="K38" s="14" t="str">
        <f>IF(ISERROR(VLOOKUP(Y38,'Directive OSH09 (FR)'!$T$6:$U$10,2,FALSE)),"",VLOOKUP(Y38,'Directive OSH09 (FR)'!$T$6:$U$10,2,FALSE))</f>
        <v/>
      </c>
      <c r="L38" s="126"/>
      <c r="M38" s="127"/>
      <c r="N38" s="27"/>
      <c r="O38" s="27"/>
      <c r="P38" s="27"/>
      <c r="Q38" s="57"/>
      <c r="R38" s="35"/>
      <c r="S38" s="7">
        <f t="shared" si="20"/>
        <v>0</v>
      </c>
      <c r="T38" s="35">
        <f t="shared" si="20"/>
        <v>0</v>
      </c>
      <c r="U38" s="3">
        <f t="shared" ref="U38:U41" si="22">IF(A38="",0,IF(Q$36="",1,IF(Q$36+$U$36*365&lt;$U$1,1,0)))</f>
        <v>0</v>
      </c>
      <c r="V38" s="163">
        <f t="shared" ref="V38:V41" si="23">IF(A38="",0,IF(Q$36="",1,IF(Q$36+$V$36*365&lt;$U$1,1,0)))</f>
        <v>0</v>
      </c>
      <c r="W38" s="162" t="str">
        <f>IF(ISERROR(VLOOKUP(H38,'Directive OSH09 (FR)'!$O$6:$P$10,2,FALSE)),"",VLOOKUP(H38,'Directive OSH09 (FR)'!$O$6:$P$10,2,FALSE))</f>
        <v/>
      </c>
      <c r="X38" s="3" t="str">
        <f>IF(ISERROR(VLOOKUP(I38,'Directive OSH09 (FR)'!$O$13:$P$17,2,FALSE)),"",VLOOKUP(I38,'Directive OSH09 (FR)'!$O$13:$P$17,2,FALSE))</f>
        <v/>
      </c>
      <c r="Y38" s="163" t="str">
        <f t="shared" ref="Y38:Y41" si="24">IF(J38="","",IF(J38&gt;=161,5,IF(J38&gt;=65,4,IF(J38&gt;=20,3,IF(J38&gt;=9,2,1)))))</f>
        <v/>
      </c>
      <c r="Z38" s="417"/>
      <c r="AA38" s="418"/>
      <c r="AB38" s="418"/>
      <c r="AC38" s="418"/>
      <c r="AD38" s="419"/>
      <c r="AE38" s="417"/>
      <c r="AF38" s="418"/>
      <c r="AG38" s="418"/>
      <c r="AH38" s="418"/>
      <c r="AI38" s="419"/>
    </row>
    <row r="39" spans="1:35">
      <c r="A39" s="261"/>
      <c r="B39" s="8"/>
      <c r="C39" s="255"/>
      <c r="D39" s="8"/>
      <c r="E39" s="266"/>
      <c r="F39" s="267"/>
      <c r="G39" s="321"/>
      <c r="H39" s="7"/>
      <c r="I39" s="8"/>
      <c r="J39" s="8" t="str">
        <f t="shared" si="21"/>
        <v/>
      </c>
      <c r="K39" s="14" t="str">
        <f>IF(ISERROR(VLOOKUP(Y39,'Directive OSH09 (FR)'!$T$6:$U$10,2,FALSE)),"",VLOOKUP(Y39,'Directive OSH09 (FR)'!$T$6:$U$10,2,FALSE))</f>
        <v/>
      </c>
      <c r="L39" s="126"/>
      <c r="M39" s="127"/>
      <c r="N39" s="27"/>
      <c r="O39" s="27"/>
      <c r="P39" s="27"/>
      <c r="Q39" s="57"/>
      <c r="R39" s="35"/>
      <c r="S39" s="7">
        <f t="shared" si="20"/>
        <v>0</v>
      </c>
      <c r="T39" s="35">
        <f t="shared" si="20"/>
        <v>0</v>
      </c>
      <c r="U39" s="3">
        <f t="shared" si="22"/>
        <v>0</v>
      </c>
      <c r="V39" s="163">
        <f t="shared" si="23"/>
        <v>0</v>
      </c>
      <c r="W39" s="162" t="str">
        <f>IF(ISERROR(VLOOKUP(H39,'Directive OSH09 (FR)'!$O$6:$P$10,2,FALSE)),"",VLOOKUP(H39,'Directive OSH09 (FR)'!$O$6:$P$10,2,FALSE))</f>
        <v/>
      </c>
      <c r="X39" s="3" t="str">
        <f>IF(ISERROR(VLOOKUP(I39,'Directive OSH09 (FR)'!$O$13:$P$17,2,FALSE)),"",VLOOKUP(I39,'Directive OSH09 (FR)'!$O$13:$P$17,2,FALSE))</f>
        <v/>
      </c>
      <c r="Y39" s="163" t="str">
        <f t="shared" si="24"/>
        <v/>
      </c>
      <c r="Z39" s="417"/>
      <c r="AA39" s="418"/>
      <c r="AB39" s="418"/>
      <c r="AC39" s="418"/>
      <c r="AD39" s="419"/>
      <c r="AE39" s="417"/>
      <c r="AF39" s="418"/>
      <c r="AG39" s="418"/>
      <c r="AH39" s="418"/>
      <c r="AI39" s="419"/>
    </row>
    <row r="40" spans="1:35">
      <c r="A40" s="261"/>
      <c r="B40" s="8"/>
      <c r="C40" s="255"/>
      <c r="D40" s="8"/>
      <c r="E40" s="266"/>
      <c r="F40" s="267"/>
      <c r="G40" s="321"/>
      <c r="H40" s="7"/>
      <c r="I40" s="8"/>
      <c r="J40" s="8" t="str">
        <f t="shared" si="21"/>
        <v/>
      </c>
      <c r="K40" s="14" t="str">
        <f>IF(ISERROR(VLOOKUP(Y40,'Directive OSH09 (FR)'!$T$6:$U$10,2,FALSE)),"",VLOOKUP(Y40,'Directive OSH09 (FR)'!$T$6:$U$10,2,FALSE))</f>
        <v/>
      </c>
      <c r="L40" s="126"/>
      <c r="M40" s="127"/>
      <c r="N40" s="27"/>
      <c r="O40" s="27"/>
      <c r="P40" s="27"/>
      <c r="Q40" s="57"/>
      <c r="R40" s="35"/>
      <c r="S40" s="7">
        <f t="shared" si="20"/>
        <v>0</v>
      </c>
      <c r="T40" s="35">
        <f t="shared" si="20"/>
        <v>0</v>
      </c>
      <c r="U40" s="3">
        <f t="shared" si="22"/>
        <v>0</v>
      </c>
      <c r="V40" s="163">
        <f t="shared" si="23"/>
        <v>0</v>
      </c>
      <c r="W40" s="162" t="str">
        <f>IF(ISERROR(VLOOKUP(H40,'Directive OSH09 (FR)'!$O$6:$P$10,2,FALSE)),"",VLOOKUP(H40,'Directive OSH09 (FR)'!$O$6:$P$10,2,FALSE))</f>
        <v/>
      </c>
      <c r="X40" s="3" t="str">
        <f>IF(ISERROR(VLOOKUP(I40,'Directive OSH09 (FR)'!$O$13:$P$17,2,FALSE)),"",VLOOKUP(I40,'Directive OSH09 (FR)'!$O$13:$P$17,2,FALSE))</f>
        <v/>
      </c>
      <c r="Y40" s="163" t="str">
        <f t="shared" si="24"/>
        <v/>
      </c>
      <c r="Z40" s="417"/>
      <c r="AA40" s="418"/>
      <c r="AB40" s="418"/>
      <c r="AC40" s="418"/>
      <c r="AD40" s="419"/>
      <c r="AE40" s="417"/>
      <c r="AF40" s="418"/>
      <c r="AG40" s="418"/>
      <c r="AH40" s="418"/>
      <c r="AI40" s="419"/>
    </row>
    <row r="41" spans="1:35" ht="5.25" customHeight="1">
      <c r="A41" s="405"/>
      <c r="B41" s="62"/>
      <c r="C41" s="306"/>
      <c r="D41" s="62"/>
      <c r="E41" s="293"/>
      <c r="F41" s="282"/>
      <c r="G41" s="458"/>
      <c r="H41" s="61"/>
      <c r="I41" s="62"/>
      <c r="J41" s="62" t="str">
        <f t="shared" si="21"/>
        <v/>
      </c>
      <c r="K41" s="63" t="str">
        <f>IF(ISERROR(VLOOKUP(Y41,'Directive OSH09 (FR)'!$T$6:$U$10,2,FALSE)),"",VLOOKUP(Y41,'Directive OSH09 (FR)'!$T$6:$U$10,2,FALSE))</f>
        <v/>
      </c>
      <c r="L41" s="61"/>
      <c r="M41" s="64"/>
      <c r="N41" s="64"/>
      <c r="O41" s="64"/>
      <c r="P41" s="64"/>
      <c r="Q41" s="65"/>
      <c r="R41" s="66"/>
      <c r="S41" s="61">
        <f t="shared" si="20"/>
        <v>0</v>
      </c>
      <c r="T41" s="66">
        <f t="shared" si="20"/>
        <v>0</v>
      </c>
      <c r="U41" s="164">
        <f t="shared" si="22"/>
        <v>0</v>
      </c>
      <c r="V41" s="165">
        <f t="shared" si="23"/>
        <v>0</v>
      </c>
      <c r="W41" s="162" t="str">
        <f>IF(ISERROR(VLOOKUP(H41,'Directive OSH09 (FR)'!$O$6:$P$10,2,FALSE)),"",VLOOKUP(H41,'Directive OSH09 (FR)'!$O$6:$P$10,2,FALSE))</f>
        <v/>
      </c>
      <c r="X41" s="3" t="str">
        <f>IF(ISERROR(VLOOKUP(I41,'Directive OSH09 (FR)'!$O$13:$P$17,2,FALSE)),"",VLOOKUP(I41,'Directive OSH09 (FR)'!$O$13:$P$17,2,FALSE))</f>
        <v/>
      </c>
      <c r="Y41" s="163" t="str">
        <f t="shared" si="24"/>
        <v/>
      </c>
      <c r="Z41" s="417"/>
      <c r="AA41" s="418"/>
      <c r="AB41" s="418"/>
      <c r="AC41" s="418"/>
      <c r="AD41" s="419"/>
      <c r="AE41" s="417"/>
      <c r="AF41" s="418"/>
      <c r="AG41" s="418"/>
      <c r="AH41" s="418"/>
      <c r="AI41" s="419"/>
    </row>
    <row r="42" spans="1:35">
      <c r="A42" s="268" t="s">
        <v>274</v>
      </c>
      <c r="B42" s="391"/>
      <c r="C42" s="391"/>
      <c r="D42" s="391"/>
      <c r="E42" s="292"/>
      <c r="F42" s="281"/>
      <c r="G42" s="457"/>
      <c r="H42" s="454"/>
      <c r="I42" s="391"/>
      <c r="J42" s="391" t="str">
        <f>IF(SUM(J43:J47)=0,"",MAX(J43:J47))</f>
        <v/>
      </c>
      <c r="K42" s="24" t="str">
        <f>IF(ISERROR(VLOOKUP(Y42,'Directive OSH09 (FR)'!$T$6:$U$10,2,FALSE)),"",VLOOKUP(Y42,'Directive OSH09 (FR)'!$T$6:$U$10,2,FALSE))</f>
        <v/>
      </c>
      <c r="L42" s="43" t="str">
        <f>IF(ISERROR(VLOOKUP($A42,Dangers!$B$4:$G$1001,4,FALSE)),"ERR",IF(ISBLANK(VLOOKUP($A42,Dangers!$B$4:$G$1001,4,FALSE)),"","Yes"))</f>
        <v/>
      </c>
      <c r="M42" s="26" t="str">
        <f>IF(ISERROR(VLOOKUP($A42,Dangers!$B$4:$G$1001,6,FALSE)),"ERR",IF(ISBLANK((VLOOKUP($A42,Dangers!$B$4:$G$1001,6,FALSE))),"","Yes"))</f>
        <v/>
      </c>
      <c r="N42" s="26"/>
      <c r="O42" s="26"/>
      <c r="P42" s="26"/>
      <c r="Q42" s="132" t="str">
        <f>IF(OR(L42="Yes",M42="Yes"),MAX(Q43:Q47),"")</f>
        <v/>
      </c>
      <c r="R42" s="34"/>
      <c r="S42" s="43">
        <f>IF(L42="Yes",IF(SUM(S43:S47)=0,0,1),2)</f>
        <v>2</v>
      </c>
      <c r="T42" s="34">
        <f>IF(M42="Yes",IF(SUM(T43:T47)=0,0,1),2)</f>
        <v>2</v>
      </c>
      <c r="U42" s="160">
        <v>0</v>
      </c>
      <c r="V42" s="161">
        <v>0</v>
      </c>
      <c r="W42" s="162" t="str">
        <f>IF(ISERROR(VLOOKUP(H42,'Directive OSH09 (FR)'!$O$6:$P$10,2,FALSE)),"",VLOOKUP(H42,'Directive OSH09 (FR)'!$O$6:$P$10,2,FALSE))</f>
        <v/>
      </c>
      <c r="X42" s="3" t="str">
        <f>IF(ISERROR(VLOOKUP(I42,'Directive OSH09 (FR)'!$O$13:$P$17,2,FALSE)),"",VLOOKUP(I42,'Directive OSH09 (FR)'!$O$13:$P$17,2,FALSE))</f>
        <v/>
      </c>
      <c r="Y42" s="163" t="str">
        <f>IF(J42="","",IF(J42&gt;=161,5,IF(J42&gt;=65,4,IF(J42&gt;=20,3,IF(J42&gt;=9,2,1)))))</f>
        <v/>
      </c>
      <c r="Z42" s="232"/>
      <c r="AA42" s="233"/>
      <c r="AB42" s="233"/>
      <c r="AC42" s="233"/>
      <c r="AD42" s="234"/>
      <c r="AE42" s="232"/>
      <c r="AF42" s="233"/>
      <c r="AG42" s="233"/>
      <c r="AH42" s="233"/>
      <c r="AI42" s="234"/>
    </row>
    <row r="43" spans="1:35">
      <c r="A43" s="260" t="s">
        <v>463</v>
      </c>
      <c r="B43" s="8"/>
      <c r="C43" s="8"/>
      <c r="D43" s="8"/>
      <c r="E43" s="266"/>
      <c r="F43" s="267"/>
      <c r="G43" s="321"/>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25">U43</f>
        <v>1</v>
      </c>
      <c r="T43" s="35">
        <f t="shared" si="25"/>
        <v>1</v>
      </c>
      <c r="U43" s="3">
        <f>IF(A43="",0,IF(Q$42="",1,IF(Q$42+$U$42*365&lt;$U$1,1,0)))</f>
        <v>1</v>
      </c>
      <c r="V43" s="163">
        <f>IF(A43="",0,IF(Q$42="",1,IF(Q$42+$V$42*365&lt;$U$1,1,0)))</f>
        <v>1</v>
      </c>
      <c r="W43" s="162" t="str">
        <f>IF(ISERROR(VLOOKUP(H43,'Directive OSH09 (FR)'!$O$6:$P$10,2,FALSE)),"",VLOOKUP(H43,'Directive OSH09 (FR)'!$O$6:$P$10,2,FALSE))</f>
        <v/>
      </c>
      <c r="X43" s="3" t="str">
        <f>IF(ISERROR(VLOOKUP(I43,'Directive OSH09 (FR)'!$O$13:$P$17,2,FALSE)),"",VLOOKUP(I43,'Directive OSH09 (FR)'!$O$13:$P$17,2,FALSE))</f>
        <v/>
      </c>
      <c r="Y43" s="163" t="str">
        <f>IF(J43="","",IF(J43&gt;=161,5,IF(J43&gt;=65,4,IF(J43&gt;=20,3,IF(J43&gt;=9,2,1)))))</f>
        <v/>
      </c>
      <c r="Z43" s="417"/>
      <c r="AA43" s="418"/>
      <c r="AB43" s="418"/>
      <c r="AC43" s="418"/>
      <c r="AD43" s="419"/>
      <c r="AE43" s="417"/>
      <c r="AF43" s="418"/>
      <c r="AG43" s="418"/>
      <c r="AH43" s="418"/>
      <c r="AI43" s="419"/>
    </row>
    <row r="44" spans="1:35">
      <c r="A44" s="261"/>
      <c r="B44" s="8"/>
      <c r="C44" s="8"/>
      <c r="D44" s="8"/>
      <c r="E44" s="266"/>
      <c r="F44" s="267"/>
      <c r="G44" s="321"/>
      <c r="H44" s="7"/>
      <c r="I44" s="8"/>
      <c r="J44" s="8" t="str">
        <f t="shared" ref="J44:J47" si="26">IF(ISERROR(W44*X44),"",W44*X44)</f>
        <v/>
      </c>
      <c r="K44" s="14" t="str">
        <f>IF(ISERROR(VLOOKUP(Y44,'Directive OSH09 (FR)'!$T$6:$U$10,2,FALSE)),"",VLOOKUP(Y44,'Directive OSH09 (FR)'!$T$6:$U$10,2,FALSE))</f>
        <v/>
      </c>
      <c r="L44" s="126"/>
      <c r="M44" s="127"/>
      <c r="N44" s="27"/>
      <c r="O44" s="27"/>
      <c r="P44" s="27"/>
      <c r="Q44" s="57"/>
      <c r="R44" s="35"/>
      <c r="S44" s="7">
        <f t="shared" si="25"/>
        <v>0</v>
      </c>
      <c r="T44" s="35">
        <f t="shared" si="25"/>
        <v>0</v>
      </c>
      <c r="U44" s="3">
        <f t="shared" ref="U44:U47" si="27">IF(A44="",0,IF(Q$42="",1,IF(Q$42+$U$42*365&lt;$U$1,1,0)))</f>
        <v>0</v>
      </c>
      <c r="V44" s="163">
        <f t="shared" ref="V44:V47" si="28">IF(A44="",0,IF(Q$42="",1,IF(Q$42+$V$42*365&lt;$U$1,1,0)))</f>
        <v>0</v>
      </c>
      <c r="W44" s="162" t="str">
        <f>IF(ISERROR(VLOOKUP(H44,'Directive OSH09 (FR)'!$O$6:$P$10,2,FALSE)),"",VLOOKUP(H44,'Directive OSH09 (FR)'!$O$6:$P$10,2,FALSE))</f>
        <v/>
      </c>
      <c r="X44" s="3" t="str">
        <f>IF(ISERROR(VLOOKUP(I44,'Directive OSH09 (FR)'!$O$13:$P$17,2,FALSE)),"",VLOOKUP(I44,'Directive OSH09 (FR)'!$O$13:$P$17,2,FALSE))</f>
        <v/>
      </c>
      <c r="Y44" s="163" t="str">
        <f t="shared" ref="Y44:Y47" si="29">IF(J44="","",IF(J44&gt;=161,5,IF(J44&gt;=65,4,IF(J44&gt;=20,3,IF(J44&gt;=9,2,1)))))</f>
        <v/>
      </c>
      <c r="Z44" s="417"/>
      <c r="AA44" s="418"/>
      <c r="AB44" s="418"/>
      <c r="AC44" s="418"/>
      <c r="AD44" s="419"/>
      <c r="AE44" s="417"/>
      <c r="AF44" s="418"/>
      <c r="AG44" s="418"/>
      <c r="AH44" s="418"/>
      <c r="AI44" s="419"/>
    </row>
    <row r="45" spans="1:35">
      <c r="A45" s="261"/>
      <c r="B45" s="8"/>
      <c r="C45" s="8"/>
      <c r="D45" s="8"/>
      <c r="E45" s="266"/>
      <c r="F45" s="267"/>
      <c r="G45" s="321"/>
      <c r="H45" s="7"/>
      <c r="I45" s="8"/>
      <c r="J45" s="8" t="str">
        <f t="shared" si="26"/>
        <v/>
      </c>
      <c r="K45" s="14" t="str">
        <f>IF(ISERROR(VLOOKUP(Y45,'Directive OSH09 (FR)'!$T$6:$U$10,2,FALSE)),"",VLOOKUP(Y45,'Directive OSH09 (FR)'!$T$6:$U$10,2,FALSE))</f>
        <v/>
      </c>
      <c r="L45" s="126"/>
      <c r="M45" s="127"/>
      <c r="N45" s="27"/>
      <c r="O45" s="27"/>
      <c r="P45" s="27"/>
      <c r="Q45" s="57"/>
      <c r="R45" s="35"/>
      <c r="S45" s="7">
        <f t="shared" si="25"/>
        <v>0</v>
      </c>
      <c r="T45" s="35">
        <f t="shared" si="25"/>
        <v>0</v>
      </c>
      <c r="U45" s="3">
        <f t="shared" si="27"/>
        <v>0</v>
      </c>
      <c r="V45" s="163">
        <f t="shared" si="28"/>
        <v>0</v>
      </c>
      <c r="W45" s="162" t="str">
        <f>IF(ISERROR(VLOOKUP(H45,'Directive OSH09 (FR)'!$O$6:$P$10,2,FALSE)),"",VLOOKUP(H45,'Directive OSH09 (FR)'!$O$6:$P$10,2,FALSE))</f>
        <v/>
      </c>
      <c r="X45" s="3" t="str">
        <f>IF(ISERROR(VLOOKUP(I45,'Directive OSH09 (FR)'!$O$13:$P$17,2,FALSE)),"",VLOOKUP(I45,'Directive OSH09 (FR)'!$O$13:$P$17,2,FALSE))</f>
        <v/>
      </c>
      <c r="Y45" s="163" t="str">
        <f t="shared" si="29"/>
        <v/>
      </c>
      <c r="Z45" s="417"/>
      <c r="AA45" s="418"/>
      <c r="AB45" s="418"/>
      <c r="AC45" s="418"/>
      <c r="AD45" s="419"/>
      <c r="AE45" s="417"/>
      <c r="AF45" s="418"/>
      <c r="AG45" s="418"/>
      <c r="AH45" s="418"/>
      <c r="AI45" s="419"/>
    </row>
    <row r="46" spans="1:35">
      <c r="A46" s="261"/>
      <c r="B46" s="8"/>
      <c r="C46" s="8"/>
      <c r="D46" s="8"/>
      <c r="E46" s="266"/>
      <c r="F46" s="267"/>
      <c r="G46" s="321"/>
      <c r="H46" s="7"/>
      <c r="I46" s="8"/>
      <c r="J46" s="8" t="str">
        <f t="shared" si="26"/>
        <v/>
      </c>
      <c r="K46" s="14" t="str">
        <f>IF(ISERROR(VLOOKUP(Y46,'Directive OSH09 (FR)'!$T$6:$U$10,2,FALSE)),"",VLOOKUP(Y46,'Directive OSH09 (FR)'!$T$6:$U$10,2,FALSE))</f>
        <v/>
      </c>
      <c r="L46" s="126"/>
      <c r="M46" s="127"/>
      <c r="N46" s="27"/>
      <c r="O46" s="27"/>
      <c r="P46" s="27"/>
      <c r="Q46" s="57"/>
      <c r="R46" s="35"/>
      <c r="S46" s="7">
        <f t="shared" si="25"/>
        <v>0</v>
      </c>
      <c r="T46" s="35">
        <f t="shared" si="25"/>
        <v>0</v>
      </c>
      <c r="U46" s="3">
        <f t="shared" si="27"/>
        <v>0</v>
      </c>
      <c r="V46" s="163">
        <f t="shared" si="28"/>
        <v>0</v>
      </c>
      <c r="W46" s="162" t="str">
        <f>IF(ISERROR(VLOOKUP(H46,'Directive OSH09 (FR)'!$O$6:$P$10,2,FALSE)),"",VLOOKUP(H46,'Directive OSH09 (FR)'!$O$6:$P$10,2,FALSE))</f>
        <v/>
      </c>
      <c r="X46" s="3" t="str">
        <f>IF(ISERROR(VLOOKUP(I46,'Directive OSH09 (FR)'!$O$13:$P$17,2,FALSE)),"",VLOOKUP(I46,'Directive OSH09 (FR)'!$O$13:$P$17,2,FALSE))</f>
        <v/>
      </c>
      <c r="Y46" s="163" t="str">
        <f t="shared" si="29"/>
        <v/>
      </c>
      <c r="Z46" s="417"/>
      <c r="AA46" s="418"/>
      <c r="AB46" s="418"/>
      <c r="AC46" s="418"/>
      <c r="AD46" s="419"/>
      <c r="AE46" s="417"/>
      <c r="AF46" s="418"/>
      <c r="AG46" s="418"/>
      <c r="AH46" s="418"/>
      <c r="AI46" s="419"/>
    </row>
    <row r="47" spans="1:35" ht="5.25" customHeight="1">
      <c r="A47" s="405"/>
      <c r="B47" s="62"/>
      <c r="C47" s="62"/>
      <c r="D47" s="62"/>
      <c r="E47" s="293"/>
      <c r="F47" s="282"/>
      <c r="G47" s="458"/>
      <c r="H47" s="61"/>
      <c r="I47" s="62"/>
      <c r="J47" s="62" t="str">
        <f t="shared" si="26"/>
        <v/>
      </c>
      <c r="K47" s="63" t="str">
        <f>IF(ISERROR(VLOOKUP(Y47,'Directive OSH09 (FR)'!$T$6:$U$10,2,FALSE)),"",VLOOKUP(Y47,'Directive OSH09 (FR)'!$T$6:$U$10,2,FALSE))</f>
        <v/>
      </c>
      <c r="L47" s="61"/>
      <c r="M47" s="64"/>
      <c r="N47" s="64"/>
      <c r="O47" s="64"/>
      <c r="P47" s="64"/>
      <c r="Q47" s="65"/>
      <c r="R47" s="66"/>
      <c r="S47" s="61">
        <f t="shared" si="25"/>
        <v>0</v>
      </c>
      <c r="T47" s="66">
        <f t="shared" si="25"/>
        <v>0</v>
      </c>
      <c r="U47" s="164">
        <f t="shared" si="27"/>
        <v>0</v>
      </c>
      <c r="V47" s="165">
        <f t="shared" si="28"/>
        <v>0</v>
      </c>
      <c r="W47" s="162" t="str">
        <f>IF(ISERROR(VLOOKUP(H47,'Directive OSH09 (FR)'!$O$6:$P$10,2,FALSE)),"",VLOOKUP(H47,'Directive OSH09 (FR)'!$O$6:$P$10,2,FALSE))</f>
        <v/>
      </c>
      <c r="X47" s="3" t="str">
        <f>IF(ISERROR(VLOOKUP(I47,'Directive OSH09 (FR)'!$O$13:$P$17,2,FALSE)),"",VLOOKUP(I47,'Directive OSH09 (FR)'!$O$13:$P$17,2,FALSE))</f>
        <v/>
      </c>
      <c r="Y47" s="163" t="str">
        <f t="shared" si="29"/>
        <v/>
      </c>
      <c r="Z47" s="417"/>
      <c r="AA47" s="418"/>
      <c r="AB47" s="418"/>
      <c r="AC47" s="418"/>
      <c r="AD47" s="419"/>
      <c r="AE47" s="417"/>
      <c r="AF47" s="418"/>
      <c r="AG47" s="418"/>
      <c r="AH47" s="418"/>
      <c r="AI47" s="419"/>
    </row>
    <row r="48" spans="1:35" ht="14.25">
      <c r="A48" s="354" t="s">
        <v>275</v>
      </c>
      <c r="B48" s="391"/>
      <c r="C48" s="391"/>
      <c r="D48" s="391"/>
      <c r="E48" s="292"/>
      <c r="F48" s="281"/>
      <c r="G48" s="457"/>
      <c r="H48" s="454"/>
      <c r="I48" s="391"/>
      <c r="J48" s="391" t="str">
        <f>IF(SUM(J49:J53)=0,"",MAX(J49:J53))</f>
        <v/>
      </c>
      <c r="K48" s="24" t="str">
        <f>IF(ISERROR(VLOOKUP(Y48,'Directive OSH09 (FR)'!$T$6:$U$10,2,FALSE)),"",VLOOKUP(Y48,'Directive OSH09 (FR)'!$T$6:$U$10,2,FALSE))</f>
        <v/>
      </c>
      <c r="L48" s="43" t="str">
        <f>IF(ISERROR(VLOOKUP($A48,Dangers!$B$4:$G$1001,4,FALSE)),"ERR",IF(ISBLANK(VLOOKUP($A48,Dangers!$B$4:$G$1001,4,FALSE)),"","Yes"))</f>
        <v>Yes</v>
      </c>
      <c r="M48" s="26" t="str">
        <f>IF(ISERROR(VLOOKUP($A48,Dangers!$B$4:$G$1001,6,FALSE)),"ERR",IF(ISBLANK((VLOOKUP($A48,Dangers!$B$4:$G$1001,6,FALSE))),"","Yes"))</f>
        <v>Yes</v>
      </c>
      <c r="N48" s="26"/>
      <c r="O48" s="26"/>
      <c r="P48" s="26"/>
      <c r="Q48" s="132">
        <f>IF(OR(L48="Yes",M48="Yes"),MAX(Q49:Q53),"")</f>
        <v>0</v>
      </c>
      <c r="R48" s="34"/>
      <c r="S48" s="43">
        <f ca="1">IF(L48="Yes",IF(SUM(S49:S53)=0,0,1),2)</f>
        <v>1</v>
      </c>
      <c r="T48" s="34">
        <f ca="1">IF(M48="Yes",IF(SUM(T49:T53)=0,0,1),2)</f>
        <v>1</v>
      </c>
      <c r="U48" s="160">
        <v>2</v>
      </c>
      <c r="V48" s="161">
        <v>2</v>
      </c>
      <c r="W48" s="162" t="str">
        <f>IF(ISERROR(VLOOKUP(H48,'Directive OSH09 (FR)'!$O$6:$P$10,2,FALSE)),"",VLOOKUP(H48,'Directive OSH09 (FR)'!$O$6:$P$10,2,FALSE))</f>
        <v/>
      </c>
      <c r="X48" s="3" t="str">
        <f>IF(ISERROR(VLOOKUP(I48,'Directive OSH09 (FR)'!$O$13:$P$17,2,FALSE)),"",VLOOKUP(I48,'Directive OSH09 (FR)'!$O$13:$P$17,2,FALSE))</f>
        <v/>
      </c>
      <c r="Y48" s="163" t="str">
        <f>IF(J48="","",IF(J48&gt;=161,5,IF(J48&gt;=65,4,IF(J48&gt;=20,3,IF(J48&gt;=9,2,1)))))</f>
        <v/>
      </c>
      <c r="Z48" s="232"/>
      <c r="AA48" s="233"/>
      <c r="AB48" s="233"/>
      <c r="AC48" s="233"/>
      <c r="AD48" s="234"/>
      <c r="AE48" s="232"/>
      <c r="AF48" s="233"/>
      <c r="AG48" s="233"/>
      <c r="AH48" s="233"/>
      <c r="AI48" s="234"/>
    </row>
    <row r="49" spans="1:35">
      <c r="A49" s="260" t="s">
        <v>463</v>
      </c>
      <c r="B49" s="8"/>
      <c r="C49" s="8"/>
      <c r="D49" s="8"/>
      <c r="E49" s="266"/>
      <c r="F49" s="267"/>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30">U49</f>
        <v>1</v>
      </c>
      <c r="T49" s="35">
        <f t="shared" ca="1" si="30"/>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163" t="str">
        <f>IF(J49="","",IF(J49&gt;=161,5,IF(J49&gt;=65,4,IF(J49&gt;=20,3,IF(J49&gt;=9,2,1)))))</f>
        <v/>
      </c>
      <c r="Z49" s="417"/>
      <c r="AA49" s="418"/>
      <c r="AB49" s="418"/>
      <c r="AC49" s="418"/>
      <c r="AD49" s="419"/>
      <c r="AE49" s="417"/>
      <c r="AF49" s="418"/>
      <c r="AG49" s="418"/>
      <c r="AH49" s="418"/>
      <c r="AI49" s="419"/>
    </row>
    <row r="50" spans="1:35">
      <c r="A50" s="261"/>
      <c r="B50" s="8"/>
      <c r="C50" s="8"/>
      <c r="D50" s="8"/>
      <c r="E50" s="266"/>
      <c r="F50" s="267"/>
      <c r="G50" s="321"/>
      <c r="H50" s="7"/>
      <c r="I50" s="8"/>
      <c r="J50" s="8" t="str">
        <f t="shared" ref="J50:J53" si="31">IF(ISERROR(W50*X50),"",W50*X50)</f>
        <v/>
      </c>
      <c r="K50" s="14" t="str">
        <f>IF(ISERROR(VLOOKUP(Y50,'Directive OSH09 (FR)'!$T$6:$U$10,2,FALSE)),"",VLOOKUP(Y50,'Directive OSH09 (FR)'!$T$6:$U$10,2,FALSE))</f>
        <v/>
      </c>
      <c r="L50" s="126"/>
      <c r="M50" s="127"/>
      <c r="N50" s="27"/>
      <c r="O50" s="27"/>
      <c r="P50" s="27"/>
      <c r="Q50" s="57"/>
      <c r="R50" s="35"/>
      <c r="S50" s="7">
        <f t="shared" si="30"/>
        <v>0</v>
      </c>
      <c r="T50" s="35">
        <f t="shared" si="30"/>
        <v>0</v>
      </c>
      <c r="U50" s="3">
        <f t="shared" ref="U50:U53" si="32">IF(A50="",0,IF(Q$48="",1,IF(Q$48+$U$48*365&lt;$U$1,1,0)))</f>
        <v>0</v>
      </c>
      <c r="V50" s="163">
        <f t="shared" ref="V50:V53" si="33">IF(A50="",0,IF(Q$48="",1,IF(Q$48+$V$48*365&lt;$U$1,1,0)))</f>
        <v>0</v>
      </c>
      <c r="W50" s="162" t="str">
        <f>IF(ISERROR(VLOOKUP(H50,'Directive OSH09 (FR)'!$O$6:$P$10,2,FALSE)),"",VLOOKUP(H50,'Directive OSH09 (FR)'!$O$6:$P$10,2,FALSE))</f>
        <v/>
      </c>
      <c r="X50" s="3" t="str">
        <f>IF(ISERROR(VLOOKUP(I50,'Directive OSH09 (FR)'!$O$13:$P$17,2,FALSE)),"",VLOOKUP(I50,'Directive OSH09 (FR)'!$O$13:$P$17,2,FALSE))</f>
        <v/>
      </c>
      <c r="Y50" s="163" t="str">
        <f t="shared" ref="Y50:Y53" si="34">IF(J50="","",IF(J50&gt;=161,5,IF(J50&gt;=65,4,IF(J50&gt;=20,3,IF(J50&gt;=9,2,1)))))</f>
        <v/>
      </c>
      <c r="Z50" s="417"/>
      <c r="AA50" s="418"/>
      <c r="AB50" s="418"/>
      <c r="AC50" s="418"/>
      <c r="AD50" s="419"/>
      <c r="AE50" s="417"/>
      <c r="AF50" s="418"/>
      <c r="AG50" s="418"/>
      <c r="AH50" s="418"/>
      <c r="AI50" s="419"/>
    </row>
    <row r="51" spans="1:35">
      <c r="A51" s="261"/>
      <c r="B51" s="8"/>
      <c r="C51" s="8"/>
      <c r="D51" s="8"/>
      <c r="E51" s="266"/>
      <c r="F51" s="267"/>
      <c r="G51" s="321"/>
      <c r="H51" s="7"/>
      <c r="I51" s="8"/>
      <c r="J51" s="8" t="str">
        <f t="shared" si="31"/>
        <v/>
      </c>
      <c r="K51" s="14" t="str">
        <f>IF(ISERROR(VLOOKUP(Y51,'Directive OSH09 (FR)'!$T$6:$U$10,2,FALSE)),"",VLOOKUP(Y51,'Directive OSH09 (FR)'!$T$6:$U$10,2,FALSE))</f>
        <v/>
      </c>
      <c r="L51" s="126"/>
      <c r="M51" s="127"/>
      <c r="N51" s="27"/>
      <c r="O51" s="27"/>
      <c r="P51" s="27"/>
      <c r="Q51" s="57"/>
      <c r="R51" s="35"/>
      <c r="S51" s="7">
        <f t="shared" si="30"/>
        <v>0</v>
      </c>
      <c r="T51" s="35">
        <f t="shared" si="30"/>
        <v>0</v>
      </c>
      <c r="U51" s="3">
        <f t="shared" si="32"/>
        <v>0</v>
      </c>
      <c r="V51" s="163">
        <f t="shared" si="33"/>
        <v>0</v>
      </c>
      <c r="W51" s="162" t="str">
        <f>IF(ISERROR(VLOOKUP(H51,'Directive OSH09 (FR)'!$O$6:$P$10,2,FALSE)),"",VLOOKUP(H51,'Directive OSH09 (FR)'!$O$6:$P$10,2,FALSE))</f>
        <v/>
      </c>
      <c r="X51" s="3" t="str">
        <f>IF(ISERROR(VLOOKUP(I51,'Directive OSH09 (FR)'!$O$13:$P$17,2,FALSE)),"",VLOOKUP(I51,'Directive OSH09 (FR)'!$O$13:$P$17,2,FALSE))</f>
        <v/>
      </c>
      <c r="Y51" s="163" t="str">
        <f t="shared" si="34"/>
        <v/>
      </c>
      <c r="Z51" s="417"/>
      <c r="AA51" s="418"/>
      <c r="AB51" s="418"/>
      <c r="AC51" s="418"/>
      <c r="AD51" s="419"/>
      <c r="AE51" s="417"/>
      <c r="AF51" s="418"/>
      <c r="AG51" s="418"/>
      <c r="AH51" s="418"/>
      <c r="AI51" s="419"/>
    </row>
    <row r="52" spans="1:35">
      <c r="A52" s="261"/>
      <c r="B52" s="8"/>
      <c r="C52" s="8"/>
      <c r="D52" s="8"/>
      <c r="E52" s="266"/>
      <c r="F52" s="267"/>
      <c r="G52" s="321"/>
      <c r="H52" s="7"/>
      <c r="I52" s="8"/>
      <c r="J52" s="8" t="str">
        <f t="shared" si="31"/>
        <v/>
      </c>
      <c r="K52" s="14" t="str">
        <f>IF(ISERROR(VLOOKUP(Y52,'Directive OSH09 (FR)'!$T$6:$U$10,2,FALSE)),"",VLOOKUP(Y52,'Directive OSH09 (FR)'!$T$6:$U$10,2,FALSE))</f>
        <v/>
      </c>
      <c r="L52" s="126"/>
      <c r="M52" s="127"/>
      <c r="N52" s="27"/>
      <c r="O52" s="27"/>
      <c r="P52" s="27"/>
      <c r="Q52" s="57"/>
      <c r="R52" s="35"/>
      <c r="S52" s="7">
        <f t="shared" si="30"/>
        <v>0</v>
      </c>
      <c r="T52" s="35">
        <f t="shared" si="30"/>
        <v>0</v>
      </c>
      <c r="U52" s="3">
        <f t="shared" si="32"/>
        <v>0</v>
      </c>
      <c r="V52" s="163">
        <f t="shared" si="33"/>
        <v>0</v>
      </c>
      <c r="W52" s="162" t="str">
        <f>IF(ISERROR(VLOOKUP(H52,'Directive OSH09 (FR)'!$O$6:$P$10,2,FALSE)),"",VLOOKUP(H52,'Directive OSH09 (FR)'!$O$6:$P$10,2,FALSE))</f>
        <v/>
      </c>
      <c r="X52" s="3" t="str">
        <f>IF(ISERROR(VLOOKUP(I52,'Directive OSH09 (FR)'!$O$13:$P$17,2,FALSE)),"",VLOOKUP(I52,'Directive OSH09 (FR)'!$O$13:$P$17,2,FALSE))</f>
        <v/>
      </c>
      <c r="Y52" s="163" t="str">
        <f t="shared" si="34"/>
        <v/>
      </c>
      <c r="Z52" s="417"/>
      <c r="AA52" s="418"/>
      <c r="AB52" s="418"/>
      <c r="AC52" s="418"/>
      <c r="AD52" s="419"/>
      <c r="AE52" s="417"/>
      <c r="AF52" s="418"/>
      <c r="AG52" s="418"/>
      <c r="AH52" s="418"/>
      <c r="AI52" s="419"/>
    </row>
    <row r="53" spans="1:35" ht="5.25" customHeight="1">
      <c r="A53" s="405"/>
      <c r="B53" s="62"/>
      <c r="C53" s="62"/>
      <c r="D53" s="62"/>
      <c r="E53" s="293"/>
      <c r="F53" s="282"/>
      <c r="G53" s="458"/>
      <c r="H53" s="61"/>
      <c r="I53" s="62"/>
      <c r="J53" s="62" t="str">
        <f t="shared" si="31"/>
        <v/>
      </c>
      <c r="K53" s="63" t="str">
        <f>IF(ISERROR(VLOOKUP(Y53,'Directive OSH09 (FR)'!$T$6:$U$10,2,FALSE)),"",VLOOKUP(Y53,'Directive OSH09 (FR)'!$T$6:$U$10,2,FALSE))</f>
        <v/>
      </c>
      <c r="L53" s="61"/>
      <c r="M53" s="64"/>
      <c r="N53" s="64"/>
      <c r="O53" s="64"/>
      <c r="P53" s="64"/>
      <c r="Q53" s="65"/>
      <c r="R53" s="66"/>
      <c r="S53" s="61">
        <f t="shared" si="30"/>
        <v>0</v>
      </c>
      <c r="T53" s="66">
        <f t="shared" si="30"/>
        <v>0</v>
      </c>
      <c r="U53" s="164">
        <f t="shared" si="32"/>
        <v>0</v>
      </c>
      <c r="V53" s="165">
        <f t="shared" si="33"/>
        <v>0</v>
      </c>
      <c r="W53" s="162" t="str">
        <f>IF(ISERROR(VLOOKUP(H53,'Directive OSH09 (FR)'!$O$6:$P$10,2,FALSE)),"",VLOOKUP(H53,'Directive OSH09 (FR)'!$O$6:$P$10,2,FALSE))</f>
        <v/>
      </c>
      <c r="X53" s="3" t="str">
        <f>IF(ISERROR(VLOOKUP(I53,'Directive OSH09 (FR)'!$O$13:$P$17,2,FALSE)),"",VLOOKUP(I53,'Directive OSH09 (FR)'!$O$13:$P$17,2,FALSE))</f>
        <v/>
      </c>
      <c r="Y53" s="163" t="str">
        <f t="shared" si="34"/>
        <v/>
      </c>
      <c r="Z53" s="417"/>
      <c r="AA53" s="418"/>
      <c r="AB53" s="418"/>
      <c r="AC53" s="418"/>
      <c r="AD53" s="419"/>
      <c r="AE53" s="417"/>
      <c r="AF53" s="418"/>
      <c r="AG53" s="418"/>
      <c r="AH53" s="418"/>
      <c r="AI53" s="419"/>
    </row>
    <row r="54" spans="1:35">
      <c r="A54" s="268" t="s">
        <v>278</v>
      </c>
      <c r="B54" s="391"/>
      <c r="C54" s="391"/>
      <c r="D54" s="391"/>
      <c r="E54" s="292"/>
      <c r="F54" s="281"/>
      <c r="G54" s="457"/>
      <c r="H54" s="454"/>
      <c r="I54" s="391"/>
      <c r="J54" s="391">
        <f>IF(SUM(J55:J59)=0,"",MAX(J55:J59))</f>
        <v>32</v>
      </c>
      <c r="K54" s="24" t="str">
        <f>IF(ISERROR(VLOOKUP(Y54,'Directive OSH09 (FR)'!$T$6:$U$10,2,FALSE)),"",VLOOKUP(Y54,'Directive OSH09 (FR)'!$T$6:$U$10,2,FALSE))</f>
        <v>3-Moderé</v>
      </c>
      <c r="L54" s="43" t="str">
        <f>IF(ISERROR(VLOOKUP($A54,Dangers!$B$4:$G$1001,4,FALSE)),"ERR",IF(ISBLANK(VLOOKUP($A54,Dangers!$B$4:$G$1001,4,FALSE)),"","Yes"))</f>
        <v/>
      </c>
      <c r="M54" s="26" t="str">
        <f>IF(ISERROR(VLOOKUP($A54,Dangers!$B$4:$G$1001,6,FALSE)),"ERR",IF(ISBLANK((VLOOKUP($A54,Dangers!$B$4:$G$1001,6,FALSE))),"","Yes"))</f>
        <v/>
      </c>
      <c r="N54" s="26"/>
      <c r="O54" s="26"/>
      <c r="P54" s="26"/>
      <c r="Q54" s="132" t="str">
        <f>IF(OR(L54="Yes",M54="Yes"),MAX(Q55:Q59),"")</f>
        <v/>
      </c>
      <c r="R54" s="34"/>
      <c r="S54" s="43">
        <f>IF(L54="Yes",IF(SUM(S55:S59)=0,0,1),2)</f>
        <v>2</v>
      </c>
      <c r="T54" s="34">
        <f>IF(M54="Yes",IF(SUM(T55:T59)=0,0,1),2)</f>
        <v>2</v>
      </c>
      <c r="U54" s="160">
        <v>0</v>
      </c>
      <c r="V54" s="161">
        <v>0</v>
      </c>
      <c r="W54" s="162" t="str">
        <f>IF(ISERROR(VLOOKUP(H54,'Directive OSH09 (FR)'!$O$6:$P$10,2,FALSE)),"",VLOOKUP(H54,'Directive OSH09 (FR)'!$O$6:$P$10,2,FALSE))</f>
        <v/>
      </c>
      <c r="X54" s="3" t="str">
        <f>IF(ISERROR(VLOOKUP(I54,'Directive OSH09 (FR)'!$O$13:$P$17,2,FALSE)),"",VLOOKUP(I54,'Directive OSH09 (FR)'!$O$13:$P$17,2,FALSE))</f>
        <v/>
      </c>
      <c r="Y54" s="163">
        <f>IF(J54="","",IF(J54&gt;=161,5,IF(J54&gt;=65,4,IF(J54&gt;=20,3,IF(J54&gt;=9,2,1)))))</f>
        <v>3</v>
      </c>
      <c r="Z54" s="232"/>
      <c r="AA54" s="233"/>
      <c r="AB54" s="233"/>
      <c r="AC54" s="233"/>
      <c r="AD54" s="234"/>
      <c r="AE54" s="232"/>
      <c r="AF54" s="233"/>
      <c r="AG54" s="233"/>
      <c r="AH54" s="233"/>
      <c r="AI54" s="234"/>
    </row>
    <row r="55" spans="1:35" ht="106.5" customHeight="1">
      <c r="A55" s="261" t="s">
        <v>1134</v>
      </c>
      <c r="B55" s="255" t="s">
        <v>1135</v>
      </c>
      <c r="C55" s="255" t="s">
        <v>1136</v>
      </c>
      <c r="D55" s="255" t="s">
        <v>1137</v>
      </c>
      <c r="E55" s="266" t="s">
        <v>33</v>
      </c>
      <c r="F55" s="267">
        <v>38</v>
      </c>
      <c r="G55" s="256" t="s">
        <v>1138</v>
      </c>
      <c r="H55" s="7" t="s">
        <v>35</v>
      </c>
      <c r="I55" s="8" t="s">
        <v>48</v>
      </c>
      <c r="J55" s="8">
        <f>IF(ISERROR(W55*X55),"",W55*X55)</f>
        <v>16</v>
      </c>
      <c r="K55" s="14" t="str">
        <f>IF(ISERROR(VLOOKUP(Y55,'Directive OSH09 (FR)'!$T$6:$U$10,2,FALSE)),"",VLOOKUP(Y55,'Directive OSH09 (FR)'!$T$6:$U$10,2,FALSE))</f>
        <v>2-Tolérable</v>
      </c>
      <c r="L55" s="126"/>
      <c r="M55" s="127"/>
      <c r="N55" s="27"/>
      <c r="O55" s="27"/>
      <c r="P55" s="27"/>
      <c r="Q55" s="57"/>
      <c r="R55" s="35"/>
      <c r="S55" s="7">
        <f t="shared" ref="S55:T56" si="35">U55</f>
        <v>1</v>
      </c>
      <c r="T55" s="35">
        <f t="shared" si="35"/>
        <v>1</v>
      </c>
      <c r="U55" s="3">
        <f>IF(A55="",0,IF(Q$54="",1,IF(Q$54+$U$54*365&lt;$U$1,1,0)))</f>
        <v>1</v>
      </c>
      <c r="V55" s="163">
        <f>IF(A55="",0,IF(Q$54="",1,IF(Q$54+$V$54*365&lt;$U$1,1,0)))</f>
        <v>1</v>
      </c>
      <c r="W55" s="162">
        <f>IF(ISERROR(VLOOKUP(H55,'Directive OSH09 (FR)'!$O$6:$P$10,2,FALSE)),"",VLOOKUP(H55,'Directive OSH09 (FR)'!$O$6:$P$10,2,FALSE))</f>
        <v>2</v>
      </c>
      <c r="X55" s="3">
        <f>IF(ISERROR(VLOOKUP(I55,'Directive OSH09 (FR)'!$O$13:$P$17,2,FALSE)),"",VLOOKUP(I55,'Directive OSH09 (FR)'!$O$13:$P$17,2,FALSE))</f>
        <v>8</v>
      </c>
      <c r="Y55" s="163">
        <f>IF(J55="","",IF(J55&gt;=161,5,IF(J55&gt;=65,4,IF(J55&gt;=20,3,IF(J55&gt;=9,2,1)))))</f>
        <v>2</v>
      </c>
      <c r="Z55" s="323"/>
      <c r="AA55" s="418"/>
      <c r="AB55" s="418"/>
      <c r="AC55" s="418"/>
      <c r="AD55" s="419"/>
      <c r="AE55" s="421"/>
      <c r="AF55" s="8"/>
      <c r="AG55" s="8"/>
      <c r="AH55" s="8">
        <f>IF(ISERROR(AU55*AV55),"",AU55*AV55)</f>
        <v>0</v>
      </c>
      <c r="AI55" s="419"/>
    </row>
    <row r="56" spans="1:35" ht="25.5">
      <c r="A56" s="261" t="s">
        <v>1134</v>
      </c>
      <c r="B56" s="8" t="s">
        <v>1139</v>
      </c>
      <c r="C56" s="8" t="s">
        <v>1140</v>
      </c>
      <c r="D56" s="8" t="s">
        <v>1141</v>
      </c>
      <c r="E56" s="266" t="s">
        <v>33</v>
      </c>
      <c r="F56" s="267">
        <v>38</v>
      </c>
      <c r="G56" s="321" t="s">
        <v>1138</v>
      </c>
      <c r="H56" s="7" t="s">
        <v>38</v>
      </c>
      <c r="I56" s="8" t="s">
        <v>48</v>
      </c>
      <c r="J56" s="8">
        <f t="shared" ref="J56" si="36">IF(ISERROR(W56*X56),"",W56*X56)</f>
        <v>32</v>
      </c>
      <c r="K56" s="14" t="str">
        <f>IF(ISERROR(VLOOKUP(Y56,'Directive OSH09 (FR)'!$T$6:$U$10,2,FALSE)),"",VLOOKUP(Y56,'Directive OSH09 (FR)'!$T$6:$U$10,2,FALSE))</f>
        <v>3-Moderé</v>
      </c>
      <c r="L56" s="126"/>
      <c r="M56" s="127"/>
      <c r="N56" s="27"/>
      <c r="O56" s="27"/>
      <c r="P56" s="27"/>
      <c r="Q56" s="57"/>
      <c r="R56" s="35"/>
      <c r="S56" s="7">
        <f t="shared" si="35"/>
        <v>1</v>
      </c>
      <c r="T56" s="35">
        <f t="shared" si="35"/>
        <v>1</v>
      </c>
      <c r="U56" s="3">
        <f t="shared" ref="U56" si="37">IF(A56="",0,IF(Q$54="",1,IF(Q$54+$U$54*365&lt;$U$1,1,0)))</f>
        <v>1</v>
      </c>
      <c r="V56" s="163">
        <f t="shared" ref="V56" si="38">IF(A56="",0,IF(Q$54="",1,IF(Q$54+$V$54*365&lt;$U$1,1,0)))</f>
        <v>1</v>
      </c>
      <c r="W56" s="162">
        <f>IF(ISERROR(VLOOKUP(H56,'Directive OSH09 (FR)'!$O$6:$P$10,2,FALSE)),"",VLOOKUP(H56,'Directive OSH09 (FR)'!$O$6:$P$10,2,FALSE))</f>
        <v>4</v>
      </c>
      <c r="X56" s="3">
        <f>IF(ISERROR(VLOOKUP(I56,'Directive OSH09 (FR)'!$O$13:$P$17,2,FALSE)),"",VLOOKUP(I56,'Directive OSH09 (FR)'!$O$13:$P$17,2,FALSE))</f>
        <v>8</v>
      </c>
      <c r="Y56" s="163">
        <f t="shared" ref="Y56" si="39">IF(J56="","",IF(J56&gt;=161,5,IF(J56&gt;=65,4,IF(J56&gt;=20,3,IF(J56&gt;=9,2,1)))))</f>
        <v>3</v>
      </c>
      <c r="Z56" s="318"/>
      <c r="AA56" s="418"/>
      <c r="AB56" s="418"/>
      <c r="AC56" s="418"/>
      <c r="AD56" s="419"/>
      <c r="AE56" s="421"/>
      <c r="AF56" s="8"/>
      <c r="AG56" s="8"/>
      <c r="AH56" s="8">
        <f>IF(ISERROR(AU56*AV56),"",AU56*AV56)</f>
        <v>0</v>
      </c>
      <c r="AI56" s="419"/>
    </row>
    <row r="57" spans="1:35">
      <c r="A57" s="261"/>
      <c r="B57" s="8"/>
      <c r="C57" s="8"/>
      <c r="D57" s="8"/>
      <c r="E57" s="266"/>
      <c r="F57" s="267"/>
      <c r="G57" s="321"/>
      <c r="H57" s="7"/>
      <c r="I57" s="8"/>
      <c r="J57" s="8" t="str">
        <f t="shared" ref="J57:J59" si="40">IF(ISERROR(W57*X57),"",W57*X57)</f>
        <v/>
      </c>
      <c r="K57" s="14" t="str">
        <f>IF(ISERROR(VLOOKUP(Y57,'Directive OSH09 (FR)'!$T$6:$U$10,2,FALSE)),"",VLOOKUP(Y57,'Directive OSH09 (FR)'!$T$6:$U$10,2,FALSE))</f>
        <v/>
      </c>
      <c r="L57" s="126"/>
      <c r="M57" s="127"/>
      <c r="N57" s="27"/>
      <c r="O57" s="27"/>
      <c r="P57" s="27"/>
      <c r="Q57" s="57"/>
      <c r="R57" s="35"/>
      <c r="S57" s="7">
        <f t="shared" ref="S57:T59" si="41">U57</f>
        <v>0</v>
      </c>
      <c r="T57" s="35">
        <f t="shared" si="41"/>
        <v>0</v>
      </c>
      <c r="U57" s="3">
        <f t="shared" ref="U57:U59" si="42">IF(A57="",0,IF(Q$54="",1,IF(Q$54+$U$54*365&lt;$U$1,1,0)))</f>
        <v>0</v>
      </c>
      <c r="V57" s="163">
        <f t="shared" ref="V57:V59" si="43">IF(A57="",0,IF(Q$54="",1,IF(Q$54+$V$54*365&lt;$U$1,1,0)))</f>
        <v>0</v>
      </c>
      <c r="W57" s="162" t="str">
        <f>IF(ISERROR(VLOOKUP(H57,'Directive OSH09 (FR)'!$O$6:$P$10,2,FALSE)),"",VLOOKUP(H57,'Directive OSH09 (FR)'!$O$6:$P$10,2,FALSE))</f>
        <v/>
      </c>
      <c r="X57" s="3" t="str">
        <f>IF(ISERROR(VLOOKUP(I57,'Directive OSH09 (FR)'!$O$13:$P$17,2,FALSE)),"",VLOOKUP(I57,'Directive OSH09 (FR)'!$O$13:$P$17,2,FALSE))</f>
        <v/>
      </c>
      <c r="Y57" s="163" t="str">
        <f t="shared" ref="Y57:Y59" si="44">IF(J57="","",IF(J57&gt;=161,5,IF(J57&gt;=65,4,IF(J57&gt;=20,3,IF(J57&gt;=9,2,1)))))</f>
        <v/>
      </c>
      <c r="Z57" s="196"/>
      <c r="AA57" s="418"/>
      <c r="AB57" s="418"/>
      <c r="AC57" s="418"/>
      <c r="AD57" s="419"/>
      <c r="AE57" s="421"/>
      <c r="AF57" s="8"/>
      <c r="AG57" s="8"/>
      <c r="AH57" s="8">
        <f>IF(ISERROR(AU57*AV57),"",AU57*AV57)</f>
        <v>0</v>
      </c>
      <c r="AI57" s="419"/>
    </row>
    <row r="58" spans="1:35">
      <c r="A58" s="261"/>
      <c r="B58" s="8"/>
      <c r="C58" s="8"/>
      <c r="D58" s="8"/>
      <c r="E58" s="266"/>
      <c r="F58" s="267"/>
      <c r="G58" s="321"/>
      <c r="H58" s="7"/>
      <c r="I58" s="8"/>
      <c r="J58" s="8" t="str">
        <f t="shared" si="40"/>
        <v/>
      </c>
      <c r="K58" s="14" t="str">
        <f>IF(ISERROR(VLOOKUP(Y58,'Directive OSH09 (FR)'!$T$6:$U$10,2,FALSE)),"",VLOOKUP(Y58,'Directive OSH09 (FR)'!$T$6:$U$10,2,FALSE))</f>
        <v/>
      </c>
      <c r="L58" s="126"/>
      <c r="M58" s="127"/>
      <c r="N58" s="27"/>
      <c r="O58" s="27"/>
      <c r="P58" s="27"/>
      <c r="Q58" s="57"/>
      <c r="R58" s="35"/>
      <c r="S58" s="7">
        <f t="shared" si="41"/>
        <v>0</v>
      </c>
      <c r="T58" s="35">
        <f t="shared" si="41"/>
        <v>0</v>
      </c>
      <c r="U58" s="3">
        <f t="shared" si="42"/>
        <v>0</v>
      </c>
      <c r="V58" s="163">
        <f t="shared" si="43"/>
        <v>0</v>
      </c>
      <c r="W58" s="162" t="str">
        <f>IF(ISERROR(VLOOKUP(H58,'Directive OSH09 (FR)'!$O$6:$P$10,2,FALSE)),"",VLOOKUP(H58,'Directive OSH09 (FR)'!$O$6:$P$10,2,FALSE))</f>
        <v/>
      </c>
      <c r="X58" s="3" t="str">
        <f>IF(ISERROR(VLOOKUP(I58,'Directive OSH09 (FR)'!$O$13:$P$17,2,FALSE)),"",VLOOKUP(I58,'Directive OSH09 (FR)'!$O$13:$P$17,2,FALSE))</f>
        <v/>
      </c>
      <c r="Y58" s="163" t="str">
        <f t="shared" si="44"/>
        <v/>
      </c>
      <c r="Z58" s="196"/>
      <c r="AA58" s="418"/>
      <c r="AB58" s="418"/>
      <c r="AC58" s="418"/>
      <c r="AD58" s="419"/>
      <c r="AE58" s="421"/>
      <c r="AF58" s="8"/>
      <c r="AG58" s="8"/>
      <c r="AH58" s="8"/>
      <c r="AI58" s="419"/>
    </row>
    <row r="59" spans="1:35" ht="5.25" customHeight="1">
      <c r="A59" s="405"/>
      <c r="B59" s="62"/>
      <c r="C59" s="62"/>
      <c r="D59" s="62"/>
      <c r="E59" s="293"/>
      <c r="F59" s="282"/>
      <c r="G59" s="458"/>
      <c r="H59" s="61"/>
      <c r="I59" s="62"/>
      <c r="J59" s="62" t="str">
        <f t="shared" si="40"/>
        <v/>
      </c>
      <c r="K59" s="63" t="str">
        <f>IF(ISERROR(VLOOKUP(Y59,'Directive OSH09 (FR)'!$T$6:$U$10,2,FALSE)),"",VLOOKUP(Y59,'Directive OSH09 (FR)'!$T$6:$U$10,2,FALSE))</f>
        <v/>
      </c>
      <c r="L59" s="61"/>
      <c r="M59" s="64"/>
      <c r="N59" s="64"/>
      <c r="O59" s="64"/>
      <c r="P59" s="64"/>
      <c r="Q59" s="65"/>
      <c r="R59" s="66"/>
      <c r="S59" s="61">
        <f t="shared" si="41"/>
        <v>0</v>
      </c>
      <c r="T59" s="66">
        <f t="shared" si="41"/>
        <v>0</v>
      </c>
      <c r="U59" s="164">
        <f t="shared" si="42"/>
        <v>0</v>
      </c>
      <c r="V59" s="165">
        <f t="shared" si="43"/>
        <v>0</v>
      </c>
      <c r="W59" s="162" t="str">
        <f>IF(ISERROR(VLOOKUP(H59,'Directive OSH09 (FR)'!$O$6:$P$10,2,FALSE)),"",VLOOKUP(H59,'Directive OSH09 (FR)'!$O$6:$P$10,2,FALSE))</f>
        <v/>
      </c>
      <c r="X59" s="3" t="str">
        <f>IF(ISERROR(VLOOKUP(I59,'Directive OSH09 (FR)'!$O$13:$P$17,2,FALSE)),"",VLOOKUP(I59,'Directive OSH09 (FR)'!$O$13:$P$17,2,FALSE))</f>
        <v/>
      </c>
      <c r="Y59" s="163" t="str">
        <f t="shared" si="44"/>
        <v/>
      </c>
      <c r="Z59" s="196"/>
      <c r="AA59" s="418"/>
      <c r="AB59" s="418"/>
      <c r="AC59" s="418"/>
      <c r="AD59" s="419"/>
      <c r="AE59" s="417"/>
      <c r="AF59" s="7"/>
      <c r="AG59" s="8"/>
      <c r="AH59" s="8">
        <f>IF(ISERROR(AU59*AV59),"",AU59*AV59)</f>
        <v>0</v>
      </c>
      <c r="AI59" s="419"/>
    </row>
    <row r="60" spans="1:35">
      <c r="A60" s="268" t="s">
        <v>279</v>
      </c>
      <c r="B60" s="391"/>
      <c r="C60" s="391"/>
      <c r="D60" s="391"/>
      <c r="E60" s="292"/>
      <c r="F60" s="281"/>
      <c r="G60" s="457"/>
      <c r="H60" s="454"/>
      <c r="I60" s="391"/>
      <c r="J60" s="391">
        <f>IF(SUM(J61:J65)=0,"",MAX(J61:J65))</f>
        <v>16</v>
      </c>
      <c r="K60" s="24" t="str">
        <f>IF(ISERROR(VLOOKUP(Y60,'Directive OSH09 (FR)'!$T$6:$U$10,2,FALSE)),"",VLOOKUP(Y60,'Directive OSH09 (FR)'!$T$6:$U$10,2,FALSE))</f>
        <v>2-Tolérable</v>
      </c>
      <c r="L60" s="43" t="str">
        <f>IF(ISERROR(VLOOKUP($A60,Dangers!$B$4:$G$1001,4,FALSE)),"ERR",IF(ISBLANK(VLOOKUP($A60,Dangers!$B$4:$G$1001,4,FALSE)),"","Yes"))</f>
        <v/>
      </c>
      <c r="M60" s="26" t="str">
        <f>IF(ISERROR(VLOOKUP($A60,Dangers!$B$4:$G$1001,6,FALSE)),"ERR",IF(ISBLANK((VLOOKUP($A60,Dangers!$B$4:$G$1001,6,FALSE))),"","Yes"))</f>
        <v/>
      </c>
      <c r="N60" s="26"/>
      <c r="O60" s="26"/>
      <c r="P60" s="26"/>
      <c r="Q60" s="132" t="str">
        <f>IF(OR(L60="Yes",M60="Yes"),MAX(Q61:Q65),"")</f>
        <v/>
      </c>
      <c r="R60" s="34"/>
      <c r="S60" s="43">
        <f>IF(L60="Yes",IF(SUM(S61:S65)=0,0,1),2)</f>
        <v>2</v>
      </c>
      <c r="T60" s="34">
        <f>IF(M60="Yes",IF(SUM(T61:T65)=0,0,1),2)</f>
        <v>2</v>
      </c>
      <c r="U60" s="160">
        <v>0</v>
      </c>
      <c r="V60" s="161">
        <v>0</v>
      </c>
      <c r="W60" s="162" t="str">
        <f>IF(ISERROR(VLOOKUP(H60,'Directive OSH09 (FR)'!$O$6:$P$10,2,FALSE)),"",VLOOKUP(H60,'Directive OSH09 (FR)'!$O$6:$P$10,2,FALSE))</f>
        <v/>
      </c>
      <c r="X60" s="3" t="str">
        <f>IF(ISERROR(VLOOKUP(I60,'Directive OSH09 (FR)'!$O$13:$P$17,2,FALSE)),"",VLOOKUP(I60,'Directive OSH09 (FR)'!$O$13:$P$17,2,FALSE))</f>
        <v/>
      </c>
      <c r="Y60" s="163">
        <f>IF(J60="","",IF(J60&gt;=161,5,IF(J60&gt;=65,4,IF(J60&gt;=20,3,IF(J60&gt;=9,2,1)))))</f>
        <v>2</v>
      </c>
      <c r="Z60" s="232"/>
      <c r="AA60" s="233"/>
      <c r="AB60" s="233"/>
      <c r="AC60" s="233"/>
      <c r="AD60" s="234"/>
      <c r="AE60" s="232"/>
      <c r="AF60" s="233"/>
      <c r="AG60" s="233"/>
      <c r="AH60" s="233"/>
      <c r="AI60" s="234"/>
    </row>
    <row r="61" spans="1:35" ht="63.75">
      <c r="A61" s="261" t="s">
        <v>1142</v>
      </c>
      <c r="B61" s="8" t="s">
        <v>1052</v>
      </c>
      <c r="C61" s="8" t="s">
        <v>1143</v>
      </c>
      <c r="D61" s="8" t="s">
        <v>1144</v>
      </c>
      <c r="E61" s="266" t="s">
        <v>33</v>
      </c>
      <c r="F61" s="267">
        <v>38</v>
      </c>
      <c r="G61" s="321" t="s">
        <v>1145</v>
      </c>
      <c r="H61" s="7" t="s">
        <v>32</v>
      </c>
      <c r="I61" s="8" t="s">
        <v>48</v>
      </c>
      <c r="J61" s="8">
        <f>IF(ISERROR(W61*X61),"",W61*X61)</f>
        <v>8</v>
      </c>
      <c r="K61" s="14" t="str">
        <f>IF(ISERROR(VLOOKUP(Y61,'Directive OSH09 (FR)'!$T$6:$U$10,2,FALSE)),"",VLOOKUP(Y61,'Directive OSH09 (FR)'!$T$6:$U$10,2,FALSE))</f>
        <v>1-Negligeable</v>
      </c>
      <c r="L61" s="126"/>
      <c r="M61" s="127"/>
      <c r="N61" s="27"/>
      <c r="O61" s="27"/>
      <c r="P61" s="27"/>
      <c r="Q61" s="57"/>
      <c r="R61" s="35"/>
      <c r="S61" s="7">
        <f>U61</f>
        <v>1</v>
      </c>
      <c r="T61" s="35">
        <f>V61</f>
        <v>1</v>
      </c>
      <c r="U61" s="3">
        <f>IF(A61="",0,IF(Q$60="",1,IF(Q$60+$U$60*365&lt;$U$1,1,0)))</f>
        <v>1</v>
      </c>
      <c r="V61" s="163">
        <f>IF(A61="",0,IF(Q$60="",1,IF(Q$60+$V$60*365&lt;$U$1,1,0)))</f>
        <v>1</v>
      </c>
      <c r="W61" s="162">
        <f>IF(ISERROR(VLOOKUP(H61,'Directive OSH09 (FR)'!$O$6:$P$10,2,FALSE)),"",VLOOKUP(H61,'Directive OSH09 (FR)'!$O$6:$P$10,2,FALSE))</f>
        <v>1</v>
      </c>
      <c r="X61" s="3">
        <f>IF(ISERROR(VLOOKUP(I61,'Directive OSH09 (FR)'!$O$13:$P$17,2,FALSE)),"",VLOOKUP(I61,'Directive OSH09 (FR)'!$O$13:$P$17,2,FALSE))</f>
        <v>8</v>
      </c>
      <c r="Y61" s="163">
        <f>IF(J61="","",IF(J61&gt;=161,5,IF(J61&gt;=65,4,IF(J61&gt;=20,3,IF(J61&gt;=9,2,1)))))</f>
        <v>1</v>
      </c>
      <c r="Z61" s="417"/>
      <c r="AA61" s="418"/>
      <c r="AB61" s="418"/>
      <c r="AC61" s="418"/>
      <c r="AD61" s="419"/>
      <c r="AE61" s="417"/>
      <c r="AF61" s="418"/>
      <c r="AG61" s="418"/>
      <c r="AH61" s="418"/>
      <c r="AI61" s="419"/>
    </row>
    <row r="62" spans="1:35" ht="63.75">
      <c r="A62" s="261"/>
      <c r="B62" s="8" t="s">
        <v>1146</v>
      </c>
      <c r="C62" s="8" t="s">
        <v>1147</v>
      </c>
      <c r="D62" s="8" t="s">
        <v>1148</v>
      </c>
      <c r="E62" s="266" t="s">
        <v>36</v>
      </c>
      <c r="F62" s="267">
        <v>38</v>
      </c>
      <c r="G62" s="321" t="s">
        <v>508</v>
      </c>
      <c r="H62" s="7" t="s">
        <v>35</v>
      </c>
      <c r="I62" s="8" t="s">
        <v>48</v>
      </c>
      <c r="J62" s="8">
        <f>IF(ISERROR(W62*X62),"",W62*X62)</f>
        <v>16</v>
      </c>
      <c r="K62" s="14" t="str">
        <f>IF(ISERROR(VLOOKUP(Y62,'Directive OSH09 (FR)'!$T$6:$U$10,2,FALSE)),"",VLOOKUP(Y62,'Directive OSH09 (FR)'!$T$6:$U$10,2,FALSE))</f>
        <v>2-Tolérable</v>
      </c>
      <c r="L62" s="126"/>
      <c r="M62" s="127"/>
      <c r="N62" s="27"/>
      <c r="O62" s="27"/>
      <c r="P62" s="27"/>
      <c r="Q62" s="57"/>
      <c r="R62" s="35"/>
      <c r="S62" s="7">
        <f>U62</f>
        <v>0</v>
      </c>
      <c r="T62" s="35">
        <f>V62</f>
        <v>0</v>
      </c>
      <c r="U62" s="3">
        <f>IF(A62="",0,IF(Q$138="",1,IF(Q$138+$U$89*365&lt;$U$1,1,0)))</f>
        <v>0</v>
      </c>
      <c r="V62" s="163">
        <f>IF(A62="",0,IF(Q$138="",1,IF(Q$138+$V$89*365&lt;$U$1,1,0)))</f>
        <v>0</v>
      </c>
      <c r="W62" s="162">
        <f>IF(ISERROR(VLOOKUP(H62,'Directive OSH09 (FR)'!$O$6:$P$10,2,FALSE)),"",VLOOKUP(H62,'Directive OSH09 (FR)'!$O$6:$P$10,2,FALSE))</f>
        <v>2</v>
      </c>
      <c r="X62" s="3">
        <f>IF(ISERROR(VLOOKUP(I62,'Directive OSH09 (FR)'!$O$13:$P$17,2,FALSE)),"",VLOOKUP(I62,'Directive OSH09 (FR)'!$O$13:$P$17,2,FALSE))</f>
        <v>8</v>
      </c>
      <c r="Y62" s="3">
        <f>IF(J62="","",IF(J62&gt;=161,5,IF(J62&gt;=65,4,IF(J62&gt;=20,3,IF(J62&gt;=9,2,1)))))</f>
        <v>2</v>
      </c>
      <c r="Z62" s="196"/>
      <c r="AA62" s="418"/>
      <c r="AB62" s="418"/>
      <c r="AC62" s="418"/>
      <c r="AD62" s="419"/>
      <c r="AE62" s="421"/>
      <c r="AF62" s="8"/>
      <c r="AG62" s="8"/>
      <c r="AH62" s="8">
        <f>IF(ISERROR(AU62*AV62),"",AU62*AV62)</f>
        <v>0</v>
      </c>
      <c r="AI62" s="419"/>
    </row>
    <row r="63" spans="1:35">
      <c r="A63" s="261"/>
      <c r="B63" s="8"/>
      <c r="C63" s="8"/>
      <c r="D63" s="8"/>
      <c r="E63" s="266"/>
      <c r="F63" s="267"/>
      <c r="G63" s="321"/>
      <c r="H63" s="7"/>
      <c r="I63" s="8"/>
      <c r="J63" s="8" t="str">
        <f t="shared" ref="J63:J65" si="45">IF(ISERROR(W63*X63),"",W63*X63)</f>
        <v/>
      </c>
      <c r="K63" s="14" t="str">
        <f>IF(ISERROR(VLOOKUP(Y63,'Directive OSH09 (FR)'!$T$6:$U$10,2,FALSE)),"",VLOOKUP(Y63,'Directive OSH09 (FR)'!$T$6:$U$10,2,FALSE))</f>
        <v/>
      </c>
      <c r="L63" s="126"/>
      <c r="M63" s="127"/>
      <c r="N63" s="27"/>
      <c r="O63" s="27"/>
      <c r="P63" s="27"/>
      <c r="Q63" s="57"/>
      <c r="R63" s="35"/>
      <c r="S63" s="7">
        <f t="shared" ref="S63:T65" si="46">U63</f>
        <v>0</v>
      </c>
      <c r="T63" s="35">
        <f t="shared" si="46"/>
        <v>0</v>
      </c>
      <c r="U63" s="3">
        <f t="shared" ref="U63:U65" si="47">IF(A63="",0,IF(Q$60="",1,IF(Q$60+$U$60*365&lt;$U$1,1,0)))</f>
        <v>0</v>
      </c>
      <c r="V63" s="163">
        <f t="shared" ref="V63:V65" si="48">IF(A63="",0,IF(Q$60="",1,IF(Q$60+$V$60*365&lt;$U$1,1,0)))</f>
        <v>0</v>
      </c>
      <c r="W63" s="162" t="str">
        <f>IF(ISERROR(VLOOKUP(H63,'Directive OSH09 (FR)'!$O$6:$P$10,2,FALSE)),"",VLOOKUP(H63,'Directive OSH09 (FR)'!$O$6:$P$10,2,FALSE))</f>
        <v/>
      </c>
      <c r="X63" s="3" t="str">
        <f>IF(ISERROR(VLOOKUP(I63,'Directive OSH09 (FR)'!$O$13:$P$17,2,FALSE)),"",VLOOKUP(I63,'Directive OSH09 (FR)'!$O$13:$P$17,2,FALSE))</f>
        <v/>
      </c>
      <c r="Y63" s="163" t="str">
        <f t="shared" ref="Y63:Y65" si="49">IF(J63="","",IF(J63&gt;=161,5,IF(J63&gt;=65,4,IF(J63&gt;=20,3,IF(J63&gt;=9,2,1)))))</f>
        <v/>
      </c>
      <c r="Z63" s="417"/>
      <c r="AA63" s="418"/>
      <c r="AB63" s="418"/>
      <c r="AC63" s="418"/>
      <c r="AD63" s="419"/>
      <c r="AE63" s="417"/>
      <c r="AF63" s="418"/>
      <c r="AG63" s="418"/>
      <c r="AH63" s="418"/>
      <c r="AI63" s="419"/>
    </row>
    <row r="64" spans="1:35">
      <c r="A64" s="261"/>
      <c r="B64" s="8"/>
      <c r="C64" s="8"/>
      <c r="D64" s="8"/>
      <c r="E64" s="266"/>
      <c r="F64" s="267"/>
      <c r="G64" s="321"/>
      <c r="H64" s="7"/>
      <c r="I64" s="8"/>
      <c r="J64" s="8" t="str">
        <f t="shared" si="45"/>
        <v/>
      </c>
      <c r="K64" s="14" t="str">
        <f>IF(ISERROR(VLOOKUP(Y64,'Directive OSH09 (FR)'!$T$6:$U$10,2,FALSE)),"",VLOOKUP(Y64,'Directive OSH09 (FR)'!$T$6:$U$10,2,FALSE))</f>
        <v/>
      </c>
      <c r="L64" s="126"/>
      <c r="M64" s="127"/>
      <c r="N64" s="27"/>
      <c r="O64" s="27"/>
      <c r="P64" s="27"/>
      <c r="Q64" s="57"/>
      <c r="R64" s="35"/>
      <c r="S64" s="7">
        <f t="shared" si="46"/>
        <v>0</v>
      </c>
      <c r="T64" s="35">
        <f t="shared" si="46"/>
        <v>0</v>
      </c>
      <c r="U64" s="3">
        <f t="shared" si="47"/>
        <v>0</v>
      </c>
      <c r="V64" s="163">
        <f t="shared" si="48"/>
        <v>0</v>
      </c>
      <c r="W64" s="162" t="str">
        <f>IF(ISERROR(VLOOKUP(H64,'Directive OSH09 (FR)'!$O$6:$P$10,2,FALSE)),"",VLOOKUP(H64,'Directive OSH09 (FR)'!$O$6:$P$10,2,FALSE))</f>
        <v/>
      </c>
      <c r="X64" s="3" t="str">
        <f>IF(ISERROR(VLOOKUP(I64,'Directive OSH09 (FR)'!$O$13:$P$17,2,FALSE)),"",VLOOKUP(I64,'Directive OSH09 (FR)'!$O$13:$P$17,2,FALSE))</f>
        <v/>
      </c>
      <c r="Y64" s="163" t="str">
        <f t="shared" si="49"/>
        <v/>
      </c>
      <c r="Z64" s="417"/>
      <c r="AA64" s="418"/>
      <c r="AB64" s="418"/>
      <c r="AC64" s="418"/>
      <c r="AD64" s="419"/>
      <c r="AE64" s="417"/>
      <c r="AF64" s="418"/>
      <c r="AG64" s="418"/>
      <c r="AH64" s="418"/>
      <c r="AI64" s="419"/>
    </row>
    <row r="65" spans="1:35" ht="5.25" customHeight="1">
      <c r="A65" s="405"/>
      <c r="B65" s="62"/>
      <c r="C65" s="62"/>
      <c r="D65" s="62"/>
      <c r="E65" s="293"/>
      <c r="F65" s="282"/>
      <c r="G65" s="458"/>
      <c r="H65" s="61"/>
      <c r="I65" s="62"/>
      <c r="J65" s="62" t="str">
        <f t="shared" si="45"/>
        <v/>
      </c>
      <c r="K65" s="63" t="str">
        <f>IF(ISERROR(VLOOKUP(Y65,'Directive OSH09 (FR)'!$T$6:$U$10,2,FALSE)),"",VLOOKUP(Y65,'Directive OSH09 (FR)'!$T$6:$U$10,2,FALSE))</f>
        <v/>
      </c>
      <c r="L65" s="61"/>
      <c r="M65" s="64"/>
      <c r="N65" s="64"/>
      <c r="O65" s="64"/>
      <c r="P65" s="64"/>
      <c r="Q65" s="65"/>
      <c r="R65" s="66"/>
      <c r="S65" s="61">
        <f t="shared" si="46"/>
        <v>0</v>
      </c>
      <c r="T65" s="66">
        <f t="shared" si="46"/>
        <v>0</v>
      </c>
      <c r="U65" s="164">
        <f t="shared" si="47"/>
        <v>0</v>
      </c>
      <c r="V65" s="165">
        <f t="shared" si="48"/>
        <v>0</v>
      </c>
      <c r="W65" s="162" t="str">
        <f>IF(ISERROR(VLOOKUP(H65,'Directive OSH09 (FR)'!$O$6:$P$10,2,FALSE)),"",VLOOKUP(H65,'Directive OSH09 (FR)'!$O$6:$P$10,2,FALSE))</f>
        <v/>
      </c>
      <c r="X65" s="3" t="str">
        <f>IF(ISERROR(VLOOKUP(I65,'Directive OSH09 (FR)'!$O$13:$P$17,2,FALSE)),"",VLOOKUP(I65,'Directive OSH09 (FR)'!$O$13:$P$17,2,FALSE))</f>
        <v/>
      </c>
      <c r="Y65" s="163" t="str">
        <f t="shared" si="49"/>
        <v/>
      </c>
      <c r="Z65" s="417"/>
      <c r="AA65" s="418"/>
      <c r="AB65" s="418"/>
      <c r="AC65" s="418"/>
      <c r="AD65" s="419"/>
      <c r="AE65" s="417"/>
      <c r="AF65" s="418"/>
      <c r="AG65" s="418"/>
      <c r="AH65" s="418"/>
      <c r="AI65" s="419"/>
    </row>
    <row r="66" spans="1:35">
      <c r="A66" s="268" t="s">
        <v>280</v>
      </c>
      <c r="B66" s="391"/>
      <c r="C66" s="391"/>
      <c r="D66" s="391"/>
      <c r="E66" s="292"/>
      <c r="F66" s="281"/>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Yes</v>
      </c>
      <c r="M66" s="26" t="str">
        <f>IF(ISERROR(VLOOKUP($A66,Dangers!$B$4:$G$1001,6,FALSE)),"ERR",IF(ISBLANK((VLOOKUP($A66,Dangers!$B$4:$G$1001,6,FALSE))),"","Yes"))</f>
        <v>Yes</v>
      </c>
      <c r="N66" s="26"/>
      <c r="O66" s="26"/>
      <c r="P66" s="26"/>
      <c r="Q66" s="132">
        <f>IF(OR(L66="Yes",M66="Yes"),MAX(Q67:Q71),"")</f>
        <v>0</v>
      </c>
      <c r="R66" s="34"/>
      <c r="S66" s="43">
        <f>IF(L66="Yes",IF(SUM(S67:S71)=0,0,1),2)</f>
        <v>0</v>
      </c>
      <c r="T66" s="34">
        <f>IF(M66="Yes",IF(SUM(T67:T71)=0,0,1),2)</f>
        <v>0</v>
      </c>
      <c r="U66" s="160">
        <v>5</v>
      </c>
      <c r="V66" s="161">
        <v>5</v>
      </c>
      <c r="W66" s="162" t="str">
        <f>IF(ISERROR(VLOOKUP(H66,'Directive OSH09 (FR)'!$O$6:$P$10,2,FALSE)),"",VLOOKUP(H66,'Directive OSH09 (FR)'!$O$6:$P$10,2,FALSE))</f>
        <v/>
      </c>
      <c r="X66" s="3" t="str">
        <f>IF(ISERROR(VLOOKUP(I66,'Directive OSH09 (FR)'!$O$13:$P$17,2,FALSE)),"",VLOOKUP(I66,'Directive OSH09 (FR)'!$O$13:$P$17,2,FALSE))</f>
        <v/>
      </c>
      <c r="Y66" s="163">
        <f>IF(J66="","",IF(J66&gt;=161,5,IF(J66&gt;=65,4,IF(J66&gt;=20,3,IF(J66&gt;=9,2,1)))))</f>
        <v>2</v>
      </c>
      <c r="Z66" s="232"/>
      <c r="AA66" s="233"/>
      <c r="AB66" s="233"/>
      <c r="AC66" s="233"/>
      <c r="AD66" s="234"/>
      <c r="AE66" s="232"/>
      <c r="AF66" s="233"/>
      <c r="AG66" s="233"/>
      <c r="AH66" s="233"/>
      <c r="AI66" s="234"/>
    </row>
    <row r="67" spans="1:35" ht="25.5">
      <c r="A67" s="260"/>
      <c r="B67" s="8" t="s">
        <v>1149</v>
      </c>
      <c r="C67" s="283" t="s">
        <v>1150</v>
      </c>
      <c r="D67" s="324" t="s">
        <v>1151</v>
      </c>
      <c r="E67" s="325" t="s">
        <v>39</v>
      </c>
      <c r="F67" s="267">
        <v>38</v>
      </c>
      <c r="G67" s="321" t="s">
        <v>511</v>
      </c>
      <c r="H67" s="7" t="s">
        <v>35</v>
      </c>
      <c r="I67" s="8" t="s">
        <v>47</v>
      </c>
      <c r="J67" s="8">
        <f>IF(ISERROR(W67*X67),"",W67*X67)</f>
        <v>8</v>
      </c>
      <c r="K67" s="14" t="str">
        <f>IF(ISERROR(VLOOKUP(Y67,'Directive OSH09 (FR)'!$T$6:$U$10,2,FALSE)),"",VLOOKUP(Y67,'Directive OSH09 (FR)'!$T$6:$U$10,2,FALSE))</f>
        <v>1-Negligeable</v>
      </c>
      <c r="L67" s="126"/>
      <c r="M67" s="127"/>
      <c r="N67" s="27"/>
      <c r="O67" s="27"/>
      <c r="P67" s="27"/>
      <c r="Q67" s="57"/>
      <c r="R67" s="35"/>
      <c r="S67" s="7">
        <f t="shared" ref="S67:T71" si="50">U67</f>
        <v>0</v>
      </c>
      <c r="T67" s="35">
        <f t="shared" si="50"/>
        <v>0</v>
      </c>
      <c r="U67" s="3">
        <f>IF(A67="",0,IF(Q$66="",1,IF(Q$66+$U$66*365&lt;$U$1,1,0)))</f>
        <v>0</v>
      </c>
      <c r="V67" s="163">
        <f>IF(A67="",0,IF(Q$66="",1,IF(Q$66+$V$66*365&lt;$U$1,1,0)))</f>
        <v>0</v>
      </c>
      <c r="W67" s="162">
        <f>IF(ISERROR(VLOOKUP(H67,'Directive OSH09 (FR)'!$O$6:$P$10,2,FALSE)),"",VLOOKUP(H67,'Directive OSH09 (FR)'!$O$6:$P$10,2,FALSE))</f>
        <v>2</v>
      </c>
      <c r="X67" s="3">
        <f>IF(ISERROR(VLOOKUP(I67,'Directive OSH09 (FR)'!$O$13:$P$17,2,FALSE)),"",VLOOKUP(I67,'Directive OSH09 (FR)'!$O$13:$P$17,2,FALSE))</f>
        <v>4</v>
      </c>
      <c r="Y67" s="163">
        <f>IF(J67="","",IF(J67&gt;=161,5,IF(J67&gt;=65,4,IF(J67&gt;=20,3,IF(J67&gt;=9,2,1)))))</f>
        <v>1</v>
      </c>
      <c r="Z67" s="417"/>
      <c r="AA67" s="418"/>
      <c r="AB67" s="418"/>
      <c r="AC67" s="418"/>
      <c r="AD67" s="419"/>
      <c r="AE67" s="417"/>
      <c r="AF67" s="418"/>
      <c r="AG67" s="418"/>
      <c r="AH67" s="418"/>
      <c r="AI67" s="419"/>
    </row>
    <row r="68" spans="1:35" ht="25.5">
      <c r="A68" s="261"/>
      <c r="B68" s="8" t="s">
        <v>509</v>
      </c>
      <c r="C68" s="8" t="s">
        <v>1316</v>
      </c>
      <c r="D68" s="8" t="s">
        <v>510</v>
      </c>
      <c r="E68" s="266" t="s">
        <v>39</v>
      </c>
      <c r="F68" s="283">
        <v>38</v>
      </c>
      <c r="G68" s="321" t="s">
        <v>511</v>
      </c>
      <c r="H68" s="7" t="s">
        <v>35</v>
      </c>
      <c r="I68" s="8" t="s">
        <v>48</v>
      </c>
      <c r="J68" s="8">
        <f>IF(ISERROR(W68*X68),"",W68*X68)</f>
        <v>16</v>
      </c>
      <c r="K68" s="14" t="str">
        <f>IF(ISERROR(VLOOKUP(Y68,'Directive OSH09 (FR)'!$T$6:$U$10,2,FALSE)),"",VLOOKUP(Y68,'Directive OSH09 (FR)'!$T$6:$U$10,2,FALSE))</f>
        <v>2-Tolérable</v>
      </c>
      <c r="L68" s="126"/>
      <c r="M68" s="127"/>
      <c r="N68" s="27"/>
      <c r="O68" s="27"/>
      <c r="P68" s="27"/>
      <c r="Q68" s="57"/>
      <c r="R68" s="35"/>
      <c r="S68" s="7">
        <f>U68</f>
        <v>0</v>
      </c>
      <c r="T68" s="35">
        <f>V68</f>
        <v>0</v>
      </c>
      <c r="U68" s="3">
        <f>IF(A68="",0,IF(Q$24="",1,IF(Q$24+$U$24*365&lt;$U$1,1,0)))</f>
        <v>0</v>
      </c>
      <c r="V68" s="163">
        <f>IF(A68="",0,IF(Q$24="",1,IF(Q$24+$V$24*365&lt;$U$1,1,0)))</f>
        <v>0</v>
      </c>
      <c r="W68" s="162">
        <f>IF(ISERROR(VLOOKUP(H68,'Directive OSH09 (FR)'!$O$6:$P$10,2,FALSE)),"",VLOOKUP(H68,'Directive OSH09 (FR)'!$O$6:$P$10,2,FALSE))</f>
        <v>2</v>
      </c>
      <c r="X68" s="3">
        <f>IF(ISERROR(VLOOKUP(I68,'Directive OSH09 (FR)'!$O$13:$P$17,2,FALSE)),"",VLOOKUP(I68,'Directive OSH09 (FR)'!$O$13:$P$17,2,FALSE))</f>
        <v>8</v>
      </c>
      <c r="Y68" s="3">
        <f>IF(J68="","",IF(J68&gt;=161,5,IF(J68&gt;=65,4,IF(J68&gt;=20,3,IF(J68&gt;=9,2,1)))))</f>
        <v>2</v>
      </c>
      <c r="Z68" s="417"/>
      <c r="AA68" s="418"/>
      <c r="AB68" s="418"/>
      <c r="AC68" s="418"/>
      <c r="AD68" s="419"/>
      <c r="AE68" s="417"/>
      <c r="AF68" s="418"/>
      <c r="AG68" s="418"/>
      <c r="AH68" s="418"/>
      <c r="AI68" s="419"/>
    </row>
    <row r="69" spans="1:35">
      <c r="A69" s="261"/>
      <c r="B69" s="8"/>
      <c r="C69" s="8"/>
      <c r="D69" s="8"/>
      <c r="E69" s="266"/>
      <c r="F69" s="267"/>
      <c r="G69" s="321"/>
      <c r="H69" s="7"/>
      <c r="I69" s="8"/>
      <c r="J69" s="8" t="str">
        <f t="shared" ref="J69:J71" si="51">IF(ISERROR(W69*X69),"",W69*X69)</f>
        <v/>
      </c>
      <c r="K69" s="14" t="str">
        <f>IF(ISERROR(VLOOKUP(Y69,'Directive OSH09 (FR)'!$T$6:$U$10,2,FALSE)),"",VLOOKUP(Y69,'Directive OSH09 (FR)'!$T$6:$U$10,2,FALSE))</f>
        <v/>
      </c>
      <c r="L69" s="126"/>
      <c r="M69" s="127"/>
      <c r="N69" s="27"/>
      <c r="O69" s="27"/>
      <c r="P69" s="27"/>
      <c r="Q69" s="57"/>
      <c r="R69" s="35"/>
      <c r="S69" s="7">
        <f t="shared" si="50"/>
        <v>0</v>
      </c>
      <c r="T69" s="35">
        <f t="shared" si="50"/>
        <v>0</v>
      </c>
      <c r="U69" s="3">
        <f t="shared" ref="U69:U71" si="52">IF(A69="",0,IF(Q$66="",1,IF(Q$66+$U$66*365&lt;$U$1,1,0)))</f>
        <v>0</v>
      </c>
      <c r="V69" s="163">
        <f t="shared" ref="V69:V71" si="53">IF(A69="",0,IF(Q$66="",1,IF(Q$66+$V$66*365&lt;$U$1,1,0)))</f>
        <v>0</v>
      </c>
      <c r="W69" s="162" t="str">
        <f>IF(ISERROR(VLOOKUP(H69,'Directive OSH09 (FR)'!$O$6:$P$10,2,FALSE)),"",VLOOKUP(H69,'Directive OSH09 (FR)'!$O$6:$P$10,2,FALSE))</f>
        <v/>
      </c>
      <c r="X69" s="3" t="str">
        <f>IF(ISERROR(VLOOKUP(I69,'Directive OSH09 (FR)'!$O$13:$P$17,2,FALSE)),"",VLOOKUP(I69,'Directive OSH09 (FR)'!$O$13:$P$17,2,FALSE))</f>
        <v/>
      </c>
      <c r="Y69" s="163" t="str">
        <f t="shared" ref="Y69:Y71" si="54">IF(J69="","",IF(J69&gt;=161,5,IF(J69&gt;=65,4,IF(J69&gt;=20,3,IF(J69&gt;=9,2,1)))))</f>
        <v/>
      </c>
      <c r="Z69" s="417"/>
      <c r="AA69" s="418"/>
      <c r="AB69" s="418"/>
      <c r="AC69" s="418"/>
      <c r="AD69" s="419"/>
      <c r="AE69" s="417"/>
      <c r="AF69" s="418"/>
      <c r="AG69" s="418"/>
      <c r="AH69" s="418"/>
      <c r="AI69" s="419"/>
    </row>
    <row r="70" spans="1:35">
      <c r="A70" s="261"/>
      <c r="B70" s="8"/>
      <c r="C70" s="8"/>
      <c r="D70" s="8"/>
      <c r="E70" s="266"/>
      <c r="F70" s="267"/>
      <c r="G70" s="321"/>
      <c r="H70" s="7"/>
      <c r="I70" s="8"/>
      <c r="J70" s="8" t="str">
        <f t="shared" si="51"/>
        <v/>
      </c>
      <c r="K70" s="14" t="str">
        <f>IF(ISERROR(VLOOKUP(Y70,'Directive OSH09 (FR)'!$T$6:$U$10,2,FALSE)),"",VLOOKUP(Y70,'Directive OSH09 (FR)'!$T$6:$U$10,2,FALSE))</f>
        <v/>
      </c>
      <c r="L70" s="126"/>
      <c r="M70" s="127"/>
      <c r="N70" s="27"/>
      <c r="O70" s="27"/>
      <c r="P70" s="27"/>
      <c r="Q70" s="57"/>
      <c r="R70" s="35"/>
      <c r="S70" s="7">
        <f t="shared" si="50"/>
        <v>0</v>
      </c>
      <c r="T70" s="35">
        <f t="shared" si="50"/>
        <v>0</v>
      </c>
      <c r="U70" s="3">
        <f t="shared" si="52"/>
        <v>0</v>
      </c>
      <c r="V70" s="163">
        <f t="shared" si="53"/>
        <v>0</v>
      </c>
      <c r="W70" s="162" t="str">
        <f>IF(ISERROR(VLOOKUP(H70,'Directive OSH09 (FR)'!$O$6:$P$10,2,FALSE)),"",VLOOKUP(H70,'Directive OSH09 (FR)'!$O$6:$P$10,2,FALSE))</f>
        <v/>
      </c>
      <c r="X70" s="3" t="str">
        <f>IF(ISERROR(VLOOKUP(I70,'Directive OSH09 (FR)'!$O$13:$P$17,2,FALSE)),"",VLOOKUP(I70,'Directive OSH09 (FR)'!$O$13:$P$17,2,FALSE))</f>
        <v/>
      </c>
      <c r="Y70" s="163" t="str">
        <f t="shared" si="54"/>
        <v/>
      </c>
      <c r="Z70" s="417"/>
      <c r="AA70" s="418"/>
      <c r="AB70" s="418"/>
      <c r="AC70" s="418"/>
      <c r="AD70" s="419"/>
      <c r="AE70" s="417"/>
      <c r="AF70" s="418"/>
      <c r="AG70" s="418"/>
      <c r="AH70" s="418"/>
      <c r="AI70" s="419"/>
    </row>
    <row r="71" spans="1:35" ht="5.25" customHeight="1">
      <c r="A71" s="405"/>
      <c r="B71" s="62"/>
      <c r="C71" s="62"/>
      <c r="D71" s="62"/>
      <c r="E71" s="293"/>
      <c r="F71" s="282"/>
      <c r="G71" s="458"/>
      <c r="H71" s="61"/>
      <c r="I71" s="62"/>
      <c r="J71" s="62" t="str">
        <f t="shared" si="51"/>
        <v/>
      </c>
      <c r="K71" s="63" t="str">
        <f>IF(ISERROR(VLOOKUP(Y71,'Directive OSH09 (FR)'!$T$6:$U$10,2,FALSE)),"",VLOOKUP(Y71,'Directive OSH09 (FR)'!$T$6:$U$10,2,FALSE))</f>
        <v/>
      </c>
      <c r="L71" s="61"/>
      <c r="M71" s="64"/>
      <c r="N71" s="64"/>
      <c r="O71" s="64"/>
      <c r="P71" s="64"/>
      <c r="Q71" s="65"/>
      <c r="R71" s="66"/>
      <c r="S71" s="61">
        <f t="shared" si="50"/>
        <v>0</v>
      </c>
      <c r="T71" s="66">
        <f t="shared" si="50"/>
        <v>0</v>
      </c>
      <c r="U71" s="164">
        <f t="shared" si="52"/>
        <v>0</v>
      </c>
      <c r="V71" s="165">
        <f t="shared" si="53"/>
        <v>0</v>
      </c>
      <c r="W71" s="162" t="str">
        <f>IF(ISERROR(VLOOKUP(H71,'Directive OSH09 (FR)'!$O$6:$P$10,2,FALSE)),"",VLOOKUP(H71,'Directive OSH09 (FR)'!$O$6:$P$10,2,FALSE))</f>
        <v/>
      </c>
      <c r="X71" s="3" t="str">
        <f>IF(ISERROR(VLOOKUP(I71,'Directive OSH09 (FR)'!$O$13:$P$17,2,FALSE)),"",VLOOKUP(I71,'Directive OSH09 (FR)'!$O$13:$P$17,2,FALSE))</f>
        <v/>
      </c>
      <c r="Y71" s="163" t="str">
        <f t="shared" si="54"/>
        <v/>
      </c>
      <c r="Z71" s="417"/>
      <c r="AA71" s="418"/>
      <c r="AB71" s="418"/>
      <c r="AC71" s="418"/>
      <c r="AD71" s="419"/>
      <c r="AE71" s="417"/>
      <c r="AF71" s="418"/>
      <c r="AG71" s="418"/>
      <c r="AH71" s="418"/>
      <c r="AI71" s="419"/>
    </row>
    <row r="72" spans="1:35">
      <c r="A72" s="354" t="s">
        <v>282</v>
      </c>
      <c r="B72" s="391"/>
      <c r="C72" s="391"/>
      <c r="D72" s="391"/>
      <c r="E72" s="292"/>
      <c r="F72" s="281"/>
      <c r="G72" s="457"/>
      <c r="H72" s="454"/>
      <c r="I72" s="391"/>
      <c r="J72" s="391" t="str">
        <f>IF(SUM(J73:J77)=0,"",MAX(J73:J77))</f>
        <v/>
      </c>
      <c r="K72" s="24" t="str">
        <f>IF(ISERROR(VLOOKUP(Y72,'Directive OSH09 (FR)'!$T$6:$U$10,2,FALSE)),"",VLOOKUP(Y72,'Directive OSH09 (FR)'!$T$6:$U$10,2,FALSE))</f>
        <v/>
      </c>
      <c r="L72" s="43" t="str">
        <f>IF(ISERROR(VLOOKUP($A72,Dangers!$B$4:$G$1001,4,FALSE)),"ERR",IF(ISBLANK(VLOOKUP($A72,Dangers!$B$4:$G$1001,4,FALSE)),"","Yes"))</f>
        <v>Yes</v>
      </c>
      <c r="M72" s="26" t="str">
        <f>IF(ISERROR(VLOOKUP($A72,Dangers!$B$4:$G$1001,6,FALSE)),"ERR",IF(ISBLANK((VLOOKUP($A72,Dangers!$B$4:$G$1001,6,FALSE))),"","Yes"))</f>
        <v/>
      </c>
      <c r="N72" s="26"/>
      <c r="O72" s="26"/>
      <c r="P72" s="26"/>
      <c r="Q72" s="132">
        <f>IF(OR(L72="Yes",M72="Yes"),MAX(Q73:Q77),"")</f>
        <v>0</v>
      </c>
      <c r="R72" s="34"/>
      <c r="S72" s="43">
        <f ca="1">IF(L72="Yes",IF(SUM(S73:S77)=0,0,1),2)</f>
        <v>1</v>
      </c>
      <c r="T72" s="34">
        <f>IF(M72="Yes",IF(SUM(T73:T77)=0,0,1),2)</f>
        <v>2</v>
      </c>
      <c r="U72" s="160">
        <v>5</v>
      </c>
      <c r="V72" s="161">
        <v>0</v>
      </c>
      <c r="W72" s="162" t="str">
        <f>IF(ISERROR(VLOOKUP(H72,'Directive OSH09 (FR)'!$O$6:$P$10,2,FALSE)),"",VLOOKUP(H72,'Directive OSH09 (FR)'!$O$6:$P$10,2,FALSE))</f>
        <v/>
      </c>
      <c r="X72" s="3" t="str">
        <f>IF(ISERROR(VLOOKUP(I72,'Directive OSH09 (FR)'!$O$13:$P$17,2,FALSE)),"",VLOOKUP(I72,'Directive OSH09 (FR)'!$O$13:$P$17,2,FALSE))</f>
        <v/>
      </c>
      <c r="Y72" s="163" t="str">
        <f>IF(J72="","",IF(J72&gt;=161,5,IF(J72&gt;=65,4,IF(J72&gt;=20,3,IF(J72&gt;=9,2,1)))))</f>
        <v/>
      </c>
      <c r="Z72" s="232"/>
      <c r="AA72" s="233"/>
      <c r="AB72" s="233"/>
      <c r="AC72" s="233"/>
      <c r="AD72" s="234"/>
      <c r="AE72" s="232"/>
      <c r="AF72" s="233"/>
      <c r="AG72" s="233"/>
      <c r="AH72" s="233"/>
      <c r="AI72" s="234"/>
    </row>
    <row r="73" spans="1:35">
      <c r="A73" s="260" t="s">
        <v>463</v>
      </c>
      <c r="B73" s="8"/>
      <c r="C73" s="8"/>
      <c r="D73" s="8"/>
      <c r="E73" s="266"/>
      <c r="F73" s="267"/>
      <c r="G73" s="321"/>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7" ca="1" si="55">U73</f>
        <v>1</v>
      </c>
      <c r="T73" s="35">
        <f t="shared" ca="1" si="55"/>
        <v>1</v>
      </c>
      <c r="U73" s="3">
        <f ca="1">IF(A73="",0,IF(Q$72="",1,IF(Q$72+$U$72*365&lt;$U$1,1,0)))</f>
        <v>1</v>
      </c>
      <c r="V73" s="163">
        <f ca="1">IF(A73="",0,IF(Q$72="",1,IF(Q$72+$V$72*365&lt;$U$1,1,0)))</f>
        <v>1</v>
      </c>
      <c r="W73" s="162" t="str">
        <f>IF(ISERROR(VLOOKUP(H73,'Directive OSH09 (FR)'!$O$6:$P$10,2,FALSE)),"",VLOOKUP(H73,'Directive OSH09 (FR)'!$O$6:$P$10,2,FALSE))</f>
        <v/>
      </c>
      <c r="X73" s="3" t="str">
        <f>IF(ISERROR(VLOOKUP(I73,'Directive OSH09 (FR)'!$O$13:$P$17,2,FALSE)),"",VLOOKUP(I73,'Directive OSH09 (FR)'!$O$13:$P$17,2,FALSE))</f>
        <v/>
      </c>
      <c r="Y73" s="163" t="str">
        <f>IF(J73="","",IF(J73&gt;=161,5,IF(J73&gt;=65,4,IF(J73&gt;=20,3,IF(J73&gt;=9,2,1)))))</f>
        <v/>
      </c>
      <c r="Z73" s="417"/>
      <c r="AA73" s="418"/>
      <c r="AB73" s="418"/>
      <c r="AC73" s="418"/>
      <c r="AD73" s="419"/>
      <c r="AE73" s="417"/>
      <c r="AF73" s="418"/>
      <c r="AG73" s="418"/>
      <c r="AH73" s="418"/>
      <c r="AI73" s="419"/>
    </row>
    <row r="74" spans="1:35">
      <c r="A74" s="261"/>
      <c r="B74" s="8"/>
      <c r="C74" s="8"/>
      <c r="D74" s="8"/>
      <c r="E74" s="266"/>
      <c r="F74" s="267"/>
      <c r="G74" s="321"/>
      <c r="H74" s="7"/>
      <c r="I74" s="8"/>
      <c r="J74" s="8" t="str">
        <f t="shared" ref="J74:J77" si="56">IF(ISERROR(W74*X74),"",W74*X74)</f>
        <v/>
      </c>
      <c r="K74" s="14" t="str">
        <f>IF(ISERROR(VLOOKUP(Y74,'Directive OSH09 (FR)'!$T$6:$U$10,2,FALSE)),"",VLOOKUP(Y74,'Directive OSH09 (FR)'!$T$6:$U$10,2,FALSE))</f>
        <v/>
      </c>
      <c r="L74" s="126"/>
      <c r="M74" s="127"/>
      <c r="N74" s="27"/>
      <c r="O74" s="27"/>
      <c r="P74" s="27"/>
      <c r="Q74" s="57"/>
      <c r="R74" s="35"/>
      <c r="S74" s="7">
        <f t="shared" si="55"/>
        <v>0</v>
      </c>
      <c r="T74" s="35">
        <f t="shared" si="55"/>
        <v>0</v>
      </c>
      <c r="U74" s="3">
        <f t="shared" ref="U74:U77" si="57">IF(A74="",0,IF(Q$72="",1,IF(Q$72+$U$72*365&lt;$U$1,1,0)))</f>
        <v>0</v>
      </c>
      <c r="V74" s="163">
        <f t="shared" ref="V74:V77" si="58">IF(A74="",0,IF(Q$72="",1,IF(Q$72+$V$72*365&lt;$U$1,1,0)))</f>
        <v>0</v>
      </c>
      <c r="W74" s="162" t="str">
        <f>IF(ISERROR(VLOOKUP(H74,'Directive OSH09 (FR)'!$O$6:$P$10,2,FALSE)),"",VLOOKUP(H74,'Directive OSH09 (FR)'!$O$6:$P$10,2,FALSE))</f>
        <v/>
      </c>
      <c r="X74" s="3" t="str">
        <f>IF(ISERROR(VLOOKUP(I74,'Directive OSH09 (FR)'!$O$13:$P$17,2,FALSE)),"",VLOOKUP(I74,'Directive OSH09 (FR)'!$O$13:$P$17,2,FALSE))</f>
        <v/>
      </c>
      <c r="Y74" s="163" t="str">
        <f t="shared" ref="Y74:Y77" si="59">IF(J74="","",IF(J74&gt;=161,5,IF(J74&gt;=65,4,IF(J74&gt;=20,3,IF(J74&gt;=9,2,1)))))</f>
        <v/>
      </c>
      <c r="Z74" s="417"/>
      <c r="AA74" s="418"/>
      <c r="AB74" s="418"/>
      <c r="AC74" s="418"/>
      <c r="AD74" s="419"/>
      <c r="AE74" s="417"/>
      <c r="AF74" s="418"/>
      <c r="AG74" s="418"/>
      <c r="AH74" s="418"/>
      <c r="AI74" s="419"/>
    </row>
    <row r="75" spans="1:35">
      <c r="A75" s="261"/>
      <c r="B75" s="8"/>
      <c r="C75" s="8"/>
      <c r="D75" s="8"/>
      <c r="E75" s="266"/>
      <c r="F75" s="267"/>
      <c r="G75" s="321"/>
      <c r="H75" s="7"/>
      <c r="I75" s="8"/>
      <c r="J75" s="8" t="str">
        <f t="shared" si="56"/>
        <v/>
      </c>
      <c r="K75" s="14" t="str">
        <f>IF(ISERROR(VLOOKUP(Y75,'Directive OSH09 (FR)'!$T$6:$U$10,2,FALSE)),"",VLOOKUP(Y75,'Directive OSH09 (FR)'!$T$6:$U$10,2,FALSE))</f>
        <v/>
      </c>
      <c r="L75" s="126"/>
      <c r="M75" s="127"/>
      <c r="N75" s="27"/>
      <c r="O75" s="27"/>
      <c r="P75" s="27"/>
      <c r="Q75" s="57"/>
      <c r="R75" s="35"/>
      <c r="S75" s="7">
        <f t="shared" si="55"/>
        <v>0</v>
      </c>
      <c r="T75" s="35">
        <f t="shared" si="55"/>
        <v>0</v>
      </c>
      <c r="U75" s="3">
        <f t="shared" si="57"/>
        <v>0</v>
      </c>
      <c r="V75" s="163">
        <f t="shared" si="58"/>
        <v>0</v>
      </c>
      <c r="W75" s="162" t="str">
        <f>IF(ISERROR(VLOOKUP(H75,'Directive OSH09 (FR)'!$O$6:$P$10,2,FALSE)),"",VLOOKUP(H75,'Directive OSH09 (FR)'!$O$6:$P$10,2,FALSE))</f>
        <v/>
      </c>
      <c r="X75" s="3" t="str">
        <f>IF(ISERROR(VLOOKUP(I75,'Directive OSH09 (FR)'!$O$13:$P$17,2,FALSE)),"",VLOOKUP(I75,'Directive OSH09 (FR)'!$O$13:$P$17,2,FALSE))</f>
        <v/>
      </c>
      <c r="Y75" s="163" t="str">
        <f t="shared" si="59"/>
        <v/>
      </c>
      <c r="Z75" s="417"/>
      <c r="AA75" s="418"/>
      <c r="AB75" s="418"/>
      <c r="AC75" s="418"/>
      <c r="AD75" s="419"/>
      <c r="AE75" s="417"/>
      <c r="AF75" s="418"/>
      <c r="AG75" s="418"/>
      <c r="AH75" s="418"/>
      <c r="AI75" s="419"/>
    </row>
    <row r="76" spans="1:35">
      <c r="A76" s="261"/>
      <c r="B76" s="8"/>
      <c r="C76" s="8"/>
      <c r="D76" s="8"/>
      <c r="E76" s="266"/>
      <c r="F76" s="267"/>
      <c r="G76" s="321"/>
      <c r="H76" s="7"/>
      <c r="I76" s="8"/>
      <c r="J76" s="8" t="str">
        <f t="shared" si="56"/>
        <v/>
      </c>
      <c r="K76" s="14" t="str">
        <f>IF(ISERROR(VLOOKUP(Y76,'Directive OSH09 (FR)'!$T$6:$U$10,2,FALSE)),"",VLOOKUP(Y76,'Directive OSH09 (FR)'!$T$6:$U$10,2,FALSE))</f>
        <v/>
      </c>
      <c r="L76" s="126"/>
      <c r="M76" s="127"/>
      <c r="N76" s="27"/>
      <c r="O76" s="27"/>
      <c r="P76" s="27"/>
      <c r="Q76" s="57"/>
      <c r="R76" s="35"/>
      <c r="S76" s="7">
        <f t="shared" si="55"/>
        <v>0</v>
      </c>
      <c r="T76" s="35">
        <f t="shared" si="55"/>
        <v>0</v>
      </c>
      <c r="U76" s="3">
        <f t="shared" si="57"/>
        <v>0</v>
      </c>
      <c r="V76" s="163">
        <f t="shared" si="58"/>
        <v>0</v>
      </c>
      <c r="W76" s="162" t="str">
        <f>IF(ISERROR(VLOOKUP(H76,'Directive OSH09 (FR)'!$O$6:$P$10,2,FALSE)),"",VLOOKUP(H76,'Directive OSH09 (FR)'!$O$6:$P$10,2,FALSE))</f>
        <v/>
      </c>
      <c r="X76" s="3" t="str">
        <f>IF(ISERROR(VLOOKUP(I76,'Directive OSH09 (FR)'!$O$13:$P$17,2,FALSE)),"",VLOOKUP(I76,'Directive OSH09 (FR)'!$O$13:$P$17,2,FALSE))</f>
        <v/>
      </c>
      <c r="Y76" s="163" t="str">
        <f t="shared" si="59"/>
        <v/>
      </c>
      <c r="Z76" s="417"/>
      <c r="AA76" s="418"/>
      <c r="AB76" s="418"/>
      <c r="AC76" s="418"/>
      <c r="AD76" s="419"/>
      <c r="AE76" s="417"/>
      <c r="AF76" s="418"/>
      <c r="AG76" s="418"/>
      <c r="AH76" s="418"/>
      <c r="AI76" s="419"/>
    </row>
    <row r="77" spans="1:35" ht="5.25" customHeight="1">
      <c r="A77" s="405"/>
      <c r="B77" s="62"/>
      <c r="C77" s="62"/>
      <c r="D77" s="62"/>
      <c r="E77" s="293"/>
      <c r="F77" s="282"/>
      <c r="G77" s="458"/>
      <c r="H77" s="61"/>
      <c r="I77" s="62"/>
      <c r="J77" s="62" t="str">
        <f t="shared" si="56"/>
        <v/>
      </c>
      <c r="K77" s="63" t="str">
        <f>IF(ISERROR(VLOOKUP(Y77,'Directive OSH09 (FR)'!$T$6:$U$10,2,FALSE)),"",VLOOKUP(Y77,'Directive OSH09 (FR)'!$T$6:$U$10,2,FALSE))</f>
        <v/>
      </c>
      <c r="L77" s="61"/>
      <c r="M77" s="64"/>
      <c r="N77" s="64"/>
      <c r="O77" s="64"/>
      <c r="P77" s="64"/>
      <c r="Q77" s="65"/>
      <c r="R77" s="66"/>
      <c r="S77" s="61">
        <f t="shared" si="55"/>
        <v>0</v>
      </c>
      <c r="T77" s="66">
        <f t="shared" si="55"/>
        <v>0</v>
      </c>
      <c r="U77" s="164">
        <f t="shared" si="57"/>
        <v>0</v>
      </c>
      <c r="V77" s="165">
        <f t="shared" si="58"/>
        <v>0</v>
      </c>
      <c r="W77" s="162" t="str">
        <f>IF(ISERROR(VLOOKUP(H77,'Directive OSH09 (FR)'!$O$6:$P$10,2,FALSE)),"",VLOOKUP(H77,'Directive OSH09 (FR)'!$O$6:$P$10,2,FALSE))</f>
        <v/>
      </c>
      <c r="X77" s="3" t="str">
        <f>IF(ISERROR(VLOOKUP(I77,'Directive OSH09 (FR)'!$O$13:$P$17,2,FALSE)),"",VLOOKUP(I77,'Directive OSH09 (FR)'!$O$13:$P$17,2,FALSE))</f>
        <v/>
      </c>
      <c r="Y77" s="163" t="str">
        <f t="shared" si="59"/>
        <v/>
      </c>
      <c r="Z77" s="417"/>
      <c r="AA77" s="418"/>
      <c r="AB77" s="418"/>
      <c r="AC77" s="418"/>
      <c r="AD77" s="419"/>
      <c r="AE77" s="417"/>
      <c r="AF77" s="418"/>
      <c r="AG77" s="418"/>
      <c r="AH77" s="418"/>
      <c r="AI77" s="419"/>
    </row>
    <row r="78" spans="1:35">
      <c r="A78" s="523" t="s">
        <v>283</v>
      </c>
      <c r="B78" s="391"/>
      <c r="C78" s="391"/>
      <c r="D78" s="391"/>
      <c r="E78" s="292"/>
      <c r="F78" s="281"/>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
      </c>
      <c r="M78" s="26" t="str">
        <f>IF(ISERROR(VLOOKUP($A78,Dangers!$B$4:$G$1001,6,FALSE)),"ERR",IF(ISBLANK((VLOOKUP($A78,Dangers!$B$4:$G$1001,6,FALSE))),"","Yes"))</f>
        <v/>
      </c>
      <c r="N78" s="26"/>
      <c r="O78" s="26"/>
      <c r="P78" s="26"/>
      <c r="Q78" s="132" t="str">
        <f>IF(OR(L78="Yes",M78="Yes"),MAX(Q79:Q83),"")</f>
        <v/>
      </c>
      <c r="R78" s="34"/>
      <c r="S78" s="43">
        <f>IF(L78="Yes",IF(SUM(S79:S83)=0,0,1),2)</f>
        <v>2</v>
      </c>
      <c r="T78" s="34">
        <f>IF(M78="Yes",IF(SUM(T79:T83)=0,0,1),2)</f>
        <v>2</v>
      </c>
      <c r="U78" s="160">
        <v>0</v>
      </c>
      <c r="V78" s="161">
        <v>0</v>
      </c>
      <c r="W78" s="162" t="str">
        <f>IF(ISERROR(VLOOKUP(H78,'Directive OSH09 (FR)'!$O$6:$P$10,2,FALSE)),"",VLOOKUP(H78,'Directive OSH09 (FR)'!$O$6:$P$10,2,FALSE))</f>
        <v/>
      </c>
      <c r="X78" s="3" t="str">
        <f>IF(ISERROR(VLOOKUP(I78,'Directive OSH09 (FR)'!$O$13:$P$17,2,FALSE)),"",VLOOKUP(I78,'Directive OSH09 (FR)'!$O$13:$P$17,2,FALSE))</f>
        <v/>
      </c>
      <c r="Y78" s="163" t="str">
        <f>IF(J78="","",IF(J78&gt;=161,5,IF(J78&gt;=65,4,IF(J78&gt;=20,3,IF(J78&gt;=9,2,1)))))</f>
        <v/>
      </c>
      <c r="Z78" s="232"/>
      <c r="AA78" s="233"/>
      <c r="AB78" s="233"/>
      <c r="AC78" s="233"/>
      <c r="AD78" s="234"/>
      <c r="AE78" s="232"/>
      <c r="AF78" s="233"/>
      <c r="AG78" s="233"/>
      <c r="AH78" s="233"/>
      <c r="AI78" s="234"/>
    </row>
    <row r="79" spans="1:35">
      <c r="A79" s="260"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si="60">U79</f>
        <v>1</v>
      </c>
      <c r="T79" s="35">
        <f t="shared" si="60"/>
        <v>1</v>
      </c>
      <c r="U79" s="3">
        <f>IF(A79="",0,IF(Q$78="",1,IF(Q$78+$U$78*365&lt;$U$1,1,0)))</f>
        <v>1</v>
      </c>
      <c r="V79" s="163">
        <f>IF(A79="",0,IF(Q$78="",1,IF(Q$78+$V$78*365&lt;$U$1,1,0)))</f>
        <v>1</v>
      </c>
      <c r="W79" s="162" t="str">
        <f>IF(ISERROR(VLOOKUP(H79,'Directive OSH09 (FR)'!$O$6:$P$10,2,FALSE)),"",VLOOKUP(H79,'Directive OSH09 (FR)'!$O$6:$P$10,2,FALSE))</f>
        <v/>
      </c>
      <c r="X79" s="3" t="str">
        <f>IF(ISERROR(VLOOKUP(I79,'Directive OSH09 (FR)'!$O$13:$P$17,2,FALSE)),"",VLOOKUP(I79,'Directive OSH09 (FR)'!$O$13:$P$17,2,FALSE))</f>
        <v/>
      </c>
      <c r="Y79" s="163" t="str">
        <f>IF(J79="","",IF(J79&gt;=161,5,IF(J79&gt;=65,4,IF(J79&gt;=20,3,IF(J79&gt;=9,2,1)))))</f>
        <v/>
      </c>
      <c r="Z79" s="417"/>
      <c r="AA79" s="418"/>
      <c r="AB79" s="418"/>
      <c r="AC79" s="418"/>
      <c r="AD79" s="419"/>
      <c r="AE79" s="417"/>
      <c r="AF79" s="418"/>
      <c r="AG79" s="418"/>
      <c r="AH79" s="418"/>
      <c r="AI79" s="419"/>
    </row>
    <row r="80" spans="1:35">
      <c r="A80" s="261"/>
      <c r="B80" s="8"/>
      <c r="C80" s="8"/>
      <c r="D80" s="8"/>
      <c r="E80" s="266"/>
      <c r="F80" s="267"/>
      <c r="G80" s="321"/>
      <c r="H80" s="7"/>
      <c r="I80" s="8"/>
      <c r="J80" s="8" t="str">
        <f t="shared" ref="J80:J83" si="61">IF(ISERROR(W80*X80),"",W80*X80)</f>
        <v/>
      </c>
      <c r="K80" s="14" t="str">
        <f>IF(ISERROR(VLOOKUP(Y80,'Directive OSH09 (FR)'!$T$6:$U$10,2,FALSE)),"",VLOOKUP(Y80,'Directive OSH09 (FR)'!$T$6:$U$10,2,FALSE))</f>
        <v/>
      </c>
      <c r="L80" s="126"/>
      <c r="M80" s="127"/>
      <c r="N80" s="27"/>
      <c r="O80" s="27"/>
      <c r="P80" s="27"/>
      <c r="Q80" s="57"/>
      <c r="R80" s="35"/>
      <c r="S80" s="7">
        <f t="shared" si="60"/>
        <v>0</v>
      </c>
      <c r="T80" s="35">
        <f t="shared" si="60"/>
        <v>0</v>
      </c>
      <c r="U80" s="3">
        <f t="shared" ref="U80:U83" si="62">IF(A80="",0,IF(Q$78="",1,IF(Q$78+$U$78*365&lt;$U$1,1,0)))</f>
        <v>0</v>
      </c>
      <c r="V80" s="163">
        <f t="shared" ref="V80:V83" si="63">IF(A80="",0,IF(Q$78="",1,IF(Q$78+$V$78*365&lt;$U$1,1,0)))</f>
        <v>0</v>
      </c>
      <c r="W80" s="162" t="str">
        <f>IF(ISERROR(VLOOKUP(H80,'Directive OSH09 (FR)'!$O$6:$P$10,2,FALSE)),"",VLOOKUP(H80,'Directive OSH09 (FR)'!$O$6:$P$10,2,FALSE))</f>
        <v/>
      </c>
      <c r="X80" s="3" t="str">
        <f>IF(ISERROR(VLOOKUP(I80,'Directive OSH09 (FR)'!$O$13:$P$17,2,FALSE)),"",VLOOKUP(I80,'Directive OSH09 (FR)'!$O$13:$P$17,2,FALSE))</f>
        <v/>
      </c>
      <c r="Y80" s="163" t="str">
        <f t="shared" ref="Y80:Y83" si="64">IF(J80="","",IF(J80&gt;=161,5,IF(J80&gt;=65,4,IF(J80&gt;=20,3,IF(J80&gt;=9,2,1)))))</f>
        <v/>
      </c>
      <c r="Z80" s="417"/>
      <c r="AA80" s="418"/>
      <c r="AB80" s="418"/>
      <c r="AC80" s="418"/>
      <c r="AD80" s="419"/>
      <c r="AE80" s="417"/>
      <c r="AF80" s="418"/>
      <c r="AG80" s="418"/>
      <c r="AH80" s="418"/>
      <c r="AI80" s="419"/>
    </row>
    <row r="81" spans="1:35">
      <c r="A81" s="261"/>
      <c r="B81" s="8"/>
      <c r="C81" s="8"/>
      <c r="D81" s="8"/>
      <c r="E81" s="266"/>
      <c r="F81" s="267"/>
      <c r="G81" s="321"/>
      <c r="H81" s="7"/>
      <c r="I81" s="8"/>
      <c r="J81" s="8" t="str">
        <f t="shared" si="61"/>
        <v/>
      </c>
      <c r="K81" s="14" t="str">
        <f>IF(ISERROR(VLOOKUP(Y81,'Directive OSH09 (FR)'!$T$6:$U$10,2,FALSE)),"",VLOOKUP(Y81,'Directive OSH09 (FR)'!$T$6:$U$10,2,FALSE))</f>
        <v/>
      </c>
      <c r="L81" s="126"/>
      <c r="M81" s="127"/>
      <c r="N81" s="27"/>
      <c r="O81" s="27"/>
      <c r="P81" s="27"/>
      <c r="Q81" s="57"/>
      <c r="R81" s="35"/>
      <c r="S81" s="7">
        <f t="shared" si="60"/>
        <v>0</v>
      </c>
      <c r="T81" s="35">
        <f t="shared" si="60"/>
        <v>0</v>
      </c>
      <c r="U81" s="3">
        <f t="shared" si="62"/>
        <v>0</v>
      </c>
      <c r="V81" s="163">
        <f t="shared" si="63"/>
        <v>0</v>
      </c>
      <c r="W81" s="162" t="str">
        <f>IF(ISERROR(VLOOKUP(H81,'Directive OSH09 (FR)'!$O$6:$P$10,2,FALSE)),"",VLOOKUP(H81,'Directive OSH09 (FR)'!$O$6:$P$10,2,FALSE))</f>
        <v/>
      </c>
      <c r="X81" s="3" t="str">
        <f>IF(ISERROR(VLOOKUP(I81,'Directive OSH09 (FR)'!$O$13:$P$17,2,FALSE)),"",VLOOKUP(I81,'Directive OSH09 (FR)'!$O$13:$P$17,2,FALSE))</f>
        <v/>
      </c>
      <c r="Y81" s="163" t="str">
        <f t="shared" si="64"/>
        <v/>
      </c>
      <c r="Z81" s="417"/>
      <c r="AA81" s="418"/>
      <c r="AB81" s="418"/>
      <c r="AC81" s="418"/>
      <c r="AD81" s="419"/>
      <c r="AE81" s="417"/>
      <c r="AF81" s="418"/>
      <c r="AG81" s="418"/>
      <c r="AH81" s="418"/>
      <c r="AI81" s="419"/>
    </row>
    <row r="82" spans="1:35">
      <c r="A82" s="261"/>
      <c r="B82" s="8"/>
      <c r="C82" s="8"/>
      <c r="D82" s="8"/>
      <c r="E82" s="266"/>
      <c r="F82" s="267"/>
      <c r="G82" s="321"/>
      <c r="H82" s="7"/>
      <c r="I82" s="8"/>
      <c r="J82" s="8" t="str">
        <f t="shared" si="61"/>
        <v/>
      </c>
      <c r="K82" s="14" t="str">
        <f>IF(ISERROR(VLOOKUP(Y82,'Directive OSH09 (FR)'!$T$6:$U$10,2,FALSE)),"",VLOOKUP(Y82,'Directive OSH09 (FR)'!$T$6:$U$10,2,FALSE))</f>
        <v/>
      </c>
      <c r="L82" s="126"/>
      <c r="M82" s="127"/>
      <c r="N82" s="27"/>
      <c r="O82" s="27"/>
      <c r="P82" s="27"/>
      <c r="Q82" s="57"/>
      <c r="R82" s="35"/>
      <c r="S82" s="7">
        <f t="shared" si="60"/>
        <v>0</v>
      </c>
      <c r="T82" s="35">
        <f t="shared" si="60"/>
        <v>0</v>
      </c>
      <c r="U82" s="3">
        <f t="shared" si="62"/>
        <v>0</v>
      </c>
      <c r="V82" s="163">
        <f t="shared" si="63"/>
        <v>0</v>
      </c>
      <c r="W82" s="162" t="str">
        <f>IF(ISERROR(VLOOKUP(H82,'Directive OSH09 (FR)'!$O$6:$P$10,2,FALSE)),"",VLOOKUP(H82,'Directive OSH09 (FR)'!$O$6:$P$10,2,FALSE))</f>
        <v/>
      </c>
      <c r="X82" s="3" t="str">
        <f>IF(ISERROR(VLOOKUP(I82,'Directive OSH09 (FR)'!$O$13:$P$17,2,FALSE)),"",VLOOKUP(I82,'Directive OSH09 (FR)'!$O$13:$P$17,2,FALSE))</f>
        <v/>
      </c>
      <c r="Y82" s="163" t="str">
        <f t="shared" si="64"/>
        <v/>
      </c>
      <c r="Z82" s="417"/>
      <c r="AA82" s="418"/>
      <c r="AB82" s="418"/>
      <c r="AC82" s="418"/>
      <c r="AD82" s="419"/>
      <c r="AE82" s="417"/>
      <c r="AF82" s="418"/>
      <c r="AG82" s="418"/>
      <c r="AH82" s="418"/>
      <c r="AI82" s="419"/>
    </row>
    <row r="83" spans="1:35" ht="5.25" customHeight="1">
      <c r="A83" s="405"/>
      <c r="B83" s="62"/>
      <c r="C83" s="62"/>
      <c r="D83" s="62"/>
      <c r="E83" s="293"/>
      <c r="F83" s="282"/>
      <c r="G83" s="458"/>
      <c r="H83" s="61"/>
      <c r="I83" s="62"/>
      <c r="J83" s="62" t="str">
        <f t="shared" si="61"/>
        <v/>
      </c>
      <c r="K83" s="63" t="str">
        <f>IF(ISERROR(VLOOKUP(Y83,'Directive OSH09 (FR)'!$T$6:$U$10,2,FALSE)),"",VLOOKUP(Y83,'Directive OSH09 (FR)'!$T$6:$U$10,2,FALSE))</f>
        <v/>
      </c>
      <c r="L83" s="61"/>
      <c r="M83" s="64"/>
      <c r="N83" s="64"/>
      <c r="O83" s="64"/>
      <c r="P83" s="64"/>
      <c r="Q83" s="65"/>
      <c r="R83" s="66"/>
      <c r="S83" s="61">
        <f t="shared" si="60"/>
        <v>0</v>
      </c>
      <c r="T83" s="66">
        <f t="shared" si="60"/>
        <v>0</v>
      </c>
      <c r="U83" s="164">
        <f t="shared" si="62"/>
        <v>0</v>
      </c>
      <c r="V83" s="165">
        <f t="shared" si="63"/>
        <v>0</v>
      </c>
      <c r="W83" s="162" t="str">
        <f>IF(ISERROR(VLOOKUP(H83,'Directive OSH09 (FR)'!$O$6:$P$10,2,FALSE)),"",VLOOKUP(H83,'Directive OSH09 (FR)'!$O$6:$P$10,2,FALSE))</f>
        <v/>
      </c>
      <c r="X83" s="3" t="str">
        <f>IF(ISERROR(VLOOKUP(I83,'Directive OSH09 (FR)'!$O$13:$P$17,2,FALSE)),"",VLOOKUP(I83,'Directive OSH09 (FR)'!$O$13:$P$17,2,FALSE))</f>
        <v/>
      </c>
      <c r="Y83" s="163" t="str">
        <f t="shared" si="64"/>
        <v/>
      </c>
      <c r="Z83" s="417"/>
      <c r="AA83" s="418"/>
      <c r="AB83" s="418"/>
      <c r="AC83" s="418"/>
      <c r="AD83" s="419"/>
      <c r="AE83" s="417"/>
      <c r="AF83" s="418"/>
      <c r="AG83" s="418"/>
      <c r="AH83" s="418"/>
      <c r="AI83" s="419"/>
    </row>
    <row r="84" spans="1:35" ht="14.25">
      <c r="A84" s="354" t="s">
        <v>284</v>
      </c>
      <c r="B84" s="391"/>
      <c r="C84" s="391"/>
      <c r="D84" s="391"/>
      <c r="E84" s="292"/>
      <c r="F84" s="281"/>
      <c r="G84" s="457"/>
      <c r="H84" s="454"/>
      <c r="I84" s="391"/>
      <c r="J84" s="391">
        <f>IF(SUM(J85:J89)=0,"",MAX(J85:J89))</f>
        <v>16</v>
      </c>
      <c r="K84" s="24" t="str">
        <f>IF(ISERROR(VLOOKUP(Y84,'Directive OSH09 (FR)'!$T$6:$U$10,2,FALSE)),"",VLOOKUP(Y84,'Directive OSH09 (FR)'!$T$6:$U$10,2,FALSE))</f>
        <v>2-Tolérable</v>
      </c>
      <c r="L84" s="43" t="str">
        <f>IF(ISERROR(VLOOKUP($A84,Dangers!$B$4:$G$1001,4,FALSE)),"ERR",IF(ISBLANK(VLOOKUP($A84,Dangers!$B$4:$G$1001,4,FALSE)),"","Yes"))</f>
        <v>Yes</v>
      </c>
      <c r="M84" s="26" t="str">
        <f>IF(ISERROR(VLOOKUP($A84,Dangers!$B$4:$G$1001,6,FALSE)),"ERR",IF(ISBLANK((VLOOKUP($A84,Dangers!$B$4:$G$1001,6,FALSE))),"","Yes"))</f>
        <v>Yes</v>
      </c>
      <c r="N84" s="26"/>
      <c r="O84" s="26"/>
      <c r="P84" s="26"/>
      <c r="Q84" s="132">
        <f>IF(OR(L84="Yes",M84="Yes"),MAX(Q85:Q89),"")</f>
        <v>0</v>
      </c>
      <c r="R84" s="34"/>
      <c r="S84" s="43">
        <f>IF(L84="Yes",IF(SUM(S85:S89)=0,0,1),2)</f>
        <v>1</v>
      </c>
      <c r="T84" s="34">
        <f>IF(M84="Yes",IF(SUM(T85:T89)=0,0,1),2)</f>
        <v>1</v>
      </c>
      <c r="U84" s="160">
        <v>3</v>
      </c>
      <c r="V84" s="161">
        <v>3</v>
      </c>
      <c r="W84" s="162" t="str">
        <f>IF(ISERROR(VLOOKUP(H84,'Directive OSH09 (FR)'!$O$6:$P$10,2,FALSE)),"",VLOOKUP(H84,'Directive OSH09 (FR)'!$O$6:$P$10,2,FALSE))</f>
        <v/>
      </c>
      <c r="X84" s="3" t="str">
        <f>IF(ISERROR(VLOOKUP(I84,'Directive OSH09 (FR)'!$O$13:$P$17,2,FALSE)),"",VLOOKUP(I84,'Directive OSH09 (FR)'!$O$13:$P$17,2,FALSE))</f>
        <v/>
      </c>
      <c r="Y84" s="163">
        <f>IF(J84="","",IF(J84&gt;=161,5,IF(J84&gt;=65,4,IF(J84&gt;=20,3,IF(J84&gt;=9,2,1)))))</f>
        <v>2</v>
      </c>
      <c r="Z84" s="232"/>
      <c r="AA84" s="233"/>
      <c r="AB84" s="233"/>
      <c r="AC84" s="233"/>
      <c r="AD84" s="234"/>
      <c r="AE84" s="232"/>
      <c r="AF84" s="233"/>
      <c r="AG84" s="233"/>
      <c r="AH84" s="233"/>
      <c r="AI84" s="234"/>
    </row>
    <row r="85" spans="1:35" ht="25.5">
      <c r="A85" s="261" t="s">
        <v>1152</v>
      </c>
      <c r="B85" s="8" t="s">
        <v>1153</v>
      </c>
      <c r="C85" s="8" t="s">
        <v>1154</v>
      </c>
      <c r="D85" s="255" t="s">
        <v>1155</v>
      </c>
      <c r="E85" s="266" t="s">
        <v>36</v>
      </c>
      <c r="F85" s="267">
        <v>38</v>
      </c>
      <c r="G85" s="256" t="s">
        <v>1156</v>
      </c>
      <c r="H85" s="7" t="s">
        <v>38</v>
      </c>
      <c r="I85" s="8" t="s">
        <v>47</v>
      </c>
      <c r="J85" s="8">
        <f>IF(ISERROR(W85*X85),"",W85*X85)</f>
        <v>16</v>
      </c>
      <c r="K85" s="14" t="str">
        <f>IF(ISERROR(VLOOKUP(Y85,'Directive OSH09 (FR)'!$T$6:$U$10,2,FALSE)),"",VLOOKUP(Y85,'Directive OSH09 (FR)'!$T$6:$U$10,2,FALSE))</f>
        <v>2-Tolérable</v>
      </c>
      <c r="L85" s="126"/>
      <c r="M85" s="127"/>
      <c r="N85" s="27"/>
      <c r="O85" s="27"/>
      <c r="P85" s="27"/>
      <c r="Q85" s="57"/>
      <c r="R85" s="35"/>
      <c r="S85" s="7">
        <f t="shared" ref="S85:T85" si="65">U85</f>
        <v>1</v>
      </c>
      <c r="T85" s="35">
        <f t="shared" si="65"/>
        <v>1</v>
      </c>
      <c r="U85" s="3">
        <f>IF(A85="",0,IF(Q$92="",1,IF(Q$92+$U$92*365&lt;$U$1,1,0)))</f>
        <v>1</v>
      </c>
      <c r="V85" s="163">
        <f>IF(A85="",0,IF(Q$92="",1,IF(Q$92+$V$92*365&lt;$U$1,1,0)))</f>
        <v>1</v>
      </c>
      <c r="W85" s="162">
        <f>IF(ISERROR(VLOOKUP(H85,'Directive OSH09 (FR)'!$O$6:$P$10,2,FALSE)),"",VLOOKUP(H85,'Directive OSH09 (FR)'!$O$6:$P$10,2,FALSE))</f>
        <v>4</v>
      </c>
      <c r="X85" s="3">
        <f>IF(ISERROR(VLOOKUP(I85,'Directive OSH09 (FR)'!$O$13:$P$17,2,FALSE)),"",VLOOKUP(I85,'Directive OSH09 (FR)'!$O$13:$P$17,2,FALSE))</f>
        <v>4</v>
      </c>
      <c r="Y85" s="3">
        <f>IF(J85="","",IF(J85&gt;=161,5,IF(J85&gt;=65,4,IF(J85&gt;=20,3,IF(J85&gt;=9,2,1)))))</f>
        <v>2</v>
      </c>
      <c r="Z85" s="196" t="s">
        <v>1157</v>
      </c>
      <c r="AA85" s="418"/>
      <c r="AB85" s="418"/>
      <c r="AC85" s="418"/>
      <c r="AD85" s="419"/>
      <c r="AE85" s="417"/>
      <c r="AF85" s="418"/>
      <c r="AG85" s="418"/>
      <c r="AH85" s="418"/>
      <c r="AI85" s="419"/>
    </row>
    <row r="86" spans="1:35">
      <c r="A86" s="261"/>
      <c r="B86" s="8"/>
      <c r="C86" s="8"/>
      <c r="D86" s="8"/>
      <c r="E86" s="266"/>
      <c r="F86" s="267"/>
      <c r="G86" s="321"/>
      <c r="H86" s="7"/>
      <c r="I86" s="8"/>
      <c r="J86" s="8" t="str">
        <f t="shared" ref="J86:J89" si="66">IF(ISERROR(W86*X86),"",W86*X86)</f>
        <v/>
      </c>
      <c r="K86" s="14" t="str">
        <f>IF(ISERROR(VLOOKUP(Y86,'Directive OSH09 (FR)'!$T$6:$U$10,2,FALSE)),"",VLOOKUP(Y86,'Directive OSH09 (FR)'!$T$6:$U$10,2,FALSE))</f>
        <v/>
      </c>
      <c r="L86" s="126"/>
      <c r="M86" s="127"/>
      <c r="N86" s="27"/>
      <c r="O86" s="27"/>
      <c r="P86" s="27"/>
      <c r="Q86" s="57"/>
      <c r="R86" s="35"/>
      <c r="S86" s="7">
        <f t="shared" ref="S86:T89" si="67">U86</f>
        <v>0</v>
      </c>
      <c r="T86" s="35">
        <f t="shared" si="67"/>
        <v>0</v>
      </c>
      <c r="U86" s="3">
        <f t="shared" ref="U86:U89" si="68">IF(A86="",0,IF(Q$84="",1,IF(Q$84+$U$84*365&lt;$U$1,1,0)))</f>
        <v>0</v>
      </c>
      <c r="V86" s="163">
        <f t="shared" ref="V86:V89" si="69">IF(A86="",0,IF(Q$84="",1,IF(Q$84+$V$84*365&lt;$U$1,1,0)))</f>
        <v>0</v>
      </c>
      <c r="W86" s="162" t="str">
        <f>IF(ISERROR(VLOOKUP(H86,'Directive OSH09 (FR)'!$O$6:$P$10,2,FALSE)),"",VLOOKUP(H86,'Directive OSH09 (FR)'!$O$6:$P$10,2,FALSE))</f>
        <v/>
      </c>
      <c r="X86" s="3" t="str">
        <f>IF(ISERROR(VLOOKUP(I86,'Directive OSH09 (FR)'!$O$13:$P$17,2,FALSE)),"",VLOOKUP(I86,'Directive OSH09 (FR)'!$O$13:$P$17,2,FALSE))</f>
        <v/>
      </c>
      <c r="Y86" s="163" t="str">
        <f t="shared" ref="Y86:Y89" si="70">IF(J86="","",IF(J86&gt;=161,5,IF(J86&gt;=65,4,IF(J86&gt;=20,3,IF(J86&gt;=9,2,1)))))</f>
        <v/>
      </c>
      <c r="Z86" s="417"/>
      <c r="AA86" s="418"/>
      <c r="AB86" s="418"/>
      <c r="AC86" s="418"/>
      <c r="AD86" s="419"/>
      <c r="AE86" s="417"/>
      <c r="AF86" s="418"/>
      <c r="AG86" s="418"/>
      <c r="AH86" s="418"/>
      <c r="AI86" s="419"/>
    </row>
    <row r="87" spans="1:35">
      <c r="A87" s="261"/>
      <c r="B87" s="8"/>
      <c r="C87" s="8"/>
      <c r="D87" s="8"/>
      <c r="E87" s="266"/>
      <c r="F87" s="267"/>
      <c r="G87" s="321"/>
      <c r="H87" s="7"/>
      <c r="I87" s="8"/>
      <c r="J87" s="8" t="str">
        <f t="shared" si="66"/>
        <v/>
      </c>
      <c r="K87" s="14" t="str">
        <f>IF(ISERROR(VLOOKUP(Y87,'Directive OSH09 (FR)'!$T$6:$U$10,2,FALSE)),"",VLOOKUP(Y87,'Directive OSH09 (FR)'!$T$6:$U$10,2,FALSE))</f>
        <v/>
      </c>
      <c r="L87" s="126"/>
      <c r="M87" s="127"/>
      <c r="N87" s="27"/>
      <c r="O87" s="27"/>
      <c r="P87" s="27"/>
      <c r="Q87" s="57"/>
      <c r="R87" s="35"/>
      <c r="S87" s="7">
        <f t="shared" si="67"/>
        <v>0</v>
      </c>
      <c r="T87" s="35">
        <f t="shared" si="67"/>
        <v>0</v>
      </c>
      <c r="U87" s="3">
        <f t="shared" si="68"/>
        <v>0</v>
      </c>
      <c r="V87" s="163">
        <f t="shared" si="69"/>
        <v>0</v>
      </c>
      <c r="W87" s="162" t="str">
        <f>IF(ISERROR(VLOOKUP(H87,'Directive OSH09 (FR)'!$O$6:$P$10,2,FALSE)),"",VLOOKUP(H87,'Directive OSH09 (FR)'!$O$6:$P$10,2,FALSE))</f>
        <v/>
      </c>
      <c r="X87" s="3" t="str">
        <f>IF(ISERROR(VLOOKUP(I87,'Directive OSH09 (FR)'!$O$13:$P$17,2,FALSE)),"",VLOOKUP(I87,'Directive OSH09 (FR)'!$O$13:$P$17,2,FALSE))</f>
        <v/>
      </c>
      <c r="Y87" s="163" t="str">
        <f t="shared" si="70"/>
        <v/>
      </c>
      <c r="Z87" s="417"/>
      <c r="AA87" s="418"/>
      <c r="AB87" s="418"/>
      <c r="AC87" s="418"/>
      <c r="AD87" s="419"/>
      <c r="AE87" s="417"/>
      <c r="AF87" s="418"/>
      <c r="AG87" s="418"/>
      <c r="AH87" s="418"/>
      <c r="AI87" s="419"/>
    </row>
    <row r="88" spans="1:35">
      <c r="A88" s="261"/>
      <c r="B88" s="8"/>
      <c r="C88" s="8"/>
      <c r="D88" s="8"/>
      <c r="E88" s="266"/>
      <c r="F88" s="267"/>
      <c r="G88" s="321"/>
      <c r="H88" s="7"/>
      <c r="I88" s="8"/>
      <c r="J88" s="8" t="str">
        <f t="shared" si="66"/>
        <v/>
      </c>
      <c r="K88" s="14" t="str">
        <f>IF(ISERROR(VLOOKUP(Y88,'Directive OSH09 (FR)'!$T$6:$U$10,2,FALSE)),"",VLOOKUP(Y88,'Directive OSH09 (FR)'!$T$6:$U$10,2,FALSE))</f>
        <v/>
      </c>
      <c r="L88" s="126"/>
      <c r="M88" s="127"/>
      <c r="N88" s="27"/>
      <c r="O88" s="27"/>
      <c r="P88" s="27"/>
      <c r="Q88" s="57"/>
      <c r="R88" s="35"/>
      <c r="S88" s="7">
        <f t="shared" si="67"/>
        <v>0</v>
      </c>
      <c r="T88" s="35">
        <f t="shared" si="67"/>
        <v>0</v>
      </c>
      <c r="U88" s="3">
        <f t="shared" si="68"/>
        <v>0</v>
      </c>
      <c r="V88" s="163">
        <f t="shared" si="69"/>
        <v>0</v>
      </c>
      <c r="W88" s="162" t="str">
        <f>IF(ISERROR(VLOOKUP(H88,'Directive OSH09 (FR)'!$O$6:$P$10,2,FALSE)),"",VLOOKUP(H88,'Directive OSH09 (FR)'!$O$6:$P$10,2,FALSE))</f>
        <v/>
      </c>
      <c r="X88" s="3" t="str">
        <f>IF(ISERROR(VLOOKUP(I88,'Directive OSH09 (FR)'!$O$13:$P$17,2,FALSE)),"",VLOOKUP(I88,'Directive OSH09 (FR)'!$O$13:$P$17,2,FALSE))</f>
        <v/>
      </c>
      <c r="Y88" s="163" t="str">
        <f t="shared" si="70"/>
        <v/>
      </c>
      <c r="Z88" s="417"/>
      <c r="AA88" s="418"/>
      <c r="AB88" s="418"/>
      <c r="AC88" s="418"/>
      <c r="AD88" s="419"/>
      <c r="AE88" s="417"/>
      <c r="AF88" s="418"/>
      <c r="AG88" s="418"/>
      <c r="AH88" s="418"/>
      <c r="AI88" s="419"/>
    </row>
    <row r="89" spans="1:35" ht="5.25" customHeight="1">
      <c r="A89" s="405"/>
      <c r="B89" s="62"/>
      <c r="C89" s="62"/>
      <c r="D89" s="62"/>
      <c r="E89" s="293"/>
      <c r="F89" s="282"/>
      <c r="G89" s="458"/>
      <c r="H89" s="61"/>
      <c r="I89" s="62"/>
      <c r="J89" s="62" t="str">
        <f t="shared" si="66"/>
        <v/>
      </c>
      <c r="K89" s="63" t="str">
        <f>IF(ISERROR(VLOOKUP(Y89,'Directive OSH09 (FR)'!$T$6:$U$10,2,FALSE)),"",VLOOKUP(Y89,'Directive OSH09 (FR)'!$T$6:$U$10,2,FALSE))</f>
        <v/>
      </c>
      <c r="L89" s="61"/>
      <c r="M89" s="64"/>
      <c r="N89" s="64"/>
      <c r="O89" s="64"/>
      <c r="P89" s="64"/>
      <c r="Q89" s="65"/>
      <c r="R89" s="66"/>
      <c r="S89" s="61">
        <f t="shared" si="67"/>
        <v>0</v>
      </c>
      <c r="T89" s="66">
        <f t="shared" si="67"/>
        <v>0</v>
      </c>
      <c r="U89" s="164">
        <f t="shared" si="68"/>
        <v>0</v>
      </c>
      <c r="V89" s="165">
        <f t="shared" si="69"/>
        <v>0</v>
      </c>
      <c r="W89" s="162" t="str">
        <f>IF(ISERROR(VLOOKUP(H89,'Directive OSH09 (FR)'!$O$6:$P$10,2,FALSE)),"",VLOOKUP(H89,'Directive OSH09 (FR)'!$O$6:$P$10,2,FALSE))</f>
        <v/>
      </c>
      <c r="X89" s="3" t="str">
        <f>IF(ISERROR(VLOOKUP(I89,'Directive OSH09 (FR)'!$O$13:$P$17,2,FALSE)),"",VLOOKUP(I89,'Directive OSH09 (FR)'!$O$13:$P$17,2,FALSE))</f>
        <v/>
      </c>
      <c r="Y89" s="163" t="str">
        <f t="shared" si="70"/>
        <v/>
      </c>
      <c r="Z89" s="417"/>
      <c r="AA89" s="418"/>
      <c r="AB89" s="418"/>
      <c r="AC89" s="418"/>
      <c r="AD89" s="419"/>
      <c r="AE89" s="417"/>
      <c r="AF89" s="418"/>
      <c r="AG89" s="418"/>
      <c r="AH89" s="418"/>
      <c r="AI89" s="419"/>
    </row>
    <row r="90" spans="1:35" ht="14.25">
      <c r="A90" s="354" t="s">
        <v>339</v>
      </c>
      <c r="B90" s="391"/>
      <c r="C90" s="391"/>
      <c r="D90" s="391"/>
      <c r="E90" s="292"/>
      <c r="F90" s="281"/>
      <c r="G90" s="457"/>
      <c r="H90" s="454"/>
      <c r="I90" s="391"/>
      <c r="J90" s="391" t="str">
        <f>IF(SUM(J91:J95)=0,"",MAX(J91:J95))</f>
        <v/>
      </c>
      <c r="K90" s="24" t="str">
        <f>IF(ISERROR(VLOOKUP(Y90,'Directive OSH09 (FR)'!$T$6:$U$10,2,FALSE)),"",VLOOKUP(Y90,'Directive OSH09 (FR)'!$T$6:$U$10,2,FALSE))</f>
        <v/>
      </c>
      <c r="L90" s="43" t="str">
        <f>IF(ISERROR(VLOOKUP($A90,Dangers!$B$4:$G$1001,4,FALSE)),"ERR",IF(ISBLANK(VLOOKUP($A90,Dangers!$B$4:$G$1001,4,FALSE)),"","Yes"))</f>
        <v/>
      </c>
      <c r="M90" s="26" t="str">
        <f>IF(ISERROR(VLOOKUP($A90,Dangers!$B$4:$G$1001,6,FALSE)),"ERR",IF(ISBLANK((VLOOKUP($A90,Dangers!$B$4:$G$1001,6,FALSE))),"","Yes"))</f>
        <v>Yes</v>
      </c>
      <c r="N90" s="26"/>
      <c r="O90" s="26"/>
      <c r="P90" s="26"/>
      <c r="Q90" s="132">
        <f>IF(OR(L90="Yes",M90="Yes"),MAX(Q91:Q95),"")</f>
        <v>0</v>
      </c>
      <c r="R90" s="34"/>
      <c r="S90" s="43">
        <f>IF(L90="Yes",IF(SUM(S91:S95)=0,0,1),2)</f>
        <v>2</v>
      </c>
      <c r="T90" s="34">
        <f ca="1">IF(M90="Yes",IF(SUM(T91:T95)=0,0,1),2)</f>
        <v>1</v>
      </c>
      <c r="U90" s="160">
        <v>0</v>
      </c>
      <c r="V90" s="161">
        <v>2</v>
      </c>
      <c r="W90" s="162" t="str">
        <f>IF(ISERROR(VLOOKUP(H90,'Directive OSH09 (FR)'!$O$6:$P$10,2,FALSE)),"",VLOOKUP(H90,'Directive OSH09 (FR)'!$O$6:$P$10,2,FALSE))</f>
        <v/>
      </c>
      <c r="X90" s="3" t="str">
        <f>IF(ISERROR(VLOOKUP(I90,'Directive OSH09 (FR)'!$O$13:$P$17,2,FALSE)),"",VLOOKUP(I90,'Directive OSH09 (FR)'!$O$13:$P$17,2,FALSE))</f>
        <v/>
      </c>
      <c r="Y90" s="163" t="str">
        <f>IF(J90="","",IF(J90&gt;=161,5,IF(J90&gt;=65,4,IF(J90&gt;=20,3,IF(J90&gt;=9,2,1)))))</f>
        <v/>
      </c>
      <c r="Z90" s="232"/>
      <c r="AA90" s="233"/>
      <c r="AB90" s="233"/>
      <c r="AC90" s="233"/>
      <c r="AD90" s="234"/>
      <c r="AE90" s="232"/>
      <c r="AF90" s="233"/>
      <c r="AG90" s="233"/>
      <c r="AH90" s="233"/>
      <c r="AI90" s="234"/>
    </row>
    <row r="91" spans="1:35">
      <c r="A91" s="260" t="s">
        <v>463</v>
      </c>
      <c r="B91" s="8"/>
      <c r="C91" s="8"/>
      <c r="D91" s="8"/>
      <c r="E91" s="266"/>
      <c r="F91" s="267"/>
      <c r="G91" s="321"/>
      <c r="H91" s="7"/>
      <c r="I91" s="8"/>
      <c r="J91" s="8" t="str">
        <f>IF(ISERROR(W91*X91),"",W91*X91)</f>
        <v/>
      </c>
      <c r="K91" s="14" t="str">
        <f>IF(ISERROR(VLOOKUP(Y91,'Directive OSH09 (FR)'!$T$6:$U$10,2,FALSE)),"",VLOOKUP(Y91,'Directive OSH09 (FR)'!$T$6:$U$10,2,FALSE))</f>
        <v/>
      </c>
      <c r="L91" s="126"/>
      <c r="M91" s="127"/>
      <c r="N91" s="27"/>
      <c r="O91" s="27"/>
      <c r="P91" s="27"/>
      <c r="Q91" s="57"/>
      <c r="R91" s="35"/>
      <c r="S91" s="7">
        <f t="shared" ref="S91:T95" ca="1" si="71">U91</f>
        <v>1</v>
      </c>
      <c r="T91" s="35">
        <f t="shared" ca="1" si="71"/>
        <v>1</v>
      </c>
      <c r="U91" s="3">
        <f ca="1">IF(A91="",0,IF(Q$90="",1,IF(Q$90+$U$84*365&lt;$U$1,1,0)))</f>
        <v>1</v>
      </c>
      <c r="V91" s="163">
        <f ca="1">IF(A91="",0,IF(Q$90="",1,IF(Q$90+$V$84*365&lt;$U$1,1,0)))</f>
        <v>1</v>
      </c>
      <c r="W91" s="162" t="str">
        <f>IF(ISERROR(VLOOKUP(H91,'Directive OSH09 (FR)'!$O$6:$P$10,2,FALSE)),"",VLOOKUP(H91,'Directive OSH09 (FR)'!$O$6:$P$10,2,FALSE))</f>
        <v/>
      </c>
      <c r="X91" s="3" t="str">
        <f>IF(ISERROR(VLOOKUP(I91,'Directive OSH09 (FR)'!$O$13:$P$17,2,FALSE)),"",VLOOKUP(I91,'Directive OSH09 (FR)'!$O$13:$P$17,2,FALSE))</f>
        <v/>
      </c>
      <c r="Y91" s="163" t="str">
        <f>IF(J91="","",IF(J91&gt;=161,5,IF(J91&gt;=65,4,IF(J91&gt;=20,3,IF(J91&gt;=9,2,1)))))</f>
        <v/>
      </c>
      <c r="Z91" s="417"/>
      <c r="AA91" s="418"/>
      <c r="AB91" s="418"/>
      <c r="AC91" s="418"/>
      <c r="AD91" s="419"/>
      <c r="AE91" s="417"/>
      <c r="AF91" s="418"/>
      <c r="AG91" s="418"/>
      <c r="AH91" s="418"/>
      <c r="AI91" s="419"/>
    </row>
    <row r="92" spans="1:35">
      <c r="A92" s="261"/>
      <c r="B92" s="8"/>
      <c r="C92" s="8"/>
      <c r="D92" s="8"/>
      <c r="E92" s="266"/>
      <c r="F92" s="267"/>
      <c r="G92" s="321"/>
      <c r="H92" s="7"/>
      <c r="I92" s="8"/>
      <c r="J92" s="8" t="str">
        <f t="shared" ref="J92:J95" si="72">IF(ISERROR(W92*X92),"",W92*X92)</f>
        <v/>
      </c>
      <c r="K92" s="14" t="str">
        <f>IF(ISERROR(VLOOKUP(Y92,'Directive OSH09 (FR)'!$T$6:$U$10,2,FALSE)),"",VLOOKUP(Y92,'Directive OSH09 (FR)'!$T$6:$U$10,2,FALSE))</f>
        <v/>
      </c>
      <c r="L92" s="126"/>
      <c r="M92" s="127"/>
      <c r="N92" s="27"/>
      <c r="O92" s="27"/>
      <c r="P92" s="27"/>
      <c r="Q92" s="57"/>
      <c r="R92" s="35"/>
      <c r="S92" s="7">
        <f t="shared" si="71"/>
        <v>0</v>
      </c>
      <c r="T92" s="35">
        <f t="shared" si="71"/>
        <v>0</v>
      </c>
      <c r="U92" s="3">
        <f t="shared" ref="U92:U94" si="73">IF(A92="",0,IF(Q$90="",1,IF(Q$90+$U$84*365&lt;$U$1,1,0)))</f>
        <v>0</v>
      </c>
      <c r="V92" s="163">
        <f t="shared" ref="V92:V94" si="74">IF(A92="",0,IF(Q$90="",1,IF(Q$90+$V$84*365&lt;$U$1,1,0)))</f>
        <v>0</v>
      </c>
      <c r="W92" s="162" t="str">
        <f>IF(ISERROR(VLOOKUP(H92,'Directive OSH09 (FR)'!$O$6:$P$10,2,FALSE)),"",VLOOKUP(H92,'Directive OSH09 (FR)'!$O$6:$P$10,2,FALSE))</f>
        <v/>
      </c>
      <c r="X92" s="3" t="str">
        <f>IF(ISERROR(VLOOKUP(I92,'Directive OSH09 (FR)'!$O$13:$P$17,2,FALSE)),"",VLOOKUP(I92,'Directive OSH09 (FR)'!$O$13:$P$17,2,FALSE))</f>
        <v/>
      </c>
      <c r="Y92" s="163" t="str">
        <f t="shared" ref="Y92:Y95" si="75">IF(J92="","",IF(J92&gt;=161,5,IF(J92&gt;=65,4,IF(J92&gt;=20,3,IF(J92&gt;=9,2,1)))))</f>
        <v/>
      </c>
      <c r="Z92" s="417"/>
      <c r="AA92" s="418"/>
      <c r="AB92" s="418"/>
      <c r="AC92" s="418"/>
      <c r="AD92" s="419"/>
      <c r="AE92" s="417"/>
      <c r="AF92" s="418"/>
      <c r="AG92" s="418"/>
      <c r="AH92" s="418"/>
      <c r="AI92" s="419"/>
    </row>
    <row r="93" spans="1:35">
      <c r="A93" s="261"/>
      <c r="B93" s="8"/>
      <c r="C93" s="8"/>
      <c r="D93" s="8"/>
      <c r="E93" s="266"/>
      <c r="F93" s="267"/>
      <c r="G93" s="321"/>
      <c r="H93" s="7"/>
      <c r="I93" s="8"/>
      <c r="J93" s="8" t="str">
        <f t="shared" si="72"/>
        <v/>
      </c>
      <c r="K93" s="14" t="str">
        <f>IF(ISERROR(VLOOKUP(Y93,'Directive OSH09 (FR)'!$T$6:$U$10,2,FALSE)),"",VLOOKUP(Y93,'Directive OSH09 (FR)'!$T$6:$U$10,2,FALSE))</f>
        <v/>
      </c>
      <c r="L93" s="126"/>
      <c r="M93" s="127"/>
      <c r="N93" s="27"/>
      <c r="O93" s="27"/>
      <c r="P93" s="27"/>
      <c r="Q93" s="57"/>
      <c r="R93" s="35"/>
      <c r="S93" s="7">
        <f t="shared" si="71"/>
        <v>0</v>
      </c>
      <c r="T93" s="35">
        <f t="shared" si="71"/>
        <v>0</v>
      </c>
      <c r="U93" s="3">
        <f t="shared" si="73"/>
        <v>0</v>
      </c>
      <c r="V93" s="163">
        <f t="shared" si="74"/>
        <v>0</v>
      </c>
      <c r="W93" s="162" t="str">
        <f>IF(ISERROR(VLOOKUP(H93,'Directive OSH09 (FR)'!$O$6:$P$10,2,FALSE)),"",VLOOKUP(H93,'Directive OSH09 (FR)'!$O$6:$P$10,2,FALSE))</f>
        <v/>
      </c>
      <c r="X93" s="3" t="str">
        <f>IF(ISERROR(VLOOKUP(I93,'Directive OSH09 (FR)'!$O$13:$P$17,2,FALSE)),"",VLOOKUP(I93,'Directive OSH09 (FR)'!$O$13:$P$17,2,FALSE))</f>
        <v/>
      </c>
      <c r="Y93" s="163" t="str">
        <f t="shared" si="75"/>
        <v/>
      </c>
      <c r="Z93" s="417"/>
      <c r="AA93" s="418"/>
      <c r="AB93" s="418"/>
      <c r="AC93" s="418"/>
      <c r="AD93" s="419"/>
      <c r="AE93" s="417"/>
      <c r="AF93" s="418"/>
      <c r="AG93" s="418"/>
      <c r="AH93" s="418"/>
      <c r="AI93" s="419"/>
    </row>
    <row r="94" spans="1:35">
      <c r="A94" s="261"/>
      <c r="B94" s="8"/>
      <c r="C94" s="8"/>
      <c r="D94" s="8"/>
      <c r="E94" s="266"/>
      <c r="F94" s="267"/>
      <c r="G94" s="321"/>
      <c r="H94" s="7"/>
      <c r="I94" s="8"/>
      <c r="J94" s="8" t="str">
        <f t="shared" si="72"/>
        <v/>
      </c>
      <c r="K94" s="14" t="str">
        <f>IF(ISERROR(VLOOKUP(Y94,'Directive OSH09 (FR)'!$T$6:$U$10,2,FALSE)),"",VLOOKUP(Y94,'Directive OSH09 (FR)'!$T$6:$U$10,2,FALSE))</f>
        <v/>
      </c>
      <c r="L94" s="126"/>
      <c r="M94" s="127"/>
      <c r="N94" s="27"/>
      <c r="O94" s="27"/>
      <c r="P94" s="27"/>
      <c r="Q94" s="57"/>
      <c r="R94" s="35"/>
      <c r="S94" s="7">
        <f t="shared" si="71"/>
        <v>0</v>
      </c>
      <c r="T94" s="35">
        <f t="shared" si="71"/>
        <v>0</v>
      </c>
      <c r="U94" s="3">
        <f t="shared" si="73"/>
        <v>0</v>
      </c>
      <c r="V94" s="163">
        <f t="shared" si="74"/>
        <v>0</v>
      </c>
      <c r="W94" s="162" t="str">
        <f>IF(ISERROR(VLOOKUP(H94,'Directive OSH09 (FR)'!$O$6:$P$10,2,FALSE)),"",VLOOKUP(H94,'Directive OSH09 (FR)'!$O$6:$P$10,2,FALSE))</f>
        <v/>
      </c>
      <c r="X94" s="3" t="str">
        <f>IF(ISERROR(VLOOKUP(I94,'Directive OSH09 (FR)'!$O$13:$P$17,2,FALSE)),"",VLOOKUP(I94,'Directive OSH09 (FR)'!$O$13:$P$17,2,FALSE))</f>
        <v/>
      </c>
      <c r="Y94" s="163" t="str">
        <f t="shared" si="75"/>
        <v/>
      </c>
      <c r="Z94" s="417"/>
      <c r="AA94" s="418"/>
      <c r="AB94" s="418"/>
      <c r="AC94" s="418"/>
      <c r="AD94" s="419"/>
      <c r="AE94" s="417"/>
      <c r="AF94" s="418"/>
      <c r="AG94" s="418"/>
      <c r="AH94" s="418"/>
      <c r="AI94" s="419"/>
    </row>
    <row r="95" spans="1:35" ht="5.25" customHeight="1">
      <c r="A95" s="405"/>
      <c r="B95" s="62"/>
      <c r="C95" s="62"/>
      <c r="D95" s="62"/>
      <c r="E95" s="293"/>
      <c r="F95" s="282"/>
      <c r="G95" s="458"/>
      <c r="H95" s="61"/>
      <c r="I95" s="62"/>
      <c r="J95" s="62" t="str">
        <f t="shared" si="72"/>
        <v/>
      </c>
      <c r="K95" s="63" t="str">
        <f>IF(ISERROR(VLOOKUP(Y95,'Directive OSH09 (FR)'!$T$6:$U$10,2,FALSE)),"",VLOOKUP(Y95,'Directive OSH09 (FR)'!$T$6:$U$10,2,FALSE))</f>
        <v/>
      </c>
      <c r="L95" s="61"/>
      <c r="M95" s="64"/>
      <c r="N95" s="64"/>
      <c r="O95" s="64"/>
      <c r="P95" s="64"/>
      <c r="Q95" s="65"/>
      <c r="R95" s="66"/>
      <c r="S95" s="61">
        <f t="shared" si="71"/>
        <v>0</v>
      </c>
      <c r="T95" s="66">
        <f t="shared" si="71"/>
        <v>0</v>
      </c>
      <c r="U95" s="164">
        <f>IF(A95="",0,IF(Q$90="",1,IF(Q$90+$U$84*365&lt;$U$1,1,0)))</f>
        <v>0</v>
      </c>
      <c r="V95" s="165">
        <f>IF(A95="",0,IF(Q$90="",1,IF(Q$90+$V$84*365&lt;$U$1,1,0)))</f>
        <v>0</v>
      </c>
      <c r="W95" s="162" t="str">
        <f>IF(ISERROR(VLOOKUP(H95,'Directive OSH09 (FR)'!$O$6:$P$10,2,FALSE)),"",VLOOKUP(H95,'Directive OSH09 (FR)'!$O$6:$P$10,2,FALSE))</f>
        <v/>
      </c>
      <c r="X95" s="3" t="str">
        <f>IF(ISERROR(VLOOKUP(I95,'Directive OSH09 (FR)'!$O$13:$P$17,2,FALSE)),"",VLOOKUP(I95,'Directive OSH09 (FR)'!$O$13:$P$17,2,FALSE))</f>
        <v/>
      </c>
      <c r="Y95" s="163" t="str">
        <f t="shared" si="75"/>
        <v/>
      </c>
      <c r="Z95" s="417"/>
      <c r="AA95" s="418"/>
      <c r="AB95" s="418"/>
      <c r="AC95" s="418"/>
      <c r="AD95" s="419"/>
      <c r="AE95" s="417"/>
      <c r="AF95" s="418"/>
      <c r="AG95" s="418"/>
      <c r="AH95" s="418"/>
      <c r="AI95" s="419"/>
    </row>
    <row r="96" spans="1:35" ht="14.25">
      <c r="A96" s="354" t="s">
        <v>287</v>
      </c>
      <c r="B96" s="391"/>
      <c r="C96" s="391"/>
      <c r="D96" s="391"/>
      <c r="E96" s="292"/>
      <c r="F96" s="281"/>
      <c r="G96" s="457"/>
      <c r="H96" s="454"/>
      <c r="I96" s="391"/>
      <c r="J96" s="391">
        <f>IF(SUM(J97:J101)=0,"",MAX(J97:J101))</f>
        <v>16</v>
      </c>
      <c r="K96" s="24" t="str">
        <f>IF(ISERROR(VLOOKUP(Y96,'Directive OSH09 (FR)'!$T$6:$U$10,2,FALSE)),"",VLOOKUP(Y96,'Directive OSH09 (FR)'!$T$6:$U$10,2,FALSE))</f>
        <v>2-Tolérable</v>
      </c>
      <c r="L96" s="43" t="str">
        <f>IF(ISERROR(VLOOKUP($A96,Dangers!$B$4:$G$1001,4,FALSE)),"ERR",IF(ISBLANK(VLOOKUP($A96,Dangers!$B$4:$G$1001,4,FALSE)),"","Yes"))</f>
        <v/>
      </c>
      <c r="M96" s="26" t="str">
        <f>IF(ISERROR(VLOOKUP($A96,Dangers!$B$4:$G$1001,6,FALSE)),"ERR",IF(ISBLANK((VLOOKUP($A96,Dangers!$B$4:$G$1001,6,FALSE))),"","Yes"))</f>
        <v/>
      </c>
      <c r="N96" s="26"/>
      <c r="O96" s="26"/>
      <c r="P96" s="26"/>
      <c r="Q96" s="132" t="str">
        <f>IF(OR(L96="Yes",M96="Yes"),MAX(Q97:Q101),"")</f>
        <v/>
      </c>
      <c r="R96" s="34"/>
      <c r="S96" s="43">
        <f>IF(L96="Yes",IF(SUM(S97:S101)=0,0,1),2)</f>
        <v>2</v>
      </c>
      <c r="T96" s="34">
        <f>IF(M96="Yes",IF(SUM(T97:T101)=0,0,1),2)</f>
        <v>2</v>
      </c>
      <c r="U96" s="160">
        <v>0</v>
      </c>
      <c r="V96" s="161">
        <v>0</v>
      </c>
      <c r="W96" s="162" t="str">
        <f>IF(ISERROR(VLOOKUP(H96,'Directive OSH09 (FR)'!$O$6:$P$10,2,FALSE)),"",VLOOKUP(H96,'Directive OSH09 (FR)'!$O$6:$P$10,2,FALSE))</f>
        <v/>
      </c>
      <c r="X96" s="3" t="str">
        <f>IF(ISERROR(VLOOKUP(I96,'Directive OSH09 (FR)'!$O$13:$P$17,2,FALSE)),"",VLOOKUP(I96,'Directive OSH09 (FR)'!$O$13:$P$17,2,FALSE))</f>
        <v/>
      </c>
      <c r="Y96" s="163">
        <f>IF(J96="","",IF(J96&gt;=161,5,IF(J96&gt;=65,4,IF(J96&gt;=20,3,IF(J96&gt;=9,2,1)))))</f>
        <v>2</v>
      </c>
      <c r="Z96" s="232"/>
      <c r="AA96" s="233"/>
      <c r="AB96" s="233"/>
      <c r="AC96" s="233"/>
      <c r="AD96" s="234"/>
      <c r="AE96" s="232"/>
      <c r="AF96" s="233"/>
      <c r="AG96" s="233"/>
      <c r="AH96" s="233"/>
      <c r="AI96" s="234"/>
    </row>
    <row r="97" spans="1:35" ht="51">
      <c r="A97" s="261" t="s">
        <v>535</v>
      </c>
      <c r="B97" s="255" t="s">
        <v>1158</v>
      </c>
      <c r="C97" s="8" t="s">
        <v>537</v>
      </c>
      <c r="D97" s="8" t="s">
        <v>1159</v>
      </c>
      <c r="E97" s="266" t="s">
        <v>39</v>
      </c>
      <c r="F97" s="267">
        <v>38</v>
      </c>
      <c r="G97" s="321" t="s">
        <v>539</v>
      </c>
      <c r="H97" s="7" t="s">
        <v>38</v>
      </c>
      <c r="I97" s="8" t="s">
        <v>47</v>
      </c>
      <c r="J97" s="8">
        <f>IF(ISERROR(W97*X97),"",W97*X97)</f>
        <v>16</v>
      </c>
      <c r="K97" s="14" t="str">
        <f>IF(ISERROR(VLOOKUP(Y97,'Directive OSH09 (FR)'!$T$6:$U$10,2,FALSE)),"",VLOOKUP(Y97,'Directive OSH09 (FR)'!$T$6:$U$10,2,FALSE))</f>
        <v>2-Tolérable</v>
      </c>
      <c r="L97" s="126"/>
      <c r="M97" s="127"/>
      <c r="N97" s="27"/>
      <c r="O97" s="27"/>
      <c r="P97" s="27"/>
      <c r="Q97" s="57"/>
      <c r="R97" s="35"/>
      <c r="S97" s="7">
        <f>U97</f>
        <v>1</v>
      </c>
      <c r="T97" s="35">
        <f>V97</f>
        <v>1</v>
      </c>
      <c r="U97" s="3">
        <f>IF(A97="",0,IF(Q$101="",1,IF(Q$101+$U$89*365&lt;$U$1,1,0)))</f>
        <v>1</v>
      </c>
      <c r="V97" s="163">
        <f>IF(A97="",0,IF(Q$101="",1,IF(Q$101+$V$89*365&lt;$U$1,1,0)))</f>
        <v>1</v>
      </c>
      <c r="W97" s="162">
        <f>IF(ISERROR(VLOOKUP(H97,'Directive OSH09 (FR)'!$O$6:$P$10,2,FALSE)),"",VLOOKUP(H97,'Directive OSH09 (FR)'!$O$6:$P$10,2,FALSE))</f>
        <v>4</v>
      </c>
      <c r="X97" s="3">
        <f>IF(ISERROR(VLOOKUP(I97,'Directive OSH09 (FR)'!$O$13:$P$17,2,FALSE)),"",VLOOKUP(I97,'Directive OSH09 (FR)'!$O$13:$P$17,2,FALSE))</f>
        <v>4</v>
      </c>
      <c r="Y97" s="3">
        <f>IF(J97="","",IF(J97&gt;=161,5,IF(J97&gt;=65,4,IF(J97&gt;=20,3,IF(J97&gt;=9,2,1)))))</f>
        <v>2</v>
      </c>
      <c r="Z97" s="196" t="s">
        <v>540</v>
      </c>
      <c r="AA97" s="418"/>
      <c r="AB97" s="418"/>
      <c r="AC97" s="418"/>
      <c r="AD97" s="419"/>
      <c r="AE97" s="421"/>
      <c r="AF97" s="8"/>
      <c r="AG97" s="8"/>
      <c r="AH97" s="8">
        <f>IF(ISERROR(AU97*AV97),"",AU97*AV97)</f>
        <v>0</v>
      </c>
      <c r="AI97" s="197"/>
    </row>
    <row r="98" spans="1:35" ht="76.5">
      <c r="A98" s="261" t="s">
        <v>541</v>
      </c>
      <c r="B98" s="8" t="s">
        <v>1158</v>
      </c>
      <c r="C98" s="8" t="s">
        <v>1160</v>
      </c>
      <c r="D98" s="8" t="s">
        <v>1161</v>
      </c>
      <c r="E98" s="266" t="s">
        <v>39</v>
      </c>
      <c r="F98" s="267">
        <v>38</v>
      </c>
      <c r="G98" s="321" t="s">
        <v>545</v>
      </c>
      <c r="H98" s="7" t="s">
        <v>38</v>
      </c>
      <c r="I98" s="8" t="s">
        <v>47</v>
      </c>
      <c r="J98" s="8">
        <f>IF(ISERROR(W98*X98),"",W98*X98)</f>
        <v>16</v>
      </c>
      <c r="K98" s="14" t="str">
        <f>IF(ISERROR(VLOOKUP(Y98,'Directive OSH09 (FR)'!$T$6:$U$10,2,FALSE)),"",VLOOKUP(Y98,'Directive OSH09 (FR)'!$T$6:$U$10,2,FALSE))</f>
        <v>2-Tolérable</v>
      </c>
      <c r="L98" s="126"/>
      <c r="M98" s="127"/>
      <c r="N98" s="27"/>
      <c r="O98" s="27"/>
      <c r="P98" s="27"/>
      <c r="Q98" s="57"/>
      <c r="R98" s="35"/>
      <c r="S98" s="7">
        <f>U98</f>
        <v>1</v>
      </c>
      <c r="T98" s="35">
        <f>V98</f>
        <v>1</v>
      </c>
      <c r="U98" s="3">
        <f>IF(A98="",0,IF(Q$101="",1,IF(Q$101+$U$89*365&lt;$U$1,1,0)))</f>
        <v>1</v>
      </c>
      <c r="V98" s="163">
        <f>IF(A98="",0,IF(Q$101="",1,IF(Q$101+$V$89*365&lt;$U$1,1,0)))</f>
        <v>1</v>
      </c>
      <c r="W98" s="162">
        <f>IF(ISERROR(VLOOKUP(H98,'Directive OSH09 (FR)'!$O$6:$P$10,2,FALSE)),"",VLOOKUP(H98,'Directive OSH09 (FR)'!$O$6:$P$10,2,FALSE))</f>
        <v>4</v>
      </c>
      <c r="X98" s="3">
        <f>IF(ISERROR(VLOOKUP(I98,'Directive OSH09 (FR)'!$O$13:$P$17,2,FALSE)),"",VLOOKUP(I98,'Directive OSH09 (FR)'!$O$13:$P$17,2,FALSE))</f>
        <v>4</v>
      </c>
      <c r="Y98" s="3">
        <f>IF(J98="","",IF(J98&gt;=161,5,IF(J98&gt;=65,4,IF(J98&gt;=20,3,IF(J98&gt;=9,2,1)))))</f>
        <v>2</v>
      </c>
      <c r="Z98" s="196"/>
      <c r="AA98" s="418"/>
      <c r="AB98" s="418"/>
      <c r="AC98" s="418"/>
      <c r="AD98" s="419"/>
      <c r="AE98" s="421"/>
      <c r="AF98" s="8"/>
      <c r="AG98" s="8"/>
      <c r="AH98" s="8">
        <f>IF(ISERROR(AU98*AV98),"",AU98*AV98)</f>
        <v>0</v>
      </c>
      <c r="AI98" s="419"/>
    </row>
    <row r="99" spans="1:35">
      <c r="A99" s="261"/>
      <c r="B99" s="8"/>
      <c r="C99" s="8"/>
      <c r="D99" s="8"/>
      <c r="E99" s="266"/>
      <c r="F99" s="267"/>
      <c r="G99" s="321"/>
      <c r="H99" s="7"/>
      <c r="I99" s="8"/>
      <c r="J99" s="8"/>
      <c r="K99" s="14"/>
      <c r="L99" s="126"/>
      <c r="M99" s="127"/>
      <c r="N99" s="27"/>
      <c r="O99" s="27"/>
      <c r="P99" s="27"/>
      <c r="Q99" s="57"/>
      <c r="R99" s="35"/>
      <c r="S99" s="7"/>
      <c r="T99" s="35"/>
      <c r="U99" s="3"/>
      <c r="V99" s="163"/>
      <c r="W99" s="162"/>
      <c r="X99" s="3"/>
      <c r="Y99" s="3"/>
      <c r="Z99" s="196"/>
      <c r="AA99" s="418"/>
      <c r="AB99" s="418"/>
      <c r="AC99" s="418"/>
      <c r="AD99" s="419"/>
      <c r="AE99" s="421"/>
      <c r="AF99" s="8"/>
      <c r="AG99" s="8"/>
      <c r="AH99" s="8"/>
      <c r="AI99" s="419"/>
    </row>
    <row r="100" spans="1:35">
      <c r="A100" s="261"/>
      <c r="B100" s="8"/>
      <c r="C100" s="8"/>
      <c r="D100" s="8"/>
      <c r="E100" s="266"/>
      <c r="F100" s="267"/>
      <c r="G100" s="321"/>
      <c r="H100" s="7"/>
      <c r="I100" s="8"/>
      <c r="J100" s="8"/>
      <c r="K100" s="14"/>
      <c r="L100" s="126"/>
      <c r="M100" s="127"/>
      <c r="N100" s="27"/>
      <c r="O100" s="27"/>
      <c r="P100" s="27"/>
      <c r="Q100" s="57"/>
      <c r="R100" s="35"/>
      <c r="S100" s="7"/>
      <c r="T100" s="35"/>
      <c r="U100" s="3"/>
      <c r="V100" s="163"/>
      <c r="W100" s="162"/>
      <c r="X100" s="3"/>
      <c r="Y100" s="3"/>
      <c r="Z100" s="196"/>
      <c r="AA100" s="418"/>
      <c r="AB100" s="418"/>
      <c r="AC100" s="418"/>
      <c r="AD100" s="419"/>
      <c r="AE100" s="421"/>
      <c r="AF100" s="8"/>
      <c r="AG100" s="8"/>
      <c r="AH100" s="8"/>
      <c r="AI100" s="419"/>
    </row>
    <row r="101" spans="1:35" ht="5.25" customHeight="1">
      <c r="A101" s="405"/>
      <c r="B101" s="62"/>
      <c r="C101" s="62"/>
      <c r="D101" s="62"/>
      <c r="E101" s="293"/>
      <c r="F101" s="282"/>
      <c r="G101" s="458"/>
      <c r="H101" s="61"/>
      <c r="I101" s="62"/>
      <c r="J101" s="62" t="str">
        <f t="shared" ref="J101" si="76">IF(ISERROR(W101*X101),"",W101*X101)</f>
        <v/>
      </c>
      <c r="K101" s="63" t="str">
        <f>IF(ISERROR(VLOOKUP(Y101,'Directive OSH09 (FR)'!$T$6:$U$10,2,FALSE)),"",VLOOKUP(Y101,'Directive OSH09 (FR)'!$T$6:$U$10,2,FALSE))</f>
        <v/>
      </c>
      <c r="L101" s="61"/>
      <c r="M101" s="64"/>
      <c r="N101" s="64"/>
      <c r="O101" s="64"/>
      <c r="P101" s="64"/>
      <c r="Q101" s="65"/>
      <c r="R101" s="66"/>
      <c r="S101" s="61">
        <f t="shared" ref="S101:T101" si="77">U101</f>
        <v>0</v>
      </c>
      <c r="T101" s="66">
        <f t="shared" si="77"/>
        <v>0</v>
      </c>
      <c r="U101" s="164">
        <f>IF(A101="",0,IF(Q$96="",1,IF(Q$96+$U$84*365&lt;$U$1,1,0)))</f>
        <v>0</v>
      </c>
      <c r="V101" s="165">
        <f>IF(A101="",0,IF(Q$96="",1,IF(Q$96+$V$84*365&lt;$U$1,1,0)))</f>
        <v>0</v>
      </c>
      <c r="W101" s="162" t="str">
        <f>IF(ISERROR(VLOOKUP(H101,'Directive OSH09 (FR)'!$O$6:$P$10,2,FALSE)),"",VLOOKUP(H101,'Directive OSH09 (FR)'!$O$6:$P$10,2,FALSE))</f>
        <v/>
      </c>
      <c r="X101" s="3" t="str">
        <f>IF(ISERROR(VLOOKUP(I101,'Directive OSH09 (FR)'!$O$13:$P$17,2,FALSE)),"",VLOOKUP(I101,'Directive OSH09 (FR)'!$O$13:$P$17,2,FALSE))</f>
        <v/>
      </c>
      <c r="Y101" s="163" t="str">
        <f t="shared" ref="Y101" si="78">IF(J101="","",IF(J101&gt;=161,5,IF(J101&gt;=65,4,IF(J101&gt;=20,3,IF(J101&gt;=9,2,1)))))</f>
        <v/>
      </c>
      <c r="Z101" s="417"/>
      <c r="AA101" s="418"/>
      <c r="AB101" s="418"/>
      <c r="AC101" s="418"/>
      <c r="AD101" s="419"/>
      <c r="AE101" s="417"/>
      <c r="AF101" s="418"/>
      <c r="AG101" s="418"/>
      <c r="AH101" s="418"/>
      <c r="AI101" s="419"/>
    </row>
    <row r="102" spans="1:35">
      <c r="A102" s="523" t="s">
        <v>289</v>
      </c>
      <c r="B102" s="391"/>
      <c r="C102" s="391"/>
      <c r="D102" s="391"/>
      <c r="E102" s="292"/>
      <c r="F102" s="281"/>
      <c r="G102" s="457"/>
      <c r="H102" s="454"/>
      <c r="I102" s="391"/>
      <c r="J102" s="391">
        <f>IF(SUM(J103:J107)=0,"",MAX(J103:J107))</f>
        <v>2</v>
      </c>
      <c r="K102" s="24" t="str">
        <f>IF(ISERROR(VLOOKUP(Y102,'Directive OSH09 (FR)'!$T$6:$U$10,2,FALSE)),"",VLOOKUP(Y102,'Directive OSH09 (FR)'!$T$6:$U$10,2,FALSE))</f>
        <v>1-Negligeable</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163">
        <f>IF(J102="","",IF(J102&gt;=161,5,IF(J102&gt;=65,4,IF(J102&gt;=20,3,IF(J102&gt;=9,2,1)))))</f>
        <v>1</v>
      </c>
      <c r="Z102" s="232"/>
      <c r="AA102" s="233"/>
      <c r="AB102" s="233"/>
      <c r="AC102" s="233"/>
      <c r="AD102" s="234"/>
      <c r="AE102" s="232"/>
      <c r="AF102" s="233"/>
      <c r="AG102" s="233"/>
      <c r="AH102" s="233"/>
      <c r="AI102" s="234"/>
    </row>
    <row r="103" spans="1:35" ht="63.75">
      <c r="A103" s="261" t="s">
        <v>1051</v>
      </c>
      <c r="B103" s="255" t="s">
        <v>1052</v>
      </c>
      <c r="C103" s="318" t="s">
        <v>1053</v>
      </c>
      <c r="D103" s="255" t="s">
        <v>1162</v>
      </c>
      <c r="E103" s="266" t="s">
        <v>33</v>
      </c>
      <c r="F103" s="267">
        <v>38</v>
      </c>
      <c r="G103" s="321" t="s">
        <v>1055</v>
      </c>
      <c r="H103" s="7" t="s">
        <v>35</v>
      </c>
      <c r="I103" s="8" t="s">
        <v>46</v>
      </c>
      <c r="J103" s="8">
        <f>IF(ISERROR(W103*X103),"",W103*X103)</f>
        <v>2</v>
      </c>
      <c r="K103" s="14" t="str">
        <f>IF(ISERROR(VLOOKUP(Y103,'Directive OSH09 (FR)'!$T$6:$U$10,2,FALSE)),"",VLOOKUP(Y103,'Directive OSH09 (FR)'!$T$6:$U$10,2,FALSE))</f>
        <v>1-Negligeable</v>
      </c>
      <c r="L103" s="126"/>
      <c r="M103" s="127"/>
      <c r="N103" s="27"/>
      <c r="O103" s="27"/>
      <c r="P103" s="27"/>
      <c r="Q103" s="57"/>
      <c r="R103" s="35"/>
      <c r="S103" s="7">
        <f>U103</f>
        <v>1</v>
      </c>
      <c r="T103" s="35">
        <f>V103</f>
        <v>1</v>
      </c>
      <c r="U103" s="3">
        <f>IF(A103="",0,IF(Q$102="",1,IF(Q$102+$U$84*365&lt;$U$1,1,0)))</f>
        <v>1</v>
      </c>
      <c r="V103" s="163">
        <f>IF(A103="",0,IF(Q$102="",1,IF(Q$102+$V$84*365&lt;$U$1,1,0)))</f>
        <v>1</v>
      </c>
      <c r="W103" s="162">
        <f>IF(ISERROR(VLOOKUP(H103,'Directive OSH09 (FR)'!$O$6:$P$10,2,FALSE)),"",VLOOKUP(H103,'Directive OSH09 (FR)'!$O$6:$P$10,2,FALSE))</f>
        <v>2</v>
      </c>
      <c r="X103" s="3">
        <f>IF(ISERROR(VLOOKUP(I103,'Directive OSH09 (FR)'!$O$13:$P$17,2,FALSE)),"",VLOOKUP(I103,'Directive OSH09 (FR)'!$O$13:$P$17,2,FALSE))</f>
        <v>1</v>
      </c>
      <c r="Y103" s="163">
        <f>IF(J103="","",IF(J103&gt;=161,5,IF(J103&gt;=65,4,IF(J103&gt;=20,3,IF(J103&gt;=9,2,1)))))</f>
        <v>1</v>
      </c>
      <c r="Z103" s="417"/>
      <c r="AA103" s="418"/>
      <c r="AB103" s="418"/>
      <c r="AC103" s="418"/>
      <c r="AD103" s="419"/>
      <c r="AE103" s="417"/>
      <c r="AF103" s="418"/>
      <c r="AG103" s="418"/>
      <c r="AH103" s="418"/>
      <c r="AI103" s="419"/>
    </row>
    <row r="104" spans="1:35">
      <c r="A104" s="261"/>
      <c r="B104" s="8"/>
      <c r="C104" s="8"/>
      <c r="D104" s="8"/>
      <c r="E104" s="266"/>
      <c r="F104" s="267"/>
      <c r="G104" s="321"/>
      <c r="H104" s="7"/>
      <c r="I104" s="8"/>
      <c r="J104" s="8" t="str">
        <f t="shared" ref="J104:J107" si="79">IF(ISERROR(W104*X104),"",W104*X104)</f>
        <v/>
      </c>
      <c r="K104" s="14" t="str">
        <f>IF(ISERROR(VLOOKUP(Y104,'Directive OSH09 (FR)'!$T$6:$U$10,2,FALSE)),"",VLOOKUP(Y104,'Directive OSH09 (FR)'!$T$6:$U$10,2,FALSE))</f>
        <v/>
      </c>
      <c r="L104" s="126"/>
      <c r="M104" s="127"/>
      <c r="N104" s="27"/>
      <c r="O104" s="27"/>
      <c r="P104" s="27"/>
      <c r="Q104" s="57"/>
      <c r="R104" s="35"/>
      <c r="S104" s="7">
        <f t="shared" ref="S104:T107" si="80">U104</f>
        <v>0</v>
      </c>
      <c r="T104" s="35">
        <f t="shared" si="80"/>
        <v>0</v>
      </c>
      <c r="U104" s="3">
        <f t="shared" ref="U104:U106" si="81">IF(A104="",0,IF(Q$102="",1,IF(Q$102+$U$84*365&lt;$U$1,1,0)))</f>
        <v>0</v>
      </c>
      <c r="V104" s="163">
        <f t="shared" ref="V104:V106" si="82">IF(A104="",0,IF(Q$102="",1,IF(Q$102+$V$84*365&lt;$U$1,1,0)))</f>
        <v>0</v>
      </c>
      <c r="W104" s="162" t="str">
        <f>IF(ISERROR(VLOOKUP(H104,'Directive OSH09 (FR)'!$O$6:$P$10,2,FALSE)),"",VLOOKUP(H104,'Directive OSH09 (FR)'!$O$6:$P$10,2,FALSE))</f>
        <v/>
      </c>
      <c r="X104" s="3" t="str">
        <f>IF(ISERROR(VLOOKUP(I104,'Directive OSH09 (FR)'!$O$13:$P$17,2,FALSE)),"",VLOOKUP(I104,'Directive OSH09 (FR)'!$O$13:$P$17,2,FALSE))</f>
        <v/>
      </c>
      <c r="Y104" s="163" t="str">
        <f t="shared" ref="Y104:Y107" si="83">IF(J104="","",IF(J104&gt;=161,5,IF(J104&gt;=65,4,IF(J104&gt;=20,3,IF(J104&gt;=9,2,1)))))</f>
        <v/>
      </c>
      <c r="Z104" s="417"/>
      <c r="AA104" s="418"/>
      <c r="AB104" s="418"/>
      <c r="AC104" s="418"/>
      <c r="AD104" s="419"/>
      <c r="AE104" s="417"/>
      <c r="AF104" s="418"/>
      <c r="AG104" s="418"/>
      <c r="AH104" s="418"/>
      <c r="AI104" s="419"/>
    </row>
    <row r="105" spans="1:35">
      <c r="A105" s="261"/>
      <c r="B105" s="8"/>
      <c r="C105" s="8"/>
      <c r="D105" s="8"/>
      <c r="E105" s="266"/>
      <c r="F105" s="267"/>
      <c r="G105" s="321"/>
      <c r="H105" s="7"/>
      <c r="I105" s="8"/>
      <c r="J105" s="8" t="str">
        <f t="shared" si="79"/>
        <v/>
      </c>
      <c r="K105" s="14" t="str">
        <f>IF(ISERROR(VLOOKUP(Y105,'Directive OSH09 (FR)'!$T$6:$U$10,2,FALSE)),"",VLOOKUP(Y105,'Directive OSH09 (FR)'!$T$6:$U$10,2,FALSE))</f>
        <v/>
      </c>
      <c r="L105" s="126"/>
      <c r="M105" s="127"/>
      <c r="N105" s="27"/>
      <c r="O105" s="27"/>
      <c r="P105" s="27"/>
      <c r="Q105" s="57"/>
      <c r="R105" s="35"/>
      <c r="S105" s="7">
        <f t="shared" si="80"/>
        <v>0</v>
      </c>
      <c r="T105" s="35">
        <f t="shared" si="80"/>
        <v>0</v>
      </c>
      <c r="U105" s="3">
        <f t="shared" si="81"/>
        <v>0</v>
      </c>
      <c r="V105" s="163">
        <f t="shared" si="82"/>
        <v>0</v>
      </c>
      <c r="W105" s="162" t="str">
        <f>IF(ISERROR(VLOOKUP(H105,'Directive OSH09 (FR)'!$O$6:$P$10,2,FALSE)),"",VLOOKUP(H105,'Directive OSH09 (FR)'!$O$6:$P$10,2,FALSE))</f>
        <v/>
      </c>
      <c r="X105" s="3" t="str">
        <f>IF(ISERROR(VLOOKUP(I105,'Directive OSH09 (FR)'!$O$13:$P$17,2,FALSE)),"",VLOOKUP(I105,'Directive OSH09 (FR)'!$O$13:$P$17,2,FALSE))</f>
        <v/>
      </c>
      <c r="Y105" s="163" t="str">
        <f t="shared" si="83"/>
        <v/>
      </c>
      <c r="Z105" s="417"/>
      <c r="AA105" s="418"/>
      <c r="AB105" s="418"/>
      <c r="AC105" s="418"/>
      <c r="AD105" s="419"/>
      <c r="AE105" s="417"/>
      <c r="AF105" s="418"/>
      <c r="AG105" s="418"/>
      <c r="AH105" s="418"/>
      <c r="AI105" s="419"/>
    </row>
    <row r="106" spans="1:35">
      <c r="A106" s="261"/>
      <c r="B106" s="8"/>
      <c r="C106" s="8"/>
      <c r="D106" s="8"/>
      <c r="E106" s="266"/>
      <c r="F106" s="267"/>
      <c r="G106" s="321"/>
      <c r="H106" s="7"/>
      <c r="I106" s="8"/>
      <c r="J106" s="8" t="str">
        <f t="shared" si="79"/>
        <v/>
      </c>
      <c r="K106" s="14" t="str">
        <f>IF(ISERROR(VLOOKUP(Y106,'Directive OSH09 (FR)'!$T$6:$U$10,2,FALSE)),"",VLOOKUP(Y106,'Directive OSH09 (FR)'!$T$6:$U$10,2,FALSE))</f>
        <v/>
      </c>
      <c r="L106" s="126"/>
      <c r="M106" s="127"/>
      <c r="N106" s="27"/>
      <c r="O106" s="27"/>
      <c r="P106" s="27"/>
      <c r="Q106" s="57"/>
      <c r="R106" s="35"/>
      <c r="S106" s="7">
        <f t="shared" si="80"/>
        <v>0</v>
      </c>
      <c r="T106" s="35">
        <f t="shared" si="80"/>
        <v>0</v>
      </c>
      <c r="U106" s="3">
        <f t="shared" si="81"/>
        <v>0</v>
      </c>
      <c r="V106" s="163">
        <f t="shared" si="82"/>
        <v>0</v>
      </c>
      <c r="W106" s="162" t="str">
        <f>IF(ISERROR(VLOOKUP(H106,'Directive OSH09 (FR)'!$O$6:$P$10,2,FALSE)),"",VLOOKUP(H106,'Directive OSH09 (FR)'!$O$6:$P$10,2,FALSE))</f>
        <v/>
      </c>
      <c r="X106" s="3" t="str">
        <f>IF(ISERROR(VLOOKUP(I106,'Directive OSH09 (FR)'!$O$13:$P$17,2,FALSE)),"",VLOOKUP(I106,'Directive OSH09 (FR)'!$O$13:$P$17,2,FALSE))</f>
        <v/>
      </c>
      <c r="Y106" s="163" t="str">
        <f t="shared" si="83"/>
        <v/>
      </c>
      <c r="Z106" s="417"/>
      <c r="AA106" s="418"/>
      <c r="AB106" s="418"/>
      <c r="AC106" s="418"/>
      <c r="AD106" s="419"/>
      <c r="AE106" s="417"/>
      <c r="AF106" s="418"/>
      <c r="AG106" s="418"/>
      <c r="AH106" s="418"/>
      <c r="AI106" s="419"/>
    </row>
    <row r="107" spans="1:35" ht="5.25" customHeight="1">
      <c r="A107" s="405"/>
      <c r="B107" s="62"/>
      <c r="C107" s="62"/>
      <c r="D107" s="62"/>
      <c r="E107" s="293"/>
      <c r="F107" s="282"/>
      <c r="G107" s="458"/>
      <c r="H107" s="61"/>
      <c r="I107" s="62"/>
      <c r="J107" s="62" t="str">
        <f t="shared" si="79"/>
        <v/>
      </c>
      <c r="K107" s="63" t="str">
        <f>IF(ISERROR(VLOOKUP(Y107,'Directive OSH09 (FR)'!$T$6:$U$10,2,FALSE)),"",VLOOKUP(Y107,'Directive OSH09 (FR)'!$T$6:$U$10,2,FALSE))</f>
        <v/>
      </c>
      <c r="L107" s="61"/>
      <c r="M107" s="64"/>
      <c r="N107" s="64"/>
      <c r="O107" s="64"/>
      <c r="P107" s="64"/>
      <c r="Q107" s="65"/>
      <c r="R107" s="66"/>
      <c r="S107" s="61">
        <f t="shared" si="80"/>
        <v>0</v>
      </c>
      <c r="T107" s="66">
        <f t="shared" si="80"/>
        <v>0</v>
      </c>
      <c r="U107" s="164">
        <f>IF(A107="",0,IF(Q$102="",1,IF(Q$102+$U$84*365&lt;$U$1,1,0)))</f>
        <v>0</v>
      </c>
      <c r="V107" s="165">
        <f>IF(A107="",0,IF(Q$102="",1,IF(Q$102+$V$84*365&lt;$U$1,1,0)))</f>
        <v>0</v>
      </c>
      <c r="W107" s="162" t="str">
        <f>IF(ISERROR(VLOOKUP(H107,'Directive OSH09 (FR)'!$O$6:$P$10,2,FALSE)),"",VLOOKUP(H107,'Directive OSH09 (FR)'!$O$6:$P$10,2,FALSE))</f>
        <v/>
      </c>
      <c r="X107" s="3" t="str">
        <f>IF(ISERROR(VLOOKUP(I107,'Directive OSH09 (FR)'!$O$13:$P$17,2,FALSE)),"",VLOOKUP(I107,'Directive OSH09 (FR)'!$O$13:$P$17,2,FALSE))</f>
        <v/>
      </c>
      <c r="Y107" s="163" t="str">
        <f t="shared" si="83"/>
        <v/>
      </c>
      <c r="Z107" s="417"/>
      <c r="AA107" s="418"/>
      <c r="AB107" s="418"/>
      <c r="AC107" s="418"/>
      <c r="AD107" s="419"/>
      <c r="AE107" s="417"/>
      <c r="AF107" s="418"/>
      <c r="AG107" s="418"/>
      <c r="AH107" s="418"/>
      <c r="AI107" s="419"/>
    </row>
    <row r="108" spans="1:35">
      <c r="A108" s="523" t="s">
        <v>290</v>
      </c>
      <c r="B108" s="391"/>
      <c r="C108" s="391"/>
      <c r="D108" s="391"/>
      <c r="E108" s="292"/>
      <c r="F108" s="281"/>
      <c r="G108" s="457"/>
      <c r="H108" s="454"/>
      <c r="I108" s="391"/>
      <c r="J108" s="391">
        <f>IF(SUM(J109:J113)=0,"",MAX(J109:J113))</f>
        <v>2</v>
      </c>
      <c r="K108" s="24" t="str">
        <f>IF(ISERROR(VLOOKUP(Y108,'Directive OSH09 (FR)'!$T$6:$U$10,2,FALSE)),"",VLOOKUP(Y108,'Directive OSH09 (FR)'!$T$6:$U$10,2,FALSE))</f>
        <v>1-Negligeable</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163">
        <f>IF(J108="","",IF(J108&gt;=161,5,IF(J108&gt;=65,4,IF(J108&gt;=20,3,IF(J108&gt;=9,2,1)))))</f>
        <v>1</v>
      </c>
      <c r="Z108" s="232"/>
      <c r="AA108" s="233"/>
      <c r="AB108" s="233"/>
      <c r="AC108" s="233"/>
      <c r="AD108" s="234"/>
      <c r="AE108" s="232"/>
      <c r="AF108" s="233"/>
      <c r="AG108" s="233"/>
      <c r="AH108" s="233"/>
      <c r="AI108" s="234"/>
    </row>
    <row r="109" spans="1:35" ht="25.5">
      <c r="A109" s="260"/>
      <c r="B109" s="8" t="s">
        <v>1163</v>
      </c>
      <c r="C109" s="8" t="s">
        <v>1164</v>
      </c>
      <c r="D109" s="8" t="s">
        <v>1165</v>
      </c>
      <c r="E109" s="266" t="s">
        <v>33</v>
      </c>
      <c r="F109" s="267">
        <v>38</v>
      </c>
      <c r="G109" s="321" t="s">
        <v>1166</v>
      </c>
      <c r="H109" s="7" t="s">
        <v>35</v>
      </c>
      <c r="I109" s="8" t="s">
        <v>46</v>
      </c>
      <c r="J109" s="8">
        <f>IF(ISERROR(W109*X109),"",W109*X109)</f>
        <v>2</v>
      </c>
      <c r="K109" s="14" t="str">
        <f>IF(ISERROR(VLOOKUP(Y109,'Directive OSH09 (FR)'!$T$6:$U$10,2,FALSE)),"",VLOOKUP(Y109,'Directive OSH09 (FR)'!$T$6:$U$10,2,FALSE))</f>
        <v>1-Negligeable</v>
      </c>
      <c r="L109" s="126"/>
      <c r="M109" s="127"/>
      <c r="N109" s="27"/>
      <c r="O109" s="27"/>
      <c r="P109" s="27"/>
      <c r="Q109" s="57"/>
      <c r="R109" s="35"/>
      <c r="S109" s="7">
        <f t="shared" ref="S109:T113" si="84">U109</f>
        <v>0</v>
      </c>
      <c r="T109" s="35">
        <f t="shared" si="84"/>
        <v>0</v>
      </c>
      <c r="U109" s="3">
        <f>IF(A109="",0,IF(Q$108="",1,IF(Q$108+$U$84*365&lt;$U$1,1,0)))</f>
        <v>0</v>
      </c>
      <c r="V109" s="163">
        <f>IF(A109="",0,IF(Q$108="",1,IF(Q$108+$V$84*365&lt;$U$1,1,0)))</f>
        <v>0</v>
      </c>
      <c r="W109" s="162">
        <f>IF(ISERROR(VLOOKUP(H109,'Directive OSH09 (FR)'!$O$6:$P$10,2,FALSE)),"",VLOOKUP(H109,'Directive OSH09 (FR)'!$O$6:$P$10,2,FALSE))</f>
        <v>2</v>
      </c>
      <c r="X109" s="3">
        <f>IF(ISERROR(VLOOKUP(I109,'Directive OSH09 (FR)'!$O$13:$P$17,2,FALSE)),"",VLOOKUP(I109,'Directive OSH09 (FR)'!$O$13:$P$17,2,FALSE))</f>
        <v>1</v>
      </c>
      <c r="Y109" s="163">
        <f>IF(J109="","",IF(J109&gt;=161,5,IF(J109&gt;=65,4,IF(J109&gt;=20,3,IF(J109&gt;=9,2,1)))))</f>
        <v>1</v>
      </c>
      <c r="Z109" s="417"/>
      <c r="AA109" s="418"/>
      <c r="AB109" s="418"/>
      <c r="AC109" s="418"/>
      <c r="AD109" s="419"/>
      <c r="AE109" s="417"/>
      <c r="AF109" s="418"/>
      <c r="AG109" s="418"/>
      <c r="AH109" s="418"/>
      <c r="AI109" s="419"/>
    </row>
    <row r="110" spans="1:35">
      <c r="A110" s="261"/>
      <c r="B110" s="8"/>
      <c r="C110" s="8"/>
      <c r="D110" s="8"/>
      <c r="E110" s="266"/>
      <c r="F110" s="267"/>
      <c r="G110" s="321"/>
      <c r="H110" s="7"/>
      <c r="I110" s="8"/>
      <c r="J110" s="8" t="str">
        <f t="shared" ref="J110:J113" si="85">IF(ISERROR(W110*X110),"",W110*X110)</f>
        <v/>
      </c>
      <c r="K110" s="14" t="str">
        <f>IF(ISERROR(VLOOKUP(Y110,'Directive OSH09 (FR)'!$T$6:$U$10,2,FALSE)),"",VLOOKUP(Y110,'Directive OSH09 (FR)'!$T$6:$U$10,2,FALSE))</f>
        <v/>
      </c>
      <c r="L110" s="126"/>
      <c r="M110" s="127"/>
      <c r="N110" s="27"/>
      <c r="O110" s="27"/>
      <c r="P110" s="27"/>
      <c r="Q110" s="57"/>
      <c r="R110" s="35"/>
      <c r="S110" s="7">
        <f t="shared" si="84"/>
        <v>0</v>
      </c>
      <c r="T110" s="35">
        <f t="shared" si="84"/>
        <v>0</v>
      </c>
      <c r="U110" s="3">
        <f t="shared" ref="U110:U112" si="86">IF(A110="",0,IF(Q$108="",1,IF(Q$108+$U$84*365&lt;$U$1,1,0)))</f>
        <v>0</v>
      </c>
      <c r="V110" s="163">
        <f t="shared" ref="V110:V112" si="87">IF(A110="",0,IF(Q$108="",1,IF(Q$108+$V$84*365&lt;$U$1,1,0)))</f>
        <v>0</v>
      </c>
      <c r="W110" s="162" t="str">
        <f>IF(ISERROR(VLOOKUP(H110,'Directive OSH09 (FR)'!$O$6:$P$10,2,FALSE)),"",VLOOKUP(H110,'Directive OSH09 (FR)'!$O$6:$P$10,2,FALSE))</f>
        <v/>
      </c>
      <c r="X110" s="3" t="str">
        <f>IF(ISERROR(VLOOKUP(I110,'Directive OSH09 (FR)'!$O$13:$P$17,2,FALSE)),"",VLOOKUP(I110,'Directive OSH09 (FR)'!$O$13:$P$17,2,FALSE))</f>
        <v/>
      </c>
      <c r="Y110" s="163" t="str">
        <f t="shared" ref="Y110:Y113" si="88">IF(J110="","",IF(J110&gt;=161,5,IF(J110&gt;=65,4,IF(J110&gt;=20,3,IF(J110&gt;=9,2,1)))))</f>
        <v/>
      </c>
      <c r="Z110" s="417"/>
      <c r="AA110" s="418"/>
      <c r="AB110" s="418"/>
      <c r="AC110" s="418"/>
      <c r="AD110" s="419"/>
      <c r="AE110" s="417"/>
      <c r="AF110" s="418"/>
      <c r="AG110" s="418"/>
      <c r="AH110" s="418"/>
      <c r="AI110" s="419"/>
    </row>
    <row r="111" spans="1:35">
      <c r="A111" s="261"/>
      <c r="B111" s="8"/>
      <c r="C111" s="8"/>
      <c r="D111" s="8"/>
      <c r="E111" s="266"/>
      <c r="F111" s="267"/>
      <c r="G111" s="321"/>
      <c r="H111" s="7"/>
      <c r="I111" s="8"/>
      <c r="J111" s="8" t="str">
        <f t="shared" si="85"/>
        <v/>
      </c>
      <c r="K111" s="14" t="str">
        <f>IF(ISERROR(VLOOKUP(Y111,'Directive OSH09 (FR)'!$T$6:$U$10,2,FALSE)),"",VLOOKUP(Y111,'Directive OSH09 (FR)'!$T$6:$U$10,2,FALSE))</f>
        <v/>
      </c>
      <c r="L111" s="126"/>
      <c r="M111" s="127"/>
      <c r="N111" s="27"/>
      <c r="O111" s="27"/>
      <c r="P111" s="27"/>
      <c r="Q111" s="57"/>
      <c r="R111" s="35"/>
      <c r="S111" s="7">
        <f t="shared" si="84"/>
        <v>0</v>
      </c>
      <c r="T111" s="35">
        <f t="shared" si="84"/>
        <v>0</v>
      </c>
      <c r="U111" s="3">
        <f t="shared" si="86"/>
        <v>0</v>
      </c>
      <c r="V111" s="163">
        <f t="shared" si="87"/>
        <v>0</v>
      </c>
      <c r="W111" s="162" t="str">
        <f>IF(ISERROR(VLOOKUP(H111,'Directive OSH09 (FR)'!$O$6:$P$10,2,FALSE)),"",VLOOKUP(H111,'Directive OSH09 (FR)'!$O$6:$P$10,2,FALSE))</f>
        <v/>
      </c>
      <c r="X111" s="3" t="str">
        <f>IF(ISERROR(VLOOKUP(I111,'Directive OSH09 (FR)'!$O$13:$P$17,2,FALSE)),"",VLOOKUP(I111,'Directive OSH09 (FR)'!$O$13:$P$17,2,FALSE))</f>
        <v/>
      </c>
      <c r="Y111" s="163" t="str">
        <f t="shared" si="88"/>
        <v/>
      </c>
      <c r="Z111" s="417"/>
      <c r="AA111" s="418"/>
      <c r="AB111" s="418"/>
      <c r="AC111" s="418"/>
      <c r="AD111" s="419"/>
      <c r="AE111" s="417"/>
      <c r="AF111" s="418"/>
      <c r="AG111" s="418"/>
      <c r="AH111" s="418"/>
      <c r="AI111" s="419"/>
    </row>
    <row r="112" spans="1:35">
      <c r="A112" s="261"/>
      <c r="B112" s="8"/>
      <c r="C112" s="8"/>
      <c r="D112" s="8"/>
      <c r="E112" s="266"/>
      <c r="F112" s="267"/>
      <c r="G112" s="321"/>
      <c r="H112" s="7"/>
      <c r="I112" s="8"/>
      <c r="J112" s="8" t="str">
        <f t="shared" si="85"/>
        <v/>
      </c>
      <c r="K112" s="14" t="str">
        <f>IF(ISERROR(VLOOKUP(Y112,'Directive OSH09 (FR)'!$T$6:$U$10,2,FALSE)),"",VLOOKUP(Y112,'Directive OSH09 (FR)'!$T$6:$U$10,2,FALSE))</f>
        <v/>
      </c>
      <c r="L112" s="126"/>
      <c r="M112" s="127"/>
      <c r="N112" s="27"/>
      <c r="O112" s="27"/>
      <c r="P112" s="27"/>
      <c r="Q112" s="57"/>
      <c r="R112" s="35"/>
      <c r="S112" s="7">
        <f t="shared" si="84"/>
        <v>0</v>
      </c>
      <c r="T112" s="35">
        <f t="shared" si="84"/>
        <v>0</v>
      </c>
      <c r="U112" s="3">
        <f t="shared" si="86"/>
        <v>0</v>
      </c>
      <c r="V112" s="163">
        <f t="shared" si="87"/>
        <v>0</v>
      </c>
      <c r="W112" s="162" t="str">
        <f>IF(ISERROR(VLOOKUP(H112,'Directive OSH09 (FR)'!$O$6:$P$10,2,FALSE)),"",VLOOKUP(H112,'Directive OSH09 (FR)'!$O$6:$P$10,2,FALSE))</f>
        <v/>
      </c>
      <c r="X112" s="3" t="str">
        <f>IF(ISERROR(VLOOKUP(I112,'Directive OSH09 (FR)'!$O$13:$P$17,2,FALSE)),"",VLOOKUP(I112,'Directive OSH09 (FR)'!$O$13:$P$17,2,FALSE))</f>
        <v/>
      </c>
      <c r="Y112" s="163" t="str">
        <f t="shared" si="88"/>
        <v/>
      </c>
      <c r="Z112" s="417"/>
      <c r="AA112" s="418"/>
      <c r="AB112" s="418"/>
      <c r="AC112" s="418"/>
      <c r="AD112" s="419"/>
      <c r="AE112" s="417"/>
      <c r="AF112" s="418"/>
      <c r="AG112" s="418"/>
      <c r="AH112" s="418"/>
      <c r="AI112" s="419"/>
    </row>
    <row r="113" spans="1:35" ht="5.25" customHeight="1">
      <c r="A113" s="405"/>
      <c r="B113" s="62"/>
      <c r="C113" s="62"/>
      <c r="D113" s="62"/>
      <c r="E113" s="293"/>
      <c r="F113" s="282"/>
      <c r="G113" s="458"/>
      <c r="H113" s="61"/>
      <c r="I113" s="62"/>
      <c r="J113" s="62" t="str">
        <f t="shared" si="85"/>
        <v/>
      </c>
      <c r="K113" s="63" t="str">
        <f>IF(ISERROR(VLOOKUP(Y113,'Directive OSH09 (FR)'!$T$6:$U$10,2,FALSE)),"",VLOOKUP(Y113,'Directive OSH09 (FR)'!$T$6:$U$10,2,FALSE))</f>
        <v/>
      </c>
      <c r="L113" s="61"/>
      <c r="M113" s="64"/>
      <c r="N113" s="64"/>
      <c r="O113" s="64"/>
      <c r="P113" s="64"/>
      <c r="Q113" s="65"/>
      <c r="R113" s="66"/>
      <c r="S113" s="61">
        <f t="shared" si="84"/>
        <v>0</v>
      </c>
      <c r="T113" s="66">
        <f t="shared" si="84"/>
        <v>0</v>
      </c>
      <c r="U113" s="164">
        <f>IF(A113="",0,IF(Q$108="",1,IF(Q$108+$U$84*365&lt;$U$1,1,0)))</f>
        <v>0</v>
      </c>
      <c r="V113" s="165">
        <f>IF(A113="",0,IF(Q$108="",1,IF(Q$108+$V$84*365&lt;$U$1,1,0)))</f>
        <v>0</v>
      </c>
      <c r="W113" s="162" t="str">
        <f>IF(ISERROR(VLOOKUP(H113,'Directive OSH09 (FR)'!$O$6:$P$10,2,FALSE)),"",VLOOKUP(H113,'Directive OSH09 (FR)'!$O$6:$P$10,2,FALSE))</f>
        <v/>
      </c>
      <c r="X113" s="3" t="str">
        <f>IF(ISERROR(VLOOKUP(I113,'Directive OSH09 (FR)'!$O$13:$P$17,2,FALSE)),"",VLOOKUP(I113,'Directive OSH09 (FR)'!$O$13:$P$17,2,FALSE))</f>
        <v/>
      </c>
      <c r="Y113" s="163" t="str">
        <f t="shared" si="88"/>
        <v/>
      </c>
      <c r="Z113" s="417"/>
      <c r="AA113" s="418"/>
      <c r="AB113" s="418"/>
      <c r="AC113" s="418"/>
      <c r="AD113" s="419"/>
      <c r="AE113" s="417"/>
      <c r="AF113" s="418"/>
      <c r="AG113" s="418"/>
      <c r="AH113" s="418"/>
      <c r="AI113" s="419"/>
    </row>
    <row r="114" spans="1:35">
      <c r="A114" s="523" t="s">
        <v>291</v>
      </c>
      <c r="B114" s="391"/>
      <c r="C114" s="391"/>
      <c r="D114" s="391"/>
      <c r="E114" s="292"/>
      <c r="F114" s="281"/>
      <c r="G114" s="457"/>
      <c r="H114" s="454"/>
      <c r="I114" s="391"/>
      <c r="J114" s="391" t="str">
        <f>IF(SUM(J115:J119)=0,"",MAX(J115:J119))</f>
        <v/>
      </c>
      <c r="K114" s="24" t="str">
        <f>IF(ISERROR(VLOOKUP(Y114,'Directive OSH09 (FR)'!$T$6:$U$10,2,FALSE)),"",VLOOKUP(Y114,'Directive OSH09 (FR)'!$T$6:$U$10,2,FALSE))</f>
        <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163" t="str">
        <f>IF(J114="","",IF(J114&gt;=161,5,IF(J114&gt;=65,4,IF(J114&gt;=20,3,IF(J114&gt;=9,2,1)))))</f>
        <v/>
      </c>
      <c r="Z114" s="232"/>
      <c r="AA114" s="233"/>
      <c r="AB114" s="233"/>
      <c r="AC114" s="233"/>
      <c r="AD114" s="234"/>
      <c r="AE114" s="232"/>
      <c r="AF114" s="233"/>
      <c r="AG114" s="233"/>
      <c r="AH114" s="233"/>
      <c r="AI114" s="234"/>
    </row>
    <row r="115" spans="1:35">
      <c r="A115" s="260" t="s">
        <v>463</v>
      </c>
      <c r="B115" s="8"/>
      <c r="C115" s="8"/>
      <c r="D115" s="8"/>
      <c r="E115" s="266"/>
      <c r="F115" s="267"/>
      <c r="G115" s="321"/>
      <c r="H115" s="7"/>
      <c r="I115" s="8"/>
      <c r="J115" s="8" t="str">
        <f>IF(ISERROR(W115*X115),"",W115*X115)</f>
        <v/>
      </c>
      <c r="K115" s="14" t="str">
        <f>IF(ISERROR(VLOOKUP(Y115,'Directive OSH09 (FR)'!$T$6:$U$10,2,FALSE)),"",VLOOKUP(Y115,'Directive OSH09 (FR)'!$T$6:$U$10,2,FALSE))</f>
        <v/>
      </c>
      <c r="L115" s="126"/>
      <c r="M115" s="127"/>
      <c r="N115" s="27"/>
      <c r="O115" s="27"/>
      <c r="P115" s="27"/>
      <c r="Q115" s="57"/>
      <c r="R115" s="35"/>
      <c r="S115" s="7">
        <f t="shared" ref="S115:T119" si="89">U115</f>
        <v>1</v>
      </c>
      <c r="T115" s="35">
        <f t="shared" si="89"/>
        <v>1</v>
      </c>
      <c r="U115" s="3">
        <f>IF(A115="",0,IF(Q$114="",1,IF(Q$114+$U$84*365&lt;$U$1,1,0)))</f>
        <v>1</v>
      </c>
      <c r="V115" s="163">
        <f>IF(A115="",0,IF(Q$114="",1,IF(Q$114+$V$84*365&lt;$U$1,1,0)))</f>
        <v>1</v>
      </c>
      <c r="W115" s="162" t="str">
        <f>IF(ISERROR(VLOOKUP(H115,'Directive OSH09 (FR)'!$O$6:$P$10,2,FALSE)),"",VLOOKUP(H115,'Directive OSH09 (FR)'!$O$6:$P$10,2,FALSE))</f>
        <v/>
      </c>
      <c r="X115" s="3" t="str">
        <f>IF(ISERROR(VLOOKUP(I115,'Directive OSH09 (FR)'!$O$13:$P$17,2,FALSE)),"",VLOOKUP(I115,'Directive OSH09 (FR)'!$O$13:$P$17,2,FALSE))</f>
        <v/>
      </c>
      <c r="Y115" s="163" t="str">
        <f>IF(J115="","",IF(J115&gt;=161,5,IF(J115&gt;=65,4,IF(J115&gt;=20,3,IF(J115&gt;=9,2,1)))))</f>
        <v/>
      </c>
      <c r="Z115" s="417"/>
      <c r="AA115" s="418"/>
      <c r="AB115" s="418"/>
      <c r="AC115" s="418"/>
      <c r="AD115" s="419"/>
      <c r="AE115" s="417"/>
      <c r="AF115" s="418"/>
      <c r="AG115" s="418"/>
      <c r="AH115" s="418"/>
      <c r="AI115" s="419"/>
    </row>
    <row r="116" spans="1:35">
      <c r="A116" s="261"/>
      <c r="B116" s="8"/>
      <c r="C116" s="8"/>
      <c r="D116" s="8"/>
      <c r="E116" s="266"/>
      <c r="F116" s="267"/>
      <c r="G116" s="321"/>
      <c r="H116" s="7"/>
      <c r="I116" s="8"/>
      <c r="J116" s="8" t="str">
        <f t="shared" ref="J116:J119" si="90">IF(ISERROR(W116*X116),"",W116*X116)</f>
        <v/>
      </c>
      <c r="K116" s="14" t="str">
        <f>IF(ISERROR(VLOOKUP(Y116,'Directive OSH09 (FR)'!$T$6:$U$10,2,FALSE)),"",VLOOKUP(Y116,'Directive OSH09 (FR)'!$T$6:$U$10,2,FALSE))</f>
        <v/>
      </c>
      <c r="L116" s="126"/>
      <c r="M116" s="127"/>
      <c r="N116" s="27"/>
      <c r="O116" s="27"/>
      <c r="P116" s="27"/>
      <c r="Q116" s="57"/>
      <c r="R116" s="35"/>
      <c r="S116" s="7">
        <f t="shared" si="89"/>
        <v>0</v>
      </c>
      <c r="T116" s="35">
        <f t="shared" si="89"/>
        <v>0</v>
      </c>
      <c r="U116" s="3">
        <f t="shared" ref="U116:U118" si="91">IF(A116="",0,IF(Q$114="",1,IF(Q$114+$U$84*365&lt;$U$1,1,0)))</f>
        <v>0</v>
      </c>
      <c r="V116" s="163">
        <f t="shared" ref="V116:V118" si="92">IF(A116="",0,IF(Q$114="",1,IF(Q$114+$V$84*365&lt;$U$1,1,0)))</f>
        <v>0</v>
      </c>
      <c r="W116" s="162" t="str">
        <f>IF(ISERROR(VLOOKUP(H116,'Directive OSH09 (FR)'!$O$6:$P$10,2,FALSE)),"",VLOOKUP(H116,'Directive OSH09 (FR)'!$O$6:$P$10,2,FALSE))</f>
        <v/>
      </c>
      <c r="X116" s="3" t="str">
        <f>IF(ISERROR(VLOOKUP(I116,'Directive OSH09 (FR)'!$O$13:$P$17,2,FALSE)),"",VLOOKUP(I116,'Directive OSH09 (FR)'!$O$13:$P$17,2,FALSE))</f>
        <v/>
      </c>
      <c r="Y116" s="163" t="str">
        <f t="shared" ref="Y116:Y119" si="93">IF(J116="","",IF(J116&gt;=161,5,IF(J116&gt;=65,4,IF(J116&gt;=20,3,IF(J116&gt;=9,2,1)))))</f>
        <v/>
      </c>
      <c r="Z116" s="417"/>
      <c r="AA116" s="418"/>
      <c r="AB116" s="418"/>
      <c r="AC116" s="418"/>
      <c r="AD116" s="419"/>
      <c r="AE116" s="417"/>
      <c r="AF116" s="418"/>
      <c r="AG116" s="418"/>
      <c r="AH116" s="418"/>
      <c r="AI116" s="419"/>
    </row>
    <row r="117" spans="1:35">
      <c r="A117" s="261"/>
      <c r="B117" s="8"/>
      <c r="C117" s="8"/>
      <c r="D117" s="8"/>
      <c r="E117" s="266"/>
      <c r="F117" s="267"/>
      <c r="G117" s="321"/>
      <c r="H117" s="7"/>
      <c r="I117" s="8"/>
      <c r="J117" s="8" t="str">
        <f t="shared" si="90"/>
        <v/>
      </c>
      <c r="K117" s="14" t="str">
        <f>IF(ISERROR(VLOOKUP(Y117,'Directive OSH09 (FR)'!$T$6:$U$10,2,FALSE)),"",VLOOKUP(Y117,'Directive OSH09 (FR)'!$T$6:$U$10,2,FALSE))</f>
        <v/>
      </c>
      <c r="L117" s="126"/>
      <c r="M117" s="127"/>
      <c r="N117" s="27"/>
      <c r="O117" s="27"/>
      <c r="P117" s="27"/>
      <c r="Q117" s="57"/>
      <c r="R117" s="35"/>
      <c r="S117" s="7">
        <f t="shared" si="89"/>
        <v>0</v>
      </c>
      <c r="T117" s="35">
        <f t="shared" si="89"/>
        <v>0</v>
      </c>
      <c r="U117" s="3">
        <f t="shared" si="91"/>
        <v>0</v>
      </c>
      <c r="V117" s="163">
        <f t="shared" si="92"/>
        <v>0</v>
      </c>
      <c r="W117" s="162" t="str">
        <f>IF(ISERROR(VLOOKUP(H117,'Directive OSH09 (FR)'!$O$6:$P$10,2,FALSE)),"",VLOOKUP(H117,'Directive OSH09 (FR)'!$O$6:$P$10,2,FALSE))</f>
        <v/>
      </c>
      <c r="X117" s="3" t="str">
        <f>IF(ISERROR(VLOOKUP(I117,'Directive OSH09 (FR)'!$O$13:$P$17,2,FALSE)),"",VLOOKUP(I117,'Directive OSH09 (FR)'!$O$13:$P$17,2,FALSE))</f>
        <v/>
      </c>
      <c r="Y117" s="163" t="str">
        <f t="shared" si="93"/>
        <v/>
      </c>
      <c r="Z117" s="417"/>
      <c r="AA117" s="418"/>
      <c r="AB117" s="418"/>
      <c r="AC117" s="418"/>
      <c r="AD117" s="419"/>
      <c r="AE117" s="417"/>
      <c r="AF117" s="418"/>
      <c r="AG117" s="418"/>
      <c r="AH117" s="418"/>
      <c r="AI117" s="419"/>
    </row>
    <row r="118" spans="1:35">
      <c r="A118" s="261"/>
      <c r="B118" s="8"/>
      <c r="C118" s="8"/>
      <c r="D118" s="8"/>
      <c r="E118" s="266"/>
      <c r="F118" s="267"/>
      <c r="G118" s="321"/>
      <c r="H118" s="7"/>
      <c r="I118" s="8"/>
      <c r="J118" s="8" t="str">
        <f t="shared" si="90"/>
        <v/>
      </c>
      <c r="K118" s="14" t="str">
        <f>IF(ISERROR(VLOOKUP(Y118,'Directive OSH09 (FR)'!$T$6:$U$10,2,FALSE)),"",VLOOKUP(Y118,'Directive OSH09 (FR)'!$T$6:$U$10,2,FALSE))</f>
        <v/>
      </c>
      <c r="L118" s="126"/>
      <c r="M118" s="127"/>
      <c r="N118" s="27"/>
      <c r="O118" s="27"/>
      <c r="P118" s="27"/>
      <c r="Q118" s="57"/>
      <c r="R118" s="35"/>
      <c r="S118" s="7">
        <f t="shared" si="89"/>
        <v>0</v>
      </c>
      <c r="T118" s="35">
        <f t="shared" si="89"/>
        <v>0</v>
      </c>
      <c r="U118" s="3">
        <f t="shared" si="91"/>
        <v>0</v>
      </c>
      <c r="V118" s="163">
        <f t="shared" si="92"/>
        <v>0</v>
      </c>
      <c r="W118" s="162" t="str">
        <f>IF(ISERROR(VLOOKUP(H118,'Directive OSH09 (FR)'!$O$6:$P$10,2,FALSE)),"",VLOOKUP(H118,'Directive OSH09 (FR)'!$O$6:$P$10,2,FALSE))</f>
        <v/>
      </c>
      <c r="X118" s="3" t="str">
        <f>IF(ISERROR(VLOOKUP(I118,'Directive OSH09 (FR)'!$O$13:$P$17,2,FALSE)),"",VLOOKUP(I118,'Directive OSH09 (FR)'!$O$13:$P$17,2,FALSE))</f>
        <v/>
      </c>
      <c r="Y118" s="163" t="str">
        <f t="shared" si="93"/>
        <v/>
      </c>
      <c r="Z118" s="417"/>
      <c r="AA118" s="418"/>
      <c r="AB118" s="418"/>
      <c r="AC118" s="418"/>
      <c r="AD118" s="419"/>
      <c r="AE118" s="417"/>
      <c r="AF118" s="418"/>
      <c r="AG118" s="418"/>
      <c r="AH118" s="418"/>
      <c r="AI118" s="419"/>
    </row>
    <row r="119" spans="1:35" ht="5.25" customHeight="1">
      <c r="A119" s="405"/>
      <c r="B119" s="62"/>
      <c r="C119" s="62"/>
      <c r="D119" s="62"/>
      <c r="E119" s="293"/>
      <c r="F119" s="282"/>
      <c r="G119" s="458"/>
      <c r="H119" s="61"/>
      <c r="I119" s="62"/>
      <c r="J119" s="62" t="str">
        <f t="shared" si="90"/>
        <v/>
      </c>
      <c r="K119" s="63" t="str">
        <f>IF(ISERROR(VLOOKUP(Y119,'Directive OSH09 (FR)'!$T$6:$U$10,2,FALSE)),"",VLOOKUP(Y119,'Directive OSH09 (FR)'!$T$6:$U$10,2,FALSE))</f>
        <v/>
      </c>
      <c r="L119" s="61"/>
      <c r="M119" s="64"/>
      <c r="N119" s="64"/>
      <c r="O119" s="64"/>
      <c r="P119" s="64"/>
      <c r="Q119" s="65"/>
      <c r="R119" s="66"/>
      <c r="S119" s="61">
        <f t="shared" si="89"/>
        <v>0</v>
      </c>
      <c r="T119" s="66">
        <f t="shared" si="89"/>
        <v>0</v>
      </c>
      <c r="U119" s="164">
        <f>IF(A119="",0,IF(Q$114="",1,IF(Q$114+$U$84*365&lt;$U$1,1,0)))</f>
        <v>0</v>
      </c>
      <c r="V119" s="165">
        <f>IF(A119="",0,IF(Q$114="",1,IF(Q$114+$V$84*365&lt;$U$1,1,0)))</f>
        <v>0</v>
      </c>
      <c r="W119" s="162" t="str">
        <f>IF(ISERROR(VLOOKUP(H119,'Directive OSH09 (FR)'!$O$6:$P$10,2,FALSE)),"",VLOOKUP(H119,'Directive OSH09 (FR)'!$O$6:$P$10,2,FALSE))</f>
        <v/>
      </c>
      <c r="X119" s="3" t="str">
        <f>IF(ISERROR(VLOOKUP(I119,'Directive OSH09 (FR)'!$O$13:$P$17,2,FALSE)),"",VLOOKUP(I119,'Directive OSH09 (FR)'!$O$13:$P$17,2,FALSE))</f>
        <v/>
      </c>
      <c r="Y119" s="163" t="str">
        <f t="shared" si="93"/>
        <v/>
      </c>
      <c r="Z119" s="417"/>
      <c r="AA119" s="418"/>
      <c r="AB119" s="418"/>
      <c r="AC119" s="418"/>
      <c r="AD119" s="419"/>
      <c r="AE119" s="417"/>
      <c r="AF119" s="418"/>
      <c r="AG119" s="418"/>
      <c r="AH119" s="418"/>
      <c r="AI119" s="419"/>
    </row>
    <row r="120" spans="1:35">
      <c r="A120" s="268" t="s">
        <v>340</v>
      </c>
      <c r="B120" s="391"/>
      <c r="C120" s="391"/>
      <c r="D120" s="391"/>
      <c r="E120" s="292"/>
      <c r="F120" s="281"/>
      <c r="G120" s="457"/>
      <c r="H120" s="454"/>
      <c r="I120" s="391"/>
      <c r="J120" s="391">
        <f>IF(SUM(J121:J125)=0,"",MAX(J121:J125))</f>
        <v>16</v>
      </c>
      <c r="K120" s="24" t="str">
        <f>IF(ISERROR(VLOOKUP(Y120,'Directive OSH09 (FR)'!$T$6:$U$10,2,FALSE)),"",VLOOKUP(Y120,'Directive OSH09 (FR)'!$T$6:$U$10,2,FALSE))</f>
        <v>2-Tolérable</v>
      </c>
      <c r="L120" s="43" t="str">
        <f>IF(ISERROR(VLOOKUP($A120,Dangers!$B$4:$G$1001,4,FALSE)),"ERR",IF(ISBLANK(VLOOKUP($A120,Dangers!$B$4:$G$1001,4,FALSE)),"","Yes"))</f>
        <v>ERR</v>
      </c>
      <c r="M120" s="26" t="str">
        <f>IF(ISERROR(VLOOKUP($A120,Dangers!$B$4:$G$1001,6,FALSE)),"ERR",IF(ISBLANK((VLOOKUP($A120,Dangers!$B$4:$G$1001,6,FALSE))),"","Yes"))</f>
        <v>ERR</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163">
        <f>IF(J120="","",IF(J120&gt;=161,5,IF(J120&gt;=65,4,IF(J120&gt;=20,3,IF(J120&gt;=9,2,1)))))</f>
        <v>2</v>
      </c>
      <c r="Z120" s="232"/>
      <c r="AA120" s="233"/>
      <c r="AB120" s="233"/>
      <c r="AC120" s="233"/>
      <c r="AD120" s="234"/>
      <c r="AE120" s="232"/>
      <c r="AF120" s="233"/>
      <c r="AG120" s="233"/>
      <c r="AH120" s="233"/>
      <c r="AI120" s="234"/>
    </row>
    <row r="121" spans="1:35" ht="51">
      <c r="A121" s="261" t="s">
        <v>424</v>
      </c>
      <c r="B121" s="8" t="s">
        <v>1167</v>
      </c>
      <c r="C121" s="8" t="s">
        <v>562</v>
      </c>
      <c r="D121" s="8" t="s">
        <v>1168</v>
      </c>
      <c r="E121" s="266" t="s">
        <v>36</v>
      </c>
      <c r="F121" s="267">
        <v>38</v>
      </c>
      <c r="G121" s="321" t="s">
        <v>564</v>
      </c>
      <c r="H121" s="7" t="s">
        <v>38</v>
      </c>
      <c r="I121" s="8" t="s">
        <v>47</v>
      </c>
      <c r="J121" s="8">
        <f>IF(ISERROR(W121*X121),"",W121*X121)</f>
        <v>16</v>
      </c>
      <c r="K121" s="14" t="str">
        <f>IF(ISERROR(VLOOKUP(Y121,'Directive OSH09 (FR)'!$T$6:$U$10,2,FALSE)),"",VLOOKUP(Y121,'Directive OSH09 (FR)'!$T$6:$U$10,2,FALSE))</f>
        <v>2-Tolérable</v>
      </c>
      <c r="L121" s="126"/>
      <c r="M121" s="127"/>
      <c r="N121" s="27"/>
      <c r="O121" s="27"/>
      <c r="P121" s="27"/>
      <c r="Q121" s="57"/>
      <c r="R121" s="35"/>
      <c r="S121" s="7">
        <f t="shared" ref="S121:T123" si="94">U121</f>
        <v>1</v>
      </c>
      <c r="T121" s="35">
        <f t="shared" si="94"/>
        <v>1</v>
      </c>
      <c r="U121" s="3">
        <f>IF(A121="",0,IF(Q$125="",1,IF(Q$125+$U$89*365&lt;$U$1,1,0)))</f>
        <v>1</v>
      </c>
      <c r="V121" s="163">
        <f>IF(A121="",0,IF(Q$125="",1,IF(Q$125+$V$89*365&lt;$U$1,1,0)))</f>
        <v>1</v>
      </c>
      <c r="W121" s="162">
        <f>IF(ISERROR(VLOOKUP(H121,'Directive OSH09 (FR)'!$O$6:$P$10,2,FALSE)),"",VLOOKUP(H121,'Directive OSH09 (FR)'!$O$6:$P$10,2,FALSE))</f>
        <v>4</v>
      </c>
      <c r="X121" s="3">
        <f>IF(ISERROR(VLOOKUP(I121,'Directive OSH09 (FR)'!$O$13:$P$17,2,FALSE)),"",VLOOKUP(I121,'Directive OSH09 (FR)'!$O$13:$P$17,2,FALSE))</f>
        <v>4</v>
      </c>
      <c r="Y121" s="3">
        <f>IF(J121="","",IF(J121&gt;=161,5,IF(J121&gt;=65,4,IF(J121&gt;=20,3,IF(J121&gt;=9,2,1)))))</f>
        <v>2</v>
      </c>
      <c r="Z121" s="196" t="s">
        <v>565</v>
      </c>
      <c r="AA121" s="418"/>
      <c r="AB121" s="418"/>
      <c r="AC121" s="418"/>
      <c r="AD121" s="419"/>
      <c r="AE121" s="421"/>
      <c r="AF121" s="8"/>
      <c r="AG121" s="8"/>
      <c r="AH121" s="8">
        <f>IF(ISERROR(AU121*AV121),"",AU121*AV121)</f>
        <v>0</v>
      </c>
      <c r="AI121" s="419"/>
    </row>
    <row r="122" spans="1:35" ht="89.25">
      <c r="A122" s="261" t="s">
        <v>424</v>
      </c>
      <c r="B122" s="8" t="s">
        <v>576</v>
      </c>
      <c r="C122" s="8" t="s">
        <v>577</v>
      </c>
      <c r="D122" s="8" t="s">
        <v>1169</v>
      </c>
      <c r="E122" s="266" t="s">
        <v>36</v>
      </c>
      <c r="F122" s="267">
        <v>38</v>
      </c>
      <c r="G122" s="321" t="s">
        <v>579</v>
      </c>
      <c r="H122" s="7" t="s">
        <v>35</v>
      </c>
      <c r="I122" s="8" t="s">
        <v>48</v>
      </c>
      <c r="J122" s="8">
        <f>IF(ISERROR(W122*X122),"",W122*X122)</f>
        <v>16</v>
      </c>
      <c r="K122" s="14" t="str">
        <f>IF(ISERROR(VLOOKUP(Y122,'Directive OSH09 (FR)'!$T$6:$U$10,2,FALSE)),"",VLOOKUP(Y122,'Directive OSH09 (FR)'!$T$6:$U$10,2,FALSE))</f>
        <v>2-Tolérable</v>
      </c>
      <c r="L122" s="126"/>
      <c r="M122" s="127"/>
      <c r="N122" s="27"/>
      <c r="O122" s="27"/>
      <c r="P122" s="27"/>
      <c r="Q122" s="57"/>
      <c r="R122" s="35"/>
      <c r="S122" s="7">
        <f t="shared" si="94"/>
        <v>1</v>
      </c>
      <c r="T122" s="35">
        <f t="shared" si="94"/>
        <v>1</v>
      </c>
      <c r="U122" s="3">
        <f>IF(A122="",0,IF(Q$125="",1,IF(Q$125+$U$89*365&lt;$U$1,1,0)))</f>
        <v>1</v>
      </c>
      <c r="V122" s="163">
        <f>IF(A122="",0,IF(Q$125="",1,IF(Q$125+$V$89*365&lt;$U$1,1,0)))</f>
        <v>1</v>
      </c>
      <c r="W122" s="162">
        <f>IF(ISERROR(VLOOKUP(H122,'Directive OSH09 (FR)'!$O$6:$P$10,2,FALSE)),"",VLOOKUP(H122,'Directive OSH09 (FR)'!$O$6:$P$10,2,FALSE))</f>
        <v>2</v>
      </c>
      <c r="X122" s="3">
        <f>IF(ISERROR(VLOOKUP(I122,'Directive OSH09 (FR)'!$O$13:$P$17,2,FALSE)),"",VLOOKUP(I122,'Directive OSH09 (FR)'!$O$13:$P$17,2,FALSE))</f>
        <v>8</v>
      </c>
      <c r="Y122" s="3">
        <f>IF(J122="","",IF(J122&gt;=161,5,IF(J122&gt;=65,4,IF(J122&gt;=20,3,IF(J122&gt;=9,2,1)))))</f>
        <v>2</v>
      </c>
      <c r="Z122" s="196" t="s">
        <v>568</v>
      </c>
      <c r="AA122" s="418"/>
      <c r="AB122" s="418"/>
      <c r="AC122" s="418"/>
      <c r="AD122" s="420"/>
      <c r="AE122" s="417"/>
      <c r="AF122" s="8"/>
      <c r="AG122" s="8"/>
      <c r="AH122" s="8"/>
      <c r="AI122" s="419"/>
    </row>
    <row r="123" spans="1:35" ht="51">
      <c r="A123" s="261" t="s">
        <v>424</v>
      </c>
      <c r="B123" s="8" t="s">
        <v>580</v>
      </c>
      <c r="C123" s="8" t="s">
        <v>581</v>
      </c>
      <c r="D123" s="8" t="s">
        <v>582</v>
      </c>
      <c r="E123" s="266" t="s">
        <v>39</v>
      </c>
      <c r="F123" s="267">
        <v>38</v>
      </c>
      <c r="G123" s="321" t="s">
        <v>583</v>
      </c>
      <c r="H123" s="7" t="s">
        <v>38</v>
      </c>
      <c r="I123" s="8" t="s">
        <v>46</v>
      </c>
      <c r="J123" s="8">
        <f>IF(ISERROR(W123*X123),"",W123*X123)</f>
        <v>4</v>
      </c>
      <c r="K123" s="14" t="str">
        <f>IF(ISERROR(VLOOKUP(Y123,'Directive OSH09 (FR)'!$T$6:$U$10,2,FALSE)),"",VLOOKUP(Y123,'Directive OSH09 (FR)'!$T$6:$U$10,2,FALSE))</f>
        <v>1-Negligeable</v>
      </c>
      <c r="L123" s="126"/>
      <c r="M123" s="127"/>
      <c r="N123" s="27"/>
      <c r="O123" s="27"/>
      <c r="P123" s="27"/>
      <c r="Q123" s="57"/>
      <c r="R123" s="35"/>
      <c r="S123" s="7">
        <f t="shared" si="94"/>
        <v>1</v>
      </c>
      <c r="T123" s="35">
        <f t="shared" si="94"/>
        <v>1</v>
      </c>
      <c r="U123" s="3">
        <f>IF(A123="",0,IF(Q$130="",1,IF(Q$130+$U$90*365&lt;$U$1,1,0)))</f>
        <v>1</v>
      </c>
      <c r="V123" s="163">
        <f>IF(A123="",0,IF(Q$130="",1,IF(Q$130+$V$90*365&lt;$U$1,1,0)))</f>
        <v>1</v>
      </c>
      <c r="W123" s="162">
        <f>IF(ISERROR(VLOOKUP(H123,'Directive OSH09 (FR)'!$O$6:$P$10,2,FALSE)),"",VLOOKUP(H123,'Directive OSH09 (FR)'!$O$6:$P$10,2,FALSE))</f>
        <v>4</v>
      </c>
      <c r="X123" s="3">
        <f>IF(ISERROR(VLOOKUP(I123,'Directive OSH09 (FR)'!$O$13:$P$17,2,FALSE)),"",VLOOKUP(I123,'Directive OSH09 (FR)'!$O$13:$P$17,2,FALSE))</f>
        <v>1</v>
      </c>
      <c r="Y123" s="3">
        <f>IF(J123="","",IF(J123&gt;=161,5,IF(J123&gt;=65,4,IF(J123&gt;=20,3,IF(J123&gt;=9,2,1)))))</f>
        <v>1</v>
      </c>
      <c r="Z123" s="177" t="s">
        <v>568</v>
      </c>
      <c r="AA123" s="418"/>
      <c r="AB123" s="418"/>
      <c r="AC123" s="418"/>
      <c r="AD123" s="418"/>
      <c r="AE123" s="418"/>
      <c r="AF123" s="7"/>
      <c r="AG123" s="8"/>
      <c r="AH123" s="8"/>
      <c r="AI123" s="14"/>
    </row>
    <row r="124" spans="1:35">
      <c r="A124" s="261"/>
      <c r="B124" s="8"/>
      <c r="C124" s="8"/>
      <c r="D124" s="8"/>
      <c r="E124" s="266"/>
      <c r="F124" s="267"/>
      <c r="G124" s="321"/>
      <c r="H124" s="7"/>
      <c r="I124" s="8"/>
      <c r="J124" s="8" t="str">
        <f t="shared" ref="J124:J125" si="95">IF(ISERROR(W124*X124),"",W124*X124)</f>
        <v/>
      </c>
      <c r="K124" s="14" t="str">
        <f>IF(ISERROR(VLOOKUP(Y124,'Directive OSH09 (FR)'!$T$6:$U$10,2,FALSE)),"",VLOOKUP(Y124,'Directive OSH09 (FR)'!$T$6:$U$10,2,FALSE))</f>
        <v/>
      </c>
      <c r="L124" s="126"/>
      <c r="M124" s="127"/>
      <c r="N124" s="27"/>
      <c r="O124" s="27"/>
      <c r="P124" s="27"/>
      <c r="Q124" s="57"/>
      <c r="R124" s="35"/>
      <c r="S124" s="7">
        <f t="shared" ref="S124:T125" si="96">U124</f>
        <v>0</v>
      </c>
      <c r="T124" s="35">
        <f t="shared" si="96"/>
        <v>0</v>
      </c>
      <c r="U124" s="3">
        <f t="shared" ref="U124:U125" si="97">IF(A124="",0,IF(Q$120="",1,IF(Q$120+$U$84*365&lt;$U$1,1,0)))</f>
        <v>0</v>
      </c>
      <c r="V124" s="163">
        <f t="shared" ref="V124:V125" si="98">IF(A124="",0,IF(Q$120="",1,IF(Q$120+$V$84*365&lt;$U$1,1,0)))</f>
        <v>0</v>
      </c>
      <c r="W124" s="162" t="str">
        <f>IF(ISERROR(VLOOKUP(H124,'Directive OSH09 (FR)'!$O$6:$P$10,2,FALSE)),"",VLOOKUP(H124,'Directive OSH09 (FR)'!$O$6:$P$10,2,FALSE))</f>
        <v/>
      </c>
      <c r="X124" s="3" t="str">
        <f>IF(ISERROR(VLOOKUP(I124,'Directive OSH09 (FR)'!$O$13:$P$17,2,FALSE)),"",VLOOKUP(I124,'Directive OSH09 (FR)'!$O$13:$P$17,2,FALSE))</f>
        <v/>
      </c>
      <c r="Y124" s="163" t="str">
        <f t="shared" ref="Y124:Y125" si="99">IF(J124="","",IF(J124&gt;=161,5,IF(J124&gt;=65,4,IF(J124&gt;=20,3,IF(J124&gt;=9,2,1)))))</f>
        <v/>
      </c>
      <c r="Z124" s="417"/>
      <c r="AA124" s="418"/>
      <c r="AB124" s="418"/>
      <c r="AC124" s="418"/>
      <c r="AD124" s="419"/>
      <c r="AE124" s="417"/>
      <c r="AF124" s="418"/>
      <c r="AG124" s="418"/>
      <c r="AH124" s="418"/>
      <c r="AI124" s="419"/>
    </row>
    <row r="125" spans="1:35" ht="5.25" customHeight="1">
      <c r="A125" s="405"/>
      <c r="B125" s="62"/>
      <c r="C125" s="62"/>
      <c r="D125" s="62"/>
      <c r="E125" s="293"/>
      <c r="F125" s="282"/>
      <c r="G125" s="458"/>
      <c r="H125" s="61"/>
      <c r="I125" s="62"/>
      <c r="J125" s="62" t="str">
        <f t="shared" si="95"/>
        <v/>
      </c>
      <c r="K125" s="63" t="str">
        <f>IF(ISERROR(VLOOKUP(Y125,'Directive OSH09 (FR)'!$T$6:$U$10,2,FALSE)),"",VLOOKUP(Y125,'Directive OSH09 (FR)'!$T$6:$U$10,2,FALSE))</f>
        <v/>
      </c>
      <c r="L125" s="61"/>
      <c r="M125" s="64"/>
      <c r="N125" s="64"/>
      <c r="O125" s="64"/>
      <c r="P125" s="64"/>
      <c r="Q125" s="65"/>
      <c r="R125" s="66"/>
      <c r="S125" s="61">
        <f t="shared" si="96"/>
        <v>0</v>
      </c>
      <c r="T125" s="66">
        <f t="shared" si="96"/>
        <v>0</v>
      </c>
      <c r="U125" s="164">
        <f t="shared" si="97"/>
        <v>0</v>
      </c>
      <c r="V125" s="165">
        <f t="shared" si="98"/>
        <v>0</v>
      </c>
      <c r="W125" s="162" t="str">
        <f>IF(ISERROR(VLOOKUP(H125,'Directive OSH09 (FR)'!$O$6:$P$10,2,FALSE)),"",VLOOKUP(H125,'Directive OSH09 (FR)'!$O$6:$P$10,2,FALSE))</f>
        <v/>
      </c>
      <c r="X125" s="3" t="str">
        <f>IF(ISERROR(VLOOKUP(I125,'Directive OSH09 (FR)'!$O$13:$P$17,2,FALSE)),"",VLOOKUP(I125,'Directive OSH09 (FR)'!$O$13:$P$17,2,FALSE))</f>
        <v/>
      </c>
      <c r="Y125" s="163" t="str">
        <f t="shared" si="99"/>
        <v/>
      </c>
      <c r="Z125" s="417"/>
      <c r="AA125" s="418"/>
      <c r="AB125" s="418"/>
      <c r="AC125" s="418"/>
      <c r="AD125" s="419"/>
      <c r="AE125" s="417"/>
      <c r="AF125" s="418"/>
      <c r="AG125" s="418"/>
      <c r="AH125" s="418"/>
      <c r="AI125" s="419"/>
    </row>
    <row r="126" spans="1:35">
      <c r="A126" s="523" t="s">
        <v>295</v>
      </c>
      <c r="B126" s="391"/>
      <c r="C126" s="391"/>
      <c r="D126" s="391"/>
      <c r="E126" s="292"/>
      <c r="F126" s="281"/>
      <c r="G126" s="457"/>
      <c r="H126" s="454"/>
      <c r="I126" s="391"/>
      <c r="J126" s="391" t="str">
        <f>IF(SUM(J127:J131)=0,"",MAX(J127:J131))</f>
        <v/>
      </c>
      <c r="K126" s="24" t="str">
        <f>IF(ISERROR(VLOOKUP(Y126,'Directive OSH09 (FR)'!$T$6:$U$10,2,FALSE)),"",VLOOKUP(Y126,'Directive OSH09 (FR)'!$T$6:$U$10,2,FALSE))</f>
        <v/>
      </c>
      <c r="L126" s="43" t="str">
        <f>IF(ISERROR(VLOOKUP($A126,Dangers!$B$4:$G$1001,4,FALSE)),"ERR",IF(ISBLANK(VLOOKUP($A126,Dangers!$B$4:$G$1001,4,FALSE)),"","Yes"))</f>
        <v/>
      </c>
      <c r="M126" s="26" t="str">
        <f>IF(ISERROR(VLOOKUP($A126,Dangers!$B$4:$G$1001,6,FALSE)),"ERR",IF(ISBLANK((VLOOKUP($A126,Dangers!$B$4:$G$1001,6,FALSE))),"","Yes"))</f>
        <v/>
      </c>
      <c r="N126" s="26"/>
      <c r="O126" s="26"/>
      <c r="P126" s="26"/>
      <c r="Q126" s="132" t="str">
        <f>IF(OR(L126="Yes",M126="Yes"),MAX(Q127:Q131),"")</f>
        <v/>
      </c>
      <c r="R126" s="34"/>
      <c r="S126" s="43">
        <f>IF(L126="Yes",IF(SUM(S127:S131)=0,0,1),2)</f>
        <v>2</v>
      </c>
      <c r="T126" s="34">
        <f>IF(M126="Yes",IF(SUM(T127:T131)=0,0,1),2)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163" t="str">
        <f>IF(J126="","",IF(J126&gt;=161,5,IF(J126&gt;=65,4,IF(J126&gt;=20,3,IF(J126&gt;=9,2,1)))))</f>
        <v/>
      </c>
      <c r="Z126" s="232"/>
      <c r="AA126" s="233"/>
      <c r="AB126" s="233"/>
      <c r="AC126" s="233"/>
      <c r="AD126" s="234"/>
      <c r="AE126" s="232"/>
      <c r="AF126" s="233"/>
      <c r="AG126" s="233"/>
      <c r="AH126" s="233"/>
      <c r="AI126" s="234"/>
    </row>
    <row r="127" spans="1:35">
      <c r="A127" s="260" t="s">
        <v>463</v>
      </c>
      <c r="B127" s="8"/>
      <c r="C127" s="8"/>
      <c r="D127" s="8"/>
      <c r="E127" s="266"/>
      <c r="F127" s="267"/>
      <c r="G127" s="321"/>
      <c r="H127" s="7"/>
      <c r="I127" s="8"/>
      <c r="J127" s="8" t="str">
        <f>IF(ISERROR(W127*X127),"",W127*X127)</f>
        <v/>
      </c>
      <c r="K127" s="14" t="str">
        <f>IF(ISERROR(VLOOKUP(Y127,'Directive OSH09 (FR)'!$T$6:$U$10,2,FALSE)),"",VLOOKUP(Y127,'Directive OSH09 (FR)'!$T$6:$U$10,2,FALSE))</f>
        <v/>
      </c>
      <c r="L127" s="126"/>
      <c r="M127" s="127"/>
      <c r="N127" s="27"/>
      <c r="O127" s="27"/>
      <c r="P127" s="27"/>
      <c r="Q127" s="57"/>
      <c r="R127" s="35"/>
      <c r="S127" s="7">
        <f t="shared" ref="S127:T131" si="100">U127</f>
        <v>1</v>
      </c>
      <c r="T127" s="35">
        <f t="shared" si="100"/>
        <v>1</v>
      </c>
      <c r="U127" s="3">
        <f>IF(A127="",0,IF(Q$126="",1,IF(Q$126+$U$84*365&lt;$U$1,1,0)))</f>
        <v>1</v>
      </c>
      <c r="V127" s="163">
        <f>IF(A127="",0,IF(Q$126="",1,IF(Q$126+$V$84*365&lt;$U$1,1,0)))</f>
        <v>1</v>
      </c>
      <c r="W127" s="162" t="str">
        <f>IF(ISERROR(VLOOKUP(H127,'Directive OSH09 (FR)'!$O$6:$P$10,2,FALSE)),"",VLOOKUP(H127,'Directive OSH09 (FR)'!$O$6:$P$10,2,FALSE))</f>
        <v/>
      </c>
      <c r="X127" s="3" t="str">
        <f>IF(ISERROR(VLOOKUP(I127,'Directive OSH09 (FR)'!$O$13:$P$17,2,FALSE)),"",VLOOKUP(I127,'Directive OSH09 (FR)'!$O$13:$P$17,2,FALSE))</f>
        <v/>
      </c>
      <c r="Y127" s="163" t="str">
        <f>IF(J127="","",IF(J127&gt;=161,5,IF(J127&gt;=65,4,IF(J127&gt;=20,3,IF(J127&gt;=9,2,1)))))</f>
        <v/>
      </c>
      <c r="Z127" s="417"/>
      <c r="AA127" s="418"/>
      <c r="AB127" s="418"/>
      <c r="AC127" s="418"/>
      <c r="AD127" s="419"/>
      <c r="AE127" s="417"/>
      <c r="AF127" s="418"/>
      <c r="AG127" s="418"/>
      <c r="AH127" s="418"/>
      <c r="AI127" s="419"/>
    </row>
    <row r="128" spans="1:35">
      <c r="A128" s="261"/>
      <c r="B128" s="8"/>
      <c r="C128" s="8"/>
      <c r="D128" s="8"/>
      <c r="E128" s="266"/>
      <c r="F128" s="267"/>
      <c r="G128" s="321"/>
      <c r="H128" s="7"/>
      <c r="I128" s="8"/>
      <c r="J128" s="8" t="str">
        <f t="shared" ref="J128:J131" si="101">IF(ISERROR(W128*X128),"",W128*X128)</f>
        <v/>
      </c>
      <c r="K128" s="14" t="str">
        <f>IF(ISERROR(VLOOKUP(Y128,'Directive OSH09 (FR)'!$T$6:$U$10,2,FALSE)),"",VLOOKUP(Y128,'Directive OSH09 (FR)'!$T$6:$U$10,2,FALSE))</f>
        <v/>
      </c>
      <c r="L128" s="126"/>
      <c r="M128" s="127"/>
      <c r="N128" s="27"/>
      <c r="O128" s="27"/>
      <c r="P128" s="27"/>
      <c r="Q128" s="57"/>
      <c r="R128" s="35"/>
      <c r="S128" s="7">
        <f t="shared" si="100"/>
        <v>0</v>
      </c>
      <c r="T128" s="35">
        <f t="shared" si="100"/>
        <v>0</v>
      </c>
      <c r="U128" s="3">
        <f t="shared" ref="U128:U131" si="102">IF(A128="",0,IF(Q$126="",1,IF(Q$126+$U$84*365&lt;$U$1,1,0)))</f>
        <v>0</v>
      </c>
      <c r="V128" s="163">
        <f t="shared" ref="V128:V131" si="103">IF(A128="",0,IF(Q$126="",1,IF(Q$126+$V$84*365&lt;$U$1,1,0)))</f>
        <v>0</v>
      </c>
      <c r="W128" s="162" t="str">
        <f>IF(ISERROR(VLOOKUP(H128,'Directive OSH09 (FR)'!$O$6:$P$10,2,FALSE)),"",VLOOKUP(H128,'Directive OSH09 (FR)'!$O$6:$P$10,2,FALSE))</f>
        <v/>
      </c>
      <c r="X128" s="3" t="str">
        <f>IF(ISERROR(VLOOKUP(I128,'Directive OSH09 (FR)'!$O$13:$P$17,2,FALSE)),"",VLOOKUP(I128,'Directive OSH09 (FR)'!$O$13:$P$17,2,FALSE))</f>
        <v/>
      </c>
      <c r="Y128" s="163" t="str">
        <f t="shared" ref="Y128:Y131" si="104">IF(J128="","",IF(J128&gt;=161,5,IF(J128&gt;=65,4,IF(J128&gt;=20,3,IF(J128&gt;=9,2,1)))))</f>
        <v/>
      </c>
      <c r="Z128" s="417"/>
      <c r="AA128" s="418"/>
      <c r="AB128" s="418"/>
      <c r="AC128" s="418"/>
      <c r="AD128" s="419"/>
      <c r="AE128" s="417"/>
      <c r="AF128" s="418"/>
      <c r="AG128" s="418"/>
      <c r="AH128" s="418"/>
      <c r="AI128" s="419"/>
    </row>
    <row r="129" spans="1:35">
      <c r="A129" s="261"/>
      <c r="B129" s="8"/>
      <c r="C129" s="8"/>
      <c r="D129" s="8"/>
      <c r="E129" s="266"/>
      <c r="F129" s="267"/>
      <c r="G129" s="321"/>
      <c r="H129" s="7"/>
      <c r="I129" s="8"/>
      <c r="J129" s="8" t="str">
        <f t="shared" si="101"/>
        <v/>
      </c>
      <c r="K129" s="14" t="str">
        <f>IF(ISERROR(VLOOKUP(Y129,'Directive OSH09 (FR)'!$T$6:$U$10,2,FALSE)),"",VLOOKUP(Y129,'Directive OSH09 (FR)'!$T$6:$U$10,2,FALSE))</f>
        <v/>
      </c>
      <c r="L129" s="126"/>
      <c r="M129" s="127"/>
      <c r="N129" s="27"/>
      <c r="O129" s="27"/>
      <c r="P129" s="27"/>
      <c r="Q129" s="57"/>
      <c r="R129" s="35"/>
      <c r="S129" s="7">
        <f t="shared" si="100"/>
        <v>0</v>
      </c>
      <c r="T129" s="35">
        <f t="shared" si="100"/>
        <v>0</v>
      </c>
      <c r="U129" s="3">
        <f t="shared" si="102"/>
        <v>0</v>
      </c>
      <c r="V129" s="163">
        <f t="shared" si="103"/>
        <v>0</v>
      </c>
      <c r="W129" s="162" t="str">
        <f>IF(ISERROR(VLOOKUP(H129,'Directive OSH09 (FR)'!$O$6:$P$10,2,FALSE)),"",VLOOKUP(H129,'Directive OSH09 (FR)'!$O$6:$P$10,2,FALSE))</f>
        <v/>
      </c>
      <c r="X129" s="3" t="str">
        <f>IF(ISERROR(VLOOKUP(I129,'Directive OSH09 (FR)'!$O$13:$P$17,2,FALSE)),"",VLOOKUP(I129,'Directive OSH09 (FR)'!$O$13:$P$17,2,FALSE))</f>
        <v/>
      </c>
      <c r="Y129" s="163" t="str">
        <f t="shared" si="104"/>
        <v/>
      </c>
      <c r="Z129" s="417"/>
      <c r="AA129" s="418"/>
      <c r="AB129" s="418"/>
      <c r="AC129" s="418"/>
      <c r="AD129" s="419"/>
      <c r="AE129" s="417"/>
      <c r="AF129" s="418"/>
      <c r="AG129" s="418"/>
      <c r="AH129" s="418"/>
      <c r="AI129" s="419"/>
    </row>
    <row r="130" spans="1:35">
      <c r="A130" s="261"/>
      <c r="B130" s="8"/>
      <c r="C130" s="8"/>
      <c r="D130" s="8"/>
      <c r="E130" s="266"/>
      <c r="F130" s="267"/>
      <c r="G130" s="321"/>
      <c r="H130" s="7"/>
      <c r="I130" s="8"/>
      <c r="J130" s="8" t="str">
        <f t="shared" si="101"/>
        <v/>
      </c>
      <c r="K130" s="14" t="str">
        <f>IF(ISERROR(VLOOKUP(Y130,'Directive OSH09 (FR)'!$T$6:$U$10,2,FALSE)),"",VLOOKUP(Y130,'Directive OSH09 (FR)'!$T$6:$U$10,2,FALSE))</f>
        <v/>
      </c>
      <c r="L130" s="126"/>
      <c r="M130" s="127"/>
      <c r="N130" s="27"/>
      <c r="O130" s="27"/>
      <c r="P130" s="27"/>
      <c r="Q130" s="57"/>
      <c r="R130" s="35"/>
      <c r="S130" s="7">
        <f t="shared" si="100"/>
        <v>0</v>
      </c>
      <c r="T130" s="35">
        <f t="shared" si="100"/>
        <v>0</v>
      </c>
      <c r="U130" s="3">
        <f t="shared" si="102"/>
        <v>0</v>
      </c>
      <c r="V130" s="163">
        <f t="shared" si="103"/>
        <v>0</v>
      </c>
      <c r="W130" s="162" t="str">
        <f>IF(ISERROR(VLOOKUP(H130,'Directive OSH09 (FR)'!$O$6:$P$10,2,FALSE)),"",VLOOKUP(H130,'Directive OSH09 (FR)'!$O$6:$P$10,2,FALSE))</f>
        <v/>
      </c>
      <c r="X130" s="3" t="str">
        <f>IF(ISERROR(VLOOKUP(I130,'Directive OSH09 (FR)'!$O$13:$P$17,2,FALSE)),"",VLOOKUP(I130,'Directive OSH09 (FR)'!$O$13:$P$17,2,FALSE))</f>
        <v/>
      </c>
      <c r="Y130" s="163" t="str">
        <f t="shared" si="104"/>
        <v/>
      </c>
      <c r="Z130" s="417"/>
      <c r="AA130" s="418"/>
      <c r="AB130" s="418"/>
      <c r="AC130" s="418"/>
      <c r="AD130" s="419"/>
      <c r="AE130" s="417"/>
      <c r="AF130" s="418"/>
      <c r="AG130" s="418"/>
      <c r="AH130" s="418"/>
      <c r="AI130" s="419"/>
    </row>
    <row r="131" spans="1:35" ht="5.25" customHeight="1">
      <c r="A131" s="405"/>
      <c r="B131" s="62"/>
      <c r="C131" s="62"/>
      <c r="D131" s="62"/>
      <c r="E131" s="293"/>
      <c r="F131" s="282"/>
      <c r="G131" s="458"/>
      <c r="H131" s="61"/>
      <c r="I131" s="62"/>
      <c r="J131" s="62" t="str">
        <f t="shared" si="101"/>
        <v/>
      </c>
      <c r="K131" s="63" t="str">
        <f>IF(ISERROR(VLOOKUP(Y131,'Directive OSH09 (FR)'!$T$6:$U$10,2,FALSE)),"",VLOOKUP(Y131,'Directive OSH09 (FR)'!$T$6:$U$10,2,FALSE))</f>
        <v/>
      </c>
      <c r="L131" s="61"/>
      <c r="M131" s="64"/>
      <c r="N131" s="64"/>
      <c r="O131" s="64"/>
      <c r="P131" s="64"/>
      <c r="Q131" s="65"/>
      <c r="R131" s="66"/>
      <c r="S131" s="61">
        <f t="shared" si="100"/>
        <v>0</v>
      </c>
      <c r="T131" s="66">
        <f t="shared" si="100"/>
        <v>0</v>
      </c>
      <c r="U131" s="164">
        <f t="shared" si="102"/>
        <v>0</v>
      </c>
      <c r="V131" s="165">
        <f t="shared" si="103"/>
        <v>0</v>
      </c>
      <c r="W131" s="162" t="str">
        <f>IF(ISERROR(VLOOKUP(H131,'Directive OSH09 (FR)'!$O$6:$P$10,2,FALSE)),"",VLOOKUP(H131,'Directive OSH09 (FR)'!$O$6:$P$10,2,FALSE))</f>
        <v/>
      </c>
      <c r="X131" s="3" t="str">
        <f>IF(ISERROR(VLOOKUP(I131,'Directive OSH09 (FR)'!$O$13:$P$17,2,FALSE)),"",VLOOKUP(I131,'Directive OSH09 (FR)'!$O$13:$P$17,2,FALSE))</f>
        <v/>
      </c>
      <c r="Y131" s="163" t="str">
        <f t="shared" si="104"/>
        <v/>
      </c>
      <c r="Z131" s="417"/>
      <c r="AA131" s="418"/>
      <c r="AB131" s="418"/>
      <c r="AC131" s="418"/>
      <c r="AD131" s="419"/>
      <c r="AE131" s="417"/>
      <c r="AF131" s="418"/>
      <c r="AG131" s="418"/>
      <c r="AH131" s="418"/>
      <c r="AI131" s="419"/>
    </row>
    <row r="132" spans="1:35">
      <c r="A132" s="523" t="s">
        <v>296</v>
      </c>
      <c r="B132" s="391"/>
      <c r="C132" s="391"/>
      <c r="D132" s="391"/>
      <c r="E132" s="292"/>
      <c r="F132" s="281"/>
      <c r="G132" s="457"/>
      <c r="H132" s="454"/>
      <c r="I132" s="391"/>
      <c r="J132" s="391">
        <f>IF(SUM(J133:J138)=0,"",MAX(J133:J138))</f>
        <v>36</v>
      </c>
      <c r="K132" s="24" t="str">
        <f>IF(ISERROR(VLOOKUP(Y132,'Directive OSH09 (FR)'!$T$6:$U$10,2,FALSE)),"",VLOOKUP(Y132,'Directive OSH09 (FR)'!$T$6:$U$10,2,FALSE))</f>
        <v>3-Moderé</v>
      </c>
      <c r="L132" s="43" t="str">
        <f>IF(ISERROR(VLOOKUP($A132,Dangers!$B$4:$G$1001,4,FALSE)),"ERR",IF(ISBLANK(VLOOKUP($A132,Dangers!$B$4:$G$1001,4,FALSE)),"","Yes"))</f>
        <v/>
      </c>
      <c r="M132" s="26" t="str">
        <f>IF(ISERROR(VLOOKUP($A132,Dangers!$B$4:$G$1001,6,FALSE)),"ERR",IF(ISBLANK((VLOOKUP($A132,Dangers!$B$4:$G$1001,6,FALSE))),"","Yes"))</f>
        <v/>
      </c>
      <c r="N132" s="26"/>
      <c r="O132" s="26"/>
      <c r="P132" s="26"/>
      <c r="Q132" s="132" t="str">
        <f>IF(OR(L132="Yes",M132="Yes"),MAX(Q133:Q138),"")</f>
        <v/>
      </c>
      <c r="R132" s="34"/>
      <c r="S132" s="43">
        <f>IF(L132="Yes",IF(SUM(S133:S138)=0,0,1),2)</f>
        <v>2</v>
      </c>
      <c r="T132" s="34">
        <f>IF(M132="Yes",IF(SUM(T133:T138)=0,0,1),2)</f>
        <v>2</v>
      </c>
      <c r="U132" s="160">
        <v>3</v>
      </c>
      <c r="V132" s="161">
        <v>0</v>
      </c>
      <c r="W132" s="162" t="str">
        <f>IF(ISERROR(VLOOKUP(H132,'Directive OSH09 (FR)'!$O$6:$P$10,2,FALSE)),"",VLOOKUP(H132,'Directive OSH09 (FR)'!$O$6:$P$10,2,FALSE))</f>
        <v/>
      </c>
      <c r="X132" s="3" t="str">
        <f>IF(ISERROR(VLOOKUP(I132,'Directive OSH09 (FR)'!$O$13:$P$17,2,FALSE)),"",VLOOKUP(I132,'Directive OSH09 (FR)'!$O$13:$P$17,2,FALSE))</f>
        <v/>
      </c>
      <c r="Y132" s="163">
        <f>IF(J132="","",IF(J132&gt;=161,5,IF(J132&gt;=65,4,IF(J132&gt;=20,3,IF(J132&gt;=9,2,1)))))</f>
        <v>3</v>
      </c>
      <c r="Z132" s="232"/>
      <c r="AA132" s="233"/>
      <c r="AB132" s="233"/>
      <c r="AC132" s="233"/>
      <c r="AD132" s="234"/>
      <c r="AE132" s="232"/>
      <c r="AF132" s="233"/>
      <c r="AG132" s="233"/>
      <c r="AH132" s="233"/>
      <c r="AI132" s="234"/>
    </row>
    <row r="133" spans="1:35" ht="91.5" customHeight="1">
      <c r="A133" s="261"/>
      <c r="B133" s="255" t="s">
        <v>1146</v>
      </c>
      <c r="C133" s="8" t="s">
        <v>1147</v>
      </c>
      <c r="D133" s="255" t="s">
        <v>1148</v>
      </c>
      <c r="E133" s="266" t="s">
        <v>36</v>
      </c>
      <c r="F133" s="267">
        <v>38</v>
      </c>
      <c r="G133" s="321" t="s">
        <v>508</v>
      </c>
      <c r="H133" s="7" t="s">
        <v>35</v>
      </c>
      <c r="I133" s="8" t="s">
        <v>48</v>
      </c>
      <c r="J133" s="8">
        <f>IF(ISERROR(W133*X133),"",W133*X133)</f>
        <v>16</v>
      </c>
      <c r="K133" s="14" t="str">
        <f>IF(ISERROR(VLOOKUP(Y133,'Directive OSH09 (FR)'!$T$6:$U$10,2,FALSE)),"",VLOOKUP(Y133,'Directive OSH09 (FR)'!$T$6:$U$10,2,FALSE))</f>
        <v>2-Tolérable</v>
      </c>
      <c r="L133" s="126"/>
      <c r="M133" s="127"/>
      <c r="N133" s="27"/>
      <c r="O133" s="27"/>
      <c r="P133" s="27"/>
      <c r="Q133" s="57"/>
      <c r="R133" s="35"/>
      <c r="S133" s="7">
        <f t="shared" ref="S133:T133" si="105">U133</f>
        <v>0</v>
      </c>
      <c r="T133" s="35">
        <f t="shared" si="105"/>
        <v>0</v>
      </c>
      <c r="U133" s="3">
        <f>IF(A133="",0,IF(Q$138="",1,IF(Q$138+$U$89*365&lt;$U$1,1,0)))</f>
        <v>0</v>
      </c>
      <c r="V133" s="163">
        <f>IF(A133="",0,IF(Q$138="",1,IF(Q$138+$V$89*365&lt;$U$1,1,0)))</f>
        <v>0</v>
      </c>
      <c r="W133" s="162">
        <f>IF(ISERROR(VLOOKUP(H133,'Directive OSH09 (FR)'!$O$6:$P$10,2,FALSE)),"",VLOOKUP(H133,'Directive OSH09 (FR)'!$O$6:$P$10,2,FALSE))</f>
        <v>2</v>
      </c>
      <c r="X133" s="3">
        <f>IF(ISERROR(VLOOKUP(I133,'Directive OSH09 (FR)'!$O$13:$P$17,2,FALSE)),"",VLOOKUP(I133,'Directive OSH09 (FR)'!$O$13:$P$17,2,FALSE))</f>
        <v>8</v>
      </c>
      <c r="Y133" s="3">
        <f t="shared" ref="Y133" si="106">IF(J133="","",IF(J133&gt;=161,5,IF(J133&gt;=65,4,IF(J133&gt;=20,3,IF(J133&gt;=9,2,1)))))</f>
        <v>2</v>
      </c>
      <c r="Z133" s="210"/>
      <c r="AA133" s="418"/>
      <c r="AB133" s="418"/>
      <c r="AC133" s="418"/>
      <c r="AD133" s="419"/>
      <c r="AE133" s="421"/>
      <c r="AF133" s="8"/>
      <c r="AG133" s="255"/>
      <c r="AH133" s="8">
        <f t="shared" ref="AH133" si="107">IF(ISERROR(AU133*AV133),"",AU133*AV133)</f>
        <v>0</v>
      </c>
      <c r="AI133" s="423"/>
    </row>
    <row r="134" spans="1:35" ht="25.5">
      <c r="A134" s="260"/>
      <c r="B134" s="8" t="s">
        <v>1149</v>
      </c>
      <c r="C134" s="283" t="s">
        <v>1150</v>
      </c>
      <c r="D134" s="324" t="s">
        <v>1151</v>
      </c>
      <c r="E134" s="325" t="s">
        <v>33</v>
      </c>
      <c r="F134" s="267">
        <v>38</v>
      </c>
      <c r="G134" s="321" t="s">
        <v>511</v>
      </c>
      <c r="H134" s="7" t="s">
        <v>35</v>
      </c>
      <c r="I134" s="8" t="s">
        <v>47</v>
      </c>
      <c r="J134" s="8">
        <f>IF(ISERROR(W134*X134),"",W134*X134)</f>
        <v>8</v>
      </c>
      <c r="K134" s="14" t="str">
        <f>IF(ISERROR(VLOOKUP(Y134,'Directive OSH09 (FR)'!$T$6:$U$10,2,FALSE)),"",VLOOKUP(Y134,'Directive OSH09 (FR)'!$T$6:$U$10,2,FALSE))</f>
        <v>1-Negligeable</v>
      </c>
      <c r="L134" s="126"/>
      <c r="M134" s="127"/>
      <c r="N134" s="27"/>
      <c r="O134" s="27"/>
      <c r="P134" s="27"/>
      <c r="Q134" s="57"/>
      <c r="R134" s="35"/>
      <c r="S134" s="7">
        <f t="shared" ref="S134:T138" si="108">U134</f>
        <v>0</v>
      </c>
      <c r="T134" s="35">
        <f t="shared" si="108"/>
        <v>0</v>
      </c>
      <c r="U134" s="3">
        <f>IF(A134="",0,IF(Q$66="",1,IF(Q$66+$U$66*365&lt;$U$1,1,0)))</f>
        <v>0</v>
      </c>
      <c r="V134" s="163">
        <f>IF(A134="",0,IF(Q$66="",1,IF(Q$66+$V$66*365&lt;$U$1,1,0)))</f>
        <v>0</v>
      </c>
      <c r="W134" s="162">
        <f>IF(ISERROR(VLOOKUP(H134,'Directive OSH09 (FR)'!$O$6:$P$10,2,FALSE)),"",VLOOKUP(H134,'Directive OSH09 (FR)'!$O$6:$P$10,2,FALSE))</f>
        <v>2</v>
      </c>
      <c r="X134" s="3">
        <f>IF(ISERROR(VLOOKUP(I134,'Directive OSH09 (FR)'!$O$13:$P$17,2,FALSE)),"",VLOOKUP(I134,'Directive OSH09 (FR)'!$O$13:$P$17,2,FALSE))</f>
        <v>4</v>
      </c>
      <c r="Y134" s="163">
        <f>IF(J134="","",IF(J134&gt;=161,5,IF(J134&gt;=65,4,IF(J134&gt;=20,3,IF(J134&gt;=9,2,1)))))</f>
        <v>1</v>
      </c>
      <c r="Z134" s="417"/>
      <c r="AA134" s="418"/>
      <c r="AB134" s="418"/>
      <c r="AC134" s="418"/>
      <c r="AD134" s="419"/>
      <c r="AE134" s="417"/>
      <c r="AF134" s="418"/>
      <c r="AG134" s="418"/>
      <c r="AH134" s="418"/>
      <c r="AI134" s="419"/>
    </row>
    <row r="135" spans="1:35" ht="38.25">
      <c r="A135" s="261"/>
      <c r="B135" s="8" t="s">
        <v>597</v>
      </c>
      <c r="C135" s="8" t="s">
        <v>598</v>
      </c>
      <c r="D135" s="8" t="s">
        <v>599</v>
      </c>
      <c r="E135" s="266" t="s">
        <v>36</v>
      </c>
      <c r="F135" s="267">
        <v>38</v>
      </c>
      <c r="G135" s="321" t="s">
        <v>587</v>
      </c>
      <c r="H135" s="7" t="s">
        <v>35</v>
      </c>
      <c r="I135" s="8" t="s">
        <v>48</v>
      </c>
      <c r="J135" s="8" t="str">
        <f>IF(ISERROR(W138*X138),"",W138*X138)</f>
        <v/>
      </c>
      <c r="K135" s="14" t="str">
        <f>IF(ISERROR(VLOOKUP(Y138,'Directive OSH09 (FR)'!$T$6:$U$10,2,FALSE)),"",VLOOKUP(Y138,'Directive OSH09 (FR)'!$T$6:$U$10,2,FALSE))</f>
        <v/>
      </c>
      <c r="L135" s="126"/>
      <c r="M135" s="127"/>
      <c r="N135" s="27"/>
      <c r="O135" s="27"/>
      <c r="P135" s="27"/>
      <c r="Q135" s="57"/>
      <c r="R135" s="35"/>
      <c r="S135" s="7">
        <f>U138</f>
        <v>0</v>
      </c>
      <c r="T135" s="35">
        <f>V138</f>
        <v>0</v>
      </c>
      <c r="U135" s="3">
        <f>IF(A138="",0,IF(Q$138="",1,IF(Q$138+$U$89*365&lt;$U$1,1,0)))</f>
        <v>0</v>
      </c>
      <c r="V135" s="163">
        <f>IF(A138="",0,IF(Q$138="",1,IF(Q$138+$V$89*365&lt;$U$1,1,0)))</f>
        <v>0</v>
      </c>
      <c r="W135" s="162" t="str">
        <f>IF(ISERROR(VLOOKUP(H138,'Directive OSH09 (FR)'!$O$6:$P$10,2,FALSE)),"",VLOOKUP(H138,'Directive OSH09 (FR)'!$O$6:$P$10,2,FALSE))</f>
        <v/>
      </c>
      <c r="X135" s="3" t="str">
        <f>IF(ISERROR(VLOOKUP(I138,'Directive OSH09 (FR)'!$O$13:$P$17,2,FALSE)),"",VLOOKUP(I138,'Directive OSH09 (FR)'!$O$13:$P$17,2,FALSE))</f>
        <v/>
      </c>
      <c r="Y135" s="3" t="str">
        <f>IF(J138="","",IF(J138&gt;=161,5,IF(J138&gt;=65,4,IF(J138&gt;=20,3,IF(J138&gt;=9,2,1)))))</f>
        <v/>
      </c>
      <c r="Z135" s="196" t="s">
        <v>600</v>
      </c>
      <c r="AA135" s="418"/>
      <c r="AB135" s="418"/>
      <c r="AC135" s="418"/>
      <c r="AD135" s="419"/>
      <c r="AE135" s="421"/>
      <c r="AF135" s="8"/>
      <c r="AG135" s="8"/>
      <c r="AH135" s="8">
        <f>IF(ISERROR(AU138*AV138),"",AU138*AV138)</f>
        <v>0</v>
      </c>
      <c r="AI135" s="419"/>
    </row>
    <row r="136" spans="1:35" ht="102">
      <c r="A136" s="261"/>
      <c r="B136" s="8" t="s">
        <v>601</v>
      </c>
      <c r="C136" s="8" t="s">
        <v>602</v>
      </c>
      <c r="D136" s="8" t="s">
        <v>603</v>
      </c>
      <c r="E136" s="266" t="s">
        <v>36</v>
      </c>
      <c r="F136" s="267">
        <v>38</v>
      </c>
      <c r="G136" s="321" t="s">
        <v>587</v>
      </c>
      <c r="H136" s="7" t="s">
        <v>35</v>
      </c>
      <c r="I136" s="8" t="s">
        <v>48</v>
      </c>
      <c r="J136" s="8">
        <f>IF(ISERROR(W136*X136),"",W136*X136)</f>
        <v>16</v>
      </c>
      <c r="K136" s="14" t="str">
        <f>IF(ISERROR(VLOOKUP(Y136,'Directive OSH09 (FR)'!$T$6:$U$10,2,FALSE)),"",VLOOKUP(Y136,'Directive OSH09 (FR)'!$T$6:$U$10,2,FALSE))</f>
        <v>2-Tolérable</v>
      </c>
      <c r="L136" s="126"/>
      <c r="M136" s="127"/>
      <c r="N136" s="27"/>
      <c r="O136" s="27"/>
      <c r="P136" s="27"/>
      <c r="Q136" s="57"/>
      <c r="R136" s="35"/>
      <c r="S136" s="7">
        <f>U136</f>
        <v>0</v>
      </c>
      <c r="T136" s="35">
        <f>V136</f>
        <v>0</v>
      </c>
      <c r="U136" s="3">
        <f>IF(A136="",0,IF(Q$138="",1,IF(Q$138+$U$89*365&lt;$U$1,1,0)))</f>
        <v>0</v>
      </c>
      <c r="V136" s="163">
        <f>IF(A136="",0,IF(Q$138="",1,IF(Q$138+$V$89*365&lt;$U$1,1,0)))</f>
        <v>0</v>
      </c>
      <c r="W136" s="162">
        <f>IF(ISERROR(VLOOKUP(H136,'Directive OSH09 (FR)'!$O$6:$P$10,2,FALSE)),"",VLOOKUP(H136,'Directive OSH09 (FR)'!$O$6:$P$10,2,FALSE))</f>
        <v>2</v>
      </c>
      <c r="X136" s="3">
        <f>IF(ISERROR(VLOOKUP(I136,'Directive OSH09 (FR)'!$O$13:$P$17,2,FALSE)),"",VLOOKUP(I136,'Directive OSH09 (FR)'!$O$13:$P$17,2,FALSE))</f>
        <v>8</v>
      </c>
      <c r="Y136" s="3">
        <f>IF(J136="","",IF(J136&gt;=161,5,IF(J136&gt;=65,4,IF(J136&gt;=20,3,IF(J136&gt;=9,2,1)))))</f>
        <v>2</v>
      </c>
      <c r="Z136" s="196" t="s">
        <v>568</v>
      </c>
      <c r="AA136" s="418"/>
      <c r="AB136" s="418"/>
      <c r="AC136" s="418"/>
      <c r="AD136" s="419"/>
      <c r="AE136" s="421"/>
      <c r="AF136" s="8"/>
      <c r="AG136" s="8"/>
      <c r="AH136" s="8"/>
      <c r="AI136" s="419"/>
    </row>
    <row r="137" spans="1:35" ht="101.25" customHeight="1">
      <c r="A137" s="261"/>
      <c r="B137" s="8" t="s">
        <v>604</v>
      </c>
      <c r="C137" s="255" t="s">
        <v>605</v>
      </c>
      <c r="D137" s="255" t="s">
        <v>606</v>
      </c>
      <c r="E137" s="266" t="s">
        <v>33</v>
      </c>
      <c r="F137" s="283">
        <v>38</v>
      </c>
      <c r="G137" s="321" t="s">
        <v>508</v>
      </c>
      <c r="H137" s="7" t="s">
        <v>35</v>
      </c>
      <c r="I137" s="8" t="s">
        <v>49</v>
      </c>
      <c r="J137" s="8">
        <f>IF(ISERROR(W137*X137),"",W137*X137)</f>
        <v>36</v>
      </c>
      <c r="K137" s="14" t="str">
        <f>IF(ISERROR(VLOOKUP(Y137,'Directive OSH09 (FR)'!$T$6:$U$10,2,FALSE)),"",VLOOKUP(Y137,'Directive OSH09 (FR)'!$T$6:$U$10,2,FALSE))</f>
        <v>3-Moderé</v>
      </c>
      <c r="L137" s="126"/>
      <c r="M137" s="127"/>
      <c r="N137" s="27"/>
      <c r="O137" s="27"/>
      <c r="P137" s="27"/>
      <c r="Q137" s="57"/>
      <c r="R137" s="35"/>
      <c r="S137" s="7">
        <f t="shared" ref="S137:T137" si="109">U137</f>
        <v>0</v>
      </c>
      <c r="T137" s="35">
        <f t="shared" si="109"/>
        <v>0</v>
      </c>
      <c r="U137" s="3">
        <f>IF(A137="",0,IF(Q$137="",1,IF(Q$137+$U$89*365&lt;$U$1,1,0)))</f>
        <v>0</v>
      </c>
      <c r="V137" s="163">
        <f>IF(A137="",0,IF(Q$137="",1,IF(Q$137+$V$89*365&lt;$U$1,1,0)))</f>
        <v>0</v>
      </c>
      <c r="W137" s="162">
        <f>IF(ISERROR(VLOOKUP(H137,'Directive OSH09 (FR)'!$O$6:$P$10,2,FALSE)),"",VLOOKUP(H137,'Directive OSH09 (FR)'!$O$6:$P$10,2,FALSE))</f>
        <v>2</v>
      </c>
      <c r="X137" s="3">
        <f>IF(ISERROR(VLOOKUP(I137,'Directive OSH09 (FR)'!$O$13:$P$17,2,FALSE)),"",VLOOKUP(I137,'Directive OSH09 (FR)'!$O$13:$P$17,2,FALSE))</f>
        <v>18</v>
      </c>
      <c r="Y137" s="3">
        <f>IF(J137="","",IF(J137&gt;=161,5,IF(J137&gt;=65,4,IF(J137&gt;=20,3,IF(J137&gt;=9,2,1)))))</f>
        <v>3</v>
      </c>
      <c r="Z137" s="417"/>
      <c r="AA137" s="418"/>
      <c r="AB137" s="418"/>
      <c r="AC137" s="418"/>
      <c r="AD137" s="419"/>
      <c r="AE137" s="417"/>
      <c r="AF137" s="418"/>
      <c r="AG137" s="418"/>
      <c r="AH137" s="418"/>
      <c r="AI137" s="419"/>
    </row>
    <row r="138" spans="1:35" ht="5.25" customHeight="1">
      <c r="A138" s="405"/>
      <c r="B138" s="62"/>
      <c r="C138" s="62"/>
      <c r="D138" s="62"/>
      <c r="E138" s="293"/>
      <c r="F138" s="282"/>
      <c r="G138" s="458"/>
      <c r="H138" s="61"/>
      <c r="I138" s="62"/>
      <c r="J138" s="62" t="str">
        <f t="shared" ref="J138" si="110">IF(ISERROR(W138*X138),"",W138*X138)</f>
        <v/>
      </c>
      <c r="K138" s="63" t="str">
        <f>IF(ISERROR(VLOOKUP(Y138,'Directive OSH09 (FR)'!$T$6:$U$10,2,FALSE)),"",VLOOKUP(Y138,'Directive OSH09 (FR)'!$T$6:$U$10,2,FALSE))</f>
        <v/>
      </c>
      <c r="L138" s="61"/>
      <c r="M138" s="64"/>
      <c r="N138" s="64"/>
      <c r="O138" s="64"/>
      <c r="P138" s="64"/>
      <c r="Q138" s="65"/>
      <c r="R138" s="66"/>
      <c r="S138" s="61">
        <f t="shared" si="108"/>
        <v>0</v>
      </c>
      <c r="T138" s="66">
        <f t="shared" si="108"/>
        <v>0</v>
      </c>
      <c r="U138" s="164">
        <f t="shared" ref="U138" si="111">IF(A138="",0,IF(Q$132="",1,IF(Q$132+$U$84*365&lt;$U$1,1,0)))</f>
        <v>0</v>
      </c>
      <c r="V138" s="165">
        <f t="shared" ref="V138" si="112">IF(A138="",0,IF(Q$132="",1,IF(Q$132+$V$84*365&lt;$U$1,1,0)))</f>
        <v>0</v>
      </c>
      <c r="W138" s="162" t="str">
        <f>IF(ISERROR(VLOOKUP(H138,'Directive OSH09 (FR)'!$O$6:$P$10,2,FALSE)),"",VLOOKUP(H138,'Directive OSH09 (FR)'!$O$6:$P$10,2,FALSE))</f>
        <v/>
      </c>
      <c r="X138" s="3" t="str">
        <f>IF(ISERROR(VLOOKUP(I138,'Directive OSH09 (FR)'!$O$13:$P$17,2,FALSE)),"",VLOOKUP(I138,'Directive OSH09 (FR)'!$O$13:$P$17,2,FALSE))</f>
        <v/>
      </c>
      <c r="Y138" s="163" t="str">
        <f t="shared" ref="Y138" si="113">IF(J138="","",IF(J138&gt;=161,5,IF(J138&gt;=65,4,IF(J138&gt;=20,3,IF(J138&gt;=9,2,1)))))</f>
        <v/>
      </c>
      <c r="Z138" s="417"/>
      <c r="AA138" s="418"/>
      <c r="AB138" s="418"/>
      <c r="AC138" s="418"/>
      <c r="AD138" s="419"/>
      <c r="AE138" s="417"/>
      <c r="AF138" s="418"/>
      <c r="AG138" s="418"/>
      <c r="AH138" s="418"/>
      <c r="AI138" s="419"/>
    </row>
    <row r="139" spans="1:35">
      <c r="A139" s="523" t="s">
        <v>297</v>
      </c>
      <c r="B139" s="391"/>
      <c r="C139" s="391"/>
      <c r="D139" s="391"/>
      <c r="E139" s="292"/>
      <c r="F139" s="281"/>
      <c r="G139" s="457"/>
      <c r="H139" s="454"/>
      <c r="I139" s="391"/>
      <c r="J139" s="391">
        <f>IF(SUM(J140:J144)=0,"",MAX(J140:J144))</f>
        <v>16</v>
      </c>
      <c r="K139" s="24" t="str">
        <f>IF(ISERROR(VLOOKUP(Y139,'Directive OSH09 (FR)'!$T$6:$U$10,2,FALSE)),"",VLOOKUP(Y139,'Directive OSH09 (FR)'!$T$6:$U$10,2,FALSE))</f>
        <v>2-Tolérable</v>
      </c>
      <c r="L139" s="43" t="str">
        <f>IF(ISERROR(VLOOKUP($A139,Dangers!$B$4:$G$1001,4,FALSE)),"ERR",IF(ISBLANK(VLOOKUP($A139,Dangers!$B$4:$G$1001,4,FALSE)),"","Yes"))</f>
        <v/>
      </c>
      <c r="M139" s="26" t="str">
        <f>IF(ISERROR(VLOOKUP($A139,Dangers!$B$4:$G$1001,6,FALSE)),"ERR",IF(ISBLANK((VLOOKUP($A139,Dangers!$B$4:$G$1001,6,FALSE))),"","Yes"))</f>
        <v>Yes</v>
      </c>
      <c r="N139" s="26"/>
      <c r="O139" s="26"/>
      <c r="P139" s="26"/>
      <c r="Q139" s="132">
        <f>IF(OR(L139="Yes",M139="Yes"),MAX(Q140:Q144),"")</f>
        <v>0</v>
      </c>
      <c r="R139" s="34"/>
      <c r="S139" s="43">
        <f>IF(L139="Yes",IF(SUM(S140:S144)=0,0,1),2)</f>
        <v>2</v>
      </c>
      <c r="T139" s="34">
        <f>IF(M139="Yes",IF(SUM(T140:T144)=0,0,1),2)</f>
        <v>0</v>
      </c>
      <c r="U139" s="160">
        <v>1</v>
      </c>
      <c r="V139" s="161">
        <v>3</v>
      </c>
      <c r="W139" s="162" t="str">
        <f>IF(ISERROR(VLOOKUP(H139,'Directive OSH09 (FR)'!$O$6:$P$10,2,FALSE)),"",VLOOKUP(H139,'Directive OSH09 (FR)'!$O$6:$P$10,2,FALSE))</f>
        <v/>
      </c>
      <c r="X139" s="3" t="str">
        <f>IF(ISERROR(VLOOKUP(I139,'Directive OSH09 (FR)'!$O$13:$P$17,2,FALSE)),"",VLOOKUP(I139,'Directive OSH09 (FR)'!$O$13:$P$17,2,FALSE))</f>
        <v/>
      </c>
      <c r="Y139" s="163">
        <f>IF(J139="","",IF(J139&gt;=161,5,IF(J139&gt;=65,4,IF(J139&gt;=20,3,IF(J139&gt;=9,2,1)))))</f>
        <v>2</v>
      </c>
      <c r="Z139" s="232"/>
      <c r="AA139" s="233"/>
      <c r="AB139" s="233"/>
      <c r="AC139" s="233"/>
      <c r="AD139" s="234"/>
      <c r="AE139" s="232"/>
      <c r="AF139" s="233"/>
      <c r="AG139" s="233"/>
      <c r="AH139" s="233"/>
      <c r="AI139" s="234"/>
    </row>
    <row r="140" spans="1:35" ht="25.5">
      <c r="A140" s="260"/>
      <c r="B140" s="8" t="s">
        <v>1170</v>
      </c>
      <c r="C140" s="8" t="s">
        <v>1171</v>
      </c>
      <c r="D140" s="255" t="s">
        <v>1317</v>
      </c>
      <c r="E140" s="266" t="s">
        <v>33</v>
      </c>
      <c r="F140" s="267">
        <v>38</v>
      </c>
      <c r="G140" s="321" t="s">
        <v>1172</v>
      </c>
      <c r="H140" s="7" t="s">
        <v>35</v>
      </c>
      <c r="I140" s="8" t="s">
        <v>48</v>
      </c>
      <c r="J140" s="8">
        <f>IF(ISERROR(W140*X140),"",W140*X140)</f>
        <v>16</v>
      </c>
      <c r="K140" s="14" t="str">
        <f>IF(ISERROR(VLOOKUP(Y140,'Directive OSH09 (FR)'!$T$6:$U$10,2,FALSE)),"",VLOOKUP(Y140,'Directive OSH09 (FR)'!$T$6:$U$10,2,FALSE))</f>
        <v>2-Tolérable</v>
      </c>
      <c r="L140" s="126"/>
      <c r="M140" s="127"/>
      <c r="N140" s="27"/>
      <c r="O140" s="27"/>
      <c r="P140" s="27"/>
      <c r="Q140" s="57"/>
      <c r="R140" s="35"/>
      <c r="S140" s="7">
        <f t="shared" ref="S140:T144" si="114">U140</f>
        <v>0</v>
      </c>
      <c r="T140" s="35">
        <f t="shared" si="114"/>
        <v>0</v>
      </c>
      <c r="U140" s="3">
        <f>IF(A140="",0,IF(Q$139="",1,IF(Q$139+$U$84*365&lt;$U$1,1,0)))</f>
        <v>0</v>
      </c>
      <c r="V140" s="163">
        <f>IF(A140="",0,IF(Q$139="",1,IF(Q$139+$V$84*365&lt;$U$1,1,0)))</f>
        <v>0</v>
      </c>
      <c r="W140" s="162">
        <f>IF(ISERROR(VLOOKUP(H140,'Directive OSH09 (FR)'!$O$6:$P$10,2,FALSE)),"",VLOOKUP(H140,'Directive OSH09 (FR)'!$O$6:$P$10,2,FALSE))</f>
        <v>2</v>
      </c>
      <c r="X140" s="3">
        <f>IF(ISERROR(VLOOKUP(I140,'Directive OSH09 (FR)'!$O$13:$P$17,2,FALSE)),"",VLOOKUP(I140,'Directive OSH09 (FR)'!$O$13:$P$17,2,FALSE))</f>
        <v>8</v>
      </c>
      <c r="Y140" s="163">
        <f>IF(J140="","",IF(J140&gt;=161,5,IF(J140&gt;=65,4,IF(J140&gt;=20,3,IF(J140&gt;=9,2,1)))))</f>
        <v>2</v>
      </c>
      <c r="Z140" s="417"/>
      <c r="AA140" s="418"/>
      <c r="AB140" s="418"/>
      <c r="AC140" s="418"/>
      <c r="AD140" s="419"/>
      <c r="AE140" s="417"/>
      <c r="AF140" s="418"/>
      <c r="AG140" s="418"/>
      <c r="AH140" s="418"/>
      <c r="AI140" s="419"/>
    </row>
    <row r="141" spans="1:35">
      <c r="A141" s="261"/>
      <c r="B141" s="8"/>
      <c r="C141" s="8"/>
      <c r="D141" s="8"/>
      <c r="E141" s="266"/>
      <c r="F141" s="267"/>
      <c r="G141" s="321"/>
      <c r="H141" s="7"/>
      <c r="I141" s="8"/>
      <c r="J141" s="8" t="str">
        <f t="shared" ref="J141:J144" si="115">IF(ISERROR(W141*X141),"",W141*X141)</f>
        <v/>
      </c>
      <c r="K141" s="14" t="str">
        <f>IF(ISERROR(VLOOKUP(Y141,'Directive OSH09 (FR)'!$T$6:$U$10,2,FALSE)),"",VLOOKUP(Y141,'Directive OSH09 (FR)'!$T$6:$U$10,2,FALSE))</f>
        <v/>
      </c>
      <c r="L141" s="126"/>
      <c r="M141" s="127"/>
      <c r="N141" s="27"/>
      <c r="O141" s="27"/>
      <c r="P141" s="27"/>
      <c r="Q141" s="57"/>
      <c r="R141" s="35"/>
      <c r="S141" s="7">
        <f t="shared" si="114"/>
        <v>0</v>
      </c>
      <c r="T141" s="35">
        <f t="shared" si="114"/>
        <v>0</v>
      </c>
      <c r="U141" s="3">
        <f t="shared" ref="U141:U144" si="116">IF(A141="",0,IF(Q$139="",1,IF(Q$139+$U$84*365&lt;$U$1,1,0)))</f>
        <v>0</v>
      </c>
      <c r="V141" s="163">
        <f t="shared" ref="V141:V144" si="117">IF(A141="",0,IF(Q$139="",1,IF(Q$139+$V$84*365&lt;$U$1,1,0)))</f>
        <v>0</v>
      </c>
      <c r="W141" s="162" t="str">
        <f>IF(ISERROR(VLOOKUP(H141,'Directive OSH09 (FR)'!$O$6:$P$10,2,FALSE)),"",VLOOKUP(H141,'Directive OSH09 (FR)'!$O$6:$P$10,2,FALSE))</f>
        <v/>
      </c>
      <c r="X141" s="3" t="str">
        <f>IF(ISERROR(VLOOKUP(I141,'Directive OSH09 (FR)'!$O$13:$P$17,2,FALSE)),"",VLOOKUP(I141,'Directive OSH09 (FR)'!$O$13:$P$17,2,FALSE))</f>
        <v/>
      </c>
      <c r="Y141" s="163" t="str">
        <f t="shared" ref="Y141:Y144" si="118">IF(J141="","",IF(J141&gt;=161,5,IF(J141&gt;=65,4,IF(J141&gt;=20,3,IF(J141&gt;=9,2,1)))))</f>
        <v/>
      </c>
      <c r="Z141" s="417"/>
      <c r="AA141" s="418"/>
      <c r="AB141" s="418"/>
      <c r="AC141" s="418"/>
      <c r="AD141" s="419"/>
      <c r="AE141" s="417"/>
      <c r="AF141" s="418"/>
      <c r="AG141" s="418"/>
      <c r="AH141" s="418"/>
      <c r="AI141" s="419"/>
    </row>
    <row r="142" spans="1:35">
      <c r="A142" s="261"/>
      <c r="B142" s="8"/>
      <c r="C142" s="8"/>
      <c r="D142" s="8"/>
      <c r="E142" s="266"/>
      <c r="F142" s="267"/>
      <c r="G142" s="321"/>
      <c r="H142" s="7"/>
      <c r="I142" s="8"/>
      <c r="J142" s="8" t="str">
        <f t="shared" si="115"/>
        <v/>
      </c>
      <c r="K142" s="14" t="str">
        <f>IF(ISERROR(VLOOKUP(Y142,'Directive OSH09 (FR)'!$T$6:$U$10,2,FALSE)),"",VLOOKUP(Y142,'Directive OSH09 (FR)'!$T$6:$U$10,2,FALSE))</f>
        <v/>
      </c>
      <c r="L142" s="126"/>
      <c r="M142" s="127"/>
      <c r="N142" s="27"/>
      <c r="O142" s="27"/>
      <c r="P142" s="27"/>
      <c r="Q142" s="57"/>
      <c r="R142" s="35"/>
      <c r="S142" s="7">
        <f t="shared" si="114"/>
        <v>0</v>
      </c>
      <c r="T142" s="35">
        <f t="shared" si="114"/>
        <v>0</v>
      </c>
      <c r="U142" s="3">
        <f t="shared" si="116"/>
        <v>0</v>
      </c>
      <c r="V142" s="163">
        <f t="shared" si="117"/>
        <v>0</v>
      </c>
      <c r="W142" s="162" t="str">
        <f>IF(ISERROR(VLOOKUP(H142,'Directive OSH09 (FR)'!$O$6:$P$10,2,FALSE)),"",VLOOKUP(H142,'Directive OSH09 (FR)'!$O$6:$P$10,2,FALSE))</f>
        <v/>
      </c>
      <c r="X142" s="3" t="str">
        <f>IF(ISERROR(VLOOKUP(I142,'Directive OSH09 (FR)'!$O$13:$P$17,2,FALSE)),"",VLOOKUP(I142,'Directive OSH09 (FR)'!$O$13:$P$17,2,FALSE))</f>
        <v/>
      </c>
      <c r="Y142" s="163" t="str">
        <f t="shared" si="118"/>
        <v/>
      </c>
      <c r="Z142" s="417"/>
      <c r="AA142" s="418"/>
      <c r="AB142" s="418"/>
      <c r="AC142" s="418"/>
      <c r="AD142" s="419"/>
      <c r="AE142" s="417"/>
      <c r="AF142" s="418"/>
      <c r="AG142" s="418"/>
      <c r="AH142" s="418"/>
      <c r="AI142" s="419"/>
    </row>
    <row r="143" spans="1:35">
      <c r="A143" s="261"/>
      <c r="B143" s="8"/>
      <c r="C143" s="8"/>
      <c r="D143" s="8"/>
      <c r="E143" s="266"/>
      <c r="F143" s="267"/>
      <c r="G143" s="321"/>
      <c r="H143" s="7"/>
      <c r="I143" s="8"/>
      <c r="J143" s="8" t="str">
        <f t="shared" si="115"/>
        <v/>
      </c>
      <c r="K143" s="14" t="str">
        <f>IF(ISERROR(VLOOKUP(Y143,'Directive OSH09 (FR)'!$T$6:$U$10,2,FALSE)),"",VLOOKUP(Y143,'Directive OSH09 (FR)'!$T$6:$U$10,2,FALSE))</f>
        <v/>
      </c>
      <c r="L143" s="126"/>
      <c r="M143" s="127"/>
      <c r="N143" s="27"/>
      <c r="O143" s="27"/>
      <c r="P143" s="27"/>
      <c r="Q143" s="57"/>
      <c r="R143" s="35"/>
      <c r="S143" s="7">
        <f t="shared" si="114"/>
        <v>0</v>
      </c>
      <c r="T143" s="35">
        <f t="shared" si="114"/>
        <v>0</v>
      </c>
      <c r="U143" s="3">
        <f t="shared" si="116"/>
        <v>0</v>
      </c>
      <c r="V143" s="163">
        <f t="shared" si="117"/>
        <v>0</v>
      </c>
      <c r="W143" s="162" t="str">
        <f>IF(ISERROR(VLOOKUP(H143,'Directive OSH09 (FR)'!$O$6:$P$10,2,FALSE)),"",VLOOKUP(H143,'Directive OSH09 (FR)'!$O$6:$P$10,2,FALSE))</f>
        <v/>
      </c>
      <c r="X143" s="3" t="str">
        <f>IF(ISERROR(VLOOKUP(I143,'Directive OSH09 (FR)'!$O$13:$P$17,2,FALSE)),"",VLOOKUP(I143,'Directive OSH09 (FR)'!$O$13:$P$17,2,FALSE))</f>
        <v/>
      </c>
      <c r="Y143" s="163" t="str">
        <f t="shared" si="118"/>
        <v/>
      </c>
      <c r="Z143" s="417"/>
      <c r="AA143" s="418"/>
      <c r="AB143" s="418"/>
      <c r="AC143" s="418"/>
      <c r="AD143" s="419"/>
      <c r="AE143" s="417"/>
      <c r="AF143" s="418"/>
      <c r="AG143" s="418"/>
      <c r="AH143" s="418"/>
      <c r="AI143" s="419"/>
    </row>
    <row r="144" spans="1:35" ht="5.25" customHeight="1">
      <c r="A144" s="405"/>
      <c r="B144" s="62"/>
      <c r="C144" s="62"/>
      <c r="D144" s="62"/>
      <c r="E144" s="293"/>
      <c r="F144" s="282"/>
      <c r="G144" s="458"/>
      <c r="H144" s="61"/>
      <c r="I144" s="62"/>
      <c r="J144" s="62" t="str">
        <f t="shared" si="115"/>
        <v/>
      </c>
      <c r="K144" s="63" t="str">
        <f>IF(ISERROR(VLOOKUP(Y144,'Directive OSH09 (FR)'!$T$6:$U$10,2,FALSE)),"",VLOOKUP(Y144,'Directive OSH09 (FR)'!$T$6:$U$10,2,FALSE))</f>
        <v/>
      </c>
      <c r="L144" s="61"/>
      <c r="M144" s="64"/>
      <c r="N144" s="64"/>
      <c r="O144" s="64"/>
      <c r="P144" s="64"/>
      <c r="Q144" s="65"/>
      <c r="R144" s="66"/>
      <c r="S144" s="61">
        <f t="shared" si="114"/>
        <v>0</v>
      </c>
      <c r="T144" s="66">
        <f t="shared" si="114"/>
        <v>0</v>
      </c>
      <c r="U144" s="164">
        <f t="shared" si="116"/>
        <v>0</v>
      </c>
      <c r="V144" s="165">
        <f t="shared" si="117"/>
        <v>0</v>
      </c>
      <c r="W144" s="162" t="str">
        <f>IF(ISERROR(VLOOKUP(H144,'Directive OSH09 (FR)'!$O$6:$P$10,2,FALSE)),"",VLOOKUP(H144,'Directive OSH09 (FR)'!$O$6:$P$10,2,FALSE))</f>
        <v/>
      </c>
      <c r="X144" s="3" t="str">
        <f>IF(ISERROR(VLOOKUP(I144,'Directive OSH09 (FR)'!$O$13:$P$17,2,FALSE)),"",VLOOKUP(I144,'Directive OSH09 (FR)'!$O$13:$P$17,2,FALSE))</f>
        <v/>
      </c>
      <c r="Y144" s="163" t="str">
        <f t="shared" si="118"/>
        <v/>
      </c>
      <c r="Z144" s="417"/>
      <c r="AA144" s="418"/>
      <c r="AB144" s="418"/>
      <c r="AC144" s="418"/>
      <c r="AD144" s="419"/>
      <c r="AE144" s="417"/>
      <c r="AF144" s="418"/>
      <c r="AG144" s="418"/>
      <c r="AH144" s="418"/>
      <c r="AI144" s="419"/>
    </row>
    <row r="145" spans="1:35">
      <c r="A145" s="522" t="s">
        <v>300</v>
      </c>
      <c r="B145" s="391"/>
      <c r="C145" s="391"/>
      <c r="D145" s="391"/>
      <c r="E145" s="292"/>
      <c r="F145" s="281"/>
      <c r="G145" s="457"/>
      <c r="H145" s="454"/>
      <c r="I145" s="391"/>
      <c r="J145" s="391">
        <f>IF(SUM(J146:J150)=0,"",MAX(J146:J150))</f>
        <v>36</v>
      </c>
      <c r="K145" s="24" t="str">
        <f>IF(ISERROR(VLOOKUP(Y145,'Directive OSH09 (FR)'!$T$6:$U$10,2,FALSE)),"",VLOOKUP(Y145,'Directive OSH09 (FR)'!$T$6:$U$10,2,FALSE))</f>
        <v>3-Moderé</v>
      </c>
      <c r="L145" s="43" t="str">
        <f>IF(ISERROR(VLOOKUP($A145,Dangers!$B$4:$G$1001,4,FALSE)),"ERR",IF(ISBLANK(VLOOKUP($A145,Dangers!$B$4:$G$1001,4,FALSE)),"","Yes"))</f>
        <v/>
      </c>
      <c r="M145" s="26" t="str">
        <f>IF(ISERROR(VLOOKUP($A145,Dangers!$B$4:$G$1001,6,FALSE)),"ERR",IF(ISBLANK((VLOOKUP($A145,Dangers!$B$4:$G$1001,6,FALSE))),"","Yes"))</f>
        <v/>
      </c>
      <c r="N145" s="26"/>
      <c r="O145" s="26"/>
      <c r="P145" s="26"/>
      <c r="Q145" s="132" t="str">
        <f>IF(OR(L145="Yes",M145="Yes"),MAX(Q146:Q150),"")</f>
        <v/>
      </c>
      <c r="R145" s="34"/>
      <c r="S145" s="43">
        <f>IF(L145="Yes",IF(SUM(S146:S150)=0,0,1),2)</f>
        <v>2</v>
      </c>
      <c r="T145" s="34">
        <f>IF(M145="Yes",IF(SUM(T146:T150)=0,0,1),2)</f>
        <v>2</v>
      </c>
      <c r="U145" s="160">
        <v>0</v>
      </c>
      <c r="V145" s="161">
        <v>0</v>
      </c>
      <c r="W145" s="162" t="str">
        <f>IF(ISERROR(VLOOKUP(H145,'Directive OSH09 (FR)'!$O$6:$P$10,2,FALSE)),"",VLOOKUP(H145,'Directive OSH09 (FR)'!$O$6:$P$10,2,FALSE))</f>
        <v/>
      </c>
      <c r="X145" s="3" t="str">
        <f>IF(ISERROR(VLOOKUP(I145,'Directive OSH09 (FR)'!$O$13:$P$17,2,FALSE)),"",VLOOKUP(I145,'Directive OSH09 (FR)'!$O$13:$P$17,2,FALSE))</f>
        <v/>
      </c>
      <c r="Y145" s="163">
        <f>IF(J145="","",IF(J145&gt;=161,5,IF(J145&gt;=65,4,IF(J145&gt;=20,3,IF(J145&gt;=9,2,1)))))</f>
        <v>3</v>
      </c>
      <c r="Z145" s="232"/>
      <c r="AA145" s="233"/>
      <c r="AB145" s="233"/>
      <c r="AC145" s="233"/>
      <c r="AD145" s="234"/>
      <c r="AE145" s="232"/>
      <c r="AF145" s="233"/>
      <c r="AG145" s="233"/>
      <c r="AH145" s="233"/>
      <c r="AI145" s="234"/>
    </row>
    <row r="146" spans="1:35" ht="38.25">
      <c r="A146" s="261" t="s">
        <v>486</v>
      </c>
      <c r="B146" s="255" t="s">
        <v>626</v>
      </c>
      <c r="C146" s="8" t="s">
        <v>627</v>
      </c>
      <c r="D146" s="8" t="s">
        <v>1173</v>
      </c>
      <c r="E146" s="266" t="s">
        <v>39</v>
      </c>
      <c r="F146" s="267">
        <v>38</v>
      </c>
      <c r="G146" s="256" t="s">
        <v>610</v>
      </c>
      <c r="H146" s="7" t="s">
        <v>41</v>
      </c>
      <c r="I146" s="8" t="s">
        <v>47</v>
      </c>
      <c r="J146" s="8">
        <f>IF(ISERROR(W146*X146),"",W146*X146)</f>
        <v>36</v>
      </c>
      <c r="K146" s="14" t="str">
        <f>IF(ISERROR(VLOOKUP(Y146,'Directive OSH09 (FR)'!$T$6:$U$10,2,FALSE)),"",VLOOKUP(Y146,'Directive OSH09 (FR)'!$T$6:$U$10,2,FALSE))</f>
        <v>3-Moderé</v>
      </c>
      <c r="L146" s="126"/>
      <c r="M146" s="127"/>
      <c r="N146" s="27"/>
      <c r="O146" s="27"/>
      <c r="P146" s="27"/>
      <c r="Q146" s="57"/>
      <c r="R146" s="35"/>
      <c r="S146" s="7">
        <f t="shared" ref="S146:T146" si="119">U146</f>
        <v>1</v>
      </c>
      <c r="T146" s="35">
        <f t="shared" si="119"/>
        <v>1</v>
      </c>
      <c r="U146" s="3">
        <f>IF(A146="",0,IF(Q$157="",1,IF(Q$157+$U$90*365&lt;$U$1,1,0)))</f>
        <v>1</v>
      </c>
      <c r="V146" s="163">
        <f>IF(A146="",0,IF(Q$157="",1,IF(Q$157+$V$90*365&lt;$U$1,1,0)))</f>
        <v>1</v>
      </c>
      <c r="W146" s="162">
        <f>IF(ISERROR(VLOOKUP(H146,'Directive OSH09 (FR)'!$O$6:$P$10,2,FALSE)),"",VLOOKUP(H146,'Directive OSH09 (FR)'!$O$6:$P$10,2,FALSE))</f>
        <v>9</v>
      </c>
      <c r="X146" s="3">
        <f>IF(ISERROR(VLOOKUP(I146,'Directive OSH09 (FR)'!$O$13:$P$17,2,FALSE)),"",VLOOKUP(I146,'Directive OSH09 (FR)'!$O$13:$P$17,2,FALSE))</f>
        <v>4</v>
      </c>
      <c r="Y146" s="3">
        <f>IF(J146="","",IF(J146&gt;=161,5,IF(J146&gt;=65,4,IF(J146&gt;=20,3,IF(J146&gt;=9,2,1)))))</f>
        <v>3</v>
      </c>
      <c r="Z146" s="196"/>
      <c r="AA146" s="178" t="s">
        <v>628</v>
      </c>
      <c r="AB146" s="418"/>
      <c r="AC146" s="418"/>
      <c r="AD146" s="419"/>
      <c r="AE146" s="421"/>
      <c r="AF146" s="8"/>
      <c r="AG146" s="8"/>
      <c r="AH146" s="8">
        <f>IF(ISERROR(AU146*AV146),"",AU146*AV146)</f>
        <v>0</v>
      </c>
      <c r="AI146" s="423"/>
    </row>
    <row r="147" spans="1:35">
      <c r="A147" s="261"/>
      <c r="B147" s="8"/>
      <c r="C147" s="8"/>
      <c r="D147" s="8"/>
      <c r="E147" s="266"/>
      <c r="F147" s="267"/>
      <c r="G147" s="459"/>
      <c r="H147" s="7"/>
      <c r="I147" s="8"/>
      <c r="J147" s="8" t="str">
        <f t="shared" ref="J147:J150" si="120">IF(ISERROR(W147*X147),"",W147*X147)</f>
        <v/>
      </c>
      <c r="K147" s="14" t="str">
        <f>IF(ISERROR(VLOOKUP(Y147,'Directive OSH09 (FR)'!$T$6:$U$10,2,FALSE)),"",VLOOKUP(Y147,'Directive OSH09 (FR)'!$T$6:$U$10,2,FALSE))</f>
        <v/>
      </c>
      <c r="L147" s="126"/>
      <c r="M147" s="127"/>
      <c r="N147" s="27"/>
      <c r="O147" s="27"/>
      <c r="P147" s="27"/>
      <c r="Q147" s="57"/>
      <c r="R147" s="35"/>
      <c r="S147" s="7">
        <f t="shared" ref="S147:T150" si="121">U147</f>
        <v>0</v>
      </c>
      <c r="T147" s="35">
        <f t="shared" si="121"/>
        <v>0</v>
      </c>
      <c r="U147" s="3">
        <f t="shared" ref="U147:U150" si="122">IF(A147="",0,IF(Q$145="",1,IF(Q$145+$U$84*365&lt;$U$1,1,0)))</f>
        <v>0</v>
      </c>
      <c r="V147" s="163">
        <f t="shared" ref="V147:V150" si="123">IF(A147="",0,IF(Q$145="",1,IF(Q$145+$V$84*365&lt;$U$1,1,0)))</f>
        <v>0</v>
      </c>
      <c r="W147" s="162" t="str">
        <f>IF(ISERROR(VLOOKUP(H147,'Directive OSH09 (FR)'!$O$6:$P$10,2,FALSE)),"",VLOOKUP(H147,'Directive OSH09 (FR)'!$O$6:$P$10,2,FALSE))</f>
        <v/>
      </c>
      <c r="X147" s="3" t="str">
        <f>IF(ISERROR(VLOOKUP(I147,'Directive OSH09 (FR)'!$O$13:$P$17,2,FALSE)),"",VLOOKUP(I147,'Directive OSH09 (FR)'!$O$13:$P$17,2,FALSE))</f>
        <v/>
      </c>
      <c r="Y147" s="163" t="str">
        <f t="shared" ref="Y147:Y150" si="124">IF(J147="","",IF(J147&gt;=161,5,IF(J147&gt;=65,4,IF(J147&gt;=20,3,IF(J147&gt;=9,2,1)))))</f>
        <v/>
      </c>
      <c r="Z147" s="417"/>
      <c r="AA147" s="418"/>
      <c r="AB147" s="418"/>
      <c r="AC147" s="418"/>
      <c r="AD147" s="419"/>
      <c r="AE147" s="417"/>
      <c r="AF147" s="418"/>
      <c r="AG147" s="418"/>
      <c r="AH147" s="418"/>
      <c r="AI147" s="419"/>
    </row>
    <row r="148" spans="1:35">
      <c r="A148" s="261"/>
      <c r="B148" s="8"/>
      <c r="C148" s="8"/>
      <c r="D148" s="8"/>
      <c r="E148" s="266"/>
      <c r="F148" s="267"/>
      <c r="G148" s="459"/>
      <c r="H148" s="7"/>
      <c r="I148" s="8"/>
      <c r="J148" s="8" t="str">
        <f t="shared" si="120"/>
        <v/>
      </c>
      <c r="K148" s="14" t="str">
        <f>IF(ISERROR(VLOOKUP(Y148,'Directive OSH09 (FR)'!$T$6:$U$10,2,FALSE)),"",VLOOKUP(Y148,'Directive OSH09 (FR)'!$T$6:$U$10,2,FALSE))</f>
        <v/>
      </c>
      <c r="L148" s="126"/>
      <c r="M148" s="127"/>
      <c r="N148" s="27"/>
      <c r="O148" s="27"/>
      <c r="P148" s="27"/>
      <c r="Q148" s="57"/>
      <c r="R148" s="35"/>
      <c r="S148" s="7">
        <f t="shared" si="121"/>
        <v>0</v>
      </c>
      <c r="T148" s="35">
        <f t="shared" si="121"/>
        <v>0</v>
      </c>
      <c r="U148" s="3">
        <f t="shared" si="122"/>
        <v>0</v>
      </c>
      <c r="V148" s="163">
        <f t="shared" si="123"/>
        <v>0</v>
      </c>
      <c r="W148" s="162" t="str">
        <f>IF(ISERROR(VLOOKUP(H148,'Directive OSH09 (FR)'!$O$6:$P$10,2,FALSE)),"",VLOOKUP(H148,'Directive OSH09 (FR)'!$O$6:$P$10,2,FALSE))</f>
        <v/>
      </c>
      <c r="X148" s="3" t="str">
        <f>IF(ISERROR(VLOOKUP(I148,'Directive OSH09 (FR)'!$O$13:$P$17,2,FALSE)),"",VLOOKUP(I148,'Directive OSH09 (FR)'!$O$13:$P$17,2,FALSE))</f>
        <v/>
      </c>
      <c r="Y148" s="163" t="str">
        <f t="shared" si="124"/>
        <v/>
      </c>
      <c r="Z148" s="417"/>
      <c r="AA148" s="418"/>
      <c r="AB148" s="418"/>
      <c r="AC148" s="418"/>
      <c r="AD148" s="419"/>
      <c r="AE148" s="417"/>
      <c r="AF148" s="418"/>
      <c r="AG148" s="418"/>
      <c r="AH148" s="418"/>
      <c r="AI148" s="419"/>
    </row>
    <row r="149" spans="1:35">
      <c r="A149" s="261"/>
      <c r="B149" s="8"/>
      <c r="C149" s="8"/>
      <c r="D149" s="8"/>
      <c r="E149" s="266"/>
      <c r="F149" s="267"/>
      <c r="G149" s="459"/>
      <c r="H149" s="7"/>
      <c r="I149" s="8"/>
      <c r="J149" s="8" t="str">
        <f t="shared" si="120"/>
        <v/>
      </c>
      <c r="K149" s="14" t="str">
        <f>IF(ISERROR(VLOOKUP(Y149,'Directive OSH09 (FR)'!$T$6:$U$10,2,FALSE)),"",VLOOKUP(Y149,'Directive OSH09 (FR)'!$T$6:$U$10,2,FALSE))</f>
        <v/>
      </c>
      <c r="L149" s="126"/>
      <c r="M149" s="127"/>
      <c r="N149" s="27"/>
      <c r="O149" s="27"/>
      <c r="P149" s="27"/>
      <c r="Q149" s="57"/>
      <c r="R149" s="35"/>
      <c r="S149" s="7">
        <f t="shared" si="121"/>
        <v>0</v>
      </c>
      <c r="T149" s="35">
        <f t="shared" si="121"/>
        <v>0</v>
      </c>
      <c r="U149" s="3">
        <f t="shared" si="122"/>
        <v>0</v>
      </c>
      <c r="V149" s="163">
        <f t="shared" si="123"/>
        <v>0</v>
      </c>
      <c r="W149" s="162" t="str">
        <f>IF(ISERROR(VLOOKUP(H149,'Directive OSH09 (FR)'!$O$6:$P$10,2,FALSE)),"",VLOOKUP(H149,'Directive OSH09 (FR)'!$O$6:$P$10,2,FALSE))</f>
        <v/>
      </c>
      <c r="X149" s="3" t="str">
        <f>IF(ISERROR(VLOOKUP(I149,'Directive OSH09 (FR)'!$O$13:$P$17,2,FALSE)),"",VLOOKUP(I149,'Directive OSH09 (FR)'!$O$13:$P$17,2,FALSE))</f>
        <v/>
      </c>
      <c r="Y149" s="163" t="str">
        <f t="shared" si="124"/>
        <v/>
      </c>
      <c r="Z149" s="417"/>
      <c r="AA149" s="418"/>
      <c r="AB149" s="418"/>
      <c r="AC149" s="418"/>
      <c r="AD149" s="419"/>
      <c r="AE149" s="417"/>
      <c r="AF149" s="418"/>
      <c r="AG149" s="418"/>
      <c r="AH149" s="418"/>
      <c r="AI149" s="419"/>
    </row>
    <row r="150" spans="1:35" ht="5.25" customHeight="1">
      <c r="A150" s="405"/>
      <c r="B150" s="62"/>
      <c r="C150" s="62"/>
      <c r="D150" s="62"/>
      <c r="E150" s="293"/>
      <c r="F150" s="282"/>
      <c r="G150" s="460"/>
      <c r="H150" s="61"/>
      <c r="I150" s="62"/>
      <c r="J150" s="62" t="str">
        <f t="shared" si="120"/>
        <v/>
      </c>
      <c r="K150" s="63" t="str">
        <f>IF(ISERROR(VLOOKUP(Y150,'Directive OSH09 (FR)'!$T$6:$U$10,2,FALSE)),"",VLOOKUP(Y150,'Directive OSH09 (FR)'!$T$6:$U$10,2,FALSE))</f>
        <v/>
      </c>
      <c r="L150" s="61"/>
      <c r="M150" s="64"/>
      <c r="N150" s="64"/>
      <c r="O150" s="64"/>
      <c r="P150" s="64"/>
      <c r="Q150" s="65"/>
      <c r="R150" s="66"/>
      <c r="S150" s="61">
        <f t="shared" si="121"/>
        <v>0</v>
      </c>
      <c r="T150" s="66">
        <f t="shared" si="121"/>
        <v>0</v>
      </c>
      <c r="U150" s="164">
        <f t="shared" si="122"/>
        <v>0</v>
      </c>
      <c r="V150" s="165">
        <f t="shared" si="123"/>
        <v>0</v>
      </c>
      <c r="W150" s="162" t="str">
        <f>IF(ISERROR(VLOOKUP(H150,'Directive OSH09 (FR)'!$O$6:$P$10,2,FALSE)),"",VLOOKUP(H150,'Directive OSH09 (FR)'!$O$6:$P$10,2,FALSE))</f>
        <v/>
      </c>
      <c r="X150" s="3" t="str">
        <f>IF(ISERROR(VLOOKUP(I150,'Directive OSH09 (FR)'!$O$13:$P$17,2,FALSE)),"",VLOOKUP(I150,'Directive OSH09 (FR)'!$O$13:$P$17,2,FALSE))</f>
        <v/>
      </c>
      <c r="Y150" s="163" t="str">
        <f t="shared" si="124"/>
        <v/>
      </c>
      <c r="Z150" s="417"/>
      <c r="AA150" s="418"/>
      <c r="AB150" s="418"/>
      <c r="AC150" s="418"/>
      <c r="AD150" s="419"/>
      <c r="AE150" s="417"/>
      <c r="AF150" s="418"/>
      <c r="AG150" s="418"/>
      <c r="AH150" s="418"/>
      <c r="AI150" s="419"/>
    </row>
    <row r="151" spans="1:35">
      <c r="A151" s="268" t="s">
        <v>301</v>
      </c>
      <c r="B151" s="391"/>
      <c r="C151" s="391"/>
      <c r="D151" s="391"/>
      <c r="E151" s="292"/>
      <c r="F151" s="281"/>
      <c r="G151" s="457"/>
      <c r="H151" s="454"/>
      <c r="I151" s="391"/>
      <c r="J151" s="391">
        <f>IF(SUM(J152:J156)=0,"",MAX(J152:J156))</f>
        <v>16</v>
      </c>
      <c r="K151" s="24" t="str">
        <f>IF(ISERROR(VLOOKUP(Y151,'Directive OSH09 (FR)'!$T$6:$U$10,2,FALSE)),"",VLOOKUP(Y151,'Directive OSH09 (FR)'!$T$6:$U$10,2,FALSE))</f>
        <v>2-Tolérable</v>
      </c>
      <c r="L151" s="43" t="str">
        <f>IF(ISERROR(VLOOKUP($A151,Dangers!$B$4:$G$1001,4,FALSE)),"ERR",IF(ISBLANK(VLOOKUP($A151,Dangers!$B$4:$G$1001,4,FALSE)),"","Yes"))</f>
        <v/>
      </c>
      <c r="M151" s="26" t="str">
        <f>IF(ISERROR(VLOOKUP($A151,Dangers!$B$4:$G$1001,6,FALSE)),"ERR",IF(ISBLANK((VLOOKUP($A151,Dangers!$B$4:$G$1001,6,FALSE))),"","Yes"))</f>
        <v/>
      </c>
      <c r="N151" s="26"/>
      <c r="O151" s="26"/>
      <c r="P151" s="26"/>
      <c r="Q151" s="132" t="str">
        <f>IF(OR(L151="Yes",M151="Yes"),MAX(Q152:Q156),"")</f>
        <v/>
      </c>
      <c r="R151" s="34"/>
      <c r="S151" s="43">
        <f>IF(L151="Yes",IF(SUM(S152:S156)=0,0,1),2)</f>
        <v>2</v>
      </c>
      <c r="T151" s="34">
        <f>IF(M151="Yes",IF(SUM(T152:T156)=0,0,1),2)</f>
        <v>2</v>
      </c>
      <c r="U151" s="160">
        <v>0</v>
      </c>
      <c r="V151" s="161">
        <v>0</v>
      </c>
      <c r="W151" s="162" t="str">
        <f>IF(ISERROR(VLOOKUP(H151,'Directive OSH09 (FR)'!$O$6:$P$10,2,FALSE)),"",VLOOKUP(H151,'Directive OSH09 (FR)'!$O$6:$P$10,2,FALSE))</f>
        <v/>
      </c>
      <c r="X151" s="3" t="str">
        <f>IF(ISERROR(VLOOKUP(I151,'Directive OSH09 (FR)'!$O$13:$P$17,2,FALSE)),"",VLOOKUP(I151,'Directive OSH09 (FR)'!$O$13:$P$17,2,FALSE))</f>
        <v/>
      </c>
      <c r="Y151" s="163">
        <f>IF(J151="","",IF(J151&gt;=161,5,IF(J151&gt;=65,4,IF(J151&gt;=20,3,IF(J151&gt;=9,2,1)))))</f>
        <v>2</v>
      </c>
      <c r="Z151" s="232"/>
      <c r="AA151" s="233"/>
      <c r="AB151" s="233"/>
      <c r="AC151" s="233"/>
      <c r="AD151" s="234"/>
      <c r="AE151" s="232"/>
      <c r="AF151" s="233"/>
      <c r="AG151" s="233"/>
      <c r="AH151" s="233"/>
      <c r="AI151" s="234"/>
    </row>
    <row r="152" spans="1:35" ht="25.5">
      <c r="A152" s="261" t="s">
        <v>1152</v>
      </c>
      <c r="B152" s="8" t="s">
        <v>1153</v>
      </c>
      <c r="C152" s="8" t="s">
        <v>1174</v>
      </c>
      <c r="D152" s="255" t="s">
        <v>1175</v>
      </c>
      <c r="E152" s="266" t="s">
        <v>39</v>
      </c>
      <c r="F152" s="267">
        <v>38</v>
      </c>
      <c r="G152" s="256" t="s">
        <v>1176</v>
      </c>
      <c r="H152" s="7" t="s">
        <v>38</v>
      </c>
      <c r="I152" s="8" t="s">
        <v>47</v>
      </c>
      <c r="J152" s="8">
        <f>IF(ISERROR(W152*X152),"",W152*X152)</f>
        <v>16</v>
      </c>
      <c r="K152" s="14" t="str">
        <f>IF(ISERROR(VLOOKUP(Y152,'Directive OSH09 (FR)'!$T$6:$U$10,2,FALSE)),"",VLOOKUP(Y152,'Directive OSH09 (FR)'!$T$6:$U$10,2,FALSE))</f>
        <v>2-Tolérable</v>
      </c>
      <c r="L152" s="126"/>
      <c r="M152" s="127"/>
      <c r="N152" s="27"/>
      <c r="O152" s="27"/>
      <c r="P152" s="27"/>
      <c r="Q152" s="57"/>
      <c r="R152" s="35"/>
      <c r="S152" s="7">
        <f t="shared" ref="S152" si="125">U152</f>
        <v>1</v>
      </c>
      <c r="T152" s="35">
        <f t="shared" ref="T152" si="126">V152</f>
        <v>1</v>
      </c>
      <c r="U152" s="3">
        <f>IF(A152="",0,IF(Q$92="",1,IF(Q$92+$U$92*365&lt;$U$1,1,0)))</f>
        <v>1</v>
      </c>
      <c r="V152" s="163">
        <f>IF(A152="",0,IF(Q$92="",1,IF(Q$92+$V$92*365&lt;$U$1,1,0)))</f>
        <v>1</v>
      </c>
      <c r="W152" s="162">
        <f>IF(ISERROR(VLOOKUP(H152,'Directive OSH09 (FR)'!$O$6:$P$10,2,FALSE)),"",VLOOKUP(H152,'Directive OSH09 (FR)'!$O$6:$P$10,2,FALSE))</f>
        <v>4</v>
      </c>
      <c r="X152" s="3">
        <f>IF(ISERROR(VLOOKUP(I152,'Directive OSH09 (FR)'!$O$13:$P$17,2,FALSE)),"",VLOOKUP(I152,'Directive OSH09 (FR)'!$O$13:$P$17,2,FALSE))</f>
        <v>4</v>
      </c>
      <c r="Y152" s="3">
        <f>IF(J152="","",IF(J152&gt;=161,5,IF(J152&gt;=65,4,IF(J152&gt;=20,3,IF(J152&gt;=9,2,1)))))</f>
        <v>2</v>
      </c>
      <c r="Z152" s="196" t="s">
        <v>1157</v>
      </c>
      <c r="AA152" s="418"/>
      <c r="AB152" s="418"/>
      <c r="AC152" s="418"/>
      <c r="AD152" s="419"/>
      <c r="AE152" s="417"/>
      <c r="AF152" s="418"/>
      <c r="AG152" s="418"/>
      <c r="AH152" s="418"/>
      <c r="AI152" s="419"/>
    </row>
    <row r="153" spans="1:35">
      <c r="A153" s="261"/>
      <c r="B153" s="8"/>
      <c r="C153" s="8"/>
      <c r="D153" s="8"/>
      <c r="E153" s="266"/>
      <c r="F153" s="267"/>
      <c r="G153" s="459"/>
      <c r="H153" s="7"/>
      <c r="I153" s="8"/>
      <c r="J153" s="8" t="str">
        <f t="shared" ref="J153:J156" si="127">IF(ISERROR(W153*X153),"",W153*X153)</f>
        <v/>
      </c>
      <c r="K153" s="14" t="str">
        <f>IF(ISERROR(VLOOKUP(Y153,'Directive OSH09 (FR)'!$T$6:$U$10,2,FALSE)),"",VLOOKUP(Y153,'Directive OSH09 (FR)'!$T$6:$U$10,2,FALSE))</f>
        <v/>
      </c>
      <c r="L153" s="126"/>
      <c r="M153" s="127"/>
      <c r="N153" s="27"/>
      <c r="O153" s="27"/>
      <c r="P153" s="27"/>
      <c r="Q153" s="57"/>
      <c r="R153" s="35"/>
      <c r="S153" s="7">
        <f t="shared" ref="S153:T156" si="128">U153</f>
        <v>0</v>
      </c>
      <c r="T153" s="35">
        <f t="shared" si="128"/>
        <v>0</v>
      </c>
      <c r="U153" s="3">
        <f t="shared" ref="U153:U156" si="129">IF(A153="",0,IF(Q$151="",1,IF(Q$151+$U$84*365&lt;$U$1,1,0)))</f>
        <v>0</v>
      </c>
      <c r="V153" s="163">
        <f t="shared" ref="V153:V156" si="130">IF(A153="",0,IF(Q$151="",1,IF(Q$151+$V$84*365&lt;$U$1,1,0)))</f>
        <v>0</v>
      </c>
      <c r="W153" s="162" t="str">
        <f>IF(ISERROR(VLOOKUP(H153,'Directive OSH09 (FR)'!$O$6:$P$10,2,FALSE)),"",VLOOKUP(H153,'Directive OSH09 (FR)'!$O$6:$P$10,2,FALSE))</f>
        <v/>
      </c>
      <c r="X153" s="3" t="str">
        <f>IF(ISERROR(VLOOKUP(I153,'Directive OSH09 (FR)'!$O$13:$P$17,2,FALSE)),"",VLOOKUP(I153,'Directive OSH09 (FR)'!$O$13:$P$17,2,FALSE))</f>
        <v/>
      </c>
      <c r="Y153" s="163" t="str">
        <f t="shared" ref="Y153:Y156" si="131">IF(J153="","",IF(J153&gt;=161,5,IF(J153&gt;=65,4,IF(J153&gt;=20,3,IF(J153&gt;=9,2,1)))))</f>
        <v/>
      </c>
      <c r="Z153" s="417"/>
      <c r="AA153" s="418"/>
      <c r="AB153" s="418"/>
      <c r="AC153" s="418"/>
      <c r="AD153" s="419"/>
      <c r="AE153" s="417"/>
      <c r="AF153" s="418"/>
      <c r="AG153" s="418"/>
      <c r="AH153" s="418"/>
      <c r="AI153" s="419"/>
    </row>
    <row r="154" spans="1:35">
      <c r="A154" s="261"/>
      <c r="B154" s="8"/>
      <c r="C154" s="8"/>
      <c r="D154" s="8"/>
      <c r="E154" s="266"/>
      <c r="F154" s="267"/>
      <c r="G154" s="459"/>
      <c r="H154" s="7"/>
      <c r="I154" s="8"/>
      <c r="J154" s="8" t="str">
        <f t="shared" si="127"/>
        <v/>
      </c>
      <c r="K154" s="14" t="str">
        <f>IF(ISERROR(VLOOKUP(Y154,'Directive OSH09 (FR)'!$T$6:$U$10,2,FALSE)),"",VLOOKUP(Y154,'Directive OSH09 (FR)'!$T$6:$U$10,2,FALSE))</f>
        <v/>
      </c>
      <c r="L154" s="126"/>
      <c r="M154" s="127"/>
      <c r="N154" s="27"/>
      <c r="O154" s="27"/>
      <c r="P154" s="27"/>
      <c r="Q154" s="57"/>
      <c r="R154" s="35"/>
      <c r="S154" s="7">
        <f t="shared" si="128"/>
        <v>0</v>
      </c>
      <c r="T154" s="35">
        <f t="shared" si="128"/>
        <v>0</v>
      </c>
      <c r="U154" s="3">
        <f t="shared" si="129"/>
        <v>0</v>
      </c>
      <c r="V154" s="163">
        <f t="shared" si="130"/>
        <v>0</v>
      </c>
      <c r="W154" s="162" t="str">
        <f>IF(ISERROR(VLOOKUP(H154,'Directive OSH09 (FR)'!$O$6:$P$10,2,FALSE)),"",VLOOKUP(H154,'Directive OSH09 (FR)'!$O$6:$P$10,2,FALSE))</f>
        <v/>
      </c>
      <c r="X154" s="3" t="str">
        <f>IF(ISERROR(VLOOKUP(I154,'Directive OSH09 (FR)'!$O$13:$P$17,2,FALSE)),"",VLOOKUP(I154,'Directive OSH09 (FR)'!$O$13:$P$17,2,FALSE))</f>
        <v/>
      </c>
      <c r="Y154" s="163" t="str">
        <f t="shared" si="131"/>
        <v/>
      </c>
      <c r="Z154" s="417"/>
      <c r="AA154" s="418"/>
      <c r="AB154" s="418"/>
      <c r="AC154" s="418"/>
      <c r="AD154" s="419"/>
      <c r="AE154" s="417"/>
      <c r="AF154" s="418"/>
      <c r="AG154" s="418"/>
      <c r="AH154" s="418"/>
      <c r="AI154" s="419"/>
    </row>
    <row r="155" spans="1:35">
      <c r="A155" s="261"/>
      <c r="B155" s="8"/>
      <c r="C155" s="8"/>
      <c r="D155" s="8"/>
      <c r="E155" s="266"/>
      <c r="F155" s="267"/>
      <c r="G155" s="459"/>
      <c r="H155" s="7"/>
      <c r="I155" s="8"/>
      <c r="J155" s="8" t="str">
        <f t="shared" si="127"/>
        <v/>
      </c>
      <c r="K155" s="14" t="str">
        <f>IF(ISERROR(VLOOKUP(Y155,'Directive OSH09 (FR)'!$T$6:$U$10,2,FALSE)),"",VLOOKUP(Y155,'Directive OSH09 (FR)'!$T$6:$U$10,2,FALSE))</f>
        <v/>
      </c>
      <c r="L155" s="126"/>
      <c r="M155" s="127"/>
      <c r="N155" s="27"/>
      <c r="O155" s="27"/>
      <c r="P155" s="27"/>
      <c r="Q155" s="57"/>
      <c r="R155" s="35"/>
      <c r="S155" s="7">
        <f t="shared" si="128"/>
        <v>0</v>
      </c>
      <c r="T155" s="35">
        <f t="shared" si="128"/>
        <v>0</v>
      </c>
      <c r="U155" s="3">
        <f t="shared" si="129"/>
        <v>0</v>
      </c>
      <c r="V155" s="163">
        <f t="shared" si="130"/>
        <v>0</v>
      </c>
      <c r="W155" s="162" t="str">
        <f>IF(ISERROR(VLOOKUP(H155,'Directive OSH09 (FR)'!$O$6:$P$10,2,FALSE)),"",VLOOKUP(H155,'Directive OSH09 (FR)'!$O$6:$P$10,2,FALSE))</f>
        <v/>
      </c>
      <c r="X155" s="3" t="str">
        <f>IF(ISERROR(VLOOKUP(I155,'Directive OSH09 (FR)'!$O$13:$P$17,2,FALSE)),"",VLOOKUP(I155,'Directive OSH09 (FR)'!$O$13:$P$17,2,FALSE))</f>
        <v/>
      </c>
      <c r="Y155" s="163" t="str">
        <f t="shared" si="131"/>
        <v/>
      </c>
      <c r="Z155" s="417"/>
      <c r="AA155" s="418"/>
      <c r="AB155" s="418"/>
      <c r="AC155" s="418"/>
      <c r="AD155" s="419"/>
      <c r="AE155" s="417"/>
      <c r="AF155" s="418"/>
      <c r="AG155" s="418"/>
      <c r="AH155" s="418"/>
      <c r="AI155" s="419"/>
    </row>
    <row r="156" spans="1:35" ht="5.25" customHeight="1">
      <c r="A156" s="405"/>
      <c r="B156" s="62"/>
      <c r="C156" s="62"/>
      <c r="D156" s="62"/>
      <c r="E156" s="293"/>
      <c r="F156" s="282"/>
      <c r="G156" s="460"/>
      <c r="H156" s="61"/>
      <c r="I156" s="62"/>
      <c r="J156" s="62" t="str">
        <f t="shared" si="127"/>
        <v/>
      </c>
      <c r="K156" s="63" t="str">
        <f>IF(ISERROR(VLOOKUP(Y156,'Directive OSH09 (FR)'!$T$6:$U$10,2,FALSE)),"",VLOOKUP(Y156,'Directive OSH09 (FR)'!$T$6:$U$10,2,FALSE))</f>
        <v/>
      </c>
      <c r="L156" s="61"/>
      <c r="M156" s="64"/>
      <c r="N156" s="64"/>
      <c r="O156" s="64"/>
      <c r="P156" s="64"/>
      <c r="Q156" s="65"/>
      <c r="R156" s="66"/>
      <c r="S156" s="61">
        <f t="shared" si="128"/>
        <v>0</v>
      </c>
      <c r="T156" s="66">
        <f t="shared" si="128"/>
        <v>0</v>
      </c>
      <c r="U156" s="164">
        <f t="shared" si="129"/>
        <v>0</v>
      </c>
      <c r="V156" s="165">
        <f t="shared" si="130"/>
        <v>0</v>
      </c>
      <c r="W156" s="162" t="str">
        <f>IF(ISERROR(VLOOKUP(H156,'Directive OSH09 (FR)'!$O$6:$P$10,2,FALSE)),"",VLOOKUP(H156,'Directive OSH09 (FR)'!$O$6:$P$10,2,FALSE))</f>
        <v/>
      </c>
      <c r="X156" s="3" t="str">
        <f>IF(ISERROR(VLOOKUP(I156,'Directive OSH09 (FR)'!$O$13:$P$17,2,FALSE)),"",VLOOKUP(I156,'Directive OSH09 (FR)'!$O$13:$P$17,2,FALSE))</f>
        <v/>
      </c>
      <c r="Y156" s="163" t="str">
        <f t="shared" si="131"/>
        <v/>
      </c>
      <c r="Z156" s="417"/>
      <c r="AA156" s="418"/>
      <c r="AB156" s="418"/>
      <c r="AC156" s="418"/>
      <c r="AD156" s="419"/>
      <c r="AE156" s="417"/>
      <c r="AF156" s="418"/>
      <c r="AG156" s="418"/>
      <c r="AH156" s="418"/>
      <c r="AI156" s="419"/>
    </row>
    <row r="157" spans="1:35">
      <c r="A157" s="523" t="s">
        <v>302</v>
      </c>
      <c r="B157" s="391"/>
      <c r="C157" s="391"/>
      <c r="D157" s="391"/>
      <c r="E157" s="292"/>
      <c r="F157" s="281"/>
      <c r="G157" s="457"/>
      <c r="H157" s="454"/>
      <c r="I157" s="391"/>
      <c r="J157" s="391">
        <f>IF(SUM(J158:J162)=0,"",MAX(J158:J162))</f>
        <v>4</v>
      </c>
      <c r="K157" s="24" t="str">
        <f>IF(ISERROR(VLOOKUP(Y157,'Directive OSH09 (FR)'!$T$6:$U$10,2,FALSE)),"",VLOOKUP(Y157,'Directive OSH09 (FR)'!$T$6:$U$10,2,FALSE))</f>
        <v>1-Negligeable</v>
      </c>
      <c r="L157" s="43" t="str">
        <f>IF(ISERROR(VLOOKUP($A157,Dangers!$B$4:$G$1001,4,FALSE)),"ERR",IF(ISBLANK(VLOOKUP($A157,Dangers!$B$4:$G$1001,4,FALSE)),"","Yes"))</f>
        <v/>
      </c>
      <c r="M157" s="26" t="str">
        <f>IF(ISERROR(VLOOKUP($A157,Dangers!$B$4:$G$1001,6,FALSE)),"ERR",IF(ISBLANK((VLOOKUP($A157,Dangers!$B$4:$G$1001,6,FALSE))),"","Yes"))</f>
        <v/>
      </c>
      <c r="N157" s="26"/>
      <c r="O157" s="26"/>
      <c r="P157" s="26"/>
      <c r="Q157" s="132" t="str">
        <f>IF(OR(L157="Yes",M157="Yes"),MAX(Q158:Q162),"")</f>
        <v/>
      </c>
      <c r="R157" s="34"/>
      <c r="S157" s="43">
        <f>IF(L157="Yes",IF(SUM(S158:S162)=0,0,1),2)</f>
        <v>2</v>
      </c>
      <c r="T157" s="34">
        <f>IF(M157="Yes",IF(SUM(T158:T162)=0,0,1),2)</f>
        <v>2</v>
      </c>
      <c r="U157" s="160">
        <v>0</v>
      </c>
      <c r="V157" s="161">
        <v>0</v>
      </c>
      <c r="W157" s="162" t="str">
        <f>IF(ISERROR(VLOOKUP(H157,'Directive OSH09 (FR)'!$O$6:$P$10,2,FALSE)),"",VLOOKUP(H157,'Directive OSH09 (FR)'!$O$6:$P$10,2,FALSE))</f>
        <v/>
      </c>
      <c r="X157" s="3" t="str">
        <f>IF(ISERROR(VLOOKUP(I157,'Directive OSH09 (FR)'!$O$13:$P$17,2,FALSE)),"",VLOOKUP(I157,'Directive OSH09 (FR)'!$O$13:$P$17,2,FALSE))</f>
        <v/>
      </c>
      <c r="Y157" s="163">
        <f>IF(J157="","",IF(J157&gt;=161,5,IF(J157&gt;=65,4,IF(J157&gt;=20,3,IF(J157&gt;=9,2,1)))))</f>
        <v>1</v>
      </c>
      <c r="Z157" s="232"/>
      <c r="AA157" s="233"/>
      <c r="AB157" s="233"/>
      <c r="AC157" s="233"/>
      <c r="AD157" s="234"/>
      <c r="AE157" s="232"/>
      <c r="AF157" s="233"/>
      <c r="AG157" s="233"/>
      <c r="AH157" s="233"/>
      <c r="AI157" s="234"/>
    </row>
    <row r="158" spans="1:35" ht="51">
      <c r="A158" s="261"/>
      <c r="B158" s="8" t="s">
        <v>640</v>
      </c>
      <c r="C158" s="8" t="s">
        <v>1177</v>
      </c>
      <c r="D158" s="8" t="s">
        <v>642</v>
      </c>
      <c r="E158" s="266" t="s">
        <v>33</v>
      </c>
      <c r="F158" s="267">
        <v>38</v>
      </c>
      <c r="G158" s="321" t="s">
        <v>643</v>
      </c>
      <c r="H158" s="7" t="s">
        <v>38</v>
      </c>
      <c r="I158" s="8" t="s">
        <v>46</v>
      </c>
      <c r="J158" s="8">
        <f>IF(ISERROR(W158*X158),"",W158*X158)</f>
        <v>4</v>
      </c>
      <c r="K158" s="14" t="str">
        <f>IF(ISERROR(VLOOKUP(Y158,'Directive OSH09 (FR)'!$T$6:$U$10,2,FALSE)),"",VLOOKUP(Y158,'Directive OSH09 (FR)'!$T$6:$U$10,2,FALSE))</f>
        <v>1-Negligeable</v>
      </c>
      <c r="L158" s="126"/>
      <c r="M158" s="127"/>
      <c r="N158" s="27"/>
      <c r="O158" s="27"/>
      <c r="P158" s="27"/>
      <c r="Q158" s="57"/>
      <c r="R158" s="35"/>
      <c r="S158" s="7">
        <f>U158</f>
        <v>0</v>
      </c>
      <c r="T158" s="35">
        <f>V158</f>
        <v>0</v>
      </c>
      <c r="U158" s="3">
        <f>IF(A158="",0,IF(Q$166="",1,IF(Q$166+$U$89*365&lt;$U$1,1,0)))</f>
        <v>0</v>
      </c>
      <c r="V158" s="163">
        <f>IF(A158="",0,IF(Q$166="",1,IF(Q$166+$V$89*365&lt;$U$1,1,0)))</f>
        <v>0</v>
      </c>
      <c r="W158" s="162">
        <f>IF(ISERROR(VLOOKUP(H158,'Directive OSH09 (FR)'!$O$6:$P$10,2,FALSE)),"",VLOOKUP(H158,'Directive OSH09 (FR)'!$O$6:$P$10,2,FALSE))</f>
        <v>4</v>
      </c>
      <c r="X158" s="3">
        <f>IF(ISERROR(VLOOKUP(I158,'Directive OSH09 (FR)'!$O$13:$P$17,2,FALSE)),"",VLOOKUP(I158,'Directive OSH09 (FR)'!$O$13:$P$17,2,FALSE))</f>
        <v>1</v>
      </c>
      <c r="Y158" s="3">
        <f>IF(J158="","",IF(J158&gt;=161,5,IF(J158&gt;=65,4,IF(J158&gt;=20,3,IF(J158&gt;=9,2,1)))))</f>
        <v>1</v>
      </c>
      <c r="Z158" s="196"/>
      <c r="AA158" s="418"/>
      <c r="AB158" s="418"/>
      <c r="AC158" s="418"/>
      <c r="AD158" s="419"/>
      <c r="AE158" s="421"/>
      <c r="AF158" s="8"/>
      <c r="AG158" s="8"/>
      <c r="AH158" s="8">
        <f>IF(ISERROR(AU158*AV158),"",AU158*AV158)</f>
        <v>0</v>
      </c>
      <c r="AI158" s="426"/>
    </row>
    <row r="159" spans="1:35">
      <c r="A159" s="261"/>
      <c r="B159" s="8"/>
      <c r="C159" s="8"/>
      <c r="D159" s="8"/>
      <c r="E159" s="266"/>
      <c r="F159" s="300"/>
      <c r="G159" s="321"/>
      <c r="H159" s="7"/>
      <c r="I159" s="8"/>
      <c r="J159" s="8"/>
      <c r="K159" s="14"/>
      <c r="L159" s="126"/>
      <c r="M159" s="127"/>
      <c r="N159" s="27"/>
      <c r="O159" s="27"/>
      <c r="P159" s="27"/>
      <c r="Q159" s="57"/>
      <c r="R159" s="35"/>
      <c r="S159" s="7"/>
      <c r="T159" s="35"/>
      <c r="U159" s="3"/>
      <c r="V159" s="163"/>
      <c r="W159" s="162"/>
      <c r="X159" s="3"/>
      <c r="Y159" s="3"/>
      <c r="Z159" s="196"/>
      <c r="AA159" s="418"/>
      <c r="AB159" s="418"/>
      <c r="AC159" s="418"/>
      <c r="AD159" s="419"/>
      <c r="AE159" s="421"/>
      <c r="AF159" s="8"/>
      <c r="AG159" s="8"/>
      <c r="AH159" s="8"/>
      <c r="AI159" s="426"/>
    </row>
    <row r="160" spans="1:35">
      <c r="A160" s="261"/>
      <c r="B160" s="8"/>
      <c r="C160" s="8"/>
      <c r="D160" s="8"/>
      <c r="E160" s="266"/>
      <c r="F160" s="267"/>
      <c r="G160" s="459"/>
      <c r="H160" s="7"/>
      <c r="I160" s="8"/>
      <c r="J160" s="8" t="str">
        <f t="shared" ref="J160:J162" si="132">IF(ISERROR(W160*X160),"",W160*X160)</f>
        <v/>
      </c>
      <c r="K160" s="14" t="str">
        <f>IF(ISERROR(VLOOKUP(Y160,'Directive OSH09 (FR)'!$T$6:$U$10,2,FALSE)),"",VLOOKUP(Y160,'Directive OSH09 (FR)'!$T$6:$U$10,2,FALSE))</f>
        <v/>
      </c>
      <c r="L160" s="126"/>
      <c r="M160" s="127"/>
      <c r="N160" s="27"/>
      <c r="O160" s="27"/>
      <c r="P160" s="27"/>
      <c r="Q160" s="57"/>
      <c r="R160" s="35"/>
      <c r="S160" s="7">
        <f t="shared" ref="S160:T162" si="133">U160</f>
        <v>0</v>
      </c>
      <c r="T160" s="35">
        <f t="shared" si="133"/>
        <v>0</v>
      </c>
      <c r="U160" s="3">
        <f t="shared" ref="U160:U162" si="134">IF(A160="",0,IF(Q$157="",1,IF(Q$157+$U$84*365&lt;$U$1,1,0)))</f>
        <v>0</v>
      </c>
      <c r="V160" s="163">
        <f t="shared" ref="V160:V162" si="135">IF(A160="",0,IF(Q$157="",1,IF(Q$157+$V$84*365&lt;$U$1,1,0)))</f>
        <v>0</v>
      </c>
      <c r="W160" s="162" t="str">
        <f>IF(ISERROR(VLOOKUP(H160,'Directive OSH09 (FR)'!$O$6:$P$10,2,FALSE)),"",VLOOKUP(H160,'Directive OSH09 (FR)'!$O$6:$P$10,2,FALSE))</f>
        <v/>
      </c>
      <c r="X160" s="3" t="str">
        <f>IF(ISERROR(VLOOKUP(I160,'Directive OSH09 (FR)'!$O$13:$P$17,2,FALSE)),"",VLOOKUP(I160,'Directive OSH09 (FR)'!$O$13:$P$17,2,FALSE))</f>
        <v/>
      </c>
      <c r="Y160" s="163" t="str">
        <f t="shared" ref="Y160:Y162" si="136">IF(J160="","",IF(J160&gt;=161,5,IF(J160&gt;=65,4,IF(J160&gt;=20,3,IF(J160&gt;=9,2,1)))))</f>
        <v/>
      </c>
      <c r="Z160" s="417"/>
      <c r="AA160" s="418"/>
      <c r="AB160" s="418"/>
      <c r="AC160" s="418"/>
      <c r="AD160" s="419"/>
      <c r="AE160" s="417"/>
      <c r="AF160" s="418"/>
      <c r="AG160" s="418"/>
      <c r="AH160" s="418"/>
      <c r="AI160" s="419"/>
    </row>
    <row r="161" spans="1:35">
      <c r="A161" s="261"/>
      <c r="B161" s="8"/>
      <c r="C161" s="8"/>
      <c r="D161" s="8"/>
      <c r="E161" s="266"/>
      <c r="F161" s="267"/>
      <c r="G161" s="459"/>
      <c r="H161" s="7"/>
      <c r="I161" s="8"/>
      <c r="J161" s="8" t="str">
        <f t="shared" si="132"/>
        <v/>
      </c>
      <c r="K161" s="14" t="str">
        <f>IF(ISERROR(VLOOKUP(Y161,'Directive OSH09 (FR)'!$T$6:$U$10,2,FALSE)),"",VLOOKUP(Y161,'Directive OSH09 (FR)'!$T$6:$U$10,2,FALSE))</f>
        <v/>
      </c>
      <c r="L161" s="126"/>
      <c r="M161" s="127"/>
      <c r="N161" s="27"/>
      <c r="O161" s="27"/>
      <c r="P161" s="27"/>
      <c r="Q161" s="57"/>
      <c r="R161" s="35"/>
      <c r="S161" s="7">
        <f t="shared" si="133"/>
        <v>0</v>
      </c>
      <c r="T161" s="35">
        <f t="shared" si="133"/>
        <v>0</v>
      </c>
      <c r="U161" s="3">
        <f t="shared" si="134"/>
        <v>0</v>
      </c>
      <c r="V161" s="163">
        <f t="shared" si="135"/>
        <v>0</v>
      </c>
      <c r="W161" s="162" t="str">
        <f>IF(ISERROR(VLOOKUP(H161,'Directive OSH09 (FR)'!$O$6:$P$10,2,FALSE)),"",VLOOKUP(H161,'Directive OSH09 (FR)'!$O$6:$P$10,2,FALSE))</f>
        <v/>
      </c>
      <c r="X161" s="3" t="str">
        <f>IF(ISERROR(VLOOKUP(I161,'Directive OSH09 (FR)'!$O$13:$P$17,2,FALSE)),"",VLOOKUP(I161,'Directive OSH09 (FR)'!$O$13:$P$17,2,FALSE))</f>
        <v/>
      </c>
      <c r="Y161" s="163" t="str">
        <f t="shared" si="136"/>
        <v/>
      </c>
      <c r="Z161" s="417"/>
      <c r="AA161" s="418"/>
      <c r="AB161" s="418"/>
      <c r="AC161" s="418"/>
      <c r="AD161" s="419"/>
      <c r="AE161" s="417"/>
      <c r="AF161" s="418"/>
      <c r="AG161" s="418"/>
      <c r="AH161" s="418"/>
      <c r="AI161" s="419"/>
    </row>
    <row r="162" spans="1:35" ht="5.25" customHeight="1">
      <c r="A162" s="405"/>
      <c r="B162" s="62"/>
      <c r="C162" s="62"/>
      <c r="D162" s="62"/>
      <c r="E162" s="293"/>
      <c r="F162" s="282"/>
      <c r="G162" s="460"/>
      <c r="H162" s="61"/>
      <c r="I162" s="62"/>
      <c r="J162" s="62" t="str">
        <f t="shared" si="132"/>
        <v/>
      </c>
      <c r="K162" s="63" t="str">
        <f>IF(ISERROR(VLOOKUP(Y162,'Directive OSH09 (FR)'!$T$6:$U$10,2,FALSE)),"",VLOOKUP(Y162,'Directive OSH09 (FR)'!$T$6:$U$10,2,FALSE))</f>
        <v/>
      </c>
      <c r="L162" s="61"/>
      <c r="M162" s="64"/>
      <c r="N162" s="64"/>
      <c r="O162" s="64"/>
      <c r="P162" s="64"/>
      <c r="Q162" s="65"/>
      <c r="R162" s="66"/>
      <c r="S162" s="61">
        <f t="shared" si="133"/>
        <v>0</v>
      </c>
      <c r="T162" s="66">
        <f t="shared" si="133"/>
        <v>0</v>
      </c>
      <c r="U162" s="164">
        <f t="shared" si="134"/>
        <v>0</v>
      </c>
      <c r="V162" s="165">
        <f t="shared" si="135"/>
        <v>0</v>
      </c>
      <c r="W162" s="162" t="str">
        <f>IF(ISERROR(VLOOKUP(H162,'Directive OSH09 (FR)'!$O$6:$P$10,2,FALSE)),"",VLOOKUP(H162,'Directive OSH09 (FR)'!$O$6:$P$10,2,FALSE))</f>
        <v/>
      </c>
      <c r="X162" s="3" t="str">
        <f>IF(ISERROR(VLOOKUP(I162,'Directive OSH09 (FR)'!$O$13:$P$17,2,FALSE)),"",VLOOKUP(I162,'Directive OSH09 (FR)'!$O$13:$P$17,2,FALSE))</f>
        <v/>
      </c>
      <c r="Y162" s="163" t="str">
        <f t="shared" si="136"/>
        <v/>
      </c>
      <c r="Z162" s="417"/>
      <c r="AA162" s="418"/>
      <c r="AB162" s="418"/>
      <c r="AC162" s="418"/>
      <c r="AD162" s="419"/>
      <c r="AE162" s="417"/>
      <c r="AF162" s="418"/>
      <c r="AG162" s="418"/>
      <c r="AH162" s="418"/>
      <c r="AI162" s="419"/>
    </row>
    <row r="163" spans="1:35" s="319" customFormat="1">
      <c r="A163" s="523" t="s">
        <v>341</v>
      </c>
      <c r="B163" s="391"/>
      <c r="C163" s="391"/>
      <c r="D163" s="391"/>
      <c r="E163" s="292"/>
      <c r="F163" s="281"/>
      <c r="G163" s="457"/>
      <c r="H163" s="454"/>
      <c r="I163" s="391"/>
      <c r="J163" s="391" t="str">
        <f>IF(SUM(J164:J168)=0,"",MAX(J164:J168))</f>
        <v/>
      </c>
      <c r="K163" s="24" t="str">
        <f>IF(ISERROR(VLOOKUP(Y163,'Directive OSH09 (FR)'!$T$6:$U$10,2,FALSE)),"",VLOOKUP(Y163,'Directive OSH09 (FR)'!$T$6:$U$10,2,FALSE))</f>
        <v/>
      </c>
      <c r="L163" s="43" t="str">
        <f>IF(ISERROR(VLOOKUP($A163,Dangers!$B$4:$G$1001,4,FALSE)),"ERR",IF(ISBLANK(VLOOKUP($A163,Dangers!$B$4:$G$1001,4,FALSE)),"","Yes"))</f>
        <v>ERR</v>
      </c>
      <c r="M163" s="26" t="str">
        <f>IF(ISERROR(VLOOKUP($A163,Dangers!$B$4:$G$1001,6,FALSE)),"ERR",IF(ISBLANK((VLOOKUP($A163,Dangers!$B$4:$G$1001,6,FALSE))),"","Yes"))</f>
        <v>ERR</v>
      </c>
      <c r="N163" s="26"/>
      <c r="O163" s="26"/>
      <c r="P163" s="26"/>
      <c r="Q163" s="132" t="str">
        <f>IF(OR(L163="Yes",M163="Yes"),MAX(Q164:Q168),"")</f>
        <v/>
      </c>
      <c r="R163" s="34"/>
      <c r="S163" s="43">
        <f>IF(L163="Yes",IF(SUM(S164:S168)=0,0,1),2)</f>
        <v>2</v>
      </c>
      <c r="T163" s="34">
        <f>IF(M163="Yes",IF(SUM(T164:T168)=0,0,1),2)</f>
        <v>2</v>
      </c>
      <c r="U163" s="160">
        <v>0</v>
      </c>
      <c r="V163" s="161">
        <v>0</v>
      </c>
      <c r="W163" s="162" t="str">
        <f>IF(ISERROR(VLOOKUP(H163,'Directive OSH09 (FR)'!$O$6:$P$10,2,FALSE)),"",VLOOKUP(H163,'Directive OSH09 (FR)'!$O$6:$P$10,2,FALSE))</f>
        <v/>
      </c>
      <c r="X163" s="3" t="str">
        <f>IF(ISERROR(VLOOKUP(I163,'Directive OSH09 (FR)'!$O$13:$P$17,2,FALSE)),"",VLOOKUP(I163,'Directive OSH09 (FR)'!$O$13:$P$17,2,FALSE))</f>
        <v/>
      </c>
      <c r="Y163" s="163" t="str">
        <f>IF(J163="","",IF(J163&gt;=161,5,IF(J163&gt;=65,4,IF(J163&gt;=20,3,IF(J163&gt;=9,2,1)))))</f>
        <v/>
      </c>
      <c r="Z163" s="232"/>
      <c r="AA163" s="233"/>
      <c r="AB163" s="233"/>
      <c r="AC163" s="233"/>
      <c r="AD163" s="234"/>
      <c r="AE163" s="232"/>
      <c r="AF163" s="233"/>
      <c r="AG163" s="233"/>
      <c r="AH163" s="233"/>
      <c r="AI163" s="234"/>
    </row>
    <row r="164" spans="1:35" s="319" customFormat="1">
      <c r="A164" s="260" t="s">
        <v>1178</v>
      </c>
      <c r="B164" s="8"/>
      <c r="C164" s="8"/>
      <c r="D164" s="8"/>
      <c r="E164" s="266"/>
      <c r="F164" s="267"/>
      <c r="G164" s="321"/>
      <c r="H164" s="7"/>
      <c r="I164" s="8"/>
      <c r="J164" s="8" t="str">
        <f>IF(ISERROR(W164*X164),"",W164*X164)</f>
        <v/>
      </c>
      <c r="K164" s="14" t="str">
        <f>IF(ISERROR(VLOOKUP(Y164,'Directive OSH09 (FR)'!$T$6:$U$10,2,FALSE)),"",VLOOKUP(Y164,'Directive OSH09 (FR)'!$T$6:$U$10,2,FALSE))</f>
        <v/>
      </c>
      <c r="L164" s="126"/>
      <c r="M164" s="127"/>
      <c r="N164" s="27"/>
      <c r="O164" s="27"/>
      <c r="P164" s="27"/>
      <c r="Q164" s="57"/>
      <c r="R164" s="35"/>
      <c r="S164" s="7">
        <f t="shared" ref="S164:T168" si="137">U164</f>
        <v>1</v>
      </c>
      <c r="T164" s="35">
        <f t="shared" si="137"/>
        <v>1</v>
      </c>
      <c r="U164" s="3">
        <f>IF(A164="",0,IF(Q$163="",1,IF(Q$163+$U$84*365&lt;$U$1,1,0)))</f>
        <v>1</v>
      </c>
      <c r="V164" s="163">
        <f>IF(A164="",0,IF(Q$163="",1,IF(Q$163+$V$84*365&lt;$U$1,1,0)))</f>
        <v>1</v>
      </c>
      <c r="W164" s="162" t="str">
        <f>IF(ISERROR(VLOOKUP(H164,'Directive OSH09 (FR)'!$O$6:$P$10,2,FALSE)),"",VLOOKUP(H164,'Directive OSH09 (FR)'!$O$6:$P$10,2,FALSE))</f>
        <v/>
      </c>
      <c r="X164" s="3" t="str">
        <f>IF(ISERROR(VLOOKUP(I164,'Directive OSH09 (FR)'!$O$13:$P$17,2,FALSE)),"",VLOOKUP(I164,'Directive OSH09 (FR)'!$O$13:$P$17,2,FALSE))</f>
        <v/>
      </c>
      <c r="Y164" s="163" t="str">
        <f>IF(J164="","",IF(J164&gt;=161,5,IF(J164&gt;=65,4,IF(J164&gt;=20,3,IF(J164&gt;=9,2,1)))))</f>
        <v/>
      </c>
      <c r="Z164" s="428"/>
      <c r="AA164" s="307"/>
      <c r="AB164" s="307"/>
      <c r="AC164" s="307"/>
      <c r="AD164" s="426"/>
      <c r="AE164" s="428"/>
      <c r="AF164" s="307"/>
      <c r="AG164" s="307"/>
      <c r="AH164" s="307"/>
      <c r="AI164" s="426"/>
    </row>
    <row r="165" spans="1:35" s="319" customFormat="1">
      <c r="A165" s="261"/>
      <c r="B165" s="8"/>
      <c r="C165" s="8"/>
      <c r="D165" s="8"/>
      <c r="E165" s="266"/>
      <c r="F165" s="267"/>
      <c r="G165" s="321"/>
      <c r="H165" s="7"/>
      <c r="I165" s="8"/>
      <c r="J165" s="8" t="str">
        <f t="shared" ref="J165:J168" si="138">IF(ISERROR(W165*X165),"",W165*X165)</f>
        <v/>
      </c>
      <c r="K165" s="14" t="str">
        <f>IF(ISERROR(VLOOKUP(Y165,'Directive OSH09 (FR)'!$T$6:$U$10,2,FALSE)),"",VLOOKUP(Y165,'Directive OSH09 (FR)'!$T$6:$U$10,2,FALSE))</f>
        <v/>
      </c>
      <c r="L165" s="126"/>
      <c r="M165" s="127"/>
      <c r="N165" s="27"/>
      <c r="O165" s="27"/>
      <c r="P165" s="27"/>
      <c r="Q165" s="57"/>
      <c r="R165" s="35"/>
      <c r="S165" s="7">
        <f t="shared" si="137"/>
        <v>0</v>
      </c>
      <c r="T165" s="35">
        <f t="shared" si="137"/>
        <v>0</v>
      </c>
      <c r="U165" s="3">
        <f t="shared" ref="U165:U168" si="139">IF(A165="",0,IF(Q$163="",1,IF(Q$163+$U$84*365&lt;$U$1,1,0)))</f>
        <v>0</v>
      </c>
      <c r="V165" s="163">
        <f t="shared" ref="V165:V168" si="140">IF(A165="",0,IF(Q$163="",1,IF(Q$163+$V$84*365&lt;$U$1,1,0)))</f>
        <v>0</v>
      </c>
      <c r="W165" s="162" t="str">
        <f>IF(ISERROR(VLOOKUP(H165,'Directive OSH09 (FR)'!$O$6:$P$10,2,FALSE)),"",VLOOKUP(H165,'Directive OSH09 (FR)'!$O$6:$P$10,2,FALSE))</f>
        <v/>
      </c>
      <c r="X165" s="3" t="str">
        <f>IF(ISERROR(VLOOKUP(I165,'Directive OSH09 (FR)'!$O$13:$P$17,2,FALSE)),"",VLOOKUP(I165,'Directive OSH09 (FR)'!$O$13:$P$17,2,FALSE))</f>
        <v/>
      </c>
      <c r="Y165" s="163" t="str">
        <f t="shared" ref="Y165:Y168" si="141">IF(J165="","",IF(J165&gt;=161,5,IF(J165&gt;=65,4,IF(J165&gt;=20,3,IF(J165&gt;=9,2,1)))))</f>
        <v/>
      </c>
      <c r="Z165" s="428"/>
      <c r="AA165" s="307"/>
      <c r="AB165" s="307"/>
      <c r="AC165" s="307"/>
      <c r="AD165" s="426"/>
      <c r="AE165" s="428"/>
      <c r="AF165" s="307"/>
      <c r="AG165" s="307"/>
      <c r="AH165" s="307"/>
      <c r="AI165" s="426"/>
    </row>
    <row r="166" spans="1:35" s="319" customFormat="1">
      <c r="A166" s="261"/>
      <c r="B166" s="8"/>
      <c r="C166" s="8"/>
      <c r="D166" s="8"/>
      <c r="E166" s="266"/>
      <c r="F166" s="267"/>
      <c r="G166" s="321"/>
      <c r="H166" s="7"/>
      <c r="I166" s="8"/>
      <c r="J166" s="8" t="str">
        <f t="shared" si="138"/>
        <v/>
      </c>
      <c r="K166" s="14" t="str">
        <f>IF(ISERROR(VLOOKUP(Y166,'Directive OSH09 (FR)'!$T$6:$U$10,2,FALSE)),"",VLOOKUP(Y166,'Directive OSH09 (FR)'!$T$6:$U$10,2,FALSE))</f>
        <v/>
      </c>
      <c r="L166" s="126"/>
      <c r="M166" s="127"/>
      <c r="N166" s="27"/>
      <c r="O166" s="27"/>
      <c r="P166" s="27"/>
      <c r="Q166" s="57"/>
      <c r="R166" s="35"/>
      <c r="S166" s="7">
        <f t="shared" si="137"/>
        <v>0</v>
      </c>
      <c r="T166" s="35">
        <f t="shared" si="137"/>
        <v>0</v>
      </c>
      <c r="U166" s="3">
        <f t="shared" si="139"/>
        <v>0</v>
      </c>
      <c r="V166" s="163">
        <f t="shared" si="140"/>
        <v>0</v>
      </c>
      <c r="W166" s="162" t="str">
        <f>IF(ISERROR(VLOOKUP(H166,'Directive OSH09 (FR)'!$O$6:$P$10,2,FALSE)),"",VLOOKUP(H166,'Directive OSH09 (FR)'!$O$6:$P$10,2,FALSE))</f>
        <v/>
      </c>
      <c r="X166" s="3" t="str">
        <f>IF(ISERROR(VLOOKUP(I166,'Directive OSH09 (FR)'!$O$13:$P$17,2,FALSE)),"",VLOOKUP(I166,'Directive OSH09 (FR)'!$O$13:$P$17,2,FALSE))</f>
        <v/>
      </c>
      <c r="Y166" s="163" t="str">
        <f t="shared" si="141"/>
        <v/>
      </c>
      <c r="Z166" s="428"/>
      <c r="AA166" s="307"/>
      <c r="AB166" s="307"/>
      <c r="AC166" s="307"/>
      <c r="AD166" s="426"/>
      <c r="AE166" s="428"/>
      <c r="AF166" s="307"/>
      <c r="AG166" s="307"/>
      <c r="AH166" s="307"/>
      <c r="AI166" s="426"/>
    </row>
    <row r="167" spans="1:35" s="319" customFormat="1">
      <c r="A167" s="261"/>
      <c r="B167" s="8"/>
      <c r="C167" s="8"/>
      <c r="D167" s="8"/>
      <c r="E167" s="266"/>
      <c r="F167" s="283"/>
      <c r="G167" s="321"/>
      <c r="H167" s="7"/>
      <c r="I167" s="8"/>
      <c r="J167" s="8" t="str">
        <f t="shared" si="138"/>
        <v/>
      </c>
      <c r="K167" s="14" t="str">
        <f>IF(ISERROR(VLOOKUP(Y167,'Directive OSH09 (FR)'!$T$6:$U$10,2,FALSE)),"",VLOOKUP(Y167,'Directive OSH09 (FR)'!$T$6:$U$10,2,FALSE))</f>
        <v/>
      </c>
      <c r="L167" s="126"/>
      <c r="M167" s="127"/>
      <c r="N167" s="27"/>
      <c r="O167" s="27"/>
      <c r="P167" s="27"/>
      <c r="Q167" s="57"/>
      <c r="R167" s="35"/>
      <c r="S167" s="7">
        <f t="shared" si="137"/>
        <v>0</v>
      </c>
      <c r="T167" s="35">
        <f t="shared" si="137"/>
        <v>0</v>
      </c>
      <c r="U167" s="3">
        <f t="shared" si="139"/>
        <v>0</v>
      </c>
      <c r="V167" s="163">
        <f t="shared" si="140"/>
        <v>0</v>
      </c>
      <c r="W167" s="162" t="str">
        <f>IF(ISERROR(VLOOKUP(H167,'Directive OSH09 (FR)'!$O$6:$P$10,2,FALSE)),"",VLOOKUP(H167,'Directive OSH09 (FR)'!$O$6:$P$10,2,FALSE))</f>
        <v/>
      </c>
      <c r="X167" s="3" t="str">
        <f>IF(ISERROR(VLOOKUP(I167,'Directive OSH09 (FR)'!$O$13:$P$17,2,FALSE)),"",VLOOKUP(I167,'Directive OSH09 (FR)'!$O$13:$P$17,2,FALSE))</f>
        <v/>
      </c>
      <c r="Y167" s="163" t="str">
        <f t="shared" si="141"/>
        <v/>
      </c>
      <c r="Z167" s="428"/>
      <c r="AA167" s="307"/>
      <c r="AB167" s="307"/>
      <c r="AC167" s="307"/>
      <c r="AD167" s="426"/>
      <c r="AE167" s="428"/>
      <c r="AF167" s="307"/>
      <c r="AG167" s="307"/>
      <c r="AH167" s="307"/>
      <c r="AI167" s="426"/>
    </row>
    <row r="168" spans="1:35" s="319" customFormat="1" ht="5.25" customHeight="1">
      <c r="A168" s="405"/>
      <c r="B168" s="62"/>
      <c r="C168" s="62"/>
      <c r="D168" s="62"/>
      <c r="E168" s="293"/>
      <c r="F168" s="293"/>
      <c r="G168" s="461"/>
      <c r="H168" s="61"/>
      <c r="I168" s="62"/>
      <c r="J168" s="62" t="str">
        <f t="shared" si="138"/>
        <v/>
      </c>
      <c r="K168" s="63" t="str">
        <f>IF(ISERROR(VLOOKUP(Y168,'Directive OSH09 (FR)'!$T$6:$U$10,2,FALSE)),"",VLOOKUP(Y168,'Directive OSH09 (FR)'!$T$6:$U$10,2,FALSE))</f>
        <v/>
      </c>
      <c r="L168" s="73"/>
      <c r="M168" s="74"/>
      <c r="N168" s="74"/>
      <c r="O168" s="74"/>
      <c r="P168" s="74"/>
      <c r="Q168" s="75"/>
      <c r="R168" s="76"/>
      <c r="S168" s="61">
        <f t="shared" si="137"/>
        <v>0</v>
      </c>
      <c r="T168" s="66">
        <f t="shared" si="137"/>
        <v>0</v>
      </c>
      <c r="U168" s="61">
        <f t="shared" si="139"/>
        <v>0</v>
      </c>
      <c r="V168" s="66">
        <f t="shared" si="140"/>
        <v>0</v>
      </c>
      <c r="W168" s="166" t="str">
        <f>IF(ISERROR(VLOOKUP(H168,'Directive OSH09 (FR)'!$O$6:$P$10,2,FALSE)),"",VLOOKUP(H168,'Directive OSH09 (FR)'!$O$6:$P$10,2,FALSE))</f>
        <v/>
      </c>
      <c r="X168" s="167" t="str">
        <f>IF(ISERROR(VLOOKUP(I168,'Directive OSH09 (FR)'!$O$13:$P$17,2,FALSE)),"",VLOOKUP(I168,'Directive OSH09 (FR)'!$O$13:$P$17,2,FALSE))</f>
        <v/>
      </c>
      <c r="Y168" s="168" t="str">
        <f t="shared" si="141"/>
        <v/>
      </c>
      <c r="Z168" s="429"/>
      <c r="AA168" s="430"/>
      <c r="AB168" s="430"/>
      <c r="AC168" s="430"/>
      <c r="AD168" s="431"/>
      <c r="AE168" s="429"/>
      <c r="AF168" s="430"/>
      <c r="AG168" s="430"/>
      <c r="AH168" s="430"/>
      <c r="AI168" s="431"/>
    </row>
    <row r="169" spans="1:35" s="319" customFormat="1">
      <c r="A169" s="406"/>
      <c r="K169" s="3"/>
      <c r="L169" s="3"/>
      <c r="M169" s="3"/>
      <c r="N169" s="3"/>
      <c r="O169" s="3"/>
      <c r="P169" s="3"/>
      <c r="Q169" s="3"/>
      <c r="R169" s="3"/>
      <c r="S169" s="3"/>
      <c r="T169" s="3"/>
    </row>
  </sheetData>
  <mergeCells count="6">
    <mergeCell ref="AE10:AI10"/>
    <mergeCell ref="G10:K10"/>
    <mergeCell ref="L10:R10"/>
    <mergeCell ref="D8:G8"/>
    <mergeCell ref="S10:Y10"/>
    <mergeCell ref="Z10:AD10"/>
  </mergeCells>
  <phoneticPr fontId="4" type="noConversion"/>
  <conditionalFormatting sqref="K169:T65537 K11:V11">
    <cfRule type="cellIs" dxfId="1420" priority="457" stopIfTrue="1" operator="equal">
      <formula>"5-Risque Intolérable"</formula>
    </cfRule>
    <cfRule type="cellIs" dxfId="1419" priority="458" stopIfTrue="1" operator="equal">
      <formula>"4-Risque Substantiel"</formula>
    </cfRule>
    <cfRule type="cellIs" dxfId="1418" priority="459" stopIfTrue="1" operator="between">
      <formula>"2-Risque Tolérable"</formula>
      <formula>"3-Risque Modéré"</formula>
    </cfRule>
  </conditionalFormatting>
  <conditionalFormatting sqref="N163:P163 R163 R108 N157:P157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R139 K12:K25 K27:K54 K57:K60 K63:K67 K134 K138:K145 K101:K102 K104:K120 K124:K132 K160:K168 K86:K96 K69:K84 K153:K157 K147:K151">
    <cfRule type="expression" dxfId="1417" priority="460" stopIfTrue="1">
      <formula>LEFT(K12,1)="5"</formula>
    </cfRule>
    <cfRule type="expression" dxfId="1416" priority="461" stopIfTrue="1">
      <formula>LEFT(K12,1)="4"</formula>
    </cfRule>
    <cfRule type="expression" dxfId="1415" priority="462" stopIfTrue="1">
      <formula>OR(LEFT(K12,1)="3",LEFT(K12,1)="2")</formula>
    </cfRule>
  </conditionalFormatting>
  <conditionalFormatting sqref="L18 L151 L24 L30 L157 L36 L42 L48 L54 L60 L66 L72 L78 L84 L90 L96 L102 L108 L163 L114 L120 L126 L132 L139 L145 L12">
    <cfRule type="expression" dxfId="1414" priority="463" stopIfTrue="1">
      <formula>$S12=1</formula>
    </cfRule>
    <cfRule type="expression" dxfId="1413" priority="464" stopIfTrue="1">
      <formula>$S12=0</formula>
    </cfRule>
  </conditionalFormatting>
  <conditionalFormatting sqref="M18 M145 M24 M30 M163 M36 M42 M48 M54 M60 M66 M72 M78 M84 M90 M96 M102 M108 M114 M120 M126 M132 M157 M151 M139 M12">
    <cfRule type="expression" dxfId="1412" priority="465" stopIfTrue="1">
      <formula>$T12=1</formula>
    </cfRule>
    <cfRule type="expression" dxfId="1411" priority="466" stopIfTrue="1">
      <formula>$T12=0</formula>
    </cfRule>
  </conditionalFormatting>
  <conditionalFormatting sqref="D8:G8">
    <cfRule type="expression" dxfId="1410" priority="467" stopIfTrue="1">
      <formula>($F$9&lt;=0.85*$C$7)</formula>
    </cfRule>
  </conditionalFormatting>
  <conditionalFormatting sqref="R163 R108 R139 R145 R151 R132 R12 R30 R42 R66 R78 R90 R102 R114 R18 R24 R36 R48 R54 R60 R126 R157 R72 R84 R96 R120">
    <cfRule type="expression" dxfId="1409" priority="454" stopIfTrue="1">
      <formula>LEFT(R12,1)="5"</formula>
    </cfRule>
    <cfRule type="expression" dxfId="1408" priority="455" stopIfTrue="1">
      <formula>LEFT(R12,1)="4"</formula>
    </cfRule>
    <cfRule type="expression" dxfId="1407" priority="456" stopIfTrue="1">
      <formula>OR(LEFT(R12,1)="3",LEFT(R12,1)="2")</formula>
    </cfRule>
  </conditionalFormatting>
  <conditionalFormatting sqref="R163 R108 R139 R145 R151 R132 R12 R30 R42 R66 R78 R90 R102 R114 R18 R24 R36 R48 R54 R60 R126 R157 R72 R84 R96 R120">
    <cfRule type="expression" dxfId="1406" priority="451" stopIfTrue="1">
      <formula>LEFT(R12,1)="5"</formula>
    </cfRule>
    <cfRule type="expression" dxfId="1405" priority="452" stopIfTrue="1">
      <formula>LEFT(R12,1)="4"</formula>
    </cfRule>
    <cfRule type="expression" dxfId="1404" priority="453" stopIfTrue="1">
      <formula>OR(LEFT(R12,1)="3",LEFT(R12,1)="2")</formula>
    </cfRule>
  </conditionalFormatting>
  <conditionalFormatting sqref="K11:V11 K169:T65537">
    <cfRule type="cellIs" dxfId="1403" priority="448" stopIfTrue="1" operator="equal">
      <formula>"5-Risque Intolérable"</formula>
    </cfRule>
    <cfRule type="cellIs" dxfId="1402" priority="449" stopIfTrue="1" operator="equal">
      <formula>"4-Risque Substantiel"</formula>
    </cfRule>
    <cfRule type="cellIs" dxfId="1401" priority="450"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400" priority="445" stopIfTrue="1">
      <formula>LEFT(K12,1)="5"</formula>
    </cfRule>
    <cfRule type="expression" dxfId="1399" priority="446" stopIfTrue="1">
      <formula>LEFT(K12,1)="4"</formula>
    </cfRule>
    <cfRule type="expression" dxfId="1398" priority="447" stopIfTrue="1">
      <formula>OR(LEFT(K12,1)="3",LEFT(K12,1)="2")</formula>
    </cfRule>
  </conditionalFormatting>
  <conditionalFormatting sqref="D8:G8">
    <cfRule type="expression" dxfId="1397" priority="444" stopIfTrue="1">
      <formula>($F$9&lt;=0.85*$C$7)</formula>
    </cfRule>
  </conditionalFormatting>
  <conditionalFormatting sqref="L18 L151 L24 L30 L157 L36 L42 L48 L54 L60 L66 L72 L78 L84 L90 L96 L102 L108 L12 L114 L120 L126 L132 L139 L145 L163">
    <cfRule type="expression" dxfId="1396" priority="442" stopIfTrue="1">
      <formula>$S12=1</formula>
    </cfRule>
    <cfRule type="expression" dxfId="1395" priority="443" stopIfTrue="1">
      <formula>$S12=0</formula>
    </cfRule>
  </conditionalFormatting>
  <conditionalFormatting sqref="M18 M145 M24 M30 M12 M36 M42 M48 M54 M60 M66 M72 M78 M84 M90 M96 M102 M108 M114 M120 M126 M132 M157 M151 M139 M163">
    <cfRule type="expression" dxfId="1394" priority="440" stopIfTrue="1">
      <formula>$T12=1</formula>
    </cfRule>
    <cfRule type="expression" dxfId="1393" priority="441" stopIfTrue="1">
      <formula>$T12=0</formula>
    </cfRule>
  </conditionalFormatting>
  <conditionalFormatting sqref="R163 R108 R139 R145 R151 R132 R12 R30 R42 R66 R78 R90 R102 R114 R18 R24 R36 R48 R54 R60 R126 R157 R72 R84 R96 R120">
    <cfRule type="expression" dxfId="1392" priority="437" stopIfTrue="1">
      <formula>LEFT(R12,1)="5"</formula>
    </cfRule>
    <cfRule type="expression" dxfId="1391" priority="438" stopIfTrue="1">
      <formula>LEFT(R12,1)="4"</formula>
    </cfRule>
    <cfRule type="expression" dxfId="1390" priority="439" stopIfTrue="1">
      <formula>OR(LEFT(R12,1)="3",LEFT(R12,1)="2")</formula>
    </cfRule>
  </conditionalFormatting>
  <conditionalFormatting sqref="R163 R108 R139 R145 R151 R132 R12 R30 R42 R66 R78 R90 R102 R114 R18 R24 R36 R48 R54 R60 R126 R157 R72 R84 R96 R120">
    <cfRule type="expression" dxfId="1389" priority="434" stopIfTrue="1">
      <formula>LEFT(R12,1)="5"</formula>
    </cfRule>
    <cfRule type="expression" dxfId="1388" priority="435" stopIfTrue="1">
      <formula>LEFT(R12,1)="4"</formula>
    </cfRule>
    <cfRule type="expression" dxfId="1387" priority="436" stopIfTrue="1">
      <formula>OR(LEFT(R12,1)="3",LEFT(R12,1)="2")</formula>
    </cfRule>
  </conditionalFormatting>
  <conditionalFormatting sqref="K11:V11 K169:T65537">
    <cfRule type="cellIs" dxfId="1386" priority="431" stopIfTrue="1" operator="equal">
      <formula>"5-Risque Intolérable"</formula>
    </cfRule>
    <cfRule type="cellIs" dxfId="1385" priority="432" stopIfTrue="1" operator="equal">
      <formula>"4-Risque Substantiel"</formula>
    </cfRule>
    <cfRule type="cellIs" dxfId="1384" priority="433"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383" priority="428" stopIfTrue="1">
      <formula>LEFT(K12,1)="5"</formula>
    </cfRule>
    <cfRule type="expression" dxfId="1382" priority="429" stopIfTrue="1">
      <formula>LEFT(K12,1)="4"</formula>
    </cfRule>
    <cfRule type="expression" dxfId="1381" priority="430" stopIfTrue="1">
      <formula>OR(LEFT(K12,1)="3",LEFT(K12,1)="2")</formula>
    </cfRule>
  </conditionalFormatting>
  <conditionalFormatting sqref="D8:G8">
    <cfRule type="expression" dxfId="1380" priority="427" stopIfTrue="1">
      <formula>($F$9&lt;=0.85*$C$7)</formula>
    </cfRule>
  </conditionalFormatting>
  <conditionalFormatting sqref="L18 L151 L24 L30 L157 L36 L42 L48 L54 L60 L66 L72 L78 L84 L90 L96 L102 L108 L12 L114 L120 L126 L132 L139 L145 L163">
    <cfRule type="expression" dxfId="1379" priority="425" stopIfTrue="1">
      <formula>$S12=1</formula>
    </cfRule>
    <cfRule type="expression" dxfId="1378" priority="426" stopIfTrue="1">
      <formula>$S12=0</formula>
    </cfRule>
  </conditionalFormatting>
  <conditionalFormatting sqref="M18 M145 M24 M30 M12 M36 M42 M48 M54 M60 M66 M72 M78 M84 M90 M96 M102 M108 M114 M120 M126 M132 M157 M151 M139 M163">
    <cfRule type="expression" dxfId="1377" priority="423" stopIfTrue="1">
      <formula>$T12=1</formula>
    </cfRule>
    <cfRule type="expression" dxfId="1376" priority="424" stopIfTrue="1">
      <formula>$T12=0</formula>
    </cfRule>
  </conditionalFormatting>
  <conditionalFormatting sqref="R163 R108 R139 R145 R151 R132 R12 R30 R42 R66 R78 R90 R102 R114 R18 R24 R36 R48 R54 R60 R126 R157 R72 R84 R96 R120">
    <cfRule type="expression" dxfId="1375" priority="420" stopIfTrue="1">
      <formula>LEFT(R12,1)="5"</formula>
    </cfRule>
    <cfRule type="expression" dxfId="1374" priority="421" stopIfTrue="1">
      <formula>LEFT(R12,1)="4"</formula>
    </cfRule>
    <cfRule type="expression" dxfId="1373" priority="422" stopIfTrue="1">
      <formula>OR(LEFT(R12,1)="3",LEFT(R12,1)="2")</formula>
    </cfRule>
  </conditionalFormatting>
  <conditionalFormatting sqref="R163 R108 R139 R145 R151 R132 R12 R30 R42 R66 R78 R90 R102 R114 R18 R24 R36 R48 R54 R60 R126 R157 R72 R84 R96 R120">
    <cfRule type="expression" dxfId="1372" priority="417" stopIfTrue="1">
      <formula>LEFT(R12,1)="5"</formula>
    </cfRule>
    <cfRule type="expression" dxfId="1371" priority="418" stopIfTrue="1">
      <formula>LEFT(R12,1)="4"</formula>
    </cfRule>
    <cfRule type="expression" dxfId="1370" priority="419" stopIfTrue="1">
      <formula>OR(LEFT(R12,1)="3",LEFT(R12,1)="2")</formula>
    </cfRule>
  </conditionalFormatting>
  <conditionalFormatting sqref="K11:V11 K169:T65537">
    <cfRule type="cellIs" dxfId="1369" priority="414" stopIfTrue="1" operator="equal">
      <formula>"5-Risque Intolérable"</formula>
    </cfRule>
    <cfRule type="cellIs" dxfId="1368" priority="415" stopIfTrue="1" operator="equal">
      <formula>"4-Risque Substantiel"</formula>
    </cfRule>
    <cfRule type="cellIs" dxfId="1367" priority="416"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366" priority="411" stopIfTrue="1">
      <formula>LEFT(K12,1)="5"</formula>
    </cfRule>
    <cfRule type="expression" dxfId="1365" priority="412" stopIfTrue="1">
      <formula>LEFT(K12,1)="4"</formula>
    </cfRule>
    <cfRule type="expression" dxfId="1364" priority="413" stopIfTrue="1">
      <formula>OR(LEFT(K12,1)="3",LEFT(K12,1)="2")</formula>
    </cfRule>
  </conditionalFormatting>
  <conditionalFormatting sqref="D8:G8">
    <cfRule type="expression" dxfId="1363" priority="410" stopIfTrue="1">
      <formula>($F$9&lt;=0.85*$C$7)</formula>
    </cfRule>
  </conditionalFormatting>
  <conditionalFormatting sqref="L18 L151 L24 L30 L157 L36 L42 L48 L54 L60 L66 L72 L78 L84 L90 L96 L102 L108 L12 L114 L120 L126 L132 L139 L145 L163">
    <cfRule type="expression" dxfId="1362" priority="408" stopIfTrue="1">
      <formula>$S12=1</formula>
    </cfRule>
    <cfRule type="expression" dxfId="1361" priority="409" stopIfTrue="1">
      <formula>$S12=0</formula>
    </cfRule>
  </conditionalFormatting>
  <conditionalFormatting sqref="M18 M145 M24 M30 M12 M36 M42 M48 M54 M60 M66 M72 M78 M84 M90 M96 M102 M108 M114 M120 M126 M132 M157 M151 M139 M163">
    <cfRule type="expression" dxfId="1360" priority="406" stopIfTrue="1">
      <formula>$T12=1</formula>
    </cfRule>
    <cfRule type="expression" dxfId="1359" priority="407" stopIfTrue="1">
      <formula>$T12=0</formula>
    </cfRule>
  </conditionalFormatting>
  <conditionalFormatting sqref="R163 R108 R139 R145 R151 R132 R12 R30 R42 R66 R78 R90 R102 R114 R18 R24 R36 R48 R54 R60 R126 R157 R72 R84 R96 R120">
    <cfRule type="expression" dxfId="1358" priority="403" stopIfTrue="1">
      <formula>LEFT(R12,1)="5"</formula>
    </cfRule>
    <cfRule type="expression" dxfId="1357" priority="404" stopIfTrue="1">
      <formula>LEFT(R12,1)="4"</formula>
    </cfRule>
    <cfRule type="expression" dxfId="1356" priority="405" stopIfTrue="1">
      <formula>OR(LEFT(R12,1)="3",LEFT(R12,1)="2")</formula>
    </cfRule>
  </conditionalFormatting>
  <conditionalFormatting sqref="R163 R108 R139 R145 R151 R132 R12 R30 R42 R66 R78 R90 R102 R114 R18 R24 R36 R48 R54 R60 R126 R157 R72 R84 R96 R120">
    <cfRule type="expression" dxfId="1355" priority="400" stopIfTrue="1">
      <formula>LEFT(R12,1)="5"</formula>
    </cfRule>
    <cfRule type="expression" dxfId="1354" priority="401" stopIfTrue="1">
      <formula>LEFT(R12,1)="4"</formula>
    </cfRule>
    <cfRule type="expression" dxfId="1353" priority="402" stopIfTrue="1">
      <formula>OR(LEFT(R12,1)="3",LEFT(R12,1)="2")</formula>
    </cfRule>
  </conditionalFormatting>
  <conditionalFormatting sqref="K11:V11 K169:T65537">
    <cfRule type="cellIs" dxfId="1352" priority="397" stopIfTrue="1" operator="equal">
      <formula>"5-Risque Intolérable"</formula>
    </cfRule>
    <cfRule type="cellIs" dxfId="1351" priority="398" stopIfTrue="1" operator="equal">
      <formula>"4-Risque Substantiel"</formula>
    </cfRule>
    <cfRule type="cellIs" dxfId="1350" priority="399"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349" priority="394" stopIfTrue="1">
      <formula>LEFT(K12,1)="5"</formula>
    </cfRule>
    <cfRule type="expression" dxfId="1348" priority="395" stopIfTrue="1">
      <formula>LEFT(K12,1)="4"</formula>
    </cfRule>
    <cfRule type="expression" dxfId="1347" priority="396" stopIfTrue="1">
      <formula>OR(LEFT(K12,1)="3",LEFT(K12,1)="2")</formula>
    </cfRule>
  </conditionalFormatting>
  <conditionalFormatting sqref="D8:G8">
    <cfRule type="expression" dxfId="1346" priority="393" stopIfTrue="1">
      <formula>($F$9&lt;=0.85*$C$7)</formula>
    </cfRule>
  </conditionalFormatting>
  <conditionalFormatting sqref="L18 L151 L24 L30 L157 L36 L42 L48 L54 L60 L66 L72 L78 L84 L90 L96 L102 L108 L12 L114 L120 L126 L132 L139 L145 L163">
    <cfRule type="expression" dxfId="1345" priority="391" stopIfTrue="1">
      <formula>$S12=1</formula>
    </cfRule>
    <cfRule type="expression" dxfId="1344" priority="392" stopIfTrue="1">
      <formula>$S12=0</formula>
    </cfRule>
  </conditionalFormatting>
  <conditionalFormatting sqref="M18 M145 M24 M30 M12 M36 M42 M48 M54 M60 M66 M72 M78 M84 M90 M96 M102 M108 M114 M120 M126 M132 M157 M151 M139 M163">
    <cfRule type="expression" dxfId="1343" priority="389" stopIfTrue="1">
      <formula>$T12=1</formula>
    </cfRule>
    <cfRule type="expression" dxfId="1342" priority="390" stopIfTrue="1">
      <formula>$T12=0</formula>
    </cfRule>
  </conditionalFormatting>
  <conditionalFormatting sqref="R163 R108 R139 R145 R151 R132 R12 R30 R42 R66 R78 R90 R102 R114 R18 R24 R36 R48 R54 R60 R126 R157 R72 R84 R96 R120">
    <cfRule type="expression" dxfId="1341" priority="386" stopIfTrue="1">
      <formula>LEFT(R12,1)="5"</formula>
    </cfRule>
    <cfRule type="expression" dxfId="1340" priority="387" stopIfTrue="1">
      <formula>LEFT(R12,1)="4"</formula>
    </cfRule>
    <cfRule type="expression" dxfId="1339" priority="388" stopIfTrue="1">
      <formula>OR(LEFT(R12,1)="3",LEFT(R12,1)="2")</formula>
    </cfRule>
  </conditionalFormatting>
  <conditionalFormatting sqref="R163 R108 R139 R145 R151 R132 R12 R30 R42 R66 R78 R90 R102 R114 R18 R24 R36 R48 R54 R60 R126 R157 R72 R84 R96 R120">
    <cfRule type="expression" dxfId="1338" priority="383" stopIfTrue="1">
      <formula>LEFT(R12,1)="5"</formula>
    </cfRule>
    <cfRule type="expression" dxfId="1337" priority="384" stopIfTrue="1">
      <formula>LEFT(R12,1)="4"</formula>
    </cfRule>
    <cfRule type="expression" dxfId="1336" priority="385" stopIfTrue="1">
      <formula>OR(LEFT(R12,1)="3",LEFT(R12,1)="2")</formula>
    </cfRule>
  </conditionalFormatting>
  <conditionalFormatting sqref="K11:V11 K169:T65537">
    <cfRule type="cellIs" dxfId="1335" priority="380" stopIfTrue="1" operator="equal">
      <formula>"5-Risque Intolérable"</formula>
    </cfRule>
    <cfRule type="cellIs" dxfId="1334" priority="381" stopIfTrue="1" operator="equal">
      <formula>"4-Risque Substantiel"</formula>
    </cfRule>
    <cfRule type="cellIs" dxfId="1333" priority="382"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332" priority="377" stopIfTrue="1">
      <formula>LEFT(K12,1)="5"</formula>
    </cfRule>
    <cfRule type="expression" dxfId="1331" priority="378" stopIfTrue="1">
      <formula>LEFT(K12,1)="4"</formula>
    </cfRule>
    <cfRule type="expression" dxfId="1330" priority="379" stopIfTrue="1">
      <formula>OR(LEFT(K12,1)="3",LEFT(K12,1)="2")</formula>
    </cfRule>
  </conditionalFormatting>
  <conditionalFormatting sqref="D8:G8">
    <cfRule type="expression" dxfId="1329" priority="376" stopIfTrue="1">
      <formula>($F$9&lt;=0.85*$C$7)</formula>
    </cfRule>
  </conditionalFormatting>
  <conditionalFormatting sqref="L18 L151 L24 L30 L157 L36 L42 L48 L54 L60 L66 L72 L78 L84 L90 L96 L102 L108 L12 L114 L120 L126 L132 L139 L145 L163">
    <cfRule type="expression" dxfId="1328" priority="374" stopIfTrue="1">
      <formula>$S12=1</formula>
    </cfRule>
    <cfRule type="expression" dxfId="1327" priority="375" stopIfTrue="1">
      <formula>$S12=0</formula>
    </cfRule>
  </conditionalFormatting>
  <conditionalFormatting sqref="M18 M145 M24 M30 M12 M36 M42 M48 M54 M60 M66 M72 M78 M84 M90 M96 M102 M108 M114 M120 M126 M132 M157 M151 M139 M163">
    <cfRule type="expression" dxfId="1326" priority="372" stopIfTrue="1">
      <formula>$T12=1</formula>
    </cfRule>
    <cfRule type="expression" dxfId="1325" priority="373" stopIfTrue="1">
      <formula>$T12=0</formula>
    </cfRule>
  </conditionalFormatting>
  <conditionalFormatting sqref="R163 R108 R139 R145 R151 R132 R12 R30 R42 R66 R78 R90 R102 R114 R18 R24 R36 R48 R54 R60 R126 R157 R72 R84 R96 R120">
    <cfRule type="expression" dxfId="1324" priority="369" stopIfTrue="1">
      <formula>LEFT(R12,1)="5"</formula>
    </cfRule>
    <cfRule type="expression" dxfId="1323" priority="370" stopIfTrue="1">
      <formula>LEFT(R12,1)="4"</formula>
    </cfRule>
    <cfRule type="expression" dxfId="1322" priority="371" stopIfTrue="1">
      <formula>OR(LEFT(R12,1)="3",LEFT(R12,1)="2")</formula>
    </cfRule>
  </conditionalFormatting>
  <conditionalFormatting sqref="R163 R108 R139 R145 R151 R132 R12 R30 R42 R66 R78 R90 R102 R114 R18 R24 R36 R48 R54 R60 R126 R157 R72 R84 R96 R120">
    <cfRule type="expression" dxfId="1321" priority="366" stopIfTrue="1">
      <formula>LEFT(R12,1)="5"</formula>
    </cfRule>
    <cfRule type="expression" dxfId="1320" priority="367" stopIfTrue="1">
      <formula>LEFT(R12,1)="4"</formula>
    </cfRule>
    <cfRule type="expression" dxfId="1319" priority="368" stopIfTrue="1">
      <formula>OR(LEFT(R12,1)="3",LEFT(R12,1)="2")</formula>
    </cfRule>
  </conditionalFormatting>
  <conditionalFormatting sqref="K11:V11 K169:T65537">
    <cfRule type="cellIs" dxfId="1318" priority="363" stopIfTrue="1" operator="equal">
      <formula>"5-Risque Intolérable"</formula>
    </cfRule>
    <cfRule type="cellIs" dxfId="1317" priority="364" stopIfTrue="1" operator="equal">
      <formula>"4-Risque Substantiel"</formula>
    </cfRule>
    <cfRule type="cellIs" dxfId="1316" priority="365"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315" priority="360" stopIfTrue="1">
      <formula>LEFT(K12,1)="5"</formula>
    </cfRule>
    <cfRule type="expression" dxfId="1314" priority="361" stopIfTrue="1">
      <formula>LEFT(K12,1)="4"</formula>
    </cfRule>
    <cfRule type="expression" dxfId="1313" priority="362" stopIfTrue="1">
      <formula>OR(LEFT(K12,1)="3",LEFT(K12,1)="2")</formula>
    </cfRule>
  </conditionalFormatting>
  <conditionalFormatting sqref="D8:G8">
    <cfRule type="expression" dxfId="1312" priority="359" stopIfTrue="1">
      <formula>($F$9&lt;=0.85*$C$7)</formula>
    </cfRule>
  </conditionalFormatting>
  <conditionalFormatting sqref="L18 L151 L24 L30 L157 L36 L42 L48 L54 L60 L66 L72 L78 L84 L90 L96 L102 L108 L12 L114 L120 L126 L132 L139 L145 L163">
    <cfRule type="expression" dxfId="1311" priority="357" stopIfTrue="1">
      <formula>$S12=1</formula>
    </cfRule>
    <cfRule type="expression" dxfId="1310" priority="358" stopIfTrue="1">
      <formula>$S12=0</formula>
    </cfRule>
  </conditionalFormatting>
  <conditionalFormatting sqref="M18 M145 M24 M30 M12 M36 M42 M48 M54 M60 M66 M72 M78 M84 M90 M96 M102 M108 M114 M120 M126 M132 M157 M151 M139 M163">
    <cfRule type="expression" dxfId="1309" priority="355" stopIfTrue="1">
      <formula>$T12=1</formula>
    </cfRule>
    <cfRule type="expression" dxfId="1308" priority="356" stopIfTrue="1">
      <formula>$T12=0</formula>
    </cfRule>
  </conditionalFormatting>
  <conditionalFormatting sqref="R163 R108 R139 R145 R151 R132 R12 R30 R42 R66 R78 R90 R102 R114 R18 R24 R36 R48 R54 R60 R126 R157 R72 R84 R96 R120">
    <cfRule type="expression" dxfId="1307" priority="352" stopIfTrue="1">
      <formula>LEFT(R12,1)="5"</formula>
    </cfRule>
    <cfRule type="expression" dxfId="1306" priority="353" stopIfTrue="1">
      <formula>LEFT(R12,1)="4"</formula>
    </cfRule>
    <cfRule type="expression" dxfId="1305" priority="354" stopIfTrue="1">
      <formula>OR(LEFT(R12,1)="3",LEFT(R12,1)="2")</formula>
    </cfRule>
  </conditionalFormatting>
  <conditionalFormatting sqref="R163 R108 R139 R145 R151 R132 R12 R30 R42 R66 R78 R90 R102 R114 R18 R24 R36 R48 R54 R60 R126 R157 R72 R84 R96 R120">
    <cfRule type="expression" dxfId="1304" priority="349" stopIfTrue="1">
      <formula>LEFT(R12,1)="5"</formula>
    </cfRule>
    <cfRule type="expression" dxfId="1303" priority="350" stopIfTrue="1">
      <formula>LEFT(R12,1)="4"</formula>
    </cfRule>
    <cfRule type="expression" dxfId="1302" priority="351" stopIfTrue="1">
      <formula>OR(LEFT(R12,1)="3",LEFT(R12,1)="2")</formula>
    </cfRule>
  </conditionalFormatting>
  <conditionalFormatting sqref="K11:V11 K169:T65537">
    <cfRule type="cellIs" dxfId="1301" priority="346" stopIfTrue="1" operator="equal">
      <formula>"5-Risque Intolérable"</formula>
    </cfRule>
    <cfRule type="cellIs" dxfId="1300" priority="347" stopIfTrue="1" operator="equal">
      <formula>"4-Risque Substantiel"</formula>
    </cfRule>
    <cfRule type="cellIs" dxfId="1299" priority="348" stopIfTrue="1" operator="between">
      <formula>"2-Risque Tolérable"</formula>
      <formula>"3-Risque Modéré"</formula>
    </cfRule>
  </conditionalFormatting>
  <conditionalFormatting sqref="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N163:P163 R163 K12:K25 K27:K54 K57:K60 K63:K67 K134 K138:K145 K101:K102 K104:K120 K124:K132 K160:K168 K86:K96 K69:K84 K153:K157 K147:K151">
    <cfRule type="expression" dxfId="1298" priority="343" stopIfTrue="1">
      <formula>LEFT(K12,1)="5"</formula>
    </cfRule>
    <cfRule type="expression" dxfId="1297" priority="344" stopIfTrue="1">
      <formula>LEFT(K12,1)="4"</formula>
    </cfRule>
    <cfRule type="expression" dxfId="1296" priority="345" stopIfTrue="1">
      <formula>OR(LEFT(K12,1)="3",LEFT(K12,1)="2")</formula>
    </cfRule>
  </conditionalFormatting>
  <conditionalFormatting sqref="D8:G8">
    <cfRule type="expression" dxfId="1295" priority="342" stopIfTrue="1">
      <formula>($F$9&lt;=0.85*$C$7)</formula>
    </cfRule>
  </conditionalFormatting>
  <conditionalFormatting sqref="L18 L151 L24 L30 L157 L36 L42 L48 L54 L60 L66 L72 L78 L84 L90 L96 L102 L108 L12 L114 L120 L126 L132 L139 L145 L163">
    <cfRule type="expression" dxfId="1294" priority="340" stopIfTrue="1">
      <formula>$S12=1</formula>
    </cfRule>
    <cfRule type="expression" dxfId="1293" priority="341" stopIfTrue="1">
      <formula>$S12=0</formula>
    </cfRule>
  </conditionalFormatting>
  <conditionalFormatting sqref="M18 M145 M24 M30 M12 M36 M42 M48 M54 M60 M66 M72 M78 M84 M90 M96 M102 M108 M114 M120 M126 M132 M157 M151 M139 M163">
    <cfRule type="expression" dxfId="1292" priority="338" stopIfTrue="1">
      <formula>$T12=1</formula>
    </cfRule>
    <cfRule type="expression" dxfId="1291" priority="339" stopIfTrue="1">
      <formula>$T12=0</formula>
    </cfRule>
  </conditionalFormatting>
  <conditionalFormatting sqref="R163 R108 R139 R145 R151 R132 R12 R30 R42 R66 R78 R90 R102 R114 R18 R24 R36 R48 R54 R60 R126 R157 R72 R84 R96 R120">
    <cfRule type="expression" dxfId="1290" priority="335" stopIfTrue="1">
      <formula>LEFT(R12,1)="5"</formula>
    </cfRule>
    <cfRule type="expression" dxfId="1289" priority="336" stopIfTrue="1">
      <formula>LEFT(R12,1)="4"</formula>
    </cfRule>
    <cfRule type="expression" dxfId="1288" priority="337" stopIfTrue="1">
      <formula>OR(LEFT(R12,1)="3",LEFT(R12,1)="2")</formula>
    </cfRule>
  </conditionalFormatting>
  <conditionalFormatting sqref="R163 R108 R139 R145 R151 R132 R12 R30 R42 R66 R78 R90 R102 R114 R18 R24 R36 R48 R54 R60 R126 R157 R72 R84 R96 R120">
    <cfRule type="expression" dxfId="1287" priority="332" stopIfTrue="1">
      <formula>LEFT(R12,1)="5"</formula>
    </cfRule>
    <cfRule type="expression" dxfId="1286" priority="333" stopIfTrue="1">
      <formula>LEFT(R12,1)="4"</formula>
    </cfRule>
    <cfRule type="expression" dxfId="1285" priority="334" stopIfTrue="1">
      <formula>OR(LEFT(R12,1)="3",LEFT(R12,1)="2")</formula>
    </cfRule>
  </conditionalFormatting>
  <conditionalFormatting sqref="K169:T65537 K11:V11">
    <cfRule type="cellIs" dxfId="1284" priority="329" stopIfTrue="1" operator="equal">
      <formula>"5-Risque Intolérable"</formula>
    </cfRule>
    <cfRule type="cellIs" dxfId="1283" priority="330" stopIfTrue="1" operator="equal">
      <formula>"4-Risque Substantiel"</formula>
    </cfRule>
    <cfRule type="cellIs" dxfId="1282" priority="331" stopIfTrue="1" operator="between">
      <formula>"2-Risque Tolérable"</formula>
      <formula>"3-Risque Modéré"</formula>
    </cfRule>
  </conditionalFormatting>
  <conditionalFormatting sqref="N163:P163 R163 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K12:K25 K27:K54 K57:K60 K63:K67 K134 K138:K145 K101:K102 K104:K120 K124:K132 K160:K168 K86:K96 K69:K84 K153:K157 K147:K151">
    <cfRule type="expression" dxfId="1281" priority="326" stopIfTrue="1">
      <formula>LEFT(K12,1)="5"</formula>
    </cfRule>
    <cfRule type="expression" dxfId="1280" priority="327" stopIfTrue="1">
      <formula>LEFT(K12,1)="4"</formula>
    </cfRule>
    <cfRule type="expression" dxfId="1279" priority="328" stopIfTrue="1">
      <formula>OR(LEFT(K12,1)="3",LEFT(K12,1)="2")</formula>
    </cfRule>
  </conditionalFormatting>
  <conditionalFormatting sqref="L18 L151 L24 L30 L157 L36 L42 L48 L54 L60 L66 L72 L78 L84 L90 L96 L102 L108 L12 L114 L120 L126 L132 L139 L145 L163">
    <cfRule type="expression" dxfId="1278" priority="324" stopIfTrue="1">
      <formula>$S12=1</formula>
    </cfRule>
    <cfRule type="expression" dxfId="1277" priority="325" stopIfTrue="1">
      <formula>$S12=0</formula>
    </cfRule>
  </conditionalFormatting>
  <conditionalFormatting sqref="M18 M145 M24 M30 M12 M36 M42 M48 M54 M60 M66 M72 M78 M84 M90 M96 M102 M108 M114 M120 M126 M132 M157 M151 M139 M163">
    <cfRule type="expression" dxfId="1276" priority="322" stopIfTrue="1">
      <formula>$T12=1</formula>
    </cfRule>
    <cfRule type="expression" dxfId="1275" priority="323" stopIfTrue="1">
      <formula>$T12=0</formula>
    </cfRule>
  </conditionalFormatting>
  <conditionalFormatting sqref="D8:G8">
    <cfRule type="expression" dxfId="1274" priority="321" stopIfTrue="1">
      <formula>($F$9&lt;=0.85*$C$7)</formula>
    </cfRule>
  </conditionalFormatting>
  <conditionalFormatting sqref="R163 R108 R139 R145 R151 R132 R12 R30 R42 R66 R78 R90 R102 R114 R18 R24 R36 R48 R54 R60 R126 R157 R72 R84 R96 R120">
    <cfRule type="expression" dxfId="1273" priority="318" stopIfTrue="1">
      <formula>LEFT(R12,1)="5"</formula>
    </cfRule>
    <cfRule type="expression" dxfId="1272" priority="319" stopIfTrue="1">
      <formula>LEFT(R12,1)="4"</formula>
    </cfRule>
    <cfRule type="expression" dxfId="1271" priority="320" stopIfTrue="1">
      <formula>OR(LEFT(R12,1)="3",LEFT(R12,1)="2")</formula>
    </cfRule>
  </conditionalFormatting>
  <conditionalFormatting sqref="R163 R108 R139 R145 R151 R132 R12 R30 R42 R66 R78 R90 R102 R114 R18 R24 R36 R48 R54 R60 R126 R157 R72 R84 R96 R120">
    <cfRule type="expression" dxfId="1270" priority="315" stopIfTrue="1">
      <formula>LEFT(R12,1)="5"</formula>
    </cfRule>
    <cfRule type="expression" dxfId="1269" priority="316" stopIfTrue="1">
      <formula>LEFT(R12,1)="4"</formula>
    </cfRule>
    <cfRule type="expression" dxfId="1268" priority="317" stopIfTrue="1">
      <formula>OR(LEFT(R12,1)="3",LEFT(R12,1)="2")</formula>
    </cfRule>
  </conditionalFormatting>
  <conditionalFormatting sqref="K169:T65537 K11:V11">
    <cfRule type="cellIs" dxfId="1267" priority="312" stopIfTrue="1" operator="equal">
      <formula>"5-Risque Intolérable"</formula>
    </cfRule>
    <cfRule type="cellIs" dxfId="1266" priority="313" stopIfTrue="1" operator="equal">
      <formula>"4-Risque Substantiel"</formula>
    </cfRule>
    <cfRule type="cellIs" dxfId="1265" priority="314" stopIfTrue="1" operator="between">
      <formula>"2-Risque Tolérable"</formula>
      <formula>"3-Risque Modéré"</formula>
    </cfRule>
  </conditionalFormatting>
  <conditionalFormatting sqref="N163:P163 R163 R108 N157:P157 R139 N139:P139 R145 R151 R132 R12 N30:P30 R30 N36:P36 R42 N48:P48 N60:P60 R66 N72:P72 R78 N84:P84 R90 N96:P96 R102 N108:P108 R114 N120:P120 N126:P126 N18:P18 N12:P12 R18 R24 N24:P24 R36 N42:P42 R48 R54 N54:P54 R60 R126 N66:P66 R157 R72 N114:P114 N78:P78 N151:P151 R84 N132:P132 N90:P90 N145:P145 R96 R120 N102:P102 K12:K25 K27:K54 K57:K60 K63:K67 K134 K138:K145 K101:K102 K104:K120 K124:K132 K160:K168 K86:K96 K69:K84 K153:K157 K147:K151">
    <cfRule type="expression" dxfId="1264" priority="309" stopIfTrue="1">
      <formula>LEFT(K12,1)="5"</formula>
    </cfRule>
    <cfRule type="expression" dxfId="1263" priority="310" stopIfTrue="1">
      <formula>LEFT(K12,1)="4"</formula>
    </cfRule>
    <cfRule type="expression" dxfId="1262" priority="311" stopIfTrue="1">
      <formula>OR(LEFT(K12,1)="3",LEFT(K12,1)="2")</formula>
    </cfRule>
  </conditionalFormatting>
  <conditionalFormatting sqref="L18 L151 L24 L30 L157 L36 L42 L48 L54 L60 L66 L72 L78 L84 L90 L96 L102 L108 L12 L114 L120 L126 L132 L139 L145 L163">
    <cfRule type="expression" dxfId="1261" priority="307" stopIfTrue="1">
      <formula>$S12=1</formula>
    </cfRule>
    <cfRule type="expression" dxfId="1260" priority="308" stopIfTrue="1">
      <formula>$S12=0</formula>
    </cfRule>
  </conditionalFormatting>
  <conditionalFormatting sqref="M18 M145 M24 M30 M12 M36 M42 M48 M54 M60 M66 M72 M78 M84 M90 M96 M102 M108 M114 M120 M126 M132 M157 M151 M139 M163">
    <cfRule type="expression" dxfId="1259" priority="305" stopIfTrue="1">
      <formula>$T12=1</formula>
    </cfRule>
    <cfRule type="expression" dxfId="1258" priority="306" stopIfTrue="1">
      <formula>$T12=0</formula>
    </cfRule>
  </conditionalFormatting>
  <conditionalFormatting sqref="D8:G8">
    <cfRule type="expression" dxfId="1257" priority="304" stopIfTrue="1">
      <formula>($F$9&lt;=0.85*$C$7)</formula>
    </cfRule>
  </conditionalFormatting>
  <conditionalFormatting sqref="R163 R108 R139 R145 R151 R132 R12 R30 R42 R66 R78 R90 R102 R114 R18 R24 R36 R48 R54 R60 R126 R157 R72 R84 R96 R120">
    <cfRule type="expression" dxfId="1256" priority="301" stopIfTrue="1">
      <formula>LEFT(R12,1)="5"</formula>
    </cfRule>
    <cfRule type="expression" dxfId="1255" priority="302" stopIfTrue="1">
      <formula>LEFT(R12,1)="4"</formula>
    </cfRule>
    <cfRule type="expression" dxfId="1254" priority="303" stopIfTrue="1">
      <formula>OR(LEFT(R12,1)="3",LEFT(R12,1)="2")</formula>
    </cfRule>
  </conditionalFormatting>
  <conditionalFormatting sqref="R163 R108 R139 R145 R151 R132 R12 R30 R42 R66 R78 R90 R102 R114 R18 R24 R36 R48 R54 R60 R126 R157 R72 R84 R96 R120">
    <cfRule type="expression" dxfId="1253" priority="298" stopIfTrue="1">
      <formula>LEFT(R12,1)="5"</formula>
    </cfRule>
    <cfRule type="expression" dxfId="1252" priority="299" stopIfTrue="1">
      <formula>LEFT(R12,1)="4"</formula>
    </cfRule>
    <cfRule type="expression" dxfId="1251" priority="300" stopIfTrue="1">
      <formula>OR(LEFT(R12,1)="3",LEFT(R12,1)="2")</formula>
    </cfRule>
  </conditionalFormatting>
  <conditionalFormatting sqref="W11">
    <cfRule type="cellIs" dxfId="1250" priority="295" stopIfTrue="1" operator="equal">
      <formula>"5-Risque Intolérable"</formula>
    </cfRule>
    <cfRule type="cellIs" dxfId="1249" priority="296" stopIfTrue="1" operator="equal">
      <formula>"4-Risque Substantiel"</formula>
    </cfRule>
    <cfRule type="cellIs" dxfId="1248" priority="297" stopIfTrue="1" operator="between">
      <formula>"2-Risque Tolérable"</formula>
      <formula>"3-Risque Modéré"</formula>
    </cfRule>
  </conditionalFormatting>
  <conditionalFormatting sqref="X11">
    <cfRule type="cellIs" dxfId="1247" priority="292" stopIfTrue="1" operator="equal">
      <formula>"5-Risque Intolérable"</formula>
    </cfRule>
    <cfRule type="cellIs" dxfId="1246" priority="293" stopIfTrue="1" operator="equal">
      <formula>"4-Risque Substantiel"</formula>
    </cfRule>
    <cfRule type="cellIs" dxfId="1245" priority="294" stopIfTrue="1" operator="between">
      <formula>"2-Risque Tolérable"</formula>
      <formula>"3-Risque Modéré"</formula>
    </cfRule>
  </conditionalFormatting>
  <conditionalFormatting sqref="Y11">
    <cfRule type="cellIs" dxfId="1244" priority="289" stopIfTrue="1" operator="equal">
      <formula>"5-Risque Intolérable"</formula>
    </cfRule>
    <cfRule type="cellIs" dxfId="1243" priority="290" stopIfTrue="1" operator="equal">
      <formula>"4-Risque Substantiel"</formula>
    </cfRule>
    <cfRule type="cellIs" dxfId="1242" priority="291" stopIfTrue="1" operator="between">
      <formula>"2-Risque Tolérable"</formula>
      <formula>"3-Risque Modéré"</formula>
    </cfRule>
  </conditionalFormatting>
  <conditionalFormatting sqref="V1:Y1">
    <cfRule type="cellIs" dxfId="1241" priority="286" stopIfTrue="1" operator="equal">
      <formula>"5-Risque Intolérable"</formula>
    </cfRule>
    <cfRule type="cellIs" dxfId="1240" priority="287" stopIfTrue="1" operator="equal">
      <formula>"4-Risque Substantiel"</formula>
    </cfRule>
    <cfRule type="cellIs" dxfId="1239" priority="288" stopIfTrue="1" operator="between">
      <formula>"2-Risque Tolérable"</formula>
      <formula>"3-Risque Modéré"</formula>
    </cfRule>
  </conditionalFormatting>
  <conditionalFormatting sqref="Y11">
    <cfRule type="cellIs" dxfId="1238" priority="283" stopIfTrue="1" operator="equal">
      <formula>"5-Risque Intolérable"</formula>
    </cfRule>
    <cfRule type="cellIs" dxfId="1237" priority="284" stopIfTrue="1" operator="equal">
      <formula>"4-Risque Substantiel"</formula>
    </cfRule>
    <cfRule type="cellIs" dxfId="1236" priority="285" stopIfTrue="1" operator="between">
      <formula>"2-Risque Tolérable"</formula>
      <formula>"3-Risque Modéré"</formula>
    </cfRule>
  </conditionalFormatting>
  <conditionalFormatting sqref="Y1">
    <cfRule type="cellIs" dxfId="1235" priority="280" stopIfTrue="1" operator="equal">
      <formula>"5-Risque Intolérable"</formula>
    </cfRule>
    <cfRule type="cellIs" dxfId="1234" priority="281" stopIfTrue="1" operator="equal">
      <formula>"4-Risque Substantiel"</formula>
    </cfRule>
    <cfRule type="cellIs" dxfId="1233" priority="282" stopIfTrue="1" operator="between">
      <formula>"2-Risque Tolérable"</formula>
      <formula>"3-Risque Modéré"</formula>
    </cfRule>
  </conditionalFormatting>
  <conditionalFormatting sqref="K11:R11">
    <cfRule type="cellIs" dxfId="1232" priority="277" stopIfTrue="1" operator="equal">
      <formula>"5-Risque Intolérable"</formula>
    </cfRule>
    <cfRule type="cellIs" dxfId="1231" priority="278" stopIfTrue="1" operator="equal">
      <formula>"4-Risque Substantiel"</formula>
    </cfRule>
    <cfRule type="cellIs" dxfId="1230" priority="279" stopIfTrue="1" operator="between">
      <formula>"2-Risque Tolérable"</formula>
      <formula>"3-Risque Modéré"</formula>
    </cfRule>
  </conditionalFormatting>
  <conditionalFormatting sqref="L11">
    <cfRule type="cellIs" dxfId="1229" priority="274" stopIfTrue="1" operator="equal">
      <formula>"5-Risque Intolérable"</formula>
    </cfRule>
    <cfRule type="cellIs" dxfId="1228" priority="275" stopIfTrue="1" operator="equal">
      <formula>"4-Risque Substantiel"</formula>
    </cfRule>
    <cfRule type="cellIs" dxfId="1227" priority="276" stopIfTrue="1" operator="between">
      <formula>"2-Risque Tolérable"</formula>
      <formula>"3-Risque Modéré"</formula>
    </cfRule>
  </conditionalFormatting>
  <conditionalFormatting sqref="L11">
    <cfRule type="cellIs" dxfId="1226" priority="271" stopIfTrue="1" operator="equal">
      <formula>"5-Risque Intolérable"</formula>
    </cfRule>
    <cfRule type="cellIs" dxfId="1225" priority="272" stopIfTrue="1" operator="equal">
      <formula>"4-Risque Substantiel"</formula>
    </cfRule>
    <cfRule type="cellIs" dxfId="1224" priority="273" stopIfTrue="1" operator="between">
      <formula>"2-Risque Tolérable"</formula>
      <formula>"3-Risque Modéré"</formula>
    </cfRule>
  </conditionalFormatting>
  <conditionalFormatting sqref="M11">
    <cfRule type="cellIs" dxfId="1223" priority="268" stopIfTrue="1" operator="equal">
      <formula>"5-Risque Intolérable"</formula>
    </cfRule>
    <cfRule type="cellIs" dxfId="1222" priority="269" stopIfTrue="1" operator="equal">
      <formula>"4-Risque Substantiel"</formula>
    </cfRule>
    <cfRule type="cellIs" dxfId="1221" priority="270" stopIfTrue="1" operator="between">
      <formula>"2-Risque Tolérable"</formula>
      <formula>"3-Risque Modéré"</formula>
    </cfRule>
  </conditionalFormatting>
  <conditionalFormatting sqref="M11">
    <cfRule type="cellIs" dxfId="1220" priority="265" stopIfTrue="1" operator="equal">
      <formula>"5-Risque Intolérable"</formula>
    </cfRule>
    <cfRule type="cellIs" dxfId="1219" priority="266" stopIfTrue="1" operator="equal">
      <formula>"4-Risque Substantiel"</formula>
    </cfRule>
    <cfRule type="cellIs" dxfId="1218" priority="267" stopIfTrue="1" operator="between">
      <formula>"2-Risque Tolérable"</formula>
      <formula>"3-Risque Modéré"</formula>
    </cfRule>
  </conditionalFormatting>
  <conditionalFormatting sqref="AI11">
    <cfRule type="cellIs" dxfId="1217" priority="262" stopIfTrue="1" operator="equal">
      <formula>"5-Risque Intolérable"</formula>
    </cfRule>
    <cfRule type="cellIs" dxfId="1216" priority="263" stopIfTrue="1" operator="equal">
      <formula>"4-Risque Substantiel"</formula>
    </cfRule>
    <cfRule type="cellIs" dxfId="1215" priority="264" stopIfTrue="1" operator="between">
      <formula>"2-Risque Tolérable"</formula>
      <formula>"3-Risque Modéré"</formula>
    </cfRule>
  </conditionalFormatting>
  <conditionalFormatting sqref="K26">
    <cfRule type="expression" dxfId="1214" priority="259" stopIfTrue="1">
      <formula>LEFT(K26,1)="5"</formula>
    </cfRule>
    <cfRule type="expression" dxfId="1213" priority="260" stopIfTrue="1">
      <formula>LEFT(K26,1)="4"</formula>
    </cfRule>
    <cfRule type="expression" dxfId="1212" priority="261" stopIfTrue="1">
      <formula>OR(LEFT(K26,1)="3",LEFT(K26,1)="2")</formula>
    </cfRule>
  </conditionalFormatting>
  <conditionalFormatting sqref="K26">
    <cfRule type="expression" dxfId="1211" priority="256" stopIfTrue="1">
      <formula>LEFT(K26,1)="5"</formula>
    </cfRule>
    <cfRule type="expression" dxfId="1210" priority="257" stopIfTrue="1">
      <formula>LEFT(K26,1)="4"</formula>
    </cfRule>
    <cfRule type="expression" dxfId="1209" priority="258" stopIfTrue="1">
      <formula>OR(LEFT(K26,1)="3",LEFT(K26,1)="2")</formula>
    </cfRule>
  </conditionalFormatting>
  <conditionalFormatting sqref="K26">
    <cfRule type="expression" dxfId="1208" priority="253" stopIfTrue="1">
      <formula>LEFT(K26,1)="5"</formula>
    </cfRule>
    <cfRule type="expression" dxfId="1207" priority="254" stopIfTrue="1">
      <formula>LEFT(K26,1)="4"</formula>
    </cfRule>
    <cfRule type="expression" dxfId="1206" priority="255" stopIfTrue="1">
      <formula>OR(LEFT(K26,1)="3",LEFT(K26,1)="2")</formula>
    </cfRule>
  </conditionalFormatting>
  <conditionalFormatting sqref="K56">
    <cfRule type="expression" dxfId="1205" priority="250" stopIfTrue="1">
      <formula>LEFT(K56,1)="5"</formula>
    </cfRule>
    <cfRule type="expression" dxfId="1204" priority="251" stopIfTrue="1">
      <formula>LEFT(K56,1)="4"</formula>
    </cfRule>
    <cfRule type="expression" dxfId="1203" priority="252" stopIfTrue="1">
      <formula>OR(LEFT(K56,1)="3",LEFT(K56,1)="2")</formula>
    </cfRule>
  </conditionalFormatting>
  <conditionalFormatting sqref="K56">
    <cfRule type="expression" dxfId="1202" priority="247" stopIfTrue="1">
      <formula>LEFT(K56,1)="5"</formula>
    </cfRule>
    <cfRule type="expression" dxfId="1201" priority="248" stopIfTrue="1">
      <formula>LEFT(K56,1)="4"</formula>
    </cfRule>
    <cfRule type="expression" dxfId="1200" priority="249" stopIfTrue="1">
      <formula>OR(LEFT(K56,1)="3",LEFT(K56,1)="2")</formula>
    </cfRule>
  </conditionalFormatting>
  <conditionalFormatting sqref="K56">
    <cfRule type="expression" dxfId="1199" priority="244" stopIfTrue="1">
      <formula>LEFT(K56,1)="5"</formula>
    </cfRule>
    <cfRule type="expression" dxfId="1198" priority="245" stopIfTrue="1">
      <formula>LEFT(K56,1)="4"</formula>
    </cfRule>
    <cfRule type="expression" dxfId="1197" priority="246" stopIfTrue="1">
      <formula>OR(LEFT(K56,1)="3",LEFT(K56,1)="2")</formula>
    </cfRule>
  </conditionalFormatting>
  <conditionalFormatting sqref="K56">
    <cfRule type="expression" dxfId="1196" priority="241" stopIfTrue="1">
      <formula>LEFT(K56,1)="5"</formula>
    </cfRule>
    <cfRule type="expression" dxfId="1195" priority="242" stopIfTrue="1">
      <formula>LEFT(K56,1)="4"</formula>
    </cfRule>
    <cfRule type="expression" dxfId="1194" priority="243" stopIfTrue="1">
      <formula>OR(LEFT(K56,1)="3",LEFT(K56,1)="2")</formula>
    </cfRule>
  </conditionalFormatting>
  <conditionalFormatting sqref="K56">
    <cfRule type="expression" dxfId="1193" priority="238" stopIfTrue="1">
      <formula>LEFT(K56,1)="5"</formula>
    </cfRule>
    <cfRule type="expression" dxfId="1192" priority="239" stopIfTrue="1">
      <formula>LEFT(K56,1)="4"</formula>
    </cfRule>
    <cfRule type="expression" dxfId="1191" priority="240" stopIfTrue="1">
      <formula>OR(LEFT(K56,1)="3",LEFT(K56,1)="2")</formula>
    </cfRule>
  </conditionalFormatting>
  <conditionalFormatting sqref="K56">
    <cfRule type="expression" dxfId="1190" priority="235" stopIfTrue="1">
      <formula>LEFT(K56,1)="5"</formula>
    </cfRule>
    <cfRule type="expression" dxfId="1189" priority="236" stopIfTrue="1">
      <formula>LEFT(K56,1)="4"</formula>
    </cfRule>
    <cfRule type="expression" dxfId="1188" priority="237" stopIfTrue="1">
      <formula>OR(LEFT(K56,1)="3",LEFT(K56,1)="2")</formula>
    </cfRule>
  </conditionalFormatting>
  <conditionalFormatting sqref="K56">
    <cfRule type="expression" dxfId="1187" priority="232" stopIfTrue="1">
      <formula>LEFT(K56,1)="5"</formula>
    </cfRule>
    <cfRule type="expression" dxfId="1186" priority="233" stopIfTrue="1">
      <formula>LEFT(K56,1)="4"</formula>
    </cfRule>
    <cfRule type="expression" dxfId="1185" priority="234" stopIfTrue="1">
      <formula>OR(LEFT(K56,1)="3",LEFT(K56,1)="2")</formula>
    </cfRule>
  </conditionalFormatting>
  <conditionalFormatting sqref="K56">
    <cfRule type="expression" dxfId="1184" priority="229" stopIfTrue="1">
      <formula>LEFT(K56,1)="5"</formula>
    </cfRule>
    <cfRule type="expression" dxfId="1183" priority="230" stopIfTrue="1">
      <formula>LEFT(K56,1)="4"</formula>
    </cfRule>
    <cfRule type="expression" dxfId="1182" priority="231" stopIfTrue="1">
      <formula>OR(LEFT(K56,1)="3",LEFT(K56,1)="2")</formula>
    </cfRule>
  </conditionalFormatting>
  <conditionalFormatting sqref="K56">
    <cfRule type="expression" dxfId="1181" priority="226" stopIfTrue="1">
      <formula>LEFT(K56,1)="5"</formula>
    </cfRule>
    <cfRule type="expression" dxfId="1180" priority="227" stopIfTrue="1">
      <formula>LEFT(K56,1)="4"</formula>
    </cfRule>
    <cfRule type="expression" dxfId="1179" priority="228" stopIfTrue="1">
      <formula>OR(LEFT(K56,1)="3",LEFT(K56,1)="2")</formula>
    </cfRule>
  </conditionalFormatting>
  <conditionalFormatting sqref="K56">
    <cfRule type="expression" dxfId="1178" priority="223" stopIfTrue="1">
      <formula>LEFT(K56,1)="5"</formula>
    </cfRule>
    <cfRule type="expression" dxfId="1177" priority="224" stopIfTrue="1">
      <formula>LEFT(K56,1)="4"</formula>
    </cfRule>
    <cfRule type="expression" dxfId="1176" priority="225" stopIfTrue="1">
      <formula>OR(LEFT(K56,1)="3",LEFT(K56,1)="2")</formula>
    </cfRule>
  </conditionalFormatting>
  <conditionalFormatting sqref="K55">
    <cfRule type="expression" dxfId="1175" priority="220" stopIfTrue="1">
      <formula>LEFT(K55,1)="5"</formula>
    </cfRule>
    <cfRule type="expression" dxfId="1174" priority="221" stopIfTrue="1">
      <formula>LEFT(K55,1)="4"</formula>
    </cfRule>
    <cfRule type="expression" dxfId="1173" priority="222" stopIfTrue="1">
      <formula>OR(LEFT(K55,1)="3",LEFT(K55,1)="2")</formula>
    </cfRule>
  </conditionalFormatting>
  <conditionalFormatting sqref="K55">
    <cfRule type="expression" dxfId="1172" priority="217" stopIfTrue="1">
      <formula>LEFT(K55,1)="5"</formula>
    </cfRule>
    <cfRule type="expression" dxfId="1171" priority="218" stopIfTrue="1">
      <formula>LEFT(K55,1)="4"</formula>
    </cfRule>
    <cfRule type="expression" dxfId="1170" priority="219" stopIfTrue="1">
      <formula>OR(LEFT(K55,1)="3",LEFT(K55,1)="2")</formula>
    </cfRule>
  </conditionalFormatting>
  <conditionalFormatting sqref="K55">
    <cfRule type="expression" dxfId="1169" priority="214" stopIfTrue="1">
      <formula>LEFT(K55,1)="5"</formula>
    </cfRule>
    <cfRule type="expression" dxfId="1168" priority="215" stopIfTrue="1">
      <formula>LEFT(K55,1)="4"</formula>
    </cfRule>
    <cfRule type="expression" dxfId="1167" priority="216" stopIfTrue="1">
      <formula>OR(LEFT(K55,1)="3",LEFT(K55,1)="2")</formula>
    </cfRule>
  </conditionalFormatting>
  <conditionalFormatting sqref="K55">
    <cfRule type="expression" dxfId="1166" priority="211" stopIfTrue="1">
      <formula>LEFT(K55,1)="5"</formula>
    </cfRule>
    <cfRule type="expression" dxfId="1165" priority="212" stopIfTrue="1">
      <formula>LEFT(K55,1)="4"</formula>
    </cfRule>
    <cfRule type="expression" dxfId="1164" priority="213" stopIfTrue="1">
      <formula>OR(LEFT(K55,1)="3",LEFT(K55,1)="2")</formula>
    </cfRule>
  </conditionalFormatting>
  <conditionalFormatting sqref="K55">
    <cfRule type="expression" dxfId="1163" priority="208" stopIfTrue="1">
      <formula>LEFT(K55,1)="5"</formula>
    </cfRule>
    <cfRule type="expression" dxfId="1162" priority="209" stopIfTrue="1">
      <formula>LEFT(K55,1)="4"</formula>
    </cfRule>
    <cfRule type="expression" dxfId="1161" priority="210" stopIfTrue="1">
      <formula>OR(LEFT(K55,1)="3",LEFT(K55,1)="2")</formula>
    </cfRule>
  </conditionalFormatting>
  <conditionalFormatting sqref="K55">
    <cfRule type="expression" dxfId="1160" priority="205" stopIfTrue="1">
      <formula>LEFT(K55,1)="5"</formula>
    </cfRule>
    <cfRule type="expression" dxfId="1159" priority="206" stopIfTrue="1">
      <formula>LEFT(K55,1)="4"</formula>
    </cfRule>
    <cfRule type="expression" dxfId="1158" priority="207" stopIfTrue="1">
      <formula>OR(LEFT(K55,1)="3",LEFT(K55,1)="2")</formula>
    </cfRule>
  </conditionalFormatting>
  <conditionalFormatting sqref="K55">
    <cfRule type="expression" dxfId="1157" priority="202" stopIfTrue="1">
      <formula>LEFT(K55,1)="5"</formula>
    </cfRule>
    <cfRule type="expression" dxfId="1156" priority="203" stopIfTrue="1">
      <formula>LEFT(K55,1)="4"</formula>
    </cfRule>
    <cfRule type="expression" dxfId="1155" priority="204" stopIfTrue="1">
      <formula>OR(LEFT(K55,1)="3",LEFT(K55,1)="2")</formula>
    </cfRule>
  </conditionalFormatting>
  <conditionalFormatting sqref="K55">
    <cfRule type="expression" dxfId="1154" priority="199" stopIfTrue="1">
      <formula>LEFT(K55,1)="5"</formula>
    </cfRule>
    <cfRule type="expression" dxfId="1153" priority="200" stopIfTrue="1">
      <formula>LEFT(K55,1)="4"</formula>
    </cfRule>
    <cfRule type="expression" dxfId="1152" priority="201" stopIfTrue="1">
      <formula>OR(LEFT(K55,1)="3",LEFT(K55,1)="2")</formula>
    </cfRule>
  </conditionalFormatting>
  <conditionalFormatting sqref="K55">
    <cfRule type="expression" dxfId="1151" priority="196" stopIfTrue="1">
      <formula>LEFT(K55,1)="5"</formula>
    </cfRule>
    <cfRule type="expression" dxfId="1150" priority="197" stopIfTrue="1">
      <formula>LEFT(K55,1)="4"</formula>
    </cfRule>
    <cfRule type="expression" dxfId="1149" priority="198" stopIfTrue="1">
      <formula>OR(LEFT(K55,1)="3",LEFT(K55,1)="2")</formula>
    </cfRule>
  </conditionalFormatting>
  <conditionalFormatting sqref="K55">
    <cfRule type="expression" dxfId="1148" priority="193" stopIfTrue="1">
      <formula>LEFT(K55,1)="5"</formula>
    </cfRule>
    <cfRule type="expression" dxfId="1147" priority="194" stopIfTrue="1">
      <formula>LEFT(K55,1)="4"</formula>
    </cfRule>
    <cfRule type="expression" dxfId="1146" priority="195" stopIfTrue="1">
      <formula>OR(LEFT(K55,1)="3",LEFT(K55,1)="2")</formula>
    </cfRule>
  </conditionalFormatting>
  <conditionalFormatting sqref="K61">
    <cfRule type="expression" dxfId="1145" priority="190" stopIfTrue="1">
      <formula>LEFT(K61,1)="5"</formula>
    </cfRule>
    <cfRule type="expression" dxfId="1144" priority="191" stopIfTrue="1">
      <formula>LEFT(K61,1)="4"</formula>
    </cfRule>
    <cfRule type="expression" dxfId="1143" priority="192" stopIfTrue="1">
      <formula>OR(LEFT(K61,1)="3",LEFT(K61,1)="2")</formula>
    </cfRule>
  </conditionalFormatting>
  <conditionalFormatting sqref="K61">
    <cfRule type="expression" dxfId="1142" priority="187" stopIfTrue="1">
      <formula>LEFT(K61,1)="5"</formula>
    </cfRule>
    <cfRule type="expression" dxfId="1141" priority="188" stopIfTrue="1">
      <formula>LEFT(K61,1)="4"</formula>
    </cfRule>
    <cfRule type="expression" dxfId="1140" priority="189" stopIfTrue="1">
      <formula>OR(LEFT(K61,1)="3",LEFT(K61,1)="2")</formula>
    </cfRule>
  </conditionalFormatting>
  <conditionalFormatting sqref="K61">
    <cfRule type="expression" dxfId="1139" priority="184" stopIfTrue="1">
      <formula>LEFT(K61,1)="5"</formula>
    </cfRule>
    <cfRule type="expression" dxfId="1138" priority="185" stopIfTrue="1">
      <formula>LEFT(K61,1)="4"</formula>
    </cfRule>
    <cfRule type="expression" dxfId="1137" priority="186" stopIfTrue="1">
      <formula>OR(LEFT(K61,1)="3",LEFT(K61,1)="2")</formula>
    </cfRule>
  </conditionalFormatting>
  <conditionalFormatting sqref="K61">
    <cfRule type="expression" dxfId="1136" priority="181" stopIfTrue="1">
      <formula>LEFT(K61,1)="5"</formula>
    </cfRule>
    <cfRule type="expression" dxfId="1135" priority="182" stopIfTrue="1">
      <formula>LEFT(K61,1)="4"</formula>
    </cfRule>
    <cfRule type="expression" dxfId="1134" priority="183" stopIfTrue="1">
      <formula>OR(LEFT(K61,1)="3",LEFT(K61,1)="2")</formula>
    </cfRule>
  </conditionalFormatting>
  <conditionalFormatting sqref="K61">
    <cfRule type="expression" dxfId="1133" priority="178" stopIfTrue="1">
      <formula>LEFT(K61,1)="5"</formula>
    </cfRule>
    <cfRule type="expression" dxfId="1132" priority="179" stopIfTrue="1">
      <formula>LEFT(K61,1)="4"</formula>
    </cfRule>
    <cfRule type="expression" dxfId="1131" priority="180" stopIfTrue="1">
      <formula>OR(LEFT(K61,1)="3",LEFT(K61,1)="2")</formula>
    </cfRule>
  </conditionalFormatting>
  <conditionalFormatting sqref="K61">
    <cfRule type="expression" dxfId="1130" priority="175" stopIfTrue="1">
      <formula>LEFT(K61,1)="5"</formula>
    </cfRule>
    <cfRule type="expression" dxfId="1129" priority="176" stopIfTrue="1">
      <formula>LEFT(K61,1)="4"</formula>
    </cfRule>
    <cfRule type="expression" dxfId="1128" priority="177" stopIfTrue="1">
      <formula>OR(LEFT(K61,1)="3",LEFT(K61,1)="2")</formula>
    </cfRule>
  </conditionalFormatting>
  <conditionalFormatting sqref="K61">
    <cfRule type="expression" dxfId="1127" priority="172" stopIfTrue="1">
      <formula>LEFT(K61,1)="5"</formula>
    </cfRule>
    <cfRule type="expression" dxfId="1126" priority="173" stopIfTrue="1">
      <formula>LEFT(K61,1)="4"</formula>
    </cfRule>
    <cfRule type="expression" dxfId="1125" priority="174" stopIfTrue="1">
      <formula>OR(LEFT(K61,1)="3",LEFT(K61,1)="2")</formula>
    </cfRule>
  </conditionalFormatting>
  <conditionalFormatting sqref="K61">
    <cfRule type="expression" dxfId="1124" priority="169" stopIfTrue="1">
      <formula>LEFT(K61,1)="5"</formula>
    </cfRule>
    <cfRule type="expression" dxfId="1123" priority="170" stopIfTrue="1">
      <formula>LEFT(K61,1)="4"</formula>
    </cfRule>
    <cfRule type="expression" dxfId="1122" priority="171" stopIfTrue="1">
      <formula>OR(LEFT(K61,1)="3",LEFT(K61,1)="2")</formula>
    </cfRule>
  </conditionalFormatting>
  <conditionalFormatting sqref="K61">
    <cfRule type="expression" dxfId="1121" priority="166" stopIfTrue="1">
      <formula>LEFT(K61,1)="5"</formula>
    </cfRule>
    <cfRule type="expression" dxfId="1120" priority="167" stopIfTrue="1">
      <formula>LEFT(K61,1)="4"</formula>
    </cfRule>
    <cfRule type="expression" dxfId="1119" priority="168" stopIfTrue="1">
      <formula>OR(LEFT(K61,1)="3",LEFT(K61,1)="2")</formula>
    </cfRule>
  </conditionalFormatting>
  <conditionalFormatting sqref="K61">
    <cfRule type="expression" dxfId="1118" priority="163" stopIfTrue="1">
      <formula>LEFT(K61,1)="5"</formula>
    </cfRule>
    <cfRule type="expression" dxfId="1117" priority="164" stopIfTrue="1">
      <formula>LEFT(K61,1)="4"</formula>
    </cfRule>
    <cfRule type="expression" dxfId="1116" priority="165" stopIfTrue="1">
      <formula>OR(LEFT(K61,1)="3",LEFT(K61,1)="2")</formula>
    </cfRule>
  </conditionalFormatting>
  <conditionalFormatting sqref="K133">
    <cfRule type="expression" dxfId="1115" priority="160" stopIfTrue="1">
      <formula>LEFT(K133,1)="5"</formula>
    </cfRule>
    <cfRule type="expression" dxfId="1114" priority="161" stopIfTrue="1">
      <formula>LEFT(K133,1)="4"</formula>
    </cfRule>
    <cfRule type="expression" dxfId="1113" priority="162" stopIfTrue="1">
      <formula>OR(LEFT(K133,1)="3",LEFT(K133,1)="2")</formula>
    </cfRule>
  </conditionalFormatting>
  <conditionalFormatting sqref="K133">
    <cfRule type="expression" dxfId="1112" priority="159" stopIfTrue="1">
      <formula>LEFT(K133,1)="5"</formula>
    </cfRule>
  </conditionalFormatting>
  <conditionalFormatting sqref="K135:K136">
    <cfRule type="expression" dxfId="1111" priority="156" stopIfTrue="1">
      <formula>LEFT(K135,1)="5"</formula>
    </cfRule>
    <cfRule type="expression" dxfId="1110" priority="157" stopIfTrue="1">
      <formula>LEFT(K135,1)="4"</formula>
    </cfRule>
    <cfRule type="expression" dxfId="1109" priority="158" stopIfTrue="1">
      <formula>OR(LEFT(K135,1)="3",LEFT(K135,1)="2")</formula>
    </cfRule>
  </conditionalFormatting>
  <conditionalFormatting sqref="K135:K136">
    <cfRule type="expression" dxfId="1108" priority="155" stopIfTrue="1">
      <formula>LEFT(K135,1)="5"</formula>
    </cfRule>
  </conditionalFormatting>
  <conditionalFormatting sqref="K62">
    <cfRule type="expression" dxfId="1107" priority="152" stopIfTrue="1">
      <formula>LEFT(K62,1)="5"</formula>
    </cfRule>
    <cfRule type="expression" dxfId="1106" priority="153" stopIfTrue="1">
      <formula>LEFT(K62,1)="4"</formula>
    </cfRule>
    <cfRule type="expression" dxfId="1105" priority="154" stopIfTrue="1">
      <formula>OR(LEFT(K62,1)="3",LEFT(K62,1)="2")</formula>
    </cfRule>
  </conditionalFormatting>
  <conditionalFormatting sqref="K62">
    <cfRule type="expression" dxfId="1104" priority="151" stopIfTrue="1">
      <formula>LEFT(K62,1)="5"</formula>
    </cfRule>
  </conditionalFormatting>
  <conditionalFormatting sqref="K97:K100">
    <cfRule type="expression" dxfId="1103" priority="148" stopIfTrue="1">
      <formula>LEFT(K97,1)="5"</formula>
    </cfRule>
    <cfRule type="expression" dxfId="1102" priority="149" stopIfTrue="1">
      <formula>LEFT(K97,1)="4"</formula>
    </cfRule>
    <cfRule type="expression" dxfId="1101" priority="150" stopIfTrue="1">
      <formula>OR(LEFT(K97,1)="3",LEFT(K97,1)="2")</formula>
    </cfRule>
  </conditionalFormatting>
  <conditionalFormatting sqref="K97:K100">
    <cfRule type="expression" dxfId="1100" priority="145" stopIfTrue="1">
      <formula>LEFT(K97,1)="5"</formula>
    </cfRule>
    <cfRule type="expression" dxfId="1099" priority="146" stopIfTrue="1">
      <formula>LEFT(K97,1)="4"</formula>
    </cfRule>
    <cfRule type="expression" dxfId="1098" priority="147" stopIfTrue="1">
      <formula>OR(LEFT(K97,1)="3",LEFT(K97,1)="2")</formula>
    </cfRule>
  </conditionalFormatting>
  <conditionalFormatting sqref="K97:K100">
    <cfRule type="expression" dxfId="1097" priority="142" stopIfTrue="1">
      <formula>LEFT(K97,1)="5"</formula>
    </cfRule>
    <cfRule type="expression" dxfId="1096" priority="143" stopIfTrue="1">
      <formula>LEFT(K97,1)="4"</formula>
    </cfRule>
    <cfRule type="expression" dxfId="1095" priority="144" stopIfTrue="1">
      <formula>OR(LEFT(K97,1)="3",LEFT(K97,1)="2")</formula>
    </cfRule>
  </conditionalFormatting>
  <conditionalFormatting sqref="K103">
    <cfRule type="expression" dxfId="1094" priority="139" stopIfTrue="1">
      <formula>LEFT(K103,1)="5"</formula>
    </cfRule>
    <cfRule type="expression" dxfId="1093" priority="140" stopIfTrue="1">
      <formula>LEFT(K103,1)="4"</formula>
    </cfRule>
    <cfRule type="expression" dxfId="1092" priority="141" stopIfTrue="1">
      <formula>OR(LEFT(K103,1)="3",LEFT(K103,1)="2")</formula>
    </cfRule>
  </conditionalFormatting>
  <conditionalFormatting sqref="K103">
    <cfRule type="expression" dxfId="1091" priority="136" stopIfTrue="1">
      <formula>LEFT(K103,1)="5"</formula>
    </cfRule>
    <cfRule type="expression" dxfId="1090" priority="137" stopIfTrue="1">
      <formula>LEFT(K103,1)="4"</formula>
    </cfRule>
    <cfRule type="expression" dxfId="1089" priority="138" stopIfTrue="1">
      <formula>OR(LEFT(K103,1)="3",LEFT(K103,1)="2")</formula>
    </cfRule>
  </conditionalFormatting>
  <conditionalFormatting sqref="K103">
    <cfRule type="expression" dxfId="1088" priority="133" stopIfTrue="1">
      <formula>LEFT(K103,1)="5"</formula>
    </cfRule>
    <cfRule type="expression" dxfId="1087" priority="134" stopIfTrue="1">
      <formula>LEFT(K103,1)="4"</formula>
    </cfRule>
    <cfRule type="expression" dxfId="1086" priority="135" stopIfTrue="1">
      <formula>OR(LEFT(K103,1)="3",LEFT(K103,1)="2")</formula>
    </cfRule>
  </conditionalFormatting>
  <conditionalFormatting sqref="K103">
    <cfRule type="expression" dxfId="1085" priority="130" stopIfTrue="1">
      <formula>LEFT(K103,1)="5"</formula>
    </cfRule>
    <cfRule type="expression" dxfId="1084" priority="131" stopIfTrue="1">
      <formula>LEFT(K103,1)="4"</formula>
    </cfRule>
    <cfRule type="expression" dxfId="1083" priority="132" stopIfTrue="1">
      <formula>OR(LEFT(K103,1)="3",LEFT(K103,1)="2")</formula>
    </cfRule>
  </conditionalFormatting>
  <conditionalFormatting sqref="K103">
    <cfRule type="expression" dxfId="1082" priority="127" stopIfTrue="1">
      <formula>LEFT(K103,1)="5"</formula>
    </cfRule>
    <cfRule type="expression" dxfId="1081" priority="128" stopIfTrue="1">
      <formula>LEFT(K103,1)="4"</formula>
    </cfRule>
    <cfRule type="expression" dxfId="1080" priority="129" stopIfTrue="1">
      <formula>OR(LEFT(K103,1)="3",LEFT(K103,1)="2")</formula>
    </cfRule>
  </conditionalFormatting>
  <conditionalFormatting sqref="K103">
    <cfRule type="expression" dxfId="1079" priority="124" stopIfTrue="1">
      <formula>LEFT(K103,1)="5"</formula>
    </cfRule>
    <cfRule type="expression" dxfId="1078" priority="125" stopIfTrue="1">
      <formula>LEFT(K103,1)="4"</formula>
    </cfRule>
    <cfRule type="expression" dxfId="1077" priority="126" stopIfTrue="1">
      <formula>OR(LEFT(K103,1)="3",LEFT(K103,1)="2")</formula>
    </cfRule>
  </conditionalFormatting>
  <conditionalFormatting sqref="K103">
    <cfRule type="expression" dxfId="1076" priority="121" stopIfTrue="1">
      <formula>LEFT(K103,1)="5"</formula>
    </cfRule>
    <cfRule type="expression" dxfId="1075" priority="122" stopIfTrue="1">
      <formula>LEFT(K103,1)="4"</formula>
    </cfRule>
    <cfRule type="expression" dxfId="1074" priority="123" stopIfTrue="1">
      <formula>OR(LEFT(K103,1)="3",LEFT(K103,1)="2")</formula>
    </cfRule>
  </conditionalFormatting>
  <conditionalFormatting sqref="K103">
    <cfRule type="expression" dxfId="1073" priority="118" stopIfTrue="1">
      <formula>LEFT(K103,1)="5"</formula>
    </cfRule>
    <cfRule type="expression" dxfId="1072" priority="119" stopIfTrue="1">
      <formula>LEFT(K103,1)="4"</formula>
    </cfRule>
    <cfRule type="expression" dxfId="1071" priority="120" stopIfTrue="1">
      <formula>OR(LEFT(K103,1)="3",LEFT(K103,1)="2")</formula>
    </cfRule>
  </conditionalFormatting>
  <conditionalFormatting sqref="K103">
    <cfRule type="expression" dxfId="1070" priority="115" stopIfTrue="1">
      <formula>LEFT(K103,1)="5"</formula>
    </cfRule>
    <cfRule type="expression" dxfId="1069" priority="116" stopIfTrue="1">
      <formula>LEFT(K103,1)="4"</formula>
    </cfRule>
    <cfRule type="expression" dxfId="1068" priority="117" stopIfTrue="1">
      <formula>OR(LEFT(K103,1)="3",LEFT(K103,1)="2")</formula>
    </cfRule>
  </conditionalFormatting>
  <conditionalFormatting sqref="K103">
    <cfRule type="expression" dxfId="1067" priority="112" stopIfTrue="1">
      <formula>LEFT(K103,1)="5"</formula>
    </cfRule>
    <cfRule type="expression" dxfId="1066" priority="113" stopIfTrue="1">
      <formula>LEFT(K103,1)="4"</formula>
    </cfRule>
    <cfRule type="expression" dxfId="1065" priority="114" stopIfTrue="1">
      <formula>OR(LEFT(K103,1)="3",LEFT(K103,1)="2")</formula>
    </cfRule>
  </conditionalFormatting>
  <conditionalFormatting sqref="K121">
    <cfRule type="expression" dxfId="1064" priority="109" stopIfTrue="1">
      <formula>LEFT(K121,1)="5"</formula>
    </cfRule>
    <cfRule type="expression" dxfId="1063" priority="110" stopIfTrue="1">
      <formula>LEFT(K121,1)="4"</formula>
    </cfRule>
    <cfRule type="expression" dxfId="1062" priority="111" stopIfTrue="1">
      <formula>OR(LEFT(K121,1)="3",LEFT(K121,1)="2")</formula>
    </cfRule>
  </conditionalFormatting>
  <conditionalFormatting sqref="K121">
    <cfRule type="expression" dxfId="1061" priority="106" stopIfTrue="1">
      <formula>LEFT(K121,1)="5"</formula>
    </cfRule>
    <cfRule type="expression" dxfId="1060" priority="107" stopIfTrue="1">
      <formula>LEFT(K121,1)="4"</formula>
    </cfRule>
    <cfRule type="expression" dxfId="1059" priority="108" stopIfTrue="1">
      <formula>OR(LEFT(K121,1)="3",LEFT(K121,1)="2")</formula>
    </cfRule>
  </conditionalFormatting>
  <conditionalFormatting sqref="K121">
    <cfRule type="expression" dxfId="1058" priority="103" stopIfTrue="1">
      <formula>LEFT(K121,1)="5"</formula>
    </cfRule>
    <cfRule type="expression" dxfId="1057" priority="104" stopIfTrue="1">
      <formula>LEFT(K121,1)="4"</formula>
    </cfRule>
    <cfRule type="expression" dxfId="1056" priority="105" stopIfTrue="1">
      <formula>OR(LEFT(K121,1)="3",LEFT(K121,1)="2")</formula>
    </cfRule>
  </conditionalFormatting>
  <conditionalFormatting sqref="K122">
    <cfRule type="expression" dxfId="1055" priority="100" stopIfTrue="1">
      <formula>LEFT(K122,1)="5"</formula>
    </cfRule>
    <cfRule type="expression" dxfId="1054" priority="101" stopIfTrue="1">
      <formula>LEFT(K122,1)="4"</formula>
    </cfRule>
    <cfRule type="expression" dxfId="1053" priority="102" stopIfTrue="1">
      <formula>OR(LEFT(K122,1)="3",LEFT(K122,1)="2")</formula>
    </cfRule>
  </conditionalFormatting>
  <conditionalFormatting sqref="K158:K159">
    <cfRule type="expression" dxfId="1052" priority="97" stopIfTrue="1">
      <formula>LEFT(K158,1)="5"</formula>
    </cfRule>
    <cfRule type="expression" dxfId="1051" priority="98" stopIfTrue="1">
      <formula>LEFT(K158,1)="4"</formula>
    </cfRule>
    <cfRule type="expression" dxfId="1050" priority="99" stopIfTrue="1">
      <formula>OR(LEFT(K158,1)="3",LEFT(K158,1)="2")</formula>
    </cfRule>
  </conditionalFormatting>
  <conditionalFormatting sqref="K158:K159">
    <cfRule type="expression" dxfId="1049" priority="94" stopIfTrue="1">
      <formula>LEFT(K158,1)="5"</formula>
    </cfRule>
    <cfRule type="expression" dxfId="1048" priority="95" stopIfTrue="1">
      <formula>LEFT(K158,1)="4"</formula>
    </cfRule>
    <cfRule type="expression" dxfId="1047" priority="96" stopIfTrue="1">
      <formula>OR(LEFT(K158,1)="3",LEFT(K158,1)="2")</formula>
    </cfRule>
  </conditionalFormatting>
  <conditionalFormatting sqref="K158:K159">
    <cfRule type="expression" dxfId="1046" priority="91" stopIfTrue="1">
      <formula>LEFT(K158,1)="5"</formula>
    </cfRule>
    <cfRule type="expression" dxfId="1045" priority="92" stopIfTrue="1">
      <formula>LEFT(K158,1)="4"</formula>
    </cfRule>
    <cfRule type="expression" dxfId="1044" priority="93" stopIfTrue="1">
      <formula>OR(LEFT(K158,1)="3",LEFT(K158,1)="2")</formula>
    </cfRule>
  </conditionalFormatting>
  <conditionalFormatting sqref="K123">
    <cfRule type="expression" dxfId="1043" priority="88" stopIfTrue="1">
      <formula>LEFT(K123,1)="5"</formula>
    </cfRule>
    <cfRule type="expression" dxfId="1042" priority="89" stopIfTrue="1">
      <formula>LEFT(K123,1)="4"</formula>
    </cfRule>
    <cfRule type="expression" dxfId="1041" priority="90" stopIfTrue="1">
      <formula>OR(LEFT(K123,1)="3",LEFT(K123,1)="2")</formula>
    </cfRule>
  </conditionalFormatting>
  <conditionalFormatting sqref="K123">
    <cfRule type="expression" dxfId="1040" priority="85" stopIfTrue="1">
      <formula>LEFT(K123,1)="5"</formula>
    </cfRule>
    <cfRule type="expression" dxfId="1039" priority="86" stopIfTrue="1">
      <formula>LEFT(K123,1)="4"</formula>
    </cfRule>
    <cfRule type="expression" dxfId="1038" priority="87" stopIfTrue="1">
      <formula>OR(LEFT(K123,1)="3",LEFT(K123,1)="2")</formula>
    </cfRule>
  </conditionalFormatting>
  <conditionalFormatting sqref="K123">
    <cfRule type="expression" dxfId="1037" priority="82" stopIfTrue="1">
      <formula>LEFT(K123,1)="5"</formula>
    </cfRule>
    <cfRule type="expression" dxfId="1036" priority="83" stopIfTrue="1">
      <formula>LEFT(K123,1)="4"</formula>
    </cfRule>
    <cfRule type="expression" dxfId="1035" priority="84" stopIfTrue="1">
      <formula>OR(LEFT(K123,1)="3",LEFT(K123,1)="2")</formula>
    </cfRule>
  </conditionalFormatting>
  <conditionalFormatting sqref="K123">
    <cfRule type="expression" dxfId="1034" priority="79" stopIfTrue="1">
      <formula>LEFT(K123,1)="5"</formula>
    </cfRule>
    <cfRule type="expression" dxfId="1033" priority="80" stopIfTrue="1">
      <formula>LEFT(K123,1)="4"</formula>
    </cfRule>
    <cfRule type="expression" dxfId="1032" priority="81" stopIfTrue="1">
      <formula>OR(LEFT(K123,1)="3",LEFT(K123,1)="2")</formula>
    </cfRule>
  </conditionalFormatting>
  <conditionalFormatting sqref="K123">
    <cfRule type="expression" dxfId="1031" priority="76" stopIfTrue="1">
      <formula>LEFT(K123,1)="5"</formula>
    </cfRule>
    <cfRule type="expression" dxfId="1030" priority="77" stopIfTrue="1">
      <formula>LEFT(K123,1)="4"</formula>
    </cfRule>
    <cfRule type="expression" dxfId="1029" priority="78" stopIfTrue="1">
      <formula>OR(LEFT(K123,1)="3",LEFT(K123,1)="2")</formula>
    </cfRule>
  </conditionalFormatting>
  <conditionalFormatting sqref="K123">
    <cfRule type="expression" dxfId="1028" priority="73" stopIfTrue="1">
      <formula>LEFT(K123,1)="5"</formula>
    </cfRule>
    <cfRule type="expression" dxfId="1027" priority="74" stopIfTrue="1">
      <formula>LEFT(K123,1)="4"</formula>
    </cfRule>
    <cfRule type="expression" dxfId="1026" priority="75" stopIfTrue="1">
      <formula>OR(LEFT(K123,1)="3",LEFT(K123,1)="2")</formula>
    </cfRule>
  </conditionalFormatting>
  <conditionalFormatting sqref="K123">
    <cfRule type="expression" dxfId="1025" priority="70" stopIfTrue="1">
      <formula>LEFT(K123,1)="5"</formula>
    </cfRule>
    <cfRule type="expression" dxfId="1024" priority="71" stopIfTrue="1">
      <formula>LEFT(K123,1)="4"</formula>
    </cfRule>
    <cfRule type="expression" dxfId="1023" priority="72" stopIfTrue="1">
      <formula>OR(LEFT(K123,1)="3",LEFT(K123,1)="2")</formula>
    </cfRule>
  </conditionalFormatting>
  <conditionalFormatting sqref="K123">
    <cfRule type="expression" dxfId="1022" priority="67" stopIfTrue="1">
      <formula>LEFT(K123,1)="5"</formula>
    </cfRule>
    <cfRule type="expression" dxfId="1021" priority="68" stopIfTrue="1">
      <formula>LEFT(K123,1)="4"</formula>
    </cfRule>
    <cfRule type="expression" dxfId="1020" priority="69" stopIfTrue="1">
      <formula>OR(LEFT(K123,1)="3",LEFT(K123,1)="2")</formula>
    </cfRule>
  </conditionalFormatting>
  <conditionalFormatting sqref="K123 AI123">
    <cfRule type="expression" dxfId="1019" priority="64" stopIfTrue="1">
      <formula>LEFT(K123,1)="5"</formula>
    </cfRule>
    <cfRule type="expression" dxfId="1018" priority="65" stopIfTrue="1">
      <formula>LEFT(K123,1)="4"</formula>
    </cfRule>
    <cfRule type="expression" dxfId="1017" priority="66" stopIfTrue="1">
      <formula>OR(LEFT(K123,1)="3",LEFT(K123,1)="2")</formula>
    </cfRule>
  </conditionalFormatting>
  <conditionalFormatting sqref="K137">
    <cfRule type="expression" dxfId="1016" priority="61" stopIfTrue="1">
      <formula>LEFT(K137,1)="5"</formula>
    </cfRule>
    <cfRule type="expression" dxfId="1015" priority="62" stopIfTrue="1">
      <formula>LEFT(K137,1)="4"</formula>
    </cfRule>
    <cfRule type="expression" dxfId="1014" priority="63" stopIfTrue="1">
      <formula>OR(LEFT(K137,1)="3",LEFT(K137,1)="2")</formula>
    </cfRule>
  </conditionalFormatting>
  <conditionalFormatting sqref="K85">
    <cfRule type="expression" dxfId="1013" priority="58" stopIfTrue="1">
      <formula>LEFT(K85,1)="5"</formula>
    </cfRule>
    <cfRule type="expression" dxfId="1012" priority="59" stopIfTrue="1">
      <formula>LEFT(K85,1)="4"</formula>
    </cfRule>
    <cfRule type="expression" dxfId="1011" priority="60" stopIfTrue="1">
      <formula>OR(LEFT(K85,1)="3",LEFT(K85,1)="2")</formula>
    </cfRule>
  </conditionalFormatting>
  <conditionalFormatting sqref="K85">
    <cfRule type="expression" dxfId="1010" priority="55" stopIfTrue="1">
      <formula>LEFT(K85,1)="5"</formula>
    </cfRule>
    <cfRule type="expression" dxfId="1009" priority="56" stopIfTrue="1">
      <formula>LEFT(K85,1)="4"</formula>
    </cfRule>
    <cfRule type="expression" dxfId="1008" priority="57" stopIfTrue="1">
      <formula>OR(LEFT(K85,1)="3",LEFT(K85,1)="2")</formula>
    </cfRule>
  </conditionalFormatting>
  <conditionalFormatting sqref="K85">
    <cfRule type="expression" dxfId="1007" priority="52" stopIfTrue="1">
      <formula>LEFT(K85,1)="5"</formula>
    </cfRule>
    <cfRule type="expression" dxfId="1006" priority="53" stopIfTrue="1">
      <formula>LEFT(K85,1)="4"</formula>
    </cfRule>
    <cfRule type="expression" dxfId="1005" priority="54" stopIfTrue="1">
      <formula>OR(LEFT(K85,1)="3",LEFT(K85,1)="2")</formula>
    </cfRule>
  </conditionalFormatting>
  <conditionalFormatting sqref="K85">
    <cfRule type="expression" dxfId="1004" priority="49" stopIfTrue="1">
      <formula>LEFT(K85,1)="5"</formula>
    </cfRule>
    <cfRule type="expression" dxfId="1003" priority="50" stopIfTrue="1">
      <formula>LEFT(K85,1)="4"</formula>
    </cfRule>
    <cfRule type="expression" dxfId="1002" priority="51" stopIfTrue="1">
      <formula>OR(LEFT(K85,1)="3",LEFT(K85,1)="2")</formula>
    </cfRule>
  </conditionalFormatting>
  <conditionalFormatting sqref="K85">
    <cfRule type="expression" dxfId="1001" priority="46" stopIfTrue="1">
      <formula>LEFT(K85,1)="5"</formula>
    </cfRule>
    <cfRule type="expression" dxfId="1000" priority="47" stopIfTrue="1">
      <formula>LEFT(K85,1)="4"</formula>
    </cfRule>
    <cfRule type="expression" dxfId="999" priority="48" stopIfTrue="1">
      <formula>OR(LEFT(K85,1)="3",LEFT(K85,1)="2")</formula>
    </cfRule>
  </conditionalFormatting>
  <conditionalFormatting sqref="K85">
    <cfRule type="expression" dxfId="998" priority="43" stopIfTrue="1">
      <formula>LEFT(K85,1)="5"</formula>
    </cfRule>
    <cfRule type="expression" dxfId="997" priority="44" stopIfTrue="1">
      <formula>LEFT(K85,1)="4"</formula>
    </cfRule>
    <cfRule type="expression" dxfId="996" priority="45" stopIfTrue="1">
      <formula>OR(LEFT(K85,1)="3",LEFT(K85,1)="2")</formula>
    </cfRule>
  </conditionalFormatting>
  <conditionalFormatting sqref="K85">
    <cfRule type="expression" dxfId="995" priority="40" stopIfTrue="1">
      <formula>LEFT(K85,1)="5"</formula>
    </cfRule>
    <cfRule type="expression" dxfId="994" priority="41" stopIfTrue="1">
      <formula>LEFT(K85,1)="4"</formula>
    </cfRule>
    <cfRule type="expression" dxfId="993" priority="42" stopIfTrue="1">
      <formula>OR(LEFT(K85,1)="3",LEFT(K85,1)="2")</formula>
    </cfRule>
  </conditionalFormatting>
  <conditionalFormatting sqref="K85">
    <cfRule type="expression" dxfId="992" priority="37" stopIfTrue="1">
      <formula>LEFT(K85,1)="5"</formula>
    </cfRule>
    <cfRule type="expression" dxfId="991" priority="38" stopIfTrue="1">
      <formula>LEFT(K85,1)="4"</formula>
    </cfRule>
    <cfRule type="expression" dxfId="990" priority="39" stopIfTrue="1">
      <formula>OR(LEFT(K85,1)="3",LEFT(K85,1)="2")</formula>
    </cfRule>
  </conditionalFormatting>
  <conditionalFormatting sqref="K68">
    <cfRule type="expression" dxfId="989" priority="34" stopIfTrue="1">
      <formula>LEFT(K68,1)="5"</formula>
    </cfRule>
    <cfRule type="expression" dxfId="988" priority="35" stopIfTrue="1">
      <formula>LEFT(K68,1)="4"</formula>
    </cfRule>
    <cfRule type="expression" dxfId="987" priority="36" stopIfTrue="1">
      <formula>OR(LEFT(K68,1)="3",LEFT(K68,1)="2")</formula>
    </cfRule>
  </conditionalFormatting>
  <conditionalFormatting sqref="K152">
    <cfRule type="expression" dxfId="986" priority="31" stopIfTrue="1">
      <formula>LEFT(K152,1)="5"</formula>
    </cfRule>
    <cfRule type="expression" dxfId="985" priority="32" stopIfTrue="1">
      <formula>LEFT(K152,1)="4"</formula>
    </cfRule>
    <cfRule type="expression" dxfId="984" priority="33" stopIfTrue="1">
      <formula>OR(LEFT(K152,1)="3",LEFT(K152,1)="2")</formula>
    </cfRule>
  </conditionalFormatting>
  <conditionalFormatting sqref="K152">
    <cfRule type="expression" dxfId="983" priority="28" stopIfTrue="1">
      <formula>LEFT(K152,1)="5"</formula>
    </cfRule>
    <cfRule type="expression" dxfId="982" priority="29" stopIfTrue="1">
      <formula>LEFT(K152,1)="4"</formula>
    </cfRule>
    <cfRule type="expression" dxfId="981" priority="30" stopIfTrue="1">
      <formula>OR(LEFT(K152,1)="3",LEFT(K152,1)="2")</formula>
    </cfRule>
  </conditionalFormatting>
  <conditionalFormatting sqref="K152">
    <cfRule type="expression" dxfId="980" priority="25" stopIfTrue="1">
      <formula>LEFT(K152,1)="5"</formula>
    </cfRule>
    <cfRule type="expression" dxfId="979" priority="26" stopIfTrue="1">
      <formula>LEFT(K152,1)="4"</formula>
    </cfRule>
    <cfRule type="expression" dxfId="978" priority="27" stopIfTrue="1">
      <formula>OR(LEFT(K152,1)="3",LEFT(K152,1)="2")</formula>
    </cfRule>
  </conditionalFormatting>
  <conditionalFormatting sqref="K152">
    <cfRule type="expression" dxfId="977" priority="22" stopIfTrue="1">
      <formula>LEFT(K152,1)="5"</formula>
    </cfRule>
    <cfRule type="expression" dxfId="976" priority="23" stopIfTrue="1">
      <formula>LEFT(K152,1)="4"</formula>
    </cfRule>
    <cfRule type="expression" dxfId="975" priority="24" stopIfTrue="1">
      <formula>OR(LEFT(K152,1)="3",LEFT(K152,1)="2")</formula>
    </cfRule>
  </conditionalFormatting>
  <conditionalFormatting sqref="K152">
    <cfRule type="expression" dxfId="974" priority="19" stopIfTrue="1">
      <formula>LEFT(K152,1)="5"</formula>
    </cfRule>
    <cfRule type="expression" dxfId="973" priority="20" stopIfTrue="1">
      <formula>LEFT(K152,1)="4"</formula>
    </cfRule>
    <cfRule type="expression" dxfId="972" priority="21" stopIfTrue="1">
      <formula>OR(LEFT(K152,1)="3",LEFT(K152,1)="2")</formula>
    </cfRule>
  </conditionalFormatting>
  <conditionalFormatting sqref="K152">
    <cfRule type="expression" dxfId="971" priority="16" stopIfTrue="1">
      <formula>LEFT(K152,1)="5"</formula>
    </cfRule>
    <cfRule type="expression" dxfId="970" priority="17" stopIfTrue="1">
      <formula>LEFT(K152,1)="4"</formula>
    </cfRule>
    <cfRule type="expression" dxfId="969" priority="18" stopIfTrue="1">
      <formula>OR(LEFT(K152,1)="3",LEFT(K152,1)="2")</formula>
    </cfRule>
  </conditionalFormatting>
  <conditionalFormatting sqref="K152">
    <cfRule type="expression" dxfId="968" priority="13" stopIfTrue="1">
      <formula>LEFT(K152,1)="5"</formula>
    </cfRule>
    <cfRule type="expression" dxfId="967" priority="14" stopIfTrue="1">
      <formula>LEFT(K152,1)="4"</formula>
    </cfRule>
    <cfRule type="expression" dxfId="966" priority="15" stopIfTrue="1">
      <formula>OR(LEFT(K152,1)="3",LEFT(K152,1)="2")</formula>
    </cfRule>
  </conditionalFormatting>
  <conditionalFormatting sqref="K152">
    <cfRule type="expression" dxfId="965" priority="10" stopIfTrue="1">
      <formula>LEFT(K152,1)="5"</formula>
    </cfRule>
    <cfRule type="expression" dxfId="964" priority="11" stopIfTrue="1">
      <formula>LEFT(K152,1)="4"</formula>
    </cfRule>
    <cfRule type="expression" dxfId="963" priority="12" stopIfTrue="1">
      <formula>OR(LEFT(K152,1)="3",LEFT(K152,1)="2")</formula>
    </cfRule>
  </conditionalFormatting>
  <conditionalFormatting sqref="K146">
    <cfRule type="expression" dxfId="962" priority="7" stopIfTrue="1">
      <formula>LEFT(K146,1)="5"</formula>
    </cfRule>
    <cfRule type="expression" dxfId="961" priority="8" stopIfTrue="1">
      <formula>LEFT(K146,1)="4"</formula>
    </cfRule>
    <cfRule type="expression" dxfId="960" priority="9" stopIfTrue="1">
      <formula>OR(LEFT(K146,1)="3",LEFT(K146,1)="2")</formula>
    </cfRule>
  </conditionalFormatting>
  <conditionalFormatting sqref="K146">
    <cfRule type="expression" dxfId="959" priority="4" stopIfTrue="1">
      <formula>LEFT(K146,1)="5"</formula>
    </cfRule>
    <cfRule type="expression" dxfId="958" priority="5" stopIfTrue="1">
      <formula>LEFT(K146,1)="4"</formula>
    </cfRule>
    <cfRule type="expression" dxfId="957" priority="6" stopIfTrue="1">
      <formula>OR(LEFT(K146,1)="3",LEFT(K146,1)="2")</formula>
    </cfRule>
  </conditionalFormatting>
  <conditionalFormatting sqref="K146">
    <cfRule type="expression" dxfId="956" priority="1" stopIfTrue="1">
      <formula>LEFT(K146,1)="5"</formula>
    </cfRule>
    <cfRule type="expression" dxfId="955" priority="2" stopIfTrue="1">
      <formula>LEFT(K146,1)="4"</formula>
    </cfRule>
    <cfRule type="expression" dxfId="954" priority="3" stopIfTrue="1">
      <formula>OR(LEFT(K146,1)="3",LEFT(K146,1)="2")</formula>
    </cfRule>
  </conditionalFormatting>
  <dataValidations count="3">
    <dataValidation type="list" allowBlank="1" showInputMessage="1" showErrorMessage="1" sqref="E13:E17 E19:E23 E164:E168 E31:E35 E37:E41 E43:E47 E49:E53 E25:E29 E55:E59 E85:E89 E73:E77 E79:E83 E133:E138 E91:E95 E61:E65 E97:E101 E109:E113 E115:E119 E103:E107 E127:E131 E121:E125 E140:E144 E152:E156 E67:E71 E158:E162 E146:E150" xr:uid="{00000000-0002-0000-1200-000000000000}">
      <formula1>PPE</formula1>
    </dataValidation>
    <dataValidation type="list" allowBlank="1" showInputMessage="1" showErrorMessage="1" sqref="I19:I23 I13:I17 I55:I59 I31:I35 I37:I41 I43:I47 I49:I53 AG26 AG55:AG59 I85:I89 I73:I77 I79:I83 AG135:AG136 I91:I95 AG62 AG97:AG100 I109:I113 I115:I119 I103:I107 I127:I131 I140:I144 I152:I156 I67:I71 AG121:AG123 I164:I168 I25:I29 AG133 I121:I125 I61:I65 I97:I101 AG158:AG159 I158:I162 I133:I138 I146:I150 AG146" xr:uid="{00000000-0002-0000-1200-000001000000}">
      <formula1>Seriousness</formula1>
    </dataValidation>
    <dataValidation type="list" allowBlank="1" showInputMessage="1" showErrorMessage="1" sqref="H13:H17 H19:H23 H55:H59 H31:H35 H37:H41 H43:H47 H49:H53 AF26 AF55:AF59 H85:H89 H73:H77 H79:H83 AF135:AF136 H91:H95 AF62 AF97:AF100 H109:H113 H115:H119 H103:H107 H127:H131 H140:H144 H152:H156 H67:H71 AF121:AF123 H164:H168 H25:H29 AF133 H121:H125 H61:H65 H97:H101 AF158:AF159 H158:H162 H133:H138 H146:H150 AF146" xr:uid="{00000000-0002-0000-1200-000002000000}">
      <formula1>Exposition</formula1>
    </dataValidation>
  </dataValidations>
  <hyperlinks>
    <hyperlink ref="AA146" r:id="rId1" xr:uid="{C5FF64F3-9F1E-4F48-A8AA-BD37881A760E}"/>
  </hyperlinks>
  <pageMargins left="0.19685039370078741" right="0.19685039370078741" top="0.59055118110236227" bottom="0.59055118110236227" header="0.51181102362204722" footer="0.51181102362204722"/>
  <pageSetup paperSize="8" scale="45"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9D082-F0F0-4D33-8486-E09FD57E062C}">
  <sheetPr codeName="Feuil21">
    <tabColor rgb="FFFF0000"/>
  </sheetPr>
  <dimension ref="A1:GY168"/>
  <sheetViews>
    <sheetView topLeftCell="A42" zoomScale="80" zoomScaleNormal="80" workbookViewId="0">
      <selection activeCell="Z97" sqref="Z97"/>
    </sheetView>
  </sheetViews>
  <sheetFormatPr baseColWidth="10" defaultColWidth="11.42578125" defaultRowHeight="12.75"/>
  <cols>
    <col min="1" max="1" width="35.7109375" style="338" customWidth="1"/>
    <col min="2" max="4" width="40.7109375" style="290" customWidth="1"/>
    <col min="5" max="6" width="13.7109375" style="290" customWidth="1"/>
    <col min="7" max="7" width="25.7109375" style="290" customWidth="1"/>
    <col min="8" max="9" width="15.7109375" style="290" customWidth="1"/>
    <col min="10" max="10" width="3.5703125" style="290" hidden="1" customWidth="1"/>
    <col min="11" max="11" width="15.7109375" style="90" customWidth="1"/>
    <col min="12" max="13" width="11" style="90" hidden="1" customWidth="1"/>
    <col min="14" max="18" width="12.7109375" style="90" customWidth="1"/>
    <col min="19" max="19" width="5.28515625" style="3" hidden="1" customWidth="1"/>
    <col min="20" max="20" width="5.7109375" style="3" hidden="1" customWidth="1"/>
    <col min="21" max="21" width="10.28515625" style="319" hidden="1" customWidth="1"/>
    <col min="22" max="22" width="8.5703125" style="319" hidden="1" customWidth="1"/>
    <col min="23" max="25" width="3.5703125"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503"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91" t="s">
        <v>343</v>
      </c>
      <c r="C2" s="484" t="s">
        <v>1179</v>
      </c>
      <c r="D2" s="505"/>
      <c r="E2" s="288"/>
      <c r="K2" s="290"/>
      <c r="L2" s="290"/>
      <c r="M2" s="290"/>
      <c r="N2" s="290"/>
      <c r="O2" s="290"/>
      <c r="P2" s="290"/>
      <c r="Q2" s="290"/>
      <c r="R2" s="290"/>
      <c r="S2" s="319"/>
      <c r="T2" s="319"/>
      <c r="V2" s="416"/>
    </row>
    <row r="3" spans="1:207">
      <c r="B3" s="492" t="s">
        <v>345</v>
      </c>
      <c r="C3" s="485" t="s">
        <v>1180</v>
      </c>
      <c r="D3" s="288"/>
      <c r="E3" s="288"/>
      <c r="K3" s="290"/>
      <c r="L3" s="290"/>
      <c r="M3" s="290"/>
      <c r="N3" s="290"/>
      <c r="O3" s="290"/>
      <c r="P3" s="290"/>
      <c r="Q3" s="290"/>
      <c r="R3" s="290"/>
      <c r="S3" s="319"/>
      <c r="T3" s="319"/>
    </row>
    <row r="4" spans="1:207">
      <c r="B4" s="493" t="s">
        <v>347</v>
      </c>
      <c r="C4" s="486" t="s">
        <v>348</v>
      </c>
      <c r="D4" s="289"/>
      <c r="E4" s="289"/>
      <c r="K4" s="290"/>
      <c r="L4" s="290"/>
      <c r="M4" s="290"/>
      <c r="N4" s="290"/>
      <c r="O4" s="290"/>
      <c r="P4" s="290"/>
      <c r="Q4" s="290"/>
      <c r="R4" s="290"/>
      <c r="S4" s="319"/>
      <c r="T4" s="319"/>
    </row>
    <row r="5" spans="1:207">
      <c r="B5" s="494" t="s">
        <v>314</v>
      </c>
      <c r="C5" s="487">
        <v>44684</v>
      </c>
      <c r="K5" s="290"/>
      <c r="L5" s="290"/>
      <c r="M5" s="290"/>
      <c r="N5" s="290"/>
      <c r="O5" s="290"/>
      <c r="P5" s="290"/>
      <c r="Q5" s="290"/>
      <c r="R5" s="290"/>
      <c r="S5" s="319"/>
      <c r="T5" s="319"/>
    </row>
    <row r="6" spans="1:207">
      <c r="B6" s="494" t="s">
        <v>315</v>
      </c>
      <c r="C6" s="487">
        <v>45378</v>
      </c>
      <c r="K6" s="290"/>
      <c r="L6" s="290"/>
      <c r="M6" s="290"/>
      <c r="N6" s="290"/>
      <c r="O6" s="290"/>
      <c r="P6" s="290"/>
      <c r="Q6" s="290"/>
      <c r="R6" s="290"/>
      <c r="S6" s="319"/>
      <c r="T6" s="319"/>
    </row>
    <row r="7" spans="1:207">
      <c r="B7" s="492" t="s">
        <v>350</v>
      </c>
      <c r="C7" s="489">
        <f>IF(ISERROR(AVERAGE(F12:F176)),C7,AVERAGE(F12:F176))</f>
        <v>3.5714285714285716</v>
      </c>
      <c r="K7" s="290"/>
      <c r="L7" s="290"/>
      <c r="M7" s="290"/>
      <c r="N7" s="290"/>
      <c r="O7" s="290"/>
      <c r="P7" s="290"/>
      <c r="Q7" s="290"/>
      <c r="R7" s="290"/>
      <c r="S7" s="319"/>
      <c r="T7" s="319"/>
    </row>
    <row r="8" spans="1:207">
      <c r="B8" s="495" t="s">
        <v>351</v>
      </c>
      <c r="C8" s="504" t="s">
        <v>1181</v>
      </c>
      <c r="D8" s="865" t="str">
        <f>IF((F9&lt;=0.85*C7),"Alert: please reconsider your HWAG definition","")</f>
        <v/>
      </c>
      <c r="E8" s="865"/>
      <c r="F8" s="865"/>
      <c r="G8" s="865"/>
    </row>
    <row r="9" spans="1:207">
      <c r="C9" s="481"/>
      <c r="F9" s="320">
        <f>IF(ISERROR(AVERAGE(F12:F162)),C7,AVERAGE(F12:F162))</f>
        <v>3.5714285714285716</v>
      </c>
    </row>
    <row r="10" spans="1:207" s="516" customForma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193" t="s">
        <v>1065</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3" t="s">
        <v>384</v>
      </c>
      <c r="AA11" s="204" t="s">
        <v>385</v>
      </c>
      <c r="AB11" s="205" t="s">
        <v>386</v>
      </c>
      <c r="AC11" s="206" t="s">
        <v>387</v>
      </c>
      <c r="AD11" s="226" t="s">
        <v>388</v>
      </c>
      <c r="AE11" s="207" t="s">
        <v>389</v>
      </c>
      <c r="AF11" s="227" t="s">
        <v>367</v>
      </c>
      <c r="AG11" s="228" t="s">
        <v>368</v>
      </c>
      <c r="AH11" s="229" t="s">
        <v>369</v>
      </c>
      <c r="AI11" s="230" t="s">
        <v>370</v>
      </c>
    </row>
    <row r="12" spans="1:207" s="517" customFormat="1" ht="21.95" customHeight="1">
      <c r="A12" s="440" t="s">
        <v>253</v>
      </c>
      <c r="B12" s="398"/>
      <c r="C12" s="398"/>
      <c r="D12" s="398"/>
      <c r="E12" s="370"/>
      <c r="F12" s="370"/>
      <c r="G12" s="464"/>
      <c r="H12" s="412"/>
      <c r="I12" s="398"/>
      <c r="J12" s="398">
        <f>IF(SUM(J13:J17)=0,"",MAX(J13:J17))</f>
        <v>8</v>
      </c>
      <c r="K12" s="356" t="str">
        <f>IF(ISERROR(VLOOKUP(Y12,'Directive OSH09 (FR)'!$T$6:$U$10,2,FALSE)),"",VLOOKUP(Y12,'Directive OSH09 (FR)'!$T$6:$U$10,2,FALSE))</f>
        <v>1-Negligeable</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IF(M12="Yes",IF(SUM(T13:T17)=0,0,1),2)</f>
        <v>1</v>
      </c>
      <c r="U12" s="362">
        <v>0</v>
      </c>
      <c r="V12" s="363">
        <v>3</v>
      </c>
      <c r="W12" s="364"/>
      <c r="X12" s="362"/>
      <c r="Y12" s="362">
        <f>IF(J12="","",IF(J12&gt;=161,5,IF(J12&gt;=65,4,IF(J12&gt;=20,3,IF(J12&gt;=9,2,1)))))</f>
        <v>1</v>
      </c>
      <c r="Z12" s="374"/>
      <c r="AA12" s="375"/>
      <c r="AB12" s="375"/>
      <c r="AC12" s="375"/>
      <c r="AD12" s="376"/>
      <c r="AE12" s="374"/>
      <c r="AF12" s="375"/>
      <c r="AG12" s="375"/>
      <c r="AH12" s="375"/>
      <c r="AI12" s="37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142.5" customHeight="1">
      <c r="A13" s="261" t="s">
        <v>1182</v>
      </c>
      <c r="B13" s="8" t="s">
        <v>1183</v>
      </c>
      <c r="C13" s="8" t="s">
        <v>1184</v>
      </c>
      <c r="D13" s="8" t="s">
        <v>1185</v>
      </c>
      <c r="E13" s="266" t="s">
        <v>39</v>
      </c>
      <c r="F13" s="283">
        <v>3</v>
      </c>
      <c r="G13" s="321" t="s">
        <v>1186</v>
      </c>
      <c r="H13" s="7" t="s">
        <v>35</v>
      </c>
      <c r="I13" s="8" t="s">
        <v>47</v>
      </c>
      <c r="J13" s="8">
        <f>IF(ISERROR(W13*X13),"",W13*X13)</f>
        <v>8</v>
      </c>
      <c r="K13" s="14" t="str">
        <f>IF(ISERROR(VLOOKUP(Y13,'Directive OSH09 (FR)'!$T$6:$U$10,2,FALSE)),"",VLOOKUP(Y13,'Directive OSH09 (FR)'!$T$6:$U$10,2,FALSE))</f>
        <v>1-Negligeable</v>
      </c>
      <c r="L13" s="126"/>
      <c r="M13" s="127"/>
      <c r="N13" s="27"/>
      <c r="O13" s="27"/>
      <c r="P13" s="27"/>
      <c r="Q13" s="57"/>
      <c r="R13" s="35"/>
      <c r="S13" s="7">
        <f>U13</f>
        <v>1</v>
      </c>
      <c r="T13" s="35">
        <f>V13</f>
        <v>1</v>
      </c>
      <c r="U13" s="3">
        <f>IF(A13="",0,IF(Q$24="",1,IF(Q$24+$U$24*365&lt;$U$1,1,0)))</f>
        <v>1</v>
      </c>
      <c r="V13" s="163">
        <f>IF(A13="",0,IF(Q$24="",1,IF(Q$24+$V$24*365&lt;$U$1,1,0)))</f>
        <v>1</v>
      </c>
      <c r="W13" s="162">
        <f>IF(ISERROR(VLOOKUP(H13,'Directive OSH09 (FR)'!$O$6:$P$10,2,FALSE)),"",VLOOKUP(H13,'Directive OSH09 (FR)'!$O$6:$P$10,2,FALSE))</f>
        <v>2</v>
      </c>
      <c r="X13" s="3">
        <f>IF(ISERROR(VLOOKUP(I13,'Directive OSH09 (FR)'!$O$13:$P$17,2,FALSE)),"",VLOOKUP(I13,'Directive OSH09 (FR)'!$O$13:$P$17,2,FALSE))</f>
        <v>4</v>
      </c>
      <c r="Y13" s="3">
        <f>IF(J13="","",IF(J13&gt;=161,5,IF(J13&gt;=65,4,IF(J13&gt;=20,3,IF(J13&gt;=9,2,1)))))</f>
        <v>1</v>
      </c>
      <c r="Z13" s="417"/>
      <c r="AA13" s="418"/>
      <c r="AB13" s="418"/>
      <c r="AC13" s="418"/>
      <c r="AD13" s="419"/>
      <c r="AE13" s="417"/>
      <c r="AF13" s="418"/>
      <c r="AG13" s="418"/>
      <c r="AH13" s="418"/>
      <c r="AI13" s="419"/>
    </row>
    <row r="14" spans="1:207">
      <c r="A14" s="260"/>
      <c r="B14" s="8"/>
      <c r="C14" s="8"/>
      <c r="D14" s="255"/>
      <c r="E14" s="266"/>
      <c r="F14" s="283"/>
      <c r="G14" s="321"/>
      <c r="H14" s="7"/>
      <c r="I14" s="8"/>
      <c r="J14" s="8" t="str">
        <f t="shared" ref="J14:J17" si="0">IF(ISERROR(W14*X14),"",W14*X14)</f>
        <v/>
      </c>
      <c r="K14" s="14" t="str">
        <f>IF(ISERROR(VLOOKUP(Y14,'Directive OSH09 (FR)'!$T$6:$U$10,2,FALSE)),"",VLOOKUP(Y14,'Directive OSH09 (FR)'!$T$6:$U$10,2,FALSE))</f>
        <v/>
      </c>
      <c r="L14" s="126"/>
      <c r="M14" s="127"/>
      <c r="N14" s="27"/>
      <c r="O14" s="27"/>
      <c r="P14" s="27"/>
      <c r="Q14" s="57"/>
      <c r="R14" s="35"/>
      <c r="S14" s="7">
        <f t="shared" ref="S14:T17" si="1">U14</f>
        <v>0</v>
      </c>
      <c r="T14" s="35">
        <f t="shared" si="1"/>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261"/>
      <c r="B15" s="8"/>
      <c r="C15" s="8"/>
      <c r="D15" s="8"/>
      <c r="E15" s="266"/>
      <c r="F15" s="283"/>
      <c r="G15" s="321"/>
      <c r="H15" s="7"/>
      <c r="I15" s="8"/>
      <c r="J15" s="8" t="str">
        <f t="shared" si="0"/>
        <v/>
      </c>
      <c r="K15" s="14" t="str">
        <f>IF(ISERROR(VLOOKUP(Y15,'Directive OSH09 (FR)'!$T$6:$U$10,2,FALSE)),"",VLOOKUP(Y15,'Directive OSH09 (FR)'!$T$6:$U$10,2,FALSE))</f>
        <v/>
      </c>
      <c r="L15" s="126"/>
      <c r="M15" s="127"/>
      <c r="N15" s="27"/>
      <c r="O15" s="27"/>
      <c r="P15" s="27"/>
      <c r="Q15" s="57"/>
      <c r="R15" s="35"/>
      <c r="S15" s="7">
        <f t="shared" si="1"/>
        <v>0</v>
      </c>
      <c r="T15" s="35">
        <f t="shared" si="1"/>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83"/>
      <c r="G16" s="321"/>
      <c r="H16" s="7"/>
      <c r="I16" s="8"/>
      <c r="J16" s="8" t="str">
        <f t="shared" si="0"/>
        <v/>
      </c>
      <c r="K16" s="14" t="str">
        <f>IF(ISERROR(VLOOKUP(Y16,'Directive OSH09 (FR)'!$T$6:$U$10,2,FALSE)),"",VLOOKUP(Y16,'Directive OSH09 (FR)'!$T$6:$U$10,2,FALSE))</f>
        <v/>
      </c>
      <c r="L16" s="126"/>
      <c r="M16" s="127"/>
      <c r="N16" s="27"/>
      <c r="O16" s="27"/>
      <c r="P16" s="27"/>
      <c r="Q16" s="57"/>
      <c r="R16" s="35"/>
      <c r="S16" s="7">
        <f t="shared" si="1"/>
        <v>0</v>
      </c>
      <c r="T16" s="35">
        <f t="shared" si="1"/>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93"/>
      <c r="G17" s="458"/>
      <c r="H17" s="61"/>
      <c r="I17" s="62"/>
      <c r="J17" s="62" t="str">
        <f t="shared" si="0"/>
        <v/>
      </c>
      <c r="K17" s="63" t="str">
        <f>IF(ISERROR(VLOOKUP(Y17,'Directive OSH09 (FR)'!$T$6:$U$10,2,FALSE)),"",VLOOKUP(Y17,'Directive OSH09 (FR)'!$T$6:$U$10,2,FALSE))</f>
        <v/>
      </c>
      <c r="L17" s="61"/>
      <c r="M17" s="64"/>
      <c r="N17" s="64"/>
      <c r="O17" s="64"/>
      <c r="P17" s="64"/>
      <c r="Q17" s="65"/>
      <c r="R17" s="66"/>
      <c r="S17" s="61">
        <f t="shared" si="1"/>
        <v>0</v>
      </c>
      <c r="T17" s="66">
        <f t="shared" si="1"/>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40" t="s">
        <v>257</v>
      </c>
      <c r="B18" s="398"/>
      <c r="C18" s="398"/>
      <c r="D18" s="398"/>
      <c r="E18" s="370"/>
      <c r="F18" s="370"/>
      <c r="G18" s="464"/>
      <c r="H18" s="412"/>
      <c r="I18" s="398"/>
      <c r="J18" s="398" t="str">
        <f>IF(SUM(J19:J23)=0,"",MAX(J19:J23))</f>
        <v/>
      </c>
      <c r="K18" s="356" t="str">
        <f>IF(ISERROR(VLOOKUP(Y18,'Directive OSH09 (FR)'!$T$6:$U$10,2,FALSE)),"",VLOOKUP(Y18,'Directive OSH09 (FR)'!$T$6:$U$10,2,FALSE))</f>
        <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 ca="1">IF(M18="Yes",IF(SUM(T19:T23)=0,0,1),2)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t="str">
        <f>IF(J18="","",IF(J18&gt;=161,5,IF(J18&gt;=65,4,IF(J18&gt;=20,3,IF(J18&gt;=9,2,1)))))</f>
        <v/>
      </c>
      <c r="Z18" s="367"/>
      <c r="AA18" s="365"/>
      <c r="AB18" s="365"/>
      <c r="AC18" s="365"/>
      <c r="AD18" s="369"/>
      <c r="AE18" s="367"/>
      <c r="AF18" s="365"/>
      <c r="AG18" s="365"/>
      <c r="AH18" s="365"/>
      <c r="AI18" s="369"/>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c r="A19" s="260" t="s">
        <v>463</v>
      </c>
      <c r="B19" s="8"/>
      <c r="C19" s="8"/>
      <c r="D19" s="8"/>
      <c r="E19" s="266"/>
      <c r="F19" s="283"/>
      <c r="G19" s="321"/>
      <c r="H19" s="7"/>
      <c r="I19" s="8"/>
      <c r="J19" s="8" t="str">
        <f>IF(ISERROR(W19*X19),"",W19*X19)</f>
        <v/>
      </c>
      <c r="K19" s="14" t="str">
        <f>IF(ISERROR(VLOOKUP(Y19,'Directive OSH09 (FR)'!$T$6:$U$10,2,FALSE)),"",VLOOKUP(Y19,'Directive OSH09 (FR)'!$T$6:$U$10,2,FALSE))</f>
        <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t="str">
        <f>IF(ISERROR(VLOOKUP(H19,'Directive OSH09 (FR)'!$O$6:$P$10,2,FALSE)),"",VLOOKUP(H19,'Directive OSH09 (FR)'!$O$6:$P$10,2,FALSE))</f>
        <v/>
      </c>
      <c r="X19" s="3" t="str">
        <f>IF(ISERROR(VLOOKUP(I19,'Directive OSH09 (FR)'!$O$13:$P$17,2,FALSE)),"",VLOOKUP(I19,'Directive OSH09 (FR)'!$O$13:$P$17,2,FALSE))</f>
        <v/>
      </c>
      <c r="Y19" s="3" t="str">
        <f>IF(J19="","",IF(J19&gt;=161,5,IF(J19&gt;=65,4,IF(J19&gt;=20,3,IF(J19&gt;=9,2,1)))))</f>
        <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261"/>
      <c r="B20" s="8"/>
      <c r="C20" s="8"/>
      <c r="D20" s="8"/>
      <c r="E20" s="266"/>
      <c r="F20" s="283"/>
      <c r="G20" s="321"/>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3" t="str">
        <f t="shared" ref="Y20:Y23" si="9">IF(J20="","",IF(J20&gt;=161,5,IF(J20&gt;=65,4,IF(J20&gt;=20,3,IF(J20&gt;=9,2,1)))))</f>
        <v/>
      </c>
      <c r="Z20" s="417"/>
      <c r="AA20" s="418"/>
      <c r="AB20" s="418"/>
      <c r="AC20" s="418"/>
      <c r="AD20" s="419"/>
      <c r="AE20" s="417"/>
      <c r="AF20" s="418"/>
      <c r="AG20" s="418"/>
      <c r="AH20" s="418"/>
      <c r="AI20" s="419"/>
    </row>
    <row r="21" spans="1:207">
      <c r="A21" s="261"/>
      <c r="B21" s="8"/>
      <c r="C21" s="8"/>
      <c r="D21" s="8"/>
      <c r="E21" s="266"/>
      <c r="F21" s="283"/>
      <c r="G21" s="321"/>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3" t="str">
        <f t="shared" si="9"/>
        <v/>
      </c>
      <c r="Z21" s="417"/>
      <c r="AA21" s="418"/>
      <c r="AB21" s="418"/>
      <c r="AC21" s="418"/>
      <c r="AD21" s="419"/>
      <c r="AE21" s="417"/>
      <c r="AF21" s="418"/>
      <c r="AG21" s="418"/>
      <c r="AH21" s="418"/>
      <c r="AI21" s="419"/>
    </row>
    <row r="22" spans="1:207">
      <c r="A22" s="261"/>
      <c r="B22" s="8"/>
      <c r="C22" s="8"/>
      <c r="D22" s="8"/>
      <c r="E22" s="266"/>
      <c r="F22" s="283"/>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3" t="str">
        <f t="shared" si="9"/>
        <v/>
      </c>
      <c r="Z22" s="417"/>
      <c r="AA22" s="418"/>
      <c r="AB22" s="418"/>
      <c r="AC22" s="418"/>
      <c r="AD22" s="419"/>
      <c r="AE22" s="417"/>
      <c r="AF22" s="418"/>
      <c r="AG22" s="418"/>
      <c r="AH22" s="418"/>
      <c r="AI22" s="419"/>
    </row>
    <row r="23" spans="1:207" ht="5.25" customHeight="1">
      <c r="A23" s="405"/>
      <c r="B23" s="62"/>
      <c r="C23" s="62"/>
      <c r="D23" s="62"/>
      <c r="E23" s="293"/>
      <c r="F23" s="293"/>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3" t="str">
        <f t="shared" si="9"/>
        <v/>
      </c>
      <c r="Z23" s="417"/>
      <c r="AA23" s="418"/>
      <c r="AB23" s="418"/>
      <c r="AC23" s="418"/>
      <c r="AD23" s="419"/>
      <c r="AE23" s="417"/>
      <c r="AF23" s="418"/>
      <c r="AG23" s="418"/>
      <c r="AH23" s="418"/>
      <c r="AI23" s="419"/>
    </row>
    <row r="24" spans="1:207" s="517" customFormat="1">
      <c r="A24" s="441" t="s">
        <v>263</v>
      </c>
      <c r="B24" s="398"/>
      <c r="C24" s="398"/>
      <c r="D24" s="398"/>
      <c r="E24" s="370"/>
      <c r="F24" s="370"/>
      <c r="G24" s="464"/>
      <c r="H24" s="412"/>
      <c r="I24" s="398"/>
      <c r="J24" s="398">
        <f>IF(SUM(J25:J29)=0,"",MAX(J25:J29))</f>
        <v>8</v>
      </c>
      <c r="K24" s="356" t="str">
        <f>IF(ISERROR(VLOOKUP(Y24,'Directive OSH09 (FR)'!$T$6:$U$10,2,FALSE)),"",VLOOKUP(Y24,'Directive OSH09 (FR)'!$T$6:$U$10,2,FALSE))</f>
        <v>1-Negligeable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IF(OR(L24="Yes",M24="Yes"),MAX(Q25:Q29),"")</f>
        <v/>
      </c>
      <c r="R24" s="361"/>
      <c r="S24" s="357">
        <f>IF(L24="Yes",IF(SUM(S25:S29)=0,0,1),2)</f>
        <v>2</v>
      </c>
      <c r="T24" s="361">
        <f>IF(M24="Yes",IF(SUM(T25:T29)=0,0,1),2)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1</v>
      </c>
      <c r="Z24" s="445"/>
      <c r="AA24" s="446"/>
      <c r="AB24" s="446"/>
      <c r="AC24" s="446"/>
      <c r="AD24" s="447"/>
      <c r="AE24" s="445"/>
      <c r="AF24" s="446"/>
      <c r="AG24" s="446"/>
      <c r="AH24" s="446"/>
      <c r="AI24" s="447"/>
    </row>
    <row r="25" spans="1:207" ht="38.25">
      <c r="A25" s="261" t="s">
        <v>1182</v>
      </c>
      <c r="B25" s="255" t="s">
        <v>1183</v>
      </c>
      <c r="C25" s="255" t="s">
        <v>1187</v>
      </c>
      <c r="D25" s="255" t="s">
        <v>1185</v>
      </c>
      <c r="E25" s="266" t="s">
        <v>36</v>
      </c>
      <c r="F25" s="283">
        <v>3</v>
      </c>
      <c r="G25" s="256" t="s">
        <v>1188</v>
      </c>
      <c r="H25" s="7" t="s">
        <v>35</v>
      </c>
      <c r="I25" s="8" t="s">
        <v>47</v>
      </c>
      <c r="J25" s="8">
        <f>IF(ISERROR(W25*X25),"",W25*X25)</f>
        <v>8</v>
      </c>
      <c r="K25" s="14" t="str">
        <f>IF(ISERROR(VLOOKUP(Y25,'Directive OSH09 (FR)'!$T$6:$U$10,2,FALSE)),"",VLOOKUP(Y25,'Directive OSH09 (FR)'!$T$6:$U$10,2,FALSE))</f>
        <v>1-Negligeable</v>
      </c>
      <c r="L25" s="126"/>
      <c r="M25" s="127"/>
      <c r="N25" s="27"/>
      <c r="O25" s="27"/>
      <c r="P25" s="27"/>
      <c r="Q25" s="57"/>
      <c r="R25" s="35"/>
      <c r="S25" s="7">
        <f t="shared" ref="S25:T29" si="10">U25</f>
        <v>1</v>
      </c>
      <c r="T25" s="35">
        <f t="shared" si="10"/>
        <v>1</v>
      </c>
      <c r="U25" s="3">
        <f>IF(A25="",0,IF(Q$24="",1,IF(Q$24+$U$24*365&lt;$U$1,1,0)))</f>
        <v>1</v>
      </c>
      <c r="V25" s="163">
        <f>IF(A25="",0,IF(Q$24="",1,IF(Q$24+$V$24*365&lt;$U$1,1,0)))</f>
        <v>1</v>
      </c>
      <c r="W25" s="162">
        <f>IF(ISERROR(VLOOKUP(H25,'Directive OSH09 (FR)'!$O$6:$P$10,2,FALSE)),"",VLOOKUP(H25,'Directive OSH09 (FR)'!$O$6:$P$10,2,FALSE))</f>
        <v>2</v>
      </c>
      <c r="X25" s="3">
        <f>IF(ISERROR(VLOOKUP(I25,'Directive OSH09 (FR)'!$O$13:$P$17,2,FALSE)),"",VLOOKUP(I25,'Directive OSH09 (FR)'!$O$13:$P$17,2,FALSE))</f>
        <v>4</v>
      </c>
      <c r="Y25" s="3">
        <f>IF(J25="","",IF(J25&gt;=161,5,IF(J25&gt;=65,4,IF(J25&gt;=20,3,IF(J25&gt;=9,2,1)))))</f>
        <v>1</v>
      </c>
      <c r="Z25" s="417"/>
      <c r="AA25" s="418"/>
      <c r="AB25" s="418"/>
      <c r="AC25" s="418"/>
      <c r="AD25" s="419"/>
      <c r="AE25" s="417"/>
      <c r="AF25" s="418"/>
      <c r="AG25" s="418"/>
      <c r="AH25" s="418"/>
      <c r="AI25" s="419"/>
    </row>
    <row r="26" spans="1:207">
      <c r="A26" s="261"/>
      <c r="B26" s="8"/>
      <c r="C26" s="8"/>
      <c r="D26" s="8"/>
      <c r="E26" s="266"/>
      <c r="F26" s="283"/>
      <c r="G26" s="321"/>
      <c r="H26" s="7"/>
      <c r="I26" s="8"/>
      <c r="J26" s="8" t="str">
        <f t="shared" ref="J26:J29" si="11">IF(ISERROR(W26*X26),"",W26*X26)</f>
        <v/>
      </c>
      <c r="K26" s="14" t="str">
        <f>IF(ISERROR(VLOOKUP(Y26,'Directive OSH09 (FR)'!$T$6:$U$10,2,FALSE)),"",VLOOKUP(Y26,'Directive OSH09 (FR)'!$T$6:$U$10,2,FALSE))</f>
        <v/>
      </c>
      <c r="L26" s="126"/>
      <c r="M26" s="127"/>
      <c r="N26" s="27"/>
      <c r="O26" s="27"/>
      <c r="P26" s="27"/>
      <c r="Q26" s="57"/>
      <c r="R26" s="35"/>
      <c r="S26" s="7">
        <f t="shared" si="10"/>
        <v>0</v>
      </c>
      <c r="T26" s="35">
        <f t="shared" si="10"/>
        <v>0</v>
      </c>
      <c r="U26" s="3">
        <f t="shared" ref="U26:U29" si="12">IF(A26="",0,IF(Q$24="",1,IF(Q$24+$U$24*365&lt;$U$1,1,0)))</f>
        <v>0</v>
      </c>
      <c r="V26" s="163">
        <f t="shared" ref="V26:V29" si="13">IF(A26="",0,IF(Q$24="",1,IF(Q$24+$V$24*365&lt;$U$1,1,0)))</f>
        <v>0</v>
      </c>
      <c r="W26" s="162" t="str">
        <f>IF(ISERROR(VLOOKUP(H26,'Directive OSH09 (FR)'!$O$6:$P$10,2,FALSE)),"",VLOOKUP(H26,'Directive OSH09 (FR)'!$O$6:$P$10,2,FALSE))</f>
        <v/>
      </c>
      <c r="X26" s="3" t="str">
        <f>IF(ISERROR(VLOOKUP(I26,'Directive OSH09 (FR)'!$O$13:$P$17,2,FALSE)),"",VLOOKUP(I26,'Directive OSH09 (FR)'!$O$13:$P$17,2,FALSE))</f>
        <v/>
      </c>
      <c r="Y26" s="3" t="str">
        <f t="shared" ref="Y26:Y29" si="14">IF(J26="","",IF(J26&gt;=161,5,IF(J26&gt;=65,4,IF(J26&gt;=20,3,IF(J26&gt;=9,2,1)))))</f>
        <v/>
      </c>
      <c r="Z26" s="417"/>
      <c r="AA26" s="418"/>
      <c r="AB26" s="418"/>
      <c r="AC26" s="418"/>
      <c r="AD26" s="419"/>
      <c r="AE26" s="417"/>
      <c r="AF26" s="418"/>
      <c r="AG26" s="418"/>
      <c r="AH26" s="418"/>
      <c r="AI26" s="419"/>
    </row>
    <row r="27" spans="1:207">
      <c r="A27" s="261"/>
      <c r="B27" s="8"/>
      <c r="C27" s="8"/>
      <c r="D27" s="8"/>
      <c r="E27" s="266"/>
      <c r="F27" s="283"/>
      <c r="G27" s="321"/>
      <c r="H27" s="7"/>
      <c r="I27" s="8"/>
      <c r="J27" s="8" t="str">
        <f t="shared" si="11"/>
        <v/>
      </c>
      <c r="K27" s="14" t="str">
        <f>IF(ISERROR(VLOOKUP(Y27,'Directive OSH09 (FR)'!$T$6:$U$10,2,FALSE)),"",VLOOKUP(Y27,'Directive OSH09 (FR)'!$T$6:$U$10,2,FALSE))</f>
        <v/>
      </c>
      <c r="L27" s="126"/>
      <c r="M27" s="127"/>
      <c r="N27" s="27"/>
      <c r="O27" s="27"/>
      <c r="P27" s="27"/>
      <c r="Q27" s="57"/>
      <c r="R27" s="35"/>
      <c r="S27" s="7">
        <f t="shared" si="10"/>
        <v>0</v>
      </c>
      <c r="T27" s="35">
        <f t="shared" si="10"/>
        <v>0</v>
      </c>
      <c r="U27" s="3">
        <f t="shared" si="12"/>
        <v>0</v>
      </c>
      <c r="V27" s="163">
        <f t="shared" si="13"/>
        <v>0</v>
      </c>
      <c r="W27" s="162" t="str">
        <f>IF(ISERROR(VLOOKUP(H27,'Directive OSH09 (FR)'!$O$6:$P$10,2,FALSE)),"",VLOOKUP(H27,'Directive OSH09 (FR)'!$O$6:$P$10,2,FALSE))</f>
        <v/>
      </c>
      <c r="X27" s="3" t="str">
        <f>IF(ISERROR(VLOOKUP(I27,'Directive OSH09 (FR)'!$O$13:$P$17,2,FALSE)),"",VLOOKUP(I27,'Directive OSH09 (FR)'!$O$13:$P$17,2,FALSE))</f>
        <v/>
      </c>
      <c r="Y27" s="3" t="str">
        <f t="shared" si="14"/>
        <v/>
      </c>
      <c r="Z27" s="417"/>
      <c r="AA27" s="418"/>
      <c r="AB27" s="418"/>
      <c r="AC27" s="418"/>
      <c r="AD27" s="419"/>
      <c r="AE27" s="417"/>
      <c r="AF27" s="418"/>
      <c r="AG27" s="418"/>
      <c r="AH27" s="418"/>
      <c r="AI27" s="419"/>
    </row>
    <row r="28" spans="1:207">
      <c r="A28" s="261"/>
      <c r="B28" s="8"/>
      <c r="C28" s="8"/>
      <c r="D28" s="8"/>
      <c r="E28" s="266"/>
      <c r="F28" s="283"/>
      <c r="G28" s="321"/>
      <c r="H28" s="7"/>
      <c r="I28" s="8"/>
      <c r="J28" s="8" t="str">
        <f t="shared" si="11"/>
        <v/>
      </c>
      <c r="K28" s="14" t="str">
        <f>IF(ISERROR(VLOOKUP(Y28,'Directive OSH09 (FR)'!$T$6:$U$10,2,FALSE)),"",VLOOKUP(Y28,'Directive OSH09 (FR)'!$T$6:$U$10,2,FALSE))</f>
        <v/>
      </c>
      <c r="L28" s="126"/>
      <c r="M28" s="127"/>
      <c r="N28" s="27"/>
      <c r="O28" s="27"/>
      <c r="P28" s="27"/>
      <c r="Q28" s="57"/>
      <c r="R28" s="35"/>
      <c r="S28" s="7">
        <f t="shared" si="10"/>
        <v>0</v>
      </c>
      <c r="T28" s="35">
        <f t="shared" si="10"/>
        <v>0</v>
      </c>
      <c r="U28" s="3">
        <f t="shared" si="12"/>
        <v>0</v>
      </c>
      <c r="V28" s="163">
        <f t="shared" si="13"/>
        <v>0</v>
      </c>
      <c r="W28" s="162" t="str">
        <f>IF(ISERROR(VLOOKUP(H28,'Directive OSH09 (FR)'!$O$6:$P$10,2,FALSE)),"",VLOOKUP(H28,'Directive OSH09 (FR)'!$O$6:$P$10,2,FALSE))</f>
        <v/>
      </c>
      <c r="X28" s="3" t="str">
        <f>IF(ISERROR(VLOOKUP(I28,'Directive OSH09 (FR)'!$O$13:$P$17,2,FALSE)),"",VLOOKUP(I28,'Directive OSH09 (FR)'!$O$13:$P$17,2,FALSE))</f>
        <v/>
      </c>
      <c r="Y28" s="3" t="str">
        <f t="shared" si="14"/>
        <v/>
      </c>
      <c r="Z28" s="417"/>
      <c r="AA28" s="418"/>
      <c r="AB28" s="418"/>
      <c r="AC28" s="418"/>
      <c r="AD28" s="419"/>
      <c r="AE28" s="417"/>
      <c r="AF28" s="418"/>
      <c r="AG28" s="418"/>
      <c r="AH28" s="418"/>
      <c r="AI28" s="419"/>
    </row>
    <row r="29" spans="1:207" ht="5.25" customHeight="1">
      <c r="A29" s="405"/>
      <c r="B29" s="62"/>
      <c r="C29" s="62"/>
      <c r="D29" s="62"/>
      <c r="E29" s="293"/>
      <c r="F29" s="293"/>
      <c r="G29" s="458"/>
      <c r="H29" s="61"/>
      <c r="I29" s="62"/>
      <c r="J29" s="62" t="str">
        <f t="shared" si="11"/>
        <v/>
      </c>
      <c r="K29" s="63" t="str">
        <f>IF(ISERROR(VLOOKUP(Y29,'Directive OSH09 (FR)'!$T$6:$U$10,2,FALSE)),"",VLOOKUP(Y29,'Directive OSH09 (FR)'!$T$6:$U$10,2,FALSE))</f>
        <v/>
      </c>
      <c r="L29" s="61"/>
      <c r="M29" s="64"/>
      <c r="N29" s="64"/>
      <c r="O29" s="64"/>
      <c r="P29" s="64"/>
      <c r="Q29" s="65"/>
      <c r="R29" s="66"/>
      <c r="S29" s="61">
        <f t="shared" si="10"/>
        <v>0</v>
      </c>
      <c r="T29" s="66">
        <f t="shared" si="10"/>
        <v>0</v>
      </c>
      <c r="U29" s="164">
        <f t="shared" si="12"/>
        <v>0</v>
      </c>
      <c r="V29" s="165">
        <f t="shared" si="13"/>
        <v>0</v>
      </c>
      <c r="W29" s="162" t="str">
        <f>IF(ISERROR(VLOOKUP(H29,'Directive OSH09 (FR)'!$O$6:$P$10,2,FALSE)),"",VLOOKUP(H29,'Directive OSH09 (FR)'!$O$6:$P$10,2,FALSE))</f>
        <v/>
      </c>
      <c r="X29" s="3" t="str">
        <f>IF(ISERROR(VLOOKUP(I29,'Directive OSH09 (FR)'!$O$13:$P$17,2,FALSE)),"",VLOOKUP(I29,'Directive OSH09 (FR)'!$O$13:$P$17,2,FALSE))</f>
        <v/>
      </c>
      <c r="Y29" s="3" t="str">
        <f t="shared" si="14"/>
        <v/>
      </c>
      <c r="Z29" s="417"/>
      <c r="AA29" s="418"/>
      <c r="AB29" s="418"/>
      <c r="AC29" s="418"/>
      <c r="AD29" s="419"/>
      <c r="AE29" s="417"/>
      <c r="AF29" s="418"/>
      <c r="AG29" s="418"/>
      <c r="AH29" s="418"/>
      <c r="AI29" s="419"/>
    </row>
    <row r="30" spans="1:207" s="517" customFormat="1">
      <c r="A30" s="441" t="s">
        <v>267</v>
      </c>
      <c r="B30" s="398"/>
      <c r="C30" s="398"/>
      <c r="D30" s="398"/>
      <c r="E30" s="370"/>
      <c r="F30" s="370"/>
      <c r="G30" s="464"/>
      <c r="H30" s="412"/>
      <c r="I30" s="398"/>
      <c r="J30" s="398" t="str">
        <f>IF(SUM(J31:J35)=0,"",MAX(J31:J35))</f>
        <v/>
      </c>
      <c r="K30" s="356" t="str">
        <f>IF(ISERROR(VLOOKUP(Y30,'Directive OSH09 (FR)'!$T$6:$U$10,2,FALSE)),"",VLOOKUP(Y30,'Directive OSH09 (FR)'!$T$6:$U$10,2,FALSE))</f>
        <v/>
      </c>
      <c r="L30" s="357" t="str">
        <f>IF(ISERROR(VLOOKUP($A30,Dangers!$B$4:$G$1001,4,FALSE)),"ERR",IF(ISBLANK(VLOOKUP($A30,Dangers!$B$4:$G$1001,4,FALSE)),"","Yes"))</f>
        <v/>
      </c>
      <c r="M30" s="358" t="str">
        <f>IF(ISERROR(VLOOKUP($A30,Dangers!$B$4:$G$1001,6,FALSE)),"ERR",IF(ISBLANK((VLOOKUP($A30,Dangers!$B$4:$G$1001,6,FALSE))),"","Yes"))</f>
        <v/>
      </c>
      <c r="N30" s="358"/>
      <c r="O30" s="359"/>
      <c r="P30" s="358"/>
      <c r="Q30" s="360" t="str">
        <f>IF(OR(L30="Yes",M30="Yes"),MAX(Q31:Q35),"")</f>
        <v/>
      </c>
      <c r="R30" s="361"/>
      <c r="S30" s="357">
        <f>IF(L30="Yes",IF(SUM(S31:S35)=0,0,1),2)</f>
        <v>2</v>
      </c>
      <c r="T30" s="361">
        <f>IF(M30="Yes",IF(SUM(T31:T35)=0,0,1),2)</f>
        <v>2</v>
      </c>
      <c r="U30" s="362">
        <v>0</v>
      </c>
      <c r="V30" s="363">
        <v>0</v>
      </c>
      <c r="W30" s="364" t="str">
        <f>IF(ISERROR(VLOOKUP(H30,'Directive OSH09 (FR)'!$O$6:$P$10,2,FALSE)),"",VLOOKUP(H30,'Directive OSH09 (FR)'!$O$6:$P$10,2,FALSE))</f>
        <v/>
      </c>
      <c r="X30" s="362" t="str">
        <f>IF(ISERROR(VLOOKUP(I30,'Directive OSH09 (FR)'!$O$13:$P$17,2,FALSE)),"",VLOOKUP(I30,'Directive OSH09 (FR)'!$O$13:$P$17,2,FALSE))</f>
        <v/>
      </c>
      <c r="Y30" s="362" t="str">
        <f>IF(J30="","",IF(J30&gt;=161,5,IF(J30&gt;=65,4,IF(J30&gt;=20,3,IF(J30&gt;=9,2,1)))))</f>
        <v/>
      </c>
      <c r="Z30" s="445"/>
      <c r="AA30" s="446"/>
      <c r="AB30" s="446"/>
      <c r="AC30" s="446"/>
      <c r="AD30" s="447"/>
      <c r="AE30" s="445"/>
      <c r="AF30" s="446"/>
      <c r="AG30" s="446"/>
      <c r="AH30" s="446"/>
      <c r="AI30" s="447"/>
    </row>
    <row r="31" spans="1:207">
      <c r="A31" s="260" t="s">
        <v>463</v>
      </c>
      <c r="B31" s="8"/>
      <c r="C31" s="8"/>
      <c r="D31" s="8"/>
      <c r="E31" s="266"/>
      <c r="F31" s="283"/>
      <c r="G31" s="321"/>
      <c r="H31" s="7"/>
      <c r="I31" s="8"/>
      <c r="J31" s="8" t="str">
        <f>IF(ISERROR(W31*X31),"",W31*X31)</f>
        <v/>
      </c>
      <c r="K31" s="14" t="str">
        <f>IF(ISERROR(VLOOKUP(Y31,'Directive OSH09 (FR)'!$T$6:$U$10,2,FALSE)),"",VLOOKUP(Y31,'Directive OSH09 (FR)'!$T$6:$U$10,2,FALSE))</f>
        <v/>
      </c>
      <c r="L31" s="126"/>
      <c r="M31" s="127"/>
      <c r="N31" s="27"/>
      <c r="O31" s="27"/>
      <c r="P31" s="27"/>
      <c r="Q31" s="57"/>
      <c r="R31" s="35"/>
      <c r="S31" s="7">
        <f t="shared" ref="S31:T35" si="15">U31</f>
        <v>1</v>
      </c>
      <c r="T31" s="35">
        <f t="shared" si="15"/>
        <v>1</v>
      </c>
      <c r="U31" s="3">
        <f>IF(A31="",0,IF(Q$30="",1,IF(Q$30+$U$30*365&lt;$U$1,1,0)))</f>
        <v>1</v>
      </c>
      <c r="V31" s="163">
        <f>IF(A31="",0,IF(Q$30="",1,IF(Q$30+$V$30*365&lt;$U$1,1,0)))</f>
        <v>1</v>
      </c>
      <c r="W31" s="162" t="str">
        <f>IF(ISERROR(VLOOKUP(H31,'Directive OSH09 (FR)'!$O$6:$P$10,2,FALSE)),"",VLOOKUP(H31,'Directive OSH09 (FR)'!$O$6:$P$10,2,FALSE))</f>
        <v/>
      </c>
      <c r="X31" s="3" t="str">
        <f>IF(ISERROR(VLOOKUP(I31,'Directive OSH09 (FR)'!$O$13:$P$17,2,FALSE)),"",VLOOKUP(I31,'Directive OSH09 (FR)'!$O$13:$P$17,2,FALSE))</f>
        <v/>
      </c>
      <c r="Y31" s="3" t="str">
        <f>IF(J31="","",IF(J31&gt;=161,5,IF(J31&gt;=65,4,IF(J31&gt;=20,3,IF(J31&gt;=9,2,1)))))</f>
        <v/>
      </c>
      <c r="Z31" s="417"/>
      <c r="AA31" s="418"/>
      <c r="AB31" s="418"/>
      <c r="AC31" s="418"/>
      <c r="AD31" s="419"/>
      <c r="AE31" s="417"/>
      <c r="AF31" s="418"/>
      <c r="AG31" s="418"/>
      <c r="AH31" s="418"/>
      <c r="AI31" s="419"/>
    </row>
    <row r="32" spans="1:207">
      <c r="A32" s="261"/>
      <c r="B32" s="8"/>
      <c r="C32" s="8"/>
      <c r="D32" s="8"/>
      <c r="E32" s="266"/>
      <c r="F32" s="283"/>
      <c r="G32" s="321"/>
      <c r="H32" s="7"/>
      <c r="I32" s="8"/>
      <c r="J32" s="8" t="str">
        <f t="shared" ref="J32:J35" si="16">IF(ISERROR(W32*X32),"",W32*X32)</f>
        <v/>
      </c>
      <c r="K32" s="14" t="str">
        <f>IF(ISERROR(VLOOKUP(Y32,'Directive OSH09 (FR)'!$T$6:$U$10,2,FALSE)),"",VLOOKUP(Y32,'Directive OSH09 (FR)'!$T$6:$U$10,2,FALSE))</f>
        <v/>
      </c>
      <c r="L32" s="126"/>
      <c r="M32" s="127"/>
      <c r="N32" s="27"/>
      <c r="O32" s="27"/>
      <c r="P32" s="27"/>
      <c r="Q32" s="57"/>
      <c r="R32" s="35"/>
      <c r="S32" s="7">
        <f t="shared" si="15"/>
        <v>0</v>
      </c>
      <c r="T32" s="35">
        <f t="shared" si="15"/>
        <v>0</v>
      </c>
      <c r="U32" s="3">
        <f t="shared" ref="U32:U35" si="17">IF(A32="",0,IF(Q$30="",1,IF(Q$30+$U$30*365&lt;$U$1,1,0)))</f>
        <v>0</v>
      </c>
      <c r="V32" s="163">
        <f t="shared" ref="V32:V35" si="18">IF(A32="",0,IF(Q$30="",1,IF(Q$30+$V$30*365&lt;$U$1,1,0)))</f>
        <v>0</v>
      </c>
      <c r="W32" s="162" t="str">
        <f>IF(ISERROR(VLOOKUP(H32,'Directive OSH09 (FR)'!$O$6:$P$10,2,FALSE)),"",VLOOKUP(H32,'Directive OSH09 (FR)'!$O$6:$P$10,2,FALSE))</f>
        <v/>
      </c>
      <c r="X32" s="3" t="str">
        <f>IF(ISERROR(VLOOKUP(I32,'Directive OSH09 (FR)'!$O$13:$P$17,2,FALSE)),"",VLOOKUP(I32,'Directive OSH09 (FR)'!$O$13:$P$17,2,FALSE))</f>
        <v/>
      </c>
      <c r="Y32" s="3" t="str">
        <f t="shared" ref="Y32:Y35" si="19">IF(J32="","",IF(J32&gt;=161,5,IF(J32&gt;=65,4,IF(J32&gt;=20,3,IF(J32&gt;=9,2,1)))))</f>
        <v/>
      </c>
      <c r="Z32" s="417"/>
      <c r="AA32" s="418"/>
      <c r="AB32" s="418"/>
      <c r="AC32" s="418"/>
      <c r="AD32" s="419"/>
      <c r="AE32" s="417"/>
      <c r="AF32" s="418"/>
      <c r="AG32" s="418"/>
      <c r="AH32" s="418"/>
      <c r="AI32" s="419"/>
    </row>
    <row r="33" spans="1:35">
      <c r="A33" s="261"/>
      <c r="B33" s="8"/>
      <c r="C33" s="8"/>
      <c r="D33" s="8"/>
      <c r="E33" s="266"/>
      <c r="F33" s="283"/>
      <c r="G33" s="321"/>
      <c r="H33" s="7"/>
      <c r="I33" s="8"/>
      <c r="J33" s="8" t="str">
        <f t="shared" si="16"/>
        <v/>
      </c>
      <c r="K33" s="14" t="str">
        <f>IF(ISERROR(VLOOKUP(Y33,'Directive OSH09 (FR)'!$T$6:$U$10,2,FALSE)),"",VLOOKUP(Y33,'Directive OSH09 (FR)'!$T$6:$U$10,2,FALSE))</f>
        <v/>
      </c>
      <c r="L33" s="126"/>
      <c r="M33" s="127"/>
      <c r="N33" s="27"/>
      <c r="O33" s="27"/>
      <c r="P33" s="27"/>
      <c r="Q33" s="57"/>
      <c r="R33" s="35"/>
      <c r="S33" s="7">
        <f t="shared" si="15"/>
        <v>0</v>
      </c>
      <c r="T33" s="35">
        <f t="shared" si="15"/>
        <v>0</v>
      </c>
      <c r="U33" s="3">
        <f t="shared" si="17"/>
        <v>0</v>
      </c>
      <c r="V33" s="163">
        <f t="shared" si="18"/>
        <v>0</v>
      </c>
      <c r="W33" s="162" t="str">
        <f>IF(ISERROR(VLOOKUP(H33,'Directive OSH09 (FR)'!$O$6:$P$10,2,FALSE)),"",VLOOKUP(H33,'Directive OSH09 (FR)'!$O$6:$P$10,2,FALSE))</f>
        <v/>
      </c>
      <c r="X33" s="3" t="str">
        <f>IF(ISERROR(VLOOKUP(I33,'Directive OSH09 (FR)'!$O$13:$P$17,2,FALSE)),"",VLOOKUP(I33,'Directive OSH09 (FR)'!$O$13:$P$17,2,FALSE))</f>
        <v/>
      </c>
      <c r="Y33" s="3" t="str">
        <f t="shared" si="19"/>
        <v/>
      </c>
      <c r="Z33" s="417"/>
      <c r="AA33" s="418"/>
      <c r="AB33" s="418"/>
      <c r="AC33" s="418"/>
      <c r="AD33" s="419"/>
      <c r="AE33" s="417"/>
      <c r="AF33" s="418"/>
      <c r="AG33" s="418"/>
      <c r="AH33" s="418"/>
      <c r="AI33" s="419"/>
    </row>
    <row r="34" spans="1:35">
      <c r="A34" s="261"/>
      <c r="B34" s="8"/>
      <c r="C34" s="8"/>
      <c r="D34" s="8"/>
      <c r="E34" s="266"/>
      <c r="F34" s="283"/>
      <c r="G34" s="321"/>
      <c r="H34" s="7"/>
      <c r="I34" s="8"/>
      <c r="J34" s="8" t="str">
        <f t="shared" si="16"/>
        <v/>
      </c>
      <c r="K34" s="14" t="str">
        <f>IF(ISERROR(VLOOKUP(Y34,'Directive OSH09 (FR)'!$T$6:$U$10,2,FALSE)),"",VLOOKUP(Y34,'Directive OSH09 (FR)'!$T$6:$U$10,2,FALSE))</f>
        <v/>
      </c>
      <c r="L34" s="126"/>
      <c r="M34" s="127"/>
      <c r="N34" s="27"/>
      <c r="O34" s="27"/>
      <c r="P34" s="27"/>
      <c r="Q34" s="57"/>
      <c r="R34" s="35"/>
      <c r="S34" s="7">
        <f t="shared" si="15"/>
        <v>0</v>
      </c>
      <c r="T34" s="35">
        <f t="shared" si="15"/>
        <v>0</v>
      </c>
      <c r="U34" s="3">
        <f t="shared" si="17"/>
        <v>0</v>
      </c>
      <c r="V34" s="163">
        <f t="shared" si="18"/>
        <v>0</v>
      </c>
      <c r="W34" s="162" t="str">
        <f>IF(ISERROR(VLOOKUP(H34,'Directive OSH09 (FR)'!$O$6:$P$10,2,FALSE)),"",VLOOKUP(H34,'Directive OSH09 (FR)'!$O$6:$P$10,2,FALSE))</f>
        <v/>
      </c>
      <c r="X34" s="3" t="str">
        <f>IF(ISERROR(VLOOKUP(I34,'Directive OSH09 (FR)'!$O$13:$P$17,2,FALSE)),"",VLOOKUP(I34,'Directive OSH09 (FR)'!$O$13:$P$17,2,FALSE))</f>
        <v/>
      </c>
      <c r="Y34" s="3" t="str">
        <f t="shared" si="19"/>
        <v/>
      </c>
      <c r="Z34" s="417"/>
      <c r="AA34" s="418"/>
      <c r="AB34" s="418"/>
      <c r="AC34" s="418"/>
      <c r="AD34" s="419"/>
      <c r="AE34" s="417"/>
      <c r="AF34" s="418"/>
      <c r="AG34" s="418"/>
      <c r="AH34" s="418"/>
      <c r="AI34" s="419"/>
    </row>
    <row r="35" spans="1:35" ht="5.25" customHeight="1">
      <c r="A35" s="405"/>
      <c r="B35" s="62"/>
      <c r="C35" s="62"/>
      <c r="D35" s="62"/>
      <c r="E35" s="293"/>
      <c r="F35" s="293"/>
      <c r="G35" s="458"/>
      <c r="H35" s="61"/>
      <c r="I35" s="62"/>
      <c r="J35" s="62" t="str">
        <f t="shared" si="16"/>
        <v/>
      </c>
      <c r="K35" s="63" t="str">
        <f>IF(ISERROR(VLOOKUP(Y35,'Directive OSH09 (FR)'!$T$6:$U$10,2,FALSE)),"",VLOOKUP(Y35,'Directive OSH09 (FR)'!$T$6:$U$10,2,FALSE))</f>
        <v/>
      </c>
      <c r="L35" s="61"/>
      <c r="M35" s="64"/>
      <c r="N35" s="64"/>
      <c r="O35" s="64"/>
      <c r="P35" s="64"/>
      <c r="Q35" s="65"/>
      <c r="R35" s="66"/>
      <c r="S35" s="61">
        <f t="shared" si="15"/>
        <v>0</v>
      </c>
      <c r="T35" s="66">
        <f t="shared" si="15"/>
        <v>0</v>
      </c>
      <c r="U35" s="164">
        <f t="shared" si="17"/>
        <v>0</v>
      </c>
      <c r="V35" s="165">
        <f t="shared" si="18"/>
        <v>0</v>
      </c>
      <c r="W35" s="162" t="str">
        <f>IF(ISERROR(VLOOKUP(H35,'Directive OSH09 (FR)'!$O$6:$P$10,2,FALSE)),"",VLOOKUP(H35,'Directive OSH09 (FR)'!$O$6:$P$10,2,FALSE))</f>
        <v/>
      </c>
      <c r="X35" s="3" t="str">
        <f>IF(ISERROR(VLOOKUP(I35,'Directive OSH09 (FR)'!$O$13:$P$17,2,FALSE)),"",VLOOKUP(I35,'Directive OSH09 (FR)'!$O$13:$P$17,2,FALSE))</f>
        <v/>
      </c>
      <c r="Y35" s="3" t="str">
        <f t="shared" si="19"/>
        <v/>
      </c>
      <c r="Z35" s="417"/>
      <c r="AA35" s="418"/>
      <c r="AB35" s="418"/>
      <c r="AC35" s="418"/>
      <c r="AD35" s="419"/>
      <c r="AE35" s="417"/>
      <c r="AF35" s="418"/>
      <c r="AG35" s="418"/>
      <c r="AH35" s="418"/>
      <c r="AI35" s="419"/>
    </row>
    <row r="36" spans="1:35" s="517" customFormat="1" ht="14.25">
      <c r="A36" s="441" t="s">
        <v>272</v>
      </c>
      <c r="B36" s="398"/>
      <c r="C36" s="398"/>
      <c r="D36" s="398"/>
      <c r="E36" s="370"/>
      <c r="F36" s="370"/>
      <c r="G36" s="464"/>
      <c r="H36" s="412"/>
      <c r="I36" s="398"/>
      <c r="J36" s="398" t="str">
        <f>IF(SUM(J37:J41)=0,"",MAX(J37:J41))</f>
        <v/>
      </c>
      <c r="K36" s="356" t="str">
        <f>IF(ISERROR(VLOOKUP(Y36,'Directive OSH09 (FR)'!$T$6:$U$10,2,FALSE)),"",VLOOKUP(Y36,'Directive OSH09 (FR)'!$T$6:$U$10,2,FALSE))</f>
        <v/>
      </c>
      <c r="L36" s="357" t="str">
        <f>IF(ISERROR(VLOOKUP($A36,Dangers!$B$4:$G$1001,4,FALSE)),"ERR",IF(ISBLANK(VLOOKUP($A36,Dangers!$B$4:$G$1001,4,FALSE)),"","Yes"))</f>
        <v>Yes</v>
      </c>
      <c r="M36" s="358" t="str">
        <f>IF(ISERROR(VLOOKUP($A36,Dangers!$B$4:$G$1001,6,FALSE)),"ERR",IF(ISBLANK((VLOOKUP($A36,Dangers!$B$4:$G$1001,6,FALSE))),"","Yes"))</f>
        <v>Yes</v>
      </c>
      <c r="N36" s="358"/>
      <c r="O36" s="359"/>
      <c r="P36" s="358"/>
      <c r="Q36" s="360">
        <f>IF(OR(L36="Yes",M36="Yes"),MAX(Q37:Q41),"")</f>
        <v>0</v>
      </c>
      <c r="R36" s="361"/>
      <c r="S36" s="357">
        <f ca="1">IF(L36="Yes",IF(SUM(S37:S41)=0,0,1),2)</f>
        <v>1</v>
      </c>
      <c r="T36" s="361">
        <f ca="1">IF(M36="Yes",IF(SUM(T37:T41)=0,0,1),2)</f>
        <v>1</v>
      </c>
      <c r="U36" s="362">
        <v>3</v>
      </c>
      <c r="V36" s="363">
        <v>5</v>
      </c>
      <c r="W36" s="364" t="str">
        <f>IF(ISERROR(VLOOKUP(H36,'Directive OSH09 (FR)'!$O$6:$P$10,2,FALSE)),"",VLOOKUP(H36,'Directive OSH09 (FR)'!$O$6:$P$10,2,FALSE))</f>
        <v/>
      </c>
      <c r="X36" s="362" t="str">
        <f>IF(ISERROR(VLOOKUP(I36,'Directive OSH09 (FR)'!$O$13:$P$17,2,FALSE)),"",VLOOKUP(I36,'Directive OSH09 (FR)'!$O$13:$P$17,2,FALSE))</f>
        <v/>
      </c>
      <c r="Y36" s="362" t="str">
        <f>IF(J36="","",IF(J36&gt;=161,5,IF(J36&gt;=65,4,IF(J36&gt;=20,3,IF(J36&gt;=9,2,1)))))</f>
        <v/>
      </c>
      <c r="Z36" s="445"/>
      <c r="AA36" s="446"/>
      <c r="AB36" s="446"/>
      <c r="AC36" s="446"/>
      <c r="AD36" s="447"/>
      <c r="AE36" s="445"/>
      <c r="AF36" s="446"/>
      <c r="AG36" s="446"/>
      <c r="AH36" s="446"/>
      <c r="AI36" s="447"/>
    </row>
    <row r="37" spans="1:35">
      <c r="A37" s="260" t="s">
        <v>463</v>
      </c>
      <c r="B37" s="8"/>
      <c r="C37" s="255"/>
      <c r="D37" s="8"/>
      <c r="E37" s="266"/>
      <c r="F37" s="283"/>
      <c r="G37" s="321"/>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ca="1" si="20">U37</f>
        <v>1</v>
      </c>
      <c r="T37" s="35">
        <f t="shared" ca="1" si="20"/>
        <v>1</v>
      </c>
      <c r="U37" s="3">
        <f ca="1">IF(A37="",0,IF(Q$36="",1,IF(Q$36+$U$36*365&lt;$U$1,1,0)))</f>
        <v>1</v>
      </c>
      <c r="V37" s="163">
        <f ca="1">IF(A37="",0,IF(Q$36="",1,IF(Q$36+$V$36*365&lt;$U$1,1,0)))</f>
        <v>1</v>
      </c>
      <c r="W37" s="162" t="str">
        <f>IF(ISERROR(VLOOKUP(H37,'Directive OSH09 (FR)'!$O$6:$P$10,2,FALSE)),"",VLOOKUP(H37,'Directive OSH09 (FR)'!$O$6:$P$10,2,FALSE))</f>
        <v/>
      </c>
      <c r="X37" s="3" t="str">
        <f>IF(ISERROR(VLOOKUP(I37,'Directive OSH09 (FR)'!$O$13:$P$17,2,FALSE)),"",VLOOKUP(I37,'Directive OSH09 (FR)'!$O$13:$P$17,2,FALSE))</f>
        <v/>
      </c>
      <c r="Y37" s="3" t="str">
        <f>IF(J37="","",IF(J37&gt;=161,5,IF(J37&gt;=65,4,IF(J37&gt;=20,3,IF(J37&gt;=9,2,1)))))</f>
        <v/>
      </c>
      <c r="Z37" s="417"/>
      <c r="AA37" s="418"/>
      <c r="AB37" s="418"/>
      <c r="AC37" s="418"/>
      <c r="AD37" s="419"/>
      <c r="AE37" s="417"/>
      <c r="AF37" s="418"/>
      <c r="AG37" s="418"/>
      <c r="AH37" s="418"/>
      <c r="AI37" s="419"/>
    </row>
    <row r="38" spans="1:35">
      <c r="A38" s="261"/>
      <c r="B38" s="8"/>
      <c r="C38" s="255"/>
      <c r="D38" s="8"/>
      <c r="E38" s="266"/>
      <c r="F38" s="283"/>
      <c r="G38" s="321"/>
      <c r="H38" s="7"/>
      <c r="I38" s="8"/>
      <c r="J38" s="8" t="str">
        <f t="shared" ref="J38:J41" si="21">IF(ISERROR(W38*X38),"",W38*X38)</f>
        <v/>
      </c>
      <c r="K38" s="14" t="str">
        <f>IF(ISERROR(VLOOKUP(Y38,'Directive OSH09 (FR)'!$T$6:$U$10,2,FALSE)),"",VLOOKUP(Y38,'Directive OSH09 (FR)'!$T$6:$U$10,2,FALSE))</f>
        <v/>
      </c>
      <c r="L38" s="126"/>
      <c r="M38" s="127"/>
      <c r="N38" s="27"/>
      <c r="O38" s="27"/>
      <c r="P38" s="27"/>
      <c r="Q38" s="57"/>
      <c r="R38" s="35"/>
      <c r="S38" s="7">
        <f t="shared" si="20"/>
        <v>0</v>
      </c>
      <c r="T38" s="35">
        <f t="shared" si="20"/>
        <v>0</v>
      </c>
      <c r="U38" s="3">
        <f t="shared" ref="U38:U41" si="22">IF(A38="",0,IF(Q$36="",1,IF(Q$36+$U$36*365&lt;$U$1,1,0)))</f>
        <v>0</v>
      </c>
      <c r="V38" s="163">
        <f t="shared" ref="V38:V41" si="23">IF(A38="",0,IF(Q$36="",1,IF(Q$36+$V$36*365&lt;$U$1,1,0)))</f>
        <v>0</v>
      </c>
      <c r="W38" s="162" t="str">
        <f>IF(ISERROR(VLOOKUP(H38,'Directive OSH09 (FR)'!$O$6:$P$10,2,FALSE)),"",VLOOKUP(H38,'Directive OSH09 (FR)'!$O$6:$P$10,2,FALSE))</f>
        <v/>
      </c>
      <c r="X38" s="3" t="str">
        <f>IF(ISERROR(VLOOKUP(I38,'Directive OSH09 (FR)'!$O$13:$P$17,2,FALSE)),"",VLOOKUP(I38,'Directive OSH09 (FR)'!$O$13:$P$17,2,FALSE))</f>
        <v/>
      </c>
      <c r="Y38" s="3" t="str">
        <f t="shared" ref="Y38:Y41" si="24">IF(J38="","",IF(J38&gt;=161,5,IF(J38&gt;=65,4,IF(J38&gt;=20,3,IF(J38&gt;=9,2,1)))))</f>
        <v/>
      </c>
      <c r="Z38" s="417"/>
      <c r="AA38" s="418"/>
      <c r="AB38" s="418"/>
      <c r="AC38" s="418"/>
      <c r="AD38" s="419"/>
      <c r="AE38" s="417"/>
      <c r="AF38" s="418"/>
      <c r="AG38" s="418"/>
      <c r="AH38" s="418"/>
      <c r="AI38" s="419"/>
    </row>
    <row r="39" spans="1:35">
      <c r="A39" s="261"/>
      <c r="B39" s="8"/>
      <c r="C39" s="255"/>
      <c r="D39" s="8"/>
      <c r="E39" s="266"/>
      <c r="F39" s="283"/>
      <c r="G39" s="321"/>
      <c r="H39" s="7"/>
      <c r="I39" s="8"/>
      <c r="J39" s="8" t="str">
        <f t="shared" si="21"/>
        <v/>
      </c>
      <c r="K39" s="14" t="str">
        <f>IF(ISERROR(VLOOKUP(Y39,'Directive OSH09 (FR)'!$T$6:$U$10,2,FALSE)),"",VLOOKUP(Y39,'Directive OSH09 (FR)'!$T$6:$U$10,2,FALSE))</f>
        <v/>
      </c>
      <c r="L39" s="126"/>
      <c r="M39" s="127"/>
      <c r="N39" s="27"/>
      <c r="O39" s="27"/>
      <c r="P39" s="27"/>
      <c r="Q39" s="57"/>
      <c r="R39" s="35"/>
      <c r="S39" s="7">
        <f t="shared" si="20"/>
        <v>0</v>
      </c>
      <c r="T39" s="35">
        <f t="shared" si="20"/>
        <v>0</v>
      </c>
      <c r="U39" s="3">
        <f t="shared" si="22"/>
        <v>0</v>
      </c>
      <c r="V39" s="163">
        <f t="shared" si="23"/>
        <v>0</v>
      </c>
      <c r="W39" s="162" t="str">
        <f>IF(ISERROR(VLOOKUP(H39,'Directive OSH09 (FR)'!$O$6:$P$10,2,FALSE)),"",VLOOKUP(H39,'Directive OSH09 (FR)'!$O$6:$P$10,2,FALSE))</f>
        <v/>
      </c>
      <c r="X39" s="3" t="str">
        <f>IF(ISERROR(VLOOKUP(I39,'Directive OSH09 (FR)'!$O$13:$P$17,2,FALSE)),"",VLOOKUP(I39,'Directive OSH09 (FR)'!$O$13:$P$17,2,FALSE))</f>
        <v/>
      </c>
      <c r="Y39" s="3" t="str">
        <f t="shared" si="24"/>
        <v/>
      </c>
      <c r="Z39" s="417"/>
      <c r="AA39" s="418"/>
      <c r="AB39" s="418"/>
      <c r="AC39" s="418"/>
      <c r="AD39" s="419"/>
      <c r="AE39" s="417"/>
      <c r="AF39" s="418"/>
      <c r="AG39" s="418"/>
      <c r="AH39" s="418"/>
      <c r="AI39" s="419"/>
    </row>
    <row r="40" spans="1:35">
      <c r="A40" s="261"/>
      <c r="B40" s="8"/>
      <c r="C40" s="255"/>
      <c r="D40" s="8"/>
      <c r="E40" s="266"/>
      <c r="F40" s="283"/>
      <c r="G40" s="321"/>
      <c r="H40" s="7"/>
      <c r="I40" s="8"/>
      <c r="J40" s="8" t="str">
        <f t="shared" si="21"/>
        <v/>
      </c>
      <c r="K40" s="14" t="str">
        <f>IF(ISERROR(VLOOKUP(Y40,'Directive OSH09 (FR)'!$T$6:$U$10,2,FALSE)),"",VLOOKUP(Y40,'Directive OSH09 (FR)'!$T$6:$U$10,2,FALSE))</f>
        <v/>
      </c>
      <c r="L40" s="126"/>
      <c r="M40" s="127"/>
      <c r="N40" s="27"/>
      <c r="O40" s="27"/>
      <c r="P40" s="27"/>
      <c r="Q40" s="57"/>
      <c r="R40" s="35"/>
      <c r="S40" s="7">
        <f t="shared" si="20"/>
        <v>0</v>
      </c>
      <c r="T40" s="35">
        <f t="shared" si="20"/>
        <v>0</v>
      </c>
      <c r="U40" s="3">
        <f t="shared" si="22"/>
        <v>0</v>
      </c>
      <c r="V40" s="163">
        <f t="shared" si="23"/>
        <v>0</v>
      </c>
      <c r="W40" s="162" t="str">
        <f>IF(ISERROR(VLOOKUP(H40,'Directive OSH09 (FR)'!$O$6:$P$10,2,FALSE)),"",VLOOKUP(H40,'Directive OSH09 (FR)'!$O$6:$P$10,2,FALSE))</f>
        <v/>
      </c>
      <c r="X40" s="3" t="str">
        <f>IF(ISERROR(VLOOKUP(I40,'Directive OSH09 (FR)'!$O$13:$P$17,2,FALSE)),"",VLOOKUP(I40,'Directive OSH09 (FR)'!$O$13:$P$17,2,FALSE))</f>
        <v/>
      </c>
      <c r="Y40" s="3" t="str">
        <f t="shared" si="24"/>
        <v/>
      </c>
      <c r="Z40" s="417"/>
      <c r="AA40" s="418"/>
      <c r="AB40" s="418"/>
      <c r="AC40" s="418"/>
      <c r="AD40" s="419"/>
      <c r="AE40" s="417"/>
      <c r="AF40" s="418"/>
      <c r="AG40" s="418"/>
      <c r="AH40" s="418"/>
      <c r="AI40" s="419"/>
    </row>
    <row r="41" spans="1:35" ht="5.25" customHeight="1">
      <c r="A41" s="405"/>
      <c r="B41" s="62"/>
      <c r="C41" s="306"/>
      <c r="D41" s="62"/>
      <c r="E41" s="293"/>
      <c r="F41" s="293"/>
      <c r="G41" s="458"/>
      <c r="H41" s="61"/>
      <c r="I41" s="62"/>
      <c r="J41" s="62" t="str">
        <f t="shared" si="21"/>
        <v/>
      </c>
      <c r="K41" s="63" t="str">
        <f>IF(ISERROR(VLOOKUP(Y41,'Directive OSH09 (FR)'!$T$6:$U$10,2,FALSE)),"",VLOOKUP(Y41,'Directive OSH09 (FR)'!$T$6:$U$10,2,FALSE))</f>
        <v/>
      </c>
      <c r="L41" s="61"/>
      <c r="M41" s="64"/>
      <c r="N41" s="64"/>
      <c r="O41" s="64"/>
      <c r="P41" s="64"/>
      <c r="Q41" s="65"/>
      <c r="R41" s="66"/>
      <c r="S41" s="61">
        <f t="shared" si="20"/>
        <v>0</v>
      </c>
      <c r="T41" s="66">
        <f t="shared" si="20"/>
        <v>0</v>
      </c>
      <c r="U41" s="164">
        <f t="shared" si="22"/>
        <v>0</v>
      </c>
      <c r="V41" s="165">
        <f t="shared" si="23"/>
        <v>0</v>
      </c>
      <c r="W41" s="162" t="str">
        <f>IF(ISERROR(VLOOKUP(H41,'Directive OSH09 (FR)'!$O$6:$P$10,2,FALSE)),"",VLOOKUP(H41,'Directive OSH09 (FR)'!$O$6:$P$10,2,FALSE))</f>
        <v/>
      </c>
      <c r="X41" s="3" t="str">
        <f>IF(ISERROR(VLOOKUP(I41,'Directive OSH09 (FR)'!$O$13:$P$17,2,FALSE)),"",VLOOKUP(I41,'Directive OSH09 (FR)'!$O$13:$P$17,2,FALSE))</f>
        <v/>
      </c>
      <c r="Y41" s="3" t="str">
        <f t="shared" si="24"/>
        <v/>
      </c>
      <c r="Z41" s="417"/>
      <c r="AA41" s="418"/>
      <c r="AB41" s="418"/>
      <c r="AC41" s="418"/>
      <c r="AD41" s="419"/>
      <c r="AE41" s="417"/>
      <c r="AF41" s="418"/>
      <c r="AG41" s="418"/>
      <c r="AH41" s="418"/>
      <c r="AI41" s="419"/>
    </row>
    <row r="42" spans="1:35" s="517" customFormat="1">
      <c r="A42" s="441" t="s">
        <v>274</v>
      </c>
      <c r="B42" s="398"/>
      <c r="C42" s="398"/>
      <c r="D42" s="398"/>
      <c r="E42" s="370"/>
      <c r="F42" s="370"/>
      <c r="G42" s="464"/>
      <c r="H42" s="412"/>
      <c r="I42" s="398"/>
      <c r="J42" s="398" t="str">
        <f>IF(SUM(J43:J47)=0,"",MAX(J43:J47))</f>
        <v/>
      </c>
      <c r="K42" s="356" t="str">
        <f>IF(ISERROR(VLOOKUP(Y42,'Directive OSH09 (FR)'!$T$6:$U$10,2,FALSE)),"",VLOOKUP(Y42,'Directive OSH09 (FR)'!$T$6:$U$10,2,FALSE))</f>
        <v/>
      </c>
      <c r="L42" s="357" t="str">
        <f>IF(ISERROR(VLOOKUP($A42,Dangers!$B$4:$G$1001,4,FALSE)),"ERR",IF(ISBLANK(VLOOKUP($A42,Dangers!$B$4:$G$1001,4,FALSE)),"","Yes"))</f>
        <v/>
      </c>
      <c r="M42" s="358" t="str">
        <f>IF(ISERROR(VLOOKUP($A42,Dangers!$B$4:$G$1001,6,FALSE)),"ERR",IF(ISBLANK((VLOOKUP($A42,Dangers!$B$4:$G$1001,6,FALSE))),"","Yes"))</f>
        <v/>
      </c>
      <c r="N42" s="358"/>
      <c r="O42" s="358"/>
      <c r="P42" s="358"/>
      <c r="Q42" s="360" t="str">
        <f>IF(OR(L42="Yes",M42="Yes"),MAX(Q43:Q47),"")</f>
        <v/>
      </c>
      <c r="R42" s="361"/>
      <c r="S42" s="357">
        <f>IF(L42="Yes",IF(SUM(S43:S47)=0,0,1),2)</f>
        <v>2</v>
      </c>
      <c r="T42" s="361">
        <f>IF(M42="Yes",IF(SUM(T43:T47)=0,0,1),2)</f>
        <v>2</v>
      </c>
      <c r="U42" s="362">
        <v>0</v>
      </c>
      <c r="V42" s="363">
        <v>0</v>
      </c>
      <c r="W42" s="364" t="str">
        <f>IF(ISERROR(VLOOKUP(H42,'Directive OSH09 (FR)'!$O$6:$P$10,2,FALSE)),"",VLOOKUP(H42,'Directive OSH09 (FR)'!$O$6:$P$10,2,FALSE))</f>
        <v/>
      </c>
      <c r="X42" s="362" t="str">
        <f>IF(ISERROR(VLOOKUP(I42,'Directive OSH09 (FR)'!$O$13:$P$17,2,FALSE)),"",VLOOKUP(I42,'Directive OSH09 (FR)'!$O$13:$P$17,2,FALSE))</f>
        <v/>
      </c>
      <c r="Y42" s="362" t="str">
        <f>IF(J42="","",IF(J42&gt;=161,5,IF(J42&gt;=65,4,IF(J42&gt;=20,3,IF(J42&gt;=9,2,1)))))</f>
        <v/>
      </c>
      <c r="Z42" s="445"/>
      <c r="AA42" s="446"/>
      <c r="AB42" s="446"/>
      <c r="AC42" s="446"/>
      <c r="AD42" s="447"/>
      <c r="AE42" s="445"/>
      <c r="AF42" s="446"/>
      <c r="AG42" s="446"/>
      <c r="AH42" s="446"/>
      <c r="AI42" s="447"/>
    </row>
    <row r="43" spans="1:35">
      <c r="A43" s="260" t="s">
        <v>463</v>
      </c>
      <c r="B43" s="8"/>
      <c r="C43" s="8"/>
      <c r="D43" s="8"/>
      <c r="E43" s="266"/>
      <c r="F43" s="283"/>
      <c r="G43" s="321"/>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25">U43</f>
        <v>1</v>
      </c>
      <c r="T43" s="35">
        <f t="shared" si="25"/>
        <v>1</v>
      </c>
      <c r="U43" s="3">
        <f>IF(A43="",0,IF(Q$42="",1,IF(Q$42+$U$42*365&lt;$U$1,1,0)))</f>
        <v>1</v>
      </c>
      <c r="V43" s="163">
        <f>IF(A43="",0,IF(Q$42="",1,IF(Q$42+$V$42*365&lt;$U$1,1,0)))</f>
        <v>1</v>
      </c>
      <c r="W43" s="162" t="str">
        <f>IF(ISERROR(VLOOKUP(H43,'Directive OSH09 (FR)'!$O$6:$P$10,2,FALSE)),"",VLOOKUP(H43,'Directive OSH09 (FR)'!$O$6:$P$10,2,FALSE))</f>
        <v/>
      </c>
      <c r="X43" s="3" t="str">
        <f>IF(ISERROR(VLOOKUP(I43,'Directive OSH09 (FR)'!$O$13:$P$17,2,FALSE)),"",VLOOKUP(I43,'Directive OSH09 (FR)'!$O$13:$P$17,2,FALSE))</f>
        <v/>
      </c>
      <c r="Y43" s="3" t="str">
        <f>IF(J43="","",IF(J43&gt;=161,5,IF(J43&gt;=65,4,IF(J43&gt;=20,3,IF(J43&gt;=9,2,1)))))</f>
        <v/>
      </c>
      <c r="Z43" s="417"/>
      <c r="AA43" s="418"/>
      <c r="AB43" s="418"/>
      <c r="AC43" s="418"/>
      <c r="AD43" s="419"/>
      <c r="AE43" s="417"/>
      <c r="AF43" s="418"/>
      <c r="AG43" s="418"/>
      <c r="AH43" s="418"/>
      <c r="AI43" s="419"/>
    </row>
    <row r="44" spans="1:35">
      <c r="A44" s="261"/>
      <c r="B44" s="8"/>
      <c r="C44" s="8"/>
      <c r="D44" s="8"/>
      <c r="E44" s="266"/>
      <c r="F44" s="283"/>
      <c r="G44" s="321"/>
      <c r="H44" s="7"/>
      <c r="I44" s="8"/>
      <c r="J44" s="8" t="str">
        <f t="shared" ref="J44:J47" si="26">IF(ISERROR(W44*X44),"",W44*X44)</f>
        <v/>
      </c>
      <c r="K44" s="14" t="str">
        <f>IF(ISERROR(VLOOKUP(Y44,'Directive OSH09 (FR)'!$T$6:$U$10,2,FALSE)),"",VLOOKUP(Y44,'Directive OSH09 (FR)'!$T$6:$U$10,2,FALSE))</f>
        <v/>
      </c>
      <c r="L44" s="126"/>
      <c r="M44" s="127"/>
      <c r="N44" s="27"/>
      <c r="O44" s="27"/>
      <c r="P44" s="27"/>
      <c r="Q44" s="57"/>
      <c r="R44" s="35"/>
      <c r="S44" s="7">
        <f t="shared" si="25"/>
        <v>0</v>
      </c>
      <c r="T44" s="35">
        <f t="shared" si="25"/>
        <v>0</v>
      </c>
      <c r="U44" s="3">
        <f t="shared" ref="U44:U47" si="27">IF(A44="",0,IF(Q$42="",1,IF(Q$42+$U$42*365&lt;$U$1,1,0)))</f>
        <v>0</v>
      </c>
      <c r="V44" s="163">
        <f t="shared" ref="V44:V47" si="28">IF(A44="",0,IF(Q$42="",1,IF(Q$42+$V$42*365&lt;$U$1,1,0)))</f>
        <v>0</v>
      </c>
      <c r="W44" s="162" t="str">
        <f>IF(ISERROR(VLOOKUP(H44,'Directive OSH09 (FR)'!$O$6:$P$10,2,FALSE)),"",VLOOKUP(H44,'Directive OSH09 (FR)'!$O$6:$P$10,2,FALSE))</f>
        <v/>
      </c>
      <c r="X44" s="3" t="str">
        <f>IF(ISERROR(VLOOKUP(I44,'Directive OSH09 (FR)'!$O$13:$P$17,2,FALSE)),"",VLOOKUP(I44,'Directive OSH09 (FR)'!$O$13:$P$17,2,FALSE))</f>
        <v/>
      </c>
      <c r="Y44" s="3" t="str">
        <f t="shared" ref="Y44:Y47" si="29">IF(J44="","",IF(J44&gt;=161,5,IF(J44&gt;=65,4,IF(J44&gt;=20,3,IF(J44&gt;=9,2,1)))))</f>
        <v/>
      </c>
      <c r="Z44" s="417"/>
      <c r="AA44" s="418"/>
      <c r="AB44" s="418"/>
      <c r="AC44" s="418"/>
      <c r="AD44" s="419"/>
      <c r="AE44" s="417"/>
      <c r="AF44" s="418"/>
      <c r="AG44" s="418"/>
      <c r="AH44" s="418"/>
      <c r="AI44" s="419"/>
    </row>
    <row r="45" spans="1:35">
      <c r="A45" s="261"/>
      <c r="B45" s="8"/>
      <c r="C45" s="8"/>
      <c r="D45" s="8"/>
      <c r="E45" s="266"/>
      <c r="F45" s="283"/>
      <c r="G45" s="321"/>
      <c r="H45" s="7"/>
      <c r="I45" s="8"/>
      <c r="J45" s="8" t="str">
        <f t="shared" si="26"/>
        <v/>
      </c>
      <c r="K45" s="14" t="str">
        <f>IF(ISERROR(VLOOKUP(Y45,'Directive OSH09 (FR)'!$T$6:$U$10,2,FALSE)),"",VLOOKUP(Y45,'Directive OSH09 (FR)'!$T$6:$U$10,2,FALSE))</f>
        <v/>
      </c>
      <c r="L45" s="126"/>
      <c r="M45" s="127"/>
      <c r="N45" s="27"/>
      <c r="O45" s="27"/>
      <c r="P45" s="27"/>
      <c r="Q45" s="57"/>
      <c r="R45" s="35"/>
      <c r="S45" s="7">
        <f t="shared" si="25"/>
        <v>0</v>
      </c>
      <c r="T45" s="35">
        <f t="shared" si="25"/>
        <v>0</v>
      </c>
      <c r="U45" s="3">
        <f t="shared" si="27"/>
        <v>0</v>
      </c>
      <c r="V45" s="163">
        <f t="shared" si="28"/>
        <v>0</v>
      </c>
      <c r="W45" s="162" t="str">
        <f>IF(ISERROR(VLOOKUP(H45,'Directive OSH09 (FR)'!$O$6:$P$10,2,FALSE)),"",VLOOKUP(H45,'Directive OSH09 (FR)'!$O$6:$P$10,2,FALSE))</f>
        <v/>
      </c>
      <c r="X45" s="3" t="str">
        <f>IF(ISERROR(VLOOKUP(I45,'Directive OSH09 (FR)'!$O$13:$P$17,2,FALSE)),"",VLOOKUP(I45,'Directive OSH09 (FR)'!$O$13:$P$17,2,FALSE))</f>
        <v/>
      </c>
      <c r="Y45" s="3" t="str">
        <f t="shared" si="29"/>
        <v/>
      </c>
      <c r="Z45" s="417"/>
      <c r="AA45" s="418"/>
      <c r="AB45" s="418"/>
      <c r="AC45" s="418"/>
      <c r="AD45" s="419"/>
      <c r="AE45" s="417"/>
      <c r="AF45" s="418"/>
      <c r="AG45" s="418"/>
      <c r="AH45" s="418"/>
      <c r="AI45" s="419"/>
    </row>
    <row r="46" spans="1:35">
      <c r="A46" s="261"/>
      <c r="B46" s="8"/>
      <c r="C46" s="8"/>
      <c r="D46" s="8"/>
      <c r="E46" s="266"/>
      <c r="F46" s="283"/>
      <c r="G46" s="321"/>
      <c r="H46" s="7"/>
      <c r="I46" s="8"/>
      <c r="J46" s="8" t="str">
        <f t="shared" si="26"/>
        <v/>
      </c>
      <c r="K46" s="14" t="str">
        <f>IF(ISERROR(VLOOKUP(Y46,'Directive OSH09 (FR)'!$T$6:$U$10,2,FALSE)),"",VLOOKUP(Y46,'Directive OSH09 (FR)'!$T$6:$U$10,2,FALSE))</f>
        <v/>
      </c>
      <c r="L46" s="126"/>
      <c r="M46" s="127"/>
      <c r="N46" s="27"/>
      <c r="O46" s="27"/>
      <c r="P46" s="27"/>
      <c r="Q46" s="57"/>
      <c r="R46" s="35"/>
      <c r="S46" s="7">
        <f t="shared" si="25"/>
        <v>0</v>
      </c>
      <c r="T46" s="35">
        <f t="shared" si="25"/>
        <v>0</v>
      </c>
      <c r="U46" s="3">
        <f t="shared" si="27"/>
        <v>0</v>
      </c>
      <c r="V46" s="163">
        <f t="shared" si="28"/>
        <v>0</v>
      </c>
      <c r="W46" s="162" t="str">
        <f>IF(ISERROR(VLOOKUP(H46,'Directive OSH09 (FR)'!$O$6:$P$10,2,FALSE)),"",VLOOKUP(H46,'Directive OSH09 (FR)'!$O$6:$P$10,2,FALSE))</f>
        <v/>
      </c>
      <c r="X46" s="3" t="str">
        <f>IF(ISERROR(VLOOKUP(I46,'Directive OSH09 (FR)'!$O$13:$P$17,2,FALSE)),"",VLOOKUP(I46,'Directive OSH09 (FR)'!$O$13:$P$17,2,FALSE))</f>
        <v/>
      </c>
      <c r="Y46" s="3" t="str">
        <f t="shared" si="29"/>
        <v/>
      </c>
      <c r="Z46" s="417"/>
      <c r="AA46" s="418"/>
      <c r="AB46" s="418"/>
      <c r="AC46" s="418"/>
      <c r="AD46" s="419"/>
      <c r="AE46" s="417"/>
      <c r="AF46" s="418"/>
      <c r="AG46" s="418"/>
      <c r="AH46" s="418"/>
      <c r="AI46" s="419"/>
    </row>
    <row r="47" spans="1:35" ht="5.25" customHeight="1">
      <c r="A47" s="405"/>
      <c r="B47" s="62"/>
      <c r="C47" s="62"/>
      <c r="D47" s="62"/>
      <c r="E47" s="293"/>
      <c r="F47" s="293"/>
      <c r="G47" s="458"/>
      <c r="H47" s="61"/>
      <c r="I47" s="62"/>
      <c r="J47" s="62" t="str">
        <f t="shared" si="26"/>
        <v/>
      </c>
      <c r="K47" s="63" t="str">
        <f>IF(ISERROR(VLOOKUP(Y47,'Directive OSH09 (FR)'!$T$6:$U$10,2,FALSE)),"",VLOOKUP(Y47,'Directive OSH09 (FR)'!$T$6:$U$10,2,FALSE))</f>
        <v/>
      </c>
      <c r="L47" s="61"/>
      <c r="M47" s="64"/>
      <c r="N47" s="64"/>
      <c r="O47" s="64"/>
      <c r="P47" s="64"/>
      <c r="Q47" s="65"/>
      <c r="R47" s="66"/>
      <c r="S47" s="61">
        <f t="shared" si="25"/>
        <v>0</v>
      </c>
      <c r="T47" s="66">
        <f t="shared" si="25"/>
        <v>0</v>
      </c>
      <c r="U47" s="164">
        <f t="shared" si="27"/>
        <v>0</v>
      </c>
      <c r="V47" s="165">
        <f t="shared" si="28"/>
        <v>0</v>
      </c>
      <c r="W47" s="162" t="str">
        <f>IF(ISERROR(VLOOKUP(H47,'Directive OSH09 (FR)'!$O$6:$P$10,2,FALSE)),"",VLOOKUP(H47,'Directive OSH09 (FR)'!$O$6:$P$10,2,FALSE))</f>
        <v/>
      </c>
      <c r="X47" s="3" t="str">
        <f>IF(ISERROR(VLOOKUP(I47,'Directive OSH09 (FR)'!$O$13:$P$17,2,FALSE)),"",VLOOKUP(I47,'Directive OSH09 (FR)'!$O$13:$P$17,2,FALSE))</f>
        <v/>
      </c>
      <c r="Y47" s="3" t="str">
        <f t="shared" si="29"/>
        <v/>
      </c>
      <c r="Z47" s="417"/>
      <c r="AA47" s="418"/>
      <c r="AB47" s="418"/>
      <c r="AC47" s="418"/>
      <c r="AD47" s="419"/>
      <c r="AE47" s="417"/>
      <c r="AF47" s="418"/>
      <c r="AG47" s="418"/>
      <c r="AH47" s="418"/>
      <c r="AI47" s="419"/>
    </row>
    <row r="48" spans="1:35" s="517" customFormat="1" ht="14.25">
      <c r="A48" s="441" t="s">
        <v>275</v>
      </c>
      <c r="B48" s="398"/>
      <c r="C48" s="398"/>
      <c r="D48" s="398"/>
      <c r="E48" s="370"/>
      <c r="F48" s="370"/>
      <c r="G48" s="464"/>
      <c r="H48" s="412"/>
      <c r="I48" s="398"/>
      <c r="J48" s="398" t="str">
        <f>IF(SUM(J49:J53)=0,"",MAX(J49:J53))</f>
        <v/>
      </c>
      <c r="K48" s="356" t="str">
        <f>IF(ISERROR(VLOOKUP(Y48,'Directive OSH09 (FR)'!$T$6:$U$10,2,FALSE)),"",VLOOKUP(Y48,'Directive OSH09 (FR)'!$T$6:$U$10,2,FALSE))</f>
        <v/>
      </c>
      <c r="L48" s="357" t="str">
        <f>IF(ISERROR(VLOOKUP($A48,Dangers!$B$4:$G$1001,4,FALSE)),"ERR",IF(ISBLANK(VLOOKUP($A48,Dangers!$B$4:$G$1001,4,FALSE)),"","Yes"))</f>
        <v>Yes</v>
      </c>
      <c r="M48" s="358" t="str">
        <f>IF(ISERROR(VLOOKUP($A48,Dangers!$B$4:$G$1001,6,FALSE)),"ERR",IF(ISBLANK((VLOOKUP($A48,Dangers!$B$4:$G$1001,6,FALSE))),"","Yes"))</f>
        <v>Yes</v>
      </c>
      <c r="N48" s="358"/>
      <c r="O48" s="358"/>
      <c r="P48" s="358"/>
      <c r="Q48" s="360">
        <f>IF(OR(L48="Yes",M48="Yes"),MAX(Q49:Q53),"")</f>
        <v>0</v>
      </c>
      <c r="R48" s="361"/>
      <c r="S48" s="357">
        <f ca="1">IF(L48="Yes",IF(SUM(S49:S53)=0,0,1),2)</f>
        <v>1</v>
      </c>
      <c r="T48" s="361">
        <f ca="1">IF(M48="Yes",IF(SUM(T49:T53)=0,0,1),2)</f>
        <v>1</v>
      </c>
      <c r="U48" s="362">
        <v>2</v>
      </c>
      <c r="V48" s="363">
        <v>2</v>
      </c>
      <c r="W48" s="364" t="str">
        <f>IF(ISERROR(VLOOKUP(H48,'Directive OSH09 (FR)'!$O$6:$P$10,2,FALSE)),"",VLOOKUP(H48,'Directive OSH09 (FR)'!$O$6:$P$10,2,FALSE))</f>
        <v/>
      </c>
      <c r="X48" s="362" t="str">
        <f>IF(ISERROR(VLOOKUP(I48,'Directive OSH09 (FR)'!$O$13:$P$17,2,FALSE)),"",VLOOKUP(I48,'Directive OSH09 (FR)'!$O$13:$P$17,2,FALSE))</f>
        <v/>
      </c>
      <c r="Y48" s="362" t="str">
        <f>IF(J48="","",IF(J48&gt;=161,5,IF(J48&gt;=65,4,IF(J48&gt;=20,3,IF(J48&gt;=9,2,1)))))</f>
        <v/>
      </c>
      <c r="Z48" s="445"/>
      <c r="AA48" s="446"/>
      <c r="AB48" s="446"/>
      <c r="AC48" s="446"/>
      <c r="AD48" s="447"/>
      <c r="AE48" s="445"/>
      <c r="AF48" s="446"/>
      <c r="AG48" s="446"/>
      <c r="AH48" s="446"/>
      <c r="AI48" s="447"/>
    </row>
    <row r="49" spans="1:36">
      <c r="A49" s="260" t="s">
        <v>463</v>
      </c>
      <c r="B49" s="8"/>
      <c r="C49" s="8"/>
      <c r="D49" s="8"/>
      <c r="E49" s="266"/>
      <c r="F49" s="283"/>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30">U49</f>
        <v>1</v>
      </c>
      <c r="T49" s="35">
        <f t="shared" ca="1" si="30"/>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3" t="str">
        <f>IF(J49="","",IF(J49&gt;=161,5,IF(J49&gt;=65,4,IF(J49&gt;=20,3,IF(J49&gt;=9,2,1)))))</f>
        <v/>
      </c>
      <c r="Z49" s="417"/>
      <c r="AA49" s="418"/>
      <c r="AB49" s="418"/>
      <c r="AC49" s="418"/>
      <c r="AD49" s="419"/>
      <c r="AE49" s="417"/>
      <c r="AF49" s="418"/>
      <c r="AG49" s="418"/>
      <c r="AH49" s="418"/>
      <c r="AI49" s="419"/>
    </row>
    <row r="50" spans="1:36">
      <c r="A50" s="261"/>
      <c r="B50" s="8"/>
      <c r="C50" s="8"/>
      <c r="D50" s="8"/>
      <c r="E50" s="266"/>
      <c r="F50" s="283"/>
      <c r="G50" s="321"/>
      <c r="H50" s="7"/>
      <c r="I50" s="8"/>
      <c r="J50" s="8" t="str">
        <f t="shared" ref="J50:J53" si="31">IF(ISERROR(W50*X50),"",W50*X50)</f>
        <v/>
      </c>
      <c r="K50" s="14" t="str">
        <f>IF(ISERROR(VLOOKUP(Y50,'Directive OSH09 (FR)'!$T$6:$U$10,2,FALSE)),"",VLOOKUP(Y50,'Directive OSH09 (FR)'!$T$6:$U$10,2,FALSE))</f>
        <v/>
      </c>
      <c r="L50" s="126"/>
      <c r="M50" s="127"/>
      <c r="N50" s="27"/>
      <c r="O50" s="27"/>
      <c r="P50" s="27"/>
      <c r="Q50" s="57"/>
      <c r="R50" s="35"/>
      <c r="S50" s="7">
        <f t="shared" si="30"/>
        <v>0</v>
      </c>
      <c r="T50" s="35">
        <f t="shared" si="30"/>
        <v>0</v>
      </c>
      <c r="U50" s="3">
        <f t="shared" ref="U50:U53" si="32">IF(A50="",0,IF(Q$48="",1,IF(Q$48+$U$48*365&lt;$U$1,1,0)))</f>
        <v>0</v>
      </c>
      <c r="V50" s="163">
        <f t="shared" ref="V50:V53" si="33">IF(A50="",0,IF(Q$48="",1,IF(Q$48+$V$48*365&lt;$U$1,1,0)))</f>
        <v>0</v>
      </c>
      <c r="W50" s="162" t="str">
        <f>IF(ISERROR(VLOOKUP(H50,'Directive OSH09 (FR)'!$O$6:$P$10,2,FALSE)),"",VLOOKUP(H50,'Directive OSH09 (FR)'!$O$6:$P$10,2,FALSE))</f>
        <v/>
      </c>
      <c r="X50" s="3" t="str">
        <f>IF(ISERROR(VLOOKUP(I50,'Directive OSH09 (FR)'!$O$13:$P$17,2,FALSE)),"",VLOOKUP(I50,'Directive OSH09 (FR)'!$O$13:$P$17,2,FALSE))</f>
        <v/>
      </c>
      <c r="Y50" s="3" t="str">
        <f t="shared" ref="Y50:Y53" si="34">IF(J50="","",IF(J50&gt;=161,5,IF(J50&gt;=65,4,IF(J50&gt;=20,3,IF(J50&gt;=9,2,1)))))</f>
        <v/>
      </c>
      <c r="Z50" s="417"/>
      <c r="AA50" s="418"/>
      <c r="AB50" s="418"/>
      <c r="AC50" s="418"/>
      <c r="AD50" s="419"/>
      <c r="AE50" s="417"/>
      <c r="AF50" s="418"/>
      <c r="AG50" s="418"/>
      <c r="AH50" s="418"/>
      <c r="AI50" s="419"/>
    </row>
    <row r="51" spans="1:36">
      <c r="A51" s="261"/>
      <c r="B51" s="8"/>
      <c r="C51" s="8"/>
      <c r="D51" s="8"/>
      <c r="E51" s="266"/>
      <c r="F51" s="283"/>
      <c r="G51" s="321"/>
      <c r="H51" s="7"/>
      <c r="I51" s="8"/>
      <c r="J51" s="8" t="str">
        <f t="shared" si="31"/>
        <v/>
      </c>
      <c r="K51" s="14" t="str">
        <f>IF(ISERROR(VLOOKUP(Y51,'Directive OSH09 (FR)'!$T$6:$U$10,2,FALSE)),"",VLOOKUP(Y51,'Directive OSH09 (FR)'!$T$6:$U$10,2,FALSE))</f>
        <v/>
      </c>
      <c r="L51" s="126"/>
      <c r="M51" s="127"/>
      <c r="N51" s="27"/>
      <c r="O51" s="27"/>
      <c r="P51" s="27"/>
      <c r="Q51" s="57"/>
      <c r="R51" s="35"/>
      <c r="S51" s="7">
        <f t="shared" si="30"/>
        <v>0</v>
      </c>
      <c r="T51" s="35">
        <f t="shared" si="30"/>
        <v>0</v>
      </c>
      <c r="U51" s="3">
        <f t="shared" si="32"/>
        <v>0</v>
      </c>
      <c r="V51" s="163">
        <f t="shared" si="33"/>
        <v>0</v>
      </c>
      <c r="W51" s="162" t="str">
        <f>IF(ISERROR(VLOOKUP(H51,'Directive OSH09 (FR)'!$O$6:$P$10,2,FALSE)),"",VLOOKUP(H51,'Directive OSH09 (FR)'!$O$6:$P$10,2,FALSE))</f>
        <v/>
      </c>
      <c r="X51" s="3" t="str">
        <f>IF(ISERROR(VLOOKUP(I51,'Directive OSH09 (FR)'!$O$13:$P$17,2,FALSE)),"",VLOOKUP(I51,'Directive OSH09 (FR)'!$O$13:$P$17,2,FALSE))</f>
        <v/>
      </c>
      <c r="Y51" s="3" t="str">
        <f t="shared" si="34"/>
        <v/>
      </c>
      <c r="Z51" s="417"/>
      <c r="AA51" s="418"/>
      <c r="AB51" s="418"/>
      <c r="AC51" s="418"/>
      <c r="AD51" s="419"/>
      <c r="AE51" s="417"/>
      <c r="AF51" s="418"/>
      <c r="AG51" s="418"/>
      <c r="AH51" s="418"/>
      <c r="AI51" s="419"/>
    </row>
    <row r="52" spans="1:36">
      <c r="A52" s="261"/>
      <c r="B52" s="8"/>
      <c r="C52" s="8"/>
      <c r="D52" s="8"/>
      <c r="E52" s="266"/>
      <c r="F52" s="283"/>
      <c r="G52" s="321"/>
      <c r="H52" s="7"/>
      <c r="I52" s="8"/>
      <c r="J52" s="8" t="str">
        <f t="shared" si="31"/>
        <v/>
      </c>
      <c r="K52" s="14" t="str">
        <f>IF(ISERROR(VLOOKUP(Y52,'Directive OSH09 (FR)'!$T$6:$U$10,2,FALSE)),"",VLOOKUP(Y52,'Directive OSH09 (FR)'!$T$6:$U$10,2,FALSE))</f>
        <v/>
      </c>
      <c r="L52" s="126"/>
      <c r="M52" s="127"/>
      <c r="N52" s="27"/>
      <c r="O52" s="27"/>
      <c r="P52" s="27"/>
      <c r="Q52" s="57"/>
      <c r="R52" s="35"/>
      <c r="S52" s="7">
        <f t="shared" si="30"/>
        <v>0</v>
      </c>
      <c r="T52" s="35">
        <f t="shared" si="30"/>
        <v>0</v>
      </c>
      <c r="U52" s="3">
        <f t="shared" si="32"/>
        <v>0</v>
      </c>
      <c r="V52" s="163">
        <f t="shared" si="33"/>
        <v>0</v>
      </c>
      <c r="W52" s="162" t="str">
        <f>IF(ISERROR(VLOOKUP(H52,'Directive OSH09 (FR)'!$O$6:$P$10,2,FALSE)),"",VLOOKUP(H52,'Directive OSH09 (FR)'!$O$6:$P$10,2,FALSE))</f>
        <v/>
      </c>
      <c r="X52" s="3" t="str">
        <f>IF(ISERROR(VLOOKUP(I52,'Directive OSH09 (FR)'!$O$13:$P$17,2,FALSE)),"",VLOOKUP(I52,'Directive OSH09 (FR)'!$O$13:$P$17,2,FALSE))</f>
        <v/>
      </c>
      <c r="Y52" s="3" t="str">
        <f t="shared" si="34"/>
        <v/>
      </c>
      <c r="Z52" s="417"/>
      <c r="AA52" s="418"/>
      <c r="AB52" s="418"/>
      <c r="AC52" s="418"/>
      <c r="AD52" s="419"/>
      <c r="AE52" s="417"/>
      <c r="AF52" s="418"/>
      <c r="AG52" s="418"/>
      <c r="AH52" s="418"/>
      <c r="AI52" s="419"/>
    </row>
    <row r="53" spans="1:36" ht="5.25" customHeight="1">
      <c r="A53" s="405"/>
      <c r="B53" s="62"/>
      <c r="C53" s="62"/>
      <c r="D53" s="62"/>
      <c r="E53" s="293"/>
      <c r="F53" s="293"/>
      <c r="G53" s="458"/>
      <c r="H53" s="61"/>
      <c r="I53" s="62"/>
      <c r="J53" s="62" t="str">
        <f t="shared" si="31"/>
        <v/>
      </c>
      <c r="K53" s="63" t="str">
        <f>IF(ISERROR(VLOOKUP(Y53,'Directive OSH09 (FR)'!$T$6:$U$10,2,FALSE)),"",VLOOKUP(Y53,'Directive OSH09 (FR)'!$T$6:$U$10,2,FALSE))</f>
        <v/>
      </c>
      <c r="L53" s="61"/>
      <c r="M53" s="64"/>
      <c r="N53" s="64"/>
      <c r="O53" s="64"/>
      <c r="P53" s="64"/>
      <c r="Q53" s="65"/>
      <c r="R53" s="66"/>
      <c r="S53" s="61">
        <f t="shared" si="30"/>
        <v>0</v>
      </c>
      <c r="T53" s="66">
        <f t="shared" si="30"/>
        <v>0</v>
      </c>
      <c r="U53" s="164">
        <f t="shared" si="32"/>
        <v>0</v>
      </c>
      <c r="V53" s="165">
        <f t="shared" si="33"/>
        <v>0</v>
      </c>
      <c r="W53" s="162" t="str">
        <f>IF(ISERROR(VLOOKUP(H53,'Directive OSH09 (FR)'!$O$6:$P$10,2,FALSE)),"",VLOOKUP(H53,'Directive OSH09 (FR)'!$O$6:$P$10,2,FALSE))</f>
        <v/>
      </c>
      <c r="X53" s="3" t="str">
        <f>IF(ISERROR(VLOOKUP(I53,'Directive OSH09 (FR)'!$O$13:$P$17,2,FALSE)),"",VLOOKUP(I53,'Directive OSH09 (FR)'!$O$13:$P$17,2,FALSE))</f>
        <v/>
      </c>
      <c r="Y53" s="3" t="str">
        <f t="shared" si="34"/>
        <v/>
      </c>
      <c r="Z53" s="417"/>
      <c r="AA53" s="418"/>
      <c r="AB53" s="418"/>
      <c r="AC53" s="418"/>
      <c r="AD53" s="419"/>
      <c r="AE53" s="417"/>
      <c r="AF53" s="418"/>
      <c r="AG53" s="418"/>
      <c r="AH53" s="418"/>
      <c r="AI53" s="419"/>
    </row>
    <row r="54" spans="1:36" s="398" customFormat="1">
      <c r="A54" s="441" t="s">
        <v>278</v>
      </c>
      <c r="J54" s="398" t="str">
        <f>IF(SUM(J55:J59)=0,"",MAX(J55:J59))</f>
        <v/>
      </c>
      <c r="K54" s="398" t="str">
        <f>IF(ISERROR(VLOOKUP(Y54,'Directive OSH09 (FR)'!$T$6:$U$10,2,FALSE)),"",VLOOKUP(Y54,'Directive OSH09 (FR)'!$T$6:$U$10,2,FALSE))</f>
        <v/>
      </c>
      <c r="L54" s="398" t="str">
        <f>IF(ISERROR(VLOOKUP($A54,Dangers!$B$4:$G$1001,4,FALSE)),"ERR",IF(ISBLANK(VLOOKUP($A54,Dangers!$B$4:$G$1001,4,FALSE)),"","Yes"))</f>
        <v/>
      </c>
      <c r="M54" s="398" t="str">
        <f>IF(ISERROR(VLOOKUP($A54,Dangers!$B$4:$G$1001,6,FALSE)),"ERR",IF(ISBLANK((VLOOKUP($A54,Dangers!$B$4:$G$1001,6,FALSE))),"","Yes"))</f>
        <v/>
      </c>
      <c r="Q54" s="398" t="str">
        <f>IF(OR(L54="Yes",M54="Yes"),MAX(Q55:Q59),"")</f>
        <v/>
      </c>
      <c r="S54" s="398">
        <f>IF(L54="Yes",IF(SUM(S55:S59)=0,0,1),2)</f>
        <v>2</v>
      </c>
      <c r="T54" s="398">
        <f>IF(M54="Yes",IF(SUM(T55:T59)=0,0,1),2)</f>
        <v>2</v>
      </c>
      <c r="U54" s="398">
        <v>0</v>
      </c>
      <c r="V54" s="398">
        <v>0</v>
      </c>
      <c r="W54" s="398" t="str">
        <f>IF(ISERROR(VLOOKUP(H54,'Directive OSH09 (FR)'!$O$6:$P$10,2,FALSE)),"",VLOOKUP(H54,'Directive OSH09 (FR)'!$O$6:$P$10,2,FALSE))</f>
        <v/>
      </c>
      <c r="X54" s="398" t="str">
        <f>IF(ISERROR(VLOOKUP(I54,'Directive OSH09 (FR)'!$O$13:$P$17,2,FALSE)),"",VLOOKUP(I54,'Directive OSH09 (FR)'!$O$13:$P$17,2,FALSE))</f>
        <v/>
      </c>
      <c r="Y54" s="370" t="str">
        <f>IF(J54="","",IF(J54&gt;=161,5,IF(J54&gt;=65,4,IF(J54&gt;=20,3,IF(J54&gt;=9,2,1)))))</f>
        <v/>
      </c>
      <c r="Z54" s="412"/>
      <c r="AD54" s="453"/>
      <c r="AE54" s="412"/>
      <c r="AI54" s="453"/>
      <c r="AJ54" s="518"/>
    </row>
    <row r="55" spans="1:36">
      <c r="A55" s="260" t="s">
        <v>463</v>
      </c>
      <c r="B55" s="255"/>
      <c r="C55" s="255"/>
      <c r="D55" s="255"/>
      <c r="E55" s="266"/>
      <c r="F55" s="283"/>
      <c r="G55" s="256"/>
      <c r="H55" s="7"/>
      <c r="I55" s="8"/>
      <c r="J55" s="8" t="str">
        <f>IF(ISERROR(W55*X55),"",W55*X55)</f>
        <v/>
      </c>
      <c r="K55" s="14" t="str">
        <f>IF(ISERROR(VLOOKUP(Y55,'Directive OSH09 (FR)'!$T$6:$U$10,2,FALSE)),"",VLOOKUP(Y55,'Directive OSH09 (FR)'!$T$6:$U$10,2,FALSE))</f>
        <v/>
      </c>
      <c r="L55" s="126"/>
      <c r="M55" s="127"/>
      <c r="N55" s="27"/>
      <c r="O55" s="27"/>
      <c r="P55" s="27"/>
      <c r="Q55" s="57"/>
      <c r="R55" s="35"/>
      <c r="S55" s="7">
        <f t="shared" ref="S55:T59" si="35">U55</f>
        <v>1</v>
      </c>
      <c r="T55" s="35">
        <f t="shared" si="35"/>
        <v>1</v>
      </c>
      <c r="U55" s="3">
        <f>IF(A55="",0,IF(Q$54="",1,IF(Q$54+$U$54*365&lt;$U$1,1,0)))</f>
        <v>1</v>
      </c>
      <c r="V55" s="163">
        <f>IF(A55="",0,IF(Q$54="",1,IF(Q$54+$V$54*365&lt;$U$1,1,0)))</f>
        <v>1</v>
      </c>
      <c r="W55" s="162" t="str">
        <f>IF(ISERROR(VLOOKUP(H55,'Directive OSH09 (FR)'!$O$6:$P$10,2,FALSE)),"",VLOOKUP(H55,'Directive OSH09 (FR)'!$O$6:$P$10,2,FALSE))</f>
        <v/>
      </c>
      <c r="X55" s="3" t="str">
        <f>IF(ISERROR(VLOOKUP(I55,'Directive OSH09 (FR)'!$O$13:$P$17,2,FALSE)),"",VLOOKUP(I55,'Directive OSH09 (FR)'!$O$13:$P$17,2,FALSE))</f>
        <v/>
      </c>
      <c r="Y55" s="3" t="str">
        <f>IF(J55="","",IF(J55&gt;=161,5,IF(J55&gt;=65,4,IF(J55&gt;=20,3,IF(J55&gt;=9,2,1)))))</f>
        <v/>
      </c>
      <c r="Z55" s="196"/>
      <c r="AA55" s="418"/>
      <c r="AB55" s="418"/>
      <c r="AC55" s="418"/>
      <c r="AD55" s="419"/>
      <c r="AE55" s="823"/>
      <c r="AF55" s="314"/>
      <c r="AG55" s="8"/>
      <c r="AH55" s="8">
        <f>IF(ISERROR(AU55*AV55),"",AU55*AV55)</f>
        <v>0</v>
      </c>
      <c r="AI55" s="419"/>
    </row>
    <row r="56" spans="1:36">
      <c r="A56" s="261"/>
      <c r="B56" s="8"/>
      <c r="C56" s="8"/>
      <c r="D56" s="255"/>
      <c r="E56" s="266"/>
      <c r="F56" s="283"/>
      <c r="G56" s="321"/>
      <c r="H56" s="7"/>
      <c r="I56" s="8"/>
      <c r="J56" s="8" t="str">
        <f t="shared" ref="J56:J59" si="36">IF(ISERROR(W56*X56),"",W56*X56)</f>
        <v/>
      </c>
      <c r="K56" s="14" t="str">
        <f>IF(ISERROR(VLOOKUP(Y56,'Directive OSH09 (FR)'!$T$6:$U$10,2,FALSE)),"",VLOOKUP(Y56,'Directive OSH09 (FR)'!$T$6:$U$10,2,FALSE))</f>
        <v/>
      </c>
      <c r="L56" s="126"/>
      <c r="M56" s="127"/>
      <c r="N56" s="27"/>
      <c r="O56" s="27"/>
      <c r="P56" s="27"/>
      <c r="Q56" s="57"/>
      <c r="R56" s="35"/>
      <c r="S56" s="7">
        <f t="shared" si="35"/>
        <v>0</v>
      </c>
      <c r="T56" s="35">
        <f t="shared" si="35"/>
        <v>0</v>
      </c>
      <c r="U56" s="3">
        <f t="shared" ref="U56:U59" si="37">IF(A56="",0,IF(Q$54="",1,IF(Q$54+$U$54*365&lt;$U$1,1,0)))</f>
        <v>0</v>
      </c>
      <c r="V56" s="163">
        <f t="shared" ref="V56:V59" si="38">IF(A56="",0,IF(Q$54="",1,IF(Q$54+$V$54*365&lt;$U$1,1,0)))</f>
        <v>0</v>
      </c>
      <c r="W56" s="162" t="str">
        <f>IF(ISERROR(VLOOKUP(H56,'Directive OSH09 (FR)'!$O$6:$P$10,2,FALSE)),"",VLOOKUP(H56,'Directive OSH09 (FR)'!$O$6:$P$10,2,FALSE))</f>
        <v/>
      </c>
      <c r="X56" s="3" t="str">
        <f>IF(ISERROR(VLOOKUP(I56,'Directive OSH09 (FR)'!$O$13:$P$17,2,FALSE)),"",VLOOKUP(I56,'Directive OSH09 (FR)'!$O$13:$P$17,2,FALSE))</f>
        <v/>
      </c>
      <c r="Y56" s="3" t="str">
        <f t="shared" ref="Y56:Y59" si="39">IF(J56="","",IF(J56&gt;=161,5,IF(J56&gt;=65,4,IF(J56&gt;=20,3,IF(J56&gt;=9,2,1)))))</f>
        <v/>
      </c>
      <c r="Z56" s="196"/>
      <c r="AA56" s="418"/>
      <c r="AB56" s="418"/>
      <c r="AC56" s="418"/>
      <c r="AD56" s="419"/>
      <c r="AE56" s="823"/>
      <c r="AF56" s="314"/>
      <c r="AG56" s="8"/>
      <c r="AH56" s="8">
        <f t="shared" ref="AH56:AH59" si="40">IF(ISERROR(AU56*AV56),"",AU56*AV56)</f>
        <v>0</v>
      </c>
      <c r="AI56" s="419"/>
    </row>
    <row r="57" spans="1:36">
      <c r="A57" s="261"/>
      <c r="B57" s="8"/>
      <c r="C57" s="8"/>
      <c r="D57" s="442"/>
      <c r="E57" s="266"/>
      <c r="F57" s="283"/>
      <c r="G57" s="321"/>
      <c r="H57" s="7"/>
      <c r="I57" s="8"/>
      <c r="J57" s="8" t="str">
        <f t="shared" si="36"/>
        <v/>
      </c>
      <c r="K57" s="14" t="str">
        <f>IF(ISERROR(VLOOKUP(Y57,'Directive OSH09 (FR)'!$T$6:$U$10,2,FALSE)),"",VLOOKUP(Y57,'Directive OSH09 (FR)'!$T$6:$U$10,2,FALSE))</f>
        <v/>
      </c>
      <c r="L57" s="126"/>
      <c r="M57" s="127"/>
      <c r="N57" s="27"/>
      <c r="O57" s="27"/>
      <c r="P57" s="27"/>
      <c r="Q57" s="57"/>
      <c r="R57" s="35"/>
      <c r="S57" s="7">
        <f t="shared" si="35"/>
        <v>0</v>
      </c>
      <c r="T57" s="35">
        <f t="shared" si="35"/>
        <v>0</v>
      </c>
      <c r="U57" s="3">
        <f t="shared" si="37"/>
        <v>0</v>
      </c>
      <c r="V57" s="163">
        <f t="shared" si="38"/>
        <v>0</v>
      </c>
      <c r="W57" s="162" t="str">
        <f>IF(ISERROR(VLOOKUP(H57,'Directive OSH09 (FR)'!$O$6:$P$10,2,FALSE)),"",VLOOKUP(H57,'Directive OSH09 (FR)'!$O$6:$P$10,2,FALSE))</f>
        <v/>
      </c>
      <c r="X57" s="3" t="str">
        <f>IF(ISERROR(VLOOKUP(I57,'Directive OSH09 (FR)'!$O$13:$P$17,2,FALSE)),"",VLOOKUP(I57,'Directive OSH09 (FR)'!$O$13:$P$17,2,FALSE))</f>
        <v/>
      </c>
      <c r="Y57" s="3" t="str">
        <f t="shared" si="39"/>
        <v/>
      </c>
      <c r="Z57" s="196"/>
      <c r="AA57" s="418"/>
      <c r="AB57" s="418"/>
      <c r="AC57" s="418"/>
      <c r="AD57" s="419"/>
      <c r="AE57" s="823"/>
      <c r="AF57" s="314"/>
      <c r="AG57" s="8"/>
      <c r="AH57" s="8">
        <f t="shared" si="40"/>
        <v>0</v>
      </c>
      <c r="AI57" s="419"/>
    </row>
    <row r="58" spans="1:36">
      <c r="A58" s="261"/>
      <c r="B58" s="8"/>
      <c r="C58" s="8"/>
      <c r="D58" s="255"/>
      <c r="E58" s="266"/>
      <c r="F58" s="283"/>
      <c r="G58" s="321"/>
      <c r="H58" s="7"/>
      <c r="I58" s="8"/>
      <c r="J58" s="8"/>
      <c r="K58" s="14"/>
      <c r="L58" s="126"/>
      <c r="M58" s="127"/>
      <c r="N58" s="27"/>
      <c r="O58" s="27"/>
      <c r="P58" s="27"/>
      <c r="Q58" s="57"/>
      <c r="R58" s="35"/>
      <c r="S58" s="7"/>
      <c r="T58" s="35"/>
      <c r="U58" s="3"/>
      <c r="V58" s="163"/>
      <c r="W58" s="162"/>
      <c r="X58" s="3"/>
      <c r="Y58" s="3"/>
      <c r="Z58" s="196"/>
      <c r="AA58" s="418"/>
      <c r="AB58" s="418"/>
      <c r="AC58" s="418"/>
      <c r="AD58" s="419"/>
      <c r="AE58" s="823"/>
      <c r="AF58" s="314"/>
      <c r="AG58" s="8"/>
      <c r="AH58" s="8"/>
      <c r="AI58" s="419"/>
    </row>
    <row r="59" spans="1:36">
      <c r="A59" s="261"/>
      <c r="B59" s="8"/>
      <c r="C59" s="8"/>
      <c r="E59" s="266"/>
      <c r="F59" s="283"/>
      <c r="G59" s="321"/>
      <c r="H59" s="7"/>
      <c r="I59" s="8"/>
      <c r="J59" s="8" t="str">
        <f t="shared" si="36"/>
        <v/>
      </c>
      <c r="K59" s="14" t="str">
        <f>IF(ISERROR(VLOOKUP(Y59,'Directive OSH09 (FR)'!$T$6:$U$10,2,FALSE)),"",VLOOKUP(Y59,'Directive OSH09 (FR)'!$T$6:$U$10,2,FALSE))</f>
        <v/>
      </c>
      <c r="L59" s="126"/>
      <c r="M59" s="127"/>
      <c r="N59" s="27"/>
      <c r="O59" s="27"/>
      <c r="P59" s="27"/>
      <c r="Q59" s="57"/>
      <c r="R59" s="35"/>
      <c r="S59" s="7">
        <f t="shared" si="35"/>
        <v>0</v>
      </c>
      <c r="T59" s="35">
        <f t="shared" si="35"/>
        <v>0</v>
      </c>
      <c r="U59" s="3">
        <f t="shared" si="37"/>
        <v>0</v>
      </c>
      <c r="V59" s="163">
        <f t="shared" si="38"/>
        <v>0</v>
      </c>
      <c r="W59" s="162" t="str">
        <f>IF(ISERROR(VLOOKUP(H59,'Directive OSH09 (FR)'!$O$6:$P$10,2,FALSE)),"",VLOOKUP(H59,'Directive OSH09 (FR)'!$O$6:$P$10,2,FALSE))</f>
        <v/>
      </c>
      <c r="X59" s="3" t="str">
        <f>IF(ISERROR(VLOOKUP(I59,'Directive OSH09 (FR)'!$O$13:$P$17,2,FALSE)),"",VLOOKUP(I59,'Directive OSH09 (FR)'!$O$13:$P$17,2,FALSE))</f>
        <v/>
      </c>
      <c r="Y59" s="3" t="str">
        <f t="shared" si="39"/>
        <v/>
      </c>
      <c r="Z59" s="196"/>
      <c r="AA59" s="418"/>
      <c r="AB59" s="418"/>
      <c r="AC59" s="418"/>
      <c r="AD59" s="419"/>
      <c r="AE59" s="823"/>
      <c r="AF59" s="314"/>
      <c r="AG59" s="8"/>
      <c r="AH59" s="8">
        <f t="shared" si="40"/>
        <v>0</v>
      </c>
      <c r="AI59" s="419"/>
    </row>
    <row r="60" spans="1:36" s="398" customFormat="1" ht="25.5">
      <c r="A60" s="441" t="s">
        <v>279</v>
      </c>
      <c r="J60" s="398">
        <f>IF(SUM(J61:J65)=0,"",MAX(J61:J65))</f>
        <v>36</v>
      </c>
      <c r="K60" s="398" t="str">
        <f>IF(ISERROR(VLOOKUP(Y60,'Directive OSH09 (FR)'!$T$6:$U$10,2,FALSE)),"",VLOOKUP(Y60,'Directive OSH09 (FR)'!$T$6:$U$10,2,FALSE))</f>
        <v>3-Moderé</v>
      </c>
      <c r="L60" s="398" t="str">
        <f>IF(ISERROR(VLOOKUP($A60,Dangers!$B$4:$G$1001,4,FALSE)),"ERR",IF(ISBLANK(VLOOKUP($A60,Dangers!$B$4:$G$1001,4,FALSE)),"","Yes"))</f>
        <v/>
      </c>
      <c r="M60" s="398" t="str">
        <f>IF(ISERROR(VLOOKUP($A60,Dangers!$B$4:$G$1001,6,FALSE)),"ERR",IF(ISBLANK((VLOOKUP($A60,Dangers!$B$4:$G$1001,6,FALSE))),"","Yes"))</f>
        <v/>
      </c>
      <c r="Q60" s="398" t="str">
        <f>IF(OR(L60="Yes",M60="Yes"),MAX(Q61:Q65),"")</f>
        <v/>
      </c>
      <c r="S60" s="398">
        <f>IF(L60="Yes",IF(SUM(S61:S65)=0,0,1),2)</f>
        <v>2</v>
      </c>
      <c r="T60" s="398">
        <f>IF(M60="Yes",IF(SUM(T61:T65)=0,0,1),2)</f>
        <v>2</v>
      </c>
      <c r="U60" s="398">
        <v>0</v>
      </c>
      <c r="V60" s="398">
        <v>0</v>
      </c>
      <c r="W60" s="398" t="str">
        <f>IF(ISERROR(VLOOKUP(H60,'Directive OSH09 (FR)'!$O$6:$P$10,2,FALSE)),"",VLOOKUP(H60,'Directive OSH09 (FR)'!$O$6:$P$10,2,FALSE))</f>
        <v/>
      </c>
      <c r="X60" s="398" t="str">
        <f>IF(ISERROR(VLOOKUP(I60,'Directive OSH09 (FR)'!$O$13:$P$17,2,FALSE)),"",VLOOKUP(I60,'Directive OSH09 (FR)'!$O$13:$P$17,2,FALSE))</f>
        <v/>
      </c>
      <c r="Y60" s="370">
        <f>IF(J60="","",IF(J60&gt;=161,5,IF(J60&gt;=65,4,IF(J60&gt;=20,3,IF(J60&gt;=9,2,1)))))</f>
        <v>3</v>
      </c>
      <c r="Z60" s="412"/>
      <c r="AD60" s="453"/>
      <c r="AE60" s="412"/>
      <c r="AI60" s="453"/>
      <c r="AJ60" s="518"/>
    </row>
    <row r="61" spans="1:36" ht="76.5">
      <c r="A61" s="261"/>
      <c r="B61" s="255" t="s">
        <v>1003</v>
      </c>
      <c r="C61" s="255" t="s">
        <v>1189</v>
      </c>
      <c r="D61" s="8" t="s">
        <v>1190</v>
      </c>
      <c r="E61" s="266" t="s">
        <v>36</v>
      </c>
      <c r="F61" s="283">
        <v>3</v>
      </c>
      <c r="G61" s="321" t="s">
        <v>1191</v>
      </c>
      <c r="H61" s="7" t="s">
        <v>35</v>
      </c>
      <c r="I61" s="8" t="s">
        <v>49</v>
      </c>
      <c r="J61" s="8">
        <f>IF(ISERROR(W61*X61),"",W61*X61)</f>
        <v>36</v>
      </c>
      <c r="K61" s="14" t="str">
        <f>IF(ISERROR(VLOOKUP(Y61,'Directive OSH09 (FR)'!$T$6:$U$10,2,FALSE)),"",VLOOKUP(Y61,'Directive OSH09 (FR)'!$T$6:$U$10,2,FALSE))</f>
        <v>3-Moderé</v>
      </c>
      <c r="L61" s="126"/>
      <c r="M61" s="127"/>
      <c r="N61" s="27"/>
      <c r="O61" s="27"/>
      <c r="P61" s="27"/>
      <c r="Q61" s="57"/>
      <c r="R61" s="35"/>
      <c r="S61" s="7">
        <f t="shared" ref="S61:T65" si="41">U61</f>
        <v>0</v>
      </c>
      <c r="T61" s="35">
        <f t="shared" si="41"/>
        <v>0</v>
      </c>
      <c r="U61" s="3">
        <f>IF(A61="",0,IF(Q$60="",1,IF(Q$60+$U$60*365&lt;$U$1,1,0)))</f>
        <v>0</v>
      </c>
      <c r="V61" s="163">
        <f>IF(A61="",0,IF(Q$60="",1,IF(Q$60+$V$60*365&lt;$U$1,1,0)))</f>
        <v>0</v>
      </c>
      <c r="W61" s="162">
        <f>IF(ISERROR(VLOOKUP(H61,'Directive OSH09 (FR)'!$O$6:$P$10,2,FALSE)),"",VLOOKUP(H61,'Directive OSH09 (FR)'!$O$6:$P$10,2,FALSE))</f>
        <v>2</v>
      </c>
      <c r="X61" s="3">
        <f>IF(ISERROR(VLOOKUP(I61,'Directive OSH09 (FR)'!$O$13:$P$17,2,FALSE)),"",VLOOKUP(I61,'Directive OSH09 (FR)'!$O$13:$P$17,2,FALSE))</f>
        <v>18</v>
      </c>
      <c r="Y61" s="3">
        <f>IF(J61="","",IF(J61&gt;=161,5,IF(J61&gt;=65,4,IF(J61&gt;=20,3,IF(J61&gt;=9,2,1)))))</f>
        <v>3</v>
      </c>
      <c r="Z61" s="417"/>
      <c r="AA61" s="418"/>
      <c r="AB61" s="418"/>
      <c r="AC61" s="418"/>
      <c r="AD61" s="419"/>
      <c r="AE61" s="417"/>
      <c r="AF61" s="418"/>
      <c r="AG61" s="418"/>
      <c r="AH61" s="418"/>
      <c r="AI61" s="419"/>
    </row>
    <row r="62" spans="1:36" ht="76.5">
      <c r="A62" s="261"/>
      <c r="B62" s="8" t="s">
        <v>1003</v>
      </c>
      <c r="C62" s="8" t="s">
        <v>1192</v>
      </c>
      <c r="D62" s="8" t="s">
        <v>1193</v>
      </c>
      <c r="E62" s="266" t="s">
        <v>36</v>
      </c>
      <c r="F62" s="283">
        <v>3</v>
      </c>
      <c r="G62" s="321" t="s">
        <v>1130</v>
      </c>
      <c r="H62" s="7" t="s">
        <v>35</v>
      </c>
      <c r="I62" s="8" t="s">
        <v>48</v>
      </c>
      <c r="J62" s="8">
        <f t="shared" ref="J62:J65" si="42">IF(ISERROR(W62*X62),"",W62*X62)</f>
        <v>16</v>
      </c>
      <c r="K62" s="14" t="str">
        <f>IF(ISERROR(VLOOKUP(Y62,'Directive OSH09 (FR)'!$T$6:$U$10,2,FALSE)),"",VLOOKUP(Y62,'Directive OSH09 (FR)'!$T$6:$U$10,2,FALSE))</f>
        <v>2-Tolérable</v>
      </c>
      <c r="L62" s="126"/>
      <c r="M62" s="127"/>
      <c r="N62" s="27"/>
      <c r="O62" s="27"/>
      <c r="P62" s="27"/>
      <c r="Q62" s="57"/>
      <c r="R62" s="35"/>
      <c r="S62" s="7">
        <f t="shared" si="41"/>
        <v>0</v>
      </c>
      <c r="T62" s="35">
        <f t="shared" si="41"/>
        <v>0</v>
      </c>
      <c r="U62" s="3">
        <f t="shared" ref="U62:U65" si="43">IF(A62="",0,IF(Q$60="",1,IF(Q$60+$U$60*365&lt;$U$1,1,0)))</f>
        <v>0</v>
      </c>
      <c r="V62" s="163">
        <f t="shared" ref="V62:V65" si="44">IF(A62="",0,IF(Q$60="",1,IF(Q$60+$V$60*365&lt;$U$1,1,0)))</f>
        <v>0</v>
      </c>
      <c r="W62" s="162">
        <f>IF(ISERROR(VLOOKUP(H62,'Directive OSH09 (FR)'!$O$6:$P$10,2,FALSE)),"",VLOOKUP(H62,'Directive OSH09 (FR)'!$O$6:$P$10,2,FALSE))</f>
        <v>2</v>
      </c>
      <c r="X62" s="3">
        <f>IF(ISERROR(VLOOKUP(I62,'Directive OSH09 (FR)'!$O$13:$P$17,2,FALSE)),"",VLOOKUP(I62,'Directive OSH09 (FR)'!$O$13:$P$17,2,FALSE))</f>
        <v>8</v>
      </c>
      <c r="Y62" s="3">
        <f t="shared" ref="Y62:Y65" si="45">IF(J62="","",IF(J62&gt;=161,5,IF(J62&gt;=65,4,IF(J62&gt;=20,3,IF(J62&gt;=9,2,1)))))</f>
        <v>2</v>
      </c>
      <c r="Z62" s="417"/>
      <c r="AA62" s="418"/>
      <c r="AB62" s="418"/>
      <c r="AC62" s="418"/>
      <c r="AD62" s="419"/>
      <c r="AE62" s="417"/>
      <c r="AF62" s="418"/>
      <c r="AG62" s="418"/>
      <c r="AH62" s="418"/>
      <c r="AI62" s="419"/>
    </row>
    <row r="63" spans="1:36">
      <c r="A63" s="261"/>
      <c r="B63" s="8"/>
      <c r="C63" s="8"/>
      <c r="D63" s="8"/>
      <c r="E63" s="266"/>
      <c r="F63" s="283"/>
      <c r="G63" s="321"/>
      <c r="H63" s="7"/>
      <c r="I63" s="8"/>
      <c r="J63" s="8" t="str">
        <f t="shared" si="42"/>
        <v/>
      </c>
      <c r="K63" s="14" t="str">
        <f>IF(ISERROR(VLOOKUP(Y63,'Directive OSH09 (FR)'!$T$6:$U$10,2,FALSE)),"",VLOOKUP(Y63,'Directive OSH09 (FR)'!$T$6:$U$10,2,FALSE))</f>
        <v/>
      </c>
      <c r="L63" s="126"/>
      <c r="M63" s="127"/>
      <c r="N63" s="27"/>
      <c r="O63" s="27"/>
      <c r="P63" s="27"/>
      <c r="Q63" s="57"/>
      <c r="R63" s="35"/>
      <c r="S63" s="7">
        <f t="shared" si="41"/>
        <v>0</v>
      </c>
      <c r="T63" s="35">
        <f t="shared" si="41"/>
        <v>0</v>
      </c>
      <c r="U63" s="3">
        <f t="shared" si="43"/>
        <v>0</v>
      </c>
      <c r="V63" s="163">
        <f t="shared" si="44"/>
        <v>0</v>
      </c>
      <c r="W63" s="162" t="str">
        <f>IF(ISERROR(VLOOKUP(H63,'Directive OSH09 (FR)'!$O$6:$P$10,2,FALSE)),"",VLOOKUP(H63,'Directive OSH09 (FR)'!$O$6:$P$10,2,FALSE))</f>
        <v/>
      </c>
      <c r="X63" s="3" t="str">
        <f>IF(ISERROR(VLOOKUP(I63,'Directive OSH09 (FR)'!$O$13:$P$17,2,FALSE)),"",VLOOKUP(I63,'Directive OSH09 (FR)'!$O$13:$P$17,2,FALSE))</f>
        <v/>
      </c>
      <c r="Y63" s="3" t="str">
        <f t="shared" si="45"/>
        <v/>
      </c>
      <c r="Z63" s="417"/>
      <c r="AA63" s="418"/>
      <c r="AB63" s="418"/>
      <c r="AC63" s="418"/>
      <c r="AD63" s="419"/>
      <c r="AE63" s="417"/>
      <c r="AF63" s="418"/>
      <c r="AG63" s="418"/>
      <c r="AH63" s="418"/>
      <c r="AI63" s="419"/>
    </row>
    <row r="64" spans="1:36">
      <c r="A64" s="261"/>
      <c r="B64" s="8"/>
      <c r="C64" s="8"/>
      <c r="D64" s="8"/>
      <c r="E64" s="266"/>
      <c r="F64" s="283"/>
      <c r="G64" s="321"/>
      <c r="H64" s="7"/>
      <c r="I64" s="8"/>
      <c r="J64" s="8" t="str">
        <f t="shared" si="42"/>
        <v/>
      </c>
      <c r="K64" s="14" t="str">
        <f>IF(ISERROR(VLOOKUP(Y64,'Directive OSH09 (FR)'!$T$6:$U$10,2,FALSE)),"",VLOOKUP(Y64,'Directive OSH09 (FR)'!$T$6:$U$10,2,FALSE))</f>
        <v/>
      </c>
      <c r="L64" s="126"/>
      <c r="M64" s="127"/>
      <c r="N64" s="27"/>
      <c r="O64" s="27"/>
      <c r="P64" s="27"/>
      <c r="Q64" s="57"/>
      <c r="R64" s="35"/>
      <c r="S64" s="7">
        <f t="shared" si="41"/>
        <v>0</v>
      </c>
      <c r="T64" s="35">
        <f t="shared" si="41"/>
        <v>0</v>
      </c>
      <c r="U64" s="3">
        <f t="shared" si="43"/>
        <v>0</v>
      </c>
      <c r="V64" s="163">
        <f t="shared" si="44"/>
        <v>0</v>
      </c>
      <c r="W64" s="162" t="str">
        <f>IF(ISERROR(VLOOKUP(H64,'Directive OSH09 (FR)'!$O$6:$P$10,2,FALSE)),"",VLOOKUP(H64,'Directive OSH09 (FR)'!$O$6:$P$10,2,FALSE))</f>
        <v/>
      </c>
      <c r="X64" s="3" t="str">
        <f>IF(ISERROR(VLOOKUP(I64,'Directive OSH09 (FR)'!$O$13:$P$17,2,FALSE)),"",VLOOKUP(I64,'Directive OSH09 (FR)'!$O$13:$P$17,2,FALSE))</f>
        <v/>
      </c>
      <c r="Y64" s="3" t="str">
        <f t="shared" si="45"/>
        <v/>
      </c>
      <c r="Z64" s="417"/>
      <c r="AA64" s="418"/>
      <c r="AB64" s="418"/>
      <c r="AC64" s="418"/>
      <c r="AD64" s="419"/>
      <c r="AE64" s="417"/>
      <c r="AF64" s="418"/>
      <c r="AG64" s="418"/>
      <c r="AH64" s="418"/>
      <c r="AI64" s="419"/>
    </row>
    <row r="65" spans="1:36" ht="5.25" customHeight="1">
      <c r="A65" s="405"/>
      <c r="B65" s="62"/>
      <c r="C65" s="62"/>
      <c r="D65" s="62"/>
      <c r="E65" s="293"/>
      <c r="F65" s="293"/>
      <c r="G65" s="458"/>
      <c r="H65" s="61"/>
      <c r="I65" s="62"/>
      <c r="J65" s="62" t="str">
        <f t="shared" si="42"/>
        <v/>
      </c>
      <c r="K65" s="63" t="str">
        <f>IF(ISERROR(VLOOKUP(Y65,'Directive OSH09 (FR)'!$T$6:$U$10,2,FALSE)),"",VLOOKUP(Y65,'Directive OSH09 (FR)'!$T$6:$U$10,2,FALSE))</f>
        <v/>
      </c>
      <c r="L65" s="61"/>
      <c r="M65" s="64"/>
      <c r="N65" s="64"/>
      <c r="O65" s="64"/>
      <c r="P65" s="64"/>
      <c r="Q65" s="65"/>
      <c r="R65" s="66"/>
      <c r="S65" s="61">
        <f t="shared" si="41"/>
        <v>0</v>
      </c>
      <c r="T65" s="66">
        <f t="shared" si="41"/>
        <v>0</v>
      </c>
      <c r="U65" s="164">
        <f t="shared" si="43"/>
        <v>0</v>
      </c>
      <c r="V65" s="165">
        <f t="shared" si="44"/>
        <v>0</v>
      </c>
      <c r="W65" s="162" t="str">
        <f>IF(ISERROR(VLOOKUP(H65,'Directive OSH09 (FR)'!$O$6:$P$10,2,FALSE)),"",VLOOKUP(H65,'Directive OSH09 (FR)'!$O$6:$P$10,2,FALSE))</f>
        <v/>
      </c>
      <c r="X65" s="3" t="str">
        <f>IF(ISERROR(VLOOKUP(I65,'Directive OSH09 (FR)'!$O$13:$P$17,2,FALSE)),"",VLOOKUP(I65,'Directive OSH09 (FR)'!$O$13:$P$17,2,FALSE))</f>
        <v/>
      </c>
      <c r="Y65" s="3" t="str">
        <f t="shared" si="45"/>
        <v/>
      </c>
      <c r="Z65" s="417"/>
      <c r="AA65" s="418"/>
      <c r="AB65" s="418"/>
      <c r="AC65" s="418"/>
      <c r="AD65" s="419"/>
      <c r="AE65" s="417"/>
      <c r="AF65" s="418"/>
      <c r="AG65" s="418"/>
      <c r="AH65" s="418"/>
      <c r="AI65" s="419"/>
    </row>
    <row r="66" spans="1:36" s="398" customFormat="1">
      <c r="A66" s="441" t="s">
        <v>280</v>
      </c>
      <c r="J66" s="398">
        <f>IF(SUM(J67:J71)=0,"",MAX(J67:J71))</f>
        <v>16</v>
      </c>
      <c r="K66" s="398" t="str">
        <f>IF(ISERROR(VLOOKUP(Y66,'Directive OSH09 (FR)'!$T$6:$U$10,2,FALSE)),"",VLOOKUP(Y66,'Directive OSH09 (FR)'!$T$6:$U$10,2,FALSE))</f>
        <v>2-Tolérable</v>
      </c>
      <c r="L66" s="398" t="str">
        <f>IF(ISERROR(VLOOKUP($A66,Dangers!$B$4:$G$1001,4,FALSE)),"ERR",IF(ISBLANK(VLOOKUP($A66,Dangers!$B$4:$G$1001,4,FALSE)),"","Yes"))</f>
        <v>Yes</v>
      </c>
      <c r="M66" s="398" t="str">
        <f>IF(ISERROR(VLOOKUP($A66,Dangers!$B$4:$G$1001,6,FALSE)),"ERR",IF(ISBLANK((VLOOKUP($A66,Dangers!$B$4:$G$1001,6,FALSE))),"","Yes"))</f>
        <v>Yes</v>
      </c>
      <c r="Q66" s="398">
        <f>IF(OR(L66="Yes",M66="Yes"),MAX(Q67:Q71),"")</f>
        <v>0</v>
      </c>
      <c r="S66" s="398">
        <f>IF(L66="Yes",IF(SUM(S67:S71)=0,0,1),2)</f>
        <v>1</v>
      </c>
      <c r="T66" s="398">
        <f>IF(M66="Yes",IF(SUM(T67:T71)=0,0,1),2)</f>
        <v>1</v>
      </c>
      <c r="U66" s="398">
        <v>5</v>
      </c>
      <c r="V66" s="398">
        <v>5</v>
      </c>
      <c r="W66" s="398" t="str">
        <f>IF(ISERROR(VLOOKUP(H66,'Directive OSH09 (FR)'!$O$6:$P$10,2,FALSE)),"",VLOOKUP(H66,'Directive OSH09 (FR)'!$O$6:$P$10,2,FALSE))</f>
        <v/>
      </c>
      <c r="X66" s="398" t="str">
        <f>IF(ISERROR(VLOOKUP(I66,'Directive OSH09 (FR)'!$O$13:$P$17,2,FALSE)),"",VLOOKUP(I66,'Directive OSH09 (FR)'!$O$13:$P$17,2,FALSE))</f>
        <v/>
      </c>
      <c r="Y66" s="370">
        <f>IF(J66="","",IF(J66&gt;=161,5,IF(J66&gt;=65,4,IF(J66&gt;=20,3,IF(J66&gt;=9,2,1)))))</f>
        <v>2</v>
      </c>
      <c r="Z66" s="412"/>
      <c r="AD66" s="453"/>
      <c r="AE66" s="412"/>
      <c r="AI66" s="453"/>
      <c r="AJ66" s="518"/>
    </row>
    <row r="67" spans="1:36" ht="63.75" customHeight="1">
      <c r="A67" s="261" t="s">
        <v>1182</v>
      </c>
      <c r="B67" s="8" t="s">
        <v>509</v>
      </c>
      <c r="C67" s="8" t="s">
        <v>1315</v>
      </c>
      <c r="D67" s="8" t="s">
        <v>1194</v>
      </c>
      <c r="E67" s="266" t="s">
        <v>39</v>
      </c>
      <c r="F67" s="283">
        <v>3</v>
      </c>
      <c r="G67" s="321" t="s">
        <v>511</v>
      </c>
      <c r="H67" s="7" t="s">
        <v>35</v>
      </c>
      <c r="I67" s="8" t="s">
        <v>48</v>
      </c>
      <c r="J67" s="8">
        <f>IF(ISERROR(W67*X67),"",W67*X67)</f>
        <v>16</v>
      </c>
      <c r="K67" s="14" t="str">
        <f>IF(ISERROR(VLOOKUP(Y67,'Directive OSH09 (FR)'!$T$6:$U$10,2,FALSE)),"",VLOOKUP(Y67,'Directive OSH09 (FR)'!$T$6:$U$10,2,FALSE))</f>
        <v>2-Tolérable</v>
      </c>
      <c r="L67" s="126"/>
      <c r="M67" s="127"/>
      <c r="N67" s="27"/>
      <c r="O67" s="27"/>
      <c r="P67" s="27"/>
      <c r="Q67" s="57"/>
      <c r="R67" s="35"/>
      <c r="S67" s="7">
        <f>U67</f>
        <v>1</v>
      </c>
      <c r="T67" s="35">
        <f>V67</f>
        <v>1</v>
      </c>
      <c r="U67" s="3">
        <f>IF(A67="",0,IF(Q$24="",1,IF(Q$24+$U$24*365&lt;$U$1,1,0)))</f>
        <v>1</v>
      </c>
      <c r="V67" s="163">
        <f>IF(A67="",0,IF(Q$24="",1,IF(Q$24+$V$24*365&lt;$U$1,1,0)))</f>
        <v>1</v>
      </c>
      <c r="W67" s="162">
        <f>IF(ISERROR(VLOOKUP(H67,'Directive OSH09 (FR)'!$O$6:$P$10,2,FALSE)),"",VLOOKUP(H67,'Directive OSH09 (FR)'!$O$6:$P$10,2,FALSE))</f>
        <v>2</v>
      </c>
      <c r="X67" s="3">
        <f>IF(ISERROR(VLOOKUP(I67,'Directive OSH09 (FR)'!$O$13:$P$17,2,FALSE)),"",VLOOKUP(I67,'Directive OSH09 (FR)'!$O$13:$P$17,2,FALSE))</f>
        <v>8</v>
      </c>
      <c r="Y67" s="3">
        <f>IF(J67="","",IF(J67&gt;=161,5,IF(J67&gt;=65,4,IF(J67&gt;=20,3,IF(J67&gt;=9,2,1)))))</f>
        <v>2</v>
      </c>
      <c r="Z67" s="417"/>
      <c r="AA67" s="418"/>
      <c r="AB67" s="418"/>
      <c r="AC67" s="418"/>
      <c r="AD67" s="419"/>
      <c r="AE67" s="417"/>
      <c r="AF67" s="418"/>
      <c r="AG67" s="418"/>
      <c r="AH67" s="418"/>
      <c r="AI67" s="419"/>
    </row>
    <row r="68" spans="1:36">
      <c r="A68" s="261"/>
      <c r="B68" s="8"/>
      <c r="C68" s="8"/>
      <c r="D68" s="8"/>
      <c r="E68" s="266"/>
      <c r="F68" s="283"/>
      <c r="G68" s="321"/>
      <c r="H68" s="7"/>
      <c r="I68" s="8"/>
      <c r="J68" s="8"/>
      <c r="K68" s="14"/>
      <c r="L68" s="126"/>
      <c r="M68" s="127"/>
      <c r="N68" s="27"/>
      <c r="O68" s="27"/>
      <c r="P68" s="27"/>
      <c r="Q68" s="57"/>
      <c r="R68" s="35"/>
      <c r="S68" s="7"/>
      <c r="T68" s="35"/>
      <c r="U68" s="3"/>
      <c r="V68" s="163"/>
      <c r="W68" s="162"/>
      <c r="X68" s="3"/>
      <c r="Y68" s="3"/>
      <c r="Z68" s="417"/>
      <c r="AA68" s="418"/>
      <c r="AB68" s="418"/>
      <c r="AC68" s="418"/>
      <c r="AD68" s="419"/>
      <c r="AE68" s="417"/>
      <c r="AF68" s="418"/>
      <c r="AG68" s="418"/>
      <c r="AH68" s="418"/>
      <c r="AI68" s="419"/>
    </row>
    <row r="69" spans="1:36">
      <c r="A69" s="261"/>
      <c r="B69" s="8"/>
      <c r="C69" s="8"/>
      <c r="D69" s="8"/>
      <c r="E69" s="266"/>
      <c r="F69" s="283"/>
      <c r="G69" s="321"/>
      <c r="H69" s="7"/>
      <c r="I69" s="8"/>
      <c r="J69" s="8" t="str">
        <f t="shared" ref="J69:J71" si="46">IF(ISERROR(W69*X69),"",W69*X69)</f>
        <v/>
      </c>
      <c r="K69" s="14" t="str">
        <f>IF(ISERROR(VLOOKUP(Y69,'Directive OSH09 (FR)'!$T$6:$U$10,2,FALSE)),"",VLOOKUP(Y69,'Directive OSH09 (FR)'!$T$6:$U$10,2,FALSE))</f>
        <v/>
      </c>
      <c r="L69" s="126"/>
      <c r="M69" s="127"/>
      <c r="N69" s="27"/>
      <c r="O69" s="27"/>
      <c r="P69" s="27"/>
      <c r="Q69" s="57"/>
      <c r="R69" s="35"/>
      <c r="S69" s="7">
        <f t="shared" ref="S69:T71" si="47">U69</f>
        <v>0</v>
      </c>
      <c r="T69" s="35">
        <f t="shared" si="47"/>
        <v>0</v>
      </c>
      <c r="U69" s="3">
        <f t="shared" ref="U69:U71" si="48">IF(A69="",0,IF(Q$66="",1,IF(Q$66+$U$66*365&lt;$U$1,1,0)))</f>
        <v>0</v>
      </c>
      <c r="V69" s="163">
        <f t="shared" ref="V69:V71" si="49">IF(A69="",0,IF(Q$66="",1,IF(Q$66+$V$66*365&lt;$U$1,1,0)))</f>
        <v>0</v>
      </c>
      <c r="W69" s="162" t="str">
        <f>IF(ISERROR(VLOOKUP(H69,'Directive OSH09 (FR)'!$O$6:$P$10,2,FALSE)),"",VLOOKUP(H69,'Directive OSH09 (FR)'!$O$6:$P$10,2,FALSE))</f>
        <v/>
      </c>
      <c r="X69" s="3" t="str">
        <f>IF(ISERROR(VLOOKUP(I69,'Directive OSH09 (FR)'!$O$13:$P$17,2,FALSE)),"",VLOOKUP(I69,'Directive OSH09 (FR)'!$O$13:$P$17,2,FALSE))</f>
        <v/>
      </c>
      <c r="Y69" s="3" t="str">
        <f t="shared" ref="Y69:Y71" si="50">IF(J69="","",IF(J69&gt;=161,5,IF(J69&gt;=65,4,IF(J69&gt;=20,3,IF(J69&gt;=9,2,1)))))</f>
        <v/>
      </c>
      <c r="Z69" s="417"/>
      <c r="AA69" s="418"/>
      <c r="AB69" s="418"/>
      <c r="AC69" s="418"/>
      <c r="AD69" s="419"/>
      <c r="AE69" s="417"/>
      <c r="AF69" s="418"/>
      <c r="AG69" s="418"/>
      <c r="AH69" s="418"/>
      <c r="AI69" s="419"/>
    </row>
    <row r="70" spans="1:36">
      <c r="A70" s="261"/>
      <c r="B70" s="8"/>
      <c r="C70" s="8"/>
      <c r="D70" s="8"/>
      <c r="E70" s="266"/>
      <c r="F70" s="283"/>
      <c r="G70" s="321"/>
      <c r="H70" s="7"/>
      <c r="I70" s="8"/>
      <c r="J70" s="8" t="str">
        <f t="shared" si="46"/>
        <v/>
      </c>
      <c r="K70" s="14" t="str">
        <f>IF(ISERROR(VLOOKUP(Y70,'Directive OSH09 (FR)'!$T$6:$U$10,2,FALSE)),"",VLOOKUP(Y70,'Directive OSH09 (FR)'!$T$6:$U$10,2,FALSE))</f>
        <v/>
      </c>
      <c r="L70" s="126"/>
      <c r="M70" s="127"/>
      <c r="N70" s="27"/>
      <c r="O70" s="27"/>
      <c r="P70" s="27"/>
      <c r="Q70" s="57"/>
      <c r="R70" s="35"/>
      <c r="S70" s="7">
        <f t="shared" si="47"/>
        <v>0</v>
      </c>
      <c r="T70" s="35">
        <f t="shared" si="47"/>
        <v>0</v>
      </c>
      <c r="U70" s="3">
        <f t="shared" si="48"/>
        <v>0</v>
      </c>
      <c r="V70" s="163">
        <f t="shared" si="49"/>
        <v>0</v>
      </c>
      <c r="W70" s="162" t="str">
        <f>IF(ISERROR(VLOOKUP(H70,'Directive OSH09 (FR)'!$O$6:$P$10,2,FALSE)),"",VLOOKUP(H70,'Directive OSH09 (FR)'!$O$6:$P$10,2,FALSE))</f>
        <v/>
      </c>
      <c r="X70" s="3" t="str">
        <f>IF(ISERROR(VLOOKUP(I70,'Directive OSH09 (FR)'!$O$13:$P$17,2,FALSE)),"",VLOOKUP(I70,'Directive OSH09 (FR)'!$O$13:$P$17,2,FALSE))</f>
        <v/>
      </c>
      <c r="Y70" s="3" t="str">
        <f t="shared" si="50"/>
        <v/>
      </c>
      <c r="Z70" s="417"/>
      <c r="AA70" s="418"/>
      <c r="AB70" s="418"/>
      <c r="AC70" s="418"/>
      <c r="AD70" s="419"/>
      <c r="AE70" s="417"/>
      <c r="AF70" s="418"/>
      <c r="AG70" s="418"/>
      <c r="AH70" s="418"/>
      <c r="AI70" s="419"/>
    </row>
    <row r="71" spans="1:36" ht="5.25" customHeight="1">
      <c r="A71" s="405"/>
      <c r="B71" s="62"/>
      <c r="C71" s="62"/>
      <c r="D71" s="62"/>
      <c r="E71" s="293"/>
      <c r="F71" s="293"/>
      <c r="G71" s="458"/>
      <c r="H71" s="61"/>
      <c r="I71" s="62"/>
      <c r="J71" s="62" t="str">
        <f t="shared" si="46"/>
        <v/>
      </c>
      <c r="K71" s="63" t="str">
        <f>IF(ISERROR(VLOOKUP(Y71,'Directive OSH09 (FR)'!$T$6:$U$10,2,FALSE)),"",VLOOKUP(Y71,'Directive OSH09 (FR)'!$T$6:$U$10,2,FALSE))</f>
        <v/>
      </c>
      <c r="L71" s="61"/>
      <c r="M71" s="64"/>
      <c r="N71" s="64"/>
      <c r="O71" s="64"/>
      <c r="P71" s="64"/>
      <c r="Q71" s="65"/>
      <c r="R71" s="66"/>
      <c r="S71" s="61">
        <f t="shared" si="47"/>
        <v>0</v>
      </c>
      <c r="T71" s="66">
        <f t="shared" si="47"/>
        <v>0</v>
      </c>
      <c r="U71" s="164">
        <f t="shared" si="48"/>
        <v>0</v>
      </c>
      <c r="V71" s="165">
        <f t="shared" si="49"/>
        <v>0</v>
      </c>
      <c r="W71" s="162" t="str">
        <f>IF(ISERROR(VLOOKUP(H71,'Directive OSH09 (FR)'!$O$6:$P$10,2,FALSE)),"",VLOOKUP(H71,'Directive OSH09 (FR)'!$O$6:$P$10,2,FALSE))</f>
        <v/>
      </c>
      <c r="X71" s="3" t="str">
        <f>IF(ISERROR(VLOOKUP(I71,'Directive OSH09 (FR)'!$O$13:$P$17,2,FALSE)),"",VLOOKUP(I71,'Directive OSH09 (FR)'!$O$13:$P$17,2,FALSE))</f>
        <v/>
      </c>
      <c r="Y71" s="3" t="str">
        <f t="shared" si="50"/>
        <v/>
      </c>
      <c r="Z71" s="417"/>
      <c r="AA71" s="418"/>
      <c r="AB71" s="418"/>
      <c r="AC71" s="418"/>
      <c r="AD71" s="419"/>
      <c r="AE71" s="417"/>
      <c r="AF71" s="418"/>
      <c r="AG71" s="418"/>
      <c r="AH71" s="418"/>
      <c r="AI71" s="419"/>
    </row>
    <row r="72" spans="1:36" s="398" customFormat="1">
      <c r="A72" s="441" t="s">
        <v>282</v>
      </c>
      <c r="J72" s="398" t="str">
        <f>IF(SUM(J73:J77)=0,"",MAX(J73:J77))</f>
        <v/>
      </c>
      <c r="K72" s="398" t="str">
        <f>IF(ISERROR(VLOOKUP(Y72,'Directive OSH09 (FR)'!$T$6:$U$10,2,FALSE)),"",VLOOKUP(Y72,'Directive OSH09 (FR)'!$T$6:$U$10,2,FALSE))</f>
        <v/>
      </c>
      <c r="L72" s="398" t="str">
        <f>IF(ISERROR(VLOOKUP($A72,Dangers!$B$4:$G$1001,4,FALSE)),"ERR",IF(ISBLANK(VLOOKUP($A72,Dangers!$B$4:$G$1001,4,FALSE)),"","Yes"))</f>
        <v>Yes</v>
      </c>
      <c r="M72" s="398" t="str">
        <f>IF(ISERROR(VLOOKUP($A72,Dangers!$B$4:$G$1001,6,FALSE)),"ERR",IF(ISBLANK((VLOOKUP($A72,Dangers!$B$4:$G$1001,6,FALSE))),"","Yes"))</f>
        <v/>
      </c>
      <c r="Q72" s="398">
        <f>IF(OR(L72="Yes",M72="Yes"),MAX(Q73:Q77),"")</f>
        <v>0</v>
      </c>
      <c r="S72" s="398">
        <f ca="1">IF(L72="Yes",IF(SUM(S73:S77)=0,0,1),2)</f>
        <v>1</v>
      </c>
      <c r="T72" s="398">
        <f>IF(M72="Yes",IF(SUM(T73:T77)=0,0,1),2)</f>
        <v>2</v>
      </c>
      <c r="U72" s="398">
        <v>5</v>
      </c>
      <c r="V72" s="398">
        <v>0</v>
      </c>
      <c r="W72" s="398" t="str">
        <f>IF(ISERROR(VLOOKUP(H72,'Directive OSH09 (FR)'!$O$6:$P$10,2,FALSE)),"",VLOOKUP(H72,'Directive OSH09 (FR)'!$O$6:$P$10,2,FALSE))</f>
        <v/>
      </c>
      <c r="X72" s="398" t="str">
        <f>IF(ISERROR(VLOOKUP(I72,'Directive OSH09 (FR)'!$O$13:$P$17,2,FALSE)),"",VLOOKUP(I72,'Directive OSH09 (FR)'!$O$13:$P$17,2,FALSE))</f>
        <v/>
      </c>
      <c r="Y72" s="370" t="str">
        <f>IF(J72="","",IF(J72&gt;=161,5,IF(J72&gt;=65,4,IF(J72&gt;=20,3,IF(J72&gt;=9,2,1)))))</f>
        <v/>
      </c>
      <c r="Z72" s="412"/>
      <c r="AD72" s="453"/>
      <c r="AE72" s="412"/>
      <c r="AI72" s="453"/>
      <c r="AJ72" s="518"/>
    </row>
    <row r="73" spans="1:36">
      <c r="A73" s="260" t="s">
        <v>463</v>
      </c>
      <c r="B73" s="8"/>
      <c r="C73" s="8"/>
      <c r="D73" s="8"/>
      <c r="E73" s="266"/>
      <c r="F73" s="283"/>
      <c r="G73" s="321"/>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7" ca="1" si="51">U73</f>
        <v>1</v>
      </c>
      <c r="T73" s="35">
        <f t="shared" ca="1" si="51"/>
        <v>1</v>
      </c>
      <c r="U73" s="3">
        <f ca="1">IF(A73="",0,IF(Q$72="",1,IF(Q$72+$U$72*365&lt;$U$1,1,0)))</f>
        <v>1</v>
      </c>
      <c r="V73" s="163">
        <f ca="1">IF(A73="",0,IF(Q$72="",1,IF(Q$72+$V$72*365&lt;$U$1,1,0)))</f>
        <v>1</v>
      </c>
      <c r="W73" s="162" t="str">
        <f>IF(ISERROR(VLOOKUP(H73,'Directive OSH09 (FR)'!$O$6:$P$10,2,FALSE)),"",VLOOKUP(H73,'Directive OSH09 (FR)'!$O$6:$P$10,2,FALSE))</f>
        <v/>
      </c>
      <c r="X73" s="3" t="str">
        <f>IF(ISERROR(VLOOKUP(I73,'Directive OSH09 (FR)'!$O$13:$P$17,2,FALSE)),"",VLOOKUP(I73,'Directive OSH09 (FR)'!$O$13:$P$17,2,FALSE))</f>
        <v/>
      </c>
      <c r="Y73" s="3" t="str">
        <f>IF(J73="","",IF(J73&gt;=161,5,IF(J73&gt;=65,4,IF(J73&gt;=20,3,IF(J73&gt;=9,2,1)))))</f>
        <v/>
      </c>
      <c r="Z73" s="417"/>
      <c r="AA73" s="418"/>
      <c r="AB73" s="418"/>
      <c r="AC73" s="418"/>
      <c r="AD73" s="419"/>
      <c r="AE73" s="417"/>
      <c r="AF73" s="418"/>
      <c r="AG73" s="418"/>
      <c r="AH73" s="418"/>
      <c r="AI73" s="419"/>
    </row>
    <row r="74" spans="1:36">
      <c r="A74" s="261"/>
      <c r="B74" s="8"/>
      <c r="C74" s="8"/>
      <c r="D74" s="8"/>
      <c r="E74" s="266"/>
      <c r="F74" s="283"/>
      <c r="G74" s="321"/>
      <c r="H74" s="7"/>
      <c r="I74" s="8"/>
      <c r="J74" s="8" t="str">
        <f t="shared" ref="J74:J77" si="52">IF(ISERROR(W74*X74),"",W74*X74)</f>
        <v/>
      </c>
      <c r="K74" s="14" t="str">
        <f>IF(ISERROR(VLOOKUP(Y74,'Directive OSH09 (FR)'!$T$6:$U$10,2,FALSE)),"",VLOOKUP(Y74,'Directive OSH09 (FR)'!$T$6:$U$10,2,FALSE))</f>
        <v/>
      </c>
      <c r="L74" s="126"/>
      <c r="M74" s="127"/>
      <c r="N74" s="27"/>
      <c r="O74" s="27"/>
      <c r="P74" s="27"/>
      <c r="Q74" s="57"/>
      <c r="R74" s="35"/>
      <c r="S74" s="7">
        <f t="shared" si="51"/>
        <v>0</v>
      </c>
      <c r="T74" s="35">
        <f t="shared" si="51"/>
        <v>0</v>
      </c>
      <c r="U74" s="3">
        <f t="shared" ref="U74:U77" si="53">IF(A74="",0,IF(Q$72="",1,IF(Q$72+$U$72*365&lt;$U$1,1,0)))</f>
        <v>0</v>
      </c>
      <c r="V74" s="163">
        <f t="shared" ref="V74:V77" si="54">IF(A74="",0,IF(Q$72="",1,IF(Q$72+$V$72*365&lt;$U$1,1,0)))</f>
        <v>0</v>
      </c>
      <c r="W74" s="162" t="str">
        <f>IF(ISERROR(VLOOKUP(H74,'Directive OSH09 (FR)'!$O$6:$P$10,2,FALSE)),"",VLOOKUP(H74,'Directive OSH09 (FR)'!$O$6:$P$10,2,FALSE))</f>
        <v/>
      </c>
      <c r="X74" s="3" t="str">
        <f>IF(ISERROR(VLOOKUP(I74,'Directive OSH09 (FR)'!$O$13:$P$17,2,FALSE)),"",VLOOKUP(I74,'Directive OSH09 (FR)'!$O$13:$P$17,2,FALSE))</f>
        <v/>
      </c>
      <c r="Y74" s="3" t="str">
        <f t="shared" ref="Y74:Y77" si="55">IF(J74="","",IF(J74&gt;=161,5,IF(J74&gt;=65,4,IF(J74&gt;=20,3,IF(J74&gt;=9,2,1)))))</f>
        <v/>
      </c>
      <c r="Z74" s="417"/>
      <c r="AA74" s="418"/>
      <c r="AB74" s="418"/>
      <c r="AC74" s="418"/>
      <c r="AD74" s="419"/>
      <c r="AE74" s="417"/>
      <c r="AF74" s="418"/>
      <c r="AG74" s="418"/>
      <c r="AH74" s="418"/>
      <c r="AI74" s="419"/>
    </row>
    <row r="75" spans="1:36">
      <c r="A75" s="261"/>
      <c r="B75" s="8"/>
      <c r="C75" s="8"/>
      <c r="D75" s="8"/>
      <c r="E75" s="266"/>
      <c r="F75" s="283"/>
      <c r="G75" s="321"/>
      <c r="H75" s="7"/>
      <c r="I75" s="8"/>
      <c r="J75" s="8" t="str">
        <f t="shared" si="52"/>
        <v/>
      </c>
      <c r="K75" s="14" t="str">
        <f>IF(ISERROR(VLOOKUP(Y75,'Directive OSH09 (FR)'!$T$6:$U$10,2,FALSE)),"",VLOOKUP(Y75,'Directive OSH09 (FR)'!$T$6:$U$10,2,FALSE))</f>
        <v/>
      </c>
      <c r="L75" s="126"/>
      <c r="M75" s="127"/>
      <c r="N75" s="27"/>
      <c r="O75" s="27"/>
      <c r="P75" s="27"/>
      <c r="Q75" s="57"/>
      <c r="R75" s="35"/>
      <c r="S75" s="7">
        <f t="shared" si="51"/>
        <v>0</v>
      </c>
      <c r="T75" s="35">
        <f t="shared" si="51"/>
        <v>0</v>
      </c>
      <c r="U75" s="3">
        <f t="shared" si="53"/>
        <v>0</v>
      </c>
      <c r="V75" s="163">
        <f t="shared" si="54"/>
        <v>0</v>
      </c>
      <c r="W75" s="162" t="str">
        <f>IF(ISERROR(VLOOKUP(H75,'Directive OSH09 (FR)'!$O$6:$P$10,2,FALSE)),"",VLOOKUP(H75,'Directive OSH09 (FR)'!$O$6:$P$10,2,FALSE))</f>
        <v/>
      </c>
      <c r="X75" s="3" t="str">
        <f>IF(ISERROR(VLOOKUP(I75,'Directive OSH09 (FR)'!$O$13:$P$17,2,FALSE)),"",VLOOKUP(I75,'Directive OSH09 (FR)'!$O$13:$P$17,2,FALSE))</f>
        <v/>
      </c>
      <c r="Y75" s="3" t="str">
        <f t="shared" si="55"/>
        <v/>
      </c>
      <c r="Z75" s="417"/>
      <c r="AA75" s="418"/>
      <c r="AB75" s="418"/>
      <c r="AC75" s="418"/>
      <c r="AD75" s="419"/>
      <c r="AE75" s="417"/>
      <c r="AF75" s="418"/>
      <c r="AG75" s="418"/>
      <c r="AH75" s="418"/>
      <c r="AI75" s="419"/>
    </row>
    <row r="76" spans="1:36">
      <c r="A76" s="261"/>
      <c r="B76" s="8"/>
      <c r="C76" s="8"/>
      <c r="D76" s="8"/>
      <c r="E76" s="266"/>
      <c r="F76" s="283"/>
      <c r="G76" s="321"/>
      <c r="H76" s="7"/>
      <c r="I76" s="8"/>
      <c r="J76" s="8" t="str">
        <f t="shared" si="52"/>
        <v/>
      </c>
      <c r="K76" s="14" t="str">
        <f>IF(ISERROR(VLOOKUP(Y76,'Directive OSH09 (FR)'!$T$6:$U$10,2,FALSE)),"",VLOOKUP(Y76,'Directive OSH09 (FR)'!$T$6:$U$10,2,FALSE))</f>
        <v/>
      </c>
      <c r="L76" s="126"/>
      <c r="M76" s="127"/>
      <c r="N76" s="27"/>
      <c r="O76" s="27"/>
      <c r="P76" s="27"/>
      <c r="Q76" s="57"/>
      <c r="R76" s="35"/>
      <c r="S76" s="7">
        <f t="shared" si="51"/>
        <v>0</v>
      </c>
      <c r="T76" s="35">
        <f t="shared" si="51"/>
        <v>0</v>
      </c>
      <c r="U76" s="3">
        <f t="shared" si="53"/>
        <v>0</v>
      </c>
      <c r="V76" s="163">
        <f t="shared" si="54"/>
        <v>0</v>
      </c>
      <c r="W76" s="162" t="str">
        <f>IF(ISERROR(VLOOKUP(H76,'Directive OSH09 (FR)'!$O$6:$P$10,2,FALSE)),"",VLOOKUP(H76,'Directive OSH09 (FR)'!$O$6:$P$10,2,FALSE))</f>
        <v/>
      </c>
      <c r="X76" s="3" t="str">
        <f>IF(ISERROR(VLOOKUP(I76,'Directive OSH09 (FR)'!$O$13:$P$17,2,FALSE)),"",VLOOKUP(I76,'Directive OSH09 (FR)'!$O$13:$P$17,2,FALSE))</f>
        <v/>
      </c>
      <c r="Y76" s="3" t="str">
        <f t="shared" si="55"/>
        <v/>
      </c>
      <c r="Z76" s="417"/>
      <c r="AA76" s="418"/>
      <c r="AB76" s="418"/>
      <c r="AC76" s="418"/>
      <c r="AD76" s="419"/>
      <c r="AE76" s="417"/>
      <c r="AF76" s="418"/>
      <c r="AG76" s="418"/>
      <c r="AH76" s="418"/>
      <c r="AI76" s="419"/>
    </row>
    <row r="77" spans="1:36" ht="5.25" customHeight="1">
      <c r="A77" s="405"/>
      <c r="B77" s="62"/>
      <c r="C77" s="62"/>
      <c r="D77" s="62"/>
      <c r="E77" s="293"/>
      <c r="F77" s="293"/>
      <c r="G77" s="458"/>
      <c r="H77" s="61"/>
      <c r="I77" s="62"/>
      <c r="J77" s="62" t="str">
        <f t="shared" si="52"/>
        <v/>
      </c>
      <c r="K77" s="63" t="str">
        <f>IF(ISERROR(VLOOKUP(Y77,'Directive OSH09 (FR)'!$T$6:$U$10,2,FALSE)),"",VLOOKUP(Y77,'Directive OSH09 (FR)'!$T$6:$U$10,2,FALSE))</f>
        <v/>
      </c>
      <c r="L77" s="61"/>
      <c r="M77" s="64"/>
      <c r="N77" s="64"/>
      <c r="O77" s="64"/>
      <c r="P77" s="64"/>
      <c r="Q77" s="65"/>
      <c r="R77" s="66"/>
      <c r="S77" s="61">
        <f t="shared" si="51"/>
        <v>0</v>
      </c>
      <c r="T77" s="66">
        <f t="shared" si="51"/>
        <v>0</v>
      </c>
      <c r="U77" s="164">
        <f t="shared" si="53"/>
        <v>0</v>
      </c>
      <c r="V77" s="165">
        <f t="shared" si="54"/>
        <v>0</v>
      </c>
      <c r="W77" s="162" t="str">
        <f>IF(ISERROR(VLOOKUP(H77,'Directive OSH09 (FR)'!$O$6:$P$10,2,FALSE)),"",VLOOKUP(H77,'Directive OSH09 (FR)'!$O$6:$P$10,2,FALSE))</f>
        <v/>
      </c>
      <c r="X77" s="3" t="str">
        <f>IF(ISERROR(VLOOKUP(I77,'Directive OSH09 (FR)'!$O$13:$P$17,2,FALSE)),"",VLOOKUP(I77,'Directive OSH09 (FR)'!$O$13:$P$17,2,FALSE))</f>
        <v/>
      </c>
      <c r="Y77" s="3" t="str">
        <f t="shared" si="55"/>
        <v/>
      </c>
      <c r="Z77" s="417"/>
      <c r="AA77" s="418"/>
      <c r="AB77" s="418"/>
      <c r="AC77" s="418"/>
      <c r="AD77" s="419"/>
      <c r="AE77" s="417"/>
      <c r="AF77" s="418"/>
      <c r="AG77" s="418"/>
      <c r="AH77" s="418"/>
      <c r="AI77" s="419"/>
    </row>
    <row r="78" spans="1:36" s="398" customFormat="1">
      <c r="A78" s="441" t="s">
        <v>283</v>
      </c>
      <c r="J78" s="398" t="str">
        <f>IF(SUM(J79:J83)=0,"",MAX(J79:J83))</f>
        <v/>
      </c>
      <c r="K78" s="398" t="str">
        <f>IF(ISERROR(VLOOKUP(Y78,'Directive OSH09 (FR)'!$T$6:$U$10,2,FALSE)),"",VLOOKUP(Y78,'Directive OSH09 (FR)'!$T$6:$U$10,2,FALSE))</f>
        <v/>
      </c>
      <c r="L78" s="398" t="str">
        <f>IF(ISERROR(VLOOKUP($A78,Dangers!$B$4:$G$1001,4,FALSE)),"ERR",IF(ISBLANK(VLOOKUP($A78,Dangers!$B$4:$G$1001,4,FALSE)),"","Yes"))</f>
        <v/>
      </c>
      <c r="M78" s="398" t="str">
        <f>IF(ISERROR(VLOOKUP($A78,Dangers!$B$4:$G$1001,6,FALSE)),"ERR",IF(ISBLANK((VLOOKUP($A78,Dangers!$B$4:$G$1001,6,FALSE))),"","Yes"))</f>
        <v/>
      </c>
      <c r="Q78" s="398" t="str">
        <f>IF(OR(L78="Yes",M78="Yes"),MAX(Q79:Q83),"")</f>
        <v/>
      </c>
      <c r="S78" s="398">
        <f>IF(L78="Yes",IF(SUM(S79:S83)=0,0,1),2)</f>
        <v>2</v>
      </c>
      <c r="T78" s="398">
        <f>IF(M78="Yes",IF(SUM(T79:T83)=0,0,1),2)</f>
        <v>2</v>
      </c>
      <c r="U78" s="398">
        <v>0</v>
      </c>
      <c r="V78" s="398">
        <v>0</v>
      </c>
      <c r="W78" s="398" t="str">
        <f>IF(ISERROR(VLOOKUP(H78,'Directive OSH09 (FR)'!$O$6:$P$10,2,FALSE)),"",VLOOKUP(H78,'Directive OSH09 (FR)'!$O$6:$P$10,2,FALSE))</f>
        <v/>
      </c>
      <c r="X78" s="398" t="str">
        <f>IF(ISERROR(VLOOKUP(I78,'Directive OSH09 (FR)'!$O$13:$P$17,2,FALSE)),"",VLOOKUP(I78,'Directive OSH09 (FR)'!$O$13:$P$17,2,FALSE))</f>
        <v/>
      </c>
      <c r="Y78" s="370" t="str">
        <f>IF(J78="","",IF(J78&gt;=161,5,IF(J78&gt;=65,4,IF(J78&gt;=20,3,IF(J78&gt;=9,2,1)))))</f>
        <v/>
      </c>
      <c r="Z78" s="412"/>
      <c r="AD78" s="453"/>
      <c r="AE78" s="412"/>
      <c r="AI78" s="453"/>
      <c r="AJ78" s="518"/>
    </row>
    <row r="79" spans="1:36">
      <c r="A79" s="260" t="s">
        <v>463</v>
      </c>
      <c r="B79" s="8"/>
      <c r="C79" s="8"/>
      <c r="D79" s="8"/>
      <c r="E79" s="266"/>
      <c r="F79" s="283"/>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si="56">U79</f>
        <v>1</v>
      </c>
      <c r="T79" s="35">
        <f t="shared" si="56"/>
        <v>1</v>
      </c>
      <c r="U79" s="3">
        <f>IF(A79="",0,IF(Q$78="",1,IF(Q$78+$U$78*365&lt;$U$1,1,0)))</f>
        <v>1</v>
      </c>
      <c r="V79" s="163">
        <f>IF(A79="",0,IF(Q$78="",1,IF(Q$78+$V$78*365&lt;$U$1,1,0)))</f>
        <v>1</v>
      </c>
      <c r="W79" s="162" t="str">
        <f>IF(ISERROR(VLOOKUP(H79,'Directive OSH09 (FR)'!$O$6:$P$10,2,FALSE)),"",VLOOKUP(H79,'Directive OSH09 (FR)'!$O$6:$P$10,2,FALSE))</f>
        <v/>
      </c>
      <c r="X79" s="3" t="str">
        <f>IF(ISERROR(VLOOKUP(I79,'Directive OSH09 (FR)'!$O$13:$P$17,2,FALSE)),"",VLOOKUP(I79,'Directive OSH09 (FR)'!$O$13:$P$17,2,FALSE))</f>
        <v/>
      </c>
      <c r="Y79" s="3" t="str">
        <f>IF(J79="","",IF(J79&gt;=161,5,IF(J79&gt;=65,4,IF(J79&gt;=20,3,IF(J79&gt;=9,2,1)))))</f>
        <v/>
      </c>
      <c r="Z79" s="417"/>
      <c r="AA79" s="418"/>
      <c r="AB79" s="418"/>
      <c r="AC79" s="418"/>
      <c r="AD79" s="419"/>
      <c r="AE79" s="417"/>
      <c r="AF79" s="418"/>
      <c r="AG79" s="418"/>
      <c r="AH79" s="418"/>
      <c r="AI79" s="419"/>
    </row>
    <row r="80" spans="1:36">
      <c r="A80" s="261"/>
      <c r="B80" s="8"/>
      <c r="C80" s="8"/>
      <c r="D80" s="8"/>
      <c r="E80" s="266"/>
      <c r="F80" s="283"/>
      <c r="G80" s="321"/>
      <c r="H80" s="7"/>
      <c r="I80" s="8"/>
      <c r="J80" s="8" t="str">
        <f t="shared" ref="J80:J83" si="57">IF(ISERROR(W80*X80),"",W80*X80)</f>
        <v/>
      </c>
      <c r="K80" s="14" t="str">
        <f>IF(ISERROR(VLOOKUP(Y80,'Directive OSH09 (FR)'!$T$6:$U$10,2,FALSE)),"",VLOOKUP(Y80,'Directive OSH09 (FR)'!$T$6:$U$10,2,FALSE))</f>
        <v/>
      </c>
      <c r="L80" s="126"/>
      <c r="M80" s="127"/>
      <c r="N80" s="27"/>
      <c r="O80" s="27"/>
      <c r="P80" s="27"/>
      <c r="Q80" s="57"/>
      <c r="R80" s="35"/>
      <c r="S80" s="7">
        <f t="shared" si="56"/>
        <v>0</v>
      </c>
      <c r="T80" s="35">
        <f t="shared" si="56"/>
        <v>0</v>
      </c>
      <c r="U80" s="3">
        <f t="shared" ref="U80:U83" si="58">IF(A80="",0,IF(Q$78="",1,IF(Q$78+$U$78*365&lt;$U$1,1,0)))</f>
        <v>0</v>
      </c>
      <c r="V80" s="163">
        <f t="shared" ref="V80:V83" si="59">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60">IF(J80="","",IF(J80&gt;=161,5,IF(J80&gt;=65,4,IF(J80&gt;=20,3,IF(J80&gt;=9,2,1)))))</f>
        <v/>
      </c>
      <c r="Z80" s="417"/>
      <c r="AA80" s="418"/>
      <c r="AB80" s="418"/>
      <c r="AC80" s="418"/>
      <c r="AD80" s="419"/>
      <c r="AE80" s="417"/>
      <c r="AF80" s="418"/>
      <c r="AG80" s="418"/>
      <c r="AH80" s="418"/>
      <c r="AI80" s="419"/>
    </row>
    <row r="81" spans="1:36">
      <c r="A81" s="261"/>
      <c r="B81" s="8"/>
      <c r="C81" s="8"/>
      <c r="D81" s="8"/>
      <c r="E81" s="266"/>
      <c r="F81" s="283"/>
      <c r="G81" s="321"/>
      <c r="H81" s="7"/>
      <c r="I81" s="8"/>
      <c r="J81" s="8" t="str">
        <f t="shared" si="57"/>
        <v/>
      </c>
      <c r="K81" s="14" t="str">
        <f>IF(ISERROR(VLOOKUP(Y81,'Directive OSH09 (FR)'!$T$6:$U$10,2,FALSE)),"",VLOOKUP(Y81,'Directive OSH09 (FR)'!$T$6:$U$10,2,FALSE))</f>
        <v/>
      </c>
      <c r="L81" s="126"/>
      <c r="M81" s="127"/>
      <c r="N81" s="27"/>
      <c r="O81" s="27"/>
      <c r="P81" s="27"/>
      <c r="Q81" s="57"/>
      <c r="R81" s="35"/>
      <c r="S81" s="7">
        <f t="shared" si="56"/>
        <v>0</v>
      </c>
      <c r="T81" s="35">
        <f t="shared" si="56"/>
        <v>0</v>
      </c>
      <c r="U81" s="3">
        <f t="shared" si="58"/>
        <v>0</v>
      </c>
      <c r="V81" s="163">
        <f t="shared" si="59"/>
        <v>0</v>
      </c>
      <c r="W81" s="162" t="str">
        <f>IF(ISERROR(VLOOKUP(H81,'Directive OSH09 (FR)'!$O$6:$P$10,2,FALSE)),"",VLOOKUP(H81,'Directive OSH09 (FR)'!$O$6:$P$10,2,FALSE))</f>
        <v/>
      </c>
      <c r="X81" s="3" t="str">
        <f>IF(ISERROR(VLOOKUP(I81,'Directive OSH09 (FR)'!$O$13:$P$17,2,FALSE)),"",VLOOKUP(I81,'Directive OSH09 (FR)'!$O$13:$P$17,2,FALSE))</f>
        <v/>
      </c>
      <c r="Y81" s="3" t="str">
        <f t="shared" si="60"/>
        <v/>
      </c>
      <c r="Z81" s="417"/>
      <c r="AA81" s="418"/>
      <c r="AB81" s="418"/>
      <c r="AC81" s="418"/>
      <c r="AD81" s="419"/>
      <c r="AE81" s="417"/>
      <c r="AF81" s="418"/>
      <c r="AG81" s="418"/>
      <c r="AH81" s="418"/>
      <c r="AI81" s="419"/>
    </row>
    <row r="82" spans="1:36">
      <c r="A82" s="261"/>
      <c r="B82" s="8"/>
      <c r="C82" s="8"/>
      <c r="D82" s="8"/>
      <c r="E82" s="266"/>
      <c r="F82" s="283"/>
      <c r="G82" s="321"/>
      <c r="H82" s="7"/>
      <c r="I82" s="8"/>
      <c r="J82" s="8" t="str">
        <f t="shared" si="57"/>
        <v/>
      </c>
      <c r="K82" s="14" t="str">
        <f>IF(ISERROR(VLOOKUP(Y82,'Directive OSH09 (FR)'!$T$6:$U$10,2,FALSE)),"",VLOOKUP(Y82,'Directive OSH09 (FR)'!$T$6:$U$10,2,FALSE))</f>
        <v/>
      </c>
      <c r="L82" s="126"/>
      <c r="M82" s="127"/>
      <c r="N82" s="27"/>
      <c r="O82" s="27"/>
      <c r="P82" s="27"/>
      <c r="Q82" s="57"/>
      <c r="R82" s="35"/>
      <c r="S82" s="7">
        <f t="shared" si="56"/>
        <v>0</v>
      </c>
      <c r="T82" s="35">
        <f t="shared" si="56"/>
        <v>0</v>
      </c>
      <c r="U82" s="3">
        <f t="shared" si="58"/>
        <v>0</v>
      </c>
      <c r="V82" s="163">
        <f t="shared" si="59"/>
        <v>0</v>
      </c>
      <c r="W82" s="162" t="str">
        <f>IF(ISERROR(VLOOKUP(H82,'Directive OSH09 (FR)'!$O$6:$P$10,2,FALSE)),"",VLOOKUP(H82,'Directive OSH09 (FR)'!$O$6:$P$10,2,FALSE))</f>
        <v/>
      </c>
      <c r="X82" s="3" t="str">
        <f>IF(ISERROR(VLOOKUP(I82,'Directive OSH09 (FR)'!$O$13:$P$17,2,FALSE)),"",VLOOKUP(I82,'Directive OSH09 (FR)'!$O$13:$P$17,2,FALSE))</f>
        <v/>
      </c>
      <c r="Y82" s="3" t="str">
        <f t="shared" si="60"/>
        <v/>
      </c>
      <c r="Z82" s="417"/>
      <c r="AA82" s="418"/>
      <c r="AB82" s="418"/>
      <c r="AC82" s="418"/>
      <c r="AD82" s="419"/>
      <c r="AE82" s="417"/>
      <c r="AF82" s="418"/>
      <c r="AG82" s="418"/>
      <c r="AH82" s="418"/>
      <c r="AI82" s="419"/>
    </row>
    <row r="83" spans="1:36" ht="5.25" customHeight="1">
      <c r="A83" s="405"/>
      <c r="B83" s="62"/>
      <c r="C83" s="62"/>
      <c r="D83" s="62"/>
      <c r="E83" s="293"/>
      <c r="F83" s="293"/>
      <c r="G83" s="458"/>
      <c r="H83" s="61"/>
      <c r="I83" s="62"/>
      <c r="J83" s="62" t="str">
        <f t="shared" si="57"/>
        <v/>
      </c>
      <c r="K83" s="63" t="str">
        <f>IF(ISERROR(VLOOKUP(Y83,'Directive OSH09 (FR)'!$T$6:$U$10,2,FALSE)),"",VLOOKUP(Y83,'Directive OSH09 (FR)'!$T$6:$U$10,2,FALSE))</f>
        <v/>
      </c>
      <c r="L83" s="61"/>
      <c r="M83" s="64"/>
      <c r="N83" s="64"/>
      <c r="O83" s="64"/>
      <c r="P83" s="64"/>
      <c r="Q83" s="65"/>
      <c r="R83" s="66"/>
      <c r="S83" s="61">
        <f t="shared" si="56"/>
        <v>0</v>
      </c>
      <c r="T83" s="66">
        <f t="shared" si="56"/>
        <v>0</v>
      </c>
      <c r="U83" s="164">
        <f t="shared" si="58"/>
        <v>0</v>
      </c>
      <c r="V83" s="165">
        <f t="shared" si="59"/>
        <v>0</v>
      </c>
      <c r="W83" s="162" t="str">
        <f>IF(ISERROR(VLOOKUP(H83,'Directive OSH09 (FR)'!$O$6:$P$10,2,FALSE)),"",VLOOKUP(H83,'Directive OSH09 (FR)'!$O$6:$P$10,2,FALSE))</f>
        <v/>
      </c>
      <c r="X83" s="3" t="str">
        <f>IF(ISERROR(VLOOKUP(I83,'Directive OSH09 (FR)'!$O$13:$P$17,2,FALSE)),"",VLOOKUP(I83,'Directive OSH09 (FR)'!$O$13:$P$17,2,FALSE))</f>
        <v/>
      </c>
      <c r="Y83" s="3" t="str">
        <f t="shared" si="60"/>
        <v/>
      </c>
      <c r="Z83" s="417"/>
      <c r="AA83" s="418"/>
      <c r="AB83" s="418"/>
      <c r="AC83" s="418"/>
      <c r="AD83" s="419"/>
      <c r="AE83" s="417"/>
      <c r="AF83" s="418"/>
      <c r="AG83" s="418"/>
      <c r="AH83" s="418"/>
      <c r="AI83" s="419"/>
    </row>
    <row r="84" spans="1:36" s="398" customFormat="1" ht="14.25">
      <c r="A84" s="441" t="s">
        <v>284</v>
      </c>
      <c r="J84" s="398">
        <f>IF(SUM(J85:J89)=0,"",MAX(J85:J89))</f>
        <v>8</v>
      </c>
      <c r="K84" s="398" t="str">
        <f>IF(ISERROR(VLOOKUP(Y84,'Directive OSH09 (FR)'!$T$6:$U$10,2,FALSE)),"",VLOOKUP(Y84,'Directive OSH09 (FR)'!$T$6:$U$10,2,FALSE))</f>
        <v>1-Negligeable</v>
      </c>
      <c r="L84" s="398" t="str">
        <f>IF(ISERROR(VLOOKUP($A84,Dangers!$B$4:$G$1001,4,FALSE)),"ERR",IF(ISBLANK(VLOOKUP($A84,Dangers!$B$4:$G$1001,4,FALSE)),"","Yes"))</f>
        <v>Yes</v>
      </c>
      <c r="M84" s="398" t="str">
        <f>IF(ISERROR(VLOOKUP($A84,Dangers!$B$4:$G$1001,6,FALSE)),"ERR",IF(ISBLANK((VLOOKUP($A84,Dangers!$B$4:$G$1001,6,FALSE))),"","Yes"))</f>
        <v>Yes</v>
      </c>
      <c r="Q84" s="398">
        <f>IF(OR(L84="Yes",M84="Yes"),MAX(Q85:Q89),"")</f>
        <v>0</v>
      </c>
      <c r="S84" s="398">
        <f ca="1">IF(L84="Yes",IF(SUM(S85:S89)=0,0,1),2)</f>
        <v>1</v>
      </c>
      <c r="T84" s="398">
        <f ca="1">IF(M84="Yes",IF(SUM(T85:T89)=0,0,1),2)</f>
        <v>1</v>
      </c>
      <c r="U84" s="398">
        <v>3</v>
      </c>
      <c r="V84" s="398">
        <v>3</v>
      </c>
      <c r="W84" s="398" t="str">
        <f>IF(ISERROR(VLOOKUP(H84,'Directive OSH09 (FR)'!$O$6:$P$10,2,FALSE)),"",VLOOKUP(H84,'Directive OSH09 (FR)'!$O$6:$P$10,2,FALSE))</f>
        <v/>
      </c>
      <c r="X84" s="398" t="str">
        <f>IF(ISERROR(VLOOKUP(I84,'Directive OSH09 (FR)'!$O$13:$P$17,2,FALSE)),"",VLOOKUP(I84,'Directive OSH09 (FR)'!$O$13:$P$17,2,FALSE))</f>
        <v/>
      </c>
      <c r="Y84" s="370">
        <f>IF(J84="","",IF(J84&gt;=161,5,IF(J84&gt;=65,4,IF(J84&gt;=20,3,IF(J84&gt;=9,2,1)))))</f>
        <v>1</v>
      </c>
      <c r="Z84" s="412"/>
      <c r="AD84" s="453"/>
      <c r="AE84" s="412"/>
      <c r="AI84" s="453"/>
      <c r="AJ84" s="518"/>
    </row>
    <row r="85" spans="1:36" ht="25.5">
      <c r="A85" s="261" t="s">
        <v>1182</v>
      </c>
      <c r="B85" s="255" t="s">
        <v>1195</v>
      </c>
      <c r="C85" s="255" t="s">
        <v>1196</v>
      </c>
      <c r="D85" s="255" t="s">
        <v>1197</v>
      </c>
      <c r="E85" s="266" t="s">
        <v>36</v>
      </c>
      <c r="F85" s="283">
        <v>3</v>
      </c>
      <c r="G85" s="321" t="s">
        <v>1198</v>
      </c>
      <c r="H85" s="7" t="s">
        <v>35</v>
      </c>
      <c r="I85" s="8" t="s">
        <v>47</v>
      </c>
      <c r="J85" s="8">
        <f>IF(ISERROR(W85*X85),"",W85*X85)</f>
        <v>8</v>
      </c>
      <c r="K85" s="14" t="str">
        <f>IF(ISERROR(VLOOKUP(Y85,'Directive OSH09 (FR)'!$T$6:$U$10,2,FALSE)),"",VLOOKUP(Y85,'Directive OSH09 (FR)'!$T$6:$U$10,2,FALSE))</f>
        <v>1-Negligeable</v>
      </c>
      <c r="L85" s="126"/>
      <c r="M85" s="127"/>
      <c r="N85" s="27"/>
      <c r="O85" s="27"/>
      <c r="P85" s="27"/>
      <c r="Q85" s="57"/>
      <c r="R85" s="35"/>
      <c r="S85" s="7">
        <f t="shared" ref="S85:T89" ca="1" si="61">U85</f>
        <v>1</v>
      </c>
      <c r="T85" s="35">
        <f t="shared" ca="1" si="61"/>
        <v>1</v>
      </c>
      <c r="U85" s="3">
        <f ca="1">IF(A85="",0,IF(Q$84="",1,IF(Q$84+$U$84*365&lt;$U$1,1,0)))</f>
        <v>1</v>
      </c>
      <c r="V85" s="163">
        <f ca="1">IF(A85="",0,IF(Q$84="",1,IF(Q$84+$V$84*365&lt;$U$1,1,0)))</f>
        <v>1</v>
      </c>
      <c r="W85" s="162">
        <f>IF(ISERROR(VLOOKUP(H85,'Directive OSH09 (FR)'!$O$6:$P$10,2,FALSE)),"",VLOOKUP(H85,'Directive OSH09 (FR)'!$O$6:$P$10,2,FALSE))</f>
        <v>2</v>
      </c>
      <c r="X85" s="3">
        <f>IF(ISERROR(VLOOKUP(I85,'Directive OSH09 (FR)'!$O$13:$P$17,2,FALSE)),"",VLOOKUP(I85,'Directive OSH09 (FR)'!$O$13:$P$17,2,FALSE))</f>
        <v>4</v>
      </c>
      <c r="Y85" s="3">
        <f>IF(J85="","",IF(J85&gt;=161,5,IF(J85&gt;=65,4,IF(J85&gt;=20,3,IF(J85&gt;=9,2,1)))))</f>
        <v>1</v>
      </c>
      <c r="Z85" s="417"/>
      <c r="AA85" s="418"/>
      <c r="AB85" s="418"/>
      <c r="AC85" s="418"/>
      <c r="AD85" s="419"/>
      <c r="AE85" s="417"/>
      <c r="AF85" s="418"/>
      <c r="AG85" s="418"/>
      <c r="AH85" s="418"/>
      <c r="AI85" s="419"/>
    </row>
    <row r="86" spans="1:36">
      <c r="A86" s="261"/>
      <c r="B86" s="8"/>
      <c r="C86" s="8"/>
      <c r="D86" s="8"/>
      <c r="E86" s="266"/>
      <c r="F86" s="283"/>
      <c r="G86" s="321"/>
      <c r="H86" s="7"/>
      <c r="I86" s="8"/>
      <c r="J86" s="8" t="str">
        <f t="shared" ref="J86:J89" si="62">IF(ISERROR(W86*X86),"",W86*X86)</f>
        <v/>
      </c>
      <c r="K86" s="14" t="str">
        <f>IF(ISERROR(VLOOKUP(Y86,'Directive OSH09 (FR)'!$T$6:$U$10,2,FALSE)),"",VLOOKUP(Y86,'Directive OSH09 (FR)'!$T$6:$U$10,2,FALSE))</f>
        <v/>
      </c>
      <c r="L86" s="126"/>
      <c r="M86" s="127"/>
      <c r="N86" s="27"/>
      <c r="O86" s="27"/>
      <c r="P86" s="27"/>
      <c r="Q86" s="57"/>
      <c r="R86" s="35"/>
      <c r="S86" s="7">
        <f t="shared" si="61"/>
        <v>0</v>
      </c>
      <c r="T86" s="35">
        <f t="shared" si="61"/>
        <v>0</v>
      </c>
      <c r="U86" s="3">
        <f t="shared" ref="U86:U89" si="63">IF(A86="",0,IF(Q$84="",1,IF(Q$84+$U$84*365&lt;$U$1,1,0)))</f>
        <v>0</v>
      </c>
      <c r="V86" s="163">
        <f t="shared" ref="V86:V89" si="64">IF(A86="",0,IF(Q$84="",1,IF(Q$84+$V$84*365&lt;$U$1,1,0)))</f>
        <v>0</v>
      </c>
      <c r="W86" s="162" t="str">
        <f>IF(ISERROR(VLOOKUP(H86,'Directive OSH09 (FR)'!$O$6:$P$10,2,FALSE)),"",VLOOKUP(H86,'Directive OSH09 (FR)'!$O$6:$P$10,2,FALSE))</f>
        <v/>
      </c>
      <c r="X86" s="3" t="str">
        <f>IF(ISERROR(VLOOKUP(I86,'Directive OSH09 (FR)'!$O$13:$P$17,2,FALSE)),"",VLOOKUP(I86,'Directive OSH09 (FR)'!$O$13:$P$17,2,FALSE))</f>
        <v/>
      </c>
      <c r="Y86" s="3" t="str">
        <f t="shared" ref="Y86:Y89" si="65">IF(J86="","",IF(J86&gt;=161,5,IF(J86&gt;=65,4,IF(J86&gt;=20,3,IF(J86&gt;=9,2,1)))))</f>
        <v/>
      </c>
      <c r="Z86" s="417"/>
      <c r="AA86" s="418"/>
      <c r="AB86" s="418"/>
      <c r="AC86" s="418"/>
      <c r="AD86" s="419"/>
      <c r="AE86" s="417"/>
      <c r="AF86" s="418"/>
      <c r="AG86" s="418"/>
      <c r="AH86" s="418"/>
      <c r="AI86" s="419"/>
    </row>
    <row r="87" spans="1:36">
      <c r="A87" s="261"/>
      <c r="B87" s="8"/>
      <c r="C87" s="8"/>
      <c r="D87" s="8"/>
      <c r="E87" s="266"/>
      <c r="F87" s="283"/>
      <c r="G87" s="321"/>
      <c r="H87" s="7"/>
      <c r="I87" s="8"/>
      <c r="J87" s="8" t="str">
        <f t="shared" si="62"/>
        <v/>
      </c>
      <c r="K87" s="14" t="str">
        <f>IF(ISERROR(VLOOKUP(Y87,'Directive OSH09 (FR)'!$T$6:$U$10,2,FALSE)),"",VLOOKUP(Y87,'Directive OSH09 (FR)'!$T$6:$U$10,2,FALSE))</f>
        <v/>
      </c>
      <c r="L87" s="126"/>
      <c r="M87" s="127"/>
      <c r="N87" s="27"/>
      <c r="O87" s="27"/>
      <c r="P87" s="27"/>
      <c r="Q87" s="57"/>
      <c r="R87" s="35"/>
      <c r="S87" s="7">
        <f t="shared" si="61"/>
        <v>0</v>
      </c>
      <c r="T87" s="35">
        <f t="shared" si="61"/>
        <v>0</v>
      </c>
      <c r="U87" s="3">
        <f t="shared" si="63"/>
        <v>0</v>
      </c>
      <c r="V87" s="163">
        <f t="shared" si="64"/>
        <v>0</v>
      </c>
      <c r="W87" s="162" t="str">
        <f>IF(ISERROR(VLOOKUP(H87,'Directive OSH09 (FR)'!$O$6:$P$10,2,FALSE)),"",VLOOKUP(H87,'Directive OSH09 (FR)'!$O$6:$P$10,2,FALSE))</f>
        <v/>
      </c>
      <c r="X87" s="3" t="str">
        <f>IF(ISERROR(VLOOKUP(I87,'Directive OSH09 (FR)'!$O$13:$P$17,2,FALSE)),"",VLOOKUP(I87,'Directive OSH09 (FR)'!$O$13:$P$17,2,FALSE))</f>
        <v/>
      </c>
      <c r="Y87" s="3" t="str">
        <f t="shared" si="65"/>
        <v/>
      </c>
      <c r="Z87" s="417"/>
      <c r="AA87" s="418"/>
      <c r="AB87" s="418"/>
      <c r="AC87" s="418"/>
      <c r="AD87" s="419"/>
      <c r="AE87" s="417"/>
      <c r="AF87" s="418"/>
      <c r="AG87" s="418"/>
      <c r="AH87" s="418"/>
      <c r="AI87" s="419"/>
    </row>
    <row r="88" spans="1:36">
      <c r="A88" s="261"/>
      <c r="B88" s="8"/>
      <c r="C88" s="8"/>
      <c r="D88" s="8"/>
      <c r="E88" s="266"/>
      <c r="F88" s="283"/>
      <c r="G88" s="321"/>
      <c r="H88" s="7"/>
      <c r="I88" s="8"/>
      <c r="J88" s="8" t="str">
        <f t="shared" si="62"/>
        <v/>
      </c>
      <c r="K88" s="14" t="str">
        <f>IF(ISERROR(VLOOKUP(Y88,'Directive OSH09 (FR)'!$T$6:$U$10,2,FALSE)),"",VLOOKUP(Y88,'Directive OSH09 (FR)'!$T$6:$U$10,2,FALSE))</f>
        <v/>
      </c>
      <c r="L88" s="126"/>
      <c r="M88" s="127"/>
      <c r="N88" s="27"/>
      <c r="O88" s="27"/>
      <c r="P88" s="27"/>
      <c r="Q88" s="57"/>
      <c r="R88" s="35"/>
      <c r="S88" s="7">
        <f t="shared" si="61"/>
        <v>0</v>
      </c>
      <c r="T88" s="35">
        <f t="shared" si="61"/>
        <v>0</v>
      </c>
      <c r="U88" s="3">
        <f t="shared" si="63"/>
        <v>0</v>
      </c>
      <c r="V88" s="163">
        <f t="shared" si="64"/>
        <v>0</v>
      </c>
      <c r="W88" s="162" t="str">
        <f>IF(ISERROR(VLOOKUP(H88,'Directive OSH09 (FR)'!$O$6:$P$10,2,FALSE)),"",VLOOKUP(H88,'Directive OSH09 (FR)'!$O$6:$P$10,2,FALSE))</f>
        <v/>
      </c>
      <c r="X88" s="3" t="str">
        <f>IF(ISERROR(VLOOKUP(I88,'Directive OSH09 (FR)'!$O$13:$P$17,2,FALSE)),"",VLOOKUP(I88,'Directive OSH09 (FR)'!$O$13:$P$17,2,FALSE))</f>
        <v/>
      </c>
      <c r="Y88" s="3" t="str">
        <f t="shared" si="65"/>
        <v/>
      </c>
      <c r="Z88" s="417"/>
      <c r="AA88" s="418"/>
      <c r="AB88" s="418"/>
      <c r="AC88" s="418"/>
      <c r="AD88" s="419"/>
      <c r="AE88" s="417"/>
      <c r="AF88" s="418"/>
      <c r="AG88" s="418"/>
      <c r="AH88" s="418"/>
      <c r="AI88" s="419"/>
    </row>
    <row r="89" spans="1:36" ht="5.25" customHeight="1">
      <c r="A89" s="405"/>
      <c r="B89" s="62"/>
      <c r="C89" s="62"/>
      <c r="D89" s="62"/>
      <c r="E89" s="293"/>
      <c r="F89" s="293"/>
      <c r="G89" s="458"/>
      <c r="H89" s="61"/>
      <c r="I89" s="62"/>
      <c r="J89" s="62" t="str">
        <f t="shared" si="62"/>
        <v/>
      </c>
      <c r="K89" s="63" t="str">
        <f>IF(ISERROR(VLOOKUP(Y89,'Directive OSH09 (FR)'!$T$6:$U$10,2,FALSE)),"",VLOOKUP(Y89,'Directive OSH09 (FR)'!$T$6:$U$10,2,FALSE))</f>
        <v/>
      </c>
      <c r="L89" s="61"/>
      <c r="M89" s="64"/>
      <c r="N89" s="64"/>
      <c r="O89" s="64"/>
      <c r="P89" s="64"/>
      <c r="Q89" s="65"/>
      <c r="R89" s="66"/>
      <c r="S89" s="61">
        <f t="shared" si="61"/>
        <v>0</v>
      </c>
      <c r="T89" s="66">
        <f t="shared" si="61"/>
        <v>0</v>
      </c>
      <c r="U89" s="164">
        <f t="shared" si="63"/>
        <v>0</v>
      </c>
      <c r="V89" s="165">
        <f t="shared" si="64"/>
        <v>0</v>
      </c>
      <c r="W89" s="162" t="str">
        <f>IF(ISERROR(VLOOKUP(H89,'Directive OSH09 (FR)'!$O$6:$P$10,2,FALSE)),"",VLOOKUP(H89,'Directive OSH09 (FR)'!$O$6:$P$10,2,FALSE))</f>
        <v/>
      </c>
      <c r="X89" s="3" t="str">
        <f>IF(ISERROR(VLOOKUP(I89,'Directive OSH09 (FR)'!$O$13:$P$17,2,FALSE)),"",VLOOKUP(I89,'Directive OSH09 (FR)'!$O$13:$P$17,2,FALSE))</f>
        <v/>
      </c>
      <c r="Y89" s="3" t="str">
        <f t="shared" si="65"/>
        <v/>
      </c>
      <c r="Z89" s="417"/>
      <c r="AA89" s="418"/>
      <c r="AB89" s="418"/>
      <c r="AC89" s="418"/>
      <c r="AD89" s="419"/>
      <c r="AE89" s="417"/>
      <c r="AF89" s="418"/>
      <c r="AG89" s="418"/>
      <c r="AH89" s="418"/>
      <c r="AI89" s="419"/>
    </row>
    <row r="90" spans="1:36" s="398" customFormat="1" ht="14.25">
      <c r="A90" s="441" t="s">
        <v>339</v>
      </c>
      <c r="J90" s="398" t="str">
        <f>IF(SUM(J91:J95)=0,"",MAX(J91:J95))</f>
        <v/>
      </c>
      <c r="K90" s="398" t="str">
        <f>IF(ISERROR(VLOOKUP(Y90,'Directive OSH09 (FR)'!$T$6:$U$10,2,FALSE)),"",VLOOKUP(Y90,'Directive OSH09 (FR)'!$T$6:$U$10,2,FALSE))</f>
        <v/>
      </c>
      <c r="L90" s="398" t="str">
        <f>IF(ISERROR(VLOOKUP($A90,Dangers!$B$4:$G$1001,4,FALSE)),"ERR",IF(ISBLANK(VLOOKUP($A90,Dangers!$B$4:$G$1001,4,FALSE)),"","Yes"))</f>
        <v/>
      </c>
      <c r="M90" s="398" t="str">
        <f>IF(ISERROR(VLOOKUP($A90,Dangers!$B$4:$G$1001,6,FALSE)),"ERR",IF(ISBLANK((VLOOKUP($A90,Dangers!$B$4:$G$1001,6,FALSE))),"","Yes"))</f>
        <v>Yes</v>
      </c>
      <c r="Q90" s="398">
        <f>IF(OR(L90="Yes",M90="Yes"),MAX(Q91:Q95),"")</f>
        <v>0</v>
      </c>
      <c r="S90" s="398">
        <f>IF(L90="Yes",IF(SUM(S91:S95)=0,0,1),2)</f>
        <v>2</v>
      </c>
      <c r="T90" s="398">
        <f ca="1">IF(M90="Yes",IF(SUM(T91:T95)=0,0,1),2)</f>
        <v>1</v>
      </c>
      <c r="U90" s="398">
        <v>0</v>
      </c>
      <c r="V90" s="398">
        <v>2</v>
      </c>
      <c r="W90" s="398" t="str">
        <f>IF(ISERROR(VLOOKUP(H90,'Directive OSH09 (FR)'!$O$6:$P$10,2,FALSE)),"",VLOOKUP(H90,'Directive OSH09 (FR)'!$O$6:$P$10,2,FALSE))</f>
        <v/>
      </c>
      <c r="X90" s="398" t="str">
        <f>IF(ISERROR(VLOOKUP(I90,'Directive OSH09 (FR)'!$O$13:$P$17,2,FALSE)),"",VLOOKUP(I90,'Directive OSH09 (FR)'!$O$13:$P$17,2,FALSE))</f>
        <v/>
      </c>
      <c r="Y90" s="370" t="str">
        <f>IF(J90="","",IF(J90&gt;=161,5,IF(J90&gt;=65,4,IF(J90&gt;=20,3,IF(J90&gt;=9,2,1)))))</f>
        <v/>
      </c>
      <c r="Z90" s="412"/>
      <c r="AD90" s="453"/>
      <c r="AE90" s="412"/>
      <c r="AI90" s="453"/>
      <c r="AJ90" s="518"/>
    </row>
    <row r="91" spans="1:36">
      <c r="A91" s="260" t="s">
        <v>463</v>
      </c>
      <c r="B91" s="8"/>
      <c r="C91" s="8"/>
      <c r="D91" s="8"/>
      <c r="E91" s="266"/>
      <c r="F91" s="283"/>
      <c r="G91" s="321"/>
      <c r="H91" s="7"/>
      <c r="I91" s="8"/>
      <c r="J91" s="8" t="str">
        <f>IF(ISERROR(W91*X91),"",W91*X91)</f>
        <v/>
      </c>
      <c r="K91" s="14" t="str">
        <f>IF(ISERROR(VLOOKUP(Y91,'Directive OSH09 (FR)'!$T$6:$U$10,2,FALSE)),"",VLOOKUP(Y91,'Directive OSH09 (FR)'!$T$6:$U$10,2,FALSE))</f>
        <v/>
      </c>
      <c r="L91" s="126"/>
      <c r="M91" s="127"/>
      <c r="N91" s="27"/>
      <c r="O91" s="27"/>
      <c r="P91" s="27"/>
      <c r="Q91" s="57"/>
      <c r="R91" s="35"/>
      <c r="S91" s="7">
        <f t="shared" ref="S91:T95" ca="1" si="66">U91</f>
        <v>1</v>
      </c>
      <c r="T91" s="35">
        <f t="shared" ca="1" si="66"/>
        <v>1</v>
      </c>
      <c r="U91" s="3">
        <f ca="1">IF(A91="",0,IF(Q$90="",1,IF(Q$90+$U$84*365&lt;$U$1,1,0)))</f>
        <v>1</v>
      </c>
      <c r="V91" s="163">
        <f ca="1">IF(A91="",0,IF(Q$90="",1,IF(Q$90+$V$84*365&lt;$U$1,1,0)))</f>
        <v>1</v>
      </c>
      <c r="W91" s="162" t="str">
        <f>IF(ISERROR(VLOOKUP(H91,'Directive OSH09 (FR)'!$O$6:$P$10,2,FALSE)),"",VLOOKUP(H91,'Directive OSH09 (FR)'!$O$6:$P$10,2,FALSE))</f>
        <v/>
      </c>
      <c r="X91" s="3" t="str">
        <f>IF(ISERROR(VLOOKUP(I91,'Directive OSH09 (FR)'!$O$13:$P$17,2,FALSE)),"",VLOOKUP(I91,'Directive OSH09 (FR)'!$O$13:$P$17,2,FALSE))</f>
        <v/>
      </c>
      <c r="Y91" s="3" t="str">
        <f>IF(J91="","",IF(J91&gt;=161,5,IF(J91&gt;=65,4,IF(J91&gt;=20,3,IF(J91&gt;=9,2,1)))))</f>
        <v/>
      </c>
      <c r="Z91" s="417"/>
      <c r="AA91" s="418"/>
      <c r="AB91" s="418"/>
      <c r="AC91" s="418"/>
      <c r="AD91" s="419"/>
      <c r="AE91" s="417"/>
      <c r="AF91" s="418"/>
      <c r="AG91" s="418"/>
      <c r="AH91" s="418"/>
      <c r="AI91" s="419"/>
    </row>
    <row r="92" spans="1:36">
      <c r="A92" s="261"/>
      <c r="B92" s="8"/>
      <c r="C92" s="8"/>
      <c r="D92" s="8"/>
      <c r="E92" s="266"/>
      <c r="F92" s="283"/>
      <c r="G92" s="321"/>
      <c r="H92" s="7"/>
      <c r="I92" s="8"/>
      <c r="J92" s="8" t="str">
        <f t="shared" ref="J92:J95" si="67">IF(ISERROR(W92*X92),"",W92*X92)</f>
        <v/>
      </c>
      <c r="K92" s="14" t="str">
        <f>IF(ISERROR(VLOOKUP(Y92,'Directive OSH09 (FR)'!$T$6:$U$10,2,FALSE)),"",VLOOKUP(Y92,'Directive OSH09 (FR)'!$T$6:$U$10,2,FALSE))</f>
        <v/>
      </c>
      <c r="L92" s="126"/>
      <c r="M92" s="127"/>
      <c r="N92" s="27"/>
      <c r="O92" s="27"/>
      <c r="P92" s="27"/>
      <c r="Q92" s="57"/>
      <c r="R92" s="35"/>
      <c r="S92" s="7">
        <f t="shared" si="66"/>
        <v>0</v>
      </c>
      <c r="T92" s="35">
        <f t="shared" si="66"/>
        <v>0</v>
      </c>
      <c r="U92" s="3">
        <f t="shared" ref="U92:U94" si="68">IF(A92="",0,IF(Q$90="",1,IF(Q$90+$U$84*365&lt;$U$1,1,0)))</f>
        <v>0</v>
      </c>
      <c r="V92" s="163">
        <f t="shared" ref="V92:V94" si="69">IF(A92="",0,IF(Q$90="",1,IF(Q$90+$V$84*365&lt;$U$1,1,0)))</f>
        <v>0</v>
      </c>
      <c r="W92" s="162" t="str">
        <f>IF(ISERROR(VLOOKUP(H92,'Directive OSH09 (FR)'!$O$6:$P$10,2,FALSE)),"",VLOOKUP(H92,'Directive OSH09 (FR)'!$O$6:$P$10,2,FALSE))</f>
        <v/>
      </c>
      <c r="X92" s="3" t="str">
        <f>IF(ISERROR(VLOOKUP(I92,'Directive OSH09 (FR)'!$O$13:$P$17,2,FALSE)),"",VLOOKUP(I92,'Directive OSH09 (FR)'!$O$13:$P$17,2,FALSE))</f>
        <v/>
      </c>
      <c r="Y92" s="3" t="str">
        <f t="shared" ref="Y92:Y95" si="70">IF(J92="","",IF(J92&gt;=161,5,IF(J92&gt;=65,4,IF(J92&gt;=20,3,IF(J92&gt;=9,2,1)))))</f>
        <v/>
      </c>
      <c r="Z92" s="417"/>
      <c r="AA92" s="418"/>
      <c r="AB92" s="418"/>
      <c r="AC92" s="418"/>
      <c r="AD92" s="419"/>
      <c r="AE92" s="417"/>
      <c r="AF92" s="418"/>
      <c r="AG92" s="418"/>
      <c r="AH92" s="418"/>
      <c r="AI92" s="419"/>
    </row>
    <row r="93" spans="1:36">
      <c r="A93" s="261"/>
      <c r="B93" s="8"/>
      <c r="C93" s="8"/>
      <c r="D93" s="8"/>
      <c r="E93" s="266"/>
      <c r="F93" s="283"/>
      <c r="G93" s="321"/>
      <c r="H93" s="7"/>
      <c r="I93" s="8"/>
      <c r="J93" s="8" t="str">
        <f t="shared" si="67"/>
        <v/>
      </c>
      <c r="K93" s="14" t="str">
        <f>IF(ISERROR(VLOOKUP(Y93,'Directive OSH09 (FR)'!$T$6:$U$10,2,FALSE)),"",VLOOKUP(Y93,'Directive OSH09 (FR)'!$T$6:$U$10,2,FALSE))</f>
        <v/>
      </c>
      <c r="L93" s="126"/>
      <c r="M93" s="127"/>
      <c r="N93" s="27"/>
      <c r="O93" s="27"/>
      <c r="P93" s="27"/>
      <c r="Q93" s="57"/>
      <c r="R93" s="35"/>
      <c r="S93" s="7">
        <f t="shared" si="66"/>
        <v>0</v>
      </c>
      <c r="T93" s="35">
        <f t="shared" si="66"/>
        <v>0</v>
      </c>
      <c r="U93" s="3">
        <f t="shared" si="68"/>
        <v>0</v>
      </c>
      <c r="V93" s="163">
        <f t="shared" si="69"/>
        <v>0</v>
      </c>
      <c r="W93" s="162" t="str">
        <f>IF(ISERROR(VLOOKUP(H93,'Directive OSH09 (FR)'!$O$6:$P$10,2,FALSE)),"",VLOOKUP(H93,'Directive OSH09 (FR)'!$O$6:$P$10,2,FALSE))</f>
        <v/>
      </c>
      <c r="X93" s="3" t="str">
        <f>IF(ISERROR(VLOOKUP(I93,'Directive OSH09 (FR)'!$O$13:$P$17,2,FALSE)),"",VLOOKUP(I93,'Directive OSH09 (FR)'!$O$13:$P$17,2,FALSE))</f>
        <v/>
      </c>
      <c r="Y93" s="3" t="str">
        <f t="shared" si="70"/>
        <v/>
      </c>
      <c r="Z93" s="417"/>
      <c r="AA93" s="418"/>
      <c r="AB93" s="418"/>
      <c r="AC93" s="418"/>
      <c r="AD93" s="419"/>
      <c r="AE93" s="417"/>
      <c r="AF93" s="418"/>
      <c r="AG93" s="418"/>
      <c r="AH93" s="418"/>
      <c r="AI93" s="419"/>
    </row>
    <row r="94" spans="1:36">
      <c r="A94" s="261"/>
      <c r="B94" s="8"/>
      <c r="C94" s="8"/>
      <c r="D94" s="8"/>
      <c r="E94" s="266"/>
      <c r="F94" s="283"/>
      <c r="G94" s="321"/>
      <c r="H94" s="7"/>
      <c r="I94" s="8"/>
      <c r="J94" s="8" t="str">
        <f t="shared" si="67"/>
        <v/>
      </c>
      <c r="K94" s="14" t="str">
        <f>IF(ISERROR(VLOOKUP(Y94,'Directive OSH09 (FR)'!$T$6:$U$10,2,FALSE)),"",VLOOKUP(Y94,'Directive OSH09 (FR)'!$T$6:$U$10,2,FALSE))</f>
        <v/>
      </c>
      <c r="L94" s="126"/>
      <c r="M94" s="127"/>
      <c r="N94" s="27"/>
      <c r="O94" s="27"/>
      <c r="P94" s="27"/>
      <c r="Q94" s="57"/>
      <c r="R94" s="35"/>
      <c r="S94" s="7">
        <f t="shared" si="66"/>
        <v>0</v>
      </c>
      <c r="T94" s="35">
        <f t="shared" si="66"/>
        <v>0</v>
      </c>
      <c r="U94" s="3">
        <f t="shared" si="68"/>
        <v>0</v>
      </c>
      <c r="V94" s="163">
        <f t="shared" si="69"/>
        <v>0</v>
      </c>
      <c r="W94" s="162" t="str">
        <f>IF(ISERROR(VLOOKUP(H94,'Directive OSH09 (FR)'!$O$6:$P$10,2,FALSE)),"",VLOOKUP(H94,'Directive OSH09 (FR)'!$O$6:$P$10,2,FALSE))</f>
        <v/>
      </c>
      <c r="X94" s="3" t="str">
        <f>IF(ISERROR(VLOOKUP(I94,'Directive OSH09 (FR)'!$O$13:$P$17,2,FALSE)),"",VLOOKUP(I94,'Directive OSH09 (FR)'!$O$13:$P$17,2,FALSE))</f>
        <v/>
      </c>
      <c r="Y94" s="3" t="str">
        <f t="shared" si="70"/>
        <v/>
      </c>
      <c r="Z94" s="417"/>
      <c r="AA94" s="418"/>
      <c r="AB94" s="418"/>
      <c r="AC94" s="418"/>
      <c r="AD94" s="419"/>
      <c r="AE94" s="417"/>
      <c r="AF94" s="418"/>
      <c r="AG94" s="418"/>
      <c r="AH94" s="418"/>
      <c r="AI94" s="419"/>
    </row>
    <row r="95" spans="1:36" ht="5.25" customHeight="1">
      <c r="A95" s="405"/>
      <c r="B95" s="62"/>
      <c r="C95" s="62"/>
      <c r="D95" s="62"/>
      <c r="E95" s="293"/>
      <c r="F95" s="293"/>
      <c r="G95" s="458"/>
      <c r="H95" s="61"/>
      <c r="I95" s="62"/>
      <c r="J95" s="62" t="str">
        <f t="shared" si="67"/>
        <v/>
      </c>
      <c r="K95" s="63" t="str">
        <f>IF(ISERROR(VLOOKUP(Y95,'Directive OSH09 (FR)'!$T$6:$U$10,2,FALSE)),"",VLOOKUP(Y95,'Directive OSH09 (FR)'!$T$6:$U$10,2,FALSE))</f>
        <v/>
      </c>
      <c r="L95" s="61"/>
      <c r="M95" s="64"/>
      <c r="N95" s="64"/>
      <c r="O95" s="64"/>
      <c r="P95" s="64"/>
      <c r="Q95" s="65"/>
      <c r="R95" s="66"/>
      <c r="S95" s="61">
        <f t="shared" si="66"/>
        <v>0</v>
      </c>
      <c r="T95" s="66">
        <f t="shared" si="66"/>
        <v>0</v>
      </c>
      <c r="U95" s="164">
        <f>IF(A95="",0,IF(Q$90="",1,IF(Q$90+$U$84*365&lt;$U$1,1,0)))</f>
        <v>0</v>
      </c>
      <c r="V95" s="165">
        <f>IF(A95="",0,IF(Q$90="",1,IF(Q$90+$V$84*365&lt;$U$1,1,0)))</f>
        <v>0</v>
      </c>
      <c r="W95" s="162" t="str">
        <f>IF(ISERROR(VLOOKUP(H95,'Directive OSH09 (FR)'!$O$6:$P$10,2,FALSE)),"",VLOOKUP(H95,'Directive OSH09 (FR)'!$O$6:$P$10,2,FALSE))</f>
        <v/>
      </c>
      <c r="X95" s="3" t="str">
        <f>IF(ISERROR(VLOOKUP(I95,'Directive OSH09 (FR)'!$O$13:$P$17,2,FALSE)),"",VLOOKUP(I95,'Directive OSH09 (FR)'!$O$13:$P$17,2,FALSE))</f>
        <v/>
      </c>
      <c r="Y95" s="3" t="str">
        <f t="shared" si="70"/>
        <v/>
      </c>
      <c r="Z95" s="417"/>
      <c r="AA95" s="418"/>
      <c r="AB95" s="418"/>
      <c r="AC95" s="418"/>
      <c r="AD95" s="419"/>
      <c r="AE95" s="417"/>
      <c r="AF95" s="418"/>
      <c r="AG95" s="418"/>
      <c r="AH95" s="418"/>
      <c r="AI95" s="419"/>
    </row>
    <row r="96" spans="1:36" s="398" customFormat="1" ht="14.25">
      <c r="A96" s="441" t="s">
        <v>287</v>
      </c>
      <c r="J96" s="398">
        <f>IF(SUM(J97:J101)=0,"",MAX(J97:J101))</f>
        <v>2</v>
      </c>
      <c r="K96" s="398" t="str">
        <f>IF(ISERROR(VLOOKUP(Y96,'Directive OSH09 (FR)'!$T$6:$U$10,2,FALSE)),"",VLOOKUP(Y96,'Directive OSH09 (FR)'!$T$6:$U$10,2,FALSE))</f>
        <v>1-Negligeable</v>
      </c>
      <c r="L96" s="398" t="str">
        <f>IF(ISERROR(VLOOKUP($A96,Dangers!$B$4:$G$1001,4,FALSE)),"ERR",IF(ISBLANK(VLOOKUP($A96,Dangers!$B$4:$G$1001,4,FALSE)),"","Yes"))</f>
        <v/>
      </c>
      <c r="M96" s="398" t="str">
        <f>IF(ISERROR(VLOOKUP($A96,Dangers!$B$4:$G$1001,6,FALSE)),"ERR",IF(ISBLANK((VLOOKUP($A96,Dangers!$B$4:$G$1001,6,FALSE))),"","Yes"))</f>
        <v/>
      </c>
      <c r="Q96" s="398" t="str">
        <f>IF(OR(L96="Yes",M96="Yes"),MAX(Q97:Q101),"")</f>
        <v/>
      </c>
      <c r="S96" s="398">
        <f>IF(L96="Yes",IF(SUM(S97:S101)=0,0,1),2)</f>
        <v>2</v>
      </c>
      <c r="T96" s="398">
        <f>IF(M96="Yes",IF(SUM(T97:T101)=0,0,1),2)</f>
        <v>2</v>
      </c>
      <c r="U96" s="398">
        <v>0</v>
      </c>
      <c r="V96" s="398">
        <v>0</v>
      </c>
      <c r="W96" s="398" t="str">
        <f>IF(ISERROR(VLOOKUP(H96,'Directive OSH09 (FR)'!$O$6:$P$10,2,FALSE)),"",VLOOKUP(H96,'Directive OSH09 (FR)'!$O$6:$P$10,2,FALSE))</f>
        <v/>
      </c>
      <c r="X96" s="398" t="str">
        <f>IF(ISERROR(VLOOKUP(I96,'Directive OSH09 (FR)'!$O$13:$P$17,2,FALSE)),"",VLOOKUP(I96,'Directive OSH09 (FR)'!$O$13:$P$17,2,FALSE))</f>
        <v/>
      </c>
      <c r="Y96" s="370">
        <f>IF(J96="","",IF(J96&gt;=161,5,IF(J96&gt;=65,4,IF(J96&gt;=20,3,IF(J96&gt;=9,2,1)))))</f>
        <v>1</v>
      </c>
      <c r="Z96" s="412"/>
      <c r="AD96" s="453"/>
      <c r="AE96" s="412"/>
      <c r="AI96" s="453"/>
      <c r="AJ96" s="518"/>
    </row>
    <row r="97" spans="1:36" ht="63.75">
      <c r="A97" s="261" t="s">
        <v>1182</v>
      </c>
      <c r="B97" s="255" t="s">
        <v>1199</v>
      </c>
      <c r="C97" s="8" t="s">
        <v>1200</v>
      </c>
      <c r="D97" s="255" t="s">
        <v>1201</v>
      </c>
      <c r="E97" s="266" t="s">
        <v>33</v>
      </c>
      <c r="F97" s="283">
        <v>3</v>
      </c>
      <c r="G97" s="256" t="s">
        <v>545</v>
      </c>
      <c r="H97" s="7" t="s">
        <v>35</v>
      </c>
      <c r="I97" s="8" t="s">
        <v>46</v>
      </c>
      <c r="J97" s="8">
        <f>IF(ISERROR(W97*X97),"",W97*X97)</f>
        <v>2</v>
      </c>
      <c r="K97" s="14" t="str">
        <f>IF(ISERROR(VLOOKUP(Y97,'Directive OSH09 (FR)'!$T$6:$U$10,2,FALSE)),"",VLOOKUP(Y97,'Directive OSH09 (FR)'!$T$6:$U$10,2,FALSE))</f>
        <v>1-Negligeable</v>
      </c>
      <c r="L97" s="126"/>
      <c r="M97" s="127"/>
      <c r="N97" s="27"/>
      <c r="O97" s="27"/>
      <c r="P97" s="27"/>
      <c r="Q97" s="57"/>
      <c r="R97" s="35"/>
      <c r="S97" s="7">
        <f t="shared" ref="S97:T101" si="71">U97</f>
        <v>1</v>
      </c>
      <c r="T97" s="35">
        <f t="shared" si="71"/>
        <v>1</v>
      </c>
      <c r="U97" s="3">
        <f>IF(A97="",0,IF(Q$96="",1,IF(Q$96+$U$84*365&lt;$U$1,1,0)))</f>
        <v>1</v>
      </c>
      <c r="V97" s="163">
        <f>IF(A97="",0,IF(Q$96="",1,IF(Q$96+$V$84*365&lt;$U$1,1,0)))</f>
        <v>1</v>
      </c>
      <c r="W97" s="162">
        <f>IF(ISERROR(VLOOKUP(H97,'Directive OSH09 (FR)'!$O$6:$P$10,2,FALSE)),"",VLOOKUP(H97,'Directive OSH09 (FR)'!$O$6:$P$10,2,FALSE))</f>
        <v>2</v>
      </c>
      <c r="X97" s="3">
        <f>IF(ISERROR(VLOOKUP(I97,'Directive OSH09 (FR)'!$O$13:$P$17,2,FALSE)),"",VLOOKUP(I97,'Directive OSH09 (FR)'!$O$13:$P$17,2,FALSE))</f>
        <v>1</v>
      </c>
      <c r="Y97" s="3">
        <f>IF(J97="","",IF(J97&gt;=161,5,IF(J97&gt;=65,4,IF(J97&gt;=20,3,IF(J97&gt;=9,2,1)))))</f>
        <v>1</v>
      </c>
      <c r="Z97" s="833" t="s">
        <v>1202</v>
      </c>
      <c r="AA97" s="418"/>
      <c r="AB97" s="418"/>
      <c r="AC97" s="418"/>
      <c r="AD97" s="419"/>
      <c r="AE97" s="417"/>
      <c r="AF97" s="418"/>
      <c r="AG97" s="418"/>
      <c r="AH97" s="418"/>
      <c r="AI97" s="419"/>
    </row>
    <row r="98" spans="1:36">
      <c r="A98" s="261"/>
      <c r="B98" s="8"/>
      <c r="C98" s="8"/>
      <c r="D98" s="8"/>
      <c r="E98" s="266"/>
      <c r="F98" s="283"/>
      <c r="G98" s="321"/>
      <c r="H98" s="7"/>
      <c r="I98" s="8"/>
      <c r="J98" s="8" t="str">
        <f t="shared" ref="J98:J101" si="72">IF(ISERROR(W98*X98),"",W98*X98)</f>
        <v/>
      </c>
      <c r="K98" s="14" t="str">
        <f>IF(ISERROR(VLOOKUP(Y98,'Directive OSH09 (FR)'!$T$6:$U$10,2,FALSE)),"",VLOOKUP(Y98,'Directive OSH09 (FR)'!$T$6:$U$10,2,FALSE))</f>
        <v/>
      </c>
      <c r="L98" s="126"/>
      <c r="M98" s="127"/>
      <c r="N98" s="27"/>
      <c r="O98" s="27"/>
      <c r="P98" s="27"/>
      <c r="Q98" s="57"/>
      <c r="R98" s="35"/>
      <c r="S98" s="7">
        <f t="shared" si="71"/>
        <v>0</v>
      </c>
      <c r="T98" s="35">
        <f t="shared" si="71"/>
        <v>0</v>
      </c>
      <c r="U98" s="3">
        <f t="shared" ref="U98:U100" si="73">IF(A98="",0,IF(Q$96="",1,IF(Q$96+$U$84*365&lt;$U$1,1,0)))</f>
        <v>0</v>
      </c>
      <c r="V98" s="163">
        <f t="shared" ref="V98:V100" si="74">IF(A98="",0,IF(Q$96="",1,IF(Q$96+$V$84*365&lt;$U$1,1,0)))</f>
        <v>0</v>
      </c>
      <c r="W98" s="162" t="str">
        <f>IF(ISERROR(VLOOKUP(H98,'Directive OSH09 (FR)'!$O$6:$P$10,2,FALSE)),"",VLOOKUP(H98,'Directive OSH09 (FR)'!$O$6:$P$10,2,FALSE))</f>
        <v/>
      </c>
      <c r="X98" s="3" t="str">
        <f>IF(ISERROR(VLOOKUP(I98,'Directive OSH09 (FR)'!$O$13:$P$17,2,FALSE)),"",VLOOKUP(I98,'Directive OSH09 (FR)'!$O$13:$P$17,2,FALSE))</f>
        <v/>
      </c>
      <c r="Y98" s="3" t="str">
        <f t="shared" ref="Y98:Y101" si="75">IF(J98="","",IF(J98&gt;=161,5,IF(J98&gt;=65,4,IF(J98&gt;=20,3,IF(J98&gt;=9,2,1)))))</f>
        <v/>
      </c>
      <c r="Z98" s="417"/>
      <c r="AA98" s="418"/>
      <c r="AB98" s="418"/>
      <c r="AC98" s="418"/>
      <c r="AD98" s="419"/>
      <c r="AE98" s="417"/>
      <c r="AF98" s="418"/>
      <c r="AG98" s="418"/>
      <c r="AH98" s="418"/>
      <c r="AI98" s="419"/>
    </row>
    <row r="99" spans="1:36">
      <c r="A99" s="261"/>
      <c r="B99" s="8"/>
      <c r="C99" s="8"/>
      <c r="D99" s="8"/>
      <c r="E99" s="266"/>
      <c r="F99" s="283"/>
      <c r="G99" s="321"/>
      <c r="H99" s="7"/>
      <c r="I99" s="8"/>
      <c r="J99" s="8" t="str">
        <f t="shared" si="72"/>
        <v/>
      </c>
      <c r="K99" s="14" t="str">
        <f>IF(ISERROR(VLOOKUP(Y99,'Directive OSH09 (FR)'!$T$6:$U$10,2,FALSE)),"",VLOOKUP(Y99,'Directive OSH09 (FR)'!$T$6:$U$10,2,FALSE))</f>
        <v/>
      </c>
      <c r="L99" s="126"/>
      <c r="M99" s="127"/>
      <c r="N99" s="27"/>
      <c r="O99" s="27"/>
      <c r="P99" s="27"/>
      <c r="Q99" s="57"/>
      <c r="R99" s="35"/>
      <c r="S99" s="7">
        <f t="shared" si="71"/>
        <v>0</v>
      </c>
      <c r="T99" s="35">
        <f t="shared" si="71"/>
        <v>0</v>
      </c>
      <c r="U99" s="3">
        <f t="shared" si="73"/>
        <v>0</v>
      </c>
      <c r="V99" s="163">
        <f t="shared" si="74"/>
        <v>0</v>
      </c>
      <c r="W99" s="162" t="str">
        <f>IF(ISERROR(VLOOKUP(H99,'Directive OSH09 (FR)'!$O$6:$P$10,2,FALSE)),"",VLOOKUP(H99,'Directive OSH09 (FR)'!$O$6:$P$10,2,FALSE))</f>
        <v/>
      </c>
      <c r="X99" s="3" t="str">
        <f>IF(ISERROR(VLOOKUP(I99,'Directive OSH09 (FR)'!$O$13:$P$17,2,FALSE)),"",VLOOKUP(I99,'Directive OSH09 (FR)'!$O$13:$P$17,2,FALSE))</f>
        <v/>
      </c>
      <c r="Y99" s="3" t="str">
        <f t="shared" si="75"/>
        <v/>
      </c>
      <c r="Z99" s="417"/>
      <c r="AA99" s="418"/>
      <c r="AB99" s="418"/>
      <c r="AC99" s="418"/>
      <c r="AD99" s="419"/>
      <c r="AE99" s="417"/>
      <c r="AF99" s="418"/>
      <c r="AG99" s="418"/>
      <c r="AH99" s="418"/>
      <c r="AI99" s="419"/>
    </row>
    <row r="100" spans="1:36">
      <c r="A100" s="261"/>
      <c r="B100" s="8"/>
      <c r="C100" s="8"/>
      <c r="D100" s="8"/>
      <c r="E100" s="266"/>
      <c r="F100" s="283"/>
      <c r="G100" s="321"/>
      <c r="H100" s="7"/>
      <c r="I100" s="8"/>
      <c r="J100" s="8" t="str">
        <f t="shared" si="72"/>
        <v/>
      </c>
      <c r="K100" s="14" t="str">
        <f>IF(ISERROR(VLOOKUP(Y100,'Directive OSH09 (FR)'!$T$6:$U$10,2,FALSE)),"",VLOOKUP(Y100,'Directive OSH09 (FR)'!$T$6:$U$10,2,FALSE))</f>
        <v/>
      </c>
      <c r="L100" s="126"/>
      <c r="M100" s="127"/>
      <c r="N100" s="27"/>
      <c r="O100" s="27"/>
      <c r="P100" s="27"/>
      <c r="Q100" s="57"/>
      <c r="R100" s="35"/>
      <c r="S100" s="7">
        <f t="shared" si="71"/>
        <v>0</v>
      </c>
      <c r="T100" s="35">
        <f t="shared" si="71"/>
        <v>0</v>
      </c>
      <c r="U100" s="3">
        <f t="shared" si="73"/>
        <v>0</v>
      </c>
      <c r="V100" s="163">
        <f t="shared" si="74"/>
        <v>0</v>
      </c>
      <c r="W100" s="162" t="str">
        <f>IF(ISERROR(VLOOKUP(H100,'Directive OSH09 (FR)'!$O$6:$P$10,2,FALSE)),"",VLOOKUP(H100,'Directive OSH09 (FR)'!$O$6:$P$10,2,FALSE))</f>
        <v/>
      </c>
      <c r="X100" s="3" t="str">
        <f>IF(ISERROR(VLOOKUP(I100,'Directive OSH09 (FR)'!$O$13:$P$17,2,FALSE)),"",VLOOKUP(I100,'Directive OSH09 (FR)'!$O$13:$P$17,2,FALSE))</f>
        <v/>
      </c>
      <c r="Y100" s="3" t="str">
        <f t="shared" si="75"/>
        <v/>
      </c>
      <c r="Z100" s="417"/>
      <c r="AA100" s="418"/>
      <c r="AB100" s="418"/>
      <c r="AC100" s="418"/>
      <c r="AD100" s="419"/>
      <c r="AE100" s="417"/>
      <c r="AF100" s="418"/>
      <c r="AG100" s="418"/>
      <c r="AH100" s="418"/>
      <c r="AI100" s="419"/>
    </row>
    <row r="101" spans="1:36" ht="5.25" customHeight="1">
      <c r="A101" s="405"/>
      <c r="B101" s="62"/>
      <c r="C101" s="62"/>
      <c r="D101" s="62"/>
      <c r="E101" s="293"/>
      <c r="F101" s="293"/>
      <c r="G101" s="458"/>
      <c r="H101" s="61"/>
      <c r="I101" s="62"/>
      <c r="J101" s="62" t="str">
        <f t="shared" si="72"/>
        <v/>
      </c>
      <c r="K101" s="63" t="str">
        <f>IF(ISERROR(VLOOKUP(Y101,'Directive OSH09 (FR)'!$T$6:$U$10,2,FALSE)),"",VLOOKUP(Y101,'Directive OSH09 (FR)'!$T$6:$U$10,2,FALSE))</f>
        <v/>
      </c>
      <c r="L101" s="61"/>
      <c r="M101" s="64"/>
      <c r="N101" s="64"/>
      <c r="O101" s="64"/>
      <c r="P101" s="64"/>
      <c r="Q101" s="65"/>
      <c r="R101" s="66"/>
      <c r="S101" s="61">
        <f t="shared" si="71"/>
        <v>0</v>
      </c>
      <c r="T101" s="66">
        <f t="shared" si="71"/>
        <v>0</v>
      </c>
      <c r="U101" s="164">
        <f>IF(A101="",0,IF(Q$96="",1,IF(Q$96+$U$84*365&lt;$U$1,1,0)))</f>
        <v>0</v>
      </c>
      <c r="V101" s="165">
        <f>IF(A101="",0,IF(Q$96="",1,IF(Q$96+$V$84*365&lt;$U$1,1,0)))</f>
        <v>0</v>
      </c>
      <c r="W101" s="162" t="str">
        <f>IF(ISERROR(VLOOKUP(H101,'Directive OSH09 (FR)'!$O$6:$P$10,2,FALSE)),"",VLOOKUP(H101,'Directive OSH09 (FR)'!$O$6:$P$10,2,FALSE))</f>
        <v/>
      </c>
      <c r="X101" s="3" t="str">
        <f>IF(ISERROR(VLOOKUP(I101,'Directive OSH09 (FR)'!$O$13:$P$17,2,FALSE)),"",VLOOKUP(I101,'Directive OSH09 (FR)'!$O$13:$P$17,2,FALSE))</f>
        <v/>
      </c>
      <c r="Y101" s="3" t="str">
        <f t="shared" si="75"/>
        <v/>
      </c>
      <c r="Z101" s="417"/>
      <c r="AA101" s="418"/>
      <c r="AB101" s="418"/>
      <c r="AC101" s="418"/>
      <c r="AD101" s="419"/>
      <c r="AE101" s="417"/>
      <c r="AF101" s="418"/>
      <c r="AG101" s="418"/>
      <c r="AH101" s="418"/>
      <c r="AI101" s="419"/>
    </row>
    <row r="102" spans="1:36" s="398" customFormat="1">
      <c r="A102" s="441" t="s">
        <v>289</v>
      </c>
      <c r="J102" s="398">
        <f>IF(SUM(J103:J107)=0,"",MAX(J103:J107))</f>
        <v>8</v>
      </c>
      <c r="K102" s="398" t="str">
        <f>IF(ISERROR(VLOOKUP(Y102,'Directive OSH09 (FR)'!$T$6:$U$10,2,FALSE)),"",VLOOKUP(Y102,'Directive OSH09 (FR)'!$T$6:$U$10,2,FALSE))</f>
        <v>1-Negligeable</v>
      </c>
      <c r="L102" s="398" t="str">
        <f>IF(ISERROR(VLOOKUP($A102,Dangers!$B$4:$G$1001,4,FALSE)),"ERR",IF(ISBLANK(VLOOKUP($A102,Dangers!$B$4:$G$1001,4,FALSE)),"","Yes"))</f>
        <v/>
      </c>
      <c r="M102" s="398" t="str">
        <f>IF(ISERROR(VLOOKUP($A102,Dangers!$B$4:$G$1001,6,FALSE)),"ERR",IF(ISBLANK((VLOOKUP($A102,Dangers!$B$4:$G$1001,6,FALSE))),"","Yes"))</f>
        <v/>
      </c>
      <c r="Q102" s="398" t="str">
        <f>IF(OR(L102="Yes",M102="Yes"),MAX(Q103:Q107),"")</f>
        <v/>
      </c>
      <c r="S102" s="398">
        <f>IF(L102="Yes",IF(SUM(S103:S107)=0,0,1),2)</f>
        <v>2</v>
      </c>
      <c r="T102" s="398">
        <f>IF(M102="Yes",IF(SUM(T103:T107)=0,0,1),2)</f>
        <v>2</v>
      </c>
      <c r="U102" s="398">
        <v>0</v>
      </c>
      <c r="V102" s="398">
        <v>0</v>
      </c>
      <c r="W102" s="398" t="str">
        <f>IF(ISERROR(VLOOKUP(H102,'Directive OSH09 (FR)'!$O$6:$P$10,2,FALSE)),"",VLOOKUP(H102,'Directive OSH09 (FR)'!$O$6:$P$10,2,FALSE))</f>
        <v/>
      </c>
      <c r="X102" s="398" t="str">
        <f>IF(ISERROR(VLOOKUP(I102,'Directive OSH09 (FR)'!$O$13:$P$17,2,FALSE)),"",VLOOKUP(I102,'Directive OSH09 (FR)'!$O$13:$P$17,2,FALSE))</f>
        <v/>
      </c>
      <c r="Y102" s="370">
        <f>IF(J102="","",IF(J102&gt;=161,5,IF(J102&gt;=65,4,IF(J102&gt;=20,3,IF(J102&gt;=9,2,1)))))</f>
        <v>1</v>
      </c>
      <c r="Z102" s="412"/>
      <c r="AD102" s="453"/>
      <c r="AE102" s="412"/>
      <c r="AI102" s="453"/>
      <c r="AJ102" s="518"/>
    </row>
    <row r="103" spans="1:36" ht="180" customHeight="1">
      <c r="A103" s="261" t="s">
        <v>549</v>
      </c>
      <c r="B103" s="255" t="s">
        <v>419</v>
      </c>
      <c r="C103" s="8" t="s">
        <v>1203</v>
      </c>
      <c r="D103" s="8" t="s">
        <v>1204</v>
      </c>
      <c r="E103" s="266" t="s">
        <v>39</v>
      </c>
      <c r="F103" s="283">
        <v>5</v>
      </c>
      <c r="G103" s="321" t="s">
        <v>1205</v>
      </c>
      <c r="H103" s="7" t="s">
        <v>35</v>
      </c>
      <c r="I103" s="8" t="s">
        <v>47</v>
      </c>
      <c r="J103" s="8">
        <f>IF(ISERROR(W103*X103),"",W103*X103)</f>
        <v>8</v>
      </c>
      <c r="K103" s="14" t="str">
        <f>IF(ISERROR(VLOOKUP(Y103,'Directive OSH09 (FR)'!$T$6:$U$10,2,FALSE)),"",VLOOKUP(Y103,'Directive OSH09 (FR)'!$T$6:$U$10,2,FALSE))</f>
        <v>1-Negligeable</v>
      </c>
      <c r="L103" s="126"/>
      <c r="M103" s="127"/>
      <c r="N103" s="27"/>
      <c r="O103" s="27"/>
      <c r="P103" s="27"/>
      <c r="Q103" s="57"/>
      <c r="R103" s="35"/>
      <c r="S103" s="7">
        <f>U103</f>
        <v>1</v>
      </c>
      <c r="T103" s="35">
        <f>V103</f>
        <v>1</v>
      </c>
      <c r="U103" s="3">
        <f>IF(A103="",0,IF(Q$107="",1,IF(Q$107+$U$89*365&lt;$U$1,1,0)))</f>
        <v>1</v>
      </c>
      <c r="V103" s="163">
        <f>IF(A103="",0,IF(Q$107="",1,IF(Q$107+$V$89*365&lt;$U$1,1,0)))</f>
        <v>1</v>
      </c>
      <c r="W103" s="162">
        <f>IF(ISERROR(VLOOKUP(H103,'Directive OSH09 (FR)'!$O$6:$P$10,2,FALSE)),"",VLOOKUP(H103,'Directive OSH09 (FR)'!$O$6:$P$10,2,FALSE))</f>
        <v>2</v>
      </c>
      <c r="X103" s="3">
        <f>IF(ISERROR(VLOOKUP(I103,'Directive OSH09 (FR)'!$O$13:$P$17,2,FALSE)),"",VLOOKUP(I103,'Directive OSH09 (FR)'!$O$13:$P$17,2,FALSE))</f>
        <v>4</v>
      </c>
      <c r="Y103" s="3">
        <f>IF(J103="","",IF(J103&gt;=161,5,IF(J103&gt;=65,4,IF(J103&gt;=20,3,IF(J103&gt;=9,2,1)))))</f>
        <v>1</v>
      </c>
      <c r="Z103" s="196" t="s">
        <v>1311</v>
      </c>
      <c r="AA103" s="519" t="s">
        <v>555</v>
      </c>
      <c r="AB103" s="418"/>
      <c r="AC103" s="418"/>
      <c r="AD103" s="419"/>
      <c r="AE103" s="421"/>
      <c r="AF103" s="8"/>
      <c r="AG103" s="8"/>
      <c r="AH103" s="8">
        <f>IF(ISERROR(AU103*AV103),"",AU103*AV103)</f>
        <v>0</v>
      </c>
      <c r="AI103" s="419"/>
    </row>
    <row r="104" spans="1:36">
      <c r="A104" s="261"/>
      <c r="B104" s="8"/>
      <c r="C104" s="8"/>
      <c r="D104" s="255"/>
      <c r="E104" s="266"/>
      <c r="F104" s="283"/>
      <c r="G104" s="321"/>
      <c r="H104" s="7"/>
      <c r="I104" s="8"/>
      <c r="J104" s="8" t="str">
        <f t="shared" ref="J104:J107" si="76">IF(ISERROR(W104*X104),"",W104*X104)</f>
        <v/>
      </c>
      <c r="K104" s="14" t="str">
        <f>IF(ISERROR(VLOOKUP(Y104,'Directive OSH09 (FR)'!$T$6:$U$10,2,FALSE)),"",VLOOKUP(Y104,'Directive OSH09 (FR)'!$T$6:$U$10,2,FALSE))</f>
        <v/>
      </c>
      <c r="L104" s="126"/>
      <c r="M104" s="127"/>
      <c r="N104" s="27"/>
      <c r="O104" s="27"/>
      <c r="P104" s="27"/>
      <c r="Q104" s="57"/>
      <c r="R104" s="35"/>
      <c r="S104" s="7">
        <f t="shared" ref="S104:T107" si="77">U104</f>
        <v>0</v>
      </c>
      <c r="T104" s="35">
        <f t="shared" si="77"/>
        <v>0</v>
      </c>
      <c r="U104" s="3">
        <f t="shared" ref="U104:U106" si="78">IF(A104="",0,IF(Q$102="",1,IF(Q$102+$U$84*365&lt;$U$1,1,0)))</f>
        <v>0</v>
      </c>
      <c r="V104" s="163">
        <f t="shared" ref="V104:V106" si="79">IF(A104="",0,IF(Q$102="",1,IF(Q$102+$V$84*365&lt;$U$1,1,0)))</f>
        <v>0</v>
      </c>
      <c r="W104" s="162" t="str">
        <f>IF(ISERROR(VLOOKUP(H104,'Directive OSH09 (FR)'!$O$6:$P$10,2,FALSE)),"",VLOOKUP(H104,'Directive OSH09 (FR)'!$O$6:$P$10,2,FALSE))</f>
        <v/>
      </c>
      <c r="X104" s="3" t="str">
        <f>IF(ISERROR(VLOOKUP(I104,'Directive OSH09 (FR)'!$O$13:$P$17,2,FALSE)),"",VLOOKUP(I104,'Directive OSH09 (FR)'!$O$13:$P$17,2,FALSE))</f>
        <v/>
      </c>
      <c r="Y104" s="3" t="str">
        <f t="shared" ref="Y104:Y107" si="80">IF(J104="","",IF(J104&gt;=161,5,IF(J104&gt;=65,4,IF(J104&gt;=20,3,IF(J104&gt;=9,2,1)))))</f>
        <v/>
      </c>
      <c r="Z104" s="417"/>
      <c r="AA104" s="418"/>
      <c r="AB104" s="418"/>
      <c r="AC104" s="418"/>
      <c r="AD104" s="419"/>
      <c r="AE104" s="417"/>
      <c r="AF104" s="418"/>
      <c r="AG104" s="418"/>
      <c r="AH104" s="418"/>
      <c r="AI104" s="419"/>
    </row>
    <row r="105" spans="1:36">
      <c r="A105" s="261"/>
      <c r="B105" s="255"/>
      <c r="C105" s="8"/>
      <c r="D105" s="255"/>
      <c r="E105" s="266"/>
      <c r="F105" s="283"/>
      <c r="G105" s="321"/>
      <c r="H105" s="7"/>
      <c r="I105" s="8"/>
      <c r="J105" s="8" t="str">
        <f t="shared" si="76"/>
        <v/>
      </c>
      <c r="K105" s="14" t="str">
        <f>IF(ISERROR(VLOOKUP(Y105,'Directive OSH09 (FR)'!$T$6:$U$10,2,FALSE)),"",VLOOKUP(Y105,'Directive OSH09 (FR)'!$T$6:$U$10,2,FALSE))</f>
        <v/>
      </c>
      <c r="L105" s="126"/>
      <c r="M105" s="127"/>
      <c r="N105" s="27"/>
      <c r="O105" s="27"/>
      <c r="P105" s="27"/>
      <c r="Q105" s="57"/>
      <c r="R105" s="35"/>
      <c r="S105" s="7">
        <f t="shared" si="77"/>
        <v>0</v>
      </c>
      <c r="T105" s="35">
        <f t="shared" si="77"/>
        <v>0</v>
      </c>
      <c r="U105" s="3">
        <f t="shared" si="78"/>
        <v>0</v>
      </c>
      <c r="V105" s="163">
        <f t="shared" si="79"/>
        <v>0</v>
      </c>
      <c r="W105" s="162" t="str">
        <f>IF(ISERROR(VLOOKUP(H105,'Directive OSH09 (FR)'!$O$6:$P$10,2,FALSE)),"",VLOOKUP(H105,'Directive OSH09 (FR)'!$O$6:$P$10,2,FALSE))</f>
        <v/>
      </c>
      <c r="X105" s="3" t="str">
        <f>IF(ISERROR(VLOOKUP(I105,'Directive OSH09 (FR)'!$O$13:$P$17,2,FALSE)),"",VLOOKUP(I105,'Directive OSH09 (FR)'!$O$13:$P$17,2,FALSE))</f>
        <v/>
      </c>
      <c r="Y105" s="3" t="str">
        <f t="shared" si="80"/>
        <v/>
      </c>
      <c r="Z105" s="417"/>
      <c r="AA105" s="418"/>
      <c r="AB105" s="418"/>
      <c r="AC105" s="418"/>
      <c r="AD105" s="419"/>
      <c r="AE105" s="417"/>
      <c r="AF105" s="418"/>
      <c r="AG105" s="418"/>
      <c r="AH105" s="418"/>
      <c r="AI105" s="419"/>
    </row>
    <row r="106" spans="1:36">
      <c r="A106" s="261"/>
      <c r="B106" s="8"/>
      <c r="C106" s="8"/>
      <c r="D106" s="8"/>
      <c r="E106" s="266"/>
      <c r="F106" s="283"/>
      <c r="G106" s="321"/>
      <c r="H106" s="7"/>
      <c r="I106" s="8"/>
      <c r="J106" s="8" t="str">
        <f t="shared" si="76"/>
        <v/>
      </c>
      <c r="K106" s="14" t="str">
        <f>IF(ISERROR(VLOOKUP(Y106,'Directive OSH09 (FR)'!$T$6:$U$10,2,FALSE)),"",VLOOKUP(Y106,'Directive OSH09 (FR)'!$T$6:$U$10,2,FALSE))</f>
        <v/>
      </c>
      <c r="L106" s="126"/>
      <c r="M106" s="127"/>
      <c r="N106" s="27"/>
      <c r="O106" s="27"/>
      <c r="P106" s="27"/>
      <c r="Q106" s="57"/>
      <c r="R106" s="35"/>
      <c r="S106" s="7">
        <f t="shared" si="77"/>
        <v>0</v>
      </c>
      <c r="T106" s="35">
        <f t="shared" si="77"/>
        <v>0</v>
      </c>
      <c r="U106" s="3">
        <f t="shared" si="78"/>
        <v>0</v>
      </c>
      <c r="V106" s="163">
        <f t="shared" si="79"/>
        <v>0</v>
      </c>
      <c r="W106" s="162" t="str">
        <f>IF(ISERROR(VLOOKUP(H106,'Directive OSH09 (FR)'!$O$6:$P$10,2,FALSE)),"",VLOOKUP(H106,'Directive OSH09 (FR)'!$O$6:$P$10,2,FALSE))</f>
        <v/>
      </c>
      <c r="X106" s="3" t="str">
        <f>IF(ISERROR(VLOOKUP(I106,'Directive OSH09 (FR)'!$O$13:$P$17,2,FALSE)),"",VLOOKUP(I106,'Directive OSH09 (FR)'!$O$13:$P$17,2,FALSE))</f>
        <v/>
      </c>
      <c r="Y106" s="3" t="str">
        <f t="shared" si="80"/>
        <v/>
      </c>
      <c r="Z106" s="417"/>
      <c r="AA106" s="418"/>
      <c r="AB106" s="418"/>
      <c r="AC106" s="418"/>
      <c r="AD106" s="419"/>
      <c r="AE106" s="417"/>
      <c r="AF106" s="418"/>
      <c r="AG106" s="418"/>
      <c r="AH106" s="418"/>
      <c r="AI106" s="419"/>
    </row>
    <row r="107" spans="1:36" ht="5.25" customHeight="1">
      <c r="A107" s="405"/>
      <c r="B107" s="62"/>
      <c r="C107" s="62"/>
      <c r="D107" s="62"/>
      <c r="E107" s="293"/>
      <c r="F107" s="293"/>
      <c r="G107" s="458"/>
      <c r="H107" s="61"/>
      <c r="I107" s="62"/>
      <c r="J107" s="62" t="str">
        <f t="shared" si="76"/>
        <v/>
      </c>
      <c r="K107" s="63" t="str">
        <f>IF(ISERROR(VLOOKUP(Y107,'Directive OSH09 (FR)'!$T$6:$U$10,2,FALSE)),"",VLOOKUP(Y107,'Directive OSH09 (FR)'!$T$6:$U$10,2,FALSE))</f>
        <v/>
      </c>
      <c r="L107" s="61"/>
      <c r="M107" s="64"/>
      <c r="N107" s="64"/>
      <c r="O107" s="64"/>
      <c r="P107" s="64"/>
      <c r="Q107" s="65"/>
      <c r="R107" s="66"/>
      <c r="S107" s="61">
        <f t="shared" si="77"/>
        <v>0</v>
      </c>
      <c r="T107" s="66">
        <f t="shared" si="77"/>
        <v>0</v>
      </c>
      <c r="U107" s="164">
        <f>IF(A107="",0,IF(Q$102="",1,IF(Q$102+$U$84*365&lt;$U$1,1,0)))</f>
        <v>0</v>
      </c>
      <c r="V107" s="165">
        <f>IF(A107="",0,IF(Q$102="",1,IF(Q$102+$V$84*365&lt;$U$1,1,0)))</f>
        <v>0</v>
      </c>
      <c r="W107" s="162" t="str">
        <f>IF(ISERROR(VLOOKUP(H107,'Directive OSH09 (FR)'!$O$6:$P$10,2,FALSE)),"",VLOOKUP(H107,'Directive OSH09 (FR)'!$O$6:$P$10,2,FALSE))</f>
        <v/>
      </c>
      <c r="X107" s="3" t="str">
        <f>IF(ISERROR(VLOOKUP(I107,'Directive OSH09 (FR)'!$O$13:$P$17,2,FALSE)),"",VLOOKUP(I107,'Directive OSH09 (FR)'!$O$13:$P$17,2,FALSE))</f>
        <v/>
      </c>
      <c r="Y107" s="3" t="str">
        <f t="shared" si="80"/>
        <v/>
      </c>
      <c r="Z107" s="417"/>
      <c r="AA107" s="418"/>
      <c r="AB107" s="418"/>
      <c r="AC107" s="418"/>
      <c r="AD107" s="419"/>
      <c r="AE107" s="417"/>
      <c r="AF107" s="418"/>
      <c r="AG107" s="418"/>
      <c r="AH107" s="418"/>
      <c r="AI107" s="419"/>
    </row>
    <row r="108" spans="1:36" s="398" customFormat="1">
      <c r="A108" s="441" t="s">
        <v>290</v>
      </c>
      <c r="J108" s="398" t="str">
        <f>IF(SUM(J109:J113)=0,"",MAX(J109:J113))</f>
        <v/>
      </c>
      <c r="K108" s="398" t="str">
        <f>IF(ISERROR(VLOOKUP(Y108,'Directive OSH09 (FR)'!$T$6:$U$10,2,FALSE)),"",VLOOKUP(Y108,'Directive OSH09 (FR)'!$T$6:$U$10,2,FALSE))</f>
        <v/>
      </c>
      <c r="L108" s="398" t="str">
        <f>IF(ISERROR(VLOOKUP($A108,Dangers!$B$4:$G$1001,4,FALSE)),"ERR",IF(ISBLANK(VLOOKUP($A108,Dangers!$B$4:$G$1001,4,FALSE)),"","Yes"))</f>
        <v/>
      </c>
      <c r="M108" s="398" t="str">
        <f>IF(ISERROR(VLOOKUP($A108,Dangers!$B$4:$G$1001,6,FALSE)),"ERR",IF(ISBLANK((VLOOKUP($A108,Dangers!$B$4:$G$1001,6,FALSE))),"","Yes"))</f>
        <v/>
      </c>
      <c r="Q108" s="398" t="str">
        <f>IF(OR(L108="Yes",M108="Yes"),MAX(Q109:Q113),"")</f>
        <v/>
      </c>
      <c r="S108" s="398">
        <f>IF(L108="Yes",IF(SUM(S109:S113)=0,0,1),2)</f>
        <v>2</v>
      </c>
      <c r="T108" s="398">
        <f>IF(M108="Yes",IF(SUM(T109:T113)=0,0,1),2)</f>
        <v>2</v>
      </c>
      <c r="U108" s="398">
        <v>0</v>
      </c>
      <c r="V108" s="398">
        <v>0</v>
      </c>
      <c r="W108" s="398" t="str">
        <f>IF(ISERROR(VLOOKUP(H108,'Directive OSH09 (FR)'!$O$6:$P$10,2,FALSE)),"",VLOOKUP(H108,'Directive OSH09 (FR)'!$O$6:$P$10,2,FALSE))</f>
        <v/>
      </c>
      <c r="X108" s="398" t="str">
        <f>IF(ISERROR(VLOOKUP(I108,'Directive OSH09 (FR)'!$O$13:$P$17,2,FALSE)),"",VLOOKUP(I108,'Directive OSH09 (FR)'!$O$13:$P$17,2,FALSE))</f>
        <v/>
      </c>
      <c r="Y108" s="370" t="str">
        <f>IF(J108="","",IF(J108&gt;=161,5,IF(J108&gt;=65,4,IF(J108&gt;=20,3,IF(J108&gt;=9,2,1)))))</f>
        <v/>
      </c>
      <c r="Z108" s="412"/>
      <c r="AD108" s="453"/>
      <c r="AE108" s="412"/>
      <c r="AI108" s="453"/>
      <c r="AJ108" s="518"/>
    </row>
    <row r="109" spans="1:36">
      <c r="A109" s="260" t="s">
        <v>463</v>
      </c>
      <c r="B109" s="255"/>
      <c r="C109" s="8"/>
      <c r="D109" s="255"/>
      <c r="E109" s="266"/>
      <c r="F109" s="283"/>
      <c r="G109" s="256"/>
      <c r="H109" s="7"/>
      <c r="I109" s="8"/>
      <c r="J109" s="8" t="str">
        <f>IF(ISERROR(W109*X109),"",W109*X109)</f>
        <v/>
      </c>
      <c r="K109" s="14" t="str">
        <f>IF(ISERROR(VLOOKUP(Y109,'Directive OSH09 (FR)'!$T$6:$U$10,2,FALSE)),"",VLOOKUP(Y109,'Directive OSH09 (FR)'!$T$6:$U$10,2,FALSE))</f>
        <v/>
      </c>
      <c r="L109" s="126"/>
      <c r="M109" s="127"/>
      <c r="N109" s="27"/>
      <c r="O109" s="27"/>
      <c r="P109" s="27"/>
      <c r="Q109" s="57"/>
      <c r="R109" s="35"/>
      <c r="S109" s="7">
        <f t="shared" ref="S109:T113" si="81">U109</f>
        <v>1</v>
      </c>
      <c r="T109" s="35">
        <f t="shared" si="81"/>
        <v>1</v>
      </c>
      <c r="U109" s="3">
        <f>IF(A109="",0,IF(Q$108="",1,IF(Q$108+$U$84*365&lt;$U$1,1,0)))</f>
        <v>1</v>
      </c>
      <c r="V109" s="163">
        <f>IF(A109="",0,IF(Q$108="",1,IF(Q$108+$V$84*365&lt;$U$1,1,0)))</f>
        <v>1</v>
      </c>
      <c r="W109" s="162" t="str">
        <f>IF(ISERROR(VLOOKUP(H109,'Directive OSH09 (FR)'!$O$6:$P$10,2,FALSE)),"",VLOOKUP(H109,'Directive OSH09 (FR)'!$O$6:$P$10,2,FALSE))</f>
        <v/>
      </c>
      <c r="X109" s="3" t="str">
        <f>IF(ISERROR(VLOOKUP(I109,'Directive OSH09 (FR)'!$O$13:$P$17,2,FALSE)),"",VLOOKUP(I109,'Directive OSH09 (FR)'!$O$13:$P$17,2,FALSE))</f>
        <v/>
      </c>
      <c r="Y109" s="3" t="str">
        <f>IF(J109="","",IF(J109&gt;=161,5,IF(J109&gt;=65,4,IF(J109&gt;=20,3,IF(J109&gt;=9,2,1)))))</f>
        <v/>
      </c>
      <c r="Z109" s="417"/>
      <c r="AA109" s="418"/>
      <c r="AB109" s="418"/>
      <c r="AC109" s="418"/>
      <c r="AD109" s="419"/>
      <c r="AE109" s="417"/>
      <c r="AF109" s="418"/>
      <c r="AG109" s="418"/>
      <c r="AH109" s="418"/>
      <c r="AI109" s="419"/>
    </row>
    <row r="110" spans="1:36">
      <c r="A110" s="261"/>
      <c r="B110" s="8"/>
      <c r="C110" s="8"/>
      <c r="D110" s="8"/>
      <c r="E110" s="266"/>
      <c r="F110" s="283"/>
      <c r="G110" s="321"/>
      <c r="H110" s="7"/>
      <c r="I110" s="8"/>
      <c r="J110" s="8" t="str">
        <f t="shared" ref="J110:J113" si="82">IF(ISERROR(W110*X110),"",W110*X110)</f>
        <v/>
      </c>
      <c r="K110" s="14" t="str">
        <f>IF(ISERROR(VLOOKUP(Y110,'Directive OSH09 (FR)'!$T$6:$U$10,2,FALSE)),"",VLOOKUP(Y110,'Directive OSH09 (FR)'!$T$6:$U$10,2,FALSE))</f>
        <v/>
      </c>
      <c r="L110" s="126"/>
      <c r="M110" s="127"/>
      <c r="N110" s="27"/>
      <c r="O110" s="27"/>
      <c r="P110" s="27"/>
      <c r="Q110" s="57"/>
      <c r="R110" s="35"/>
      <c r="S110" s="7">
        <f t="shared" si="81"/>
        <v>0</v>
      </c>
      <c r="T110" s="35">
        <f t="shared" si="81"/>
        <v>0</v>
      </c>
      <c r="U110" s="3">
        <f t="shared" ref="U110:U112" si="83">IF(A110="",0,IF(Q$108="",1,IF(Q$108+$U$84*365&lt;$U$1,1,0)))</f>
        <v>0</v>
      </c>
      <c r="V110" s="163">
        <f t="shared" ref="V110:V112" si="84">IF(A110="",0,IF(Q$108="",1,IF(Q$108+$V$84*365&lt;$U$1,1,0)))</f>
        <v>0</v>
      </c>
      <c r="W110" s="162" t="str">
        <f>IF(ISERROR(VLOOKUP(H110,'Directive OSH09 (FR)'!$O$6:$P$10,2,FALSE)),"",VLOOKUP(H110,'Directive OSH09 (FR)'!$O$6:$P$10,2,FALSE))</f>
        <v/>
      </c>
      <c r="X110" s="3" t="str">
        <f>IF(ISERROR(VLOOKUP(I110,'Directive OSH09 (FR)'!$O$13:$P$17,2,FALSE)),"",VLOOKUP(I110,'Directive OSH09 (FR)'!$O$13:$P$17,2,FALSE))</f>
        <v/>
      </c>
      <c r="Y110" s="3" t="str">
        <f t="shared" ref="Y110:Y113" si="85">IF(J110="","",IF(J110&gt;=161,5,IF(J110&gt;=65,4,IF(J110&gt;=20,3,IF(J110&gt;=9,2,1)))))</f>
        <v/>
      </c>
      <c r="Z110" s="417"/>
      <c r="AA110" s="418"/>
      <c r="AB110" s="418"/>
      <c r="AC110" s="418"/>
      <c r="AD110" s="419"/>
      <c r="AE110" s="417"/>
      <c r="AF110" s="418"/>
      <c r="AG110" s="418"/>
      <c r="AH110" s="418"/>
      <c r="AI110" s="419"/>
    </row>
    <row r="111" spans="1:36">
      <c r="A111" s="261"/>
      <c r="B111" s="8"/>
      <c r="C111" s="8"/>
      <c r="D111" s="8"/>
      <c r="E111" s="266"/>
      <c r="F111" s="283"/>
      <c r="G111" s="321"/>
      <c r="H111" s="7"/>
      <c r="I111" s="8"/>
      <c r="J111" s="8" t="str">
        <f t="shared" si="82"/>
        <v/>
      </c>
      <c r="K111" s="14" t="str">
        <f>IF(ISERROR(VLOOKUP(Y111,'Directive OSH09 (FR)'!$T$6:$U$10,2,FALSE)),"",VLOOKUP(Y111,'Directive OSH09 (FR)'!$T$6:$U$10,2,FALSE))</f>
        <v/>
      </c>
      <c r="L111" s="126"/>
      <c r="M111" s="127"/>
      <c r="N111" s="27"/>
      <c r="O111" s="27"/>
      <c r="P111" s="27"/>
      <c r="Q111" s="57"/>
      <c r="R111" s="35"/>
      <c r="S111" s="7">
        <f t="shared" si="81"/>
        <v>0</v>
      </c>
      <c r="T111" s="35">
        <f t="shared" si="81"/>
        <v>0</v>
      </c>
      <c r="U111" s="3">
        <f t="shared" si="83"/>
        <v>0</v>
      </c>
      <c r="V111" s="163">
        <f t="shared" si="84"/>
        <v>0</v>
      </c>
      <c r="W111" s="162" t="str">
        <f>IF(ISERROR(VLOOKUP(H111,'Directive OSH09 (FR)'!$O$6:$P$10,2,FALSE)),"",VLOOKUP(H111,'Directive OSH09 (FR)'!$O$6:$P$10,2,FALSE))</f>
        <v/>
      </c>
      <c r="X111" s="3" t="str">
        <f>IF(ISERROR(VLOOKUP(I111,'Directive OSH09 (FR)'!$O$13:$P$17,2,FALSE)),"",VLOOKUP(I111,'Directive OSH09 (FR)'!$O$13:$P$17,2,FALSE))</f>
        <v/>
      </c>
      <c r="Y111" s="3" t="str">
        <f t="shared" si="85"/>
        <v/>
      </c>
      <c r="Z111" s="417"/>
      <c r="AA111" s="418"/>
      <c r="AB111" s="418"/>
      <c r="AC111" s="418"/>
      <c r="AD111" s="419"/>
      <c r="AE111" s="417"/>
      <c r="AF111" s="418"/>
      <c r="AG111" s="418"/>
      <c r="AH111" s="418"/>
      <c r="AI111" s="419"/>
    </row>
    <row r="112" spans="1:36">
      <c r="A112" s="261"/>
      <c r="B112" s="8"/>
      <c r="C112" s="8"/>
      <c r="D112" s="8"/>
      <c r="E112" s="266"/>
      <c r="F112" s="283"/>
      <c r="G112" s="321"/>
      <c r="H112" s="7"/>
      <c r="I112" s="8"/>
      <c r="J112" s="8" t="str">
        <f t="shared" si="82"/>
        <v/>
      </c>
      <c r="K112" s="14" t="str">
        <f>IF(ISERROR(VLOOKUP(Y112,'Directive OSH09 (FR)'!$T$6:$U$10,2,FALSE)),"",VLOOKUP(Y112,'Directive OSH09 (FR)'!$T$6:$U$10,2,FALSE))</f>
        <v/>
      </c>
      <c r="L112" s="126"/>
      <c r="M112" s="127"/>
      <c r="N112" s="27"/>
      <c r="O112" s="27"/>
      <c r="P112" s="27"/>
      <c r="Q112" s="57"/>
      <c r="R112" s="35"/>
      <c r="S112" s="7">
        <f t="shared" si="81"/>
        <v>0</v>
      </c>
      <c r="T112" s="35">
        <f t="shared" si="81"/>
        <v>0</v>
      </c>
      <c r="U112" s="3">
        <f t="shared" si="83"/>
        <v>0</v>
      </c>
      <c r="V112" s="163">
        <f t="shared" si="84"/>
        <v>0</v>
      </c>
      <c r="W112" s="162" t="str">
        <f>IF(ISERROR(VLOOKUP(H112,'Directive OSH09 (FR)'!$O$6:$P$10,2,FALSE)),"",VLOOKUP(H112,'Directive OSH09 (FR)'!$O$6:$P$10,2,FALSE))</f>
        <v/>
      </c>
      <c r="X112" s="3" t="str">
        <f>IF(ISERROR(VLOOKUP(I112,'Directive OSH09 (FR)'!$O$13:$P$17,2,FALSE)),"",VLOOKUP(I112,'Directive OSH09 (FR)'!$O$13:$P$17,2,FALSE))</f>
        <v/>
      </c>
      <c r="Y112" s="3" t="str">
        <f t="shared" si="85"/>
        <v/>
      </c>
      <c r="Z112" s="417"/>
      <c r="AA112" s="418"/>
      <c r="AB112" s="418"/>
      <c r="AC112" s="418"/>
      <c r="AD112" s="419"/>
      <c r="AE112" s="417"/>
      <c r="AF112" s="418"/>
      <c r="AG112" s="418"/>
      <c r="AH112" s="418"/>
      <c r="AI112" s="419"/>
    </row>
    <row r="113" spans="1:36" ht="5.25" customHeight="1">
      <c r="A113" s="405"/>
      <c r="B113" s="62"/>
      <c r="C113" s="62"/>
      <c r="D113" s="62"/>
      <c r="E113" s="293"/>
      <c r="F113" s="293"/>
      <c r="G113" s="458"/>
      <c r="H113" s="61"/>
      <c r="I113" s="62"/>
      <c r="J113" s="62" t="str">
        <f t="shared" si="82"/>
        <v/>
      </c>
      <c r="K113" s="63" t="str">
        <f>IF(ISERROR(VLOOKUP(Y113,'Directive OSH09 (FR)'!$T$6:$U$10,2,FALSE)),"",VLOOKUP(Y113,'Directive OSH09 (FR)'!$T$6:$U$10,2,FALSE))</f>
        <v/>
      </c>
      <c r="L113" s="61"/>
      <c r="M113" s="64"/>
      <c r="N113" s="64"/>
      <c r="O113" s="64"/>
      <c r="P113" s="64"/>
      <c r="Q113" s="65"/>
      <c r="R113" s="66"/>
      <c r="S113" s="61">
        <f t="shared" si="81"/>
        <v>0</v>
      </c>
      <c r="T113" s="66">
        <f t="shared" si="81"/>
        <v>0</v>
      </c>
      <c r="U113" s="164">
        <f>IF(A113="",0,IF(Q$108="",1,IF(Q$108+$U$84*365&lt;$U$1,1,0)))</f>
        <v>0</v>
      </c>
      <c r="V113" s="165">
        <f>IF(A113="",0,IF(Q$108="",1,IF(Q$108+$V$84*365&lt;$U$1,1,0)))</f>
        <v>0</v>
      </c>
      <c r="W113" s="162" t="str">
        <f>IF(ISERROR(VLOOKUP(H113,'Directive OSH09 (FR)'!$O$6:$P$10,2,FALSE)),"",VLOOKUP(H113,'Directive OSH09 (FR)'!$O$6:$P$10,2,FALSE))</f>
        <v/>
      </c>
      <c r="X113" s="3" t="str">
        <f>IF(ISERROR(VLOOKUP(I113,'Directive OSH09 (FR)'!$O$13:$P$17,2,FALSE)),"",VLOOKUP(I113,'Directive OSH09 (FR)'!$O$13:$P$17,2,FALSE))</f>
        <v/>
      </c>
      <c r="Y113" s="3" t="str">
        <f t="shared" si="85"/>
        <v/>
      </c>
      <c r="Z113" s="417"/>
      <c r="AA113" s="418"/>
      <c r="AB113" s="418"/>
      <c r="AC113" s="418"/>
      <c r="AD113" s="419"/>
      <c r="AE113" s="417"/>
      <c r="AF113" s="418"/>
      <c r="AG113" s="418"/>
      <c r="AH113" s="418"/>
      <c r="AI113" s="419"/>
    </row>
    <row r="114" spans="1:36" s="398" customFormat="1">
      <c r="A114" s="441" t="s">
        <v>291</v>
      </c>
      <c r="J114" s="398" t="str">
        <f>IF(SUM(J115:J119)=0,"",MAX(J115:J119))</f>
        <v/>
      </c>
      <c r="K114" s="398" t="str">
        <f>IF(ISERROR(VLOOKUP(Y114,'Directive OSH09 (FR)'!$T$6:$U$10,2,FALSE)),"",VLOOKUP(Y114,'Directive OSH09 (FR)'!$T$6:$U$10,2,FALSE))</f>
        <v/>
      </c>
      <c r="L114" s="398" t="str">
        <f>IF(ISERROR(VLOOKUP($A114,Dangers!$B$4:$G$1001,4,FALSE)),"ERR",IF(ISBLANK(VLOOKUP($A114,Dangers!$B$4:$G$1001,4,FALSE)),"","Yes"))</f>
        <v/>
      </c>
      <c r="M114" s="398" t="str">
        <f>IF(ISERROR(VLOOKUP($A114,Dangers!$B$4:$G$1001,6,FALSE)),"ERR",IF(ISBLANK((VLOOKUP($A114,Dangers!$B$4:$G$1001,6,FALSE))),"","Yes"))</f>
        <v/>
      </c>
      <c r="Q114" s="398" t="str">
        <f>IF(OR(L114="Yes",M114="Yes"),MAX(Q115:Q119),"")</f>
        <v/>
      </c>
      <c r="S114" s="398">
        <f>IF(L114="Yes",IF(SUM(S115:S119)=0,0,1),2)</f>
        <v>2</v>
      </c>
      <c r="T114" s="398">
        <f>IF(M114="Yes",IF(SUM(T115:T119)=0,0,1),2)</f>
        <v>2</v>
      </c>
      <c r="U114" s="398">
        <v>0</v>
      </c>
      <c r="V114" s="398">
        <v>0</v>
      </c>
      <c r="W114" s="398" t="str">
        <f>IF(ISERROR(VLOOKUP(H114,'Directive OSH09 (FR)'!$O$6:$P$10,2,FALSE)),"",VLOOKUP(H114,'Directive OSH09 (FR)'!$O$6:$P$10,2,FALSE))</f>
        <v/>
      </c>
      <c r="X114" s="398" t="str">
        <f>IF(ISERROR(VLOOKUP(I114,'Directive OSH09 (FR)'!$O$13:$P$17,2,FALSE)),"",VLOOKUP(I114,'Directive OSH09 (FR)'!$O$13:$P$17,2,FALSE))</f>
        <v/>
      </c>
      <c r="Y114" s="370" t="str">
        <f>IF(J114="","",IF(J114&gt;=161,5,IF(J114&gt;=65,4,IF(J114&gt;=20,3,IF(J114&gt;=9,2,1)))))</f>
        <v/>
      </c>
      <c r="Z114" s="412"/>
      <c r="AD114" s="453"/>
      <c r="AE114" s="412"/>
      <c r="AI114" s="453"/>
      <c r="AJ114" s="518"/>
    </row>
    <row r="115" spans="1:36">
      <c r="A115" s="260" t="s">
        <v>463</v>
      </c>
      <c r="B115" s="8"/>
      <c r="C115" s="8"/>
      <c r="D115" s="8"/>
      <c r="E115" s="266"/>
      <c r="F115" s="283"/>
      <c r="G115" s="321"/>
      <c r="H115" s="7"/>
      <c r="I115" s="8"/>
      <c r="J115" s="8" t="str">
        <f>IF(ISERROR(W115*X115),"",W115*X115)</f>
        <v/>
      </c>
      <c r="K115" s="14" t="str">
        <f>IF(ISERROR(VLOOKUP(Y115,'Directive OSH09 (FR)'!$T$6:$U$10,2,FALSE)),"",VLOOKUP(Y115,'Directive OSH09 (FR)'!$T$6:$U$10,2,FALSE))</f>
        <v/>
      </c>
      <c r="L115" s="126"/>
      <c r="M115" s="127"/>
      <c r="N115" s="27"/>
      <c r="O115" s="27"/>
      <c r="P115" s="27"/>
      <c r="Q115" s="57"/>
      <c r="R115" s="35"/>
      <c r="S115" s="7">
        <f t="shared" ref="S115:T119" si="86">U115</f>
        <v>1</v>
      </c>
      <c r="T115" s="35">
        <f t="shared" si="86"/>
        <v>1</v>
      </c>
      <c r="U115" s="3">
        <f>IF(A115="",0,IF(Q$114="",1,IF(Q$114+$U$84*365&lt;$U$1,1,0)))</f>
        <v>1</v>
      </c>
      <c r="V115" s="163">
        <f>IF(A115="",0,IF(Q$114="",1,IF(Q$114+$V$84*365&lt;$U$1,1,0)))</f>
        <v>1</v>
      </c>
      <c r="W115" s="162" t="str">
        <f>IF(ISERROR(VLOOKUP(H115,'Directive OSH09 (FR)'!$O$6:$P$10,2,FALSE)),"",VLOOKUP(H115,'Directive OSH09 (FR)'!$O$6:$P$10,2,FALSE))</f>
        <v/>
      </c>
      <c r="X115" s="3" t="str">
        <f>IF(ISERROR(VLOOKUP(I115,'Directive OSH09 (FR)'!$O$13:$P$17,2,FALSE)),"",VLOOKUP(I115,'Directive OSH09 (FR)'!$O$13:$P$17,2,FALSE))</f>
        <v/>
      </c>
      <c r="Y115" s="3" t="str">
        <f>IF(J115="","",IF(J115&gt;=161,5,IF(J115&gt;=65,4,IF(J115&gt;=20,3,IF(J115&gt;=9,2,1)))))</f>
        <v/>
      </c>
      <c r="Z115" s="417"/>
      <c r="AA115" s="418"/>
      <c r="AB115" s="418"/>
      <c r="AC115" s="418"/>
      <c r="AD115" s="419"/>
      <c r="AE115" s="417"/>
      <c r="AF115" s="418"/>
      <c r="AG115" s="418"/>
      <c r="AH115" s="418"/>
      <c r="AI115" s="419"/>
    </row>
    <row r="116" spans="1:36">
      <c r="A116" s="261"/>
      <c r="B116" s="8"/>
      <c r="C116" s="8"/>
      <c r="D116" s="8"/>
      <c r="E116" s="266"/>
      <c r="F116" s="283"/>
      <c r="G116" s="321"/>
      <c r="H116" s="7"/>
      <c r="I116" s="8"/>
      <c r="J116" s="8" t="str">
        <f t="shared" ref="J116:J119" si="87">IF(ISERROR(W116*X116),"",W116*X116)</f>
        <v/>
      </c>
      <c r="K116" s="14" t="str">
        <f>IF(ISERROR(VLOOKUP(Y116,'Directive OSH09 (FR)'!$T$6:$U$10,2,FALSE)),"",VLOOKUP(Y116,'Directive OSH09 (FR)'!$T$6:$U$10,2,FALSE))</f>
        <v/>
      </c>
      <c r="L116" s="126"/>
      <c r="M116" s="127"/>
      <c r="N116" s="27"/>
      <c r="O116" s="27"/>
      <c r="P116" s="27"/>
      <c r="Q116" s="57"/>
      <c r="R116" s="35"/>
      <c r="S116" s="7">
        <f t="shared" si="86"/>
        <v>0</v>
      </c>
      <c r="T116" s="35">
        <f t="shared" si="86"/>
        <v>0</v>
      </c>
      <c r="U116" s="3">
        <f t="shared" ref="U116:U118" si="88">IF(A116="",0,IF(Q$114="",1,IF(Q$114+$U$84*365&lt;$U$1,1,0)))</f>
        <v>0</v>
      </c>
      <c r="V116" s="163">
        <f t="shared" ref="V116:V118" si="89">IF(A116="",0,IF(Q$114="",1,IF(Q$114+$V$84*365&lt;$U$1,1,0)))</f>
        <v>0</v>
      </c>
      <c r="W116" s="162" t="str">
        <f>IF(ISERROR(VLOOKUP(H116,'Directive OSH09 (FR)'!$O$6:$P$10,2,FALSE)),"",VLOOKUP(H116,'Directive OSH09 (FR)'!$O$6:$P$10,2,FALSE))</f>
        <v/>
      </c>
      <c r="X116" s="3" t="str">
        <f>IF(ISERROR(VLOOKUP(I116,'Directive OSH09 (FR)'!$O$13:$P$17,2,FALSE)),"",VLOOKUP(I116,'Directive OSH09 (FR)'!$O$13:$P$17,2,FALSE))</f>
        <v/>
      </c>
      <c r="Y116" s="3" t="str">
        <f t="shared" ref="Y116:Y119" si="90">IF(J116="","",IF(J116&gt;=161,5,IF(J116&gt;=65,4,IF(J116&gt;=20,3,IF(J116&gt;=9,2,1)))))</f>
        <v/>
      </c>
      <c r="Z116" s="417"/>
      <c r="AA116" s="418"/>
      <c r="AB116" s="418"/>
      <c r="AC116" s="418"/>
      <c r="AD116" s="419"/>
      <c r="AE116" s="417"/>
      <c r="AF116" s="418"/>
      <c r="AG116" s="418"/>
      <c r="AH116" s="418"/>
      <c r="AI116" s="419"/>
    </row>
    <row r="117" spans="1:36">
      <c r="A117" s="261"/>
      <c r="B117" s="8"/>
      <c r="C117" s="8"/>
      <c r="D117" s="8"/>
      <c r="E117" s="266"/>
      <c r="F117" s="283"/>
      <c r="G117" s="321"/>
      <c r="H117" s="7"/>
      <c r="I117" s="8"/>
      <c r="J117" s="8" t="str">
        <f t="shared" si="87"/>
        <v/>
      </c>
      <c r="K117" s="14" t="str">
        <f>IF(ISERROR(VLOOKUP(Y117,'Directive OSH09 (FR)'!$T$6:$U$10,2,FALSE)),"",VLOOKUP(Y117,'Directive OSH09 (FR)'!$T$6:$U$10,2,FALSE))</f>
        <v/>
      </c>
      <c r="L117" s="126"/>
      <c r="M117" s="127"/>
      <c r="N117" s="27"/>
      <c r="O117" s="27"/>
      <c r="P117" s="27"/>
      <c r="Q117" s="57"/>
      <c r="R117" s="35"/>
      <c r="S117" s="7">
        <f t="shared" si="86"/>
        <v>0</v>
      </c>
      <c r="T117" s="35">
        <f t="shared" si="86"/>
        <v>0</v>
      </c>
      <c r="U117" s="3">
        <f t="shared" si="88"/>
        <v>0</v>
      </c>
      <c r="V117" s="163">
        <f t="shared" si="89"/>
        <v>0</v>
      </c>
      <c r="W117" s="162" t="str">
        <f>IF(ISERROR(VLOOKUP(H117,'Directive OSH09 (FR)'!$O$6:$P$10,2,FALSE)),"",VLOOKUP(H117,'Directive OSH09 (FR)'!$O$6:$P$10,2,FALSE))</f>
        <v/>
      </c>
      <c r="X117" s="3" t="str">
        <f>IF(ISERROR(VLOOKUP(I117,'Directive OSH09 (FR)'!$O$13:$P$17,2,FALSE)),"",VLOOKUP(I117,'Directive OSH09 (FR)'!$O$13:$P$17,2,FALSE))</f>
        <v/>
      </c>
      <c r="Y117" s="3" t="str">
        <f t="shared" si="90"/>
        <v/>
      </c>
      <c r="Z117" s="417"/>
      <c r="AA117" s="418"/>
      <c r="AB117" s="418"/>
      <c r="AC117" s="418"/>
      <c r="AD117" s="419"/>
      <c r="AE117" s="417"/>
      <c r="AF117" s="418"/>
      <c r="AG117" s="418"/>
      <c r="AH117" s="418"/>
      <c r="AI117" s="419"/>
    </row>
    <row r="118" spans="1:36">
      <c r="A118" s="261"/>
      <c r="B118" s="8"/>
      <c r="C118" s="8"/>
      <c r="D118" s="8"/>
      <c r="E118" s="266"/>
      <c r="F118" s="283"/>
      <c r="G118" s="321"/>
      <c r="H118" s="7"/>
      <c r="I118" s="8"/>
      <c r="J118" s="8" t="str">
        <f t="shared" si="87"/>
        <v/>
      </c>
      <c r="K118" s="14" t="str">
        <f>IF(ISERROR(VLOOKUP(Y118,'Directive OSH09 (FR)'!$T$6:$U$10,2,FALSE)),"",VLOOKUP(Y118,'Directive OSH09 (FR)'!$T$6:$U$10,2,FALSE))</f>
        <v/>
      </c>
      <c r="L118" s="126"/>
      <c r="M118" s="127"/>
      <c r="N118" s="27"/>
      <c r="O118" s="27"/>
      <c r="P118" s="27"/>
      <c r="Q118" s="57"/>
      <c r="R118" s="35"/>
      <c r="S118" s="7">
        <f t="shared" si="86"/>
        <v>0</v>
      </c>
      <c r="T118" s="35">
        <f t="shared" si="86"/>
        <v>0</v>
      </c>
      <c r="U118" s="3">
        <f t="shared" si="88"/>
        <v>0</v>
      </c>
      <c r="V118" s="163">
        <f t="shared" si="89"/>
        <v>0</v>
      </c>
      <c r="W118" s="162" t="str">
        <f>IF(ISERROR(VLOOKUP(H118,'Directive OSH09 (FR)'!$O$6:$P$10,2,FALSE)),"",VLOOKUP(H118,'Directive OSH09 (FR)'!$O$6:$P$10,2,FALSE))</f>
        <v/>
      </c>
      <c r="X118" s="3" t="str">
        <f>IF(ISERROR(VLOOKUP(I118,'Directive OSH09 (FR)'!$O$13:$P$17,2,FALSE)),"",VLOOKUP(I118,'Directive OSH09 (FR)'!$O$13:$P$17,2,FALSE))</f>
        <v/>
      </c>
      <c r="Y118" s="3" t="str">
        <f t="shared" si="90"/>
        <v/>
      </c>
      <c r="Z118" s="417"/>
      <c r="AA118" s="418"/>
      <c r="AB118" s="418"/>
      <c r="AC118" s="418"/>
      <c r="AD118" s="419"/>
      <c r="AE118" s="417"/>
      <c r="AF118" s="418"/>
      <c r="AG118" s="418"/>
      <c r="AH118" s="418"/>
      <c r="AI118" s="419"/>
    </row>
    <row r="119" spans="1:36" ht="5.25" customHeight="1">
      <c r="A119" s="405"/>
      <c r="B119" s="62"/>
      <c r="C119" s="62"/>
      <c r="D119" s="62"/>
      <c r="E119" s="293"/>
      <c r="F119" s="293"/>
      <c r="G119" s="458"/>
      <c r="H119" s="61"/>
      <c r="I119" s="62"/>
      <c r="J119" s="62" t="str">
        <f t="shared" si="87"/>
        <v/>
      </c>
      <c r="K119" s="63" t="str">
        <f>IF(ISERROR(VLOOKUP(Y119,'Directive OSH09 (FR)'!$T$6:$U$10,2,FALSE)),"",VLOOKUP(Y119,'Directive OSH09 (FR)'!$T$6:$U$10,2,FALSE))</f>
        <v/>
      </c>
      <c r="L119" s="61"/>
      <c r="M119" s="64"/>
      <c r="N119" s="64"/>
      <c r="O119" s="64"/>
      <c r="P119" s="64"/>
      <c r="Q119" s="65"/>
      <c r="R119" s="66"/>
      <c r="S119" s="61">
        <f t="shared" si="86"/>
        <v>0</v>
      </c>
      <c r="T119" s="66">
        <f t="shared" si="86"/>
        <v>0</v>
      </c>
      <c r="U119" s="164">
        <f>IF(A119="",0,IF(Q$114="",1,IF(Q$114+$U$84*365&lt;$U$1,1,0)))</f>
        <v>0</v>
      </c>
      <c r="V119" s="165">
        <f>IF(A119="",0,IF(Q$114="",1,IF(Q$114+$V$84*365&lt;$U$1,1,0)))</f>
        <v>0</v>
      </c>
      <c r="W119" s="162" t="str">
        <f>IF(ISERROR(VLOOKUP(H119,'Directive OSH09 (FR)'!$O$6:$P$10,2,FALSE)),"",VLOOKUP(H119,'Directive OSH09 (FR)'!$O$6:$P$10,2,FALSE))</f>
        <v/>
      </c>
      <c r="X119" s="3" t="str">
        <f>IF(ISERROR(VLOOKUP(I119,'Directive OSH09 (FR)'!$O$13:$P$17,2,FALSE)),"",VLOOKUP(I119,'Directive OSH09 (FR)'!$O$13:$P$17,2,FALSE))</f>
        <v/>
      </c>
      <c r="Y119" s="3" t="str">
        <f t="shared" si="90"/>
        <v/>
      </c>
      <c r="Z119" s="417"/>
      <c r="AA119" s="418"/>
      <c r="AB119" s="418"/>
      <c r="AC119" s="418"/>
      <c r="AD119" s="419"/>
      <c r="AE119" s="417"/>
      <c r="AF119" s="418"/>
      <c r="AG119" s="418"/>
      <c r="AH119" s="418"/>
      <c r="AI119" s="419"/>
    </row>
    <row r="120" spans="1:36" s="398" customFormat="1">
      <c r="A120" s="441" t="s">
        <v>340</v>
      </c>
      <c r="J120" s="398">
        <f>IF(SUM(J121:J125)=0,"",MAX(J121:J125))</f>
        <v>16</v>
      </c>
      <c r="K120" s="398" t="str">
        <f>IF(ISERROR(VLOOKUP(Y120,'Directive OSH09 (FR)'!$T$6:$U$10,2,FALSE)),"",VLOOKUP(Y120,'Directive OSH09 (FR)'!$T$6:$U$10,2,FALSE))</f>
        <v>2-Tolérable</v>
      </c>
      <c r="L120" s="398" t="str">
        <f>IF(ISERROR(VLOOKUP($A120,Dangers!$B$4:$G$1001,4,FALSE)),"ERR",IF(ISBLANK(VLOOKUP($A120,Dangers!$B$4:$G$1001,4,FALSE)),"","Yes"))</f>
        <v>ERR</v>
      </c>
      <c r="M120" s="398" t="str">
        <f>IF(ISERROR(VLOOKUP($A120,Dangers!$B$4:$G$1001,6,FALSE)),"ERR",IF(ISBLANK((VLOOKUP($A120,Dangers!$B$4:$G$1001,6,FALSE))),"","Yes"))</f>
        <v>ERR</v>
      </c>
      <c r="Q120" s="398" t="str">
        <f>IF(OR(L120="Yes",M120="Yes"),MAX(Q121:Q125),"")</f>
        <v/>
      </c>
      <c r="S120" s="398">
        <f>IF(L120="Yes",IF(SUM(S121:S125)=0,0,1),2)</f>
        <v>2</v>
      </c>
      <c r="T120" s="398">
        <f>IF(M120="Yes",IF(SUM(T121:T125)=0,0,1),2)</f>
        <v>2</v>
      </c>
      <c r="U120" s="398">
        <v>0</v>
      </c>
      <c r="V120" s="398">
        <v>0</v>
      </c>
      <c r="W120" s="398" t="str">
        <f>IF(ISERROR(VLOOKUP(H120,'Directive OSH09 (FR)'!$O$6:$P$10,2,FALSE)),"",VLOOKUP(H120,'Directive OSH09 (FR)'!$O$6:$P$10,2,FALSE))</f>
        <v/>
      </c>
      <c r="X120" s="398" t="str">
        <f>IF(ISERROR(VLOOKUP(I120,'Directive OSH09 (FR)'!$O$13:$P$17,2,FALSE)),"",VLOOKUP(I120,'Directive OSH09 (FR)'!$O$13:$P$17,2,FALSE))</f>
        <v/>
      </c>
      <c r="Y120" s="370">
        <f>IF(J120="","",IF(J120&gt;=161,5,IF(J120&gt;=65,4,IF(J120&gt;=20,3,IF(J120&gt;=9,2,1)))))</f>
        <v>2</v>
      </c>
      <c r="Z120" s="412"/>
      <c r="AD120" s="453"/>
      <c r="AE120" s="412"/>
      <c r="AI120" s="453"/>
      <c r="AJ120" s="518"/>
    </row>
    <row r="121" spans="1:36" ht="63.75">
      <c r="A121" s="261" t="s">
        <v>424</v>
      </c>
      <c r="B121" s="8" t="s">
        <v>695</v>
      </c>
      <c r="C121" s="8" t="s">
        <v>562</v>
      </c>
      <c r="D121" s="8" t="s">
        <v>563</v>
      </c>
      <c r="E121" s="266" t="s">
        <v>36</v>
      </c>
      <c r="F121" s="283">
        <v>5</v>
      </c>
      <c r="G121" s="321" t="s">
        <v>564</v>
      </c>
      <c r="H121" s="7" t="s">
        <v>38</v>
      </c>
      <c r="I121" s="8" t="s">
        <v>47</v>
      </c>
      <c r="J121" s="8">
        <f>IF(ISERROR(W121*X121),"",W121*X121)</f>
        <v>16</v>
      </c>
      <c r="K121" s="14" t="str">
        <f>IF(ISERROR(VLOOKUP(Y121,'Directive OSH09 (FR)'!$T$6:$U$10,2,FALSE)),"",VLOOKUP(Y121,'Directive OSH09 (FR)'!$T$6:$U$10,2,FALSE))</f>
        <v>2-Tolérable</v>
      </c>
      <c r="L121" s="126"/>
      <c r="M121" s="127"/>
      <c r="N121" s="27"/>
      <c r="O121" s="27"/>
      <c r="P121" s="27"/>
      <c r="Q121" s="57"/>
      <c r="R121" s="35"/>
      <c r="S121" s="7">
        <f t="shared" ref="S121:T123" si="91">U121</f>
        <v>1</v>
      </c>
      <c r="T121" s="35">
        <f t="shared" si="91"/>
        <v>1</v>
      </c>
      <c r="U121" s="3">
        <f>IF(A121="",0,IF(Q$125="",1,IF(Q$125+$U$89*365&lt;$U$1,1,0)))</f>
        <v>1</v>
      </c>
      <c r="V121" s="163">
        <f>IF(A121="",0,IF(Q$125="",1,IF(Q$125+$V$89*365&lt;$U$1,1,0)))</f>
        <v>1</v>
      </c>
      <c r="W121" s="162">
        <f>IF(ISERROR(VLOOKUP(H121,'Directive OSH09 (FR)'!$O$6:$P$10,2,FALSE)),"",VLOOKUP(H121,'Directive OSH09 (FR)'!$O$6:$P$10,2,FALSE))</f>
        <v>4</v>
      </c>
      <c r="X121" s="3">
        <f>IF(ISERROR(VLOOKUP(I121,'Directive OSH09 (FR)'!$O$13:$P$17,2,FALSE)),"",VLOOKUP(I121,'Directive OSH09 (FR)'!$O$13:$P$17,2,FALSE))</f>
        <v>4</v>
      </c>
      <c r="Y121" s="3">
        <f>IF(J121="","",IF(J121&gt;=161,5,IF(J121&gt;=65,4,IF(J121&gt;=20,3,IF(J121&gt;=9,2,1)))))</f>
        <v>2</v>
      </c>
      <c r="Z121" s="520" t="s">
        <v>568</v>
      </c>
      <c r="AA121" s="418"/>
      <c r="AB121" s="418"/>
      <c r="AC121" s="418"/>
      <c r="AD121" s="419"/>
      <c r="AE121" s="421"/>
      <c r="AF121" s="8"/>
      <c r="AG121" s="8"/>
      <c r="AH121" s="8">
        <f>IF(ISERROR(AU121*AV121),"",AU121*AV121)</f>
        <v>0</v>
      </c>
      <c r="AI121" s="419"/>
    </row>
    <row r="122" spans="1:36" ht="88.5" customHeight="1">
      <c r="A122" s="261" t="s">
        <v>424</v>
      </c>
      <c r="B122" s="8" t="s">
        <v>576</v>
      </c>
      <c r="C122" s="8" t="s">
        <v>577</v>
      </c>
      <c r="D122" s="8" t="s">
        <v>578</v>
      </c>
      <c r="E122" s="266" t="s">
        <v>36</v>
      </c>
      <c r="F122" s="283">
        <v>5</v>
      </c>
      <c r="G122" s="321" t="s">
        <v>579</v>
      </c>
      <c r="H122" s="7" t="s">
        <v>35</v>
      </c>
      <c r="I122" s="8" t="s">
        <v>48</v>
      </c>
      <c r="J122" s="8">
        <f>IF(ISERROR(W122*X122),"",W122*X122)</f>
        <v>16</v>
      </c>
      <c r="K122" s="14" t="str">
        <f>IF(ISERROR(VLOOKUP(Y122,'Directive OSH09 (FR)'!$T$6:$U$10,2,FALSE)),"",VLOOKUP(Y122,'Directive OSH09 (FR)'!$T$6:$U$10,2,FALSE))</f>
        <v>2-Tolérable</v>
      </c>
      <c r="L122" s="126"/>
      <c r="M122" s="127"/>
      <c r="N122" s="27"/>
      <c r="O122" s="27"/>
      <c r="P122" s="27"/>
      <c r="Q122" s="57"/>
      <c r="R122" s="35"/>
      <c r="S122" s="7">
        <f t="shared" si="91"/>
        <v>1</v>
      </c>
      <c r="T122" s="35">
        <f t="shared" si="91"/>
        <v>1</v>
      </c>
      <c r="U122" s="3">
        <f>IF(A122="",0,IF(Q$125="",1,IF(Q$125+$U$89*365&lt;$U$1,1,0)))</f>
        <v>1</v>
      </c>
      <c r="V122" s="163">
        <f>IF(A122="",0,IF(Q$125="",1,IF(Q$125+$V$89*365&lt;$U$1,1,0)))</f>
        <v>1</v>
      </c>
      <c r="W122" s="162">
        <f>IF(ISERROR(VLOOKUP(H122,'Directive OSH09 (FR)'!$O$6:$P$10,2,FALSE)),"",VLOOKUP(H122,'Directive OSH09 (FR)'!$O$6:$P$10,2,FALSE))</f>
        <v>2</v>
      </c>
      <c r="X122" s="3">
        <f>IF(ISERROR(VLOOKUP(I122,'Directive OSH09 (FR)'!$O$13:$P$17,2,FALSE)),"",VLOOKUP(I122,'Directive OSH09 (FR)'!$O$13:$P$17,2,FALSE))</f>
        <v>8</v>
      </c>
      <c r="Y122" s="3">
        <f>IF(J122="","",IF(J122&gt;=161,5,IF(J122&gt;=65,4,IF(J122&gt;=20,3,IF(J122&gt;=9,2,1)))))</f>
        <v>2</v>
      </c>
      <c r="Z122" s="196" t="s">
        <v>568</v>
      </c>
      <c r="AA122" s="418"/>
      <c r="AB122" s="418"/>
      <c r="AC122" s="418"/>
      <c r="AD122" s="420"/>
      <c r="AE122" s="824"/>
      <c r="AF122" s="8"/>
      <c r="AG122" s="8"/>
      <c r="AH122" s="8"/>
      <c r="AI122" s="419"/>
    </row>
    <row r="123" spans="1:36" ht="51">
      <c r="A123" s="261" t="s">
        <v>424</v>
      </c>
      <c r="B123" s="8" t="s">
        <v>580</v>
      </c>
      <c r="C123" s="8" t="s">
        <v>581</v>
      </c>
      <c r="D123" s="8" t="s">
        <v>582</v>
      </c>
      <c r="E123" s="266" t="s">
        <v>39</v>
      </c>
      <c r="F123" s="267">
        <v>5</v>
      </c>
      <c r="G123" s="321" t="s">
        <v>583</v>
      </c>
      <c r="H123" s="7" t="s">
        <v>38</v>
      </c>
      <c r="I123" s="8" t="s">
        <v>46</v>
      </c>
      <c r="J123" s="8">
        <f>IF(ISERROR(W123*X123),"",W123*X123)</f>
        <v>4</v>
      </c>
      <c r="K123" s="14" t="str">
        <f>IF(ISERROR(VLOOKUP(Y123,'Directive OSH09 (FR)'!$T$6:$U$10,2,FALSE)),"",VLOOKUP(Y123,'Directive OSH09 (FR)'!$T$6:$U$10,2,FALSE))</f>
        <v>1-Negligeable</v>
      </c>
      <c r="L123" s="126"/>
      <c r="M123" s="127"/>
      <c r="N123" s="27"/>
      <c r="O123" s="27"/>
      <c r="P123" s="27"/>
      <c r="Q123" s="57"/>
      <c r="R123" s="35"/>
      <c r="S123" s="7">
        <f t="shared" si="91"/>
        <v>1</v>
      </c>
      <c r="T123" s="35">
        <f t="shared" si="91"/>
        <v>1</v>
      </c>
      <c r="U123" s="3">
        <f>IF(A123="",0,IF(Q$130="",1,IF(Q$130+$U$90*365&lt;$U$1,1,0)))</f>
        <v>1</v>
      </c>
      <c r="V123" s="163">
        <f>IF(A123="",0,IF(Q$130="",1,IF(Q$130+$V$90*365&lt;$U$1,1,0)))</f>
        <v>1</v>
      </c>
      <c r="W123" s="162">
        <f>IF(ISERROR(VLOOKUP(H123,'Directive OSH09 (FR)'!$O$6:$P$10,2,FALSE)),"",VLOOKUP(H123,'Directive OSH09 (FR)'!$O$6:$P$10,2,FALSE))</f>
        <v>4</v>
      </c>
      <c r="X123" s="3">
        <f>IF(ISERROR(VLOOKUP(I123,'Directive OSH09 (FR)'!$O$13:$P$17,2,FALSE)),"",VLOOKUP(I123,'Directive OSH09 (FR)'!$O$13:$P$17,2,FALSE))</f>
        <v>1</v>
      </c>
      <c r="Y123" s="3">
        <f>IF(J123="","",IF(J123&gt;=161,5,IF(J123&gt;=65,4,IF(J123&gt;=20,3,IF(J123&gt;=9,2,1)))))</f>
        <v>1</v>
      </c>
      <c r="Z123" s="177" t="s">
        <v>568</v>
      </c>
      <c r="AA123" s="418"/>
      <c r="AB123" s="418"/>
      <c r="AC123" s="418"/>
      <c r="AD123" s="420"/>
      <c r="AE123" s="651"/>
      <c r="AF123" s="314"/>
      <c r="AG123" s="8"/>
      <c r="AH123" s="8"/>
      <c r="AI123" s="14"/>
    </row>
    <row r="124" spans="1:36">
      <c r="A124" s="261"/>
      <c r="B124" s="8"/>
      <c r="C124" s="8"/>
      <c r="D124" s="8"/>
      <c r="E124" s="266"/>
      <c r="F124" s="283"/>
      <c r="G124" s="321"/>
      <c r="H124" s="7"/>
      <c r="I124" s="8"/>
      <c r="J124" s="8" t="str">
        <f t="shared" ref="J124:J125" si="92">IF(ISERROR(W124*X124),"",W124*X124)</f>
        <v/>
      </c>
      <c r="K124" s="14" t="str">
        <f>IF(ISERROR(VLOOKUP(Y124,'Directive OSH09 (FR)'!$T$6:$U$10,2,FALSE)),"",VLOOKUP(Y124,'Directive OSH09 (FR)'!$T$6:$U$10,2,FALSE))</f>
        <v/>
      </c>
      <c r="L124" s="126"/>
      <c r="M124" s="127"/>
      <c r="N124" s="27"/>
      <c r="O124" s="27"/>
      <c r="P124" s="27"/>
      <c r="Q124" s="57"/>
      <c r="R124" s="35"/>
      <c r="S124" s="7">
        <f t="shared" ref="S124:T125" si="93">U124</f>
        <v>0</v>
      </c>
      <c r="T124" s="35">
        <f t="shared" si="93"/>
        <v>0</v>
      </c>
      <c r="U124" s="3">
        <f t="shared" ref="U124:U125" si="94">IF(A124="",0,IF(Q$120="",1,IF(Q$120+$U$84*365&lt;$U$1,1,0)))</f>
        <v>0</v>
      </c>
      <c r="V124" s="163">
        <f t="shared" ref="V124:V125" si="95">IF(A124="",0,IF(Q$120="",1,IF(Q$120+$V$84*365&lt;$U$1,1,0)))</f>
        <v>0</v>
      </c>
      <c r="W124" s="162" t="str">
        <f>IF(ISERROR(VLOOKUP(H124,'Directive OSH09 (FR)'!$O$6:$P$10,2,FALSE)),"",VLOOKUP(H124,'Directive OSH09 (FR)'!$O$6:$P$10,2,FALSE))</f>
        <v/>
      </c>
      <c r="X124" s="3" t="str">
        <f>IF(ISERROR(VLOOKUP(I124,'Directive OSH09 (FR)'!$O$13:$P$17,2,FALSE)),"",VLOOKUP(I124,'Directive OSH09 (FR)'!$O$13:$P$17,2,FALSE))</f>
        <v/>
      </c>
      <c r="Y124" s="3" t="str">
        <f t="shared" ref="Y124:Y125" si="96">IF(J124="","",IF(J124&gt;=161,5,IF(J124&gt;=65,4,IF(J124&gt;=20,3,IF(J124&gt;=9,2,1)))))</f>
        <v/>
      </c>
      <c r="Z124" s="417"/>
      <c r="AA124" s="418"/>
      <c r="AB124" s="418"/>
      <c r="AC124" s="418"/>
      <c r="AD124" s="419"/>
      <c r="AE124" s="825"/>
      <c r="AF124" s="418"/>
      <c r="AG124" s="418"/>
      <c r="AH124" s="418"/>
      <c r="AI124" s="419"/>
    </row>
    <row r="125" spans="1:36" ht="5.25" customHeight="1">
      <c r="A125" s="405"/>
      <c r="B125" s="62"/>
      <c r="C125" s="62"/>
      <c r="D125" s="62"/>
      <c r="E125" s="293"/>
      <c r="F125" s="293"/>
      <c r="G125" s="458"/>
      <c r="H125" s="61"/>
      <c r="I125" s="62"/>
      <c r="J125" s="62" t="str">
        <f t="shared" si="92"/>
        <v/>
      </c>
      <c r="K125" s="63" t="str">
        <f>IF(ISERROR(VLOOKUP(Y125,'Directive OSH09 (FR)'!$T$6:$U$10,2,FALSE)),"",VLOOKUP(Y125,'Directive OSH09 (FR)'!$T$6:$U$10,2,FALSE))</f>
        <v/>
      </c>
      <c r="L125" s="61"/>
      <c r="M125" s="64"/>
      <c r="N125" s="64"/>
      <c r="O125" s="64"/>
      <c r="P125" s="64"/>
      <c r="Q125" s="65"/>
      <c r="R125" s="66"/>
      <c r="S125" s="61">
        <f t="shared" si="93"/>
        <v>0</v>
      </c>
      <c r="T125" s="66">
        <f t="shared" si="93"/>
        <v>0</v>
      </c>
      <c r="U125" s="164">
        <f t="shared" si="94"/>
        <v>0</v>
      </c>
      <c r="V125" s="165">
        <f t="shared" si="95"/>
        <v>0</v>
      </c>
      <c r="W125" s="162" t="str">
        <f>IF(ISERROR(VLOOKUP(H125,'Directive OSH09 (FR)'!$O$6:$P$10,2,FALSE)),"",VLOOKUP(H125,'Directive OSH09 (FR)'!$O$6:$P$10,2,FALSE))</f>
        <v/>
      </c>
      <c r="X125" s="3" t="str">
        <f>IF(ISERROR(VLOOKUP(I125,'Directive OSH09 (FR)'!$O$13:$P$17,2,FALSE)),"",VLOOKUP(I125,'Directive OSH09 (FR)'!$O$13:$P$17,2,FALSE))</f>
        <v/>
      </c>
      <c r="Y125" s="3" t="str">
        <f t="shared" si="96"/>
        <v/>
      </c>
      <c r="Z125" s="417"/>
      <c r="AA125" s="418"/>
      <c r="AB125" s="418"/>
      <c r="AC125" s="418"/>
      <c r="AD125" s="419"/>
      <c r="AE125" s="417"/>
      <c r="AF125" s="418"/>
      <c r="AG125" s="418"/>
      <c r="AH125" s="418"/>
      <c r="AI125" s="419"/>
    </row>
    <row r="126" spans="1:36" s="398" customFormat="1">
      <c r="A126" s="441" t="s">
        <v>295</v>
      </c>
      <c r="J126" s="398" t="str">
        <f>IF(SUM(J127:J131)=0,"",MAX(J127:J131))</f>
        <v/>
      </c>
      <c r="K126" s="398" t="str">
        <f>IF(ISERROR(VLOOKUP(Y126,'Directive OSH09 (FR)'!$T$6:$U$10,2,FALSE)),"",VLOOKUP(Y126,'Directive OSH09 (FR)'!$T$6:$U$10,2,FALSE))</f>
        <v/>
      </c>
      <c r="L126" s="398" t="str">
        <f>IF(ISERROR(VLOOKUP($A126,Dangers!$B$4:$G$1001,4,FALSE)),"ERR",IF(ISBLANK(VLOOKUP($A126,Dangers!$B$4:$G$1001,4,FALSE)),"","Yes"))</f>
        <v/>
      </c>
      <c r="M126" s="398" t="str">
        <f>IF(ISERROR(VLOOKUP($A126,Dangers!$B$4:$G$1001,6,FALSE)),"ERR",IF(ISBLANK((VLOOKUP($A126,Dangers!$B$4:$G$1001,6,FALSE))),"","Yes"))</f>
        <v/>
      </c>
      <c r="Q126" s="398" t="str">
        <f>IF(OR(L126="Yes",M126="Yes"),MAX(Q127:Q131),"")</f>
        <v/>
      </c>
      <c r="S126" s="398">
        <f>IF(L126="Yes",IF(SUM(S127:S131)=0,0,1),2)</f>
        <v>2</v>
      </c>
      <c r="T126" s="398">
        <f>IF(M126="Yes",IF(SUM(T127:T131)=0,0,1),2)</f>
        <v>2</v>
      </c>
      <c r="U126" s="398">
        <v>0</v>
      </c>
      <c r="V126" s="398">
        <v>0</v>
      </c>
      <c r="W126" s="398" t="str">
        <f>IF(ISERROR(VLOOKUP(H126,'Directive OSH09 (FR)'!$O$6:$P$10,2,FALSE)),"",VLOOKUP(H126,'Directive OSH09 (FR)'!$O$6:$P$10,2,FALSE))</f>
        <v/>
      </c>
      <c r="X126" s="398" t="str">
        <f>IF(ISERROR(VLOOKUP(I126,'Directive OSH09 (FR)'!$O$13:$P$17,2,FALSE)),"",VLOOKUP(I126,'Directive OSH09 (FR)'!$O$13:$P$17,2,FALSE))</f>
        <v/>
      </c>
      <c r="Y126" s="370" t="str">
        <f>IF(J126="","",IF(J126&gt;=161,5,IF(J126&gt;=65,4,IF(J126&gt;=20,3,IF(J126&gt;=9,2,1)))))</f>
        <v/>
      </c>
      <c r="Z126" s="412"/>
      <c r="AD126" s="453"/>
      <c r="AE126" s="412"/>
      <c r="AI126" s="453"/>
      <c r="AJ126" s="518"/>
    </row>
    <row r="127" spans="1:36">
      <c r="A127" s="260" t="s">
        <v>463</v>
      </c>
      <c r="B127" s="255"/>
      <c r="C127" s="8"/>
      <c r="D127" s="255"/>
      <c r="E127" s="266"/>
      <c r="F127" s="283"/>
      <c r="G127" s="256"/>
      <c r="H127" s="7"/>
      <c r="I127" s="8"/>
      <c r="J127" s="8" t="str">
        <f>IF(ISERROR(W127*X127),"",W127*X127)</f>
        <v/>
      </c>
      <c r="K127" s="14" t="str">
        <f>IF(ISERROR(VLOOKUP(Y127,'Directive OSH09 (FR)'!$T$6:$U$10,2,FALSE)),"",VLOOKUP(Y127,'Directive OSH09 (FR)'!$T$6:$U$10,2,FALSE))</f>
        <v/>
      </c>
      <c r="L127" s="126"/>
      <c r="M127" s="127"/>
      <c r="N127" s="27"/>
      <c r="O127" s="27"/>
      <c r="P127" s="27"/>
      <c r="Q127" s="57"/>
      <c r="R127" s="35"/>
      <c r="S127" s="7">
        <f t="shared" ref="S127:T131" si="97">U127</f>
        <v>1</v>
      </c>
      <c r="T127" s="35">
        <f t="shared" si="97"/>
        <v>1</v>
      </c>
      <c r="U127" s="3">
        <f>IF(A127="",0,IF(Q$126="",1,IF(Q$126+$U$84*365&lt;$U$1,1,0)))</f>
        <v>1</v>
      </c>
      <c r="V127" s="163">
        <f>IF(A127="",0,IF(Q$126="",1,IF(Q$126+$V$84*365&lt;$U$1,1,0)))</f>
        <v>1</v>
      </c>
      <c r="W127" s="162" t="str">
        <f>IF(ISERROR(VLOOKUP(H127,'Directive OSH09 (FR)'!$O$6:$P$10,2,FALSE)),"",VLOOKUP(H127,'Directive OSH09 (FR)'!$O$6:$P$10,2,FALSE))</f>
        <v/>
      </c>
      <c r="X127" s="3" t="str">
        <f>IF(ISERROR(VLOOKUP(I127,'Directive OSH09 (FR)'!$O$13:$P$17,2,FALSE)),"",VLOOKUP(I127,'Directive OSH09 (FR)'!$O$13:$P$17,2,FALSE))</f>
        <v/>
      </c>
      <c r="Y127" s="3" t="str">
        <f>IF(J127="","",IF(J127&gt;=161,5,IF(J127&gt;=65,4,IF(J127&gt;=20,3,IF(J127&gt;=9,2,1)))))</f>
        <v/>
      </c>
      <c r="Z127" s="417"/>
      <c r="AA127" s="418"/>
      <c r="AB127" s="418"/>
      <c r="AC127" s="418"/>
      <c r="AD127" s="419"/>
      <c r="AE127" s="417"/>
      <c r="AF127" s="418"/>
      <c r="AG127" s="418"/>
      <c r="AH127" s="418"/>
      <c r="AI127" s="419"/>
    </row>
    <row r="128" spans="1:36">
      <c r="A128" s="261"/>
      <c r="B128" s="8"/>
      <c r="C128" s="8"/>
      <c r="D128" s="8"/>
      <c r="E128" s="266"/>
      <c r="F128" s="283"/>
      <c r="G128" s="321"/>
      <c r="H128" s="7"/>
      <c r="I128" s="8"/>
      <c r="J128" s="8" t="str">
        <f t="shared" ref="J128:J131" si="98">IF(ISERROR(W128*X128),"",W128*X128)</f>
        <v/>
      </c>
      <c r="K128" s="14" t="str">
        <f>IF(ISERROR(VLOOKUP(Y128,'Directive OSH09 (FR)'!$T$6:$U$10,2,FALSE)),"",VLOOKUP(Y128,'Directive OSH09 (FR)'!$T$6:$U$10,2,FALSE))</f>
        <v/>
      </c>
      <c r="L128" s="126"/>
      <c r="M128" s="127"/>
      <c r="N128" s="27"/>
      <c r="O128" s="27"/>
      <c r="P128" s="27"/>
      <c r="Q128" s="57"/>
      <c r="R128" s="35"/>
      <c r="S128" s="7">
        <f t="shared" si="97"/>
        <v>0</v>
      </c>
      <c r="T128" s="35">
        <f t="shared" si="97"/>
        <v>0</v>
      </c>
      <c r="U128" s="3">
        <f t="shared" ref="U128:U131" si="99">IF(A128="",0,IF(Q$126="",1,IF(Q$126+$U$84*365&lt;$U$1,1,0)))</f>
        <v>0</v>
      </c>
      <c r="V128" s="163">
        <f t="shared" ref="V128:V131" si="100">IF(A128="",0,IF(Q$126="",1,IF(Q$126+$V$84*365&lt;$U$1,1,0)))</f>
        <v>0</v>
      </c>
      <c r="W128" s="162" t="str">
        <f>IF(ISERROR(VLOOKUP(H128,'Directive OSH09 (FR)'!$O$6:$P$10,2,FALSE)),"",VLOOKUP(H128,'Directive OSH09 (FR)'!$O$6:$P$10,2,FALSE))</f>
        <v/>
      </c>
      <c r="X128" s="3" t="str">
        <f>IF(ISERROR(VLOOKUP(I128,'Directive OSH09 (FR)'!$O$13:$P$17,2,FALSE)),"",VLOOKUP(I128,'Directive OSH09 (FR)'!$O$13:$P$17,2,FALSE))</f>
        <v/>
      </c>
      <c r="Y128" s="3" t="str">
        <f t="shared" ref="Y128:Y131" si="101">IF(J128="","",IF(J128&gt;=161,5,IF(J128&gt;=65,4,IF(J128&gt;=20,3,IF(J128&gt;=9,2,1)))))</f>
        <v/>
      </c>
      <c r="Z128" s="417"/>
      <c r="AA128" s="418"/>
      <c r="AB128" s="418"/>
      <c r="AC128" s="418"/>
      <c r="AD128" s="419"/>
      <c r="AE128" s="417"/>
      <c r="AF128" s="418"/>
      <c r="AG128" s="418"/>
      <c r="AH128" s="418"/>
      <c r="AI128" s="419"/>
    </row>
    <row r="129" spans="1:36">
      <c r="A129" s="261"/>
      <c r="B129" s="8"/>
      <c r="C129" s="8"/>
      <c r="D129" s="8"/>
      <c r="E129" s="266"/>
      <c r="F129" s="283"/>
      <c r="G129" s="321"/>
      <c r="H129" s="7"/>
      <c r="I129" s="8"/>
      <c r="J129" s="8" t="str">
        <f t="shared" si="98"/>
        <v/>
      </c>
      <c r="K129" s="14" t="str">
        <f>IF(ISERROR(VLOOKUP(Y129,'Directive OSH09 (FR)'!$T$6:$U$10,2,FALSE)),"",VLOOKUP(Y129,'Directive OSH09 (FR)'!$T$6:$U$10,2,FALSE))</f>
        <v/>
      </c>
      <c r="L129" s="126"/>
      <c r="M129" s="127"/>
      <c r="N129" s="27"/>
      <c r="O129" s="27"/>
      <c r="P129" s="27"/>
      <c r="Q129" s="57"/>
      <c r="R129" s="35"/>
      <c r="S129" s="7">
        <f t="shared" si="97"/>
        <v>0</v>
      </c>
      <c r="T129" s="35">
        <f t="shared" si="97"/>
        <v>0</v>
      </c>
      <c r="U129" s="3">
        <f t="shared" si="99"/>
        <v>0</v>
      </c>
      <c r="V129" s="163">
        <f t="shared" si="100"/>
        <v>0</v>
      </c>
      <c r="W129" s="162" t="str">
        <f>IF(ISERROR(VLOOKUP(H129,'Directive OSH09 (FR)'!$O$6:$P$10,2,FALSE)),"",VLOOKUP(H129,'Directive OSH09 (FR)'!$O$6:$P$10,2,FALSE))</f>
        <v/>
      </c>
      <c r="X129" s="3" t="str">
        <f>IF(ISERROR(VLOOKUP(I129,'Directive OSH09 (FR)'!$O$13:$P$17,2,FALSE)),"",VLOOKUP(I129,'Directive OSH09 (FR)'!$O$13:$P$17,2,FALSE))</f>
        <v/>
      </c>
      <c r="Y129" s="3" t="str">
        <f t="shared" si="101"/>
        <v/>
      </c>
      <c r="Z129" s="417"/>
      <c r="AA129" s="418"/>
      <c r="AB129" s="418"/>
      <c r="AC129" s="418"/>
      <c r="AD129" s="419"/>
      <c r="AE129" s="417"/>
      <c r="AF129" s="418"/>
      <c r="AG129" s="418"/>
      <c r="AH129" s="418"/>
      <c r="AI129" s="419"/>
    </row>
    <row r="130" spans="1:36">
      <c r="A130" s="261"/>
      <c r="B130" s="8"/>
      <c r="C130" s="8"/>
      <c r="D130" s="8"/>
      <c r="E130" s="266"/>
      <c r="F130" s="283"/>
      <c r="G130" s="321"/>
      <c r="H130" s="7"/>
      <c r="I130" s="8"/>
      <c r="J130" s="8" t="str">
        <f t="shared" si="98"/>
        <v/>
      </c>
      <c r="K130" s="14" t="str">
        <f>IF(ISERROR(VLOOKUP(Y130,'Directive OSH09 (FR)'!$T$6:$U$10,2,FALSE)),"",VLOOKUP(Y130,'Directive OSH09 (FR)'!$T$6:$U$10,2,FALSE))</f>
        <v/>
      </c>
      <c r="L130" s="126"/>
      <c r="M130" s="127"/>
      <c r="N130" s="27"/>
      <c r="O130" s="27"/>
      <c r="P130" s="27"/>
      <c r="Q130" s="57"/>
      <c r="R130" s="35"/>
      <c r="S130" s="7">
        <f t="shared" si="97"/>
        <v>0</v>
      </c>
      <c r="T130" s="35">
        <f t="shared" si="97"/>
        <v>0</v>
      </c>
      <c r="U130" s="3">
        <f t="shared" si="99"/>
        <v>0</v>
      </c>
      <c r="V130" s="163">
        <f t="shared" si="100"/>
        <v>0</v>
      </c>
      <c r="W130" s="162" t="str">
        <f>IF(ISERROR(VLOOKUP(H130,'Directive OSH09 (FR)'!$O$6:$P$10,2,FALSE)),"",VLOOKUP(H130,'Directive OSH09 (FR)'!$O$6:$P$10,2,FALSE))</f>
        <v/>
      </c>
      <c r="X130" s="3" t="str">
        <f>IF(ISERROR(VLOOKUP(I130,'Directive OSH09 (FR)'!$O$13:$P$17,2,FALSE)),"",VLOOKUP(I130,'Directive OSH09 (FR)'!$O$13:$P$17,2,FALSE))</f>
        <v/>
      </c>
      <c r="Y130" s="3" t="str">
        <f t="shared" si="101"/>
        <v/>
      </c>
      <c r="Z130" s="417"/>
      <c r="AA130" s="418"/>
      <c r="AB130" s="418"/>
      <c r="AC130" s="418"/>
      <c r="AD130" s="419"/>
      <c r="AE130" s="417"/>
      <c r="AF130" s="418"/>
      <c r="AG130" s="418"/>
      <c r="AH130" s="418"/>
      <c r="AI130" s="419"/>
    </row>
    <row r="131" spans="1:36" ht="5.25" customHeight="1">
      <c r="A131" s="405"/>
      <c r="B131" s="62"/>
      <c r="C131" s="62"/>
      <c r="D131" s="62"/>
      <c r="E131" s="293"/>
      <c r="F131" s="293"/>
      <c r="G131" s="458"/>
      <c r="H131" s="61"/>
      <c r="I131" s="62"/>
      <c r="J131" s="62" t="str">
        <f t="shared" si="98"/>
        <v/>
      </c>
      <c r="K131" s="63" t="str">
        <f>IF(ISERROR(VLOOKUP(Y131,'Directive OSH09 (FR)'!$T$6:$U$10,2,FALSE)),"",VLOOKUP(Y131,'Directive OSH09 (FR)'!$T$6:$U$10,2,FALSE))</f>
        <v/>
      </c>
      <c r="L131" s="61"/>
      <c r="M131" s="64"/>
      <c r="N131" s="64"/>
      <c r="O131" s="64"/>
      <c r="P131" s="64"/>
      <c r="Q131" s="65"/>
      <c r="R131" s="66"/>
      <c r="S131" s="61">
        <f t="shared" si="97"/>
        <v>0</v>
      </c>
      <c r="T131" s="66">
        <f t="shared" si="97"/>
        <v>0</v>
      </c>
      <c r="U131" s="164">
        <f t="shared" si="99"/>
        <v>0</v>
      </c>
      <c r="V131" s="165">
        <f t="shared" si="100"/>
        <v>0</v>
      </c>
      <c r="W131" s="162" t="str">
        <f>IF(ISERROR(VLOOKUP(H131,'Directive OSH09 (FR)'!$O$6:$P$10,2,FALSE)),"",VLOOKUP(H131,'Directive OSH09 (FR)'!$O$6:$P$10,2,FALSE))</f>
        <v/>
      </c>
      <c r="X131" s="3" t="str">
        <f>IF(ISERROR(VLOOKUP(I131,'Directive OSH09 (FR)'!$O$13:$P$17,2,FALSE)),"",VLOOKUP(I131,'Directive OSH09 (FR)'!$O$13:$P$17,2,FALSE))</f>
        <v/>
      </c>
      <c r="Y131" s="3" t="str">
        <f t="shared" si="101"/>
        <v/>
      </c>
      <c r="Z131" s="417"/>
      <c r="AA131" s="418"/>
      <c r="AB131" s="418"/>
      <c r="AC131" s="418"/>
      <c r="AD131" s="419"/>
      <c r="AE131" s="417"/>
      <c r="AF131" s="418"/>
      <c r="AG131" s="418"/>
      <c r="AH131" s="418"/>
      <c r="AI131" s="419"/>
    </row>
    <row r="132" spans="1:36" s="398" customFormat="1">
      <c r="A132" s="606" t="s">
        <v>296</v>
      </c>
      <c r="J132" s="398">
        <f>IF(SUM(J133:J137)=0,"",MAX(J133:J137))</f>
        <v>36</v>
      </c>
      <c r="K132" s="398" t="str">
        <f>IF(ISERROR(VLOOKUP(Y132,'Directive OSH09 (FR)'!$T$6:$U$10,2,FALSE)),"",VLOOKUP(Y132,'Directive OSH09 (FR)'!$T$6:$U$10,2,FALSE))</f>
        <v>3-Moderé</v>
      </c>
      <c r="L132" s="398" t="str">
        <f>IF(ISERROR(VLOOKUP($A132,Dangers!$B$4:$G$1001,4,FALSE)),"ERR",IF(ISBLANK(VLOOKUP($A132,Dangers!$B$4:$G$1001,4,FALSE)),"","Yes"))</f>
        <v/>
      </c>
      <c r="M132" s="398" t="str">
        <f>IF(ISERROR(VLOOKUP($A132,Dangers!$B$4:$G$1001,6,FALSE)),"ERR",IF(ISBLANK((VLOOKUP($A132,Dangers!$B$4:$G$1001,6,FALSE))),"","Yes"))</f>
        <v/>
      </c>
      <c r="Q132" s="398" t="str">
        <f>IF(OR(L132="Yes",M132="Yes"),MAX(Q133:Q137),"")</f>
        <v/>
      </c>
      <c r="S132" s="398">
        <f>IF(L132="Yes",IF(SUM(S133:S137)=0,0,1),2)</f>
        <v>2</v>
      </c>
      <c r="T132" s="398">
        <f>IF(M132="Yes",IF(SUM(T133:T137)=0,0,1),2)</f>
        <v>2</v>
      </c>
      <c r="U132" s="398">
        <v>3</v>
      </c>
      <c r="V132" s="398">
        <v>0</v>
      </c>
      <c r="W132" s="398" t="str">
        <f>IF(ISERROR(VLOOKUP(H132,'Directive OSH09 (FR)'!$O$6:$P$10,2,FALSE)),"",VLOOKUP(H132,'Directive OSH09 (FR)'!$O$6:$P$10,2,FALSE))</f>
        <v/>
      </c>
      <c r="X132" s="398" t="str">
        <f>IF(ISERROR(VLOOKUP(I132,'Directive OSH09 (FR)'!$O$13:$P$17,2,FALSE)),"",VLOOKUP(I132,'Directive OSH09 (FR)'!$O$13:$P$17,2,FALSE))</f>
        <v/>
      </c>
      <c r="Y132" s="370">
        <f>IF(J132="","",IF(J132&gt;=161,5,IF(J132&gt;=65,4,IF(J132&gt;=20,3,IF(J132&gt;=9,2,1)))))</f>
        <v>3</v>
      </c>
      <c r="Z132" s="412"/>
      <c r="AD132" s="453"/>
      <c r="AE132" s="412"/>
      <c r="AI132" s="453"/>
      <c r="AJ132" s="518"/>
    </row>
    <row r="133" spans="1:36" ht="63.75">
      <c r="A133" s="261"/>
      <c r="B133" s="8" t="s">
        <v>604</v>
      </c>
      <c r="C133" s="255" t="s">
        <v>605</v>
      </c>
      <c r="D133" s="255" t="s">
        <v>1002</v>
      </c>
      <c r="E133" s="266" t="s">
        <v>36</v>
      </c>
      <c r="F133" s="283">
        <v>3</v>
      </c>
      <c r="G133" s="321" t="s">
        <v>508</v>
      </c>
      <c r="H133" s="7" t="s">
        <v>35</v>
      </c>
      <c r="I133" s="8" t="s">
        <v>49</v>
      </c>
      <c r="J133" s="8">
        <f>IF(ISERROR(W133*X133),"",W133*X133)</f>
        <v>36</v>
      </c>
      <c r="K133" s="14" t="str">
        <f>IF(ISERROR(VLOOKUP(Y133,'Directive OSH09 (FR)'!$T$6:$U$10,2,FALSE)),"",VLOOKUP(Y133,'Directive OSH09 (FR)'!$T$6:$U$10,2,FALSE))</f>
        <v>3-Moderé</v>
      </c>
      <c r="L133" s="126"/>
      <c r="M133" s="127"/>
      <c r="N133" s="27"/>
      <c r="O133" s="27"/>
      <c r="P133" s="27"/>
      <c r="Q133" s="57"/>
      <c r="R133" s="35"/>
      <c r="S133" s="7">
        <f t="shared" ref="S133:T137" si="102">U133</f>
        <v>0</v>
      </c>
      <c r="T133" s="35">
        <f t="shared" si="102"/>
        <v>0</v>
      </c>
      <c r="U133" s="3">
        <f>IF(A133="",0,IF(Q$132="",1,IF(Q$132+$U$84*365&lt;$U$1,1,0)))</f>
        <v>0</v>
      </c>
      <c r="V133" s="163">
        <f>IF(A133="",0,IF(Q$132="",1,IF(Q$132+$V$84*365&lt;$U$1,1,0)))</f>
        <v>0</v>
      </c>
      <c r="W133" s="162">
        <f>IF(ISERROR(VLOOKUP(H133,'Directive OSH09 (FR)'!$O$6:$P$10,2,FALSE)),"",VLOOKUP(H133,'Directive OSH09 (FR)'!$O$6:$P$10,2,FALSE))</f>
        <v>2</v>
      </c>
      <c r="X133" s="3">
        <f>IF(ISERROR(VLOOKUP(I133,'Directive OSH09 (FR)'!$O$13:$P$17,2,FALSE)),"",VLOOKUP(I133,'Directive OSH09 (FR)'!$O$13:$P$17,2,FALSE))</f>
        <v>18</v>
      </c>
      <c r="Y133" s="3">
        <f>IF(J133="","",IF(J133&gt;=161,5,IF(J133&gt;=65,4,IF(J133&gt;=20,3,IF(J133&gt;=9,2,1)))))</f>
        <v>3</v>
      </c>
      <c r="Z133" s="417"/>
      <c r="AA133" s="418"/>
      <c r="AB133" s="418"/>
      <c r="AC133" s="418"/>
      <c r="AD133" s="419"/>
      <c r="AE133" s="417"/>
      <c r="AF133" s="418"/>
      <c r="AG133" s="418"/>
      <c r="AH133" s="418"/>
      <c r="AI133" s="419"/>
    </row>
    <row r="134" spans="1:36">
      <c r="A134" s="261"/>
      <c r="B134" s="8"/>
      <c r="C134" s="8"/>
      <c r="D134" s="8"/>
      <c r="E134" s="266"/>
      <c r="F134" s="283"/>
      <c r="G134" s="321"/>
      <c r="H134" s="7"/>
      <c r="I134" s="8"/>
      <c r="J134" s="8"/>
      <c r="K134" s="14"/>
      <c r="L134" s="126"/>
      <c r="M134" s="127"/>
      <c r="N134" s="27"/>
      <c r="O134" s="27"/>
      <c r="P134" s="27"/>
      <c r="Q134" s="57"/>
      <c r="R134" s="35"/>
      <c r="S134" s="7"/>
      <c r="T134" s="35"/>
      <c r="U134" s="3"/>
      <c r="V134" s="163"/>
      <c r="W134" s="162"/>
      <c r="X134" s="3"/>
      <c r="Y134" s="3"/>
      <c r="Z134" s="417"/>
      <c r="AA134" s="418"/>
      <c r="AB134" s="418"/>
      <c r="AC134" s="418"/>
      <c r="AD134" s="419"/>
      <c r="AE134" s="417"/>
      <c r="AF134" s="418"/>
      <c r="AG134" s="418"/>
      <c r="AH134" s="418"/>
      <c r="AI134" s="419"/>
    </row>
    <row r="135" spans="1:36">
      <c r="A135" s="261"/>
      <c r="B135" s="8"/>
      <c r="C135" s="8"/>
      <c r="D135" s="8"/>
      <c r="E135" s="266"/>
      <c r="F135" s="283"/>
      <c r="G135" s="321"/>
      <c r="H135" s="7"/>
      <c r="I135" s="8"/>
      <c r="J135" s="8" t="str">
        <f t="shared" ref="J135:J137" si="103">IF(ISERROR(W135*X135),"",W135*X135)</f>
        <v/>
      </c>
      <c r="K135" s="14" t="str">
        <f>IF(ISERROR(VLOOKUP(Y135,'Directive OSH09 (FR)'!$T$6:$U$10,2,FALSE)),"",VLOOKUP(Y135,'Directive OSH09 (FR)'!$T$6:$U$10,2,FALSE))</f>
        <v/>
      </c>
      <c r="L135" s="126"/>
      <c r="M135" s="127"/>
      <c r="N135" s="27"/>
      <c r="O135" s="27"/>
      <c r="P135" s="27"/>
      <c r="Q135" s="57"/>
      <c r="R135" s="35"/>
      <c r="S135" s="7">
        <f t="shared" si="102"/>
        <v>0</v>
      </c>
      <c r="T135" s="35">
        <f t="shared" si="102"/>
        <v>0</v>
      </c>
      <c r="U135" s="3">
        <f t="shared" ref="U135:U137" si="104">IF(A135="",0,IF(Q$132="",1,IF(Q$132+$U$84*365&lt;$U$1,1,0)))</f>
        <v>0</v>
      </c>
      <c r="V135" s="163">
        <f t="shared" ref="V135:V137" si="105">IF(A135="",0,IF(Q$132="",1,IF(Q$132+$V$84*365&lt;$U$1,1,0)))</f>
        <v>0</v>
      </c>
      <c r="W135" s="162" t="str">
        <f>IF(ISERROR(VLOOKUP(H135,'Directive OSH09 (FR)'!$O$6:$P$10,2,FALSE)),"",VLOOKUP(H135,'Directive OSH09 (FR)'!$O$6:$P$10,2,FALSE))</f>
        <v/>
      </c>
      <c r="X135" s="3" t="str">
        <f>IF(ISERROR(VLOOKUP(I135,'Directive OSH09 (FR)'!$O$13:$P$17,2,FALSE)),"",VLOOKUP(I135,'Directive OSH09 (FR)'!$O$13:$P$17,2,FALSE))</f>
        <v/>
      </c>
      <c r="Y135" s="3" t="str">
        <f t="shared" ref="Y135:Y137" si="106">IF(J135="","",IF(J135&gt;=161,5,IF(J135&gt;=65,4,IF(J135&gt;=20,3,IF(J135&gt;=9,2,1)))))</f>
        <v/>
      </c>
      <c r="Z135" s="417"/>
      <c r="AA135" s="418"/>
      <c r="AB135" s="418"/>
      <c r="AC135" s="418"/>
      <c r="AD135" s="419"/>
      <c r="AE135" s="417"/>
      <c r="AF135" s="418"/>
      <c r="AG135" s="418"/>
      <c r="AH135" s="418"/>
      <c r="AI135" s="419"/>
    </row>
    <row r="136" spans="1:36">
      <c r="A136" s="261"/>
      <c r="B136" s="8"/>
      <c r="C136" s="8"/>
      <c r="D136" s="8"/>
      <c r="E136" s="266"/>
      <c r="F136" s="283"/>
      <c r="G136" s="321"/>
      <c r="H136" s="7"/>
      <c r="I136" s="8"/>
      <c r="J136" s="8" t="str">
        <f t="shared" si="103"/>
        <v/>
      </c>
      <c r="K136" s="14" t="str">
        <f>IF(ISERROR(VLOOKUP(Y136,'Directive OSH09 (FR)'!$T$6:$U$10,2,FALSE)),"",VLOOKUP(Y136,'Directive OSH09 (FR)'!$T$6:$U$10,2,FALSE))</f>
        <v/>
      </c>
      <c r="L136" s="126"/>
      <c r="M136" s="127"/>
      <c r="N136" s="27"/>
      <c r="O136" s="27"/>
      <c r="P136" s="27"/>
      <c r="Q136" s="57"/>
      <c r="R136" s="35"/>
      <c r="S136" s="7">
        <f t="shared" si="102"/>
        <v>0</v>
      </c>
      <c r="T136" s="35">
        <f t="shared" si="102"/>
        <v>0</v>
      </c>
      <c r="U136" s="3">
        <f t="shared" si="104"/>
        <v>0</v>
      </c>
      <c r="V136" s="163">
        <f t="shared" si="105"/>
        <v>0</v>
      </c>
      <c r="W136" s="162" t="str">
        <f>IF(ISERROR(VLOOKUP(H136,'Directive OSH09 (FR)'!$O$6:$P$10,2,FALSE)),"",VLOOKUP(H136,'Directive OSH09 (FR)'!$O$6:$P$10,2,FALSE))</f>
        <v/>
      </c>
      <c r="X136" s="3" t="str">
        <f>IF(ISERROR(VLOOKUP(I136,'Directive OSH09 (FR)'!$O$13:$P$17,2,FALSE)),"",VLOOKUP(I136,'Directive OSH09 (FR)'!$O$13:$P$17,2,FALSE))</f>
        <v/>
      </c>
      <c r="Y136" s="3" t="str">
        <f t="shared" si="106"/>
        <v/>
      </c>
      <c r="Z136" s="417"/>
      <c r="AA136" s="418"/>
      <c r="AB136" s="418"/>
      <c r="AC136" s="418"/>
      <c r="AD136" s="419"/>
      <c r="AE136" s="417"/>
      <c r="AF136" s="418"/>
      <c r="AG136" s="418"/>
      <c r="AH136" s="418"/>
      <c r="AI136" s="419"/>
    </row>
    <row r="137" spans="1:36" ht="5.25" customHeight="1">
      <c r="A137" s="405"/>
      <c r="B137" s="62"/>
      <c r="C137" s="62"/>
      <c r="D137" s="62"/>
      <c r="E137" s="293"/>
      <c r="F137" s="293"/>
      <c r="G137" s="458"/>
      <c r="H137" s="61"/>
      <c r="I137" s="62"/>
      <c r="J137" s="62" t="str">
        <f t="shared" si="103"/>
        <v/>
      </c>
      <c r="K137" s="63" t="str">
        <f>IF(ISERROR(VLOOKUP(Y137,'Directive OSH09 (FR)'!$T$6:$U$10,2,FALSE)),"",VLOOKUP(Y137,'Directive OSH09 (FR)'!$T$6:$U$10,2,FALSE))</f>
        <v/>
      </c>
      <c r="L137" s="61"/>
      <c r="M137" s="64"/>
      <c r="N137" s="64"/>
      <c r="O137" s="64"/>
      <c r="P137" s="64"/>
      <c r="Q137" s="65"/>
      <c r="R137" s="66"/>
      <c r="S137" s="61">
        <f t="shared" si="102"/>
        <v>0</v>
      </c>
      <c r="T137" s="66">
        <f t="shared" si="102"/>
        <v>0</v>
      </c>
      <c r="U137" s="164">
        <f t="shared" si="104"/>
        <v>0</v>
      </c>
      <c r="V137" s="165">
        <f t="shared" si="105"/>
        <v>0</v>
      </c>
      <c r="W137" s="162" t="str">
        <f>IF(ISERROR(VLOOKUP(H137,'Directive OSH09 (FR)'!$O$6:$P$10,2,FALSE)),"",VLOOKUP(H137,'Directive OSH09 (FR)'!$O$6:$P$10,2,FALSE))</f>
        <v/>
      </c>
      <c r="X137" s="3" t="str">
        <f>IF(ISERROR(VLOOKUP(I137,'Directive OSH09 (FR)'!$O$13:$P$17,2,FALSE)),"",VLOOKUP(I137,'Directive OSH09 (FR)'!$O$13:$P$17,2,FALSE))</f>
        <v/>
      </c>
      <c r="Y137" s="3" t="str">
        <f t="shared" si="106"/>
        <v/>
      </c>
      <c r="Z137" s="417"/>
      <c r="AA137" s="418"/>
      <c r="AB137" s="418"/>
      <c r="AC137" s="418"/>
      <c r="AD137" s="419"/>
      <c r="AE137" s="417"/>
      <c r="AF137" s="418"/>
      <c r="AG137" s="418"/>
      <c r="AH137" s="418"/>
      <c r="AI137" s="419"/>
    </row>
    <row r="138" spans="1:36" s="398" customFormat="1">
      <c r="A138" s="441" t="s">
        <v>297</v>
      </c>
      <c r="J138" s="398" t="str">
        <f>IF(SUM(J139:J143)=0,"",MAX(J139:J143))</f>
        <v/>
      </c>
      <c r="K138" s="398" t="str">
        <f>IF(ISERROR(VLOOKUP(Y138,'Directive OSH09 (FR)'!$T$6:$U$10,2,FALSE)),"",VLOOKUP(Y138,'Directive OSH09 (FR)'!$T$6:$U$10,2,FALSE))</f>
        <v/>
      </c>
      <c r="L138" s="398" t="str">
        <f>IF(ISERROR(VLOOKUP($A138,Dangers!$B$4:$G$1001,4,FALSE)),"ERR",IF(ISBLANK(VLOOKUP($A138,Dangers!$B$4:$G$1001,4,FALSE)),"","Yes"))</f>
        <v/>
      </c>
      <c r="M138" s="398" t="str">
        <f>IF(ISERROR(VLOOKUP($A138,Dangers!$B$4:$G$1001,6,FALSE)),"ERR",IF(ISBLANK((VLOOKUP($A138,Dangers!$B$4:$G$1001,6,FALSE))),"","Yes"))</f>
        <v>Yes</v>
      </c>
      <c r="Q138" s="398">
        <f>IF(OR(L138="Yes",M138="Yes"),MAX(Q139:Q143),"")</f>
        <v>0</v>
      </c>
      <c r="S138" s="398">
        <f>IF(L138="Yes",IF(SUM(S139:S143)=0,0,1),2)</f>
        <v>2</v>
      </c>
      <c r="T138" s="398">
        <f>IF(M138="Yes",IF(SUM(T139:T143)=0,0,1),2)</f>
        <v>0</v>
      </c>
      <c r="U138" s="398">
        <v>1</v>
      </c>
      <c r="V138" s="398">
        <v>3</v>
      </c>
      <c r="W138" s="398" t="str">
        <f>IF(ISERROR(VLOOKUP(H138,'Directive OSH09 (FR)'!$O$6:$P$10,2,FALSE)),"",VLOOKUP(H138,'Directive OSH09 (FR)'!$O$6:$P$10,2,FALSE))</f>
        <v/>
      </c>
      <c r="X138" s="398" t="str">
        <f>IF(ISERROR(VLOOKUP(I138,'Directive OSH09 (FR)'!$O$13:$P$17,2,FALSE)),"",VLOOKUP(I138,'Directive OSH09 (FR)'!$O$13:$P$17,2,FALSE))</f>
        <v/>
      </c>
      <c r="Y138" s="370" t="str">
        <f>IF(J138="","",IF(J138&gt;=161,5,IF(J138&gt;=65,4,IF(J138&gt;=20,3,IF(J138&gt;=9,2,1)))))</f>
        <v/>
      </c>
      <c r="Z138" s="412"/>
      <c r="AD138" s="453"/>
      <c r="AE138" s="412"/>
      <c r="AI138" s="453"/>
      <c r="AJ138" s="518"/>
    </row>
    <row r="139" spans="1:36">
      <c r="A139" s="260" t="s">
        <v>463</v>
      </c>
      <c r="B139" s="255"/>
      <c r="C139" s="8"/>
      <c r="D139" s="8"/>
      <c r="E139" s="266"/>
      <c r="F139" s="283"/>
      <c r="G139" s="321"/>
      <c r="H139" s="7"/>
      <c r="I139" s="8"/>
      <c r="J139" s="8" t="str">
        <f>IF(ISERROR(W139*X139),"",W139*X139)</f>
        <v/>
      </c>
      <c r="K139" s="14" t="str">
        <f>IF(ISERROR(VLOOKUP(Y139,'Directive OSH09 (FR)'!$T$6:$U$10,2,FALSE)),"",VLOOKUP(Y139,'Directive OSH09 (FR)'!$T$6:$U$10,2,FALSE))</f>
        <v/>
      </c>
      <c r="L139" s="126"/>
      <c r="M139" s="127"/>
      <c r="N139" s="27"/>
      <c r="O139" s="27"/>
      <c r="P139" s="27"/>
      <c r="Q139" s="57"/>
      <c r="R139" s="35"/>
      <c r="S139" s="7">
        <f>U139</f>
        <v>0</v>
      </c>
      <c r="T139" s="35">
        <f>V139</f>
        <v>0</v>
      </c>
      <c r="U139" s="3">
        <f>IF(A141="",0,IF(Q$138="",1,IF(Q$138+$U$84*365&lt;$U$1,1,0)))</f>
        <v>0</v>
      </c>
      <c r="V139" s="163">
        <f>IF(A141="",0,IF(Q$138="",1,IF(Q$138+$V$84*365&lt;$U$1,1,0)))</f>
        <v>0</v>
      </c>
      <c r="W139" s="162" t="str">
        <f>IF(ISERROR(VLOOKUP(H139,'Directive OSH09 (FR)'!$O$6:$P$10,2,FALSE)),"",VLOOKUP(H139,'Directive OSH09 (FR)'!$O$6:$P$10,2,FALSE))</f>
        <v/>
      </c>
      <c r="X139" s="3" t="str">
        <f>IF(ISERROR(VLOOKUP(I139,'Directive OSH09 (FR)'!$O$13:$P$17,2,FALSE)),"",VLOOKUP(I139,'Directive OSH09 (FR)'!$O$13:$P$17,2,FALSE))</f>
        <v/>
      </c>
      <c r="Y139" s="3" t="str">
        <f>IF(J139="","",IF(J139&gt;=161,5,IF(J139&gt;=65,4,IF(J139&gt;=20,3,IF(J139&gt;=9,2,1)))))</f>
        <v/>
      </c>
      <c r="Z139" s="196"/>
      <c r="AA139" s="177"/>
      <c r="AB139" s="418"/>
      <c r="AC139" s="418"/>
      <c r="AD139" s="419"/>
      <c r="AE139" s="417"/>
      <c r="AF139" s="418"/>
      <c r="AG139" s="418"/>
      <c r="AH139" s="418"/>
      <c r="AI139" s="419"/>
    </row>
    <row r="140" spans="1:36">
      <c r="A140" s="261"/>
      <c r="B140" s="255"/>
      <c r="C140" s="255"/>
      <c r="D140" s="8"/>
      <c r="E140" s="266"/>
      <c r="F140" s="283"/>
      <c r="G140" s="321"/>
      <c r="H140" s="7"/>
      <c r="I140" s="8"/>
      <c r="J140" s="8" t="str">
        <f t="shared" ref="J140:J143" si="107">IF(ISERROR(W140*X140),"",W140*X140)</f>
        <v/>
      </c>
      <c r="K140" s="14" t="str">
        <f>IF(ISERROR(VLOOKUP(Y140,'Directive OSH09 (FR)'!$T$6:$U$10,2,FALSE)),"",VLOOKUP(Y140,'Directive OSH09 (FR)'!$T$6:$U$10,2,FALSE))</f>
        <v/>
      </c>
      <c r="L140" s="126"/>
      <c r="M140" s="127"/>
      <c r="N140" s="27"/>
      <c r="O140" s="27"/>
      <c r="P140" s="27"/>
      <c r="Q140" s="57"/>
      <c r="R140" s="35"/>
      <c r="S140" s="7">
        <f t="shared" ref="S140:T143" si="108">U140</f>
        <v>0</v>
      </c>
      <c r="T140" s="35">
        <f t="shared" si="108"/>
        <v>0</v>
      </c>
      <c r="U140" s="3">
        <f t="shared" ref="U140:U143" si="109">IF(A140="",0,IF(Q$138="",1,IF(Q$138+$U$84*365&lt;$U$1,1,0)))</f>
        <v>0</v>
      </c>
      <c r="V140" s="163">
        <f t="shared" ref="V140:V143" si="110">IF(A140="",0,IF(Q$138="",1,IF(Q$138+$V$84*365&lt;$U$1,1,0)))</f>
        <v>0</v>
      </c>
      <c r="W140" s="162" t="str">
        <f>IF(ISERROR(VLOOKUP(H140,'Directive OSH09 (FR)'!$O$6:$P$10,2,FALSE)),"",VLOOKUP(H140,'Directive OSH09 (FR)'!$O$6:$P$10,2,FALSE))</f>
        <v/>
      </c>
      <c r="X140" s="3" t="str">
        <f>IF(ISERROR(VLOOKUP(I140,'Directive OSH09 (FR)'!$O$13:$P$17,2,FALSE)),"",VLOOKUP(I140,'Directive OSH09 (FR)'!$O$13:$P$17,2,FALSE))</f>
        <v/>
      </c>
      <c r="Y140" s="3" t="str">
        <f t="shared" ref="Y140:Y143" si="111">IF(J140="","",IF(J140&gt;=161,5,IF(J140&gt;=65,4,IF(J140&gt;=20,3,IF(J140&gt;=9,2,1)))))</f>
        <v/>
      </c>
      <c r="Z140" s="417"/>
      <c r="AA140" s="418"/>
      <c r="AB140" s="418"/>
      <c r="AC140" s="418"/>
      <c r="AD140" s="419"/>
      <c r="AE140" s="417"/>
      <c r="AF140" s="418"/>
      <c r="AG140" s="418"/>
      <c r="AH140" s="418"/>
      <c r="AI140" s="419"/>
    </row>
    <row r="141" spans="1:36">
      <c r="A141" s="261"/>
      <c r="B141" s="8"/>
      <c r="C141" s="8"/>
      <c r="D141" s="8"/>
      <c r="E141" s="266"/>
      <c r="F141" s="283"/>
      <c r="K141" s="290"/>
      <c r="L141" s="290"/>
      <c r="M141" s="290"/>
      <c r="N141" s="290"/>
      <c r="O141" s="290"/>
      <c r="P141" s="290"/>
      <c r="Q141" s="290"/>
      <c r="R141" s="290"/>
      <c r="S141" s="290"/>
      <c r="T141" s="290"/>
      <c r="U141" s="290"/>
      <c r="V141" s="290"/>
      <c r="W141" s="290"/>
      <c r="X141" s="290"/>
      <c r="Y141" s="290"/>
      <c r="Z141" s="521"/>
      <c r="AB141" s="418"/>
      <c r="AC141" s="418"/>
      <c r="AD141" s="419"/>
      <c r="AE141" s="417"/>
      <c r="AF141" s="418"/>
      <c r="AG141" s="418"/>
      <c r="AH141" s="418"/>
      <c r="AI141" s="419"/>
    </row>
    <row r="142" spans="1:36">
      <c r="A142" s="261"/>
      <c r="C142" s="8"/>
      <c r="D142" s="8"/>
      <c r="E142" s="266"/>
      <c r="F142" s="283"/>
      <c r="G142" s="321"/>
      <c r="H142" s="7"/>
      <c r="I142" s="8"/>
      <c r="J142" s="8" t="str">
        <f t="shared" si="107"/>
        <v/>
      </c>
      <c r="K142" s="14" t="str">
        <f>IF(ISERROR(VLOOKUP(Y142,'Directive OSH09 (FR)'!$T$6:$U$10,2,FALSE)),"",VLOOKUP(Y142,'Directive OSH09 (FR)'!$T$6:$U$10,2,FALSE))</f>
        <v/>
      </c>
      <c r="L142" s="126"/>
      <c r="M142" s="127"/>
      <c r="N142" s="27"/>
      <c r="O142" s="27"/>
      <c r="P142" s="27"/>
      <c r="Q142" s="57"/>
      <c r="R142" s="35"/>
      <c r="S142" s="7">
        <f t="shared" si="108"/>
        <v>0</v>
      </c>
      <c r="T142" s="35">
        <f t="shared" si="108"/>
        <v>0</v>
      </c>
      <c r="U142" s="3">
        <f t="shared" si="109"/>
        <v>0</v>
      </c>
      <c r="V142" s="163">
        <f t="shared" si="110"/>
        <v>0</v>
      </c>
      <c r="W142" s="162" t="str">
        <f>IF(ISERROR(VLOOKUP(H142,'Directive OSH09 (FR)'!$O$6:$P$10,2,FALSE)),"",VLOOKUP(H142,'Directive OSH09 (FR)'!$O$6:$P$10,2,FALSE))</f>
        <v/>
      </c>
      <c r="X142" s="3" t="str">
        <f>IF(ISERROR(VLOOKUP(I142,'Directive OSH09 (FR)'!$O$13:$P$17,2,FALSE)),"",VLOOKUP(I142,'Directive OSH09 (FR)'!$O$13:$P$17,2,FALSE))</f>
        <v/>
      </c>
      <c r="Y142" s="3" t="str">
        <f t="shared" si="111"/>
        <v/>
      </c>
      <c r="Z142" s="417"/>
      <c r="AA142" s="418"/>
      <c r="AB142" s="418"/>
      <c r="AC142" s="418"/>
      <c r="AD142" s="419"/>
      <c r="AE142" s="417"/>
      <c r="AF142" s="418"/>
      <c r="AG142" s="418"/>
      <c r="AH142" s="418"/>
      <c r="AI142" s="419"/>
    </row>
    <row r="143" spans="1:36" ht="5.25" customHeight="1">
      <c r="A143" s="405"/>
      <c r="B143" s="62"/>
      <c r="C143" s="62"/>
      <c r="D143" s="62"/>
      <c r="E143" s="293"/>
      <c r="F143" s="293"/>
      <c r="G143" s="458"/>
      <c r="H143" s="61"/>
      <c r="I143" s="62"/>
      <c r="J143" s="62" t="str">
        <f t="shared" si="107"/>
        <v/>
      </c>
      <c r="K143" s="63" t="str">
        <f>IF(ISERROR(VLOOKUP(Y143,'Directive OSH09 (FR)'!$T$6:$U$10,2,FALSE)),"",VLOOKUP(Y143,'Directive OSH09 (FR)'!$T$6:$U$10,2,FALSE))</f>
        <v/>
      </c>
      <c r="L143" s="61"/>
      <c r="M143" s="64"/>
      <c r="N143" s="64"/>
      <c r="O143" s="64"/>
      <c r="P143" s="64"/>
      <c r="Q143" s="65"/>
      <c r="R143" s="66"/>
      <c r="S143" s="61">
        <f t="shared" si="108"/>
        <v>0</v>
      </c>
      <c r="T143" s="66">
        <f t="shared" si="108"/>
        <v>0</v>
      </c>
      <c r="U143" s="164">
        <f t="shared" si="109"/>
        <v>0</v>
      </c>
      <c r="V143" s="165">
        <f t="shared" si="110"/>
        <v>0</v>
      </c>
      <c r="W143" s="162" t="str">
        <f>IF(ISERROR(VLOOKUP(H143,'Directive OSH09 (FR)'!$O$6:$P$10,2,FALSE)),"",VLOOKUP(H143,'Directive OSH09 (FR)'!$O$6:$P$10,2,FALSE))</f>
        <v/>
      </c>
      <c r="X143" s="3" t="str">
        <f>IF(ISERROR(VLOOKUP(I143,'Directive OSH09 (FR)'!$O$13:$P$17,2,FALSE)),"",VLOOKUP(I143,'Directive OSH09 (FR)'!$O$13:$P$17,2,FALSE))</f>
        <v/>
      </c>
      <c r="Y143" s="3" t="str">
        <f t="shared" si="111"/>
        <v/>
      </c>
      <c r="Z143" s="417"/>
      <c r="AA143" s="418"/>
      <c r="AB143" s="418"/>
      <c r="AC143" s="418"/>
      <c r="AD143" s="419"/>
      <c r="AE143" s="417"/>
      <c r="AF143" s="418"/>
      <c r="AG143" s="418"/>
      <c r="AH143" s="418"/>
      <c r="AI143" s="419"/>
    </row>
    <row r="144" spans="1:36" s="398" customFormat="1" ht="25.5">
      <c r="A144" s="441" t="s">
        <v>300</v>
      </c>
      <c r="J144" s="398" t="str">
        <f>IF(SUM(J145:J149)=0,"",MAX(J145:J149))</f>
        <v/>
      </c>
      <c r="K144" s="398" t="str">
        <f>IF(ISERROR(VLOOKUP(Y144,'Directive OSH09 (FR)'!$T$6:$U$10,2,FALSE)),"",VLOOKUP(Y144,'Directive OSH09 (FR)'!$T$6:$U$10,2,FALSE))</f>
        <v/>
      </c>
      <c r="L144" s="398" t="str">
        <f>IF(ISERROR(VLOOKUP($A144,Dangers!$B$4:$G$1001,4,FALSE)),"ERR",IF(ISBLANK(VLOOKUP($A144,Dangers!$B$4:$G$1001,4,FALSE)),"","Yes"))</f>
        <v/>
      </c>
      <c r="M144" s="398" t="str">
        <f>IF(ISERROR(VLOOKUP($A144,Dangers!$B$4:$G$1001,6,FALSE)),"ERR",IF(ISBLANK((VLOOKUP($A144,Dangers!$B$4:$G$1001,6,FALSE))),"","Yes"))</f>
        <v/>
      </c>
      <c r="Q144" s="398" t="str">
        <f>IF(OR(L144="Yes",M144="Yes"),MAX(Q145:Q149),"")</f>
        <v/>
      </c>
      <c r="S144" s="398">
        <f>IF(L144="Yes",IF(SUM(S145:S149)=0,0,1),2)</f>
        <v>2</v>
      </c>
      <c r="T144" s="398">
        <f>IF(M144="Yes",IF(SUM(T145:T149)=0,0,1),2)</f>
        <v>2</v>
      </c>
      <c r="U144" s="398">
        <v>0</v>
      </c>
      <c r="V144" s="398">
        <v>0</v>
      </c>
      <c r="W144" s="398" t="str">
        <f>IF(ISERROR(VLOOKUP(H144,'Directive OSH09 (FR)'!$O$6:$P$10,2,FALSE)),"",VLOOKUP(H144,'Directive OSH09 (FR)'!$O$6:$P$10,2,FALSE))</f>
        <v/>
      </c>
      <c r="X144" s="398" t="str">
        <f>IF(ISERROR(VLOOKUP(I144,'Directive OSH09 (FR)'!$O$13:$P$17,2,FALSE)),"",VLOOKUP(I144,'Directive OSH09 (FR)'!$O$13:$P$17,2,FALSE))</f>
        <v/>
      </c>
      <c r="Y144" s="370" t="str">
        <f>IF(J144="","",IF(J144&gt;=161,5,IF(J144&gt;=65,4,IF(J144&gt;=20,3,IF(J144&gt;=9,2,1)))))</f>
        <v/>
      </c>
      <c r="Z144" s="412"/>
      <c r="AD144" s="453"/>
      <c r="AE144" s="412"/>
      <c r="AI144" s="453"/>
      <c r="AJ144" s="518"/>
    </row>
    <row r="145" spans="1:36">
      <c r="A145" s="260" t="s">
        <v>463</v>
      </c>
      <c r="B145" s="255"/>
      <c r="C145" s="255"/>
      <c r="D145" s="255"/>
      <c r="E145" s="266"/>
      <c r="F145" s="283"/>
      <c r="G145" s="321"/>
      <c r="H145" s="7"/>
      <c r="I145" s="8"/>
      <c r="J145" s="8" t="str">
        <f>IF(ISERROR(W145*X145),"",W145*X145)</f>
        <v/>
      </c>
      <c r="K145" s="14" t="str">
        <f>IF(ISERROR(VLOOKUP(Y145,'Directive OSH09 (FR)'!$T$6:$U$10,2,FALSE)),"",VLOOKUP(Y145,'Directive OSH09 (FR)'!$T$6:$U$10,2,FALSE))</f>
        <v/>
      </c>
      <c r="L145" s="126"/>
      <c r="M145" s="127"/>
      <c r="N145" s="27"/>
      <c r="O145" s="27"/>
      <c r="P145" s="27"/>
      <c r="Q145" s="57"/>
      <c r="R145" s="35"/>
      <c r="S145" s="7">
        <f t="shared" ref="S145:T149" si="112">U145</f>
        <v>1</v>
      </c>
      <c r="T145" s="35">
        <f t="shared" si="112"/>
        <v>1</v>
      </c>
      <c r="U145" s="3">
        <f>IF(A145="",0,IF(Q$144="",1,IF(Q$144+$U$84*365&lt;$U$1,1,0)))</f>
        <v>1</v>
      </c>
      <c r="V145" s="163">
        <f>IF(A145="",0,IF(Q$144="",1,IF(Q$144+$V$84*365&lt;$U$1,1,0)))</f>
        <v>1</v>
      </c>
      <c r="W145" s="162" t="str">
        <f>IF(ISERROR(VLOOKUP(H145,'Directive OSH09 (FR)'!$O$6:$P$10,2,FALSE)),"",VLOOKUP(H145,'Directive OSH09 (FR)'!$O$6:$P$10,2,FALSE))</f>
        <v/>
      </c>
      <c r="X145" s="3" t="str">
        <f>IF(ISERROR(VLOOKUP(I145,'Directive OSH09 (FR)'!$O$13:$P$17,2,FALSE)),"",VLOOKUP(I145,'Directive OSH09 (FR)'!$O$13:$P$17,2,FALSE))</f>
        <v/>
      </c>
      <c r="Y145" s="3" t="str">
        <f>IF(J145="","",IF(J145&gt;=161,5,IF(J145&gt;=65,4,IF(J145&gt;=20,3,IF(J145&gt;=9,2,1)))))</f>
        <v/>
      </c>
      <c r="Z145" s="417"/>
      <c r="AA145" s="418"/>
      <c r="AB145" s="418"/>
      <c r="AC145" s="418"/>
      <c r="AD145" s="419"/>
      <c r="AE145" s="417"/>
      <c r="AF145" s="418"/>
      <c r="AG145" s="418"/>
      <c r="AH145" s="418"/>
      <c r="AI145" s="419"/>
    </row>
    <row r="146" spans="1:36">
      <c r="A146" s="261"/>
      <c r="B146" s="8"/>
      <c r="C146" s="8"/>
      <c r="D146" s="255"/>
      <c r="E146" s="266"/>
      <c r="F146" s="283"/>
      <c r="G146" s="459"/>
      <c r="H146" s="7"/>
      <c r="I146" s="8"/>
      <c r="J146" s="8" t="str">
        <f t="shared" ref="J146:J149" si="113">IF(ISERROR(W146*X146),"",W146*X146)</f>
        <v/>
      </c>
      <c r="K146" s="14" t="str">
        <f>IF(ISERROR(VLOOKUP(Y146,'Directive OSH09 (FR)'!$T$6:$U$10,2,FALSE)),"",VLOOKUP(Y146,'Directive OSH09 (FR)'!$T$6:$U$10,2,FALSE))</f>
        <v/>
      </c>
      <c r="L146" s="126"/>
      <c r="M146" s="127"/>
      <c r="N146" s="27"/>
      <c r="O146" s="27"/>
      <c r="P146" s="27"/>
      <c r="Q146" s="57"/>
      <c r="R146" s="35"/>
      <c r="S146" s="7">
        <f t="shared" si="112"/>
        <v>0</v>
      </c>
      <c r="T146" s="35">
        <f t="shared" si="112"/>
        <v>0</v>
      </c>
      <c r="U146" s="3">
        <f t="shared" ref="U146:U149" si="114">IF(A146="",0,IF(Q$144="",1,IF(Q$144+$U$84*365&lt;$U$1,1,0)))</f>
        <v>0</v>
      </c>
      <c r="V146" s="163">
        <f t="shared" ref="V146:V149" si="115">IF(A146="",0,IF(Q$144="",1,IF(Q$144+$V$84*365&lt;$U$1,1,0)))</f>
        <v>0</v>
      </c>
      <c r="W146" s="162" t="str">
        <f>IF(ISERROR(VLOOKUP(H146,'Directive OSH09 (FR)'!$O$6:$P$10,2,FALSE)),"",VLOOKUP(H146,'Directive OSH09 (FR)'!$O$6:$P$10,2,FALSE))</f>
        <v/>
      </c>
      <c r="X146" s="3" t="str">
        <f>IF(ISERROR(VLOOKUP(I146,'Directive OSH09 (FR)'!$O$13:$P$17,2,FALSE)),"",VLOOKUP(I146,'Directive OSH09 (FR)'!$O$13:$P$17,2,FALSE))</f>
        <v/>
      </c>
      <c r="Y146" s="3" t="str">
        <f t="shared" ref="Y146:Y149" si="116">IF(J146="","",IF(J146&gt;=161,5,IF(J146&gt;=65,4,IF(J146&gt;=20,3,IF(J146&gt;=9,2,1)))))</f>
        <v/>
      </c>
      <c r="Z146" s="417"/>
      <c r="AA146" s="418"/>
      <c r="AB146" s="418"/>
      <c r="AC146" s="418"/>
      <c r="AD146" s="419"/>
      <c r="AE146" s="417"/>
      <c r="AF146" s="418"/>
      <c r="AG146" s="418"/>
      <c r="AH146" s="418"/>
      <c r="AI146" s="419"/>
    </row>
    <row r="147" spans="1:36">
      <c r="A147" s="261"/>
      <c r="B147" s="8"/>
      <c r="C147" s="8"/>
      <c r="D147" s="8"/>
      <c r="E147" s="266"/>
      <c r="F147" s="283"/>
      <c r="G147" s="459"/>
      <c r="H147" s="7"/>
      <c r="I147" s="8"/>
      <c r="J147" s="8" t="str">
        <f t="shared" si="113"/>
        <v/>
      </c>
      <c r="K147" s="14" t="str">
        <f>IF(ISERROR(VLOOKUP(Y147,'Directive OSH09 (FR)'!$T$6:$U$10,2,FALSE)),"",VLOOKUP(Y147,'Directive OSH09 (FR)'!$T$6:$U$10,2,FALSE))</f>
        <v/>
      </c>
      <c r="L147" s="126"/>
      <c r="M147" s="127"/>
      <c r="N147" s="27"/>
      <c r="O147" s="27"/>
      <c r="P147" s="27"/>
      <c r="Q147" s="57"/>
      <c r="R147" s="35"/>
      <c r="S147" s="7">
        <f t="shared" si="112"/>
        <v>0</v>
      </c>
      <c r="T147" s="35">
        <f t="shared" si="112"/>
        <v>0</v>
      </c>
      <c r="U147" s="3">
        <f t="shared" si="114"/>
        <v>0</v>
      </c>
      <c r="V147" s="163">
        <f t="shared" si="115"/>
        <v>0</v>
      </c>
      <c r="W147" s="162" t="str">
        <f>IF(ISERROR(VLOOKUP(H147,'Directive OSH09 (FR)'!$O$6:$P$10,2,FALSE)),"",VLOOKUP(H147,'Directive OSH09 (FR)'!$O$6:$P$10,2,FALSE))</f>
        <v/>
      </c>
      <c r="X147" s="3" t="str">
        <f>IF(ISERROR(VLOOKUP(I147,'Directive OSH09 (FR)'!$O$13:$P$17,2,FALSE)),"",VLOOKUP(I147,'Directive OSH09 (FR)'!$O$13:$P$17,2,FALSE))</f>
        <v/>
      </c>
      <c r="Y147" s="3" t="str">
        <f t="shared" si="116"/>
        <v/>
      </c>
      <c r="Z147" s="417"/>
      <c r="AA147" s="418"/>
      <c r="AB147" s="418"/>
      <c r="AC147" s="418"/>
      <c r="AD147" s="419"/>
      <c r="AE147" s="417"/>
      <c r="AF147" s="418"/>
      <c r="AG147" s="418"/>
      <c r="AH147" s="418"/>
      <c r="AI147" s="419"/>
    </row>
    <row r="148" spans="1:36">
      <c r="A148" s="261"/>
      <c r="B148" s="8"/>
      <c r="C148" s="8"/>
      <c r="D148" s="8"/>
      <c r="E148" s="266"/>
      <c r="F148" s="283"/>
      <c r="G148" s="459"/>
      <c r="H148" s="7"/>
      <c r="I148" s="8"/>
      <c r="J148" s="8" t="str">
        <f t="shared" si="113"/>
        <v/>
      </c>
      <c r="K148" s="14" t="str">
        <f>IF(ISERROR(VLOOKUP(Y148,'Directive OSH09 (FR)'!$T$6:$U$10,2,FALSE)),"",VLOOKUP(Y148,'Directive OSH09 (FR)'!$T$6:$U$10,2,FALSE))</f>
        <v/>
      </c>
      <c r="L148" s="126"/>
      <c r="M148" s="127"/>
      <c r="N148" s="27"/>
      <c r="O148" s="27"/>
      <c r="P148" s="27"/>
      <c r="Q148" s="57"/>
      <c r="R148" s="35"/>
      <c r="S148" s="7">
        <f t="shared" si="112"/>
        <v>0</v>
      </c>
      <c r="T148" s="35">
        <f t="shared" si="112"/>
        <v>0</v>
      </c>
      <c r="U148" s="3">
        <f t="shared" si="114"/>
        <v>0</v>
      </c>
      <c r="V148" s="163">
        <f t="shared" si="115"/>
        <v>0</v>
      </c>
      <c r="W148" s="162" t="str">
        <f>IF(ISERROR(VLOOKUP(H148,'Directive OSH09 (FR)'!$O$6:$P$10,2,FALSE)),"",VLOOKUP(H148,'Directive OSH09 (FR)'!$O$6:$P$10,2,FALSE))</f>
        <v/>
      </c>
      <c r="X148" s="3" t="str">
        <f>IF(ISERROR(VLOOKUP(I148,'Directive OSH09 (FR)'!$O$13:$P$17,2,FALSE)),"",VLOOKUP(I148,'Directive OSH09 (FR)'!$O$13:$P$17,2,FALSE))</f>
        <v/>
      </c>
      <c r="Y148" s="3" t="str">
        <f t="shared" si="116"/>
        <v/>
      </c>
      <c r="Z148" s="417"/>
      <c r="AA148" s="418"/>
      <c r="AB148" s="418"/>
      <c r="AC148" s="418"/>
      <c r="AD148" s="419"/>
      <c r="AE148" s="417"/>
      <c r="AF148" s="418"/>
      <c r="AG148" s="418"/>
      <c r="AH148" s="418"/>
      <c r="AI148" s="419"/>
    </row>
    <row r="149" spans="1:36" ht="5.25" customHeight="1">
      <c r="A149" s="405"/>
      <c r="B149" s="62"/>
      <c r="C149" s="62"/>
      <c r="D149" s="62"/>
      <c r="E149" s="293"/>
      <c r="F149" s="293"/>
      <c r="G149" s="460"/>
      <c r="H149" s="61"/>
      <c r="I149" s="62"/>
      <c r="J149" s="62" t="str">
        <f t="shared" si="113"/>
        <v/>
      </c>
      <c r="K149" s="63" t="str">
        <f>IF(ISERROR(VLOOKUP(Y149,'Directive OSH09 (FR)'!$T$6:$U$10,2,FALSE)),"",VLOOKUP(Y149,'Directive OSH09 (FR)'!$T$6:$U$10,2,FALSE))</f>
        <v/>
      </c>
      <c r="L149" s="61"/>
      <c r="M149" s="64"/>
      <c r="N149" s="64"/>
      <c r="O149" s="64"/>
      <c r="P149" s="64"/>
      <c r="Q149" s="65"/>
      <c r="R149" s="66"/>
      <c r="S149" s="61">
        <f t="shared" si="112"/>
        <v>0</v>
      </c>
      <c r="T149" s="66">
        <f t="shared" si="112"/>
        <v>0</v>
      </c>
      <c r="U149" s="164">
        <f t="shared" si="114"/>
        <v>0</v>
      </c>
      <c r="V149" s="165">
        <f t="shared" si="115"/>
        <v>0</v>
      </c>
      <c r="W149" s="162" t="str">
        <f>IF(ISERROR(VLOOKUP(H149,'Directive OSH09 (FR)'!$O$6:$P$10,2,FALSE)),"",VLOOKUP(H149,'Directive OSH09 (FR)'!$O$6:$P$10,2,FALSE))</f>
        <v/>
      </c>
      <c r="X149" s="3" t="str">
        <f>IF(ISERROR(VLOOKUP(I149,'Directive OSH09 (FR)'!$O$13:$P$17,2,FALSE)),"",VLOOKUP(I149,'Directive OSH09 (FR)'!$O$13:$P$17,2,FALSE))</f>
        <v/>
      </c>
      <c r="Y149" s="3" t="str">
        <f t="shared" si="116"/>
        <v/>
      </c>
      <c r="Z149" s="417"/>
      <c r="AA149" s="418"/>
      <c r="AB149" s="418"/>
      <c r="AC149" s="418"/>
      <c r="AD149" s="419"/>
      <c r="AE149" s="417"/>
      <c r="AF149" s="418"/>
      <c r="AG149" s="418"/>
      <c r="AH149" s="418"/>
      <c r="AI149" s="419"/>
    </row>
    <row r="150" spans="1:36" s="398" customFormat="1" ht="25.5">
      <c r="A150" s="441" t="s">
        <v>301</v>
      </c>
      <c r="J150" s="398" t="str">
        <f>IF(SUM(J151:J155)=0,"",MAX(J151:J155))</f>
        <v/>
      </c>
      <c r="K150" s="398" t="str">
        <f>IF(ISERROR(VLOOKUP(Y150,'Directive OSH09 (FR)'!$T$6:$U$10,2,FALSE)),"",VLOOKUP(Y150,'Directive OSH09 (FR)'!$T$6:$U$10,2,FALSE))</f>
        <v/>
      </c>
      <c r="L150" s="398" t="str">
        <f>IF(ISERROR(VLOOKUP($A150,Dangers!$B$4:$G$1001,4,FALSE)),"ERR",IF(ISBLANK(VLOOKUP($A150,Dangers!$B$4:$G$1001,4,FALSE)),"","Yes"))</f>
        <v/>
      </c>
      <c r="M150" s="398" t="str">
        <f>IF(ISERROR(VLOOKUP($A150,Dangers!$B$4:$G$1001,6,FALSE)),"ERR",IF(ISBLANK((VLOOKUP($A150,Dangers!$B$4:$G$1001,6,FALSE))),"","Yes"))</f>
        <v/>
      </c>
      <c r="Q150" s="398" t="str">
        <f>IF(OR(L150="Yes",M150="Yes"),MAX(Q151:Q155),"")</f>
        <v/>
      </c>
      <c r="S150" s="398">
        <f>IF(L150="Yes",IF(SUM(S151:S155)=0,0,1),2)</f>
        <v>2</v>
      </c>
      <c r="T150" s="398">
        <f>IF(M150="Yes",IF(SUM(T151:T155)=0,0,1),2)</f>
        <v>2</v>
      </c>
      <c r="U150" s="398">
        <v>0</v>
      </c>
      <c r="V150" s="398">
        <v>0</v>
      </c>
      <c r="W150" s="398" t="str">
        <f>IF(ISERROR(VLOOKUP(H150,'Directive OSH09 (FR)'!$O$6:$P$10,2,FALSE)),"",VLOOKUP(H150,'Directive OSH09 (FR)'!$O$6:$P$10,2,FALSE))</f>
        <v/>
      </c>
      <c r="X150" s="398" t="str">
        <f>IF(ISERROR(VLOOKUP(I150,'Directive OSH09 (FR)'!$O$13:$P$17,2,FALSE)),"",VLOOKUP(I150,'Directive OSH09 (FR)'!$O$13:$P$17,2,FALSE))</f>
        <v/>
      </c>
      <c r="Y150" s="370" t="str">
        <f>IF(J150="","",IF(J150&gt;=161,5,IF(J150&gt;=65,4,IF(J150&gt;=20,3,IF(J150&gt;=9,2,1)))))</f>
        <v/>
      </c>
      <c r="Z150" s="412"/>
      <c r="AD150" s="453"/>
      <c r="AE150" s="412"/>
      <c r="AI150" s="453"/>
      <c r="AJ150" s="518"/>
    </row>
    <row r="151" spans="1:36">
      <c r="A151" s="260" t="s">
        <v>463</v>
      </c>
      <c r="B151" s="8"/>
      <c r="C151" s="8"/>
      <c r="D151" s="8"/>
      <c r="E151" s="266"/>
      <c r="F151" s="283"/>
      <c r="G151" s="321"/>
      <c r="H151" s="7"/>
      <c r="I151" s="8"/>
      <c r="J151" s="8" t="str">
        <f>IF(ISERROR(W151*X151),"",W151*X151)</f>
        <v/>
      </c>
      <c r="K151" s="14" t="str">
        <f>IF(ISERROR(VLOOKUP(Y151,'Directive OSH09 (FR)'!$T$6:$U$10,2,FALSE)),"",VLOOKUP(Y151,'Directive OSH09 (FR)'!$T$6:$U$10,2,FALSE))</f>
        <v/>
      </c>
      <c r="L151" s="126"/>
      <c r="M151" s="127"/>
      <c r="N151" s="27"/>
      <c r="O151" s="27"/>
      <c r="P151" s="27"/>
      <c r="Q151" s="57"/>
      <c r="R151" s="35"/>
      <c r="S151" s="7">
        <f t="shared" ref="S151:T155" si="117">U151</f>
        <v>1</v>
      </c>
      <c r="T151" s="35">
        <f t="shared" si="117"/>
        <v>1</v>
      </c>
      <c r="U151" s="3">
        <f>IF(A151="",0,IF(Q$150="",1,IF(Q$150+$U$84*365&lt;$U$1,1,0)))</f>
        <v>1</v>
      </c>
      <c r="V151" s="163">
        <f>IF(A151="",0,IF(Q$150="",1,IF(Q$150+$V$84*365&lt;$U$1,1,0)))</f>
        <v>1</v>
      </c>
      <c r="W151" s="162" t="str">
        <f>IF(ISERROR(VLOOKUP(H151,'Directive OSH09 (FR)'!$O$6:$P$10,2,FALSE)),"",VLOOKUP(H151,'Directive OSH09 (FR)'!$O$6:$P$10,2,FALSE))</f>
        <v/>
      </c>
      <c r="X151" s="3" t="str">
        <f>IF(ISERROR(VLOOKUP(I151,'Directive OSH09 (FR)'!$O$13:$P$17,2,FALSE)),"",VLOOKUP(I151,'Directive OSH09 (FR)'!$O$13:$P$17,2,FALSE))</f>
        <v/>
      </c>
      <c r="Y151" s="3" t="str">
        <f>IF(J151="","",IF(J151&gt;=161,5,IF(J151&gt;=65,4,IF(J151&gt;=20,3,IF(J151&gt;=9,2,1)))))</f>
        <v/>
      </c>
      <c r="Z151" s="417"/>
      <c r="AA151" s="418"/>
      <c r="AB151" s="418"/>
      <c r="AC151" s="418"/>
      <c r="AD151" s="419"/>
      <c r="AE151" s="417"/>
      <c r="AF151" s="418"/>
      <c r="AG151" s="418"/>
      <c r="AH151" s="418"/>
      <c r="AI151" s="419"/>
    </row>
    <row r="152" spans="1:36">
      <c r="A152" s="261"/>
      <c r="B152" s="8"/>
      <c r="C152" s="8"/>
      <c r="D152" s="8"/>
      <c r="E152" s="266"/>
      <c r="F152" s="283"/>
      <c r="G152" s="459"/>
      <c r="H152" s="7"/>
      <c r="I152" s="8"/>
      <c r="J152" s="8" t="str">
        <f t="shared" ref="J152:J155" si="118">IF(ISERROR(W152*X152),"",W152*X152)</f>
        <v/>
      </c>
      <c r="K152" s="14" t="str">
        <f>IF(ISERROR(VLOOKUP(Y152,'Directive OSH09 (FR)'!$T$6:$U$10,2,FALSE)),"",VLOOKUP(Y152,'Directive OSH09 (FR)'!$T$6:$U$10,2,FALSE))</f>
        <v/>
      </c>
      <c r="L152" s="126"/>
      <c r="M152" s="127"/>
      <c r="N152" s="27"/>
      <c r="O152" s="27"/>
      <c r="P152" s="27"/>
      <c r="Q152" s="57"/>
      <c r="R152" s="35"/>
      <c r="S152" s="7">
        <f t="shared" si="117"/>
        <v>0</v>
      </c>
      <c r="T152" s="35">
        <f t="shared" si="117"/>
        <v>0</v>
      </c>
      <c r="U152" s="3">
        <f t="shared" ref="U152:U155" si="119">IF(A152="",0,IF(Q$150="",1,IF(Q$150+$U$84*365&lt;$U$1,1,0)))</f>
        <v>0</v>
      </c>
      <c r="V152" s="163">
        <f t="shared" ref="V152:V155" si="120">IF(A152="",0,IF(Q$150="",1,IF(Q$150+$V$84*365&lt;$U$1,1,0)))</f>
        <v>0</v>
      </c>
      <c r="W152" s="162" t="str">
        <f>IF(ISERROR(VLOOKUP(H152,'Directive OSH09 (FR)'!$O$6:$P$10,2,FALSE)),"",VLOOKUP(H152,'Directive OSH09 (FR)'!$O$6:$P$10,2,FALSE))</f>
        <v/>
      </c>
      <c r="X152" s="3" t="str">
        <f>IF(ISERROR(VLOOKUP(I152,'Directive OSH09 (FR)'!$O$13:$P$17,2,FALSE)),"",VLOOKUP(I152,'Directive OSH09 (FR)'!$O$13:$P$17,2,FALSE))</f>
        <v/>
      </c>
      <c r="Y152" s="3" t="str">
        <f t="shared" ref="Y152:Y155" si="121">IF(J152="","",IF(J152&gt;=161,5,IF(J152&gt;=65,4,IF(J152&gt;=20,3,IF(J152&gt;=9,2,1)))))</f>
        <v/>
      </c>
      <c r="Z152" s="417"/>
      <c r="AA152" s="418"/>
      <c r="AB152" s="418"/>
      <c r="AC152" s="418"/>
      <c r="AD152" s="419"/>
      <c r="AE152" s="417"/>
      <c r="AF152" s="418"/>
      <c r="AG152" s="418"/>
      <c r="AH152" s="418"/>
      <c r="AI152" s="419"/>
    </row>
    <row r="153" spans="1:36">
      <c r="A153" s="261"/>
      <c r="B153" s="8"/>
      <c r="C153" s="8"/>
      <c r="D153" s="8"/>
      <c r="E153" s="266"/>
      <c r="F153" s="283"/>
      <c r="G153" s="459"/>
      <c r="H153" s="7"/>
      <c r="I153" s="8"/>
      <c r="J153" s="8" t="str">
        <f t="shared" si="118"/>
        <v/>
      </c>
      <c r="K153" s="14" t="str">
        <f>IF(ISERROR(VLOOKUP(Y153,'Directive OSH09 (FR)'!$T$6:$U$10,2,FALSE)),"",VLOOKUP(Y153,'Directive OSH09 (FR)'!$T$6:$U$10,2,FALSE))</f>
        <v/>
      </c>
      <c r="L153" s="126"/>
      <c r="M153" s="127"/>
      <c r="N153" s="27"/>
      <c r="O153" s="27"/>
      <c r="P153" s="27"/>
      <c r="Q153" s="57"/>
      <c r="R153" s="35"/>
      <c r="S153" s="7">
        <f t="shared" si="117"/>
        <v>0</v>
      </c>
      <c r="T153" s="35">
        <f t="shared" si="117"/>
        <v>0</v>
      </c>
      <c r="U153" s="3">
        <f t="shared" si="119"/>
        <v>0</v>
      </c>
      <c r="V153" s="163">
        <f t="shared" si="120"/>
        <v>0</v>
      </c>
      <c r="W153" s="162" t="str">
        <f>IF(ISERROR(VLOOKUP(H153,'Directive OSH09 (FR)'!$O$6:$P$10,2,FALSE)),"",VLOOKUP(H153,'Directive OSH09 (FR)'!$O$6:$P$10,2,FALSE))</f>
        <v/>
      </c>
      <c r="X153" s="3" t="str">
        <f>IF(ISERROR(VLOOKUP(I153,'Directive OSH09 (FR)'!$O$13:$P$17,2,FALSE)),"",VLOOKUP(I153,'Directive OSH09 (FR)'!$O$13:$P$17,2,FALSE))</f>
        <v/>
      </c>
      <c r="Y153" s="3" t="str">
        <f t="shared" si="121"/>
        <v/>
      </c>
      <c r="Z153" s="417"/>
      <c r="AA153" s="418"/>
      <c r="AB153" s="418"/>
      <c r="AC153" s="418"/>
      <c r="AD153" s="419"/>
      <c r="AE153" s="417"/>
      <c r="AF153" s="418"/>
      <c r="AG153" s="418"/>
      <c r="AH153" s="418"/>
      <c r="AI153" s="419"/>
    </row>
    <row r="154" spans="1:36">
      <c r="A154" s="261"/>
      <c r="B154" s="8"/>
      <c r="C154" s="8"/>
      <c r="D154" s="8"/>
      <c r="E154" s="266"/>
      <c r="F154" s="283"/>
      <c r="G154" s="459"/>
      <c r="H154" s="7"/>
      <c r="I154" s="8"/>
      <c r="J154" s="8" t="str">
        <f t="shared" si="118"/>
        <v/>
      </c>
      <c r="K154" s="14" t="str">
        <f>IF(ISERROR(VLOOKUP(Y154,'Directive OSH09 (FR)'!$T$6:$U$10,2,FALSE)),"",VLOOKUP(Y154,'Directive OSH09 (FR)'!$T$6:$U$10,2,FALSE))</f>
        <v/>
      </c>
      <c r="L154" s="126"/>
      <c r="M154" s="127"/>
      <c r="N154" s="27"/>
      <c r="O154" s="27"/>
      <c r="P154" s="27"/>
      <c r="Q154" s="57"/>
      <c r="R154" s="35"/>
      <c r="S154" s="7">
        <f t="shared" si="117"/>
        <v>0</v>
      </c>
      <c r="T154" s="35">
        <f t="shared" si="117"/>
        <v>0</v>
      </c>
      <c r="U154" s="3">
        <f t="shared" si="119"/>
        <v>0</v>
      </c>
      <c r="V154" s="163">
        <f t="shared" si="120"/>
        <v>0</v>
      </c>
      <c r="W154" s="162" t="str">
        <f>IF(ISERROR(VLOOKUP(H154,'Directive OSH09 (FR)'!$O$6:$P$10,2,FALSE)),"",VLOOKUP(H154,'Directive OSH09 (FR)'!$O$6:$P$10,2,FALSE))</f>
        <v/>
      </c>
      <c r="X154" s="3" t="str">
        <f>IF(ISERROR(VLOOKUP(I154,'Directive OSH09 (FR)'!$O$13:$P$17,2,FALSE)),"",VLOOKUP(I154,'Directive OSH09 (FR)'!$O$13:$P$17,2,FALSE))</f>
        <v/>
      </c>
      <c r="Y154" s="3" t="str">
        <f t="shared" si="121"/>
        <v/>
      </c>
      <c r="Z154" s="417"/>
      <c r="AA154" s="418"/>
      <c r="AB154" s="418"/>
      <c r="AC154" s="418"/>
      <c r="AD154" s="419"/>
      <c r="AE154" s="417"/>
      <c r="AF154" s="418"/>
      <c r="AG154" s="418"/>
      <c r="AH154" s="418"/>
      <c r="AI154" s="419"/>
    </row>
    <row r="155" spans="1:36" ht="5.25" customHeight="1">
      <c r="A155" s="405"/>
      <c r="B155" s="62"/>
      <c r="C155" s="62"/>
      <c r="D155" s="62"/>
      <c r="E155" s="293"/>
      <c r="F155" s="293"/>
      <c r="G155" s="460"/>
      <c r="H155" s="61"/>
      <c r="I155" s="62"/>
      <c r="J155" s="62" t="str">
        <f t="shared" si="118"/>
        <v/>
      </c>
      <c r="K155" s="63" t="str">
        <f>IF(ISERROR(VLOOKUP(Y155,'Directive OSH09 (FR)'!$T$6:$U$10,2,FALSE)),"",VLOOKUP(Y155,'Directive OSH09 (FR)'!$T$6:$U$10,2,FALSE))</f>
        <v/>
      </c>
      <c r="L155" s="61"/>
      <c r="M155" s="64"/>
      <c r="N155" s="64"/>
      <c r="O155" s="64"/>
      <c r="P155" s="64"/>
      <c r="Q155" s="65"/>
      <c r="R155" s="66"/>
      <c r="S155" s="61">
        <f t="shared" si="117"/>
        <v>0</v>
      </c>
      <c r="T155" s="66">
        <f t="shared" si="117"/>
        <v>0</v>
      </c>
      <c r="U155" s="164">
        <f t="shared" si="119"/>
        <v>0</v>
      </c>
      <c r="V155" s="165">
        <f t="shared" si="120"/>
        <v>0</v>
      </c>
      <c r="W155" s="162" t="str">
        <f>IF(ISERROR(VLOOKUP(H155,'Directive OSH09 (FR)'!$O$6:$P$10,2,FALSE)),"",VLOOKUP(H155,'Directive OSH09 (FR)'!$O$6:$P$10,2,FALSE))</f>
        <v/>
      </c>
      <c r="X155" s="3" t="str">
        <f>IF(ISERROR(VLOOKUP(I155,'Directive OSH09 (FR)'!$O$13:$P$17,2,FALSE)),"",VLOOKUP(I155,'Directive OSH09 (FR)'!$O$13:$P$17,2,FALSE))</f>
        <v/>
      </c>
      <c r="Y155" s="3" t="str">
        <f t="shared" si="121"/>
        <v/>
      </c>
      <c r="Z155" s="417"/>
      <c r="AA155" s="418"/>
      <c r="AB155" s="418"/>
      <c r="AC155" s="418"/>
      <c r="AD155" s="419"/>
      <c r="AE155" s="417"/>
      <c r="AF155" s="418"/>
      <c r="AG155" s="418"/>
      <c r="AH155" s="418"/>
      <c r="AI155" s="419"/>
    </row>
    <row r="156" spans="1:36" s="398" customFormat="1">
      <c r="A156" s="441" t="s">
        <v>302</v>
      </c>
      <c r="J156" s="398">
        <f>IF(SUM(J157:J161)=0,"",MAX(J157:J161))</f>
        <v>2</v>
      </c>
      <c r="K156" s="398" t="str">
        <f>IF(ISERROR(VLOOKUP(Y156,'Directive OSH09 (FR)'!$T$6:$U$10,2,FALSE)),"",VLOOKUP(Y156,'Directive OSH09 (FR)'!$T$6:$U$10,2,FALSE))</f>
        <v>1-Negligeable</v>
      </c>
      <c r="L156" s="398" t="str">
        <f>IF(ISERROR(VLOOKUP($A156,Dangers!$B$4:$G$1001,4,FALSE)),"ERR",IF(ISBLANK(VLOOKUP($A156,Dangers!$B$4:$G$1001,4,FALSE)),"","Yes"))</f>
        <v/>
      </c>
      <c r="M156" s="398" t="str">
        <f>IF(ISERROR(VLOOKUP($A156,Dangers!$B$4:$G$1001,6,FALSE)),"ERR",IF(ISBLANK((VLOOKUP($A156,Dangers!$B$4:$G$1001,6,FALSE))),"","Yes"))</f>
        <v/>
      </c>
      <c r="Q156" s="398" t="str">
        <f>IF(OR(L156="Yes",M156="Yes"),MAX(Q157:Q161),"")</f>
        <v/>
      </c>
      <c r="S156" s="398">
        <f>IF(L156="Yes",IF(SUM(S157:S161)=0,0,1),2)</f>
        <v>2</v>
      </c>
      <c r="T156" s="398">
        <f>IF(M156="Yes",IF(SUM(T157:T161)=0,0,1),2)</f>
        <v>2</v>
      </c>
      <c r="U156" s="398">
        <v>0</v>
      </c>
      <c r="V156" s="398">
        <v>0</v>
      </c>
      <c r="W156" s="398" t="str">
        <f>IF(ISERROR(VLOOKUP(H156,'Directive OSH09 (FR)'!$O$6:$P$10,2,FALSE)),"",VLOOKUP(H156,'Directive OSH09 (FR)'!$O$6:$P$10,2,FALSE))</f>
        <v/>
      </c>
      <c r="X156" s="398" t="str">
        <f>IF(ISERROR(VLOOKUP(I156,'Directive OSH09 (FR)'!$O$13:$P$17,2,FALSE)),"",VLOOKUP(I156,'Directive OSH09 (FR)'!$O$13:$P$17,2,FALSE))</f>
        <v/>
      </c>
      <c r="Y156" s="370">
        <f>IF(J156="","",IF(J156&gt;=161,5,IF(J156&gt;=65,4,IF(J156&gt;=20,3,IF(J156&gt;=9,2,1)))))</f>
        <v>1</v>
      </c>
      <c r="Z156" s="412"/>
      <c r="AD156" s="453"/>
      <c r="AE156" s="412"/>
      <c r="AI156" s="453"/>
      <c r="AJ156" s="518"/>
    </row>
    <row r="157" spans="1:36" ht="51">
      <c r="A157" s="261"/>
      <c r="B157" s="8" t="s">
        <v>640</v>
      </c>
      <c r="C157" s="8" t="s">
        <v>641</v>
      </c>
      <c r="D157" s="8" t="s">
        <v>642</v>
      </c>
      <c r="E157" s="266" t="s">
        <v>33</v>
      </c>
      <c r="F157" s="283">
        <v>3</v>
      </c>
      <c r="G157" s="321" t="s">
        <v>643</v>
      </c>
      <c r="H157" s="7" t="s">
        <v>35</v>
      </c>
      <c r="I157" s="8" t="s">
        <v>46</v>
      </c>
      <c r="J157" s="8">
        <f>IF(ISERROR(W157*X157),"",W157*X157)</f>
        <v>2</v>
      </c>
      <c r="K157" s="14" t="str">
        <f>IF(ISERROR(VLOOKUP(Y157,'Directive OSH09 (FR)'!$T$6:$U$10,2,FALSE)),"",VLOOKUP(Y157,'Directive OSH09 (FR)'!$T$6:$U$10,2,FALSE))</f>
        <v>1-Negligeable</v>
      </c>
      <c r="L157" s="126"/>
      <c r="M157" s="127"/>
      <c r="N157" s="27"/>
      <c r="O157" s="27"/>
      <c r="P157" s="27"/>
      <c r="Q157" s="57"/>
      <c r="R157" s="35"/>
      <c r="S157" s="7">
        <f>U157</f>
        <v>0</v>
      </c>
      <c r="T157" s="35">
        <f>V157</f>
        <v>0</v>
      </c>
      <c r="U157" s="3">
        <f>IF(A157="",0,IF(Q$165="",1,IF(Q$165+$U$89*365&lt;$U$1,1,0)))</f>
        <v>0</v>
      </c>
      <c r="V157" s="163">
        <f>IF(A157="",0,IF(Q$165="",1,IF(Q$165+$V$89*365&lt;$U$1,1,0)))</f>
        <v>0</v>
      </c>
      <c r="W157" s="162">
        <f>IF(ISERROR(VLOOKUP(H157,'Directive OSH09 (FR)'!$O$6:$P$10,2,FALSE)),"",VLOOKUP(H157,'Directive OSH09 (FR)'!$O$6:$P$10,2,FALSE))</f>
        <v>2</v>
      </c>
      <c r="X157" s="3">
        <f>IF(ISERROR(VLOOKUP(I157,'Directive OSH09 (FR)'!$O$13:$P$17,2,FALSE)),"",VLOOKUP(I157,'Directive OSH09 (FR)'!$O$13:$P$17,2,FALSE))</f>
        <v>1</v>
      </c>
      <c r="Y157" s="3">
        <f>IF(J157="","",IF(J157&gt;=161,5,IF(J157&gt;=65,4,IF(J157&gt;=20,3,IF(J157&gt;=9,2,1)))))</f>
        <v>1</v>
      </c>
      <c r="Z157" s="196"/>
      <c r="AA157" s="418"/>
      <c r="AB157" s="418"/>
      <c r="AC157" s="418"/>
      <c r="AD157" s="419"/>
      <c r="AE157" s="421"/>
      <c r="AF157" s="8"/>
      <c r="AG157" s="8"/>
      <c r="AH157" s="8">
        <f>IF(ISERROR(AU157*AV157),"",AU157*AV157)</f>
        <v>0</v>
      </c>
      <c r="AI157" s="426"/>
    </row>
    <row r="158" spans="1:36" ht="51">
      <c r="A158" s="261"/>
      <c r="B158" s="8" t="s">
        <v>1206</v>
      </c>
      <c r="C158" s="8" t="s">
        <v>641</v>
      </c>
      <c r="D158" s="8" t="s">
        <v>642</v>
      </c>
      <c r="E158" s="266" t="s">
        <v>33</v>
      </c>
      <c r="F158" s="300">
        <v>3</v>
      </c>
      <c r="G158" s="321" t="s">
        <v>643</v>
      </c>
      <c r="H158" s="7" t="s">
        <v>35</v>
      </c>
      <c r="I158" s="8" t="s">
        <v>46</v>
      </c>
      <c r="J158" s="8">
        <f>IF(ISERROR(W158*X158),"",W158*X158)</f>
        <v>2</v>
      </c>
      <c r="K158" s="14" t="str">
        <f>IF(ISERROR(VLOOKUP(Y158,'Directive OSH09 (FR)'!$T$6:$U$10,2,FALSE)),"",VLOOKUP(Y158,'Directive OSH09 (FR)'!$T$6:$U$10,2,FALSE))</f>
        <v>1-Negligeable</v>
      </c>
      <c r="L158" s="126"/>
      <c r="M158" s="127"/>
      <c r="N158" s="27"/>
      <c r="O158" s="27"/>
      <c r="P158" s="27"/>
      <c r="Q158" s="57"/>
      <c r="R158" s="35"/>
      <c r="S158" s="7">
        <f>U158</f>
        <v>0</v>
      </c>
      <c r="T158" s="35">
        <f>V158</f>
        <v>0</v>
      </c>
      <c r="U158" s="3">
        <f>IF(A158="",0,IF(Q$165="",1,IF(Q$165+$U$89*365&lt;$U$1,1,0)))</f>
        <v>0</v>
      </c>
      <c r="V158" s="163">
        <f>IF(A158="",0,IF(Q$165="",1,IF(Q$165+$V$89*365&lt;$U$1,1,0)))</f>
        <v>0</v>
      </c>
      <c r="W158" s="162">
        <f>IF(ISERROR(VLOOKUP(H158,'Directive OSH09 (FR)'!$O$6:$P$10,2,FALSE)),"",VLOOKUP(H158,'Directive OSH09 (FR)'!$O$6:$P$10,2,FALSE))</f>
        <v>2</v>
      </c>
      <c r="X158" s="3">
        <f>IF(ISERROR(VLOOKUP(I158,'Directive OSH09 (FR)'!$O$13:$P$17,2,FALSE)),"",VLOOKUP(I158,'Directive OSH09 (FR)'!$O$13:$P$17,2,FALSE))</f>
        <v>1</v>
      </c>
      <c r="Y158" s="3">
        <f>IF(J158="","",IF(J158&gt;=161,5,IF(J158&gt;=65,4,IF(J158&gt;=20,3,IF(J158&gt;=9,2,1)))))</f>
        <v>1</v>
      </c>
      <c r="Z158" s="196"/>
      <c r="AA158" s="418"/>
      <c r="AB158" s="418"/>
      <c r="AC158" s="418"/>
      <c r="AD158" s="419"/>
      <c r="AE158" s="421"/>
      <c r="AF158" s="8"/>
      <c r="AG158" s="8"/>
      <c r="AH158" s="8">
        <f>IF(ISERROR(AU158*AV158),"",AU158*AV158)</f>
        <v>0</v>
      </c>
      <c r="AI158" s="426"/>
    </row>
    <row r="159" spans="1:36">
      <c r="A159" s="261"/>
      <c r="B159" s="8"/>
      <c r="C159" s="8"/>
      <c r="D159" s="8"/>
      <c r="E159" s="266"/>
      <c r="F159" s="283"/>
      <c r="G159" s="459"/>
      <c r="H159" s="7"/>
      <c r="I159" s="8"/>
      <c r="J159" s="8" t="str">
        <f t="shared" ref="J159:J161" si="122">IF(ISERROR(W159*X159),"",W159*X159)</f>
        <v/>
      </c>
      <c r="K159" s="14" t="str">
        <f>IF(ISERROR(VLOOKUP(Y159,'Directive OSH09 (FR)'!$T$6:$U$10,2,FALSE)),"",VLOOKUP(Y159,'Directive OSH09 (FR)'!$T$6:$U$10,2,FALSE))</f>
        <v/>
      </c>
      <c r="L159" s="126"/>
      <c r="M159" s="127"/>
      <c r="N159" s="27"/>
      <c r="O159" s="27"/>
      <c r="P159" s="27"/>
      <c r="Q159" s="57"/>
      <c r="R159" s="35"/>
      <c r="S159" s="7">
        <f t="shared" ref="S159:T161" si="123">U159</f>
        <v>0</v>
      </c>
      <c r="T159" s="35">
        <f t="shared" si="123"/>
        <v>0</v>
      </c>
      <c r="U159" s="3">
        <f t="shared" ref="U159:U161" si="124">IF(A159="",0,IF(Q$156="",1,IF(Q$156+$U$84*365&lt;$U$1,1,0)))</f>
        <v>0</v>
      </c>
      <c r="V159" s="163">
        <f t="shared" ref="V159:V161" si="125">IF(A159="",0,IF(Q$156="",1,IF(Q$156+$V$84*365&lt;$U$1,1,0)))</f>
        <v>0</v>
      </c>
      <c r="W159" s="162" t="str">
        <f>IF(ISERROR(VLOOKUP(H159,'Directive OSH09 (FR)'!$O$6:$P$10,2,FALSE)),"",VLOOKUP(H159,'Directive OSH09 (FR)'!$O$6:$P$10,2,FALSE))</f>
        <v/>
      </c>
      <c r="X159" s="3" t="str">
        <f>IF(ISERROR(VLOOKUP(I159,'Directive OSH09 (FR)'!$O$13:$P$17,2,FALSE)),"",VLOOKUP(I159,'Directive OSH09 (FR)'!$O$13:$P$17,2,FALSE))</f>
        <v/>
      </c>
      <c r="Y159" s="3" t="str">
        <f t="shared" ref="Y159:Y161" si="126">IF(J159="","",IF(J159&gt;=161,5,IF(J159&gt;=65,4,IF(J159&gt;=20,3,IF(J159&gt;=9,2,1)))))</f>
        <v/>
      </c>
      <c r="Z159" s="417"/>
      <c r="AA159" s="418"/>
      <c r="AB159" s="418"/>
      <c r="AC159" s="418"/>
      <c r="AD159" s="419"/>
      <c r="AE159" s="417"/>
      <c r="AF159" s="418"/>
      <c r="AG159" s="418"/>
      <c r="AH159" s="418"/>
      <c r="AI159" s="419"/>
    </row>
    <row r="160" spans="1:36">
      <c r="A160" s="261"/>
      <c r="B160" s="8"/>
      <c r="C160" s="8"/>
      <c r="D160" s="8"/>
      <c r="E160" s="266"/>
      <c r="F160" s="283"/>
      <c r="G160" s="459"/>
      <c r="H160" s="7"/>
      <c r="I160" s="8"/>
      <c r="J160" s="8" t="str">
        <f t="shared" si="122"/>
        <v/>
      </c>
      <c r="K160" s="14" t="str">
        <f>IF(ISERROR(VLOOKUP(Y160,'Directive OSH09 (FR)'!$T$6:$U$10,2,FALSE)),"",VLOOKUP(Y160,'Directive OSH09 (FR)'!$T$6:$U$10,2,FALSE))</f>
        <v/>
      </c>
      <c r="L160" s="126"/>
      <c r="M160" s="127"/>
      <c r="N160" s="27"/>
      <c r="O160" s="27"/>
      <c r="P160" s="27"/>
      <c r="Q160" s="57"/>
      <c r="R160" s="35"/>
      <c r="S160" s="7">
        <f t="shared" si="123"/>
        <v>0</v>
      </c>
      <c r="T160" s="35">
        <f t="shared" si="123"/>
        <v>0</v>
      </c>
      <c r="U160" s="3">
        <f t="shared" si="124"/>
        <v>0</v>
      </c>
      <c r="V160" s="163">
        <f t="shared" si="125"/>
        <v>0</v>
      </c>
      <c r="W160" s="162" t="str">
        <f>IF(ISERROR(VLOOKUP(H160,'Directive OSH09 (FR)'!$O$6:$P$10,2,FALSE)),"",VLOOKUP(H160,'Directive OSH09 (FR)'!$O$6:$P$10,2,FALSE))</f>
        <v/>
      </c>
      <c r="X160" s="3" t="str">
        <f>IF(ISERROR(VLOOKUP(I160,'Directive OSH09 (FR)'!$O$13:$P$17,2,FALSE)),"",VLOOKUP(I160,'Directive OSH09 (FR)'!$O$13:$P$17,2,FALSE))</f>
        <v/>
      </c>
      <c r="Y160" s="3" t="str">
        <f t="shared" si="126"/>
        <v/>
      </c>
      <c r="Z160" s="417"/>
      <c r="AA160" s="418"/>
      <c r="AB160" s="418"/>
      <c r="AC160" s="418"/>
      <c r="AD160" s="419"/>
      <c r="AE160" s="417"/>
      <c r="AF160" s="418"/>
      <c r="AG160" s="418"/>
      <c r="AH160" s="418"/>
      <c r="AI160" s="419"/>
    </row>
    <row r="161" spans="1:36" ht="5.25" customHeight="1">
      <c r="A161" s="405"/>
      <c r="B161" s="62"/>
      <c r="C161" s="62"/>
      <c r="D161" s="62"/>
      <c r="E161" s="293"/>
      <c r="F161" s="293"/>
      <c r="G161" s="460"/>
      <c r="H161" s="61"/>
      <c r="I161" s="62"/>
      <c r="J161" s="62" t="str">
        <f t="shared" si="122"/>
        <v/>
      </c>
      <c r="K161" s="63" t="str">
        <f>IF(ISERROR(VLOOKUP(Y161,'Directive OSH09 (FR)'!$T$6:$U$10,2,FALSE)),"",VLOOKUP(Y161,'Directive OSH09 (FR)'!$T$6:$U$10,2,FALSE))</f>
        <v/>
      </c>
      <c r="L161" s="61"/>
      <c r="M161" s="64"/>
      <c r="N161" s="64"/>
      <c r="O161" s="64"/>
      <c r="P161" s="64"/>
      <c r="Q161" s="65"/>
      <c r="R161" s="66"/>
      <c r="S161" s="61">
        <f t="shared" si="123"/>
        <v>0</v>
      </c>
      <c r="T161" s="66">
        <f t="shared" si="123"/>
        <v>0</v>
      </c>
      <c r="U161" s="164">
        <f t="shared" si="124"/>
        <v>0</v>
      </c>
      <c r="V161" s="165">
        <f t="shared" si="125"/>
        <v>0</v>
      </c>
      <c r="W161" s="162" t="str">
        <f>IF(ISERROR(VLOOKUP(H161,'Directive OSH09 (FR)'!$O$6:$P$10,2,FALSE)),"",VLOOKUP(H161,'Directive OSH09 (FR)'!$O$6:$P$10,2,FALSE))</f>
        <v/>
      </c>
      <c r="X161" s="3" t="str">
        <f>IF(ISERROR(VLOOKUP(I161,'Directive OSH09 (FR)'!$O$13:$P$17,2,FALSE)),"",VLOOKUP(I161,'Directive OSH09 (FR)'!$O$13:$P$17,2,FALSE))</f>
        <v/>
      </c>
      <c r="Y161" s="3" t="str">
        <f t="shared" si="126"/>
        <v/>
      </c>
      <c r="Z161" s="417"/>
      <c r="AA161" s="418"/>
      <c r="AB161" s="418"/>
      <c r="AC161" s="418"/>
      <c r="AD161" s="419"/>
      <c r="AE161" s="417"/>
      <c r="AF161" s="418"/>
      <c r="AG161" s="418"/>
      <c r="AH161" s="418"/>
      <c r="AI161" s="419"/>
    </row>
    <row r="162" spans="1:36" s="398" customFormat="1">
      <c r="A162" s="441" t="s">
        <v>341</v>
      </c>
      <c r="J162" s="398" t="str">
        <f>IF(SUM(J163:J167)=0,"",MAX(J163:J167))</f>
        <v/>
      </c>
      <c r="K162" s="398" t="str">
        <f>IF(ISERROR(VLOOKUP(Y162,'Directive OSH09 (FR)'!$T$6:$U$10,2,FALSE)),"",VLOOKUP(Y162,'Directive OSH09 (FR)'!$T$6:$U$10,2,FALSE))</f>
        <v/>
      </c>
      <c r="L162" s="398" t="str">
        <f>IF(ISERROR(VLOOKUP($A162,Dangers!$B$4:$G$1001,4,FALSE)),"ERR",IF(ISBLANK(VLOOKUP($A162,Dangers!$B$4:$G$1001,4,FALSE)),"","Yes"))</f>
        <v>ERR</v>
      </c>
      <c r="M162" s="398" t="str">
        <f>IF(ISERROR(VLOOKUP($A162,Dangers!$B$4:$G$1001,6,FALSE)),"ERR",IF(ISBLANK((VLOOKUP($A162,Dangers!$B$4:$G$1001,6,FALSE))),"","Yes"))</f>
        <v>ERR</v>
      </c>
      <c r="Q162" s="398" t="str">
        <f>IF(OR(L162="Yes",M162="Yes"),MAX(Q163:Q167),"")</f>
        <v/>
      </c>
      <c r="S162" s="398">
        <f>IF(L162="Yes",IF(SUM(S163:S167)=0,0,1),2)</f>
        <v>2</v>
      </c>
      <c r="T162" s="398">
        <f>IF(M162="Yes",IF(SUM(T163:T167)=0,0,1),2)</f>
        <v>2</v>
      </c>
      <c r="U162" s="398">
        <v>0</v>
      </c>
      <c r="V162" s="398">
        <v>0</v>
      </c>
      <c r="W162" s="398" t="str">
        <f>IF(ISERROR(VLOOKUP(H162,'Directive OSH09 (FR)'!$O$6:$P$10,2,FALSE)),"",VLOOKUP(H162,'Directive OSH09 (FR)'!$O$6:$P$10,2,FALSE))</f>
        <v/>
      </c>
      <c r="X162" s="398" t="str">
        <f>IF(ISERROR(VLOOKUP(I162,'Directive OSH09 (FR)'!$O$13:$P$17,2,FALSE)),"",VLOOKUP(I162,'Directive OSH09 (FR)'!$O$13:$P$17,2,FALSE))</f>
        <v/>
      </c>
      <c r="Y162" s="370" t="str">
        <f>IF(J162="","",IF(J162&gt;=161,5,IF(J162&gt;=65,4,IF(J162&gt;=20,3,IF(J162&gt;=9,2,1)))))</f>
        <v/>
      </c>
      <c r="Z162" s="412"/>
      <c r="AD162" s="453"/>
      <c r="AE162" s="412"/>
      <c r="AI162" s="453"/>
      <c r="AJ162" s="518"/>
    </row>
    <row r="163" spans="1:36" s="319" customFormat="1">
      <c r="A163" s="260" t="s">
        <v>463</v>
      </c>
      <c r="B163" s="8"/>
      <c r="C163" s="8"/>
      <c r="D163" s="8"/>
      <c r="E163" s="266"/>
      <c r="F163" s="283"/>
      <c r="G163" s="321"/>
      <c r="H163" s="7"/>
      <c r="I163" s="8"/>
      <c r="J163" s="8" t="str">
        <f>IF(ISERROR(W163*X163),"",W163*X163)</f>
        <v/>
      </c>
      <c r="K163" s="14" t="str">
        <f>IF(ISERROR(VLOOKUP(Y163,'Directive OSH09 (FR)'!$T$6:$U$10,2,FALSE)),"",VLOOKUP(Y163,'Directive OSH09 (FR)'!$T$6:$U$10,2,FALSE))</f>
        <v/>
      </c>
      <c r="L163" s="126"/>
      <c r="M163" s="127"/>
      <c r="N163" s="27"/>
      <c r="O163" s="27"/>
      <c r="P163" s="27"/>
      <c r="Q163" s="57"/>
      <c r="R163" s="35"/>
      <c r="S163" s="7">
        <f t="shared" ref="S163:T167" si="127">U163</f>
        <v>1</v>
      </c>
      <c r="T163" s="35">
        <f t="shared" si="127"/>
        <v>1</v>
      </c>
      <c r="U163" s="3">
        <f>IF(A163="",0,IF(Q$162="",1,IF(Q$162+$U$84*365&lt;$U$1,1,0)))</f>
        <v>1</v>
      </c>
      <c r="V163" s="163">
        <f>IF(A163="",0,IF(Q$162="",1,IF(Q$162+$V$84*365&lt;$U$1,1,0)))</f>
        <v>1</v>
      </c>
      <c r="W163" s="162" t="str">
        <f>IF(ISERROR(VLOOKUP(H163,'Directive OSH09 (FR)'!$O$6:$P$10,2,FALSE)),"",VLOOKUP(H163,'Directive OSH09 (FR)'!$O$6:$P$10,2,FALSE))</f>
        <v/>
      </c>
      <c r="X163" s="3" t="str">
        <f>IF(ISERROR(VLOOKUP(I163,'Directive OSH09 (FR)'!$O$13:$P$17,2,FALSE)),"",VLOOKUP(I163,'Directive OSH09 (FR)'!$O$13:$P$17,2,FALSE))</f>
        <v/>
      </c>
      <c r="Y163" s="3" t="str">
        <f>IF(J163="","",IF(J163&gt;=161,5,IF(J163&gt;=65,4,IF(J163&gt;=20,3,IF(J163&gt;=9,2,1)))))</f>
        <v/>
      </c>
      <c r="Z163" s="428"/>
      <c r="AA163" s="307"/>
      <c r="AB163" s="307"/>
      <c r="AC163" s="307"/>
      <c r="AD163" s="426"/>
      <c r="AE163" s="428"/>
      <c r="AF163" s="307"/>
      <c r="AG163" s="307"/>
      <c r="AH163" s="307"/>
      <c r="AI163" s="426"/>
    </row>
    <row r="164" spans="1:36" s="319" customFormat="1">
      <c r="A164" s="261"/>
      <c r="B164" s="8"/>
      <c r="C164" s="8"/>
      <c r="D164" s="8"/>
      <c r="E164" s="266"/>
      <c r="F164" s="283"/>
      <c r="G164" s="321"/>
      <c r="H164" s="7"/>
      <c r="I164" s="8"/>
      <c r="J164" s="8" t="str">
        <f t="shared" ref="J164:J167" si="128">IF(ISERROR(W164*X164),"",W164*X164)</f>
        <v/>
      </c>
      <c r="K164" s="14" t="str">
        <f>IF(ISERROR(VLOOKUP(Y164,'Directive OSH09 (FR)'!$T$6:$U$10,2,FALSE)),"",VLOOKUP(Y164,'Directive OSH09 (FR)'!$T$6:$U$10,2,FALSE))</f>
        <v/>
      </c>
      <c r="L164" s="126"/>
      <c r="M164" s="127"/>
      <c r="N164" s="27"/>
      <c r="O164" s="27"/>
      <c r="P164" s="27"/>
      <c r="Q164" s="57"/>
      <c r="R164" s="35"/>
      <c r="S164" s="7">
        <f t="shared" si="127"/>
        <v>0</v>
      </c>
      <c r="T164" s="35">
        <f t="shared" si="127"/>
        <v>0</v>
      </c>
      <c r="U164" s="3">
        <f t="shared" ref="U164:U167" si="129">IF(A164="",0,IF(Q$162="",1,IF(Q$162+$U$84*365&lt;$U$1,1,0)))</f>
        <v>0</v>
      </c>
      <c r="V164" s="163">
        <f t="shared" ref="V164:V167" si="130">IF(A164="",0,IF(Q$162="",1,IF(Q$162+$V$84*365&lt;$U$1,1,0)))</f>
        <v>0</v>
      </c>
      <c r="W164" s="162" t="str">
        <f>IF(ISERROR(VLOOKUP(H164,'Directive OSH09 (FR)'!$O$6:$P$10,2,FALSE)),"",VLOOKUP(H164,'Directive OSH09 (FR)'!$O$6:$P$10,2,FALSE))</f>
        <v/>
      </c>
      <c r="X164" s="3" t="str">
        <f>IF(ISERROR(VLOOKUP(I164,'Directive OSH09 (FR)'!$O$13:$P$17,2,FALSE)),"",VLOOKUP(I164,'Directive OSH09 (FR)'!$O$13:$P$17,2,FALSE))</f>
        <v/>
      </c>
      <c r="Y164" s="3" t="str">
        <f t="shared" ref="Y164:Y167" si="131">IF(J164="","",IF(J164&gt;=161,5,IF(J164&gt;=65,4,IF(J164&gt;=20,3,IF(J164&gt;=9,2,1)))))</f>
        <v/>
      </c>
      <c r="Z164" s="428"/>
      <c r="AA164" s="307"/>
      <c r="AB164" s="307"/>
      <c r="AC164" s="307"/>
      <c r="AD164" s="426"/>
      <c r="AE164" s="428"/>
      <c r="AF164" s="307"/>
      <c r="AG164" s="307"/>
      <c r="AH164" s="307"/>
      <c r="AI164" s="426"/>
    </row>
    <row r="165" spans="1:36" s="319" customFormat="1">
      <c r="A165" s="261"/>
      <c r="B165" s="8"/>
      <c r="C165" s="8"/>
      <c r="D165" s="8"/>
      <c r="E165" s="266"/>
      <c r="F165" s="283"/>
      <c r="G165" s="321"/>
      <c r="H165" s="7"/>
      <c r="I165" s="8"/>
      <c r="J165" s="8" t="str">
        <f t="shared" si="128"/>
        <v/>
      </c>
      <c r="K165" s="14" t="str">
        <f>IF(ISERROR(VLOOKUP(Y165,'Directive OSH09 (FR)'!$T$6:$U$10,2,FALSE)),"",VLOOKUP(Y165,'Directive OSH09 (FR)'!$T$6:$U$10,2,FALSE))</f>
        <v/>
      </c>
      <c r="L165" s="126"/>
      <c r="M165" s="127"/>
      <c r="N165" s="27"/>
      <c r="O165" s="27"/>
      <c r="P165" s="27"/>
      <c r="Q165" s="57"/>
      <c r="R165" s="35"/>
      <c r="S165" s="7">
        <f t="shared" si="127"/>
        <v>0</v>
      </c>
      <c r="T165" s="35">
        <f t="shared" si="127"/>
        <v>0</v>
      </c>
      <c r="U165" s="3">
        <f t="shared" si="129"/>
        <v>0</v>
      </c>
      <c r="V165" s="163">
        <f t="shared" si="130"/>
        <v>0</v>
      </c>
      <c r="W165" s="162" t="str">
        <f>IF(ISERROR(VLOOKUP(H165,'Directive OSH09 (FR)'!$O$6:$P$10,2,FALSE)),"",VLOOKUP(H165,'Directive OSH09 (FR)'!$O$6:$P$10,2,FALSE))</f>
        <v/>
      </c>
      <c r="X165" s="3" t="str">
        <f>IF(ISERROR(VLOOKUP(I165,'Directive OSH09 (FR)'!$O$13:$P$17,2,FALSE)),"",VLOOKUP(I165,'Directive OSH09 (FR)'!$O$13:$P$17,2,FALSE))</f>
        <v/>
      </c>
      <c r="Y165" s="3" t="str">
        <f t="shared" si="131"/>
        <v/>
      </c>
      <c r="Z165" s="428"/>
      <c r="AA165" s="307"/>
      <c r="AB165" s="307"/>
      <c r="AC165" s="307"/>
      <c r="AD165" s="426"/>
      <c r="AE165" s="428"/>
      <c r="AF165" s="307"/>
      <c r="AG165" s="307"/>
      <c r="AH165" s="307"/>
      <c r="AI165" s="426"/>
    </row>
    <row r="166" spans="1:36" s="319" customFormat="1">
      <c r="A166" s="261"/>
      <c r="B166" s="8"/>
      <c r="C166" s="8"/>
      <c r="D166" s="8"/>
      <c r="E166" s="266"/>
      <c r="F166" s="283"/>
      <c r="G166" s="321"/>
      <c r="H166" s="7"/>
      <c r="I166" s="8"/>
      <c r="J166" s="8" t="str">
        <f t="shared" si="128"/>
        <v/>
      </c>
      <c r="K166" s="14" t="str">
        <f>IF(ISERROR(VLOOKUP(Y166,'Directive OSH09 (FR)'!$T$6:$U$10,2,FALSE)),"",VLOOKUP(Y166,'Directive OSH09 (FR)'!$T$6:$U$10,2,FALSE))</f>
        <v/>
      </c>
      <c r="L166" s="126"/>
      <c r="M166" s="127"/>
      <c r="N166" s="27"/>
      <c r="O166" s="27"/>
      <c r="P166" s="27"/>
      <c r="Q166" s="57"/>
      <c r="R166" s="35"/>
      <c r="S166" s="7">
        <f t="shared" si="127"/>
        <v>0</v>
      </c>
      <c r="T166" s="35">
        <f t="shared" si="127"/>
        <v>0</v>
      </c>
      <c r="U166" s="3">
        <f t="shared" si="129"/>
        <v>0</v>
      </c>
      <c r="V166" s="163">
        <f t="shared" si="130"/>
        <v>0</v>
      </c>
      <c r="W166" s="162" t="str">
        <f>IF(ISERROR(VLOOKUP(H166,'Directive OSH09 (FR)'!$O$6:$P$10,2,FALSE)),"",VLOOKUP(H166,'Directive OSH09 (FR)'!$O$6:$P$10,2,FALSE))</f>
        <v/>
      </c>
      <c r="X166" s="3" t="str">
        <f>IF(ISERROR(VLOOKUP(I166,'Directive OSH09 (FR)'!$O$13:$P$17,2,FALSE)),"",VLOOKUP(I166,'Directive OSH09 (FR)'!$O$13:$P$17,2,FALSE))</f>
        <v/>
      </c>
      <c r="Y166" s="3" t="str">
        <f t="shared" si="131"/>
        <v/>
      </c>
      <c r="Z166" s="428"/>
      <c r="AA166" s="307"/>
      <c r="AB166" s="307"/>
      <c r="AC166" s="307"/>
      <c r="AD166" s="426"/>
      <c r="AE166" s="428"/>
      <c r="AF166" s="307"/>
      <c r="AG166" s="307"/>
      <c r="AH166" s="307"/>
      <c r="AI166" s="426"/>
    </row>
    <row r="167" spans="1:36" s="319" customFormat="1" ht="5.25" customHeight="1">
      <c r="A167" s="405"/>
      <c r="B167" s="62"/>
      <c r="C167" s="62"/>
      <c r="D167" s="62"/>
      <c r="E167" s="293"/>
      <c r="F167" s="293"/>
      <c r="G167" s="461"/>
      <c r="H167" s="61"/>
      <c r="I167" s="62"/>
      <c r="J167" s="62" t="str">
        <f t="shared" si="128"/>
        <v/>
      </c>
      <c r="K167" s="63" t="str">
        <f>IF(ISERROR(VLOOKUP(Y167,'Directive OSH09 (FR)'!$T$6:$U$10,2,FALSE)),"",VLOOKUP(Y167,'Directive OSH09 (FR)'!$T$6:$U$10,2,FALSE))</f>
        <v/>
      </c>
      <c r="L167" s="73"/>
      <c r="M167" s="74"/>
      <c r="N167" s="74"/>
      <c r="O167" s="74"/>
      <c r="P167" s="74"/>
      <c r="Q167" s="75"/>
      <c r="R167" s="76"/>
      <c r="S167" s="61">
        <f t="shared" si="127"/>
        <v>0</v>
      </c>
      <c r="T167" s="66">
        <f t="shared" si="127"/>
        <v>0</v>
      </c>
      <c r="U167" s="61">
        <f t="shared" si="129"/>
        <v>0</v>
      </c>
      <c r="V167" s="66">
        <f t="shared" si="130"/>
        <v>0</v>
      </c>
      <c r="W167" s="166" t="str">
        <f>IF(ISERROR(VLOOKUP(H167,'Directive OSH09 (FR)'!$O$6:$P$10,2,FALSE)),"",VLOOKUP(H167,'Directive OSH09 (FR)'!$O$6:$P$10,2,FALSE))</f>
        <v/>
      </c>
      <c r="X167" s="167" t="str">
        <f>IF(ISERROR(VLOOKUP(I167,'Directive OSH09 (FR)'!$O$13:$P$17,2,FALSE)),"",VLOOKUP(I167,'Directive OSH09 (FR)'!$O$13:$P$17,2,FALSE))</f>
        <v/>
      </c>
      <c r="Y167" s="167" t="str">
        <f t="shared" si="131"/>
        <v/>
      </c>
      <c r="Z167" s="429"/>
      <c r="AA167" s="430"/>
      <c r="AB167" s="430"/>
      <c r="AC167" s="430"/>
      <c r="AD167" s="431"/>
      <c r="AE167" s="429"/>
      <c r="AF167" s="430"/>
      <c r="AG167" s="430"/>
      <c r="AH167" s="430"/>
      <c r="AI167" s="431"/>
    </row>
    <row r="168" spans="1:36" s="319" customFormat="1">
      <c r="A168" s="336"/>
      <c r="K168" s="3"/>
      <c r="L168" s="3"/>
      <c r="M168" s="3"/>
      <c r="N168" s="3"/>
      <c r="O168" s="3"/>
      <c r="P168" s="3"/>
      <c r="Q168" s="3"/>
      <c r="R168" s="3"/>
      <c r="S168" s="3"/>
      <c r="T168" s="3"/>
    </row>
  </sheetData>
  <mergeCells count="6">
    <mergeCell ref="AE10:AI10"/>
    <mergeCell ref="D8:G8"/>
    <mergeCell ref="G10:K10"/>
    <mergeCell ref="L10:R10"/>
    <mergeCell ref="S10:Y10"/>
    <mergeCell ref="Z10:AD10"/>
  </mergeCells>
  <conditionalFormatting sqref="K168:T65536 K11:Y11 V1:Y1 AI11">
    <cfRule type="cellIs" dxfId="953" priority="108" stopIfTrue="1" operator="equal">
      <formula>"5-Risque Intolérable"</formula>
    </cfRule>
    <cfRule type="cellIs" dxfId="952" priority="109" stopIfTrue="1" operator="equal">
      <formula>"4-Risque Substantiel"</formula>
    </cfRule>
    <cfRule type="cellIs" dxfId="951" priority="110" stopIfTrue="1" operator="between">
      <formula>"2-Risque Tolérable"</formula>
      <formula>"3-Risque Modéré"</formula>
    </cfRule>
  </conditionalFormatting>
  <conditionalFormatting sqref="K163:K167 K145:K149 K133:K137 N48:P48 N30:P30 K61:K65 K91:K95 N36:P36 K115:K119 R18 N18:P18 N12:P12 N24:P24 N42:P42 R30 R36 K73:K77 K79:K83 R24 R48 K85:K89 K109:K113 K151:K155 K97:K101 K104:K107 K127:K131 K159:K161 K124:K125 R12 R42 K55:K59 K142:K143 K139:K140 K12:K53 K67 K69:K71">
    <cfRule type="expression" dxfId="950" priority="105" stopIfTrue="1">
      <formula>LEFT(K12,1)="5"</formula>
    </cfRule>
    <cfRule type="expression" dxfId="949" priority="106" stopIfTrue="1">
      <formula>LEFT(K12,1)="4"</formula>
    </cfRule>
    <cfRule type="expression" dxfId="948" priority="107" stopIfTrue="1">
      <formula>OR(LEFT(K12,1)="3",LEFT(K12,1)="2")</formula>
    </cfRule>
  </conditionalFormatting>
  <conditionalFormatting sqref="L18 L30 L24 L12 L42 L48 L36">
    <cfRule type="expression" dxfId="947" priority="103" stopIfTrue="1">
      <formula>$S12=1</formula>
    </cfRule>
    <cfRule type="expression" dxfId="946" priority="104" stopIfTrue="1">
      <formula>$S12=0</formula>
    </cfRule>
  </conditionalFormatting>
  <conditionalFormatting sqref="M18 M12 M24 M30 M42 M48 M36">
    <cfRule type="expression" dxfId="945" priority="101" stopIfTrue="1">
      <formula>$T12=1</formula>
    </cfRule>
    <cfRule type="expression" dxfId="944" priority="102" stopIfTrue="1">
      <formula>$T12=0</formula>
    </cfRule>
  </conditionalFormatting>
  <conditionalFormatting sqref="D8:G8">
    <cfRule type="expression" dxfId="943" priority="100" stopIfTrue="1">
      <formula>($F$9&lt;=0.85*$C$7)</formula>
    </cfRule>
  </conditionalFormatting>
  <conditionalFormatting sqref="L18 L12 L24 L30 L42 L48 L36">
    <cfRule type="expression" dxfId="942" priority="98" stopIfTrue="1">
      <formula>$S12=1</formula>
    </cfRule>
    <cfRule type="expression" dxfId="941" priority="99" stopIfTrue="1">
      <formula>$S12=0</formula>
    </cfRule>
  </conditionalFormatting>
  <conditionalFormatting sqref="M18 M30 M24 M12 M42 M48 M36">
    <cfRule type="expression" dxfId="940" priority="96" stopIfTrue="1">
      <formula>$T12=1</formula>
    </cfRule>
    <cfRule type="expression" dxfId="939" priority="97" stopIfTrue="1">
      <formula>$T12=0</formula>
    </cfRule>
  </conditionalFormatting>
  <conditionalFormatting sqref="L18 L12 L24 L30 L42 L48 L36">
    <cfRule type="expression" dxfId="938" priority="94" stopIfTrue="1">
      <formula>$S12=1</formula>
    </cfRule>
    <cfRule type="expression" dxfId="937" priority="95" stopIfTrue="1">
      <formula>$S12=0</formula>
    </cfRule>
  </conditionalFormatting>
  <conditionalFormatting sqref="M18 M30 M24 M12 M42 M48 M36">
    <cfRule type="expression" dxfId="936" priority="92" stopIfTrue="1">
      <formula>$T12=1</formula>
    </cfRule>
    <cfRule type="expression" dxfId="935" priority="93" stopIfTrue="1">
      <formula>$T12=0</formula>
    </cfRule>
  </conditionalFormatting>
  <conditionalFormatting sqref="L18 L12 L24 L30 L42 L48 L36">
    <cfRule type="expression" dxfId="934" priority="90" stopIfTrue="1">
      <formula>$S12=1</formula>
    </cfRule>
    <cfRule type="expression" dxfId="933" priority="91" stopIfTrue="1">
      <formula>$S12=0</formula>
    </cfRule>
  </conditionalFormatting>
  <conditionalFormatting sqref="M18 M30 M24 M12 M42 M48 M36">
    <cfRule type="expression" dxfId="932" priority="88" stopIfTrue="1">
      <formula>$T12=1</formula>
    </cfRule>
    <cfRule type="expression" dxfId="931" priority="89" stopIfTrue="1">
      <formula>$T12=0</formula>
    </cfRule>
  </conditionalFormatting>
  <conditionalFormatting sqref="L18 L12 L24 L30 L42 L48 L36">
    <cfRule type="expression" dxfId="930" priority="86" stopIfTrue="1">
      <formula>$S12=1</formula>
    </cfRule>
    <cfRule type="expression" dxfId="929" priority="87" stopIfTrue="1">
      <formula>$S12=0</formula>
    </cfRule>
  </conditionalFormatting>
  <conditionalFormatting sqref="M18 M30 M24 M12 M42 M48 M36">
    <cfRule type="expression" dxfId="928" priority="84" stopIfTrue="1">
      <formula>$T12=1</formula>
    </cfRule>
    <cfRule type="expression" dxfId="927" priority="85" stopIfTrue="1">
      <formula>$T12=0</formula>
    </cfRule>
  </conditionalFormatting>
  <conditionalFormatting sqref="L18 L12 L24 L30 L42 L48 L36">
    <cfRule type="expression" dxfId="926" priority="82" stopIfTrue="1">
      <formula>$S12=1</formula>
    </cfRule>
    <cfRule type="expression" dxfId="925" priority="83" stopIfTrue="1">
      <formula>$S12=0</formula>
    </cfRule>
  </conditionalFormatting>
  <conditionalFormatting sqref="M18 M30 M24 M12 M42 M48 M36">
    <cfRule type="expression" dxfId="924" priority="80" stopIfTrue="1">
      <formula>$T12=1</formula>
    </cfRule>
    <cfRule type="expression" dxfId="923" priority="81" stopIfTrue="1">
      <formula>$T12=0</formula>
    </cfRule>
  </conditionalFormatting>
  <conditionalFormatting sqref="L18 L12 L24 L30 L42 L48 L36">
    <cfRule type="expression" dxfId="922" priority="78" stopIfTrue="1">
      <formula>$S12=1</formula>
    </cfRule>
    <cfRule type="expression" dxfId="921" priority="79" stopIfTrue="1">
      <formula>$S12=0</formula>
    </cfRule>
  </conditionalFormatting>
  <conditionalFormatting sqref="M18 M30 M24 M12 M42 M48 M36">
    <cfRule type="expression" dxfId="920" priority="76" stopIfTrue="1">
      <formula>$T12=1</formula>
    </cfRule>
    <cfRule type="expression" dxfId="919" priority="77" stopIfTrue="1">
      <formula>$T12=0</formula>
    </cfRule>
  </conditionalFormatting>
  <conditionalFormatting sqref="L18 L12 L24 L30 L42 L48 L36">
    <cfRule type="expression" dxfId="918" priority="74" stopIfTrue="1">
      <formula>$S12=1</formula>
    </cfRule>
    <cfRule type="expression" dxfId="917" priority="75" stopIfTrue="1">
      <formula>$S12=0</formula>
    </cfRule>
  </conditionalFormatting>
  <conditionalFormatting sqref="M18 M30 M24 M12 M42 M48 M36">
    <cfRule type="expression" dxfId="916" priority="72" stopIfTrue="1">
      <formula>$T12=1</formula>
    </cfRule>
    <cfRule type="expression" dxfId="915" priority="73" stopIfTrue="1">
      <formula>$T12=0</formula>
    </cfRule>
  </conditionalFormatting>
  <conditionalFormatting sqref="L18 L12 L24 L30 L42 L48 L36">
    <cfRule type="expression" dxfId="914" priority="70" stopIfTrue="1">
      <formula>$S12=1</formula>
    </cfRule>
    <cfRule type="expression" dxfId="913" priority="71" stopIfTrue="1">
      <formula>$S12=0</formula>
    </cfRule>
  </conditionalFormatting>
  <conditionalFormatting sqref="M18 M30 M24 M12 M42 M48 M36">
    <cfRule type="expression" dxfId="912" priority="68" stopIfTrue="1">
      <formula>$T12=1</formula>
    </cfRule>
    <cfRule type="expression" dxfId="911" priority="69" stopIfTrue="1">
      <formula>$T12=0</formula>
    </cfRule>
  </conditionalFormatting>
  <conditionalFormatting sqref="L18 L12 L24 L30 L42 L48 L36">
    <cfRule type="expression" dxfId="910" priority="66" stopIfTrue="1">
      <formula>$S12=1</formula>
    </cfRule>
    <cfRule type="expression" dxfId="909" priority="67" stopIfTrue="1">
      <formula>$S12=0</formula>
    </cfRule>
  </conditionalFormatting>
  <conditionalFormatting sqref="M18 M30 M24 M12 M42 M48 M36">
    <cfRule type="expression" dxfId="908" priority="64" stopIfTrue="1">
      <formula>$T12=1</formula>
    </cfRule>
    <cfRule type="expression" dxfId="907" priority="65" stopIfTrue="1">
      <formula>$T12=0</formula>
    </cfRule>
  </conditionalFormatting>
  <conditionalFormatting sqref="K55:K59">
    <cfRule type="expression" dxfId="906" priority="61" stopIfTrue="1">
      <formula>LEFT(K55,1)="5"</formula>
    </cfRule>
    <cfRule type="expression" dxfId="905" priority="62" stopIfTrue="1">
      <formula>LEFT(K55,1)="4"</formula>
    </cfRule>
    <cfRule type="expression" dxfId="904" priority="63" stopIfTrue="1">
      <formula>OR(LEFT(K55,1)="3",LEFT(K55,1)="2")</formula>
    </cfRule>
  </conditionalFormatting>
  <conditionalFormatting sqref="K103">
    <cfRule type="expression" dxfId="903" priority="58" stopIfTrue="1">
      <formula>LEFT(K103,1)="5"</formula>
    </cfRule>
    <cfRule type="expression" dxfId="902" priority="59" stopIfTrue="1">
      <formula>LEFT(K103,1)="4"</formula>
    </cfRule>
    <cfRule type="expression" dxfId="901" priority="60" stopIfTrue="1">
      <formula>OR(LEFT(K103,1)="3",LEFT(K103,1)="2")</formula>
    </cfRule>
  </conditionalFormatting>
  <conditionalFormatting sqref="K103">
    <cfRule type="expression" dxfId="900" priority="55" stopIfTrue="1">
      <formula>LEFT(K103,1)="5"</formula>
    </cfRule>
    <cfRule type="expression" dxfId="899" priority="56" stopIfTrue="1">
      <formula>LEFT(K103,1)="4"</formula>
    </cfRule>
    <cfRule type="expression" dxfId="898" priority="57" stopIfTrue="1">
      <formula>OR(LEFT(K103,1)="3",LEFT(K103,1)="2")</formula>
    </cfRule>
  </conditionalFormatting>
  <conditionalFormatting sqref="K103">
    <cfRule type="expression" dxfId="897" priority="52" stopIfTrue="1">
      <formula>LEFT(K103,1)="5"</formula>
    </cfRule>
    <cfRule type="expression" dxfId="896" priority="53" stopIfTrue="1">
      <formula>LEFT(K103,1)="4"</formula>
    </cfRule>
    <cfRule type="expression" dxfId="895" priority="54" stopIfTrue="1">
      <formula>OR(LEFT(K103,1)="3",LEFT(K103,1)="2")</formula>
    </cfRule>
  </conditionalFormatting>
  <conditionalFormatting sqref="K121">
    <cfRule type="expression" dxfId="894" priority="49" stopIfTrue="1">
      <formula>LEFT(K121,1)="5"</formula>
    </cfRule>
    <cfRule type="expression" dxfId="893" priority="50" stopIfTrue="1">
      <formula>LEFT(K121,1)="4"</formula>
    </cfRule>
    <cfRule type="expression" dxfId="892" priority="51" stopIfTrue="1">
      <formula>OR(LEFT(K121,1)="3",LEFT(K121,1)="2")</formula>
    </cfRule>
  </conditionalFormatting>
  <conditionalFormatting sqref="K121">
    <cfRule type="expression" dxfId="891" priority="46" stopIfTrue="1">
      <formula>LEFT(K121,1)="5"</formula>
    </cfRule>
    <cfRule type="expression" dxfId="890" priority="47" stopIfTrue="1">
      <formula>LEFT(K121,1)="4"</formula>
    </cfRule>
    <cfRule type="expression" dxfId="889" priority="48" stopIfTrue="1">
      <formula>OR(LEFT(K121,1)="3",LEFT(K121,1)="2")</formula>
    </cfRule>
  </conditionalFormatting>
  <conditionalFormatting sqref="K121">
    <cfRule type="expression" dxfId="888" priority="43" stopIfTrue="1">
      <formula>LEFT(K121,1)="5"</formula>
    </cfRule>
    <cfRule type="expression" dxfId="887" priority="44" stopIfTrue="1">
      <formula>LEFT(K121,1)="4"</formula>
    </cfRule>
    <cfRule type="expression" dxfId="886" priority="45" stopIfTrue="1">
      <formula>OR(LEFT(K121,1)="3",LEFT(K121,1)="2")</formula>
    </cfRule>
  </conditionalFormatting>
  <conditionalFormatting sqref="K122">
    <cfRule type="expression" dxfId="885" priority="40" stopIfTrue="1">
      <formula>LEFT(K122,1)="5"</formula>
    </cfRule>
    <cfRule type="expression" dxfId="884" priority="41" stopIfTrue="1">
      <formula>LEFT(K122,1)="4"</formula>
    </cfRule>
    <cfRule type="expression" dxfId="883" priority="42" stopIfTrue="1">
      <formula>OR(LEFT(K122,1)="3",LEFT(K122,1)="2")</formula>
    </cfRule>
  </conditionalFormatting>
  <conditionalFormatting sqref="K157:K158">
    <cfRule type="expression" dxfId="882" priority="37" stopIfTrue="1">
      <formula>LEFT(K157,1)="5"</formula>
    </cfRule>
    <cfRule type="expression" dxfId="881" priority="38" stopIfTrue="1">
      <formula>LEFT(K157,1)="4"</formula>
    </cfRule>
    <cfRule type="expression" dxfId="880" priority="39" stopIfTrue="1">
      <formula>OR(LEFT(K157,1)="3",LEFT(K157,1)="2")</formula>
    </cfRule>
  </conditionalFormatting>
  <conditionalFormatting sqref="K157:K158">
    <cfRule type="expression" dxfId="879" priority="34" stopIfTrue="1">
      <formula>LEFT(K157,1)="5"</formula>
    </cfRule>
    <cfRule type="expression" dxfId="878" priority="35" stopIfTrue="1">
      <formula>LEFT(K157,1)="4"</formula>
    </cfRule>
    <cfRule type="expression" dxfId="877" priority="36" stopIfTrue="1">
      <formula>OR(LEFT(K157,1)="3",LEFT(K157,1)="2")</formula>
    </cfRule>
  </conditionalFormatting>
  <conditionalFormatting sqref="K157:K158">
    <cfRule type="expression" dxfId="876" priority="31" stopIfTrue="1">
      <formula>LEFT(K157,1)="5"</formula>
    </cfRule>
    <cfRule type="expression" dxfId="875" priority="32" stopIfTrue="1">
      <formula>LEFT(K157,1)="4"</formula>
    </cfRule>
    <cfRule type="expression" dxfId="874" priority="33" stopIfTrue="1">
      <formula>OR(LEFT(K157,1)="3",LEFT(K157,1)="2")</formula>
    </cfRule>
  </conditionalFormatting>
  <conditionalFormatting sqref="K123">
    <cfRule type="expression" dxfId="873" priority="28" stopIfTrue="1">
      <formula>LEFT(K123,1)="5"</formula>
    </cfRule>
    <cfRule type="expression" dxfId="872" priority="29" stopIfTrue="1">
      <formula>LEFT(K123,1)="4"</formula>
    </cfRule>
    <cfRule type="expression" dxfId="871" priority="30" stopIfTrue="1">
      <formula>OR(LEFT(K123,1)="3",LEFT(K123,1)="2")</formula>
    </cfRule>
  </conditionalFormatting>
  <conditionalFormatting sqref="K123">
    <cfRule type="expression" dxfId="870" priority="25" stopIfTrue="1">
      <formula>LEFT(K123,1)="5"</formula>
    </cfRule>
    <cfRule type="expression" dxfId="869" priority="26" stopIfTrue="1">
      <formula>LEFT(K123,1)="4"</formula>
    </cfRule>
    <cfRule type="expression" dxfId="868" priority="27" stopIfTrue="1">
      <formula>OR(LEFT(K123,1)="3",LEFT(K123,1)="2")</formula>
    </cfRule>
  </conditionalFormatting>
  <conditionalFormatting sqref="K123">
    <cfRule type="expression" dxfId="867" priority="22" stopIfTrue="1">
      <formula>LEFT(K123,1)="5"</formula>
    </cfRule>
    <cfRule type="expression" dxfId="866" priority="23" stopIfTrue="1">
      <formula>LEFT(K123,1)="4"</formula>
    </cfRule>
    <cfRule type="expression" dxfId="865" priority="24" stopIfTrue="1">
      <formula>OR(LEFT(K123,1)="3",LEFT(K123,1)="2")</formula>
    </cfRule>
  </conditionalFormatting>
  <conditionalFormatting sqref="K123">
    <cfRule type="expression" dxfId="864" priority="19" stopIfTrue="1">
      <formula>LEFT(K123,1)="5"</formula>
    </cfRule>
    <cfRule type="expression" dxfId="863" priority="20" stopIfTrue="1">
      <formula>LEFT(K123,1)="4"</formula>
    </cfRule>
    <cfRule type="expression" dxfId="862" priority="21" stopIfTrue="1">
      <formula>OR(LEFT(K123,1)="3",LEFT(K123,1)="2")</formula>
    </cfRule>
  </conditionalFormatting>
  <conditionalFormatting sqref="K123">
    <cfRule type="expression" dxfId="861" priority="16" stopIfTrue="1">
      <formula>LEFT(K123,1)="5"</formula>
    </cfRule>
    <cfRule type="expression" dxfId="860" priority="17" stopIfTrue="1">
      <formula>LEFT(K123,1)="4"</formula>
    </cfRule>
    <cfRule type="expression" dxfId="859" priority="18" stopIfTrue="1">
      <formula>OR(LEFT(K123,1)="3",LEFT(K123,1)="2")</formula>
    </cfRule>
  </conditionalFormatting>
  <conditionalFormatting sqref="K123">
    <cfRule type="expression" dxfId="858" priority="13" stopIfTrue="1">
      <formula>LEFT(K123,1)="5"</formula>
    </cfRule>
    <cfRule type="expression" dxfId="857" priority="14" stopIfTrue="1">
      <formula>LEFT(K123,1)="4"</formula>
    </cfRule>
    <cfRule type="expression" dxfId="856" priority="15" stopIfTrue="1">
      <formula>OR(LEFT(K123,1)="3",LEFT(K123,1)="2")</formula>
    </cfRule>
  </conditionalFormatting>
  <conditionalFormatting sqref="K123">
    <cfRule type="expression" dxfId="855" priority="10" stopIfTrue="1">
      <formula>LEFT(K123,1)="5"</formula>
    </cfRule>
    <cfRule type="expression" dxfId="854" priority="11" stopIfTrue="1">
      <formula>LEFT(K123,1)="4"</formula>
    </cfRule>
    <cfRule type="expression" dxfId="853" priority="12" stopIfTrue="1">
      <formula>OR(LEFT(K123,1)="3",LEFT(K123,1)="2")</formula>
    </cfRule>
  </conditionalFormatting>
  <conditionalFormatting sqref="K123">
    <cfRule type="expression" dxfId="852" priority="7" stopIfTrue="1">
      <formula>LEFT(K123,1)="5"</formula>
    </cfRule>
    <cfRule type="expression" dxfId="851" priority="8" stopIfTrue="1">
      <formula>LEFT(K123,1)="4"</formula>
    </cfRule>
    <cfRule type="expression" dxfId="850" priority="9" stopIfTrue="1">
      <formula>OR(LEFT(K123,1)="3",LEFT(K123,1)="2")</formula>
    </cfRule>
  </conditionalFormatting>
  <conditionalFormatting sqref="K123 AI123">
    <cfRule type="expression" dxfId="849" priority="4" stopIfTrue="1">
      <formula>LEFT(K123,1)="5"</formula>
    </cfRule>
    <cfRule type="expression" dxfId="848" priority="5" stopIfTrue="1">
      <formula>LEFT(K123,1)="4"</formula>
    </cfRule>
    <cfRule type="expression" dxfId="847" priority="6" stopIfTrue="1">
      <formula>OR(LEFT(K123,1)="3",LEFT(K123,1)="2")</formula>
    </cfRule>
  </conditionalFormatting>
  <conditionalFormatting sqref="K68">
    <cfRule type="expression" dxfId="846" priority="1" stopIfTrue="1">
      <formula>LEFT(K68,1)="5"</formula>
    </cfRule>
    <cfRule type="expression" dxfId="845" priority="2" stopIfTrue="1">
      <formula>LEFT(K68,1)="4"</formula>
    </cfRule>
    <cfRule type="expression" dxfId="844" priority="3" stopIfTrue="1">
      <formula>OR(LEFT(K68,1)="3",LEFT(K68,1)="2")</formula>
    </cfRule>
  </conditionalFormatting>
  <dataValidations count="3">
    <dataValidation type="list" allowBlank="1" showInputMessage="1" showErrorMessage="1" sqref="E103:E107 E19:E23 E25:E29 E31:E35 E37:E41 E43:E47 E49:E53 E163:E167 E61:E65 E13:E17 E73:E77 E79:E83 E85:E89 E91:E95 E97:E101 E55:E59 E109:E113 E115:E119 E121:E125 E127:E131 E133:E137 E139:E143 E145:E149 E151:E155 E157:E161 E67:E71" xr:uid="{4B746CD0-FACD-4E79-88B9-D9B63E8A5AB5}">
      <formula1>PPE</formula1>
    </dataValidation>
    <dataValidation type="list" allowBlank="1" showInputMessage="1" showErrorMessage="1" sqref="I19:I23 I139:I140 I142:I143 I25:I29 I31:I35 I37:I41 I43:I47 I49:I53 I163:I167 I61:I65 I13:I17 I73:I77 I79:I83 I85:I89 I91:I95 I97:I101 AG55:AG59 I109:I113 I115:I119 I121:I125 I127:I131 I133:I137 AG103 I145:I149 I151:I155 AG121:AG123 I55:I59 I103:I107 AG157:AG158 I157:I161 I67:I71" xr:uid="{C1E23273-B7E8-4293-83CE-06C201B2CA2D}">
      <formula1>Seriousness</formula1>
    </dataValidation>
    <dataValidation type="list" allowBlank="1" showInputMessage="1" showErrorMessage="1" sqref="AF103 H139:H140 H142:H143 H25:H29 H31:H35 H37:H41 H43:H47 H49:H53 H163:H167 H61:H65 H13:H17 H73:H77 H79:H83 H85:H89 H91:H95 H97:H101 AF55:AF59 H109:H113 H115:H119 H121:H125 H127:H131 H133:H137 H19:H23 H145:H149 H151:H155 AF121:AF123 H55:H59 H103:H107 AF157:AF158 H157:H161 H67:H71" xr:uid="{DCA0A16D-B388-491B-9D29-31D59283CD93}">
      <formula1>Exposition</formula1>
    </dataValidation>
  </dataValidations>
  <hyperlinks>
    <hyperlink ref="AA103" r:id="rId1" xr:uid="{0DC3EF67-2856-4797-AEE6-BC3F7171C63B}"/>
  </hyperlinks>
  <pageMargins left="0.19685039370078741" right="0.19685039370078741" top="0.59055118110236227" bottom="0.59055118110236227" header="0.51181102362204722" footer="0.51181102362204722"/>
  <pageSetup paperSize="8" scale="42" orientation="landscape"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819F-17D6-4B75-9C49-6864EC6AD19E}">
  <sheetPr codeName="Feuil23">
    <tabColor rgb="FFFF0000"/>
  </sheetPr>
  <dimension ref="A1:GY168"/>
  <sheetViews>
    <sheetView topLeftCell="A24" zoomScale="80" zoomScaleNormal="80" workbookViewId="0">
      <selection activeCell="A31" sqref="A31"/>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710937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65" t="s">
        <v>343</v>
      </c>
      <c r="C2" s="499" t="s">
        <v>1207</v>
      </c>
      <c r="D2" s="505"/>
      <c r="E2" s="288"/>
      <c r="K2" s="290"/>
      <c r="L2" s="290"/>
      <c r="M2" s="290"/>
      <c r="N2" s="290"/>
      <c r="O2" s="290"/>
      <c r="P2" s="290"/>
      <c r="Q2" s="290"/>
      <c r="R2" s="290"/>
      <c r="S2" s="319"/>
      <c r="T2" s="319"/>
      <c r="V2" s="416"/>
    </row>
    <row r="3" spans="1:207">
      <c r="B3" s="466" t="s">
        <v>345</v>
      </c>
      <c r="C3" s="500" t="s">
        <v>1208</v>
      </c>
      <c r="D3" s="288"/>
      <c r="E3" s="288"/>
      <c r="K3" s="290"/>
      <c r="L3" s="290"/>
      <c r="M3" s="290"/>
      <c r="N3" s="290"/>
      <c r="O3" s="290"/>
      <c r="P3" s="290"/>
      <c r="Q3" s="290"/>
      <c r="R3" s="290"/>
      <c r="S3" s="319"/>
      <c r="T3" s="319"/>
    </row>
    <row r="4" spans="1:207">
      <c r="B4" s="467" t="s">
        <v>347</v>
      </c>
      <c r="C4" s="501" t="s">
        <v>348</v>
      </c>
      <c r="D4" s="289"/>
      <c r="E4" s="289"/>
      <c r="K4" s="290"/>
      <c r="L4" s="290"/>
      <c r="M4" s="290"/>
      <c r="N4" s="290"/>
      <c r="O4" s="290"/>
      <c r="P4" s="290"/>
      <c r="Q4" s="290"/>
      <c r="R4" s="290"/>
      <c r="S4" s="319"/>
      <c r="T4" s="319"/>
    </row>
    <row r="5" spans="1:207">
      <c r="B5" s="468" t="s">
        <v>314</v>
      </c>
      <c r="C5" s="469">
        <v>40565</v>
      </c>
      <c r="K5" s="290"/>
      <c r="L5" s="290"/>
      <c r="M5" s="290"/>
      <c r="N5" s="290"/>
      <c r="O5" s="290"/>
      <c r="P5" s="290"/>
      <c r="Q5" s="290"/>
      <c r="R5" s="290"/>
      <c r="S5" s="319"/>
      <c r="T5" s="319"/>
    </row>
    <row r="6" spans="1:207">
      <c r="B6" s="502" t="s">
        <v>315</v>
      </c>
      <c r="C6" s="469">
        <v>45378</v>
      </c>
      <c r="D6" s="456"/>
      <c r="K6" s="290"/>
      <c r="L6" s="290"/>
      <c r="M6" s="290"/>
      <c r="N6" s="290"/>
      <c r="O6" s="290"/>
      <c r="P6" s="290"/>
      <c r="Q6" s="290"/>
      <c r="R6" s="290"/>
      <c r="S6" s="319"/>
      <c r="T6" s="319"/>
    </row>
    <row r="7" spans="1:207">
      <c r="B7" s="466" t="s">
        <v>350</v>
      </c>
      <c r="C7" s="471">
        <f>IF(ISERROR(AVERAGE(F12:F176)),C7,AVERAGE(F12:F176))</f>
        <v>38</v>
      </c>
      <c r="K7" s="290"/>
      <c r="L7" s="290"/>
      <c r="M7" s="290"/>
      <c r="N7" s="290"/>
      <c r="O7" s="290"/>
      <c r="P7" s="290"/>
      <c r="Q7" s="290"/>
      <c r="R7" s="290"/>
      <c r="S7" s="319"/>
      <c r="T7" s="319"/>
    </row>
    <row r="8" spans="1:207">
      <c r="B8" s="495" t="s">
        <v>351</v>
      </c>
      <c r="C8" s="504" t="s">
        <v>937</v>
      </c>
      <c r="D8" s="865" t="str">
        <f>IF((F9&lt;=0.85*C7),"Alert: please reconsider your HWAG definition","")</f>
        <v/>
      </c>
      <c r="E8" s="865"/>
      <c r="F8" s="865"/>
      <c r="G8" s="865"/>
    </row>
    <row r="9" spans="1:207">
      <c r="F9" s="320">
        <f>IF(ISERROR(AVERAGE(F12:F162)),C7,AVERAGE(F12:F162))</f>
        <v>38</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463"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9" t="s">
        <v>31</v>
      </c>
      <c r="Z11" s="316" t="s">
        <v>384</v>
      </c>
      <c r="AA11" s="317" t="s">
        <v>385</v>
      </c>
      <c r="AB11" s="205" t="s">
        <v>386</v>
      </c>
      <c r="AC11" s="206" t="s">
        <v>387</v>
      </c>
      <c r="AD11" s="226" t="s">
        <v>388</v>
      </c>
      <c r="AE11" s="207" t="s">
        <v>389</v>
      </c>
      <c r="AF11" s="228" t="s">
        <v>367</v>
      </c>
      <c r="AG11" s="228" t="s">
        <v>368</v>
      </c>
      <c r="AH11" s="229" t="s">
        <v>369</v>
      </c>
      <c r="AI11" s="230" t="s">
        <v>370</v>
      </c>
    </row>
    <row r="12" spans="1:207" s="524" customFormat="1" ht="14.25">
      <c r="A12" s="522" t="s">
        <v>253</v>
      </c>
      <c r="B12" s="391"/>
      <c r="C12" s="391"/>
      <c r="D12" s="391"/>
      <c r="E12" s="292"/>
      <c r="F12" s="462"/>
      <c r="G12" s="457"/>
      <c r="H12" s="454"/>
      <c r="I12" s="391"/>
      <c r="J12" s="391" t="str">
        <f>IF(SUM(J13:J17)=0,"",MAX(J13:J17))</f>
        <v/>
      </c>
      <c r="K12" s="24" t="str">
        <f>IF(ISERROR(VLOOKUP(Y12,'Directive OSH09 (FR)'!$T$6:$U$10,2,FALSE)),"",VLOOKUP(Y12,'Directive OSH09 (FR)'!$T$6:$U$10,2,FALSE))</f>
        <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163" t="str">
        <f>IF(J12="","",IF(J12&gt;=161,5,IF(J12&gt;=65,4,IF(J12&gt;=20,3,IF(J12&gt;=9,2,1)))))</f>
        <v/>
      </c>
      <c r="Z12" s="232"/>
      <c r="AA12" s="233"/>
      <c r="AB12" s="233"/>
      <c r="AC12" s="233"/>
      <c r="AD12" s="234"/>
      <c r="AE12" s="232"/>
      <c r="AF12" s="233"/>
      <c r="AG12" s="233"/>
      <c r="AH12" s="233"/>
      <c r="AI12" s="234"/>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c r="A13" s="508" t="s">
        <v>463</v>
      </c>
      <c r="B13" s="8"/>
      <c r="C13" s="8"/>
      <c r="D13" s="8"/>
      <c r="E13" s="266"/>
      <c r="F13" s="267"/>
      <c r="G13" s="321"/>
      <c r="H13" s="7"/>
      <c r="I13" s="8"/>
      <c r="J13" s="8" t="str">
        <f>IF(ISERROR(W13*X13),"",W13*X13)</f>
        <v/>
      </c>
      <c r="K13" s="14" t="str">
        <f>IF(ISERROR(VLOOKUP(Y13,'Directive OSH09 (FR)'!$T$6:$U$10,2,FALSE)),"",VLOOKUP(Y13,'Directive OSH09 (FR)'!$T$6:$U$10,2,FALSE))</f>
        <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t="str">
        <f>IF(ISERROR(VLOOKUP(H13,'Directive OSH09 (FR)'!$O$6:$P$10,2,FALSE)),"",VLOOKUP(H13,'Directive OSH09 (FR)'!$O$6:$P$10,2,FALSE))</f>
        <v/>
      </c>
      <c r="X13" s="3" t="str">
        <f>IF(ISERROR(VLOOKUP(I13,'Directive OSH09 (FR)'!$O$13:$P$17,2,FALSE)),"",VLOOKUP(I13,'Directive OSH09 (FR)'!$O$13:$P$17,2,FALSE))</f>
        <v/>
      </c>
      <c r="Y13" s="163" t="str">
        <f>IF(J13="","",IF(J13&gt;=161,5,IF(J13&gt;=65,4,IF(J13&gt;=20,3,IF(J13&gt;=9,2,1)))))</f>
        <v/>
      </c>
      <c r="Z13" s="196"/>
      <c r="AA13" s="177"/>
      <c r="AB13" s="177"/>
      <c r="AC13" s="177"/>
      <c r="AD13" s="197"/>
      <c r="AE13" s="196"/>
      <c r="AF13" s="177"/>
      <c r="AG13" s="177"/>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83"/>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16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83"/>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16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83"/>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16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93"/>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16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92"/>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163">
        <f>IF(J18="","",IF(J18&gt;=161,5,IF(J18&gt;=65,4,IF(J18&gt;=20,3,IF(J18&gt;=9,2,1)))))</f>
        <v>3</v>
      </c>
      <c r="Z18" s="232"/>
      <c r="AA18" s="233"/>
      <c r="AB18" s="233"/>
      <c r="AC18" s="233"/>
      <c r="AD18" s="234"/>
      <c r="AE18" s="232"/>
      <c r="AF18" s="233"/>
      <c r="AG18" s="233"/>
      <c r="AH18" s="233"/>
      <c r="AI18" s="234"/>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132" customHeight="1">
      <c r="A19" s="260" t="s">
        <v>1209</v>
      </c>
      <c r="B19" s="255" t="s">
        <v>1210</v>
      </c>
      <c r="C19" s="8" t="s">
        <v>1211</v>
      </c>
      <c r="D19" s="255" t="s">
        <v>1212</v>
      </c>
      <c r="E19" s="266" t="s">
        <v>33</v>
      </c>
      <c r="F19" s="267">
        <v>38</v>
      </c>
      <c r="G19" s="256" t="s">
        <v>1213</v>
      </c>
      <c r="H19" s="7" t="s">
        <v>35</v>
      </c>
      <c r="I19" s="8" t="s">
        <v>49</v>
      </c>
      <c r="J19" s="8">
        <f>IF(ISERROR(W19*X19),"",W19*X19)</f>
        <v>36</v>
      </c>
      <c r="K19" s="14" t="str">
        <f>IF(ISERROR(VLOOKUP(Y19,'Directive OSH09 (FR)'!$T$6:$U$10,2,FALSE)),"",VLOOKUP(Y19,'Directive OSH09 (FR)'!$T$6:$U$10,2,FALSE))</f>
        <v>3-Moderé</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f>IF(ISERROR(VLOOKUP(H19,'Directive OSH09 (FR)'!$O$6:$P$10,2,FALSE)),"",VLOOKUP(H19,'Directive OSH09 (FR)'!$O$6:$P$10,2,FALSE))</f>
        <v>2</v>
      </c>
      <c r="X19" s="3">
        <f>IF(ISERROR(VLOOKUP(I19,'Directive OSH09 (FR)'!$O$13:$P$17,2,FALSE)),"",VLOOKUP(I19,'Directive OSH09 (FR)'!$O$13:$P$17,2,FALSE))</f>
        <v>18</v>
      </c>
      <c r="Y19" s="163">
        <f>IF(J19="","",IF(J19&gt;=161,5,IF(J19&gt;=65,4,IF(J19&gt;=20,3,IF(J19&gt;=9,2,1)))))</f>
        <v>3</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261"/>
      <c r="B20" s="8"/>
      <c r="C20" s="8"/>
      <c r="D20" s="8"/>
      <c r="E20" s="266"/>
      <c r="F20" s="267"/>
      <c r="G20" s="321"/>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163" t="str">
        <f t="shared" ref="Y20:Y23" si="9">IF(J20="","",IF(J20&gt;=161,5,IF(J20&gt;=65,4,IF(J20&gt;=20,3,IF(J20&gt;=9,2,1)))))</f>
        <v/>
      </c>
      <c r="Z20" s="417"/>
      <c r="AA20" s="418"/>
      <c r="AB20" s="418"/>
      <c r="AC20" s="418"/>
      <c r="AD20" s="419"/>
      <c r="AE20" s="417"/>
      <c r="AF20" s="418"/>
      <c r="AG20" s="418"/>
      <c r="AH20" s="418"/>
      <c r="AI20" s="419"/>
    </row>
    <row r="21" spans="1:207">
      <c r="A21" s="261"/>
      <c r="B21" s="8"/>
      <c r="C21" s="8"/>
      <c r="D21" s="8"/>
      <c r="E21" s="266"/>
      <c r="F21" s="267"/>
      <c r="G21" s="321"/>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163" t="str">
        <f t="shared" si="9"/>
        <v/>
      </c>
      <c r="Z21" s="417"/>
      <c r="AA21" s="418"/>
      <c r="AB21" s="418"/>
      <c r="AC21" s="418"/>
      <c r="AD21" s="419"/>
      <c r="AE21" s="417"/>
      <c r="AF21" s="418"/>
      <c r="AG21" s="418"/>
      <c r="AH21" s="418"/>
      <c r="AI21" s="419"/>
    </row>
    <row r="22" spans="1:207">
      <c r="A22" s="261"/>
      <c r="B22" s="8"/>
      <c r="C22" s="8"/>
      <c r="D22" s="8"/>
      <c r="E22" s="266"/>
      <c r="F22" s="267"/>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163" t="str">
        <f t="shared" si="9"/>
        <v/>
      </c>
      <c r="Z22" s="417"/>
      <c r="AA22" s="418"/>
      <c r="AB22" s="418"/>
      <c r="AC22" s="418"/>
      <c r="AD22" s="419"/>
      <c r="AE22" s="417"/>
      <c r="AF22" s="418"/>
      <c r="AG22" s="418"/>
      <c r="AH22" s="418"/>
      <c r="AI22" s="419"/>
    </row>
    <row r="23" spans="1:207" ht="5.25" customHeight="1">
      <c r="A23" s="405"/>
      <c r="B23" s="62"/>
      <c r="C23" s="62"/>
      <c r="D23" s="62"/>
      <c r="E23" s="293"/>
      <c r="F23" s="282"/>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163" t="str">
        <f t="shared" si="9"/>
        <v/>
      </c>
      <c r="Z23" s="417"/>
      <c r="AA23" s="418"/>
      <c r="AB23" s="418"/>
      <c r="AC23" s="418"/>
      <c r="AD23" s="419"/>
      <c r="AE23" s="417"/>
      <c r="AF23" s="418"/>
      <c r="AG23" s="418"/>
      <c r="AH23" s="418"/>
      <c r="AI23" s="419"/>
    </row>
    <row r="24" spans="1:207">
      <c r="A24" s="268" t="s">
        <v>263</v>
      </c>
      <c r="B24" s="391"/>
      <c r="C24" s="391"/>
      <c r="D24" s="391"/>
      <c r="E24" s="292"/>
      <c r="F24" s="281"/>
      <c r="G24" s="457"/>
      <c r="H24" s="454"/>
      <c r="I24" s="391"/>
      <c r="J24" s="391">
        <f>IF(SUM(J25:J29)=0,"",MAX(J25:J29))</f>
        <v>16</v>
      </c>
      <c r="K24" s="24" t="str">
        <f>IF(ISERROR(VLOOKUP(Y24,'Directive OSH09 (FR)'!$T$6:$U$10,2,FALSE)),"",VLOOKUP(Y24,'Directive OSH09 (FR)'!$T$6:$U$10,2,FALSE))</f>
        <v>2-Tolérable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IF(OR(L24="Yes",M24="Yes"),MAX(Q25:Q29),"")</f>
        <v/>
      </c>
      <c r="R24" s="34"/>
      <c r="S24" s="43">
        <f>IF(L24="Yes",IF(SUM(S25:S29)=0,0,1),2)</f>
        <v>2</v>
      </c>
      <c r="T24" s="34">
        <f>IF(M24="Yes",IF(SUM(T25:T29)=0,0,1),2)</f>
        <v>2</v>
      </c>
      <c r="U24" s="160">
        <v>0</v>
      </c>
      <c r="V24" s="161">
        <v>0</v>
      </c>
      <c r="W24" s="162" t="str">
        <f>IF(ISERROR(VLOOKUP(H24,'Directive OSH09 (FR)'!$O$6:$P$10,2,FALSE)),"",VLOOKUP(H24,'Directive OSH09 (FR)'!$O$6:$P$10,2,FALSE))</f>
        <v/>
      </c>
      <c r="X24" s="3" t="str">
        <f>IF(ISERROR(VLOOKUP(I24,'Directive OSH09 (FR)'!$O$13:$P$17,2,FALSE)),"",VLOOKUP(I24,'Directive OSH09 (FR)'!$O$13:$P$17,2,FALSE))</f>
        <v/>
      </c>
      <c r="Y24" s="163">
        <f>IF(J24="","",IF(J24&gt;=161,5,IF(J24&gt;=65,4,IF(J24&gt;=20,3,IF(J24&gt;=9,2,1)))))</f>
        <v>2</v>
      </c>
      <c r="Z24" s="232"/>
      <c r="AA24" s="233"/>
      <c r="AB24" s="233"/>
      <c r="AC24" s="233"/>
      <c r="AD24" s="234"/>
      <c r="AE24" s="232"/>
      <c r="AF24" s="233"/>
      <c r="AG24" s="233"/>
      <c r="AH24" s="233"/>
      <c r="AI24" s="234"/>
    </row>
    <row r="25" spans="1:207" ht="38.25">
      <c r="A25" s="261"/>
      <c r="B25" s="255" t="s">
        <v>1214</v>
      </c>
      <c r="C25" s="255" t="s">
        <v>1215</v>
      </c>
      <c r="D25" s="255" t="s">
        <v>1216</v>
      </c>
      <c r="E25" s="266" t="s">
        <v>33</v>
      </c>
      <c r="F25" s="267">
        <v>38</v>
      </c>
      <c r="G25" s="256" t="s">
        <v>1217</v>
      </c>
      <c r="H25" s="7" t="s">
        <v>38</v>
      </c>
      <c r="I25" s="8" t="s">
        <v>47</v>
      </c>
      <c r="J25" s="8">
        <f>IF(ISERROR(W25*X25),"",W25*X25)</f>
        <v>16</v>
      </c>
      <c r="K25" s="14" t="str">
        <f>IF(ISERROR(VLOOKUP(Y25,'Directive OSH09 (FR)'!$T$6:$U$10,2,FALSE)),"",VLOOKUP(Y25,'Directive OSH09 (FR)'!$T$6:$U$10,2,FALSE))</f>
        <v>2-Tolérable</v>
      </c>
      <c r="L25" s="126"/>
      <c r="M25" s="127"/>
      <c r="N25" s="27"/>
      <c r="O25" s="27"/>
      <c r="P25" s="27"/>
      <c r="Q25" s="57"/>
      <c r="R25" s="35"/>
      <c r="S25" s="7">
        <f t="shared" ref="S25:T29" si="10">U25</f>
        <v>0</v>
      </c>
      <c r="T25" s="35">
        <f t="shared" si="10"/>
        <v>0</v>
      </c>
      <c r="U25" s="3">
        <f>IF(A25="",0,IF(Q$24="",1,IF(Q$24+$U$24*365&lt;$U$1,1,0)))</f>
        <v>0</v>
      </c>
      <c r="V25" s="163">
        <f>IF(A25="",0,IF(Q$24="",1,IF(Q$24+$V$24*365&lt;$U$1,1,0)))</f>
        <v>0</v>
      </c>
      <c r="W25" s="162">
        <f>IF(ISERROR(VLOOKUP(H25,'Directive OSH09 (FR)'!$O$6:$P$10,2,FALSE)),"",VLOOKUP(H25,'Directive OSH09 (FR)'!$O$6:$P$10,2,FALSE))</f>
        <v>4</v>
      </c>
      <c r="X25" s="3">
        <f>IF(ISERROR(VLOOKUP(I25,'Directive OSH09 (FR)'!$O$13:$P$17,2,FALSE)),"",VLOOKUP(I25,'Directive OSH09 (FR)'!$O$13:$P$17,2,FALSE))</f>
        <v>4</v>
      </c>
      <c r="Y25" s="163">
        <f>IF(J25="","",IF(J25&gt;=161,5,IF(J25&gt;=65,4,IF(J25&gt;=20,3,IF(J25&gt;=9,2,1)))))</f>
        <v>2</v>
      </c>
      <c r="Z25" s="196"/>
      <c r="AA25" s="418"/>
      <c r="AB25" s="418"/>
      <c r="AC25" s="418"/>
      <c r="AD25" s="419"/>
      <c r="AE25" s="417"/>
      <c r="AF25" s="177"/>
      <c r="AG25" s="418"/>
      <c r="AH25" s="418"/>
      <c r="AI25" s="419"/>
    </row>
    <row r="26" spans="1:207" ht="38.25">
      <c r="A26" s="261" t="s">
        <v>1218</v>
      </c>
      <c r="B26" s="8" t="s">
        <v>1214</v>
      </c>
      <c r="C26" s="255" t="s">
        <v>1219</v>
      </c>
      <c r="D26" s="255" t="s">
        <v>1220</v>
      </c>
      <c r="E26" s="266" t="s">
        <v>36</v>
      </c>
      <c r="F26" s="267">
        <v>38</v>
      </c>
      <c r="G26" s="321" t="s">
        <v>1217</v>
      </c>
      <c r="H26" s="7" t="s">
        <v>35</v>
      </c>
      <c r="I26" s="8" t="s">
        <v>48</v>
      </c>
      <c r="J26" s="8">
        <f t="shared" ref="J26:J29" si="11">IF(ISERROR(W26*X26),"",W26*X26)</f>
        <v>16</v>
      </c>
      <c r="K26" s="14" t="str">
        <f>IF(ISERROR(VLOOKUP(Y26,'Directive OSH09 (FR)'!$T$6:$U$10,2,FALSE)),"",VLOOKUP(Y26,'Directive OSH09 (FR)'!$T$6:$U$10,2,FALSE))</f>
        <v>2-Tolérable</v>
      </c>
      <c r="L26" s="126"/>
      <c r="M26" s="127"/>
      <c r="N26" s="27"/>
      <c r="O26" s="27"/>
      <c r="P26" s="27"/>
      <c r="Q26" s="57"/>
      <c r="R26" s="35"/>
      <c r="S26" s="7">
        <f t="shared" si="10"/>
        <v>1</v>
      </c>
      <c r="T26" s="35">
        <f t="shared" si="10"/>
        <v>1</v>
      </c>
      <c r="U26" s="3">
        <f t="shared" ref="U26:U29" si="12">IF(A26="",0,IF(Q$24="",1,IF(Q$24+$U$24*365&lt;$U$1,1,0)))</f>
        <v>1</v>
      </c>
      <c r="V26" s="163">
        <f t="shared" ref="V26:V29" si="13">IF(A26="",0,IF(Q$24="",1,IF(Q$24+$V$24*365&lt;$U$1,1,0)))</f>
        <v>1</v>
      </c>
      <c r="W26" s="162">
        <f>IF(ISERROR(VLOOKUP(H26,'Directive OSH09 (FR)'!$O$6:$P$10,2,FALSE)),"",VLOOKUP(H26,'Directive OSH09 (FR)'!$O$6:$P$10,2,FALSE))</f>
        <v>2</v>
      </c>
      <c r="X26" s="3">
        <f>IF(ISERROR(VLOOKUP(I26,'Directive OSH09 (FR)'!$O$13:$P$17,2,FALSE)),"",VLOOKUP(I26,'Directive OSH09 (FR)'!$O$13:$P$17,2,FALSE))</f>
        <v>8</v>
      </c>
      <c r="Y26" s="163">
        <f t="shared" ref="Y26:Y29" si="14">IF(J26="","",IF(J26&gt;=161,5,IF(J26&gt;=65,4,IF(J26&gt;=20,3,IF(J26&gt;=9,2,1)))))</f>
        <v>2</v>
      </c>
      <c r="Z26" s="417"/>
      <c r="AA26" s="418"/>
      <c r="AB26" s="418"/>
      <c r="AC26" s="418"/>
      <c r="AD26" s="419"/>
      <c r="AE26" s="417"/>
      <c r="AF26" s="418"/>
      <c r="AG26" s="418"/>
      <c r="AH26" s="418"/>
      <c r="AI26" s="419"/>
    </row>
    <row r="27" spans="1:207">
      <c r="A27" s="261"/>
      <c r="B27" s="8"/>
      <c r="C27" s="8"/>
      <c r="D27" s="8"/>
      <c r="E27" s="266"/>
      <c r="F27" s="283"/>
      <c r="G27" s="321"/>
      <c r="H27" s="7"/>
      <c r="I27" s="8"/>
      <c r="J27" s="8" t="str">
        <f t="shared" si="11"/>
        <v/>
      </c>
      <c r="K27" s="14" t="str">
        <f>IF(ISERROR(VLOOKUP(Y27,'Directive OSH09 (FR)'!$T$6:$U$10,2,FALSE)),"",VLOOKUP(Y27,'Directive OSH09 (FR)'!$T$6:$U$10,2,FALSE))</f>
        <v/>
      </c>
      <c r="L27" s="126"/>
      <c r="M27" s="127"/>
      <c r="N27" s="27"/>
      <c r="O27" s="27"/>
      <c r="P27" s="27"/>
      <c r="Q27" s="57"/>
      <c r="R27" s="35"/>
      <c r="S27" s="7">
        <f t="shared" si="10"/>
        <v>0</v>
      </c>
      <c r="T27" s="35">
        <f t="shared" si="10"/>
        <v>0</v>
      </c>
      <c r="U27" s="3">
        <f t="shared" si="12"/>
        <v>0</v>
      </c>
      <c r="V27" s="163">
        <f t="shared" si="13"/>
        <v>0</v>
      </c>
      <c r="W27" s="162" t="str">
        <f>IF(ISERROR(VLOOKUP(H27,'Directive OSH09 (FR)'!$O$6:$P$10,2,FALSE)),"",VLOOKUP(H27,'Directive OSH09 (FR)'!$O$6:$P$10,2,FALSE))</f>
        <v/>
      </c>
      <c r="X27" s="3" t="str">
        <f>IF(ISERROR(VLOOKUP(I27,'Directive OSH09 (FR)'!$O$13:$P$17,2,FALSE)),"",VLOOKUP(I27,'Directive OSH09 (FR)'!$O$13:$P$17,2,FALSE))</f>
        <v/>
      </c>
      <c r="Y27" s="163" t="str">
        <f t="shared" si="14"/>
        <v/>
      </c>
      <c r="Z27" s="417"/>
      <c r="AA27" s="418"/>
      <c r="AB27" s="418"/>
      <c r="AC27" s="418"/>
      <c r="AD27" s="419"/>
      <c r="AE27" s="417"/>
      <c r="AF27" s="418"/>
      <c r="AG27" s="418"/>
      <c r="AH27" s="418"/>
      <c r="AI27" s="419"/>
    </row>
    <row r="28" spans="1:207">
      <c r="A28" s="261"/>
      <c r="B28" s="8"/>
      <c r="C28" s="8"/>
      <c r="D28" s="8"/>
      <c r="E28" s="266"/>
      <c r="F28" s="283"/>
      <c r="G28" s="321"/>
      <c r="H28" s="7"/>
      <c r="I28" s="8"/>
      <c r="J28" s="8" t="str">
        <f t="shared" si="11"/>
        <v/>
      </c>
      <c r="K28" s="14" t="str">
        <f>IF(ISERROR(VLOOKUP(Y28,'Directive OSH09 (FR)'!$T$6:$U$10,2,FALSE)),"",VLOOKUP(Y28,'Directive OSH09 (FR)'!$T$6:$U$10,2,FALSE))</f>
        <v/>
      </c>
      <c r="L28" s="126"/>
      <c r="M28" s="127"/>
      <c r="N28" s="27"/>
      <c r="O28" s="27"/>
      <c r="P28" s="27"/>
      <c r="Q28" s="57"/>
      <c r="R28" s="35"/>
      <c r="S28" s="7">
        <f t="shared" si="10"/>
        <v>0</v>
      </c>
      <c r="T28" s="35">
        <f t="shared" si="10"/>
        <v>0</v>
      </c>
      <c r="U28" s="3">
        <f t="shared" si="12"/>
        <v>0</v>
      </c>
      <c r="V28" s="163">
        <f t="shared" si="13"/>
        <v>0</v>
      </c>
      <c r="W28" s="162" t="str">
        <f>IF(ISERROR(VLOOKUP(H28,'Directive OSH09 (FR)'!$O$6:$P$10,2,FALSE)),"",VLOOKUP(H28,'Directive OSH09 (FR)'!$O$6:$P$10,2,FALSE))</f>
        <v/>
      </c>
      <c r="X28" s="3" t="str">
        <f>IF(ISERROR(VLOOKUP(I28,'Directive OSH09 (FR)'!$O$13:$P$17,2,FALSE)),"",VLOOKUP(I28,'Directive OSH09 (FR)'!$O$13:$P$17,2,FALSE))</f>
        <v/>
      </c>
      <c r="Y28" s="163" t="str">
        <f t="shared" si="14"/>
        <v/>
      </c>
      <c r="Z28" s="417"/>
      <c r="AA28" s="418"/>
      <c r="AB28" s="418"/>
      <c r="AC28" s="418"/>
      <c r="AD28" s="419"/>
      <c r="AE28" s="417"/>
      <c r="AF28" s="418"/>
      <c r="AG28" s="418"/>
      <c r="AH28" s="418"/>
      <c r="AI28" s="419"/>
    </row>
    <row r="29" spans="1:207" ht="5.25" customHeight="1">
      <c r="A29" s="405"/>
      <c r="B29" s="62"/>
      <c r="C29" s="62"/>
      <c r="D29" s="62"/>
      <c r="E29" s="293"/>
      <c r="F29" s="293"/>
      <c r="G29" s="458"/>
      <c r="H29" s="61"/>
      <c r="I29" s="62"/>
      <c r="J29" s="62" t="str">
        <f t="shared" si="11"/>
        <v/>
      </c>
      <c r="K29" s="63" t="str">
        <f>IF(ISERROR(VLOOKUP(Y29,'Directive OSH09 (FR)'!$T$6:$U$10,2,FALSE)),"",VLOOKUP(Y29,'Directive OSH09 (FR)'!$T$6:$U$10,2,FALSE))</f>
        <v/>
      </c>
      <c r="L29" s="61"/>
      <c r="M29" s="64"/>
      <c r="N29" s="64"/>
      <c r="O29" s="64"/>
      <c r="P29" s="64"/>
      <c r="Q29" s="65"/>
      <c r="R29" s="66"/>
      <c r="S29" s="61">
        <f t="shared" si="10"/>
        <v>0</v>
      </c>
      <c r="T29" s="66">
        <f t="shared" si="10"/>
        <v>0</v>
      </c>
      <c r="U29" s="164">
        <f t="shared" si="12"/>
        <v>0</v>
      </c>
      <c r="V29" s="165">
        <f t="shared" si="13"/>
        <v>0</v>
      </c>
      <c r="W29" s="162" t="str">
        <f>IF(ISERROR(VLOOKUP(H29,'Directive OSH09 (FR)'!$O$6:$P$10,2,FALSE)),"",VLOOKUP(H29,'Directive OSH09 (FR)'!$O$6:$P$10,2,FALSE))</f>
        <v/>
      </c>
      <c r="X29" s="3" t="str">
        <f>IF(ISERROR(VLOOKUP(I29,'Directive OSH09 (FR)'!$O$13:$P$17,2,FALSE)),"",VLOOKUP(I29,'Directive OSH09 (FR)'!$O$13:$P$17,2,FALSE))</f>
        <v/>
      </c>
      <c r="Y29" s="163" t="str">
        <f t="shared" si="14"/>
        <v/>
      </c>
      <c r="Z29" s="417"/>
      <c r="AA29" s="418"/>
      <c r="AB29" s="418"/>
      <c r="AC29" s="418"/>
      <c r="AD29" s="419"/>
      <c r="AE29" s="417"/>
      <c r="AF29" s="418"/>
      <c r="AG29" s="418"/>
      <c r="AH29" s="418"/>
      <c r="AI29" s="419"/>
    </row>
    <row r="30" spans="1:207">
      <c r="A30" s="522" t="s">
        <v>267</v>
      </c>
      <c r="B30" s="391"/>
      <c r="C30" s="391"/>
      <c r="D30" s="391"/>
      <c r="E30" s="292"/>
      <c r="F30" s="292"/>
      <c r="G30" s="457"/>
      <c r="H30" s="454"/>
      <c r="I30" s="391"/>
      <c r="J30" s="391" t="str">
        <f>IF(SUM(J31:J38)=0,"",MAX(J31:J38))</f>
        <v/>
      </c>
      <c r="K30" s="24" t="str">
        <f>IF(ISERROR(VLOOKUP(Y30,'Directive OSH09 (FR)'!$T$6:$U$10,2,FALSE)),"",VLOOKUP(Y30,'Directive OSH09 (FR)'!$T$6:$U$10,2,FALSE))</f>
        <v/>
      </c>
      <c r="L30" s="43" t="str">
        <f>IF(ISERROR(VLOOKUP($A30,Dangers!$B$4:$G$1001,4,FALSE)),"ERR",IF(ISBLANK(VLOOKUP($A30,Dangers!$B$4:$G$1001,4,FALSE)),"","Yes"))</f>
        <v/>
      </c>
      <c r="M30" s="26" t="str">
        <f>IF(ISERROR(VLOOKUP($A30,Dangers!$B$4:$G$1001,6,FALSE)),"ERR",IF(ISBLANK((VLOOKUP($A30,Dangers!$B$4:$G$1001,6,FALSE))),"","Yes"))</f>
        <v/>
      </c>
      <c r="N30" s="26"/>
      <c r="O30" s="26"/>
      <c r="P30" s="26"/>
      <c r="Q30" s="132" t="str">
        <f>IF(OR(L30="Yes",M30="Yes"),MAX(Q31:Q38),"")</f>
        <v/>
      </c>
      <c r="R30" s="34"/>
      <c r="S30" s="43">
        <f>IF(L30="Yes",IF(SUM(S31:S38)=0,0,1),2)</f>
        <v>2</v>
      </c>
      <c r="T30" s="34">
        <f>IF(M30="Yes",IF(SUM(T31:T38)=0,0,1),2)</f>
        <v>2</v>
      </c>
      <c r="U30" s="160">
        <v>0</v>
      </c>
      <c r="V30" s="161">
        <v>0</v>
      </c>
      <c r="W30" s="162" t="str">
        <f>IF(ISERROR(VLOOKUP(H30,'Directive OSH09 (FR)'!$O$6:$P$10,2,FALSE)),"",VLOOKUP(H30,'Directive OSH09 (FR)'!$O$6:$P$10,2,FALSE))</f>
        <v/>
      </c>
      <c r="X30" s="3" t="str">
        <f>IF(ISERROR(VLOOKUP(I30,'Directive OSH09 (FR)'!$O$13:$P$17,2,FALSE)),"",VLOOKUP(I30,'Directive OSH09 (FR)'!$O$13:$P$17,2,FALSE))</f>
        <v/>
      </c>
      <c r="Y30" s="163" t="str">
        <f>IF(J30="","",IF(J30&gt;=161,5,IF(J30&gt;=65,4,IF(J30&gt;=20,3,IF(J30&gt;=9,2,1)))))</f>
        <v/>
      </c>
      <c r="Z30" s="232"/>
      <c r="AA30" s="233"/>
      <c r="AB30" s="233"/>
      <c r="AC30" s="233"/>
      <c r="AD30" s="234"/>
      <c r="AE30" s="232"/>
      <c r="AF30" s="233"/>
      <c r="AG30" s="233"/>
      <c r="AH30" s="233"/>
      <c r="AI30" s="234"/>
    </row>
    <row r="31" spans="1:207">
      <c r="A31" s="260" t="s">
        <v>463</v>
      </c>
      <c r="B31" s="8"/>
      <c r="C31" s="8"/>
      <c r="D31" s="8"/>
      <c r="E31" s="266"/>
      <c r="F31" s="283"/>
      <c r="G31" s="321"/>
      <c r="H31" s="7"/>
      <c r="I31" s="8"/>
      <c r="J31" s="8" t="str">
        <f>IF(ISERROR(W31*X31),"",W31*X31)</f>
        <v/>
      </c>
      <c r="K31" s="14" t="str">
        <f>IF(ISERROR(VLOOKUP(Y31,'Directive OSH09 (FR)'!$T$6:$U$10,2,FALSE)),"",VLOOKUP(Y31,'Directive OSH09 (FR)'!$T$6:$U$10,2,FALSE))</f>
        <v/>
      </c>
      <c r="L31" s="126"/>
      <c r="M31" s="127"/>
      <c r="N31" s="27"/>
      <c r="O31" s="27"/>
      <c r="P31" s="27"/>
      <c r="Q31" s="57"/>
      <c r="R31" s="35"/>
      <c r="S31" s="7">
        <f t="shared" ref="S31:T34" si="15">U31</f>
        <v>1</v>
      </c>
      <c r="T31" s="35">
        <f t="shared" si="15"/>
        <v>1</v>
      </c>
      <c r="U31" s="3">
        <f>IF(A31="",0,IF(Q$30="",1,IF(Q$30+$U$30*365&lt;$U$1,1,0)))</f>
        <v>1</v>
      </c>
      <c r="V31" s="163">
        <f>IF(A31="",0,IF(Q$30="",1,IF(Q$30+$V$30*365&lt;$U$1,1,0)))</f>
        <v>1</v>
      </c>
      <c r="W31" s="162" t="str">
        <f>IF(ISERROR(VLOOKUP(H31,'Directive OSH09 (FR)'!$O$6:$P$10,2,FALSE)),"",VLOOKUP(H31,'Directive OSH09 (FR)'!$O$6:$P$10,2,FALSE))</f>
        <v/>
      </c>
      <c r="X31" s="3" t="str">
        <f>IF(ISERROR(VLOOKUP(I31,'Directive OSH09 (FR)'!$O$13:$P$17,2,FALSE)),"",VLOOKUP(I31,'Directive OSH09 (FR)'!$O$13:$P$17,2,FALSE))</f>
        <v/>
      </c>
      <c r="Y31" s="163" t="str">
        <f>IF(J31="","",IF(J31&gt;=161,5,IF(J31&gt;=65,4,IF(J31&gt;=20,3,IF(J31&gt;=9,2,1)))))</f>
        <v/>
      </c>
      <c r="Z31" s="417"/>
      <c r="AA31" s="418"/>
      <c r="AB31" s="418"/>
      <c r="AC31" s="418"/>
      <c r="AD31" s="419"/>
      <c r="AE31" s="417"/>
      <c r="AF31" s="418"/>
      <c r="AG31" s="418"/>
      <c r="AH31" s="418"/>
      <c r="AI31" s="419"/>
    </row>
    <row r="32" spans="1:207">
      <c r="A32" s="261"/>
      <c r="B32" s="8"/>
      <c r="C32" s="8"/>
      <c r="D32" s="8"/>
      <c r="E32" s="266"/>
      <c r="F32" s="283"/>
      <c r="G32" s="321"/>
      <c r="H32" s="7"/>
      <c r="I32" s="8"/>
      <c r="J32" s="8" t="str">
        <f t="shared" ref="J32:J34" si="16">IF(ISERROR(W32*X32),"",W32*X32)</f>
        <v/>
      </c>
      <c r="K32" s="14" t="str">
        <f>IF(ISERROR(VLOOKUP(Y32,'Directive OSH09 (FR)'!$T$6:$U$10,2,FALSE)),"",VLOOKUP(Y32,'Directive OSH09 (FR)'!$T$6:$U$10,2,FALSE))</f>
        <v/>
      </c>
      <c r="L32" s="126"/>
      <c r="M32" s="127"/>
      <c r="N32" s="27"/>
      <c r="O32" s="27"/>
      <c r="P32" s="27"/>
      <c r="Q32" s="57"/>
      <c r="R32" s="35"/>
      <c r="S32" s="7">
        <f t="shared" si="15"/>
        <v>0</v>
      </c>
      <c r="T32" s="35">
        <f t="shared" si="15"/>
        <v>0</v>
      </c>
      <c r="U32" s="3">
        <f t="shared" ref="U32:U34" si="17">IF(A32="",0,IF(Q$30="",1,IF(Q$30+$U$30*365&lt;$U$1,1,0)))</f>
        <v>0</v>
      </c>
      <c r="V32" s="163">
        <f t="shared" ref="V32:V34" si="18">IF(A32="",0,IF(Q$30="",1,IF(Q$30+$V$30*365&lt;$U$1,1,0)))</f>
        <v>0</v>
      </c>
      <c r="W32" s="162" t="str">
        <f>IF(ISERROR(VLOOKUP(H32,'Directive OSH09 (FR)'!$O$6:$P$10,2,FALSE)),"",VLOOKUP(H32,'Directive OSH09 (FR)'!$O$6:$P$10,2,FALSE))</f>
        <v/>
      </c>
      <c r="X32" s="3" t="str">
        <f>IF(ISERROR(VLOOKUP(I32,'Directive OSH09 (FR)'!$O$13:$P$17,2,FALSE)),"",VLOOKUP(I32,'Directive OSH09 (FR)'!$O$13:$P$17,2,FALSE))</f>
        <v/>
      </c>
      <c r="Y32" s="163" t="str">
        <f t="shared" ref="Y32:Y34" si="19">IF(J32="","",IF(J32&gt;=161,5,IF(J32&gt;=65,4,IF(J32&gt;=20,3,IF(J32&gt;=9,2,1)))))</f>
        <v/>
      </c>
      <c r="Z32" s="417"/>
      <c r="AA32" s="418"/>
      <c r="AB32" s="418"/>
      <c r="AC32" s="418"/>
      <c r="AD32" s="419"/>
      <c r="AE32" s="417"/>
      <c r="AF32" s="418"/>
      <c r="AG32" s="418"/>
      <c r="AH32" s="418"/>
      <c r="AI32" s="419"/>
    </row>
    <row r="33" spans="1:35">
      <c r="A33" s="261"/>
      <c r="B33" s="8"/>
      <c r="C33" s="8"/>
      <c r="D33" s="8"/>
      <c r="E33" s="266"/>
      <c r="F33" s="283"/>
      <c r="G33" s="321"/>
      <c r="H33" s="7"/>
      <c r="I33" s="8"/>
      <c r="J33" s="8" t="str">
        <f t="shared" si="16"/>
        <v/>
      </c>
      <c r="K33" s="14" t="str">
        <f>IF(ISERROR(VLOOKUP(Y33,'Directive OSH09 (FR)'!$T$6:$U$10,2,FALSE)),"",VLOOKUP(Y33,'Directive OSH09 (FR)'!$T$6:$U$10,2,FALSE))</f>
        <v/>
      </c>
      <c r="L33" s="126"/>
      <c r="M33" s="127"/>
      <c r="N33" s="27"/>
      <c r="O33" s="27"/>
      <c r="P33" s="27"/>
      <c r="Q33" s="57"/>
      <c r="R33" s="35"/>
      <c r="S33" s="7">
        <f t="shared" si="15"/>
        <v>0</v>
      </c>
      <c r="T33" s="35">
        <f t="shared" si="15"/>
        <v>0</v>
      </c>
      <c r="U33" s="3">
        <f t="shared" si="17"/>
        <v>0</v>
      </c>
      <c r="V33" s="163">
        <f t="shared" si="18"/>
        <v>0</v>
      </c>
      <c r="W33" s="162" t="str">
        <f>IF(ISERROR(VLOOKUP(H33,'Directive OSH09 (FR)'!$O$6:$P$10,2,FALSE)),"",VLOOKUP(H33,'Directive OSH09 (FR)'!$O$6:$P$10,2,FALSE))</f>
        <v/>
      </c>
      <c r="X33" s="3" t="str">
        <f>IF(ISERROR(VLOOKUP(I33,'Directive OSH09 (FR)'!$O$13:$P$17,2,FALSE)),"",VLOOKUP(I33,'Directive OSH09 (FR)'!$O$13:$P$17,2,FALSE))</f>
        <v/>
      </c>
      <c r="Y33" s="163" t="str">
        <f t="shared" si="19"/>
        <v/>
      </c>
      <c r="Z33" s="417"/>
      <c r="AA33" s="418"/>
      <c r="AB33" s="418"/>
      <c r="AC33" s="418"/>
      <c r="AD33" s="419"/>
      <c r="AE33" s="417"/>
      <c r="AF33" s="418"/>
      <c r="AG33" s="418"/>
      <c r="AH33" s="418"/>
      <c r="AI33" s="419"/>
    </row>
    <row r="34" spans="1:35">
      <c r="A34" s="261"/>
      <c r="B34" s="8"/>
      <c r="C34" s="8"/>
      <c r="D34" s="8"/>
      <c r="E34" s="266"/>
      <c r="F34" s="283"/>
      <c r="G34" s="321"/>
      <c r="H34" s="7"/>
      <c r="I34" s="8"/>
      <c r="J34" s="8" t="str">
        <f t="shared" si="16"/>
        <v/>
      </c>
      <c r="K34" s="14" t="str">
        <f>IF(ISERROR(VLOOKUP(Y34,'Directive OSH09 (FR)'!$T$6:$U$10,2,FALSE)),"",VLOOKUP(Y34,'Directive OSH09 (FR)'!$T$6:$U$10,2,FALSE))</f>
        <v/>
      </c>
      <c r="L34" s="126"/>
      <c r="M34" s="127"/>
      <c r="N34" s="27"/>
      <c r="O34" s="27"/>
      <c r="P34" s="27"/>
      <c r="Q34" s="57"/>
      <c r="R34" s="35"/>
      <c r="S34" s="7">
        <f t="shared" si="15"/>
        <v>0</v>
      </c>
      <c r="T34" s="35">
        <f t="shared" si="15"/>
        <v>0</v>
      </c>
      <c r="U34" s="3">
        <f t="shared" si="17"/>
        <v>0</v>
      </c>
      <c r="V34" s="163">
        <f t="shared" si="18"/>
        <v>0</v>
      </c>
      <c r="W34" s="162" t="str">
        <f>IF(ISERROR(VLOOKUP(H34,'Directive OSH09 (FR)'!$O$6:$P$10,2,FALSE)),"",VLOOKUP(H34,'Directive OSH09 (FR)'!$O$6:$P$10,2,FALSE))</f>
        <v/>
      </c>
      <c r="X34" s="3" t="str">
        <f>IF(ISERROR(VLOOKUP(I34,'Directive OSH09 (FR)'!$O$13:$P$17,2,FALSE)),"",VLOOKUP(I34,'Directive OSH09 (FR)'!$O$13:$P$17,2,FALSE))</f>
        <v/>
      </c>
      <c r="Y34" s="163" t="str">
        <f t="shared" si="19"/>
        <v/>
      </c>
      <c r="Z34" s="417"/>
      <c r="AA34" s="418"/>
      <c r="AB34" s="418"/>
      <c r="AC34" s="418"/>
      <c r="AD34" s="419"/>
      <c r="AE34" s="417"/>
      <c r="AF34" s="418"/>
      <c r="AG34" s="418"/>
      <c r="AH34" s="418"/>
      <c r="AI34" s="419"/>
    </row>
    <row r="35" spans="1:35" ht="5.25" customHeight="1">
      <c r="A35" s="405"/>
      <c r="B35" s="62"/>
      <c r="C35" s="62"/>
      <c r="D35" s="62"/>
      <c r="E35" s="293"/>
      <c r="F35" s="293"/>
      <c r="G35" s="458"/>
      <c r="H35" s="61"/>
      <c r="I35" s="62"/>
      <c r="J35" s="62" t="str">
        <f>IF(ISERROR(W38*X38),"",W38*X38)</f>
        <v/>
      </c>
      <c r="K35" s="63" t="str">
        <f>IF(ISERROR(VLOOKUP(Y38,'Directive OSH09 (FR)'!$T$6:$U$10,2,FALSE)),"",VLOOKUP(Y38,'Directive OSH09 (FR)'!$T$6:$U$10,2,FALSE))</f>
        <v/>
      </c>
      <c r="L35" s="61"/>
      <c r="M35" s="64"/>
      <c r="N35" s="64"/>
      <c r="O35" s="64"/>
      <c r="P35" s="64"/>
      <c r="Q35" s="65"/>
      <c r="R35" s="66"/>
      <c r="S35" s="61">
        <f>U38</f>
        <v>0</v>
      </c>
      <c r="T35" s="66">
        <f>V38</f>
        <v>0</v>
      </c>
      <c r="U35" s="164">
        <f>IF(A38="",0,IF(Q$30="",1,IF(Q$30+$U$30*365&lt;$U$1,1,0)))</f>
        <v>0</v>
      </c>
      <c r="V35" s="165">
        <f>IF(A38="",0,IF(Q$30="",1,IF(Q$30+$V$30*365&lt;$U$1,1,0)))</f>
        <v>0</v>
      </c>
      <c r="W35" s="162" t="str">
        <f>IF(ISERROR(VLOOKUP(H38,'Directive OSH09 (FR)'!$O$6:$P$10,2,FALSE)),"",VLOOKUP(H38,'Directive OSH09 (FR)'!$O$6:$P$10,2,FALSE))</f>
        <v/>
      </c>
      <c r="X35" s="3" t="str">
        <f>IF(ISERROR(VLOOKUP(I38,'Directive OSH09 (FR)'!$O$13:$P$17,2,FALSE)),"",VLOOKUP(I38,'Directive OSH09 (FR)'!$O$13:$P$17,2,FALSE))</f>
        <v/>
      </c>
      <c r="Y35" s="163" t="str">
        <f>IF(J38="","",IF(J38&gt;=161,5,IF(J38&gt;=65,4,IF(J38&gt;=20,3,IF(J38&gt;=9,2,1)))))</f>
        <v/>
      </c>
      <c r="Z35" s="417"/>
      <c r="AA35" s="418"/>
      <c r="AB35" s="418"/>
      <c r="AC35" s="418"/>
      <c r="AD35" s="419"/>
      <c r="AE35" s="417"/>
      <c r="AF35" s="418"/>
      <c r="AG35" s="418"/>
      <c r="AH35" s="418"/>
      <c r="AI35" s="419"/>
    </row>
    <row r="36" spans="1:35" ht="14.25">
      <c r="A36" s="354" t="s">
        <v>272</v>
      </c>
      <c r="B36" s="391"/>
      <c r="C36" s="391"/>
      <c r="D36" s="391"/>
      <c r="E36" s="292"/>
      <c r="F36" s="292"/>
      <c r="G36" s="457"/>
      <c r="H36" s="454"/>
      <c r="I36" s="391"/>
      <c r="J36" s="391" t="str">
        <f>IF(SUM(J37:J41)=0,"",MAX(J37:J41))</f>
        <v/>
      </c>
      <c r="K36" s="24" t="str">
        <f>IF(ISERROR(VLOOKUP(Y36,'Directive OSH09 (FR)'!$T$6:$U$10,2,FALSE)),"",VLOOKUP(Y36,'Directive OSH09 (FR)'!$T$6:$U$10,2,FALSE))</f>
        <v/>
      </c>
      <c r="L36" s="43" t="str">
        <f>IF(ISERROR(VLOOKUP($A36,Dangers!$B$4:$G$1001,4,FALSE)),"ERR",IF(ISBLANK(VLOOKUP($A36,Dangers!$B$4:$G$1001,4,FALSE)),"","Yes"))</f>
        <v>Yes</v>
      </c>
      <c r="M36" s="26" t="str">
        <f>IF(ISERROR(VLOOKUP($A36,Dangers!$B$4:$G$1001,6,FALSE)),"ERR",IF(ISBLANK((VLOOKUP($A36,Dangers!$B$4:$G$1001,6,FALSE))),"","Yes"))</f>
        <v>Yes</v>
      </c>
      <c r="N36" s="26"/>
      <c r="O36" s="26"/>
      <c r="P36" s="26"/>
      <c r="Q36" s="132">
        <f>IF(OR(L36="Yes",M36="Yes"),MAX(Q37:Q41),"")</f>
        <v>0</v>
      </c>
      <c r="R36" s="34"/>
      <c r="S36" s="43">
        <f ca="1">IF(L36="Yes",IF(SUM(S37:S41)=0,0,1),2)</f>
        <v>1</v>
      </c>
      <c r="T36" s="34">
        <f ca="1">IF(M36="Yes",IF(SUM(T37:T41)=0,0,1),2)</f>
        <v>1</v>
      </c>
      <c r="U36" s="160">
        <v>3</v>
      </c>
      <c r="V36" s="161">
        <v>5</v>
      </c>
      <c r="W36" s="162" t="str">
        <f>IF(ISERROR(VLOOKUP(H36,'Directive OSH09 (FR)'!$O$6:$P$10,2,FALSE)),"",VLOOKUP(H36,'Directive OSH09 (FR)'!$O$6:$P$10,2,FALSE))</f>
        <v/>
      </c>
      <c r="X36" s="3" t="str">
        <f>IF(ISERROR(VLOOKUP(I36,'Directive OSH09 (FR)'!$O$13:$P$17,2,FALSE)),"",VLOOKUP(I36,'Directive OSH09 (FR)'!$O$13:$P$17,2,FALSE))</f>
        <v/>
      </c>
      <c r="Y36" s="163" t="str">
        <f>IF(J36="","",IF(J36&gt;=161,5,IF(J36&gt;=65,4,IF(J36&gt;=20,3,IF(J36&gt;=9,2,1)))))</f>
        <v/>
      </c>
      <c r="Z36" s="232"/>
      <c r="AA36" s="233"/>
      <c r="AB36" s="233"/>
      <c r="AC36" s="233"/>
      <c r="AD36" s="234"/>
      <c r="AE36" s="232"/>
      <c r="AF36" s="233"/>
      <c r="AG36" s="233"/>
      <c r="AH36" s="233"/>
      <c r="AI36" s="234"/>
    </row>
    <row r="37" spans="1:35">
      <c r="A37" s="260" t="s">
        <v>463</v>
      </c>
      <c r="B37" s="8"/>
      <c r="C37" s="255"/>
      <c r="D37" s="8"/>
      <c r="E37" s="266"/>
      <c r="F37" s="283"/>
      <c r="G37" s="321"/>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ca="1" si="20">U37</f>
        <v>1</v>
      </c>
      <c r="T37" s="35">
        <f t="shared" ca="1" si="20"/>
        <v>1</v>
      </c>
      <c r="U37" s="3">
        <f ca="1">IF(A37="",0,IF(Q$36="",1,IF(Q$36+$U$36*365&lt;$U$1,1,0)))</f>
        <v>1</v>
      </c>
      <c r="V37" s="163">
        <f ca="1">IF(A37="",0,IF(Q$36="",1,IF(Q$36+$V$36*365&lt;$U$1,1,0)))</f>
        <v>1</v>
      </c>
      <c r="W37" s="162" t="str">
        <f>IF(ISERROR(VLOOKUP(H37,'Directive OSH09 (FR)'!$O$6:$P$10,2,FALSE)),"",VLOOKUP(H37,'Directive OSH09 (FR)'!$O$6:$P$10,2,FALSE))</f>
        <v/>
      </c>
      <c r="X37" s="3" t="str">
        <f>IF(ISERROR(VLOOKUP(I37,'Directive OSH09 (FR)'!$O$13:$P$17,2,FALSE)),"",VLOOKUP(I37,'Directive OSH09 (FR)'!$O$13:$P$17,2,FALSE))</f>
        <v/>
      </c>
      <c r="Y37" s="163" t="str">
        <f>IF(J37="","",IF(J37&gt;=161,5,IF(J37&gt;=65,4,IF(J37&gt;=20,3,IF(J37&gt;=9,2,1)))))</f>
        <v/>
      </c>
      <c r="Z37" s="417"/>
      <c r="AA37" s="418"/>
      <c r="AB37" s="418"/>
      <c r="AC37" s="418"/>
      <c r="AD37" s="419"/>
      <c r="AE37" s="417"/>
      <c r="AF37" s="418"/>
      <c r="AG37" s="418"/>
      <c r="AH37" s="418"/>
      <c r="AI37" s="419"/>
    </row>
    <row r="38" spans="1:35">
      <c r="A38" s="261"/>
      <c r="B38" s="8"/>
      <c r="C38" s="255"/>
      <c r="D38" s="8"/>
      <c r="E38" s="266"/>
      <c r="F38" s="283"/>
      <c r="G38" s="321"/>
      <c r="H38" s="7"/>
      <c r="I38" s="8"/>
      <c r="J38" s="8" t="str">
        <f t="shared" ref="J38:J41" si="21">IF(ISERROR(W38*X38),"",W38*X38)</f>
        <v/>
      </c>
      <c r="K38" s="14" t="str">
        <f>IF(ISERROR(VLOOKUP(Y38,'Directive OSH09 (FR)'!$T$6:$U$10,2,FALSE)),"",VLOOKUP(Y38,'Directive OSH09 (FR)'!$T$6:$U$10,2,FALSE))</f>
        <v/>
      </c>
      <c r="L38" s="126"/>
      <c r="M38" s="127"/>
      <c r="N38" s="27"/>
      <c r="O38" s="27"/>
      <c r="P38" s="27"/>
      <c r="Q38" s="57"/>
      <c r="R38" s="35"/>
      <c r="S38" s="7">
        <f t="shared" si="20"/>
        <v>0</v>
      </c>
      <c r="T38" s="35">
        <f t="shared" si="20"/>
        <v>0</v>
      </c>
      <c r="U38" s="3">
        <f t="shared" ref="U38:U41" si="22">IF(A38="",0,IF(Q$36="",1,IF(Q$36+$U$36*365&lt;$U$1,1,0)))</f>
        <v>0</v>
      </c>
      <c r="V38" s="163">
        <f t="shared" ref="V38:V41" si="23">IF(A38="",0,IF(Q$36="",1,IF(Q$36+$V$36*365&lt;$U$1,1,0)))</f>
        <v>0</v>
      </c>
      <c r="W38" s="162" t="str">
        <f>IF(ISERROR(VLOOKUP(H38,'Directive OSH09 (FR)'!$O$6:$P$10,2,FALSE)),"",VLOOKUP(H38,'Directive OSH09 (FR)'!$O$6:$P$10,2,FALSE))</f>
        <v/>
      </c>
      <c r="X38" s="3" t="str">
        <f>IF(ISERROR(VLOOKUP(I38,'Directive OSH09 (FR)'!$O$13:$P$17,2,FALSE)),"",VLOOKUP(I38,'Directive OSH09 (FR)'!$O$13:$P$17,2,FALSE))</f>
        <v/>
      </c>
      <c r="Y38" s="163" t="str">
        <f t="shared" ref="Y38:Y41" si="24">IF(J38="","",IF(J38&gt;=161,5,IF(J38&gt;=65,4,IF(J38&gt;=20,3,IF(J38&gt;=9,2,1)))))</f>
        <v/>
      </c>
      <c r="Z38" s="417"/>
      <c r="AA38" s="418"/>
      <c r="AB38" s="418"/>
      <c r="AC38" s="418"/>
      <c r="AD38" s="419"/>
      <c r="AE38" s="417"/>
      <c r="AF38" s="418"/>
      <c r="AG38" s="418"/>
      <c r="AH38" s="418"/>
      <c r="AI38" s="419"/>
    </row>
    <row r="39" spans="1:35">
      <c r="A39" s="261"/>
      <c r="B39" s="8"/>
      <c r="C39" s="255"/>
      <c r="D39" s="8"/>
      <c r="E39" s="266"/>
      <c r="F39" s="283"/>
      <c r="G39" s="321"/>
      <c r="H39" s="7"/>
      <c r="I39" s="8"/>
      <c r="J39" s="8" t="str">
        <f t="shared" si="21"/>
        <v/>
      </c>
      <c r="K39" s="14" t="str">
        <f>IF(ISERROR(VLOOKUP(Y39,'Directive OSH09 (FR)'!$T$6:$U$10,2,FALSE)),"",VLOOKUP(Y39,'Directive OSH09 (FR)'!$T$6:$U$10,2,FALSE))</f>
        <v/>
      </c>
      <c r="L39" s="126"/>
      <c r="M39" s="127"/>
      <c r="N39" s="27"/>
      <c r="O39" s="27"/>
      <c r="P39" s="27"/>
      <c r="Q39" s="57"/>
      <c r="R39" s="35"/>
      <c r="S39" s="7">
        <f t="shared" si="20"/>
        <v>0</v>
      </c>
      <c r="T39" s="35">
        <f t="shared" si="20"/>
        <v>0</v>
      </c>
      <c r="U39" s="3">
        <f t="shared" si="22"/>
        <v>0</v>
      </c>
      <c r="V39" s="163">
        <f t="shared" si="23"/>
        <v>0</v>
      </c>
      <c r="W39" s="162" t="str">
        <f>IF(ISERROR(VLOOKUP(H39,'Directive OSH09 (FR)'!$O$6:$P$10,2,FALSE)),"",VLOOKUP(H39,'Directive OSH09 (FR)'!$O$6:$P$10,2,FALSE))</f>
        <v/>
      </c>
      <c r="X39" s="3" t="str">
        <f>IF(ISERROR(VLOOKUP(I39,'Directive OSH09 (FR)'!$O$13:$P$17,2,FALSE)),"",VLOOKUP(I39,'Directive OSH09 (FR)'!$O$13:$P$17,2,FALSE))</f>
        <v/>
      </c>
      <c r="Y39" s="163" t="str">
        <f t="shared" si="24"/>
        <v/>
      </c>
      <c r="Z39" s="417"/>
      <c r="AA39" s="418"/>
      <c r="AB39" s="418"/>
      <c r="AC39" s="418"/>
      <c r="AD39" s="419"/>
      <c r="AE39" s="417"/>
      <c r="AF39" s="418"/>
      <c r="AG39" s="418"/>
      <c r="AH39" s="418"/>
      <c r="AI39" s="419"/>
    </row>
    <row r="40" spans="1:35">
      <c r="A40" s="261"/>
      <c r="B40" s="8"/>
      <c r="C40" s="255"/>
      <c r="D40" s="8"/>
      <c r="E40" s="266"/>
      <c r="F40" s="283"/>
      <c r="G40" s="321"/>
      <c r="H40" s="7"/>
      <c r="I40" s="8"/>
      <c r="J40" s="8" t="str">
        <f t="shared" si="21"/>
        <v/>
      </c>
      <c r="K40" s="14" t="str">
        <f>IF(ISERROR(VLOOKUP(Y40,'Directive OSH09 (FR)'!$T$6:$U$10,2,FALSE)),"",VLOOKUP(Y40,'Directive OSH09 (FR)'!$T$6:$U$10,2,FALSE))</f>
        <v/>
      </c>
      <c r="L40" s="126"/>
      <c r="M40" s="127"/>
      <c r="N40" s="27"/>
      <c r="O40" s="27"/>
      <c r="P40" s="27"/>
      <c r="Q40" s="57"/>
      <c r="R40" s="35"/>
      <c r="S40" s="7">
        <f t="shared" si="20"/>
        <v>0</v>
      </c>
      <c r="T40" s="35">
        <f t="shared" si="20"/>
        <v>0</v>
      </c>
      <c r="U40" s="3">
        <f t="shared" si="22"/>
        <v>0</v>
      </c>
      <c r="V40" s="163">
        <f t="shared" si="23"/>
        <v>0</v>
      </c>
      <c r="W40" s="162" t="str">
        <f>IF(ISERROR(VLOOKUP(H40,'Directive OSH09 (FR)'!$O$6:$P$10,2,FALSE)),"",VLOOKUP(H40,'Directive OSH09 (FR)'!$O$6:$P$10,2,FALSE))</f>
        <v/>
      </c>
      <c r="X40" s="3" t="str">
        <f>IF(ISERROR(VLOOKUP(I40,'Directive OSH09 (FR)'!$O$13:$P$17,2,FALSE)),"",VLOOKUP(I40,'Directive OSH09 (FR)'!$O$13:$P$17,2,FALSE))</f>
        <v/>
      </c>
      <c r="Y40" s="163" t="str">
        <f t="shared" si="24"/>
        <v/>
      </c>
      <c r="Z40" s="417"/>
      <c r="AA40" s="418"/>
      <c r="AB40" s="418"/>
      <c r="AC40" s="418"/>
      <c r="AD40" s="419"/>
      <c r="AE40" s="417"/>
      <c r="AF40" s="418"/>
      <c r="AG40" s="418"/>
      <c r="AH40" s="418"/>
      <c r="AI40" s="419"/>
    </row>
    <row r="41" spans="1:35" ht="5.25" customHeight="1">
      <c r="A41" s="405"/>
      <c r="B41" s="62"/>
      <c r="C41" s="306"/>
      <c r="D41" s="62"/>
      <c r="E41" s="293"/>
      <c r="F41" s="293"/>
      <c r="G41" s="458"/>
      <c r="H41" s="61"/>
      <c r="I41" s="62"/>
      <c r="J41" s="62" t="str">
        <f t="shared" si="21"/>
        <v/>
      </c>
      <c r="K41" s="63" t="str">
        <f>IF(ISERROR(VLOOKUP(Y41,'Directive OSH09 (FR)'!$T$6:$U$10,2,FALSE)),"",VLOOKUP(Y41,'Directive OSH09 (FR)'!$T$6:$U$10,2,FALSE))</f>
        <v/>
      </c>
      <c r="L41" s="61"/>
      <c r="M41" s="64"/>
      <c r="N41" s="64"/>
      <c r="O41" s="64"/>
      <c r="P41" s="64"/>
      <c r="Q41" s="65"/>
      <c r="R41" s="66"/>
      <c r="S41" s="61">
        <f t="shared" si="20"/>
        <v>0</v>
      </c>
      <c r="T41" s="66">
        <f t="shared" si="20"/>
        <v>0</v>
      </c>
      <c r="U41" s="164">
        <f t="shared" si="22"/>
        <v>0</v>
      </c>
      <c r="V41" s="165">
        <f t="shared" si="23"/>
        <v>0</v>
      </c>
      <c r="W41" s="162" t="str">
        <f>IF(ISERROR(VLOOKUP(H41,'Directive OSH09 (FR)'!$O$6:$P$10,2,FALSE)),"",VLOOKUP(H41,'Directive OSH09 (FR)'!$O$6:$P$10,2,FALSE))</f>
        <v/>
      </c>
      <c r="X41" s="3" t="str">
        <f>IF(ISERROR(VLOOKUP(I41,'Directive OSH09 (FR)'!$O$13:$P$17,2,FALSE)),"",VLOOKUP(I41,'Directive OSH09 (FR)'!$O$13:$P$17,2,FALSE))</f>
        <v/>
      </c>
      <c r="Y41" s="163" t="str">
        <f t="shared" si="24"/>
        <v/>
      </c>
      <c r="Z41" s="417"/>
      <c r="AA41" s="418"/>
      <c r="AB41" s="418"/>
      <c r="AC41" s="418"/>
      <c r="AD41" s="419"/>
      <c r="AE41" s="417"/>
      <c r="AF41" s="418"/>
      <c r="AG41" s="418"/>
      <c r="AH41" s="418"/>
      <c r="AI41" s="419"/>
    </row>
    <row r="42" spans="1:35">
      <c r="A42" s="268" t="s">
        <v>274</v>
      </c>
      <c r="B42" s="391"/>
      <c r="C42" s="391"/>
      <c r="D42" s="391"/>
      <c r="E42" s="292"/>
      <c r="F42" s="292"/>
      <c r="G42" s="457"/>
      <c r="H42" s="454"/>
      <c r="I42" s="391"/>
      <c r="J42" s="391" t="str">
        <f>IF(SUM(J43:J47)=0,"",MAX(J43:J47))</f>
        <v/>
      </c>
      <c r="K42" s="24" t="str">
        <f>IF(ISERROR(VLOOKUP(Y42,'Directive OSH09 (FR)'!$T$6:$U$10,2,FALSE)),"",VLOOKUP(Y42,'Directive OSH09 (FR)'!$T$6:$U$10,2,FALSE))</f>
        <v/>
      </c>
      <c r="L42" s="43" t="str">
        <f>IF(ISERROR(VLOOKUP($A42,Dangers!$B$4:$G$1001,4,FALSE)),"ERR",IF(ISBLANK(VLOOKUP($A42,Dangers!$B$4:$G$1001,4,FALSE)),"","Yes"))</f>
        <v/>
      </c>
      <c r="M42" s="26" t="str">
        <f>IF(ISERROR(VLOOKUP($A42,Dangers!$B$4:$G$1001,6,FALSE)),"ERR",IF(ISBLANK((VLOOKUP($A42,Dangers!$B$4:$G$1001,6,FALSE))),"","Yes"))</f>
        <v/>
      </c>
      <c r="N42" s="26"/>
      <c r="O42" s="26"/>
      <c r="P42" s="26"/>
      <c r="Q42" s="132" t="str">
        <f>IF(OR(L42="Yes",M42="Yes"),MAX(Q43:Q47),"")</f>
        <v/>
      </c>
      <c r="R42" s="34"/>
      <c r="S42" s="43">
        <f>IF(L42="Yes",IF(SUM(S43:S47)=0,0,1),2)</f>
        <v>2</v>
      </c>
      <c r="T42" s="34">
        <f>IF(M42="Yes",IF(SUM(T43:T47)=0,0,1),2)</f>
        <v>2</v>
      </c>
      <c r="U42" s="160">
        <v>0</v>
      </c>
      <c r="V42" s="161">
        <v>0</v>
      </c>
      <c r="W42" s="162" t="str">
        <f>IF(ISERROR(VLOOKUP(H42,'Directive OSH09 (FR)'!$O$6:$P$10,2,FALSE)),"",VLOOKUP(H42,'Directive OSH09 (FR)'!$O$6:$P$10,2,FALSE))</f>
        <v/>
      </c>
      <c r="X42" s="3" t="str">
        <f>IF(ISERROR(VLOOKUP(I42,'Directive OSH09 (FR)'!$O$13:$P$17,2,FALSE)),"",VLOOKUP(I42,'Directive OSH09 (FR)'!$O$13:$P$17,2,FALSE))</f>
        <v/>
      </c>
      <c r="Y42" s="163" t="str">
        <f>IF(J42="","",IF(J42&gt;=161,5,IF(J42&gt;=65,4,IF(J42&gt;=20,3,IF(J42&gt;=9,2,1)))))</f>
        <v/>
      </c>
      <c r="Z42" s="232"/>
      <c r="AA42" s="233"/>
      <c r="AB42" s="233"/>
      <c r="AC42" s="233"/>
      <c r="AD42" s="234"/>
      <c r="AE42" s="232"/>
      <c r="AF42" s="233"/>
      <c r="AG42" s="233"/>
      <c r="AH42" s="233"/>
      <c r="AI42" s="234"/>
    </row>
    <row r="43" spans="1:35">
      <c r="A43" s="260" t="s">
        <v>463</v>
      </c>
      <c r="B43" s="8"/>
      <c r="C43" s="8"/>
      <c r="D43" s="8"/>
      <c r="E43" s="266"/>
      <c r="F43" s="283"/>
      <c r="G43" s="321"/>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25">U43</f>
        <v>1</v>
      </c>
      <c r="T43" s="35">
        <f t="shared" si="25"/>
        <v>1</v>
      </c>
      <c r="U43" s="3">
        <f>IF(A43="",0,IF(Q$42="",1,IF(Q$42+$U$42*365&lt;$U$1,1,0)))</f>
        <v>1</v>
      </c>
      <c r="V43" s="163">
        <f>IF(A43="",0,IF(Q$42="",1,IF(Q$42+$V$42*365&lt;$U$1,1,0)))</f>
        <v>1</v>
      </c>
      <c r="W43" s="162" t="str">
        <f>IF(ISERROR(VLOOKUP(H43,'Directive OSH09 (FR)'!$O$6:$P$10,2,FALSE)),"",VLOOKUP(H43,'Directive OSH09 (FR)'!$O$6:$P$10,2,FALSE))</f>
        <v/>
      </c>
      <c r="X43" s="3" t="str">
        <f>IF(ISERROR(VLOOKUP(I43,'Directive OSH09 (FR)'!$O$13:$P$17,2,FALSE)),"",VLOOKUP(I43,'Directive OSH09 (FR)'!$O$13:$P$17,2,FALSE))</f>
        <v/>
      </c>
      <c r="Y43" s="163" t="str">
        <f>IF(J43="","",IF(J43&gt;=161,5,IF(J43&gt;=65,4,IF(J43&gt;=20,3,IF(J43&gt;=9,2,1)))))</f>
        <v/>
      </c>
      <c r="Z43" s="417"/>
      <c r="AA43" s="418"/>
      <c r="AB43" s="418"/>
      <c r="AC43" s="418"/>
      <c r="AD43" s="419"/>
      <c r="AE43" s="417"/>
      <c r="AF43" s="418"/>
      <c r="AG43" s="418"/>
      <c r="AH43" s="418"/>
      <c r="AI43" s="419"/>
    </row>
    <row r="44" spans="1:35">
      <c r="A44" s="261"/>
      <c r="B44" s="8"/>
      <c r="C44" s="8"/>
      <c r="D44" s="8"/>
      <c r="E44" s="266"/>
      <c r="F44" s="283"/>
      <c r="G44" s="321"/>
      <c r="H44" s="7"/>
      <c r="I44" s="8"/>
      <c r="J44" s="8" t="str">
        <f t="shared" ref="J44:J47" si="26">IF(ISERROR(W44*X44),"",W44*X44)</f>
        <v/>
      </c>
      <c r="K44" s="14" t="str">
        <f>IF(ISERROR(VLOOKUP(Y44,'Directive OSH09 (FR)'!$T$6:$U$10,2,FALSE)),"",VLOOKUP(Y44,'Directive OSH09 (FR)'!$T$6:$U$10,2,FALSE))</f>
        <v/>
      </c>
      <c r="L44" s="126"/>
      <c r="M44" s="127"/>
      <c r="N44" s="27"/>
      <c r="O44" s="27"/>
      <c r="P44" s="27"/>
      <c r="Q44" s="57"/>
      <c r="R44" s="35"/>
      <c r="S44" s="7">
        <f t="shared" si="25"/>
        <v>0</v>
      </c>
      <c r="T44" s="35">
        <f t="shared" si="25"/>
        <v>0</v>
      </c>
      <c r="U44" s="3">
        <f t="shared" ref="U44:U47" si="27">IF(A44="",0,IF(Q$42="",1,IF(Q$42+$U$42*365&lt;$U$1,1,0)))</f>
        <v>0</v>
      </c>
      <c r="V44" s="163">
        <f t="shared" ref="V44:V47" si="28">IF(A44="",0,IF(Q$42="",1,IF(Q$42+$V$42*365&lt;$U$1,1,0)))</f>
        <v>0</v>
      </c>
      <c r="W44" s="162" t="str">
        <f>IF(ISERROR(VLOOKUP(H44,'Directive OSH09 (FR)'!$O$6:$P$10,2,FALSE)),"",VLOOKUP(H44,'Directive OSH09 (FR)'!$O$6:$P$10,2,FALSE))</f>
        <v/>
      </c>
      <c r="X44" s="3" t="str">
        <f>IF(ISERROR(VLOOKUP(I44,'Directive OSH09 (FR)'!$O$13:$P$17,2,FALSE)),"",VLOOKUP(I44,'Directive OSH09 (FR)'!$O$13:$P$17,2,FALSE))</f>
        <v/>
      </c>
      <c r="Y44" s="163" t="str">
        <f t="shared" ref="Y44:Y47" si="29">IF(J44="","",IF(J44&gt;=161,5,IF(J44&gt;=65,4,IF(J44&gt;=20,3,IF(J44&gt;=9,2,1)))))</f>
        <v/>
      </c>
      <c r="Z44" s="417"/>
      <c r="AA44" s="418"/>
      <c r="AB44" s="418"/>
      <c r="AC44" s="418"/>
      <c r="AD44" s="419"/>
      <c r="AE44" s="417"/>
      <c r="AF44" s="418"/>
      <c r="AG44" s="418"/>
      <c r="AH44" s="418"/>
      <c r="AI44" s="419"/>
    </row>
    <row r="45" spans="1:35">
      <c r="A45" s="261"/>
      <c r="B45" s="8"/>
      <c r="C45" s="8"/>
      <c r="D45" s="8"/>
      <c r="E45" s="266"/>
      <c r="F45" s="283"/>
      <c r="G45" s="321"/>
      <c r="H45" s="7"/>
      <c r="I45" s="8"/>
      <c r="J45" s="8" t="str">
        <f t="shared" si="26"/>
        <v/>
      </c>
      <c r="K45" s="14" t="str">
        <f>IF(ISERROR(VLOOKUP(Y45,'Directive OSH09 (FR)'!$T$6:$U$10,2,FALSE)),"",VLOOKUP(Y45,'Directive OSH09 (FR)'!$T$6:$U$10,2,FALSE))</f>
        <v/>
      </c>
      <c r="L45" s="126"/>
      <c r="M45" s="127"/>
      <c r="N45" s="27"/>
      <c r="O45" s="27"/>
      <c r="P45" s="27"/>
      <c r="Q45" s="57"/>
      <c r="R45" s="35"/>
      <c r="S45" s="7">
        <f t="shared" si="25"/>
        <v>0</v>
      </c>
      <c r="T45" s="35">
        <f t="shared" si="25"/>
        <v>0</v>
      </c>
      <c r="U45" s="3">
        <f t="shared" si="27"/>
        <v>0</v>
      </c>
      <c r="V45" s="163">
        <f t="shared" si="28"/>
        <v>0</v>
      </c>
      <c r="W45" s="162" t="str">
        <f>IF(ISERROR(VLOOKUP(H45,'Directive OSH09 (FR)'!$O$6:$P$10,2,FALSE)),"",VLOOKUP(H45,'Directive OSH09 (FR)'!$O$6:$P$10,2,FALSE))</f>
        <v/>
      </c>
      <c r="X45" s="3" t="str">
        <f>IF(ISERROR(VLOOKUP(I45,'Directive OSH09 (FR)'!$O$13:$P$17,2,FALSE)),"",VLOOKUP(I45,'Directive OSH09 (FR)'!$O$13:$P$17,2,FALSE))</f>
        <v/>
      </c>
      <c r="Y45" s="163" t="str">
        <f t="shared" si="29"/>
        <v/>
      </c>
      <c r="Z45" s="417"/>
      <c r="AA45" s="418"/>
      <c r="AB45" s="418"/>
      <c r="AC45" s="418"/>
      <c r="AD45" s="419"/>
      <c r="AE45" s="417"/>
      <c r="AF45" s="418"/>
      <c r="AG45" s="418"/>
      <c r="AH45" s="418"/>
      <c r="AI45" s="419"/>
    </row>
    <row r="46" spans="1:35">
      <c r="A46" s="261"/>
      <c r="B46" s="8"/>
      <c r="C46" s="8"/>
      <c r="D46" s="8"/>
      <c r="E46" s="266"/>
      <c r="F46" s="283"/>
      <c r="G46" s="321"/>
      <c r="H46" s="7"/>
      <c r="I46" s="8"/>
      <c r="J46" s="8" t="str">
        <f t="shared" si="26"/>
        <v/>
      </c>
      <c r="K46" s="14" t="str">
        <f>IF(ISERROR(VLOOKUP(Y46,'Directive OSH09 (FR)'!$T$6:$U$10,2,FALSE)),"",VLOOKUP(Y46,'Directive OSH09 (FR)'!$T$6:$U$10,2,FALSE))</f>
        <v/>
      </c>
      <c r="L46" s="126"/>
      <c r="M46" s="127"/>
      <c r="N46" s="27"/>
      <c r="O46" s="27"/>
      <c r="P46" s="27"/>
      <c r="Q46" s="57"/>
      <c r="R46" s="35"/>
      <c r="S46" s="7">
        <f t="shared" si="25"/>
        <v>0</v>
      </c>
      <c r="T46" s="35">
        <f t="shared" si="25"/>
        <v>0</v>
      </c>
      <c r="U46" s="3">
        <f t="shared" si="27"/>
        <v>0</v>
      </c>
      <c r="V46" s="163">
        <f t="shared" si="28"/>
        <v>0</v>
      </c>
      <c r="W46" s="162" t="str">
        <f>IF(ISERROR(VLOOKUP(H46,'Directive OSH09 (FR)'!$O$6:$P$10,2,FALSE)),"",VLOOKUP(H46,'Directive OSH09 (FR)'!$O$6:$P$10,2,FALSE))</f>
        <v/>
      </c>
      <c r="X46" s="3" t="str">
        <f>IF(ISERROR(VLOOKUP(I46,'Directive OSH09 (FR)'!$O$13:$P$17,2,FALSE)),"",VLOOKUP(I46,'Directive OSH09 (FR)'!$O$13:$P$17,2,FALSE))</f>
        <v/>
      </c>
      <c r="Y46" s="163" t="str">
        <f t="shared" si="29"/>
        <v/>
      </c>
      <c r="Z46" s="417"/>
      <c r="AA46" s="418"/>
      <c r="AB46" s="418"/>
      <c r="AC46" s="418"/>
      <c r="AD46" s="419"/>
      <c r="AE46" s="417"/>
      <c r="AF46" s="418"/>
      <c r="AG46" s="418"/>
      <c r="AH46" s="418"/>
      <c r="AI46" s="419"/>
    </row>
    <row r="47" spans="1:35" ht="5.25" customHeight="1">
      <c r="A47" s="405"/>
      <c r="B47" s="62"/>
      <c r="C47" s="62"/>
      <c r="D47" s="62"/>
      <c r="E47" s="293"/>
      <c r="F47" s="293"/>
      <c r="G47" s="458"/>
      <c r="H47" s="61"/>
      <c r="I47" s="62"/>
      <c r="J47" s="62" t="str">
        <f t="shared" si="26"/>
        <v/>
      </c>
      <c r="K47" s="63" t="str">
        <f>IF(ISERROR(VLOOKUP(Y47,'Directive OSH09 (FR)'!$T$6:$U$10,2,FALSE)),"",VLOOKUP(Y47,'Directive OSH09 (FR)'!$T$6:$U$10,2,FALSE))</f>
        <v/>
      </c>
      <c r="L47" s="61"/>
      <c r="M47" s="64"/>
      <c r="N47" s="64"/>
      <c r="O47" s="64"/>
      <c r="P47" s="64"/>
      <c r="Q47" s="65"/>
      <c r="R47" s="66"/>
      <c r="S47" s="61">
        <f t="shared" si="25"/>
        <v>0</v>
      </c>
      <c r="T47" s="66">
        <f t="shared" si="25"/>
        <v>0</v>
      </c>
      <c r="U47" s="164">
        <f t="shared" si="27"/>
        <v>0</v>
      </c>
      <c r="V47" s="165">
        <f t="shared" si="28"/>
        <v>0</v>
      </c>
      <c r="W47" s="162" t="str">
        <f>IF(ISERROR(VLOOKUP(H47,'Directive OSH09 (FR)'!$O$6:$P$10,2,FALSE)),"",VLOOKUP(H47,'Directive OSH09 (FR)'!$O$6:$P$10,2,FALSE))</f>
        <v/>
      </c>
      <c r="X47" s="3" t="str">
        <f>IF(ISERROR(VLOOKUP(I47,'Directive OSH09 (FR)'!$O$13:$P$17,2,FALSE)),"",VLOOKUP(I47,'Directive OSH09 (FR)'!$O$13:$P$17,2,FALSE))</f>
        <v/>
      </c>
      <c r="Y47" s="163" t="str">
        <f t="shared" si="29"/>
        <v/>
      </c>
      <c r="Z47" s="417"/>
      <c r="AA47" s="418"/>
      <c r="AB47" s="418"/>
      <c r="AC47" s="418"/>
      <c r="AD47" s="419"/>
      <c r="AE47" s="417"/>
      <c r="AF47" s="418"/>
      <c r="AG47" s="418"/>
      <c r="AH47" s="418"/>
      <c r="AI47" s="419"/>
    </row>
    <row r="48" spans="1:35" ht="14.25">
      <c r="A48" s="354" t="s">
        <v>275</v>
      </c>
      <c r="B48" s="391"/>
      <c r="C48" s="391"/>
      <c r="D48" s="391"/>
      <c r="E48" s="292"/>
      <c r="F48" s="292"/>
      <c r="G48" s="457"/>
      <c r="H48" s="454"/>
      <c r="I48" s="391"/>
      <c r="J48" s="391" t="str">
        <f>IF(SUM(J49:J53)=0,"",MAX(J49:J53))</f>
        <v/>
      </c>
      <c r="K48" s="24" t="str">
        <f>IF(ISERROR(VLOOKUP(Y48,'Directive OSH09 (FR)'!$T$6:$U$10,2,FALSE)),"",VLOOKUP(Y48,'Directive OSH09 (FR)'!$T$6:$U$10,2,FALSE))</f>
        <v/>
      </c>
      <c r="L48" s="43" t="str">
        <f>IF(ISERROR(VLOOKUP($A48,Dangers!$B$4:$G$1001,4,FALSE)),"ERR",IF(ISBLANK(VLOOKUP($A48,Dangers!$B$4:$G$1001,4,FALSE)),"","Yes"))</f>
        <v>Yes</v>
      </c>
      <c r="M48" s="26" t="str">
        <f>IF(ISERROR(VLOOKUP($A48,Dangers!$B$4:$G$1001,6,FALSE)),"ERR",IF(ISBLANK((VLOOKUP($A48,Dangers!$B$4:$G$1001,6,FALSE))),"","Yes"))</f>
        <v>Yes</v>
      </c>
      <c r="N48" s="26"/>
      <c r="O48" s="26"/>
      <c r="P48" s="26"/>
      <c r="Q48" s="132">
        <f>IF(OR(L48="Yes",M48="Yes"),MAX(Q49:Q53),"")</f>
        <v>0</v>
      </c>
      <c r="R48" s="34"/>
      <c r="S48" s="43">
        <f ca="1">IF(L48="Yes",IF(SUM(S49:S53)=0,0,1),2)</f>
        <v>1</v>
      </c>
      <c r="T48" s="34">
        <f ca="1">IF(M48="Yes",IF(SUM(T49:T53)=0,0,1),2)</f>
        <v>1</v>
      </c>
      <c r="U48" s="160">
        <v>2</v>
      </c>
      <c r="V48" s="161">
        <v>2</v>
      </c>
      <c r="W48" s="162" t="str">
        <f>IF(ISERROR(VLOOKUP(H48,'Directive OSH09 (FR)'!$O$6:$P$10,2,FALSE)),"",VLOOKUP(H48,'Directive OSH09 (FR)'!$O$6:$P$10,2,FALSE))</f>
        <v/>
      </c>
      <c r="X48" s="3" t="str">
        <f>IF(ISERROR(VLOOKUP(I48,'Directive OSH09 (FR)'!$O$13:$P$17,2,FALSE)),"",VLOOKUP(I48,'Directive OSH09 (FR)'!$O$13:$P$17,2,FALSE))</f>
        <v/>
      </c>
      <c r="Y48" s="163" t="str">
        <f>IF(J48="","",IF(J48&gt;=161,5,IF(J48&gt;=65,4,IF(J48&gt;=20,3,IF(J48&gt;=9,2,1)))))</f>
        <v/>
      </c>
      <c r="Z48" s="232"/>
      <c r="AA48" s="233"/>
      <c r="AB48" s="233"/>
      <c r="AC48" s="233"/>
      <c r="AD48" s="234"/>
      <c r="AE48" s="232"/>
      <c r="AF48" s="233"/>
      <c r="AG48" s="233"/>
      <c r="AH48" s="233"/>
      <c r="AI48" s="234"/>
    </row>
    <row r="49" spans="1:35">
      <c r="A49" s="260" t="s">
        <v>463</v>
      </c>
      <c r="B49" s="8"/>
      <c r="C49" s="8"/>
      <c r="D49" s="8"/>
      <c r="E49" s="266"/>
      <c r="F49" s="283"/>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30">U49</f>
        <v>1</v>
      </c>
      <c r="T49" s="35">
        <f t="shared" ca="1" si="30"/>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163" t="str">
        <f>IF(J49="","",IF(J49&gt;=161,5,IF(J49&gt;=65,4,IF(J49&gt;=20,3,IF(J49&gt;=9,2,1)))))</f>
        <v/>
      </c>
      <c r="Z49" s="417"/>
      <c r="AA49" s="418"/>
      <c r="AB49" s="418"/>
      <c r="AC49" s="418"/>
      <c r="AD49" s="419"/>
      <c r="AE49" s="417"/>
      <c r="AF49" s="418"/>
      <c r="AG49" s="418"/>
      <c r="AH49" s="418"/>
      <c r="AI49" s="419"/>
    </row>
    <row r="50" spans="1:35">
      <c r="A50" s="261"/>
      <c r="B50" s="8"/>
      <c r="C50" s="8"/>
      <c r="D50" s="8"/>
      <c r="E50" s="266"/>
      <c r="F50" s="283"/>
      <c r="G50" s="321"/>
      <c r="H50" s="7"/>
      <c r="I50" s="8"/>
      <c r="J50" s="8" t="str">
        <f t="shared" ref="J50:J53" si="31">IF(ISERROR(W50*X50),"",W50*X50)</f>
        <v/>
      </c>
      <c r="K50" s="14" t="str">
        <f>IF(ISERROR(VLOOKUP(Y50,'Directive OSH09 (FR)'!$T$6:$U$10,2,FALSE)),"",VLOOKUP(Y50,'Directive OSH09 (FR)'!$T$6:$U$10,2,FALSE))</f>
        <v/>
      </c>
      <c r="L50" s="126"/>
      <c r="M50" s="127"/>
      <c r="N50" s="27"/>
      <c r="O50" s="27"/>
      <c r="P50" s="27"/>
      <c r="Q50" s="57"/>
      <c r="R50" s="35"/>
      <c r="S50" s="7">
        <f t="shared" si="30"/>
        <v>0</v>
      </c>
      <c r="T50" s="35">
        <f t="shared" si="30"/>
        <v>0</v>
      </c>
      <c r="U50" s="3">
        <f t="shared" ref="U50:U53" si="32">IF(A50="",0,IF(Q$48="",1,IF(Q$48+$U$48*365&lt;$U$1,1,0)))</f>
        <v>0</v>
      </c>
      <c r="V50" s="163">
        <f t="shared" ref="V50:V53" si="33">IF(A50="",0,IF(Q$48="",1,IF(Q$48+$V$48*365&lt;$U$1,1,0)))</f>
        <v>0</v>
      </c>
      <c r="W50" s="162" t="str">
        <f>IF(ISERROR(VLOOKUP(H50,'Directive OSH09 (FR)'!$O$6:$P$10,2,FALSE)),"",VLOOKUP(H50,'Directive OSH09 (FR)'!$O$6:$P$10,2,FALSE))</f>
        <v/>
      </c>
      <c r="X50" s="3" t="str">
        <f>IF(ISERROR(VLOOKUP(I50,'Directive OSH09 (FR)'!$O$13:$P$17,2,FALSE)),"",VLOOKUP(I50,'Directive OSH09 (FR)'!$O$13:$P$17,2,FALSE))</f>
        <v/>
      </c>
      <c r="Y50" s="163" t="str">
        <f t="shared" ref="Y50:Y53" si="34">IF(J50="","",IF(J50&gt;=161,5,IF(J50&gt;=65,4,IF(J50&gt;=20,3,IF(J50&gt;=9,2,1)))))</f>
        <v/>
      </c>
      <c r="Z50" s="417"/>
      <c r="AA50" s="418"/>
      <c r="AB50" s="418"/>
      <c r="AC50" s="418"/>
      <c r="AD50" s="419"/>
      <c r="AE50" s="417"/>
      <c r="AF50" s="418"/>
      <c r="AG50" s="418"/>
      <c r="AH50" s="418"/>
      <c r="AI50" s="419"/>
    </row>
    <row r="51" spans="1:35">
      <c r="A51" s="261"/>
      <c r="B51" s="8"/>
      <c r="C51" s="8"/>
      <c r="D51" s="8"/>
      <c r="E51" s="266"/>
      <c r="F51" s="283"/>
      <c r="G51" s="321"/>
      <c r="H51" s="7"/>
      <c r="I51" s="8"/>
      <c r="J51" s="8" t="str">
        <f t="shared" si="31"/>
        <v/>
      </c>
      <c r="K51" s="14" t="str">
        <f>IF(ISERROR(VLOOKUP(Y51,'Directive OSH09 (FR)'!$T$6:$U$10,2,FALSE)),"",VLOOKUP(Y51,'Directive OSH09 (FR)'!$T$6:$U$10,2,FALSE))</f>
        <v/>
      </c>
      <c r="L51" s="126"/>
      <c r="M51" s="127"/>
      <c r="N51" s="27"/>
      <c r="O51" s="27"/>
      <c r="P51" s="27"/>
      <c r="Q51" s="57"/>
      <c r="R51" s="35"/>
      <c r="S51" s="7">
        <f t="shared" si="30"/>
        <v>0</v>
      </c>
      <c r="T51" s="35">
        <f t="shared" si="30"/>
        <v>0</v>
      </c>
      <c r="U51" s="3">
        <f t="shared" si="32"/>
        <v>0</v>
      </c>
      <c r="V51" s="163">
        <f t="shared" si="33"/>
        <v>0</v>
      </c>
      <c r="W51" s="162" t="str">
        <f>IF(ISERROR(VLOOKUP(H51,'Directive OSH09 (FR)'!$O$6:$P$10,2,FALSE)),"",VLOOKUP(H51,'Directive OSH09 (FR)'!$O$6:$P$10,2,FALSE))</f>
        <v/>
      </c>
      <c r="X51" s="3" t="str">
        <f>IF(ISERROR(VLOOKUP(I51,'Directive OSH09 (FR)'!$O$13:$P$17,2,FALSE)),"",VLOOKUP(I51,'Directive OSH09 (FR)'!$O$13:$P$17,2,FALSE))</f>
        <v/>
      </c>
      <c r="Y51" s="163" t="str">
        <f t="shared" si="34"/>
        <v/>
      </c>
      <c r="Z51" s="417"/>
      <c r="AA51" s="418"/>
      <c r="AB51" s="418"/>
      <c r="AC51" s="418"/>
      <c r="AD51" s="419"/>
      <c r="AE51" s="417"/>
      <c r="AF51" s="418"/>
      <c r="AG51" s="418"/>
      <c r="AH51" s="418"/>
      <c r="AI51" s="419"/>
    </row>
    <row r="52" spans="1:35">
      <c r="A52" s="261"/>
      <c r="B52" s="8"/>
      <c r="C52" s="8"/>
      <c r="D52" s="8"/>
      <c r="E52" s="266"/>
      <c r="F52" s="283"/>
      <c r="G52" s="321"/>
      <c r="H52" s="7"/>
      <c r="I52" s="8"/>
      <c r="J52" s="8" t="str">
        <f t="shared" si="31"/>
        <v/>
      </c>
      <c r="K52" s="14" t="str">
        <f>IF(ISERROR(VLOOKUP(Y52,'Directive OSH09 (FR)'!$T$6:$U$10,2,FALSE)),"",VLOOKUP(Y52,'Directive OSH09 (FR)'!$T$6:$U$10,2,FALSE))</f>
        <v/>
      </c>
      <c r="L52" s="126"/>
      <c r="M52" s="127"/>
      <c r="N52" s="27"/>
      <c r="O52" s="27"/>
      <c r="P52" s="27"/>
      <c r="Q52" s="57"/>
      <c r="R52" s="35"/>
      <c r="S52" s="7">
        <f t="shared" si="30"/>
        <v>0</v>
      </c>
      <c r="T52" s="35">
        <f t="shared" si="30"/>
        <v>0</v>
      </c>
      <c r="U52" s="3">
        <f t="shared" si="32"/>
        <v>0</v>
      </c>
      <c r="V52" s="163">
        <f t="shared" si="33"/>
        <v>0</v>
      </c>
      <c r="W52" s="162" t="str">
        <f>IF(ISERROR(VLOOKUP(H52,'Directive OSH09 (FR)'!$O$6:$P$10,2,FALSE)),"",VLOOKUP(H52,'Directive OSH09 (FR)'!$O$6:$P$10,2,FALSE))</f>
        <v/>
      </c>
      <c r="X52" s="3" t="str">
        <f>IF(ISERROR(VLOOKUP(I52,'Directive OSH09 (FR)'!$O$13:$P$17,2,FALSE)),"",VLOOKUP(I52,'Directive OSH09 (FR)'!$O$13:$P$17,2,FALSE))</f>
        <v/>
      </c>
      <c r="Y52" s="163" t="str">
        <f t="shared" si="34"/>
        <v/>
      </c>
      <c r="Z52" s="417"/>
      <c r="AA52" s="418"/>
      <c r="AB52" s="418"/>
      <c r="AC52" s="418"/>
      <c r="AD52" s="419"/>
      <c r="AE52" s="417"/>
      <c r="AF52" s="418"/>
      <c r="AG52" s="418"/>
      <c r="AH52" s="418"/>
      <c r="AI52" s="419"/>
    </row>
    <row r="53" spans="1:35" ht="5.25" customHeight="1">
      <c r="A53" s="405"/>
      <c r="B53" s="62"/>
      <c r="C53" s="62"/>
      <c r="D53" s="62"/>
      <c r="E53" s="293"/>
      <c r="F53" s="293"/>
      <c r="G53" s="458"/>
      <c r="H53" s="61"/>
      <c r="I53" s="62"/>
      <c r="J53" s="62" t="str">
        <f t="shared" si="31"/>
        <v/>
      </c>
      <c r="K53" s="63" t="str">
        <f>IF(ISERROR(VLOOKUP(Y53,'Directive OSH09 (FR)'!$T$6:$U$10,2,FALSE)),"",VLOOKUP(Y53,'Directive OSH09 (FR)'!$T$6:$U$10,2,FALSE))</f>
        <v/>
      </c>
      <c r="L53" s="61"/>
      <c r="M53" s="64"/>
      <c r="N53" s="64"/>
      <c r="O53" s="64"/>
      <c r="P53" s="64"/>
      <c r="Q53" s="65"/>
      <c r="R53" s="66"/>
      <c r="S53" s="61">
        <f t="shared" si="30"/>
        <v>0</v>
      </c>
      <c r="T53" s="66">
        <f t="shared" si="30"/>
        <v>0</v>
      </c>
      <c r="U53" s="164">
        <f t="shared" si="32"/>
        <v>0</v>
      </c>
      <c r="V53" s="165">
        <f t="shared" si="33"/>
        <v>0</v>
      </c>
      <c r="W53" s="162" t="str">
        <f>IF(ISERROR(VLOOKUP(H53,'Directive OSH09 (FR)'!$O$6:$P$10,2,FALSE)),"",VLOOKUP(H53,'Directive OSH09 (FR)'!$O$6:$P$10,2,FALSE))</f>
        <v/>
      </c>
      <c r="X53" s="3" t="str">
        <f>IF(ISERROR(VLOOKUP(I53,'Directive OSH09 (FR)'!$O$13:$P$17,2,FALSE)),"",VLOOKUP(I53,'Directive OSH09 (FR)'!$O$13:$P$17,2,FALSE))</f>
        <v/>
      </c>
      <c r="Y53" s="163" t="str">
        <f t="shared" si="34"/>
        <v/>
      </c>
      <c r="Z53" s="417"/>
      <c r="AA53" s="418"/>
      <c r="AB53" s="418"/>
      <c r="AC53" s="418"/>
      <c r="AD53" s="419"/>
      <c r="AE53" s="417"/>
      <c r="AF53" s="418"/>
      <c r="AG53" s="418"/>
      <c r="AH53" s="418"/>
      <c r="AI53" s="419"/>
    </row>
    <row r="54" spans="1:35">
      <c r="A54" s="268" t="s">
        <v>278</v>
      </c>
      <c r="B54" s="391"/>
      <c r="C54" s="391"/>
      <c r="D54" s="391"/>
      <c r="E54" s="292"/>
      <c r="F54" s="292"/>
      <c r="G54" s="457"/>
      <c r="H54" s="454"/>
      <c r="I54" s="391"/>
      <c r="J54" s="391" t="str">
        <f>IF(SUM(J55:J59)=0,"",MAX(J55:J59))</f>
        <v/>
      </c>
      <c r="K54" s="24" t="str">
        <f>IF(ISERROR(VLOOKUP(Y54,'Directive OSH09 (FR)'!$T$6:$U$10,2,FALSE)),"",VLOOKUP(Y54,'Directive OSH09 (FR)'!$T$6:$U$10,2,FALSE))</f>
        <v/>
      </c>
      <c r="L54" s="43" t="str">
        <f>IF(ISERROR(VLOOKUP($A54,Dangers!$B$4:$G$1001,4,FALSE)),"ERR",IF(ISBLANK(VLOOKUP($A54,Dangers!$B$4:$G$1001,4,FALSE)),"","Yes"))</f>
        <v/>
      </c>
      <c r="M54" s="26" t="str">
        <f>IF(ISERROR(VLOOKUP($A54,Dangers!$B$4:$G$1001,6,FALSE)),"ERR",IF(ISBLANK((VLOOKUP($A54,Dangers!$B$4:$G$1001,6,FALSE))),"","Yes"))</f>
        <v/>
      </c>
      <c r="N54" s="26"/>
      <c r="O54" s="26"/>
      <c r="P54" s="26"/>
      <c r="Q54" s="132" t="str">
        <f>IF(OR(L54="Yes",M54="Yes"),MAX(Q55:Q59),"")</f>
        <v/>
      </c>
      <c r="R54" s="34"/>
      <c r="S54" s="43">
        <f>IF(L54="Yes",IF(SUM(S55:S59)=0,0,1),2)</f>
        <v>2</v>
      </c>
      <c r="T54" s="34">
        <f>IF(M54="Yes",IF(SUM(T55:T59)=0,0,1),2)</f>
        <v>2</v>
      </c>
      <c r="U54" s="160">
        <v>0</v>
      </c>
      <c r="V54" s="161">
        <v>0</v>
      </c>
      <c r="W54" s="162" t="str">
        <f>IF(ISERROR(VLOOKUP(H54,'Directive OSH09 (FR)'!$O$6:$P$10,2,FALSE)),"",VLOOKUP(H54,'Directive OSH09 (FR)'!$O$6:$P$10,2,FALSE))</f>
        <v/>
      </c>
      <c r="X54" s="3" t="str">
        <f>IF(ISERROR(VLOOKUP(I54,'Directive OSH09 (FR)'!$O$13:$P$17,2,FALSE)),"",VLOOKUP(I54,'Directive OSH09 (FR)'!$O$13:$P$17,2,FALSE))</f>
        <v/>
      </c>
      <c r="Y54" s="163" t="str">
        <f>IF(J54="","",IF(J54&gt;=161,5,IF(J54&gt;=65,4,IF(J54&gt;=20,3,IF(J54&gt;=9,2,1)))))</f>
        <v/>
      </c>
      <c r="Z54" s="232"/>
      <c r="AA54" s="233"/>
      <c r="AB54" s="233"/>
      <c r="AC54" s="233"/>
      <c r="AD54" s="234"/>
      <c r="AE54" s="232"/>
      <c r="AF54" s="233"/>
      <c r="AG54" s="233"/>
      <c r="AH54" s="233"/>
      <c r="AI54" s="234"/>
    </row>
    <row r="55" spans="1:35">
      <c r="A55" s="260" t="s">
        <v>463</v>
      </c>
      <c r="B55" s="8"/>
      <c r="C55" s="8"/>
      <c r="D55" s="8"/>
      <c r="E55" s="266"/>
      <c r="F55" s="283"/>
      <c r="G55" s="321"/>
      <c r="H55" s="7"/>
      <c r="I55" s="8"/>
      <c r="J55" s="8" t="str">
        <f>IF(ISERROR(W55*X55),"",W55*X55)</f>
        <v/>
      </c>
      <c r="K55" s="14" t="str">
        <f>IF(ISERROR(VLOOKUP(Y55,'Directive OSH09 (FR)'!$T$6:$U$10,2,FALSE)),"",VLOOKUP(Y55,'Directive OSH09 (FR)'!$T$6:$U$10,2,FALSE))</f>
        <v/>
      </c>
      <c r="L55" s="126"/>
      <c r="M55" s="127"/>
      <c r="N55" s="27"/>
      <c r="O55" s="27"/>
      <c r="P55" s="27"/>
      <c r="Q55" s="57"/>
      <c r="R55" s="35"/>
      <c r="S55" s="7">
        <f t="shared" ref="S55:T59" si="35">U55</f>
        <v>1</v>
      </c>
      <c r="T55" s="35">
        <f t="shared" si="35"/>
        <v>1</v>
      </c>
      <c r="U55" s="3">
        <f>IF(A55="",0,IF(Q$54="",1,IF(Q$54+$U$54*365&lt;$U$1,1,0)))</f>
        <v>1</v>
      </c>
      <c r="V55" s="163">
        <f>IF(A55="",0,IF(Q$54="",1,IF(Q$54+$V$54*365&lt;$U$1,1,0)))</f>
        <v>1</v>
      </c>
      <c r="W55" s="162" t="str">
        <f>IF(ISERROR(VLOOKUP(H55,'Directive OSH09 (FR)'!$O$6:$P$10,2,FALSE)),"",VLOOKUP(H55,'Directive OSH09 (FR)'!$O$6:$P$10,2,FALSE))</f>
        <v/>
      </c>
      <c r="X55" s="3" t="str">
        <f>IF(ISERROR(VLOOKUP(I55,'Directive OSH09 (FR)'!$O$13:$P$17,2,FALSE)),"",VLOOKUP(I55,'Directive OSH09 (FR)'!$O$13:$P$17,2,FALSE))</f>
        <v/>
      </c>
      <c r="Y55" s="163" t="str">
        <f>IF(J55="","",IF(J55&gt;=161,5,IF(J55&gt;=65,4,IF(J55&gt;=20,3,IF(J55&gt;=9,2,1)))))</f>
        <v/>
      </c>
      <c r="Z55" s="196"/>
      <c r="AA55" s="418"/>
      <c r="AB55" s="418"/>
      <c r="AC55" s="418"/>
      <c r="AD55" s="419"/>
      <c r="AE55" s="421"/>
      <c r="AF55" s="8"/>
      <c r="AG55" s="8"/>
      <c r="AH55" s="8">
        <f>IF(ISERROR(AU55*AV55),"",AU55*AV55)</f>
        <v>0</v>
      </c>
      <c r="AI55" s="419"/>
    </row>
    <row r="56" spans="1:35">
      <c r="A56" s="261"/>
      <c r="B56" s="8"/>
      <c r="C56" s="8"/>
      <c r="D56" s="8"/>
      <c r="E56" s="266"/>
      <c r="F56" s="283"/>
      <c r="G56" s="321"/>
      <c r="H56" s="7"/>
      <c r="I56" s="8"/>
      <c r="J56" s="8" t="str">
        <f t="shared" ref="J56:J59" si="36">IF(ISERROR(W56*X56),"",W56*X56)</f>
        <v/>
      </c>
      <c r="K56" s="14" t="str">
        <f>IF(ISERROR(VLOOKUP(Y56,'Directive OSH09 (FR)'!$T$6:$U$10,2,FALSE)),"",VLOOKUP(Y56,'Directive OSH09 (FR)'!$T$6:$U$10,2,FALSE))</f>
        <v/>
      </c>
      <c r="L56" s="126"/>
      <c r="M56" s="127"/>
      <c r="N56" s="27"/>
      <c r="O56" s="27"/>
      <c r="P56" s="27"/>
      <c r="Q56" s="57"/>
      <c r="R56" s="35"/>
      <c r="S56" s="7">
        <f t="shared" si="35"/>
        <v>0</v>
      </c>
      <c r="T56" s="35">
        <f t="shared" si="35"/>
        <v>0</v>
      </c>
      <c r="U56" s="3">
        <f t="shared" ref="U56:U59" si="37">IF(A56="",0,IF(Q$54="",1,IF(Q$54+$U$54*365&lt;$U$1,1,0)))</f>
        <v>0</v>
      </c>
      <c r="V56" s="163">
        <f t="shared" ref="V56:V59" si="38">IF(A56="",0,IF(Q$54="",1,IF(Q$54+$V$54*365&lt;$U$1,1,0)))</f>
        <v>0</v>
      </c>
      <c r="W56" s="162" t="str">
        <f>IF(ISERROR(VLOOKUP(H56,'Directive OSH09 (FR)'!$O$6:$P$10,2,FALSE)),"",VLOOKUP(H56,'Directive OSH09 (FR)'!$O$6:$P$10,2,FALSE))</f>
        <v/>
      </c>
      <c r="X56" s="3" t="str">
        <f>IF(ISERROR(VLOOKUP(I56,'Directive OSH09 (FR)'!$O$13:$P$17,2,FALSE)),"",VLOOKUP(I56,'Directive OSH09 (FR)'!$O$13:$P$17,2,FALSE))</f>
        <v/>
      </c>
      <c r="Y56" s="163" t="str">
        <f t="shared" ref="Y56:Y59" si="39">IF(J56="","",IF(J56&gt;=161,5,IF(J56&gt;=65,4,IF(J56&gt;=20,3,IF(J56&gt;=9,2,1)))))</f>
        <v/>
      </c>
      <c r="Z56" s="196"/>
      <c r="AA56" s="418"/>
      <c r="AB56" s="418"/>
      <c r="AC56" s="418"/>
      <c r="AD56" s="419"/>
      <c r="AE56" s="421"/>
      <c r="AF56" s="8"/>
      <c r="AG56" s="8"/>
      <c r="AH56" s="8">
        <f>IF(ISERROR(AU56*AV56),"",AU56*AV56)</f>
        <v>0</v>
      </c>
      <c r="AI56" s="419"/>
    </row>
    <row r="57" spans="1:35">
      <c r="A57" s="261"/>
      <c r="B57" s="8"/>
      <c r="C57" s="8"/>
      <c r="D57" s="8"/>
      <c r="E57" s="266"/>
      <c r="F57" s="283"/>
      <c r="G57" s="321"/>
      <c r="H57" s="7"/>
      <c r="I57" s="8"/>
      <c r="J57" s="8" t="str">
        <f t="shared" si="36"/>
        <v/>
      </c>
      <c r="K57" s="14" t="str">
        <f>IF(ISERROR(VLOOKUP(Y57,'Directive OSH09 (FR)'!$T$6:$U$10,2,FALSE)),"",VLOOKUP(Y57,'Directive OSH09 (FR)'!$T$6:$U$10,2,FALSE))</f>
        <v/>
      </c>
      <c r="L57" s="126"/>
      <c r="M57" s="127"/>
      <c r="N57" s="27"/>
      <c r="O57" s="27"/>
      <c r="P57" s="27"/>
      <c r="Q57" s="57"/>
      <c r="R57" s="35"/>
      <c r="S57" s="7">
        <f t="shared" si="35"/>
        <v>0</v>
      </c>
      <c r="T57" s="35">
        <f t="shared" si="35"/>
        <v>0</v>
      </c>
      <c r="U57" s="3">
        <f t="shared" si="37"/>
        <v>0</v>
      </c>
      <c r="V57" s="163">
        <f t="shared" si="38"/>
        <v>0</v>
      </c>
      <c r="W57" s="162" t="str">
        <f>IF(ISERROR(VLOOKUP(H57,'Directive OSH09 (FR)'!$O$6:$P$10,2,FALSE)),"",VLOOKUP(H57,'Directive OSH09 (FR)'!$O$6:$P$10,2,FALSE))</f>
        <v/>
      </c>
      <c r="X57" s="3" t="str">
        <f>IF(ISERROR(VLOOKUP(I57,'Directive OSH09 (FR)'!$O$13:$P$17,2,FALSE)),"",VLOOKUP(I57,'Directive OSH09 (FR)'!$O$13:$P$17,2,FALSE))</f>
        <v/>
      </c>
      <c r="Y57" s="163" t="str">
        <f t="shared" si="39"/>
        <v/>
      </c>
      <c r="Z57" s="196"/>
      <c r="AA57" s="418"/>
      <c r="AB57" s="418"/>
      <c r="AC57" s="418"/>
      <c r="AD57" s="419"/>
      <c r="AE57" s="421"/>
      <c r="AF57" s="8"/>
      <c r="AG57" s="8"/>
      <c r="AH57" s="8">
        <f>IF(ISERROR(AU57*AV57),"",AU57*AV57)</f>
        <v>0</v>
      </c>
      <c r="AI57" s="419"/>
    </row>
    <row r="58" spans="1:35">
      <c r="A58" s="261"/>
      <c r="B58" s="8"/>
      <c r="C58" s="8"/>
      <c r="D58" s="8"/>
      <c r="E58" s="266"/>
      <c r="F58" s="283"/>
      <c r="G58" s="321"/>
      <c r="H58" s="7"/>
      <c r="I58" s="8"/>
      <c r="J58" s="8" t="str">
        <f t="shared" si="36"/>
        <v/>
      </c>
      <c r="K58" s="14" t="str">
        <f>IF(ISERROR(VLOOKUP(Y58,'Directive OSH09 (FR)'!$T$6:$U$10,2,FALSE)),"",VLOOKUP(Y58,'Directive OSH09 (FR)'!$T$6:$U$10,2,FALSE))</f>
        <v/>
      </c>
      <c r="L58" s="126"/>
      <c r="M58" s="127"/>
      <c r="N58" s="27"/>
      <c r="O58" s="27"/>
      <c r="P58" s="27"/>
      <c r="Q58" s="57"/>
      <c r="R58" s="35"/>
      <c r="S58" s="7">
        <f t="shared" si="35"/>
        <v>0</v>
      </c>
      <c r="T58" s="35">
        <f t="shared" si="35"/>
        <v>0</v>
      </c>
      <c r="U58" s="3">
        <f t="shared" si="37"/>
        <v>0</v>
      </c>
      <c r="V58" s="163">
        <f t="shared" si="38"/>
        <v>0</v>
      </c>
      <c r="W58" s="162" t="str">
        <f>IF(ISERROR(VLOOKUP(H58,'Directive OSH09 (FR)'!$O$6:$P$10,2,FALSE)),"",VLOOKUP(H58,'Directive OSH09 (FR)'!$O$6:$P$10,2,FALSE))</f>
        <v/>
      </c>
      <c r="X58" s="3" t="str">
        <f>IF(ISERROR(VLOOKUP(I58,'Directive OSH09 (FR)'!$O$13:$P$17,2,FALSE)),"",VLOOKUP(I58,'Directive OSH09 (FR)'!$O$13:$P$17,2,FALSE))</f>
        <v/>
      </c>
      <c r="Y58" s="163" t="str">
        <f t="shared" si="39"/>
        <v/>
      </c>
      <c r="Z58" s="196"/>
      <c r="AA58" s="418"/>
      <c r="AB58" s="418"/>
      <c r="AC58" s="418"/>
      <c r="AD58" s="419"/>
      <c r="AE58" s="421"/>
      <c r="AF58" s="8"/>
      <c r="AG58" s="8"/>
      <c r="AH58" s="8"/>
      <c r="AI58" s="419"/>
    </row>
    <row r="59" spans="1:35" ht="5.25" customHeight="1">
      <c r="A59" s="405"/>
      <c r="B59" s="62"/>
      <c r="C59" s="62"/>
      <c r="D59" s="62"/>
      <c r="E59" s="293"/>
      <c r="F59" s="293"/>
      <c r="G59" s="458"/>
      <c r="H59" s="61"/>
      <c r="I59" s="62"/>
      <c r="J59" s="62" t="str">
        <f t="shared" si="36"/>
        <v/>
      </c>
      <c r="K59" s="63" t="str">
        <f>IF(ISERROR(VLOOKUP(Y59,'Directive OSH09 (FR)'!$T$6:$U$10,2,FALSE)),"",VLOOKUP(Y59,'Directive OSH09 (FR)'!$T$6:$U$10,2,FALSE))</f>
        <v/>
      </c>
      <c r="L59" s="61"/>
      <c r="M59" s="64"/>
      <c r="N59" s="64"/>
      <c r="O59" s="64"/>
      <c r="P59" s="64"/>
      <c r="Q59" s="65"/>
      <c r="R59" s="66"/>
      <c r="S59" s="61">
        <f t="shared" si="35"/>
        <v>0</v>
      </c>
      <c r="T59" s="66">
        <f t="shared" si="35"/>
        <v>0</v>
      </c>
      <c r="U59" s="164">
        <f t="shared" si="37"/>
        <v>0</v>
      </c>
      <c r="V59" s="165">
        <f t="shared" si="38"/>
        <v>0</v>
      </c>
      <c r="W59" s="162" t="str">
        <f>IF(ISERROR(VLOOKUP(H59,'Directive OSH09 (FR)'!$O$6:$P$10,2,FALSE)),"",VLOOKUP(H59,'Directive OSH09 (FR)'!$O$6:$P$10,2,FALSE))</f>
        <v/>
      </c>
      <c r="X59" s="3" t="str">
        <f>IF(ISERROR(VLOOKUP(I59,'Directive OSH09 (FR)'!$O$13:$P$17,2,FALSE)),"",VLOOKUP(I59,'Directive OSH09 (FR)'!$O$13:$P$17,2,FALSE))</f>
        <v/>
      </c>
      <c r="Y59" s="163" t="str">
        <f t="shared" si="39"/>
        <v/>
      </c>
      <c r="Z59" s="196"/>
      <c r="AA59" s="418"/>
      <c r="AB59" s="418"/>
      <c r="AC59" s="418"/>
      <c r="AD59" s="419"/>
      <c r="AE59" s="417"/>
      <c r="AF59" s="7"/>
      <c r="AG59" s="8"/>
      <c r="AH59" s="8">
        <f>IF(ISERROR(AU59*AV59),"",AU59*AV59)</f>
        <v>0</v>
      </c>
      <c r="AI59" s="419"/>
    </row>
    <row r="60" spans="1:35">
      <c r="A60" s="268" t="s">
        <v>279</v>
      </c>
      <c r="B60" s="391"/>
      <c r="C60" s="391"/>
      <c r="D60" s="391"/>
      <c r="E60" s="292"/>
      <c r="F60" s="292"/>
      <c r="G60" s="457"/>
      <c r="H60" s="454"/>
      <c r="I60" s="391"/>
      <c r="J60" s="391">
        <f>IF(SUM(J61:J65)=0,"",MAX(J61:J65))</f>
        <v>8</v>
      </c>
      <c r="K60" s="24" t="str">
        <f>IF(ISERROR(VLOOKUP(Y60,'Directive OSH09 (FR)'!$T$6:$U$10,2,FALSE)),"",VLOOKUP(Y60,'Directive OSH09 (FR)'!$T$6:$U$10,2,FALSE))</f>
        <v>1-Negligeable</v>
      </c>
      <c r="L60" s="43" t="str">
        <f>IF(ISERROR(VLOOKUP($A60,Dangers!$B$4:$G$1001,4,FALSE)),"ERR",IF(ISBLANK(VLOOKUP($A60,Dangers!$B$4:$G$1001,4,FALSE)),"","Yes"))</f>
        <v/>
      </c>
      <c r="M60" s="26" t="str">
        <f>IF(ISERROR(VLOOKUP($A60,Dangers!$B$4:$G$1001,6,FALSE)),"ERR",IF(ISBLANK((VLOOKUP($A60,Dangers!$B$4:$G$1001,6,FALSE))),"","Yes"))</f>
        <v/>
      </c>
      <c r="N60" s="26"/>
      <c r="O60" s="26"/>
      <c r="P60" s="26"/>
      <c r="Q60" s="132" t="str">
        <f>IF(OR(L60="Yes",M60="Yes"),MAX(Q61:Q65),"")</f>
        <v/>
      </c>
      <c r="R60" s="34"/>
      <c r="S60" s="43">
        <f>IF(L60="Yes",IF(SUM(S61:S65)=0,0,1),2)</f>
        <v>2</v>
      </c>
      <c r="T60" s="34">
        <f>IF(M60="Yes",IF(SUM(T61:T65)=0,0,1),2)</f>
        <v>2</v>
      </c>
      <c r="U60" s="160">
        <v>0</v>
      </c>
      <c r="V60" s="161">
        <v>0</v>
      </c>
      <c r="W60" s="162" t="str">
        <f>IF(ISERROR(VLOOKUP(H60,'Directive OSH09 (FR)'!$O$6:$P$10,2,FALSE)),"",VLOOKUP(H60,'Directive OSH09 (FR)'!$O$6:$P$10,2,FALSE))</f>
        <v/>
      </c>
      <c r="X60" s="3" t="str">
        <f>IF(ISERROR(VLOOKUP(I60,'Directive OSH09 (FR)'!$O$13:$P$17,2,FALSE)),"",VLOOKUP(I60,'Directive OSH09 (FR)'!$O$13:$P$17,2,FALSE))</f>
        <v/>
      </c>
      <c r="Y60" s="163">
        <f>IF(J60="","",IF(J60&gt;=161,5,IF(J60&gt;=65,4,IF(J60&gt;=20,3,IF(J60&gt;=9,2,1)))))</f>
        <v>1</v>
      </c>
      <c r="Z60" s="232"/>
      <c r="AA60" s="233"/>
      <c r="AB60" s="233"/>
      <c r="AC60" s="233"/>
      <c r="AD60" s="234"/>
      <c r="AE60" s="232"/>
      <c r="AF60" s="233"/>
      <c r="AG60" s="233"/>
      <c r="AH60" s="233"/>
      <c r="AI60" s="234"/>
    </row>
    <row r="61" spans="1:35" ht="38.25">
      <c r="A61" s="260" t="s">
        <v>1221</v>
      </c>
      <c r="B61" s="8" t="s">
        <v>1222</v>
      </c>
      <c r="C61" s="8" t="s">
        <v>1223</v>
      </c>
      <c r="D61" s="8" t="s">
        <v>1224</v>
      </c>
      <c r="E61" s="266" t="s">
        <v>39</v>
      </c>
      <c r="F61" s="283">
        <v>38</v>
      </c>
      <c r="G61" s="321" t="s">
        <v>1225</v>
      </c>
      <c r="H61" s="7" t="s">
        <v>35</v>
      </c>
      <c r="I61" s="8" t="s">
        <v>46</v>
      </c>
      <c r="J61" s="8">
        <f>IF(ISERROR(W61*X61),"",W61*X61)</f>
        <v>2</v>
      </c>
      <c r="K61" s="14" t="str">
        <f>IF(ISERROR(VLOOKUP(Y61,'Directive OSH09 (FR)'!$T$6:$U$10,2,FALSE)),"",VLOOKUP(Y61,'Directive OSH09 (FR)'!$T$6:$U$10,2,FALSE))</f>
        <v>1-Negligeable</v>
      </c>
      <c r="L61" s="126"/>
      <c r="M61" s="127"/>
      <c r="N61" s="27"/>
      <c r="O61" s="27"/>
      <c r="P61" s="27"/>
      <c r="Q61" s="57"/>
      <c r="R61" s="35"/>
      <c r="S61" s="7">
        <f t="shared" ref="S61:T65" si="40">U61</f>
        <v>1</v>
      </c>
      <c r="T61" s="35">
        <f t="shared" si="40"/>
        <v>1</v>
      </c>
      <c r="U61" s="3">
        <f>IF(A61="",0,IF(Q$60="",1,IF(Q$60+$U$60*365&lt;$U$1,1,0)))</f>
        <v>1</v>
      </c>
      <c r="V61" s="163">
        <f>IF(A61="",0,IF(Q$60="",1,IF(Q$60+$V$60*365&lt;$U$1,1,0)))</f>
        <v>1</v>
      </c>
      <c r="W61" s="162">
        <f>IF(ISERROR(VLOOKUP(H61,'Directive OSH09 (FR)'!$O$6:$P$10,2,FALSE)),"",VLOOKUP(H61,'Directive OSH09 (FR)'!$O$6:$P$10,2,FALSE))</f>
        <v>2</v>
      </c>
      <c r="X61" s="3">
        <f>IF(ISERROR(VLOOKUP(I61,'Directive OSH09 (FR)'!$O$13:$P$17,2,FALSE)),"",VLOOKUP(I61,'Directive OSH09 (FR)'!$O$13:$P$17,2,FALSE))</f>
        <v>1</v>
      </c>
      <c r="Y61" s="163">
        <f>IF(J61="","",IF(J61&gt;=161,5,IF(J61&gt;=65,4,IF(J61&gt;=20,3,IF(J61&gt;=9,2,1)))))</f>
        <v>1</v>
      </c>
      <c r="Z61" s="196" t="s">
        <v>1226</v>
      </c>
      <c r="AA61" s="418"/>
      <c r="AB61" s="418"/>
      <c r="AC61" s="418"/>
      <c r="AD61" s="419"/>
      <c r="AE61" s="417"/>
      <c r="AF61" s="418"/>
      <c r="AG61" s="418"/>
      <c r="AH61" s="418"/>
      <c r="AI61" s="419"/>
    </row>
    <row r="62" spans="1:35" ht="51">
      <c r="A62" s="261" t="s">
        <v>1227</v>
      </c>
      <c r="B62" s="8" t="s">
        <v>1228</v>
      </c>
      <c r="C62" s="8" t="s">
        <v>1229</v>
      </c>
      <c r="D62" s="8" t="s">
        <v>1230</v>
      </c>
      <c r="E62" s="266" t="s">
        <v>39</v>
      </c>
      <c r="F62" s="283">
        <v>38</v>
      </c>
      <c r="G62" s="321" t="s">
        <v>1231</v>
      </c>
      <c r="H62" s="7" t="s">
        <v>35</v>
      </c>
      <c r="I62" s="8" t="s">
        <v>47</v>
      </c>
      <c r="J62" s="8">
        <f t="shared" ref="J62:J65" si="41">IF(ISERROR(W62*X62),"",W62*X62)</f>
        <v>8</v>
      </c>
      <c r="K62" s="14" t="str">
        <f>IF(ISERROR(VLOOKUP(Y62,'Directive OSH09 (FR)'!$T$6:$U$10,2,FALSE)),"",VLOOKUP(Y62,'Directive OSH09 (FR)'!$T$6:$U$10,2,FALSE))</f>
        <v>1-Negligeable</v>
      </c>
      <c r="L62" s="126"/>
      <c r="M62" s="127"/>
      <c r="N62" s="27"/>
      <c r="O62" s="27"/>
      <c r="P62" s="27"/>
      <c r="Q62" s="57"/>
      <c r="R62" s="35"/>
      <c r="S62" s="7">
        <f t="shared" si="40"/>
        <v>1</v>
      </c>
      <c r="T62" s="35">
        <f t="shared" si="40"/>
        <v>1</v>
      </c>
      <c r="U62" s="3">
        <f t="shared" ref="U62:U65" si="42">IF(A62="",0,IF(Q$60="",1,IF(Q$60+$U$60*365&lt;$U$1,1,0)))</f>
        <v>1</v>
      </c>
      <c r="V62" s="163">
        <f t="shared" ref="V62:V65" si="43">IF(A62="",0,IF(Q$60="",1,IF(Q$60+$V$60*365&lt;$U$1,1,0)))</f>
        <v>1</v>
      </c>
      <c r="W62" s="162">
        <f>IF(ISERROR(VLOOKUP(H62,'Directive OSH09 (FR)'!$O$6:$P$10,2,FALSE)),"",VLOOKUP(H62,'Directive OSH09 (FR)'!$O$6:$P$10,2,FALSE))</f>
        <v>2</v>
      </c>
      <c r="X62" s="3">
        <f>IF(ISERROR(VLOOKUP(I62,'Directive OSH09 (FR)'!$O$13:$P$17,2,FALSE)),"",VLOOKUP(I62,'Directive OSH09 (FR)'!$O$13:$P$17,2,FALSE))</f>
        <v>4</v>
      </c>
      <c r="Y62" s="163">
        <f t="shared" ref="Y62:Y65" si="44">IF(J62="","",IF(J62&gt;=161,5,IF(J62&gt;=65,4,IF(J62&gt;=20,3,IF(J62&gt;=9,2,1)))))</f>
        <v>1</v>
      </c>
      <c r="Z62" s="417"/>
      <c r="AA62" s="418"/>
      <c r="AB62" s="418"/>
      <c r="AC62" s="418"/>
      <c r="AD62" s="419"/>
      <c r="AE62" s="417"/>
      <c r="AF62" s="418"/>
      <c r="AG62" s="418"/>
      <c r="AH62" s="418"/>
      <c r="AI62" s="419"/>
    </row>
    <row r="63" spans="1:35">
      <c r="A63" s="261"/>
      <c r="B63" s="8"/>
      <c r="C63" s="8"/>
      <c r="D63" s="8"/>
      <c r="E63" s="266"/>
      <c r="F63" s="283"/>
      <c r="G63" s="321"/>
      <c r="H63" s="7"/>
      <c r="I63" s="8"/>
      <c r="J63" s="8" t="str">
        <f t="shared" si="41"/>
        <v/>
      </c>
      <c r="K63" s="14" t="str">
        <f>IF(ISERROR(VLOOKUP(Y63,'Directive OSH09 (FR)'!$T$6:$U$10,2,FALSE)),"",VLOOKUP(Y63,'Directive OSH09 (FR)'!$T$6:$U$10,2,FALSE))</f>
        <v/>
      </c>
      <c r="L63" s="126"/>
      <c r="M63" s="127"/>
      <c r="N63" s="27"/>
      <c r="O63" s="27"/>
      <c r="P63" s="27"/>
      <c r="Q63" s="57"/>
      <c r="R63" s="35"/>
      <c r="S63" s="7">
        <f t="shared" si="40"/>
        <v>0</v>
      </c>
      <c r="T63" s="35">
        <f t="shared" si="40"/>
        <v>0</v>
      </c>
      <c r="U63" s="3">
        <f t="shared" si="42"/>
        <v>0</v>
      </c>
      <c r="V63" s="163">
        <f t="shared" si="43"/>
        <v>0</v>
      </c>
      <c r="W63" s="162" t="str">
        <f>IF(ISERROR(VLOOKUP(H63,'Directive OSH09 (FR)'!$O$6:$P$10,2,FALSE)),"",VLOOKUP(H63,'Directive OSH09 (FR)'!$O$6:$P$10,2,FALSE))</f>
        <v/>
      </c>
      <c r="X63" s="3" t="str">
        <f>IF(ISERROR(VLOOKUP(I63,'Directive OSH09 (FR)'!$O$13:$P$17,2,FALSE)),"",VLOOKUP(I63,'Directive OSH09 (FR)'!$O$13:$P$17,2,FALSE))</f>
        <v/>
      </c>
      <c r="Y63" s="163" t="str">
        <f t="shared" si="44"/>
        <v/>
      </c>
      <c r="Z63" s="417"/>
      <c r="AA63" s="418"/>
      <c r="AB63" s="418"/>
      <c r="AC63" s="418"/>
      <c r="AD63" s="419"/>
      <c r="AE63" s="417"/>
      <c r="AF63" s="418"/>
      <c r="AG63" s="418"/>
      <c r="AH63" s="418"/>
      <c r="AI63" s="419"/>
    </row>
    <row r="64" spans="1:35">
      <c r="A64" s="261"/>
      <c r="B64" s="8"/>
      <c r="C64" s="8"/>
      <c r="D64" s="8"/>
      <c r="E64" s="266"/>
      <c r="F64" s="283"/>
      <c r="G64" s="321"/>
      <c r="H64" s="7"/>
      <c r="I64" s="8"/>
      <c r="J64" s="8" t="str">
        <f t="shared" si="41"/>
        <v/>
      </c>
      <c r="K64" s="14" t="str">
        <f>IF(ISERROR(VLOOKUP(Y64,'Directive OSH09 (FR)'!$T$6:$U$10,2,FALSE)),"",VLOOKUP(Y64,'Directive OSH09 (FR)'!$T$6:$U$10,2,FALSE))</f>
        <v/>
      </c>
      <c r="L64" s="126"/>
      <c r="M64" s="127"/>
      <c r="N64" s="27"/>
      <c r="O64" s="27"/>
      <c r="P64" s="27"/>
      <c r="Q64" s="57"/>
      <c r="R64" s="35"/>
      <c r="S64" s="7">
        <f t="shared" si="40"/>
        <v>0</v>
      </c>
      <c r="T64" s="35">
        <f t="shared" si="40"/>
        <v>0</v>
      </c>
      <c r="U64" s="3">
        <f t="shared" si="42"/>
        <v>0</v>
      </c>
      <c r="V64" s="163">
        <f t="shared" si="43"/>
        <v>0</v>
      </c>
      <c r="W64" s="162" t="str">
        <f>IF(ISERROR(VLOOKUP(H64,'Directive OSH09 (FR)'!$O$6:$P$10,2,FALSE)),"",VLOOKUP(H64,'Directive OSH09 (FR)'!$O$6:$P$10,2,FALSE))</f>
        <v/>
      </c>
      <c r="X64" s="3" t="str">
        <f>IF(ISERROR(VLOOKUP(I64,'Directive OSH09 (FR)'!$O$13:$P$17,2,FALSE)),"",VLOOKUP(I64,'Directive OSH09 (FR)'!$O$13:$P$17,2,FALSE))</f>
        <v/>
      </c>
      <c r="Y64" s="163" t="str">
        <f t="shared" si="44"/>
        <v/>
      </c>
      <c r="Z64" s="417"/>
      <c r="AA64" s="418"/>
      <c r="AB64" s="418"/>
      <c r="AC64" s="418"/>
      <c r="AD64" s="419"/>
      <c r="AE64" s="417"/>
      <c r="AF64" s="418"/>
      <c r="AG64" s="418"/>
      <c r="AH64" s="418"/>
      <c r="AI64" s="419"/>
    </row>
    <row r="65" spans="1:35" ht="5.25" customHeight="1">
      <c r="A65" s="405"/>
      <c r="B65" s="62"/>
      <c r="C65" s="62"/>
      <c r="D65" s="62"/>
      <c r="E65" s="293"/>
      <c r="F65" s="293"/>
      <c r="G65" s="458"/>
      <c r="H65" s="61"/>
      <c r="I65" s="62"/>
      <c r="J65" s="62" t="str">
        <f t="shared" si="41"/>
        <v/>
      </c>
      <c r="K65" s="63" t="str">
        <f>IF(ISERROR(VLOOKUP(Y65,'Directive OSH09 (FR)'!$T$6:$U$10,2,FALSE)),"",VLOOKUP(Y65,'Directive OSH09 (FR)'!$T$6:$U$10,2,FALSE))</f>
        <v/>
      </c>
      <c r="L65" s="61"/>
      <c r="M65" s="64"/>
      <c r="N65" s="64"/>
      <c r="O65" s="64"/>
      <c r="P65" s="64"/>
      <c r="Q65" s="65"/>
      <c r="R65" s="66"/>
      <c r="S65" s="61">
        <f t="shared" si="40"/>
        <v>0</v>
      </c>
      <c r="T65" s="66">
        <f t="shared" si="40"/>
        <v>0</v>
      </c>
      <c r="U65" s="164">
        <f t="shared" si="42"/>
        <v>0</v>
      </c>
      <c r="V65" s="165">
        <f t="shared" si="43"/>
        <v>0</v>
      </c>
      <c r="W65" s="162" t="str">
        <f>IF(ISERROR(VLOOKUP(H65,'Directive OSH09 (FR)'!$O$6:$P$10,2,FALSE)),"",VLOOKUP(H65,'Directive OSH09 (FR)'!$O$6:$P$10,2,FALSE))</f>
        <v/>
      </c>
      <c r="X65" s="3" t="str">
        <f>IF(ISERROR(VLOOKUP(I65,'Directive OSH09 (FR)'!$O$13:$P$17,2,FALSE)),"",VLOOKUP(I65,'Directive OSH09 (FR)'!$O$13:$P$17,2,FALSE))</f>
        <v/>
      </c>
      <c r="Y65" s="163" t="str">
        <f t="shared" si="44"/>
        <v/>
      </c>
      <c r="Z65" s="417"/>
      <c r="AA65" s="418"/>
      <c r="AB65" s="418"/>
      <c r="AC65" s="418"/>
      <c r="AD65" s="419"/>
      <c r="AE65" s="417"/>
      <c r="AF65" s="418"/>
      <c r="AG65" s="418"/>
      <c r="AH65" s="418"/>
      <c r="AI65" s="419"/>
    </row>
    <row r="66" spans="1:35">
      <c r="A66" s="268" t="s">
        <v>280</v>
      </c>
      <c r="B66" s="391"/>
      <c r="C66" s="391"/>
      <c r="D66" s="391"/>
      <c r="E66" s="292"/>
      <c r="F66" s="292"/>
      <c r="G66" s="457"/>
      <c r="H66" s="454"/>
      <c r="I66" s="391"/>
      <c r="J66" s="391" t="str">
        <f>IF(SUM(J67:J71)=0,"",MAX(J67:J71))</f>
        <v/>
      </c>
      <c r="K66" s="24" t="str">
        <f>IF(ISERROR(VLOOKUP(Y66,'Directive OSH09 (FR)'!$T$6:$U$10,2,FALSE)),"",VLOOKUP(Y66,'Directive OSH09 (FR)'!$T$6:$U$10,2,FALSE))</f>
        <v/>
      </c>
      <c r="L66" s="43" t="str">
        <f>IF(ISERROR(VLOOKUP($A66,Dangers!$B$4:$G$1001,4,FALSE)),"ERR",IF(ISBLANK(VLOOKUP($A66,Dangers!$B$4:$G$1001,4,FALSE)),"","Yes"))</f>
        <v>Yes</v>
      </c>
      <c r="M66" s="26" t="str">
        <f>IF(ISERROR(VLOOKUP($A66,Dangers!$B$4:$G$1001,6,FALSE)),"ERR",IF(ISBLANK((VLOOKUP($A66,Dangers!$B$4:$G$1001,6,FALSE))),"","Yes"))</f>
        <v>Yes</v>
      </c>
      <c r="N66" s="26"/>
      <c r="O66" s="26"/>
      <c r="P66" s="26"/>
      <c r="Q66" s="132">
        <f>IF(OR(L66="Yes",M66="Yes"),MAX(Q67:Q71),"")</f>
        <v>0</v>
      </c>
      <c r="R66" s="34"/>
      <c r="S66" s="43">
        <f>IF(L66="Yes",IF(SUM(S67:S71)=0,0,1),2)</f>
        <v>0</v>
      </c>
      <c r="T66" s="34">
        <f>IF(M66="Yes",IF(SUM(T67:T71)=0,0,1),2)</f>
        <v>0</v>
      </c>
      <c r="U66" s="160">
        <v>5</v>
      </c>
      <c r="V66" s="161">
        <v>5</v>
      </c>
      <c r="W66" s="162" t="str">
        <f>IF(ISERROR(VLOOKUP(H66,'Directive OSH09 (FR)'!$O$6:$P$10,2,FALSE)),"",VLOOKUP(H66,'Directive OSH09 (FR)'!$O$6:$P$10,2,FALSE))</f>
        <v/>
      </c>
      <c r="X66" s="3" t="str">
        <f>IF(ISERROR(VLOOKUP(I66,'Directive OSH09 (FR)'!$O$13:$P$17,2,FALSE)),"",VLOOKUP(I66,'Directive OSH09 (FR)'!$O$13:$P$17,2,FALSE))</f>
        <v/>
      </c>
      <c r="Y66" s="163" t="str">
        <f>IF(J66="","",IF(J66&gt;=161,5,IF(J66&gt;=65,4,IF(J66&gt;=20,3,IF(J66&gt;=9,2,1)))))</f>
        <v/>
      </c>
      <c r="Z66" s="232"/>
      <c r="AA66" s="233"/>
      <c r="AB66" s="233"/>
      <c r="AC66" s="233"/>
      <c r="AD66" s="234"/>
      <c r="AE66" s="232"/>
      <c r="AF66" s="233"/>
      <c r="AG66" s="233"/>
      <c r="AH66" s="233"/>
      <c r="AI66" s="234"/>
    </row>
    <row r="67" spans="1:35">
      <c r="A67" s="261" t="s">
        <v>463</v>
      </c>
      <c r="B67" s="8"/>
      <c r="C67" s="8"/>
      <c r="D67" s="8"/>
      <c r="E67" s="266"/>
      <c r="F67" s="283"/>
      <c r="G67" s="321"/>
      <c r="H67" s="7"/>
      <c r="I67" s="8"/>
      <c r="J67" s="8"/>
      <c r="K67" s="14"/>
      <c r="L67" s="126"/>
      <c r="M67" s="127"/>
      <c r="N67" s="27"/>
      <c r="O67" s="27"/>
      <c r="P67" s="27"/>
      <c r="Q67" s="57"/>
      <c r="R67" s="35"/>
      <c r="S67" s="7"/>
      <c r="T67" s="35"/>
      <c r="U67" s="3"/>
      <c r="V67" s="163"/>
      <c r="W67" s="162"/>
      <c r="X67" s="3"/>
      <c r="Y67" s="3"/>
      <c r="Z67" s="417"/>
      <c r="AA67" s="418"/>
      <c r="AB67" s="418"/>
      <c r="AC67" s="418"/>
      <c r="AD67" s="419"/>
      <c r="AE67" s="417"/>
      <c r="AF67" s="418"/>
      <c r="AG67" s="418"/>
      <c r="AH67" s="418"/>
      <c r="AI67" s="419"/>
    </row>
    <row r="68" spans="1:35">
      <c r="A68" s="261"/>
      <c r="B68" s="8"/>
      <c r="C68" s="8"/>
      <c r="D68" s="8"/>
      <c r="E68" s="266"/>
      <c r="F68" s="283"/>
      <c r="G68" s="321"/>
      <c r="H68" s="7"/>
      <c r="I68" s="8"/>
      <c r="J68" s="8" t="str">
        <f t="shared" ref="J68:J71" si="45">IF(ISERROR(W68*X68),"",W68*X68)</f>
        <v/>
      </c>
      <c r="K68" s="14" t="str">
        <f>IF(ISERROR(VLOOKUP(Y68,'Directive OSH09 (FR)'!$T$6:$U$10,2,FALSE)),"",VLOOKUP(Y68,'Directive OSH09 (FR)'!$T$6:$U$10,2,FALSE))</f>
        <v/>
      </c>
      <c r="L68" s="126"/>
      <c r="M68" s="127"/>
      <c r="N68" s="27"/>
      <c r="O68" s="27"/>
      <c r="P68" s="27"/>
      <c r="Q68" s="57"/>
      <c r="R68" s="35"/>
      <c r="S68" s="7">
        <f t="shared" ref="S68:T71" si="46">U68</f>
        <v>0</v>
      </c>
      <c r="T68" s="35">
        <f t="shared" si="46"/>
        <v>0</v>
      </c>
      <c r="U68" s="3">
        <f t="shared" ref="U68:U71" si="47">IF(A68="",0,IF(Q$66="",1,IF(Q$66+$U$66*365&lt;$U$1,1,0)))</f>
        <v>0</v>
      </c>
      <c r="V68" s="163">
        <f t="shared" ref="V68:V71" si="48">IF(A68="",0,IF(Q$66="",1,IF(Q$66+$V$66*365&lt;$U$1,1,0)))</f>
        <v>0</v>
      </c>
      <c r="W68" s="162" t="str">
        <f>IF(ISERROR(VLOOKUP(H68,'Directive OSH09 (FR)'!$O$6:$P$10,2,FALSE)),"",VLOOKUP(H68,'Directive OSH09 (FR)'!$O$6:$P$10,2,FALSE))</f>
        <v/>
      </c>
      <c r="X68" s="3" t="str">
        <f>IF(ISERROR(VLOOKUP(I68,'Directive OSH09 (FR)'!$O$13:$P$17,2,FALSE)),"",VLOOKUP(I68,'Directive OSH09 (FR)'!$O$13:$P$17,2,FALSE))</f>
        <v/>
      </c>
      <c r="Y68" s="163" t="str">
        <f t="shared" ref="Y68:Y71" si="49">IF(J68="","",IF(J68&gt;=161,5,IF(J68&gt;=65,4,IF(J68&gt;=20,3,IF(J68&gt;=9,2,1)))))</f>
        <v/>
      </c>
      <c r="Z68" s="417"/>
      <c r="AA68" s="418"/>
      <c r="AB68" s="418"/>
      <c r="AC68" s="418"/>
      <c r="AD68" s="419"/>
      <c r="AE68" s="417"/>
      <c r="AF68" s="418"/>
      <c r="AG68" s="418"/>
      <c r="AH68" s="418"/>
      <c r="AI68" s="419"/>
    </row>
    <row r="69" spans="1:35">
      <c r="A69" s="261"/>
      <c r="B69" s="8"/>
      <c r="C69" s="8"/>
      <c r="D69" s="8"/>
      <c r="E69" s="266"/>
      <c r="F69" s="283"/>
      <c r="G69" s="321"/>
      <c r="H69" s="7"/>
      <c r="I69" s="8"/>
      <c r="J69" s="8" t="str">
        <f t="shared" si="45"/>
        <v/>
      </c>
      <c r="K69" s="14" t="str">
        <f>IF(ISERROR(VLOOKUP(Y69,'Directive OSH09 (FR)'!$T$6:$U$10,2,FALSE)),"",VLOOKUP(Y69,'Directive OSH09 (FR)'!$T$6:$U$10,2,FALSE))</f>
        <v/>
      </c>
      <c r="L69" s="126"/>
      <c r="M69" s="127"/>
      <c r="N69" s="27"/>
      <c r="O69" s="27"/>
      <c r="P69" s="27"/>
      <c r="Q69" s="57"/>
      <c r="R69" s="35"/>
      <c r="S69" s="7">
        <f t="shared" si="46"/>
        <v>0</v>
      </c>
      <c r="T69" s="35">
        <f t="shared" si="46"/>
        <v>0</v>
      </c>
      <c r="U69" s="3">
        <f t="shared" si="47"/>
        <v>0</v>
      </c>
      <c r="V69" s="163">
        <f t="shared" si="48"/>
        <v>0</v>
      </c>
      <c r="W69" s="162" t="str">
        <f>IF(ISERROR(VLOOKUP(H69,'Directive OSH09 (FR)'!$O$6:$P$10,2,FALSE)),"",VLOOKUP(H69,'Directive OSH09 (FR)'!$O$6:$P$10,2,FALSE))</f>
        <v/>
      </c>
      <c r="X69" s="3" t="str">
        <f>IF(ISERROR(VLOOKUP(I69,'Directive OSH09 (FR)'!$O$13:$P$17,2,FALSE)),"",VLOOKUP(I69,'Directive OSH09 (FR)'!$O$13:$P$17,2,FALSE))</f>
        <v/>
      </c>
      <c r="Y69" s="163" t="str">
        <f t="shared" si="49"/>
        <v/>
      </c>
      <c r="Z69" s="417"/>
      <c r="AA69" s="418"/>
      <c r="AB69" s="418"/>
      <c r="AC69" s="418"/>
      <c r="AD69" s="419"/>
      <c r="AE69" s="417"/>
      <c r="AF69" s="418"/>
      <c r="AG69" s="418"/>
      <c r="AH69" s="418"/>
      <c r="AI69" s="419"/>
    </row>
    <row r="70" spans="1:35">
      <c r="A70" s="261"/>
      <c r="B70" s="8"/>
      <c r="C70" s="8"/>
      <c r="D70" s="8"/>
      <c r="E70" s="266"/>
      <c r="F70" s="283"/>
      <c r="G70" s="321"/>
      <c r="H70" s="7"/>
      <c r="I70" s="8"/>
      <c r="J70" s="8" t="str">
        <f t="shared" si="45"/>
        <v/>
      </c>
      <c r="K70" s="14" t="str">
        <f>IF(ISERROR(VLOOKUP(Y70,'Directive OSH09 (FR)'!$T$6:$U$10,2,FALSE)),"",VLOOKUP(Y70,'Directive OSH09 (FR)'!$T$6:$U$10,2,FALSE))</f>
        <v/>
      </c>
      <c r="L70" s="126"/>
      <c r="M70" s="127"/>
      <c r="N70" s="27"/>
      <c r="O70" s="27"/>
      <c r="P70" s="27"/>
      <c r="Q70" s="57"/>
      <c r="R70" s="35"/>
      <c r="S70" s="7">
        <f t="shared" si="46"/>
        <v>0</v>
      </c>
      <c r="T70" s="35">
        <f t="shared" si="46"/>
        <v>0</v>
      </c>
      <c r="U70" s="3">
        <f t="shared" si="47"/>
        <v>0</v>
      </c>
      <c r="V70" s="163">
        <f t="shared" si="48"/>
        <v>0</v>
      </c>
      <c r="W70" s="162" t="str">
        <f>IF(ISERROR(VLOOKUP(H70,'Directive OSH09 (FR)'!$O$6:$P$10,2,FALSE)),"",VLOOKUP(H70,'Directive OSH09 (FR)'!$O$6:$P$10,2,FALSE))</f>
        <v/>
      </c>
      <c r="X70" s="3" t="str">
        <f>IF(ISERROR(VLOOKUP(I70,'Directive OSH09 (FR)'!$O$13:$P$17,2,FALSE)),"",VLOOKUP(I70,'Directive OSH09 (FR)'!$O$13:$P$17,2,FALSE))</f>
        <v/>
      </c>
      <c r="Y70" s="163" t="str">
        <f t="shared" si="49"/>
        <v/>
      </c>
      <c r="Z70" s="417"/>
      <c r="AA70" s="418"/>
      <c r="AB70" s="418"/>
      <c r="AC70" s="418"/>
      <c r="AD70" s="419"/>
      <c r="AE70" s="417"/>
      <c r="AF70" s="418"/>
      <c r="AG70" s="418"/>
      <c r="AH70" s="418"/>
      <c r="AI70" s="419"/>
    </row>
    <row r="71" spans="1:35" ht="5.25" customHeight="1">
      <c r="A71" s="405"/>
      <c r="B71" s="62"/>
      <c r="C71" s="62"/>
      <c r="D71" s="62"/>
      <c r="E71" s="293"/>
      <c r="F71" s="293"/>
      <c r="G71" s="458"/>
      <c r="H71" s="61"/>
      <c r="I71" s="62"/>
      <c r="J71" s="62" t="str">
        <f t="shared" si="45"/>
        <v/>
      </c>
      <c r="K71" s="63" t="str">
        <f>IF(ISERROR(VLOOKUP(Y71,'Directive OSH09 (FR)'!$T$6:$U$10,2,FALSE)),"",VLOOKUP(Y71,'Directive OSH09 (FR)'!$T$6:$U$10,2,FALSE))</f>
        <v/>
      </c>
      <c r="L71" s="61"/>
      <c r="M71" s="64"/>
      <c r="N71" s="64"/>
      <c r="O71" s="64"/>
      <c r="P71" s="64"/>
      <c r="Q71" s="65"/>
      <c r="R71" s="66"/>
      <c r="S71" s="61">
        <f t="shared" si="46"/>
        <v>0</v>
      </c>
      <c r="T71" s="66">
        <f t="shared" si="46"/>
        <v>0</v>
      </c>
      <c r="U71" s="164">
        <f t="shared" si="47"/>
        <v>0</v>
      </c>
      <c r="V71" s="165">
        <f t="shared" si="48"/>
        <v>0</v>
      </c>
      <c r="W71" s="162" t="str">
        <f>IF(ISERROR(VLOOKUP(H71,'Directive OSH09 (FR)'!$O$6:$P$10,2,FALSE)),"",VLOOKUP(H71,'Directive OSH09 (FR)'!$O$6:$P$10,2,FALSE))</f>
        <v/>
      </c>
      <c r="X71" s="3" t="str">
        <f>IF(ISERROR(VLOOKUP(I71,'Directive OSH09 (FR)'!$O$13:$P$17,2,FALSE)),"",VLOOKUP(I71,'Directive OSH09 (FR)'!$O$13:$P$17,2,FALSE))</f>
        <v/>
      </c>
      <c r="Y71" s="163" t="str">
        <f t="shared" si="49"/>
        <v/>
      </c>
      <c r="Z71" s="417"/>
      <c r="AA71" s="418"/>
      <c r="AB71" s="418"/>
      <c r="AC71" s="418"/>
      <c r="AD71" s="419"/>
      <c r="AE71" s="417"/>
      <c r="AF71" s="418"/>
      <c r="AG71" s="418"/>
      <c r="AH71" s="418"/>
      <c r="AI71" s="419"/>
    </row>
    <row r="72" spans="1:35">
      <c r="A72" s="354" t="s">
        <v>282</v>
      </c>
      <c r="B72" s="391"/>
      <c r="C72" s="391"/>
      <c r="D72" s="391"/>
      <c r="E72" s="292"/>
      <c r="F72" s="292"/>
      <c r="G72" s="457"/>
      <c r="H72" s="454"/>
      <c r="I72" s="391"/>
      <c r="J72" s="391" t="str">
        <f>IF(SUM(J73:J77)=0,"",MAX(J73:J77))</f>
        <v/>
      </c>
      <c r="K72" s="24" t="str">
        <f>IF(ISERROR(VLOOKUP(Y72,'Directive OSH09 (FR)'!$T$6:$U$10,2,FALSE)),"",VLOOKUP(Y72,'Directive OSH09 (FR)'!$T$6:$U$10,2,FALSE))</f>
        <v/>
      </c>
      <c r="L72" s="43" t="str">
        <f>IF(ISERROR(VLOOKUP($A72,Dangers!$B$4:$G$1001,4,FALSE)),"ERR",IF(ISBLANK(VLOOKUP($A72,Dangers!$B$4:$G$1001,4,FALSE)),"","Yes"))</f>
        <v>Yes</v>
      </c>
      <c r="M72" s="26" t="str">
        <f>IF(ISERROR(VLOOKUP($A72,Dangers!$B$4:$G$1001,6,FALSE)),"ERR",IF(ISBLANK((VLOOKUP($A72,Dangers!$B$4:$G$1001,6,FALSE))),"","Yes"))</f>
        <v/>
      </c>
      <c r="N72" s="26"/>
      <c r="O72" s="26"/>
      <c r="P72" s="26"/>
      <c r="Q72" s="132">
        <f>IF(OR(L72="Yes",M72="Yes"),MAX(Q73:Q77),"")</f>
        <v>0</v>
      </c>
      <c r="R72" s="34"/>
      <c r="S72" s="43">
        <f ca="1">IF(L72="Yes",IF(SUM(S73:S77)=0,0,1),2)</f>
        <v>1</v>
      </c>
      <c r="T72" s="34">
        <f>IF(M72="Yes",IF(SUM(T73:T77)=0,0,1),2)</f>
        <v>2</v>
      </c>
      <c r="U72" s="160">
        <v>5</v>
      </c>
      <c r="V72" s="161">
        <v>0</v>
      </c>
      <c r="W72" s="162" t="str">
        <f>IF(ISERROR(VLOOKUP(H72,'Directive OSH09 (FR)'!$O$6:$P$10,2,FALSE)),"",VLOOKUP(H72,'Directive OSH09 (FR)'!$O$6:$P$10,2,FALSE))</f>
        <v/>
      </c>
      <c r="X72" s="3" t="str">
        <f>IF(ISERROR(VLOOKUP(I72,'Directive OSH09 (FR)'!$O$13:$P$17,2,FALSE)),"",VLOOKUP(I72,'Directive OSH09 (FR)'!$O$13:$P$17,2,FALSE))</f>
        <v/>
      </c>
      <c r="Y72" s="163" t="str">
        <f>IF(J72="","",IF(J72&gt;=161,5,IF(J72&gt;=65,4,IF(J72&gt;=20,3,IF(J72&gt;=9,2,1)))))</f>
        <v/>
      </c>
      <c r="Z72" s="232"/>
      <c r="AA72" s="233"/>
      <c r="AB72" s="233"/>
      <c r="AC72" s="233"/>
      <c r="AD72" s="234"/>
      <c r="AE72" s="232"/>
      <c r="AF72" s="233"/>
      <c r="AG72" s="233"/>
      <c r="AH72" s="233"/>
      <c r="AI72" s="234"/>
    </row>
    <row r="73" spans="1:35">
      <c r="A73" s="260" t="s">
        <v>463</v>
      </c>
      <c r="B73" s="8"/>
      <c r="C73" s="8"/>
      <c r="D73" s="8"/>
      <c r="E73" s="266"/>
      <c r="F73" s="283"/>
      <c r="G73" s="321"/>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7" ca="1" si="50">U73</f>
        <v>1</v>
      </c>
      <c r="T73" s="35">
        <f t="shared" ca="1" si="50"/>
        <v>1</v>
      </c>
      <c r="U73" s="3">
        <f ca="1">IF(A73="",0,IF(Q$72="",1,IF(Q$72+$U$72*365&lt;$U$1,1,0)))</f>
        <v>1</v>
      </c>
      <c r="V73" s="163">
        <f ca="1">IF(A73="",0,IF(Q$72="",1,IF(Q$72+$V$72*365&lt;$U$1,1,0)))</f>
        <v>1</v>
      </c>
      <c r="W73" s="162" t="str">
        <f>IF(ISERROR(VLOOKUP(H73,'Directive OSH09 (FR)'!$O$6:$P$10,2,FALSE)),"",VLOOKUP(H73,'Directive OSH09 (FR)'!$O$6:$P$10,2,FALSE))</f>
        <v/>
      </c>
      <c r="X73" s="3" t="str">
        <f>IF(ISERROR(VLOOKUP(I73,'Directive OSH09 (FR)'!$O$13:$P$17,2,FALSE)),"",VLOOKUP(I73,'Directive OSH09 (FR)'!$O$13:$P$17,2,FALSE))</f>
        <v/>
      </c>
      <c r="Y73" s="163" t="str">
        <f>IF(J73="","",IF(J73&gt;=161,5,IF(J73&gt;=65,4,IF(J73&gt;=20,3,IF(J73&gt;=9,2,1)))))</f>
        <v/>
      </c>
      <c r="Z73" s="417"/>
      <c r="AA73" s="418"/>
      <c r="AB73" s="418"/>
      <c r="AC73" s="418"/>
      <c r="AD73" s="419"/>
      <c r="AE73" s="417"/>
      <c r="AF73" s="418"/>
      <c r="AG73" s="418"/>
      <c r="AH73" s="418"/>
      <c r="AI73" s="419"/>
    </row>
    <row r="74" spans="1:35">
      <c r="A74" s="261"/>
      <c r="B74" s="8"/>
      <c r="C74" s="8"/>
      <c r="D74" s="8"/>
      <c r="E74" s="266"/>
      <c r="F74" s="283"/>
      <c r="G74" s="321"/>
      <c r="H74" s="7"/>
      <c r="I74" s="8"/>
      <c r="J74" s="8" t="str">
        <f t="shared" ref="J74:J77" si="51">IF(ISERROR(W74*X74),"",W74*X74)</f>
        <v/>
      </c>
      <c r="K74" s="14" t="str">
        <f>IF(ISERROR(VLOOKUP(Y74,'Directive OSH09 (FR)'!$T$6:$U$10,2,FALSE)),"",VLOOKUP(Y74,'Directive OSH09 (FR)'!$T$6:$U$10,2,FALSE))</f>
        <v/>
      </c>
      <c r="L74" s="126"/>
      <c r="M74" s="127"/>
      <c r="N74" s="27"/>
      <c r="O74" s="27"/>
      <c r="P74" s="27"/>
      <c r="Q74" s="57"/>
      <c r="R74" s="35"/>
      <c r="S74" s="7">
        <f t="shared" si="50"/>
        <v>0</v>
      </c>
      <c r="T74" s="35">
        <f t="shared" si="50"/>
        <v>0</v>
      </c>
      <c r="U74" s="3">
        <f t="shared" ref="U74:U77" si="52">IF(A74="",0,IF(Q$72="",1,IF(Q$72+$U$72*365&lt;$U$1,1,0)))</f>
        <v>0</v>
      </c>
      <c r="V74" s="163">
        <f t="shared" ref="V74:V77" si="53">IF(A74="",0,IF(Q$72="",1,IF(Q$72+$V$72*365&lt;$U$1,1,0)))</f>
        <v>0</v>
      </c>
      <c r="W74" s="162" t="str">
        <f>IF(ISERROR(VLOOKUP(H74,'Directive OSH09 (FR)'!$O$6:$P$10,2,FALSE)),"",VLOOKUP(H74,'Directive OSH09 (FR)'!$O$6:$P$10,2,FALSE))</f>
        <v/>
      </c>
      <c r="X74" s="3" t="str">
        <f>IF(ISERROR(VLOOKUP(I74,'Directive OSH09 (FR)'!$O$13:$P$17,2,FALSE)),"",VLOOKUP(I74,'Directive OSH09 (FR)'!$O$13:$P$17,2,FALSE))</f>
        <v/>
      </c>
      <c r="Y74" s="163" t="str">
        <f t="shared" ref="Y74:Y77" si="54">IF(J74="","",IF(J74&gt;=161,5,IF(J74&gt;=65,4,IF(J74&gt;=20,3,IF(J74&gt;=9,2,1)))))</f>
        <v/>
      </c>
      <c r="Z74" s="417"/>
      <c r="AA74" s="418"/>
      <c r="AB74" s="418"/>
      <c r="AC74" s="418"/>
      <c r="AD74" s="419"/>
      <c r="AE74" s="417"/>
      <c r="AF74" s="418"/>
      <c r="AG74" s="418"/>
      <c r="AH74" s="418"/>
      <c r="AI74" s="419"/>
    </row>
    <row r="75" spans="1:35">
      <c r="A75" s="261"/>
      <c r="B75" s="8"/>
      <c r="C75" s="8"/>
      <c r="D75" s="8"/>
      <c r="E75" s="266"/>
      <c r="F75" s="283"/>
      <c r="G75" s="321"/>
      <c r="H75" s="7"/>
      <c r="I75" s="8"/>
      <c r="J75" s="8" t="str">
        <f t="shared" si="51"/>
        <v/>
      </c>
      <c r="K75" s="14" t="str">
        <f>IF(ISERROR(VLOOKUP(Y75,'Directive OSH09 (FR)'!$T$6:$U$10,2,FALSE)),"",VLOOKUP(Y75,'Directive OSH09 (FR)'!$T$6:$U$10,2,FALSE))</f>
        <v/>
      </c>
      <c r="L75" s="126"/>
      <c r="M75" s="127"/>
      <c r="N75" s="27"/>
      <c r="O75" s="27"/>
      <c r="P75" s="27"/>
      <c r="Q75" s="57"/>
      <c r="R75" s="35"/>
      <c r="S75" s="7">
        <f t="shared" si="50"/>
        <v>0</v>
      </c>
      <c r="T75" s="35">
        <f t="shared" si="50"/>
        <v>0</v>
      </c>
      <c r="U75" s="3">
        <f t="shared" si="52"/>
        <v>0</v>
      </c>
      <c r="V75" s="163">
        <f t="shared" si="53"/>
        <v>0</v>
      </c>
      <c r="W75" s="162" t="str">
        <f>IF(ISERROR(VLOOKUP(H75,'Directive OSH09 (FR)'!$O$6:$P$10,2,FALSE)),"",VLOOKUP(H75,'Directive OSH09 (FR)'!$O$6:$P$10,2,FALSE))</f>
        <v/>
      </c>
      <c r="X75" s="3" t="str">
        <f>IF(ISERROR(VLOOKUP(I75,'Directive OSH09 (FR)'!$O$13:$P$17,2,FALSE)),"",VLOOKUP(I75,'Directive OSH09 (FR)'!$O$13:$P$17,2,FALSE))</f>
        <v/>
      </c>
      <c r="Y75" s="163" t="str">
        <f t="shared" si="54"/>
        <v/>
      </c>
      <c r="Z75" s="417"/>
      <c r="AA75" s="418"/>
      <c r="AB75" s="418"/>
      <c r="AC75" s="418"/>
      <c r="AD75" s="419"/>
      <c r="AE75" s="417"/>
      <c r="AF75" s="418"/>
      <c r="AG75" s="418"/>
      <c r="AH75" s="418"/>
      <c r="AI75" s="419"/>
    </row>
    <row r="76" spans="1:35">
      <c r="A76" s="261"/>
      <c r="B76" s="8"/>
      <c r="C76" s="8"/>
      <c r="D76" s="8"/>
      <c r="E76" s="266"/>
      <c r="F76" s="283"/>
      <c r="G76" s="321"/>
      <c r="H76" s="7"/>
      <c r="I76" s="8"/>
      <c r="J76" s="8" t="str">
        <f t="shared" si="51"/>
        <v/>
      </c>
      <c r="K76" s="14" t="str">
        <f>IF(ISERROR(VLOOKUP(Y76,'Directive OSH09 (FR)'!$T$6:$U$10,2,FALSE)),"",VLOOKUP(Y76,'Directive OSH09 (FR)'!$T$6:$U$10,2,FALSE))</f>
        <v/>
      </c>
      <c r="L76" s="126"/>
      <c r="M76" s="127"/>
      <c r="N76" s="27"/>
      <c r="O76" s="27"/>
      <c r="P76" s="27"/>
      <c r="Q76" s="57"/>
      <c r="R76" s="35"/>
      <c r="S76" s="7">
        <f t="shared" si="50"/>
        <v>0</v>
      </c>
      <c r="T76" s="35">
        <f t="shared" si="50"/>
        <v>0</v>
      </c>
      <c r="U76" s="3">
        <f t="shared" si="52"/>
        <v>0</v>
      </c>
      <c r="V76" s="163">
        <f t="shared" si="53"/>
        <v>0</v>
      </c>
      <c r="W76" s="162" t="str">
        <f>IF(ISERROR(VLOOKUP(H76,'Directive OSH09 (FR)'!$O$6:$P$10,2,FALSE)),"",VLOOKUP(H76,'Directive OSH09 (FR)'!$O$6:$P$10,2,FALSE))</f>
        <v/>
      </c>
      <c r="X76" s="3" t="str">
        <f>IF(ISERROR(VLOOKUP(I76,'Directive OSH09 (FR)'!$O$13:$P$17,2,FALSE)),"",VLOOKUP(I76,'Directive OSH09 (FR)'!$O$13:$P$17,2,FALSE))</f>
        <v/>
      </c>
      <c r="Y76" s="163" t="str">
        <f t="shared" si="54"/>
        <v/>
      </c>
      <c r="Z76" s="417"/>
      <c r="AA76" s="418"/>
      <c r="AB76" s="418"/>
      <c r="AC76" s="418"/>
      <c r="AD76" s="419"/>
      <c r="AE76" s="417"/>
      <c r="AF76" s="418"/>
      <c r="AG76" s="418"/>
      <c r="AH76" s="418"/>
      <c r="AI76" s="419"/>
    </row>
    <row r="77" spans="1:35" ht="5.25" customHeight="1">
      <c r="A77" s="405"/>
      <c r="B77" s="62"/>
      <c r="C77" s="62"/>
      <c r="D77" s="62"/>
      <c r="E77" s="293"/>
      <c r="F77" s="293"/>
      <c r="G77" s="458"/>
      <c r="H77" s="61"/>
      <c r="I77" s="62"/>
      <c r="J77" s="62" t="str">
        <f t="shared" si="51"/>
        <v/>
      </c>
      <c r="K77" s="63" t="str">
        <f>IF(ISERROR(VLOOKUP(Y77,'Directive OSH09 (FR)'!$T$6:$U$10,2,FALSE)),"",VLOOKUP(Y77,'Directive OSH09 (FR)'!$T$6:$U$10,2,FALSE))</f>
        <v/>
      </c>
      <c r="L77" s="61"/>
      <c r="M77" s="64"/>
      <c r="N77" s="64"/>
      <c r="O77" s="64"/>
      <c r="P77" s="64"/>
      <c r="Q77" s="65"/>
      <c r="R77" s="66"/>
      <c r="S77" s="61">
        <f t="shared" si="50"/>
        <v>0</v>
      </c>
      <c r="T77" s="66">
        <f t="shared" si="50"/>
        <v>0</v>
      </c>
      <c r="U77" s="164">
        <f t="shared" si="52"/>
        <v>0</v>
      </c>
      <c r="V77" s="165">
        <f t="shared" si="53"/>
        <v>0</v>
      </c>
      <c r="W77" s="162" t="str">
        <f>IF(ISERROR(VLOOKUP(H77,'Directive OSH09 (FR)'!$O$6:$P$10,2,FALSE)),"",VLOOKUP(H77,'Directive OSH09 (FR)'!$O$6:$P$10,2,FALSE))</f>
        <v/>
      </c>
      <c r="X77" s="3" t="str">
        <f>IF(ISERROR(VLOOKUP(I77,'Directive OSH09 (FR)'!$O$13:$P$17,2,FALSE)),"",VLOOKUP(I77,'Directive OSH09 (FR)'!$O$13:$P$17,2,FALSE))</f>
        <v/>
      </c>
      <c r="Y77" s="163" t="str">
        <f t="shared" si="54"/>
        <v/>
      </c>
      <c r="Z77" s="417"/>
      <c r="AA77" s="418"/>
      <c r="AB77" s="418"/>
      <c r="AC77" s="418"/>
      <c r="AD77" s="419"/>
      <c r="AE77" s="417"/>
      <c r="AF77" s="418"/>
      <c r="AG77" s="418"/>
      <c r="AH77" s="418"/>
      <c r="AI77" s="419"/>
    </row>
    <row r="78" spans="1:35">
      <c r="A78" s="523" t="s">
        <v>283</v>
      </c>
      <c r="B78" s="391"/>
      <c r="C78" s="391"/>
      <c r="D78" s="391"/>
      <c r="E78" s="292"/>
      <c r="F78" s="292"/>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
      </c>
      <c r="M78" s="26" t="str">
        <f>IF(ISERROR(VLOOKUP($A78,Dangers!$B$4:$G$1001,6,FALSE)),"ERR",IF(ISBLANK((VLOOKUP($A78,Dangers!$B$4:$G$1001,6,FALSE))),"","Yes"))</f>
        <v/>
      </c>
      <c r="N78" s="26"/>
      <c r="O78" s="26"/>
      <c r="P78" s="26"/>
      <c r="Q78" s="132" t="str">
        <f>IF(OR(L78="Yes",M78="Yes"),MAX(Q79:Q83),"")</f>
        <v/>
      </c>
      <c r="R78" s="34"/>
      <c r="S78" s="43">
        <f>IF(L78="Yes",IF(SUM(S79:S83)=0,0,1),2)</f>
        <v>2</v>
      </c>
      <c r="T78" s="34">
        <f>IF(M78="Yes",IF(SUM(T79:T83)=0,0,1),2)</f>
        <v>2</v>
      </c>
      <c r="U78" s="160">
        <v>0</v>
      </c>
      <c r="V78" s="161">
        <v>0</v>
      </c>
      <c r="W78" s="162" t="str">
        <f>IF(ISERROR(VLOOKUP(H78,'Directive OSH09 (FR)'!$O$6:$P$10,2,FALSE)),"",VLOOKUP(H78,'Directive OSH09 (FR)'!$O$6:$P$10,2,FALSE))</f>
        <v/>
      </c>
      <c r="X78" s="3" t="str">
        <f>IF(ISERROR(VLOOKUP(I78,'Directive OSH09 (FR)'!$O$13:$P$17,2,FALSE)),"",VLOOKUP(I78,'Directive OSH09 (FR)'!$O$13:$P$17,2,FALSE))</f>
        <v/>
      </c>
      <c r="Y78" s="163" t="str">
        <f>IF(J78="","",IF(J78&gt;=161,5,IF(J78&gt;=65,4,IF(J78&gt;=20,3,IF(J78&gt;=9,2,1)))))</f>
        <v/>
      </c>
      <c r="Z78" s="232"/>
      <c r="AA78" s="233"/>
      <c r="AB78" s="233"/>
      <c r="AC78" s="233"/>
      <c r="AD78" s="234"/>
      <c r="AE78" s="232"/>
      <c r="AF78" s="233"/>
      <c r="AG78" s="233"/>
      <c r="AH78" s="233"/>
      <c r="AI78" s="234"/>
    </row>
    <row r="79" spans="1:35">
      <c r="A79" s="260" t="s">
        <v>463</v>
      </c>
      <c r="B79" s="8"/>
      <c r="C79" s="8"/>
      <c r="D79" s="8"/>
      <c r="E79" s="266"/>
      <c r="F79" s="283"/>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si="55">U79</f>
        <v>1</v>
      </c>
      <c r="T79" s="35">
        <f t="shared" si="55"/>
        <v>1</v>
      </c>
      <c r="U79" s="3">
        <f>IF(A79="",0,IF(Q$78="",1,IF(Q$78+$U$78*365&lt;$U$1,1,0)))</f>
        <v>1</v>
      </c>
      <c r="V79" s="163">
        <f>IF(A79="",0,IF(Q$78="",1,IF(Q$78+$V$78*365&lt;$U$1,1,0)))</f>
        <v>1</v>
      </c>
      <c r="W79" s="162" t="str">
        <f>IF(ISERROR(VLOOKUP(H79,'Directive OSH09 (FR)'!$O$6:$P$10,2,FALSE)),"",VLOOKUP(H79,'Directive OSH09 (FR)'!$O$6:$P$10,2,FALSE))</f>
        <v/>
      </c>
      <c r="X79" s="3" t="str">
        <f>IF(ISERROR(VLOOKUP(I79,'Directive OSH09 (FR)'!$O$13:$P$17,2,FALSE)),"",VLOOKUP(I79,'Directive OSH09 (FR)'!$O$13:$P$17,2,FALSE))</f>
        <v/>
      </c>
      <c r="Y79" s="163" t="str">
        <f>IF(J79="","",IF(J79&gt;=161,5,IF(J79&gt;=65,4,IF(J79&gt;=20,3,IF(J79&gt;=9,2,1)))))</f>
        <v/>
      </c>
      <c r="Z79" s="417"/>
      <c r="AA79" s="418"/>
      <c r="AB79" s="418"/>
      <c r="AC79" s="418"/>
      <c r="AD79" s="419"/>
      <c r="AE79" s="417"/>
      <c r="AF79" s="418"/>
      <c r="AG79" s="418"/>
      <c r="AH79" s="418"/>
      <c r="AI79" s="419"/>
    </row>
    <row r="80" spans="1:35">
      <c r="A80" s="261"/>
      <c r="B80" s="8"/>
      <c r="C80" s="8"/>
      <c r="D80" s="8"/>
      <c r="E80" s="266"/>
      <c r="F80" s="283"/>
      <c r="G80" s="321"/>
      <c r="H80" s="7"/>
      <c r="I80" s="8"/>
      <c r="J80" s="8" t="str">
        <f t="shared" ref="J80:J83" si="56">IF(ISERROR(W80*X80),"",W80*X80)</f>
        <v/>
      </c>
      <c r="K80" s="14" t="str">
        <f>IF(ISERROR(VLOOKUP(Y80,'Directive OSH09 (FR)'!$T$6:$U$10,2,FALSE)),"",VLOOKUP(Y80,'Directive OSH09 (FR)'!$T$6:$U$10,2,FALSE))</f>
        <v/>
      </c>
      <c r="L80" s="126"/>
      <c r="M80" s="127"/>
      <c r="N80" s="27"/>
      <c r="O80" s="27"/>
      <c r="P80" s="27"/>
      <c r="Q80" s="57"/>
      <c r="R80" s="35"/>
      <c r="S80" s="7">
        <f t="shared" si="55"/>
        <v>0</v>
      </c>
      <c r="T80" s="35">
        <f t="shared" si="55"/>
        <v>0</v>
      </c>
      <c r="U80" s="3">
        <f t="shared" ref="U80:U83" si="57">IF(A80="",0,IF(Q$78="",1,IF(Q$78+$U$78*365&lt;$U$1,1,0)))</f>
        <v>0</v>
      </c>
      <c r="V80" s="163">
        <f t="shared" ref="V80:V83" si="58">IF(A80="",0,IF(Q$78="",1,IF(Q$78+$V$78*365&lt;$U$1,1,0)))</f>
        <v>0</v>
      </c>
      <c r="W80" s="162" t="str">
        <f>IF(ISERROR(VLOOKUP(H80,'Directive OSH09 (FR)'!$O$6:$P$10,2,FALSE)),"",VLOOKUP(H80,'Directive OSH09 (FR)'!$O$6:$P$10,2,FALSE))</f>
        <v/>
      </c>
      <c r="X80" s="3" t="str">
        <f>IF(ISERROR(VLOOKUP(I80,'Directive OSH09 (FR)'!$O$13:$P$17,2,FALSE)),"",VLOOKUP(I80,'Directive OSH09 (FR)'!$O$13:$P$17,2,FALSE))</f>
        <v/>
      </c>
      <c r="Y80" s="163" t="str">
        <f t="shared" ref="Y80:Y83" si="59">IF(J80="","",IF(J80&gt;=161,5,IF(J80&gt;=65,4,IF(J80&gt;=20,3,IF(J80&gt;=9,2,1)))))</f>
        <v/>
      </c>
      <c r="Z80" s="417"/>
      <c r="AA80" s="418"/>
      <c r="AB80" s="418"/>
      <c r="AC80" s="418"/>
      <c r="AD80" s="419"/>
      <c r="AE80" s="417"/>
      <c r="AF80" s="418"/>
      <c r="AG80" s="418"/>
      <c r="AH80" s="418"/>
      <c r="AI80" s="419"/>
    </row>
    <row r="81" spans="1:35">
      <c r="A81" s="261"/>
      <c r="B81" s="8"/>
      <c r="C81" s="8"/>
      <c r="D81" s="8"/>
      <c r="E81" s="266"/>
      <c r="F81" s="283"/>
      <c r="G81" s="321"/>
      <c r="H81" s="7"/>
      <c r="I81" s="8"/>
      <c r="J81" s="8" t="str">
        <f t="shared" si="56"/>
        <v/>
      </c>
      <c r="K81" s="14" t="str">
        <f>IF(ISERROR(VLOOKUP(Y81,'Directive OSH09 (FR)'!$T$6:$U$10,2,FALSE)),"",VLOOKUP(Y81,'Directive OSH09 (FR)'!$T$6:$U$10,2,FALSE))</f>
        <v/>
      </c>
      <c r="L81" s="126"/>
      <c r="M81" s="127"/>
      <c r="N81" s="27"/>
      <c r="O81" s="27"/>
      <c r="P81" s="27"/>
      <c r="Q81" s="57"/>
      <c r="R81" s="35"/>
      <c r="S81" s="7">
        <f t="shared" si="55"/>
        <v>0</v>
      </c>
      <c r="T81" s="35">
        <f t="shared" si="55"/>
        <v>0</v>
      </c>
      <c r="U81" s="3">
        <f t="shared" si="57"/>
        <v>0</v>
      </c>
      <c r="V81" s="163">
        <f t="shared" si="58"/>
        <v>0</v>
      </c>
      <c r="W81" s="162" t="str">
        <f>IF(ISERROR(VLOOKUP(H81,'Directive OSH09 (FR)'!$O$6:$P$10,2,FALSE)),"",VLOOKUP(H81,'Directive OSH09 (FR)'!$O$6:$P$10,2,FALSE))</f>
        <v/>
      </c>
      <c r="X81" s="3" t="str">
        <f>IF(ISERROR(VLOOKUP(I81,'Directive OSH09 (FR)'!$O$13:$P$17,2,FALSE)),"",VLOOKUP(I81,'Directive OSH09 (FR)'!$O$13:$P$17,2,FALSE))</f>
        <v/>
      </c>
      <c r="Y81" s="163" t="str">
        <f t="shared" si="59"/>
        <v/>
      </c>
      <c r="Z81" s="417"/>
      <c r="AA81" s="418"/>
      <c r="AB81" s="418"/>
      <c r="AC81" s="418"/>
      <c r="AD81" s="419"/>
      <c r="AE81" s="417"/>
      <c r="AF81" s="418"/>
      <c r="AG81" s="418"/>
      <c r="AH81" s="418"/>
      <c r="AI81" s="419"/>
    </row>
    <row r="82" spans="1:35">
      <c r="A82" s="261"/>
      <c r="B82" s="8"/>
      <c r="C82" s="8"/>
      <c r="D82" s="8"/>
      <c r="E82" s="266"/>
      <c r="F82" s="283"/>
      <c r="G82" s="321"/>
      <c r="H82" s="7"/>
      <c r="I82" s="8"/>
      <c r="J82" s="8" t="str">
        <f t="shared" si="56"/>
        <v/>
      </c>
      <c r="K82" s="14" t="str">
        <f>IF(ISERROR(VLOOKUP(Y82,'Directive OSH09 (FR)'!$T$6:$U$10,2,FALSE)),"",VLOOKUP(Y82,'Directive OSH09 (FR)'!$T$6:$U$10,2,FALSE))</f>
        <v/>
      </c>
      <c r="L82" s="126"/>
      <c r="M82" s="127"/>
      <c r="N82" s="27"/>
      <c r="O82" s="27"/>
      <c r="P82" s="27"/>
      <c r="Q82" s="57"/>
      <c r="R82" s="35"/>
      <c r="S82" s="7">
        <f t="shared" si="55"/>
        <v>0</v>
      </c>
      <c r="T82" s="35">
        <f t="shared" si="55"/>
        <v>0</v>
      </c>
      <c r="U82" s="3">
        <f t="shared" si="57"/>
        <v>0</v>
      </c>
      <c r="V82" s="163">
        <f t="shared" si="58"/>
        <v>0</v>
      </c>
      <c r="W82" s="162" t="str">
        <f>IF(ISERROR(VLOOKUP(H82,'Directive OSH09 (FR)'!$O$6:$P$10,2,FALSE)),"",VLOOKUP(H82,'Directive OSH09 (FR)'!$O$6:$P$10,2,FALSE))</f>
        <v/>
      </c>
      <c r="X82" s="3" t="str">
        <f>IF(ISERROR(VLOOKUP(I82,'Directive OSH09 (FR)'!$O$13:$P$17,2,FALSE)),"",VLOOKUP(I82,'Directive OSH09 (FR)'!$O$13:$P$17,2,FALSE))</f>
        <v/>
      </c>
      <c r="Y82" s="163" t="str">
        <f t="shared" si="59"/>
        <v/>
      </c>
      <c r="Z82" s="417"/>
      <c r="AA82" s="418"/>
      <c r="AB82" s="418"/>
      <c r="AC82" s="418"/>
      <c r="AD82" s="419"/>
      <c r="AE82" s="417"/>
      <c r="AF82" s="418"/>
      <c r="AG82" s="418"/>
      <c r="AH82" s="418"/>
      <c r="AI82" s="419"/>
    </row>
    <row r="83" spans="1:35" ht="5.25" customHeight="1">
      <c r="A83" s="405"/>
      <c r="B83" s="62"/>
      <c r="C83" s="62"/>
      <c r="D83" s="62"/>
      <c r="E83" s="293"/>
      <c r="F83" s="293"/>
      <c r="G83" s="458"/>
      <c r="H83" s="61"/>
      <c r="I83" s="62"/>
      <c r="J83" s="62" t="str">
        <f t="shared" si="56"/>
        <v/>
      </c>
      <c r="K83" s="63" t="str">
        <f>IF(ISERROR(VLOOKUP(Y83,'Directive OSH09 (FR)'!$T$6:$U$10,2,FALSE)),"",VLOOKUP(Y83,'Directive OSH09 (FR)'!$T$6:$U$10,2,FALSE))</f>
        <v/>
      </c>
      <c r="L83" s="61"/>
      <c r="M83" s="64"/>
      <c r="N83" s="64"/>
      <c r="O83" s="64"/>
      <c r="P83" s="64"/>
      <c r="Q83" s="65"/>
      <c r="R83" s="66"/>
      <c r="S83" s="61">
        <f t="shared" si="55"/>
        <v>0</v>
      </c>
      <c r="T83" s="66">
        <f t="shared" si="55"/>
        <v>0</v>
      </c>
      <c r="U83" s="164">
        <f t="shared" si="57"/>
        <v>0</v>
      </c>
      <c r="V83" s="165">
        <f t="shared" si="58"/>
        <v>0</v>
      </c>
      <c r="W83" s="162" t="str">
        <f>IF(ISERROR(VLOOKUP(H83,'Directive OSH09 (FR)'!$O$6:$P$10,2,FALSE)),"",VLOOKUP(H83,'Directive OSH09 (FR)'!$O$6:$P$10,2,FALSE))</f>
        <v/>
      </c>
      <c r="X83" s="3" t="str">
        <f>IF(ISERROR(VLOOKUP(I83,'Directive OSH09 (FR)'!$O$13:$P$17,2,FALSE)),"",VLOOKUP(I83,'Directive OSH09 (FR)'!$O$13:$P$17,2,FALSE))</f>
        <v/>
      </c>
      <c r="Y83" s="163" t="str">
        <f t="shared" si="59"/>
        <v/>
      </c>
      <c r="Z83" s="417"/>
      <c r="AA83" s="418"/>
      <c r="AB83" s="418"/>
      <c r="AC83" s="418"/>
      <c r="AD83" s="419"/>
      <c r="AE83" s="417"/>
      <c r="AF83" s="418"/>
      <c r="AG83" s="418"/>
      <c r="AH83" s="418"/>
      <c r="AI83" s="419"/>
    </row>
    <row r="84" spans="1:35" ht="14.25">
      <c r="A84" s="354" t="s">
        <v>284</v>
      </c>
      <c r="B84" s="391"/>
      <c r="C84" s="391"/>
      <c r="D84" s="391"/>
      <c r="E84" s="292"/>
      <c r="F84" s="292"/>
      <c r="G84" s="457"/>
      <c r="H84" s="454"/>
      <c r="I84" s="391"/>
      <c r="J84" s="391">
        <f>IF(SUM(J85:J89)=0,"",MAX(J85:J89))</f>
        <v>20</v>
      </c>
      <c r="K84" s="24" t="str">
        <f>IF(ISERROR(VLOOKUP(Y84,'Directive OSH09 (FR)'!$T$6:$U$10,2,FALSE)),"",VLOOKUP(Y84,'Directive OSH09 (FR)'!$T$6:$U$10,2,FALSE))</f>
        <v>3-Moderé</v>
      </c>
      <c r="L84" s="43" t="str">
        <f>IF(ISERROR(VLOOKUP($A84,Dangers!$B$4:$G$1001,4,FALSE)),"ERR",IF(ISBLANK(VLOOKUP($A84,Dangers!$B$4:$G$1001,4,FALSE)),"","Yes"))</f>
        <v>Yes</v>
      </c>
      <c r="M84" s="26" t="str">
        <f>IF(ISERROR(VLOOKUP($A84,Dangers!$B$4:$G$1001,6,FALSE)),"ERR",IF(ISBLANK((VLOOKUP($A84,Dangers!$B$4:$G$1001,6,FALSE))),"","Yes"))</f>
        <v>Yes</v>
      </c>
      <c r="N84" s="26"/>
      <c r="O84" s="26"/>
      <c r="P84" s="26"/>
      <c r="Q84" s="132">
        <f>IF(OR(L84="Yes",M84="Yes"),MAX(Q85:Q89),"")</f>
        <v>0</v>
      </c>
      <c r="R84" s="34"/>
      <c r="S84" s="43">
        <f ca="1">IF(L84="Yes",IF(SUM(S85:S89)=0,0,1),2)</f>
        <v>1</v>
      </c>
      <c r="T84" s="34">
        <f ca="1">IF(M84="Yes",IF(SUM(T85:T89)=0,0,1),2)</f>
        <v>1</v>
      </c>
      <c r="U84" s="160">
        <v>3</v>
      </c>
      <c r="V84" s="161">
        <v>3</v>
      </c>
      <c r="W84" s="162" t="str">
        <f>IF(ISERROR(VLOOKUP(H84,'Directive OSH09 (FR)'!$O$6:$P$10,2,FALSE)),"",VLOOKUP(H84,'Directive OSH09 (FR)'!$O$6:$P$10,2,FALSE))</f>
        <v/>
      </c>
      <c r="X84" s="3" t="str">
        <f>IF(ISERROR(VLOOKUP(I84,'Directive OSH09 (FR)'!$O$13:$P$17,2,FALSE)),"",VLOOKUP(I84,'Directive OSH09 (FR)'!$O$13:$P$17,2,FALSE))</f>
        <v/>
      </c>
      <c r="Y84" s="163">
        <f>IF(J84="","",IF(J84&gt;=161,5,IF(J84&gt;=65,4,IF(J84&gt;=20,3,IF(J84&gt;=9,2,1)))))</f>
        <v>3</v>
      </c>
      <c r="Z84" s="232"/>
      <c r="AA84" s="233"/>
      <c r="AB84" s="233"/>
      <c r="AC84" s="233"/>
      <c r="AD84" s="234"/>
      <c r="AE84" s="232"/>
      <c r="AF84" s="233"/>
      <c r="AG84" s="233"/>
      <c r="AH84" s="233"/>
      <c r="AI84" s="234"/>
    </row>
    <row r="85" spans="1:35" ht="25.5">
      <c r="A85" s="260" t="s">
        <v>1232</v>
      </c>
      <c r="B85" s="8" t="s">
        <v>1233</v>
      </c>
      <c r="C85" s="8" t="s">
        <v>1234</v>
      </c>
      <c r="D85" s="432" t="s">
        <v>1235</v>
      </c>
      <c r="E85" s="266" t="s">
        <v>39</v>
      </c>
      <c r="F85" s="283">
        <v>38</v>
      </c>
      <c r="G85" s="321" t="s">
        <v>1198</v>
      </c>
      <c r="H85" s="7" t="s">
        <v>43</v>
      </c>
      <c r="I85" s="8" t="s">
        <v>46</v>
      </c>
      <c r="J85" s="8">
        <f>IF(ISERROR(W85*X85),"",W85*X85)</f>
        <v>20</v>
      </c>
      <c r="K85" s="14" t="str">
        <f>IF(ISERROR(VLOOKUP(Y85,'Directive OSH09 (FR)'!$T$6:$U$10,2,FALSE)),"",VLOOKUP(Y85,'Directive OSH09 (FR)'!$T$6:$U$10,2,FALSE))</f>
        <v>3-Moderé</v>
      </c>
      <c r="L85" s="126"/>
      <c r="M85" s="127"/>
      <c r="N85" s="27"/>
      <c r="O85" s="27"/>
      <c r="P85" s="27"/>
      <c r="Q85" s="57"/>
      <c r="R85" s="35"/>
      <c r="S85" s="7">
        <f t="shared" ref="S85:T89" ca="1" si="60">U85</f>
        <v>1</v>
      </c>
      <c r="T85" s="35">
        <f t="shared" ca="1" si="60"/>
        <v>1</v>
      </c>
      <c r="U85" s="3">
        <f ca="1">IF(A85="",0,IF(Q$84="",1,IF(Q$84+$U$84*365&lt;$U$1,1,0)))</f>
        <v>1</v>
      </c>
      <c r="V85" s="163">
        <f ca="1">IF(A85="",0,IF(Q$84="",1,IF(Q$84+$V$84*365&lt;$U$1,1,0)))</f>
        <v>1</v>
      </c>
      <c r="W85" s="162">
        <f>IF(ISERROR(VLOOKUP(H85,'Directive OSH09 (FR)'!$O$6:$P$10,2,FALSE)),"",VLOOKUP(H85,'Directive OSH09 (FR)'!$O$6:$P$10,2,FALSE))</f>
        <v>20</v>
      </c>
      <c r="X85" s="3">
        <f>IF(ISERROR(VLOOKUP(I85,'Directive OSH09 (FR)'!$O$13:$P$17,2,FALSE)),"",VLOOKUP(I85,'Directive OSH09 (FR)'!$O$13:$P$17,2,FALSE))</f>
        <v>1</v>
      </c>
      <c r="Y85" s="163">
        <f>IF(J85="","",IF(J85&gt;=161,5,IF(J85&gt;=65,4,IF(J85&gt;=20,3,IF(J85&gt;=9,2,1)))))</f>
        <v>3</v>
      </c>
      <c r="Z85" s="417"/>
      <c r="AA85" s="418"/>
      <c r="AB85" s="418"/>
      <c r="AC85" s="418"/>
      <c r="AD85" s="419"/>
      <c r="AE85" s="417"/>
      <c r="AF85" s="418"/>
      <c r="AG85" s="418"/>
      <c r="AH85" s="418"/>
      <c r="AI85" s="419"/>
    </row>
    <row r="86" spans="1:35">
      <c r="A86" s="261"/>
      <c r="B86" s="8"/>
      <c r="C86" s="8"/>
      <c r="D86" s="8"/>
      <c r="E86" s="266"/>
      <c r="F86" s="283"/>
      <c r="G86" s="321"/>
      <c r="H86" s="7"/>
      <c r="I86" s="8"/>
      <c r="J86" s="8" t="str">
        <f t="shared" ref="J86:J89" si="61">IF(ISERROR(W86*X86),"",W86*X86)</f>
        <v/>
      </c>
      <c r="K86" s="14" t="str">
        <f>IF(ISERROR(VLOOKUP(Y86,'Directive OSH09 (FR)'!$T$6:$U$10,2,FALSE)),"",VLOOKUP(Y86,'Directive OSH09 (FR)'!$T$6:$U$10,2,FALSE))</f>
        <v/>
      </c>
      <c r="L86" s="126"/>
      <c r="M86" s="127"/>
      <c r="N86" s="27"/>
      <c r="O86" s="27"/>
      <c r="P86" s="27"/>
      <c r="Q86" s="57"/>
      <c r="R86" s="35"/>
      <c r="S86" s="7">
        <f t="shared" si="60"/>
        <v>0</v>
      </c>
      <c r="T86" s="35">
        <f t="shared" si="60"/>
        <v>0</v>
      </c>
      <c r="U86" s="3">
        <f t="shared" ref="U86:U89" si="62">IF(A86="",0,IF(Q$84="",1,IF(Q$84+$U$84*365&lt;$U$1,1,0)))</f>
        <v>0</v>
      </c>
      <c r="V86" s="163">
        <f t="shared" ref="V86:V89" si="63">IF(A86="",0,IF(Q$84="",1,IF(Q$84+$V$84*365&lt;$U$1,1,0)))</f>
        <v>0</v>
      </c>
      <c r="W86" s="162" t="str">
        <f>IF(ISERROR(VLOOKUP(H86,'Directive OSH09 (FR)'!$O$6:$P$10,2,FALSE)),"",VLOOKUP(H86,'Directive OSH09 (FR)'!$O$6:$P$10,2,FALSE))</f>
        <v/>
      </c>
      <c r="X86" s="3" t="str">
        <f>IF(ISERROR(VLOOKUP(I86,'Directive OSH09 (FR)'!$O$13:$P$17,2,FALSE)),"",VLOOKUP(I86,'Directive OSH09 (FR)'!$O$13:$P$17,2,FALSE))</f>
        <v/>
      </c>
      <c r="Y86" s="163" t="str">
        <f t="shared" ref="Y86:Y89" si="64">IF(J86="","",IF(J86&gt;=161,5,IF(J86&gt;=65,4,IF(J86&gt;=20,3,IF(J86&gt;=9,2,1)))))</f>
        <v/>
      </c>
      <c r="Z86" s="417"/>
      <c r="AA86" s="418"/>
      <c r="AB86" s="418"/>
      <c r="AC86" s="418"/>
      <c r="AD86" s="419"/>
      <c r="AE86" s="417"/>
      <c r="AF86" s="418"/>
      <c r="AG86" s="418"/>
      <c r="AH86" s="418"/>
      <c r="AI86" s="419"/>
    </row>
    <row r="87" spans="1:35">
      <c r="A87" s="261"/>
      <c r="B87" s="8"/>
      <c r="C87" s="8"/>
      <c r="D87" s="8"/>
      <c r="E87" s="266"/>
      <c r="F87" s="283"/>
      <c r="G87" s="321"/>
      <c r="H87" s="7"/>
      <c r="I87" s="8"/>
      <c r="J87" s="8" t="str">
        <f t="shared" si="61"/>
        <v/>
      </c>
      <c r="K87" s="14" t="str">
        <f>IF(ISERROR(VLOOKUP(Y87,'Directive OSH09 (FR)'!$T$6:$U$10,2,FALSE)),"",VLOOKUP(Y87,'Directive OSH09 (FR)'!$T$6:$U$10,2,FALSE))</f>
        <v/>
      </c>
      <c r="L87" s="126"/>
      <c r="M87" s="127"/>
      <c r="N87" s="27"/>
      <c r="O87" s="27"/>
      <c r="P87" s="27"/>
      <c r="Q87" s="57"/>
      <c r="R87" s="35"/>
      <c r="S87" s="7">
        <f t="shared" si="60"/>
        <v>0</v>
      </c>
      <c r="T87" s="35">
        <f t="shared" si="60"/>
        <v>0</v>
      </c>
      <c r="U87" s="3">
        <f t="shared" si="62"/>
        <v>0</v>
      </c>
      <c r="V87" s="163">
        <f t="shared" si="63"/>
        <v>0</v>
      </c>
      <c r="W87" s="162" t="str">
        <f>IF(ISERROR(VLOOKUP(H87,'Directive OSH09 (FR)'!$O$6:$P$10,2,FALSE)),"",VLOOKUP(H87,'Directive OSH09 (FR)'!$O$6:$P$10,2,FALSE))</f>
        <v/>
      </c>
      <c r="X87" s="3" t="str">
        <f>IF(ISERROR(VLOOKUP(I87,'Directive OSH09 (FR)'!$O$13:$P$17,2,FALSE)),"",VLOOKUP(I87,'Directive OSH09 (FR)'!$O$13:$P$17,2,FALSE))</f>
        <v/>
      </c>
      <c r="Y87" s="163" t="str">
        <f t="shared" si="64"/>
        <v/>
      </c>
      <c r="Z87" s="417"/>
      <c r="AA87" s="418"/>
      <c r="AB87" s="418"/>
      <c r="AC87" s="418"/>
      <c r="AD87" s="419"/>
      <c r="AE87" s="417"/>
      <c r="AF87" s="418"/>
      <c r="AG87" s="418"/>
      <c r="AH87" s="418"/>
      <c r="AI87" s="419"/>
    </row>
    <row r="88" spans="1:35">
      <c r="A88" s="261"/>
      <c r="B88" s="8"/>
      <c r="C88" s="8"/>
      <c r="D88" s="8"/>
      <c r="E88" s="266"/>
      <c r="F88" s="283"/>
      <c r="G88" s="321"/>
      <c r="H88" s="7"/>
      <c r="I88" s="8"/>
      <c r="J88" s="8" t="str">
        <f t="shared" si="61"/>
        <v/>
      </c>
      <c r="K88" s="14" t="str">
        <f>IF(ISERROR(VLOOKUP(Y88,'Directive OSH09 (FR)'!$T$6:$U$10,2,FALSE)),"",VLOOKUP(Y88,'Directive OSH09 (FR)'!$T$6:$U$10,2,FALSE))</f>
        <v/>
      </c>
      <c r="L88" s="126"/>
      <c r="M88" s="127"/>
      <c r="N88" s="27"/>
      <c r="O88" s="27"/>
      <c r="P88" s="27"/>
      <c r="Q88" s="57"/>
      <c r="R88" s="35"/>
      <c r="S88" s="7">
        <f t="shared" si="60"/>
        <v>0</v>
      </c>
      <c r="T88" s="35">
        <f t="shared" si="60"/>
        <v>0</v>
      </c>
      <c r="U88" s="3">
        <f t="shared" si="62"/>
        <v>0</v>
      </c>
      <c r="V88" s="163">
        <f t="shared" si="63"/>
        <v>0</v>
      </c>
      <c r="W88" s="162" t="str">
        <f>IF(ISERROR(VLOOKUP(H88,'Directive OSH09 (FR)'!$O$6:$P$10,2,FALSE)),"",VLOOKUP(H88,'Directive OSH09 (FR)'!$O$6:$P$10,2,FALSE))</f>
        <v/>
      </c>
      <c r="X88" s="3" t="str">
        <f>IF(ISERROR(VLOOKUP(I88,'Directive OSH09 (FR)'!$O$13:$P$17,2,FALSE)),"",VLOOKUP(I88,'Directive OSH09 (FR)'!$O$13:$P$17,2,FALSE))</f>
        <v/>
      </c>
      <c r="Y88" s="163" t="str">
        <f t="shared" si="64"/>
        <v/>
      </c>
      <c r="Z88" s="417"/>
      <c r="AA88" s="418"/>
      <c r="AB88" s="418"/>
      <c r="AC88" s="418"/>
      <c r="AD88" s="419"/>
      <c r="AE88" s="417"/>
      <c r="AF88" s="418"/>
      <c r="AG88" s="418"/>
      <c r="AH88" s="418"/>
      <c r="AI88" s="419"/>
    </row>
    <row r="89" spans="1:35" ht="5.25" customHeight="1">
      <c r="A89" s="405"/>
      <c r="B89" s="62"/>
      <c r="C89" s="62"/>
      <c r="D89" s="62"/>
      <c r="E89" s="293"/>
      <c r="F89" s="293"/>
      <c r="G89" s="458"/>
      <c r="H89" s="61"/>
      <c r="I89" s="62"/>
      <c r="J89" s="62" t="str">
        <f t="shared" si="61"/>
        <v/>
      </c>
      <c r="K89" s="63" t="str">
        <f>IF(ISERROR(VLOOKUP(Y89,'Directive OSH09 (FR)'!$T$6:$U$10,2,FALSE)),"",VLOOKUP(Y89,'Directive OSH09 (FR)'!$T$6:$U$10,2,FALSE))</f>
        <v/>
      </c>
      <c r="L89" s="61"/>
      <c r="M89" s="64"/>
      <c r="N89" s="64"/>
      <c r="O89" s="64"/>
      <c r="P89" s="64"/>
      <c r="Q89" s="65"/>
      <c r="R89" s="66"/>
      <c r="S89" s="61">
        <f t="shared" si="60"/>
        <v>0</v>
      </c>
      <c r="T89" s="66">
        <f t="shared" si="60"/>
        <v>0</v>
      </c>
      <c r="U89" s="164">
        <f t="shared" si="62"/>
        <v>0</v>
      </c>
      <c r="V89" s="165">
        <f t="shared" si="63"/>
        <v>0</v>
      </c>
      <c r="W89" s="162" t="str">
        <f>IF(ISERROR(VLOOKUP(H89,'Directive OSH09 (FR)'!$O$6:$P$10,2,FALSE)),"",VLOOKUP(H89,'Directive OSH09 (FR)'!$O$6:$P$10,2,FALSE))</f>
        <v/>
      </c>
      <c r="X89" s="3" t="str">
        <f>IF(ISERROR(VLOOKUP(I89,'Directive OSH09 (FR)'!$O$13:$P$17,2,FALSE)),"",VLOOKUP(I89,'Directive OSH09 (FR)'!$O$13:$P$17,2,FALSE))</f>
        <v/>
      </c>
      <c r="Y89" s="163" t="str">
        <f t="shared" si="64"/>
        <v/>
      </c>
      <c r="Z89" s="417"/>
      <c r="AA89" s="418"/>
      <c r="AB89" s="418"/>
      <c r="AC89" s="418"/>
      <c r="AD89" s="419"/>
      <c r="AE89" s="417"/>
      <c r="AF89" s="418"/>
      <c r="AG89" s="418"/>
      <c r="AH89" s="418"/>
      <c r="AI89" s="419"/>
    </row>
    <row r="90" spans="1:35" ht="14.25">
      <c r="A90" s="354" t="s">
        <v>339</v>
      </c>
      <c r="B90" s="391"/>
      <c r="C90" s="391"/>
      <c r="D90" s="391"/>
      <c r="E90" s="292"/>
      <c r="F90" s="292"/>
      <c r="G90" s="457"/>
      <c r="H90" s="454"/>
      <c r="I90" s="391"/>
      <c r="J90" s="391">
        <f>IF(SUM(J91:J95)=0,"",MAX(J91:J95))</f>
        <v>72</v>
      </c>
      <c r="K90" s="24" t="str">
        <f>IF(ISERROR(VLOOKUP(Y90,'Directive OSH09 (FR)'!$T$6:$U$10,2,FALSE)),"",VLOOKUP(Y90,'Directive OSH09 (FR)'!$T$6:$U$10,2,FALSE))</f>
        <v>4-Substantiel</v>
      </c>
      <c r="L90" s="43" t="str">
        <f>IF(ISERROR(VLOOKUP($A90,Dangers!$B$4:$G$1001,4,FALSE)),"ERR",IF(ISBLANK(VLOOKUP($A90,Dangers!$B$4:$G$1001,4,FALSE)),"","Yes"))</f>
        <v/>
      </c>
      <c r="M90" s="26" t="str">
        <f>IF(ISERROR(VLOOKUP($A90,Dangers!$B$4:$G$1001,6,FALSE)),"ERR",IF(ISBLANK((VLOOKUP($A90,Dangers!$B$4:$G$1001,6,FALSE))),"","Yes"))</f>
        <v>Yes</v>
      </c>
      <c r="N90" s="26"/>
      <c r="O90" s="26"/>
      <c r="P90" s="26"/>
      <c r="Q90" s="132">
        <f>IF(OR(L90="Yes",M90="Yes"),MAX(Q91:Q95),"")</f>
        <v>0</v>
      </c>
      <c r="R90" s="34"/>
      <c r="S90" s="43">
        <f>IF(L90="Yes",IF(SUM(S91:S95)=0,0,1),2)</f>
        <v>2</v>
      </c>
      <c r="T90" s="34">
        <f ca="1">IF(M90="Yes",IF(SUM(T91:T95)=0,0,1),2)</f>
        <v>1</v>
      </c>
      <c r="U90" s="160">
        <v>0</v>
      </c>
      <c r="V90" s="161">
        <v>2</v>
      </c>
      <c r="W90" s="162" t="str">
        <f>IF(ISERROR(VLOOKUP(H90,'Directive OSH09 (FR)'!$O$6:$P$10,2,FALSE)),"",VLOOKUP(H90,'Directive OSH09 (FR)'!$O$6:$P$10,2,FALSE))</f>
        <v/>
      </c>
      <c r="X90" s="3" t="str">
        <f>IF(ISERROR(VLOOKUP(I90,'Directive OSH09 (FR)'!$O$13:$P$17,2,FALSE)),"",VLOOKUP(I90,'Directive OSH09 (FR)'!$O$13:$P$17,2,FALSE))</f>
        <v/>
      </c>
      <c r="Y90" s="163">
        <f>IF(J90="","",IF(J90&gt;=161,5,IF(J90&gt;=65,4,IF(J90&gt;=20,3,IF(J90&gt;=9,2,1)))))</f>
        <v>4</v>
      </c>
      <c r="Z90" s="232"/>
      <c r="AA90" s="233"/>
      <c r="AB90" s="233"/>
      <c r="AC90" s="233"/>
      <c r="AD90" s="234"/>
      <c r="AE90" s="232"/>
      <c r="AF90" s="233"/>
      <c r="AG90" s="233"/>
      <c r="AH90" s="233"/>
      <c r="AI90" s="234"/>
    </row>
    <row r="91" spans="1:35" ht="25.5">
      <c r="A91" s="260" t="s">
        <v>1236</v>
      </c>
      <c r="B91" s="8" t="s">
        <v>1237</v>
      </c>
      <c r="C91" s="8" t="s">
        <v>1238</v>
      </c>
      <c r="D91" s="8" t="s">
        <v>1239</v>
      </c>
      <c r="E91" s="266" t="s">
        <v>33</v>
      </c>
      <c r="F91" s="283">
        <v>38</v>
      </c>
      <c r="G91" s="321" t="s">
        <v>983</v>
      </c>
      <c r="H91" s="7" t="s">
        <v>38</v>
      </c>
      <c r="I91" s="8" t="s">
        <v>49</v>
      </c>
      <c r="J91" s="8">
        <f>IF(ISERROR(W91*X91),"",W91*X91)</f>
        <v>72</v>
      </c>
      <c r="K91" s="14" t="str">
        <f>IF(ISERROR(VLOOKUP(Y91,'Directive OSH09 (FR)'!$T$6:$U$10,2,FALSE)),"",VLOOKUP(Y91,'Directive OSH09 (FR)'!$T$6:$U$10,2,FALSE))</f>
        <v>4-Substantiel</v>
      </c>
      <c r="L91" s="126"/>
      <c r="M91" s="127"/>
      <c r="N91" s="27"/>
      <c r="O91" s="27"/>
      <c r="P91" s="27"/>
      <c r="Q91" s="57"/>
      <c r="R91" s="35"/>
      <c r="S91" s="7">
        <f t="shared" ref="S91:T95" ca="1" si="65">U91</f>
        <v>1</v>
      </c>
      <c r="T91" s="35">
        <f t="shared" ca="1" si="65"/>
        <v>1</v>
      </c>
      <c r="U91" s="3">
        <f ca="1">IF(A91="",0,IF(Q$90="",1,IF(Q$90+$U$84*365&lt;$U$1,1,0)))</f>
        <v>1</v>
      </c>
      <c r="V91" s="163">
        <f ca="1">IF(A91="",0,IF(Q$90="",1,IF(Q$90+$V$84*365&lt;$U$1,1,0)))</f>
        <v>1</v>
      </c>
      <c r="W91" s="162">
        <f>IF(ISERROR(VLOOKUP(H91,'Directive OSH09 (FR)'!$O$6:$P$10,2,FALSE)),"",VLOOKUP(H91,'Directive OSH09 (FR)'!$O$6:$P$10,2,FALSE))</f>
        <v>4</v>
      </c>
      <c r="X91" s="3">
        <f>IF(ISERROR(VLOOKUP(I91,'Directive OSH09 (FR)'!$O$13:$P$17,2,FALSE)),"",VLOOKUP(I91,'Directive OSH09 (FR)'!$O$13:$P$17,2,FALSE))</f>
        <v>18</v>
      </c>
      <c r="Y91" s="163">
        <f>IF(J91="","",IF(J91&gt;=161,5,IF(J91&gt;=65,4,IF(J91&gt;=20,3,IF(J91&gt;=9,2,1)))))</f>
        <v>4</v>
      </c>
      <c r="Z91" s="417"/>
      <c r="AA91" s="418"/>
      <c r="AB91" s="418"/>
      <c r="AC91" s="418"/>
      <c r="AD91" s="419"/>
      <c r="AE91" s="417"/>
      <c r="AF91" s="418"/>
      <c r="AG91" s="418"/>
      <c r="AH91" s="418"/>
      <c r="AI91" s="419"/>
    </row>
    <row r="92" spans="1:35" ht="25.5">
      <c r="A92" s="260" t="s">
        <v>1236</v>
      </c>
      <c r="B92" s="8" t="s">
        <v>1237</v>
      </c>
      <c r="C92" s="8" t="s">
        <v>1240</v>
      </c>
      <c r="D92" s="8" t="s">
        <v>1239</v>
      </c>
      <c r="E92" s="266" t="s">
        <v>33</v>
      </c>
      <c r="F92" s="283">
        <v>38</v>
      </c>
      <c r="G92" s="321" t="s">
        <v>1241</v>
      </c>
      <c r="H92" s="7" t="s">
        <v>38</v>
      </c>
      <c r="I92" s="8" t="s">
        <v>49</v>
      </c>
      <c r="J92" s="8">
        <f t="shared" ref="J92:J95" si="66">IF(ISERROR(W92*X92),"",W92*X92)</f>
        <v>72</v>
      </c>
      <c r="K92" s="14" t="str">
        <f>IF(ISERROR(VLOOKUP(Y92,'Directive OSH09 (FR)'!$T$6:$U$10,2,FALSE)),"",VLOOKUP(Y92,'Directive OSH09 (FR)'!$T$6:$U$10,2,FALSE))</f>
        <v>4-Substantiel</v>
      </c>
      <c r="L92" s="126"/>
      <c r="M92" s="127"/>
      <c r="N92" s="27"/>
      <c r="O92" s="27"/>
      <c r="P92" s="27"/>
      <c r="Q92" s="57"/>
      <c r="R92" s="35"/>
      <c r="S92" s="7">
        <f t="shared" ca="1" si="65"/>
        <v>1</v>
      </c>
      <c r="T92" s="35">
        <f t="shared" ca="1" si="65"/>
        <v>1</v>
      </c>
      <c r="U92" s="3">
        <f t="shared" ref="U92:U94" ca="1" si="67">IF(A92="",0,IF(Q$90="",1,IF(Q$90+$U$84*365&lt;$U$1,1,0)))</f>
        <v>1</v>
      </c>
      <c r="V92" s="163">
        <f t="shared" ref="V92:V94" ca="1" si="68">IF(A92="",0,IF(Q$90="",1,IF(Q$90+$V$84*365&lt;$U$1,1,0)))</f>
        <v>1</v>
      </c>
      <c r="W92" s="162">
        <f>IF(ISERROR(VLOOKUP(H92,'Directive OSH09 (FR)'!$O$6:$P$10,2,FALSE)),"",VLOOKUP(H92,'Directive OSH09 (FR)'!$O$6:$P$10,2,FALSE))</f>
        <v>4</v>
      </c>
      <c r="X92" s="3">
        <f>IF(ISERROR(VLOOKUP(I92,'Directive OSH09 (FR)'!$O$13:$P$17,2,FALSE)),"",VLOOKUP(I92,'Directive OSH09 (FR)'!$O$13:$P$17,2,FALSE))</f>
        <v>18</v>
      </c>
      <c r="Y92" s="163">
        <f t="shared" ref="Y92:Y95" si="69">IF(J92="","",IF(J92&gt;=161,5,IF(J92&gt;=65,4,IF(J92&gt;=20,3,IF(J92&gt;=9,2,1)))))</f>
        <v>4</v>
      </c>
      <c r="Z92" s="417"/>
      <c r="AA92" s="418"/>
      <c r="AB92" s="418"/>
      <c r="AC92" s="418"/>
      <c r="AD92" s="419"/>
      <c r="AE92" s="417"/>
      <c r="AF92" s="418"/>
      <c r="AG92" s="418"/>
      <c r="AH92" s="418"/>
      <c r="AI92" s="419"/>
    </row>
    <row r="93" spans="1:35">
      <c r="A93" s="261"/>
      <c r="B93" s="8"/>
      <c r="C93" s="8"/>
      <c r="D93" s="8"/>
      <c r="E93" s="266"/>
      <c r="F93" s="283"/>
      <c r="G93" s="321"/>
      <c r="H93" s="7"/>
      <c r="I93" s="8"/>
      <c r="J93" s="8" t="str">
        <f t="shared" si="66"/>
        <v/>
      </c>
      <c r="K93" s="14" t="str">
        <f>IF(ISERROR(VLOOKUP(Y93,'Directive OSH09 (FR)'!$T$6:$U$10,2,FALSE)),"",VLOOKUP(Y93,'Directive OSH09 (FR)'!$T$6:$U$10,2,FALSE))</f>
        <v/>
      </c>
      <c r="L93" s="126"/>
      <c r="M93" s="127"/>
      <c r="N93" s="27"/>
      <c r="O93" s="27"/>
      <c r="P93" s="27"/>
      <c r="Q93" s="57"/>
      <c r="R93" s="35"/>
      <c r="S93" s="7">
        <f t="shared" si="65"/>
        <v>0</v>
      </c>
      <c r="T93" s="35">
        <f t="shared" si="65"/>
        <v>0</v>
      </c>
      <c r="U93" s="3">
        <f t="shared" si="67"/>
        <v>0</v>
      </c>
      <c r="V93" s="163">
        <f t="shared" si="68"/>
        <v>0</v>
      </c>
      <c r="W93" s="162" t="str">
        <f>IF(ISERROR(VLOOKUP(H93,'Directive OSH09 (FR)'!$O$6:$P$10,2,FALSE)),"",VLOOKUP(H93,'Directive OSH09 (FR)'!$O$6:$P$10,2,FALSE))</f>
        <v/>
      </c>
      <c r="X93" s="3" t="str">
        <f>IF(ISERROR(VLOOKUP(I93,'Directive OSH09 (FR)'!$O$13:$P$17,2,FALSE)),"",VLOOKUP(I93,'Directive OSH09 (FR)'!$O$13:$P$17,2,FALSE))</f>
        <v/>
      </c>
      <c r="Y93" s="163" t="str">
        <f t="shared" si="69"/>
        <v/>
      </c>
      <c r="Z93" s="417"/>
      <c r="AA93" s="418"/>
      <c r="AB93" s="418"/>
      <c r="AC93" s="418"/>
      <c r="AD93" s="419"/>
      <c r="AE93" s="417"/>
      <c r="AF93" s="418"/>
      <c r="AG93" s="418"/>
      <c r="AH93" s="418"/>
      <c r="AI93" s="419"/>
    </row>
    <row r="94" spans="1:35">
      <c r="A94" s="261"/>
      <c r="B94" s="8"/>
      <c r="C94" s="8"/>
      <c r="D94" s="8"/>
      <c r="E94" s="266"/>
      <c r="F94" s="283"/>
      <c r="G94" s="321"/>
      <c r="H94" s="7"/>
      <c r="I94" s="8"/>
      <c r="J94" s="8" t="str">
        <f t="shared" si="66"/>
        <v/>
      </c>
      <c r="K94" s="14" t="str">
        <f>IF(ISERROR(VLOOKUP(Y94,'Directive OSH09 (FR)'!$T$6:$U$10,2,FALSE)),"",VLOOKUP(Y94,'Directive OSH09 (FR)'!$T$6:$U$10,2,FALSE))</f>
        <v/>
      </c>
      <c r="L94" s="126"/>
      <c r="M94" s="127"/>
      <c r="N94" s="27"/>
      <c r="O94" s="27"/>
      <c r="P94" s="27"/>
      <c r="Q94" s="57"/>
      <c r="R94" s="35"/>
      <c r="S94" s="7">
        <f t="shared" si="65"/>
        <v>0</v>
      </c>
      <c r="T94" s="35">
        <f t="shared" si="65"/>
        <v>0</v>
      </c>
      <c r="U94" s="3">
        <f t="shared" si="67"/>
        <v>0</v>
      </c>
      <c r="V94" s="163">
        <f t="shared" si="68"/>
        <v>0</v>
      </c>
      <c r="W94" s="162" t="str">
        <f>IF(ISERROR(VLOOKUP(H94,'Directive OSH09 (FR)'!$O$6:$P$10,2,FALSE)),"",VLOOKUP(H94,'Directive OSH09 (FR)'!$O$6:$P$10,2,FALSE))</f>
        <v/>
      </c>
      <c r="X94" s="3" t="str">
        <f>IF(ISERROR(VLOOKUP(I94,'Directive OSH09 (FR)'!$O$13:$P$17,2,FALSE)),"",VLOOKUP(I94,'Directive OSH09 (FR)'!$O$13:$P$17,2,FALSE))</f>
        <v/>
      </c>
      <c r="Y94" s="163" t="str">
        <f t="shared" si="69"/>
        <v/>
      </c>
      <c r="Z94" s="417"/>
      <c r="AA94" s="418"/>
      <c r="AB94" s="418"/>
      <c r="AC94" s="418"/>
      <c r="AD94" s="419"/>
      <c r="AE94" s="417"/>
      <c r="AF94" s="418"/>
      <c r="AG94" s="418"/>
      <c r="AH94" s="418"/>
      <c r="AI94" s="419"/>
    </row>
    <row r="95" spans="1:35" ht="5.25" customHeight="1">
      <c r="A95" s="405"/>
      <c r="B95" s="62"/>
      <c r="C95" s="62"/>
      <c r="D95" s="62"/>
      <c r="E95" s="293"/>
      <c r="F95" s="293"/>
      <c r="G95" s="458"/>
      <c r="H95" s="61"/>
      <c r="I95" s="62"/>
      <c r="J95" s="62" t="str">
        <f t="shared" si="66"/>
        <v/>
      </c>
      <c r="K95" s="63" t="str">
        <f>IF(ISERROR(VLOOKUP(Y95,'Directive OSH09 (FR)'!$T$6:$U$10,2,FALSE)),"",VLOOKUP(Y95,'Directive OSH09 (FR)'!$T$6:$U$10,2,FALSE))</f>
        <v/>
      </c>
      <c r="L95" s="61"/>
      <c r="M95" s="64"/>
      <c r="N95" s="64"/>
      <c r="O95" s="64"/>
      <c r="P95" s="64"/>
      <c r="Q95" s="65"/>
      <c r="R95" s="66"/>
      <c r="S95" s="61">
        <f t="shared" si="65"/>
        <v>0</v>
      </c>
      <c r="T95" s="66">
        <f t="shared" si="65"/>
        <v>0</v>
      </c>
      <c r="U95" s="164">
        <f>IF(A95="",0,IF(Q$90="",1,IF(Q$90+$U$84*365&lt;$U$1,1,0)))</f>
        <v>0</v>
      </c>
      <c r="V95" s="165">
        <f>IF(A95="",0,IF(Q$90="",1,IF(Q$90+$V$84*365&lt;$U$1,1,0)))</f>
        <v>0</v>
      </c>
      <c r="W95" s="162" t="str">
        <f>IF(ISERROR(VLOOKUP(H95,'Directive OSH09 (FR)'!$O$6:$P$10,2,FALSE)),"",VLOOKUP(H95,'Directive OSH09 (FR)'!$O$6:$P$10,2,FALSE))</f>
        <v/>
      </c>
      <c r="X95" s="3" t="str">
        <f>IF(ISERROR(VLOOKUP(I95,'Directive OSH09 (FR)'!$O$13:$P$17,2,FALSE)),"",VLOOKUP(I95,'Directive OSH09 (FR)'!$O$13:$P$17,2,FALSE))</f>
        <v/>
      </c>
      <c r="Y95" s="163" t="str">
        <f t="shared" si="69"/>
        <v/>
      </c>
      <c r="Z95" s="417"/>
      <c r="AA95" s="418"/>
      <c r="AB95" s="418"/>
      <c r="AC95" s="418"/>
      <c r="AD95" s="419"/>
      <c r="AE95" s="417"/>
      <c r="AF95" s="418"/>
      <c r="AG95" s="418"/>
      <c r="AH95" s="418"/>
      <c r="AI95" s="419"/>
    </row>
    <row r="96" spans="1:35" ht="14.25">
      <c r="A96" s="354" t="s">
        <v>287</v>
      </c>
      <c r="B96" s="391"/>
      <c r="C96" s="391"/>
      <c r="D96" s="391"/>
      <c r="E96" s="292"/>
      <c r="F96" s="292"/>
      <c r="G96" s="457"/>
      <c r="H96" s="454"/>
      <c r="I96" s="391"/>
      <c r="J96" s="391">
        <f>IF(SUM(J97:J101)=0,"",MAX(J97:J101))</f>
        <v>8</v>
      </c>
      <c r="K96" s="24" t="str">
        <f>IF(ISERROR(VLOOKUP(Y96,'Directive OSH09 (FR)'!$T$6:$U$10,2,FALSE)),"",VLOOKUP(Y96,'Directive OSH09 (FR)'!$T$6:$U$10,2,FALSE))</f>
        <v>1-Negligeable</v>
      </c>
      <c r="L96" s="43" t="str">
        <f>IF(ISERROR(VLOOKUP($A96,Dangers!$B$4:$G$1001,4,FALSE)),"ERR",IF(ISBLANK(VLOOKUP($A96,Dangers!$B$4:$G$1001,4,FALSE)),"","Yes"))</f>
        <v/>
      </c>
      <c r="M96" s="26" t="str">
        <f>IF(ISERROR(VLOOKUP($A96,Dangers!$B$4:$G$1001,6,FALSE)),"ERR",IF(ISBLANK((VLOOKUP($A96,Dangers!$B$4:$G$1001,6,FALSE))),"","Yes"))</f>
        <v/>
      </c>
      <c r="N96" s="26"/>
      <c r="O96" s="26"/>
      <c r="P96" s="26"/>
      <c r="Q96" s="132" t="str">
        <f>IF(OR(L96="Yes",M96="Yes"),MAX(Q97:Q101),"")</f>
        <v/>
      </c>
      <c r="R96" s="34"/>
      <c r="S96" s="43">
        <f>IF(L96="Yes",IF(SUM(S97:S101)=0,0,1),2)</f>
        <v>2</v>
      </c>
      <c r="T96" s="34">
        <f>IF(M96="Yes",IF(SUM(T97:T101)=0,0,1),2)</f>
        <v>2</v>
      </c>
      <c r="U96" s="160">
        <v>0</v>
      </c>
      <c r="V96" s="161">
        <v>0</v>
      </c>
      <c r="W96" s="162" t="str">
        <f>IF(ISERROR(VLOOKUP(H96,'Directive OSH09 (FR)'!$O$6:$P$10,2,FALSE)),"",VLOOKUP(H96,'Directive OSH09 (FR)'!$O$6:$P$10,2,FALSE))</f>
        <v/>
      </c>
      <c r="X96" s="3" t="str">
        <f>IF(ISERROR(VLOOKUP(I96,'Directive OSH09 (FR)'!$O$13:$P$17,2,FALSE)),"",VLOOKUP(I96,'Directive OSH09 (FR)'!$O$13:$P$17,2,FALSE))</f>
        <v/>
      </c>
      <c r="Y96" s="163">
        <f>IF(J96="","",IF(J96&gt;=161,5,IF(J96&gt;=65,4,IF(J96&gt;=20,3,IF(J96&gt;=9,2,1)))))</f>
        <v>1</v>
      </c>
      <c r="Z96" s="232"/>
      <c r="AA96" s="233"/>
      <c r="AB96" s="233"/>
      <c r="AC96" s="233"/>
      <c r="AD96" s="234"/>
      <c r="AE96" s="232"/>
      <c r="AF96" s="233"/>
      <c r="AG96" s="233"/>
      <c r="AH96" s="233"/>
      <c r="AI96" s="234"/>
    </row>
    <row r="97" spans="1:35" ht="38.25">
      <c r="A97" s="261" t="s">
        <v>1242</v>
      </c>
      <c r="B97" s="8" t="s">
        <v>1243</v>
      </c>
      <c r="C97" s="8" t="s">
        <v>1200</v>
      </c>
      <c r="D97" s="8" t="s">
        <v>1244</v>
      </c>
      <c r="E97" s="266" t="s">
        <v>33</v>
      </c>
      <c r="F97" s="283">
        <v>38</v>
      </c>
      <c r="G97" s="321" t="s">
        <v>545</v>
      </c>
      <c r="H97" s="7" t="s">
        <v>35</v>
      </c>
      <c r="I97" s="8" t="s">
        <v>47</v>
      </c>
      <c r="J97" s="8">
        <f>IF(ISERROR(W97*X97),"",W97*X97)</f>
        <v>8</v>
      </c>
      <c r="K97" s="14" t="str">
        <f>IF(ISERROR(VLOOKUP(Y97,'Directive OSH09 (FR)'!$T$6:$U$10,2,FALSE)),"",VLOOKUP(Y97,'Directive OSH09 (FR)'!$T$6:$U$10,2,FALSE))</f>
        <v>1-Negligeable</v>
      </c>
      <c r="L97" s="126"/>
      <c r="M97" s="127"/>
      <c r="N97" s="27"/>
      <c r="O97" s="27"/>
      <c r="P97" s="27"/>
      <c r="Q97" s="57"/>
      <c r="R97" s="35"/>
      <c r="S97" s="7">
        <f t="shared" ref="S97:T101" si="70">U97</f>
        <v>1</v>
      </c>
      <c r="T97" s="35">
        <f t="shared" si="70"/>
        <v>1</v>
      </c>
      <c r="U97" s="3">
        <f>IF(A97="",0,IF(Q$96="",1,IF(Q$96+$U$84*365&lt;$U$1,1,0)))</f>
        <v>1</v>
      </c>
      <c r="V97" s="163">
        <f>IF(A97="",0,IF(Q$96="",1,IF(Q$96+$V$84*365&lt;$U$1,1,0)))</f>
        <v>1</v>
      </c>
      <c r="W97" s="162">
        <f>IF(ISERROR(VLOOKUP(H97,'Directive OSH09 (FR)'!$O$6:$P$10,2,FALSE)),"",VLOOKUP(H97,'Directive OSH09 (FR)'!$O$6:$P$10,2,FALSE))</f>
        <v>2</v>
      </c>
      <c r="X97" s="3">
        <f>IF(ISERROR(VLOOKUP(I97,'Directive OSH09 (FR)'!$O$13:$P$17,2,FALSE)),"",VLOOKUP(I97,'Directive OSH09 (FR)'!$O$13:$P$17,2,FALSE))</f>
        <v>4</v>
      </c>
      <c r="Y97" s="163">
        <f>IF(J97="","",IF(J97&gt;=161,5,IF(J97&gt;=65,4,IF(J97&gt;=20,3,IF(J97&gt;=9,2,1)))))</f>
        <v>1</v>
      </c>
      <c r="Z97" s="417"/>
      <c r="AA97" s="418"/>
      <c r="AB97" s="418"/>
      <c r="AC97" s="418"/>
      <c r="AD97" s="419"/>
      <c r="AE97" s="417"/>
      <c r="AF97" s="418"/>
      <c r="AG97" s="418"/>
      <c r="AH97" s="418"/>
      <c r="AI97" s="419"/>
    </row>
    <row r="98" spans="1:35" ht="25.5">
      <c r="A98" s="261" t="s">
        <v>1242</v>
      </c>
      <c r="B98" s="8" t="s">
        <v>1245</v>
      </c>
      <c r="C98" s="8" t="s">
        <v>537</v>
      </c>
      <c r="D98" s="8" t="s">
        <v>1246</v>
      </c>
      <c r="E98" s="266" t="s">
        <v>33</v>
      </c>
      <c r="F98" s="283">
        <v>38</v>
      </c>
      <c r="G98" s="256" t="s">
        <v>539</v>
      </c>
      <c r="H98" s="7" t="s">
        <v>35</v>
      </c>
      <c r="I98" s="8" t="s">
        <v>47</v>
      </c>
      <c r="J98" s="8">
        <f t="shared" ref="J98:J101" si="71">IF(ISERROR(W98*X98),"",W98*X98)</f>
        <v>8</v>
      </c>
      <c r="K98" s="14" t="str">
        <f>IF(ISERROR(VLOOKUP(Y98,'Directive OSH09 (FR)'!$T$6:$U$10,2,FALSE)),"",VLOOKUP(Y98,'Directive OSH09 (FR)'!$T$6:$U$10,2,FALSE))</f>
        <v>1-Negligeable</v>
      </c>
      <c r="L98" s="126"/>
      <c r="M98" s="127"/>
      <c r="N98" s="27"/>
      <c r="O98" s="27"/>
      <c r="P98" s="27"/>
      <c r="Q98" s="57"/>
      <c r="R98" s="35"/>
      <c r="S98" s="7">
        <f t="shared" si="70"/>
        <v>1</v>
      </c>
      <c r="T98" s="35">
        <f t="shared" si="70"/>
        <v>1</v>
      </c>
      <c r="U98" s="3">
        <f t="shared" ref="U98:U100" si="72">IF(A98="",0,IF(Q$96="",1,IF(Q$96+$U$84*365&lt;$U$1,1,0)))</f>
        <v>1</v>
      </c>
      <c r="V98" s="163">
        <f t="shared" ref="V98:V100" si="73">IF(A98="",0,IF(Q$96="",1,IF(Q$96+$V$84*365&lt;$U$1,1,0)))</f>
        <v>1</v>
      </c>
      <c r="W98" s="162">
        <f>IF(ISERROR(VLOOKUP(H98,'Directive OSH09 (FR)'!$O$6:$P$10,2,FALSE)),"",VLOOKUP(H98,'Directive OSH09 (FR)'!$O$6:$P$10,2,FALSE))</f>
        <v>2</v>
      </c>
      <c r="X98" s="3">
        <f>IF(ISERROR(VLOOKUP(I98,'Directive OSH09 (FR)'!$O$13:$P$17,2,FALSE)),"",VLOOKUP(I98,'Directive OSH09 (FR)'!$O$13:$P$17,2,FALSE))</f>
        <v>4</v>
      </c>
      <c r="Y98" s="163">
        <f t="shared" ref="Y98:Y101" si="74">IF(J98="","",IF(J98&gt;=161,5,IF(J98&gt;=65,4,IF(J98&gt;=20,3,IF(J98&gt;=9,2,1)))))</f>
        <v>1</v>
      </c>
      <c r="Z98" s="417"/>
      <c r="AA98" s="418"/>
      <c r="AB98" s="418"/>
      <c r="AC98" s="418"/>
      <c r="AD98" s="419"/>
      <c r="AE98" s="417"/>
      <c r="AF98" s="418"/>
      <c r="AG98" s="418"/>
      <c r="AH98" s="418"/>
      <c r="AI98" s="419"/>
    </row>
    <row r="99" spans="1:35">
      <c r="A99" s="261"/>
      <c r="B99" s="8"/>
      <c r="C99" s="8"/>
      <c r="D99" s="8"/>
      <c r="E99" s="266"/>
      <c r="F99" s="283"/>
      <c r="G99" s="321"/>
      <c r="H99" s="7"/>
      <c r="I99" s="8"/>
      <c r="J99" s="8" t="str">
        <f t="shared" si="71"/>
        <v/>
      </c>
      <c r="K99" s="14" t="str">
        <f>IF(ISERROR(VLOOKUP(Y99,'Directive OSH09 (FR)'!$T$6:$U$10,2,FALSE)),"",VLOOKUP(Y99,'Directive OSH09 (FR)'!$T$6:$U$10,2,FALSE))</f>
        <v/>
      </c>
      <c r="L99" s="126"/>
      <c r="M99" s="127"/>
      <c r="N99" s="27"/>
      <c r="O99" s="27"/>
      <c r="P99" s="27"/>
      <c r="Q99" s="57"/>
      <c r="R99" s="35"/>
      <c r="S99" s="7">
        <f t="shared" si="70"/>
        <v>0</v>
      </c>
      <c r="T99" s="35">
        <f t="shared" si="70"/>
        <v>0</v>
      </c>
      <c r="U99" s="3">
        <f t="shared" si="72"/>
        <v>0</v>
      </c>
      <c r="V99" s="163">
        <f t="shared" si="73"/>
        <v>0</v>
      </c>
      <c r="W99" s="162" t="str">
        <f>IF(ISERROR(VLOOKUP(H99,'Directive OSH09 (FR)'!$O$6:$P$10,2,FALSE)),"",VLOOKUP(H99,'Directive OSH09 (FR)'!$O$6:$P$10,2,FALSE))</f>
        <v/>
      </c>
      <c r="X99" s="3" t="str">
        <f>IF(ISERROR(VLOOKUP(I99,'Directive OSH09 (FR)'!$O$13:$P$17,2,FALSE)),"",VLOOKUP(I99,'Directive OSH09 (FR)'!$O$13:$P$17,2,FALSE))</f>
        <v/>
      </c>
      <c r="Y99" s="163" t="str">
        <f t="shared" si="74"/>
        <v/>
      </c>
      <c r="Z99" s="417"/>
      <c r="AA99" s="418"/>
      <c r="AB99" s="418"/>
      <c r="AC99" s="418"/>
      <c r="AD99" s="419"/>
      <c r="AE99" s="417"/>
      <c r="AF99" s="418"/>
      <c r="AG99" s="418"/>
      <c r="AH99" s="418"/>
      <c r="AI99" s="419"/>
    </row>
    <row r="100" spans="1:35">
      <c r="A100" s="261"/>
      <c r="B100" s="8"/>
      <c r="C100" s="8"/>
      <c r="D100" s="8"/>
      <c r="E100" s="266"/>
      <c r="F100" s="283"/>
      <c r="G100" s="321"/>
      <c r="H100" s="7"/>
      <c r="I100" s="8"/>
      <c r="J100" s="8" t="str">
        <f t="shared" si="71"/>
        <v/>
      </c>
      <c r="K100" s="14" t="str">
        <f>IF(ISERROR(VLOOKUP(Y100,'Directive OSH09 (FR)'!$T$6:$U$10,2,FALSE)),"",VLOOKUP(Y100,'Directive OSH09 (FR)'!$T$6:$U$10,2,FALSE))</f>
        <v/>
      </c>
      <c r="L100" s="126"/>
      <c r="M100" s="127"/>
      <c r="N100" s="27"/>
      <c r="O100" s="27"/>
      <c r="P100" s="27"/>
      <c r="Q100" s="57"/>
      <c r="R100" s="35"/>
      <c r="S100" s="7">
        <f t="shared" si="70"/>
        <v>0</v>
      </c>
      <c r="T100" s="35">
        <f t="shared" si="70"/>
        <v>0</v>
      </c>
      <c r="U100" s="3">
        <f t="shared" si="72"/>
        <v>0</v>
      </c>
      <c r="V100" s="163">
        <f t="shared" si="73"/>
        <v>0</v>
      </c>
      <c r="W100" s="162" t="str">
        <f>IF(ISERROR(VLOOKUP(H100,'Directive OSH09 (FR)'!$O$6:$P$10,2,FALSE)),"",VLOOKUP(H100,'Directive OSH09 (FR)'!$O$6:$P$10,2,FALSE))</f>
        <v/>
      </c>
      <c r="X100" s="3" t="str">
        <f>IF(ISERROR(VLOOKUP(I100,'Directive OSH09 (FR)'!$O$13:$P$17,2,FALSE)),"",VLOOKUP(I100,'Directive OSH09 (FR)'!$O$13:$P$17,2,FALSE))</f>
        <v/>
      </c>
      <c r="Y100" s="163" t="str">
        <f t="shared" si="74"/>
        <v/>
      </c>
      <c r="Z100" s="417"/>
      <c r="AA100" s="418"/>
      <c r="AB100" s="418"/>
      <c r="AC100" s="418"/>
      <c r="AD100" s="419"/>
      <c r="AE100" s="417"/>
      <c r="AF100" s="418"/>
      <c r="AG100" s="418"/>
      <c r="AH100" s="418"/>
      <c r="AI100" s="419"/>
    </row>
    <row r="101" spans="1:35" ht="5.25" customHeight="1">
      <c r="A101" s="405"/>
      <c r="B101" s="62"/>
      <c r="C101" s="62"/>
      <c r="D101" s="62"/>
      <c r="E101" s="293"/>
      <c r="F101" s="293"/>
      <c r="G101" s="458"/>
      <c r="H101" s="61"/>
      <c r="I101" s="62"/>
      <c r="J101" s="62" t="str">
        <f t="shared" si="71"/>
        <v/>
      </c>
      <c r="K101" s="63" t="str">
        <f>IF(ISERROR(VLOOKUP(Y101,'Directive OSH09 (FR)'!$T$6:$U$10,2,FALSE)),"",VLOOKUP(Y101,'Directive OSH09 (FR)'!$T$6:$U$10,2,FALSE))</f>
        <v/>
      </c>
      <c r="L101" s="61"/>
      <c r="M101" s="64"/>
      <c r="N101" s="64"/>
      <c r="O101" s="64"/>
      <c r="P101" s="64"/>
      <c r="Q101" s="65"/>
      <c r="R101" s="66"/>
      <c r="S101" s="61">
        <f t="shared" si="70"/>
        <v>0</v>
      </c>
      <c r="T101" s="66">
        <f t="shared" si="70"/>
        <v>0</v>
      </c>
      <c r="U101" s="164">
        <f>IF(A101="",0,IF(Q$96="",1,IF(Q$96+$U$84*365&lt;$U$1,1,0)))</f>
        <v>0</v>
      </c>
      <c r="V101" s="165">
        <f>IF(A101="",0,IF(Q$96="",1,IF(Q$96+$V$84*365&lt;$U$1,1,0)))</f>
        <v>0</v>
      </c>
      <c r="W101" s="162" t="str">
        <f>IF(ISERROR(VLOOKUP(H101,'Directive OSH09 (FR)'!$O$6:$P$10,2,FALSE)),"",VLOOKUP(H101,'Directive OSH09 (FR)'!$O$6:$P$10,2,FALSE))</f>
        <v/>
      </c>
      <c r="X101" s="3" t="str">
        <f>IF(ISERROR(VLOOKUP(I101,'Directive OSH09 (FR)'!$O$13:$P$17,2,FALSE)),"",VLOOKUP(I101,'Directive OSH09 (FR)'!$O$13:$P$17,2,FALSE))</f>
        <v/>
      </c>
      <c r="Y101" s="163" t="str">
        <f t="shared" si="74"/>
        <v/>
      </c>
      <c r="Z101" s="417"/>
      <c r="AA101" s="418"/>
      <c r="AB101" s="418"/>
      <c r="AC101" s="418"/>
      <c r="AD101" s="419"/>
      <c r="AE101" s="417"/>
      <c r="AF101" s="418"/>
      <c r="AG101" s="418"/>
      <c r="AH101" s="418"/>
      <c r="AI101" s="419"/>
    </row>
    <row r="102" spans="1:35">
      <c r="A102" s="523" t="s">
        <v>289</v>
      </c>
      <c r="B102" s="391"/>
      <c r="C102" s="391"/>
      <c r="D102" s="391"/>
      <c r="E102" s="292"/>
      <c r="F102" s="292"/>
      <c r="G102" s="457"/>
      <c r="H102" s="454"/>
      <c r="I102" s="391"/>
      <c r="J102" s="391">
        <f>IF(SUM(J103:J107)=0,"",MAX(J103:J107))</f>
        <v>2</v>
      </c>
      <c r="K102" s="24" t="str">
        <f>IF(ISERROR(VLOOKUP(Y102,'Directive OSH09 (FR)'!$T$6:$U$10,2,FALSE)),"",VLOOKUP(Y102,'Directive OSH09 (FR)'!$T$6:$U$10,2,FALSE))</f>
        <v>1-Negligeable</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163">
        <f>IF(J102="","",IF(J102&gt;=161,5,IF(J102&gt;=65,4,IF(J102&gt;=20,3,IF(J102&gt;=9,2,1)))))</f>
        <v>1</v>
      </c>
      <c r="Z102" s="232"/>
      <c r="AA102" s="233"/>
      <c r="AB102" s="233"/>
      <c r="AC102" s="233"/>
      <c r="AD102" s="234"/>
      <c r="AE102" s="232"/>
      <c r="AF102" s="233"/>
      <c r="AG102" s="233"/>
      <c r="AH102" s="233"/>
      <c r="AI102" s="234"/>
    </row>
    <row r="103" spans="1:35" ht="64.5" customHeight="1">
      <c r="A103" s="261" t="s">
        <v>1247</v>
      </c>
      <c r="B103" s="255" t="s">
        <v>1248</v>
      </c>
      <c r="C103" s="255" t="s">
        <v>1249</v>
      </c>
      <c r="D103" s="255" t="s">
        <v>1250</v>
      </c>
      <c r="E103" s="266" t="s">
        <v>33</v>
      </c>
      <c r="F103" s="283">
        <v>38</v>
      </c>
      <c r="G103" s="321" t="s">
        <v>1251</v>
      </c>
      <c r="H103" s="7" t="s">
        <v>35</v>
      </c>
      <c r="I103" s="8" t="s">
        <v>46</v>
      </c>
      <c r="J103" s="8">
        <f>IF(ISERROR(W103*X103),"",W103*X103)</f>
        <v>2</v>
      </c>
      <c r="K103" s="14" t="str">
        <f>IF(ISERROR(VLOOKUP(Y103,'Directive OSH09 (FR)'!$T$6:$U$10,2,FALSE)),"",VLOOKUP(Y103,'Directive OSH09 (FR)'!$T$6:$U$10,2,FALSE))</f>
        <v>1-Negligeable</v>
      </c>
      <c r="L103" s="126"/>
      <c r="M103" s="127"/>
      <c r="N103" s="27"/>
      <c r="O103" s="27"/>
      <c r="P103" s="27"/>
      <c r="Q103" s="57"/>
      <c r="R103" s="35"/>
      <c r="S103" s="7">
        <f t="shared" ref="S103:T107" si="75">U103</f>
        <v>1</v>
      </c>
      <c r="T103" s="35">
        <f t="shared" si="75"/>
        <v>1</v>
      </c>
      <c r="U103" s="3">
        <f>IF(A103="",0,IF(Q$102="",1,IF(Q$102+$U$84*365&lt;$U$1,1,0)))</f>
        <v>1</v>
      </c>
      <c r="V103" s="163">
        <f>IF(A103="",0,IF(Q$102="",1,IF(Q$102+$V$84*365&lt;$U$1,1,0)))</f>
        <v>1</v>
      </c>
      <c r="W103" s="162">
        <f>IF(ISERROR(VLOOKUP(H103,'Directive OSH09 (FR)'!$O$6:$P$10,2,FALSE)),"",VLOOKUP(H103,'Directive OSH09 (FR)'!$O$6:$P$10,2,FALSE))</f>
        <v>2</v>
      </c>
      <c r="X103" s="3">
        <f>IF(ISERROR(VLOOKUP(I103,'Directive OSH09 (FR)'!$O$13:$P$17,2,FALSE)),"",VLOOKUP(I103,'Directive OSH09 (FR)'!$O$13:$P$17,2,FALSE))</f>
        <v>1</v>
      </c>
      <c r="Y103" s="163">
        <f>IF(J103="","",IF(J103&gt;=161,5,IF(J103&gt;=65,4,IF(J103&gt;=20,3,IF(J103&gt;=9,2,1)))))</f>
        <v>1</v>
      </c>
      <c r="Z103" s="417"/>
      <c r="AA103" s="418"/>
      <c r="AB103" s="418"/>
      <c r="AC103" s="418"/>
      <c r="AD103" s="419"/>
      <c r="AE103" s="417"/>
      <c r="AF103" s="418"/>
      <c r="AG103" s="418"/>
      <c r="AH103" s="418"/>
      <c r="AI103" s="419"/>
    </row>
    <row r="104" spans="1:35">
      <c r="A104" s="261"/>
      <c r="B104" s="8"/>
      <c r="C104" s="8"/>
      <c r="D104" s="8"/>
      <c r="E104" s="266"/>
      <c r="F104" s="283"/>
      <c r="G104" s="321"/>
      <c r="H104" s="7"/>
      <c r="I104" s="8"/>
      <c r="J104" s="8" t="str">
        <f t="shared" ref="J104:J107" si="76">IF(ISERROR(W104*X104),"",W104*X104)</f>
        <v/>
      </c>
      <c r="K104" s="14" t="str">
        <f>IF(ISERROR(VLOOKUP(Y104,'Directive OSH09 (FR)'!$T$6:$U$10,2,FALSE)),"",VLOOKUP(Y104,'Directive OSH09 (FR)'!$T$6:$U$10,2,FALSE))</f>
        <v/>
      </c>
      <c r="L104" s="126"/>
      <c r="M104" s="127"/>
      <c r="N104" s="27"/>
      <c r="O104" s="27"/>
      <c r="P104" s="27"/>
      <c r="Q104" s="57"/>
      <c r="R104" s="35"/>
      <c r="S104" s="7">
        <f t="shared" si="75"/>
        <v>0</v>
      </c>
      <c r="T104" s="35">
        <f t="shared" si="75"/>
        <v>0</v>
      </c>
      <c r="U104" s="3">
        <f t="shared" ref="U104:U106" si="77">IF(A104="",0,IF(Q$102="",1,IF(Q$102+$U$84*365&lt;$U$1,1,0)))</f>
        <v>0</v>
      </c>
      <c r="V104" s="163">
        <f t="shared" ref="V104:V106" si="78">IF(A104="",0,IF(Q$102="",1,IF(Q$102+$V$84*365&lt;$U$1,1,0)))</f>
        <v>0</v>
      </c>
      <c r="W104" s="162" t="str">
        <f>IF(ISERROR(VLOOKUP(H104,'Directive OSH09 (FR)'!$O$6:$P$10,2,FALSE)),"",VLOOKUP(H104,'Directive OSH09 (FR)'!$O$6:$P$10,2,FALSE))</f>
        <v/>
      </c>
      <c r="X104" s="3" t="str">
        <f>IF(ISERROR(VLOOKUP(I104,'Directive OSH09 (FR)'!$O$13:$P$17,2,FALSE)),"",VLOOKUP(I104,'Directive OSH09 (FR)'!$O$13:$P$17,2,FALSE))</f>
        <v/>
      </c>
      <c r="Y104" s="163" t="str">
        <f t="shared" ref="Y104:Y107" si="79">IF(J104="","",IF(J104&gt;=161,5,IF(J104&gt;=65,4,IF(J104&gt;=20,3,IF(J104&gt;=9,2,1)))))</f>
        <v/>
      </c>
      <c r="Z104" s="417"/>
      <c r="AA104" s="418"/>
      <c r="AB104" s="418"/>
      <c r="AC104" s="418"/>
      <c r="AD104" s="419"/>
      <c r="AE104" s="417"/>
      <c r="AF104" s="418"/>
      <c r="AG104" s="418"/>
      <c r="AH104" s="418"/>
      <c r="AI104" s="419"/>
    </row>
    <row r="105" spans="1:35">
      <c r="A105" s="261"/>
      <c r="B105" s="8"/>
      <c r="C105" s="8"/>
      <c r="D105" s="8"/>
      <c r="E105" s="266"/>
      <c r="F105" s="283"/>
      <c r="G105" s="321"/>
      <c r="H105" s="7"/>
      <c r="I105" s="8"/>
      <c r="J105" s="8" t="str">
        <f t="shared" si="76"/>
        <v/>
      </c>
      <c r="K105" s="14" t="str">
        <f>IF(ISERROR(VLOOKUP(Y105,'Directive OSH09 (FR)'!$T$6:$U$10,2,FALSE)),"",VLOOKUP(Y105,'Directive OSH09 (FR)'!$T$6:$U$10,2,FALSE))</f>
        <v/>
      </c>
      <c r="L105" s="126"/>
      <c r="M105" s="127"/>
      <c r="N105" s="27"/>
      <c r="O105" s="27"/>
      <c r="P105" s="27"/>
      <c r="Q105" s="57"/>
      <c r="R105" s="35"/>
      <c r="S105" s="7">
        <f t="shared" si="75"/>
        <v>0</v>
      </c>
      <c r="T105" s="35">
        <f t="shared" si="75"/>
        <v>0</v>
      </c>
      <c r="U105" s="3">
        <f t="shared" si="77"/>
        <v>0</v>
      </c>
      <c r="V105" s="163">
        <f t="shared" si="78"/>
        <v>0</v>
      </c>
      <c r="W105" s="162" t="str">
        <f>IF(ISERROR(VLOOKUP(H105,'Directive OSH09 (FR)'!$O$6:$P$10,2,FALSE)),"",VLOOKUP(H105,'Directive OSH09 (FR)'!$O$6:$P$10,2,FALSE))</f>
        <v/>
      </c>
      <c r="X105" s="3" t="str">
        <f>IF(ISERROR(VLOOKUP(I105,'Directive OSH09 (FR)'!$O$13:$P$17,2,FALSE)),"",VLOOKUP(I105,'Directive OSH09 (FR)'!$O$13:$P$17,2,FALSE))</f>
        <v/>
      </c>
      <c r="Y105" s="163" t="str">
        <f t="shared" si="79"/>
        <v/>
      </c>
      <c r="Z105" s="417"/>
      <c r="AA105" s="418"/>
      <c r="AB105" s="418"/>
      <c r="AC105" s="418"/>
      <c r="AD105" s="419"/>
      <c r="AE105" s="417"/>
      <c r="AF105" s="418"/>
      <c r="AG105" s="418"/>
      <c r="AH105" s="418"/>
      <c r="AI105" s="419"/>
    </row>
    <row r="106" spans="1:35">
      <c r="A106" s="261"/>
      <c r="B106" s="8"/>
      <c r="C106" s="8"/>
      <c r="D106" s="8"/>
      <c r="E106" s="266"/>
      <c r="F106" s="283"/>
      <c r="G106" s="321"/>
      <c r="H106" s="7"/>
      <c r="I106" s="8"/>
      <c r="J106" s="8" t="str">
        <f t="shared" si="76"/>
        <v/>
      </c>
      <c r="K106" s="14" t="str">
        <f>IF(ISERROR(VLOOKUP(Y106,'Directive OSH09 (FR)'!$T$6:$U$10,2,FALSE)),"",VLOOKUP(Y106,'Directive OSH09 (FR)'!$T$6:$U$10,2,FALSE))</f>
        <v/>
      </c>
      <c r="L106" s="126"/>
      <c r="M106" s="127"/>
      <c r="N106" s="27"/>
      <c r="O106" s="27"/>
      <c r="P106" s="27"/>
      <c r="Q106" s="57"/>
      <c r="R106" s="35"/>
      <c r="S106" s="7">
        <f t="shared" si="75"/>
        <v>0</v>
      </c>
      <c r="T106" s="35">
        <f t="shared" si="75"/>
        <v>0</v>
      </c>
      <c r="U106" s="3">
        <f t="shared" si="77"/>
        <v>0</v>
      </c>
      <c r="V106" s="163">
        <f t="shared" si="78"/>
        <v>0</v>
      </c>
      <c r="W106" s="162" t="str">
        <f>IF(ISERROR(VLOOKUP(H106,'Directive OSH09 (FR)'!$O$6:$P$10,2,FALSE)),"",VLOOKUP(H106,'Directive OSH09 (FR)'!$O$6:$P$10,2,FALSE))</f>
        <v/>
      </c>
      <c r="X106" s="3" t="str">
        <f>IF(ISERROR(VLOOKUP(I106,'Directive OSH09 (FR)'!$O$13:$P$17,2,FALSE)),"",VLOOKUP(I106,'Directive OSH09 (FR)'!$O$13:$P$17,2,FALSE))</f>
        <v/>
      </c>
      <c r="Y106" s="163" t="str">
        <f t="shared" si="79"/>
        <v/>
      </c>
      <c r="Z106" s="417"/>
      <c r="AA106" s="418"/>
      <c r="AB106" s="418"/>
      <c r="AC106" s="418"/>
      <c r="AD106" s="419"/>
      <c r="AE106" s="417"/>
      <c r="AF106" s="418"/>
      <c r="AG106" s="418"/>
      <c r="AH106" s="418"/>
      <c r="AI106" s="419"/>
    </row>
    <row r="107" spans="1:35" ht="5.25" customHeight="1">
      <c r="A107" s="405"/>
      <c r="B107" s="62"/>
      <c r="C107" s="62"/>
      <c r="D107" s="62"/>
      <c r="E107" s="293"/>
      <c r="F107" s="293"/>
      <c r="G107" s="458"/>
      <c r="H107" s="61"/>
      <c r="I107" s="62"/>
      <c r="J107" s="62" t="str">
        <f t="shared" si="76"/>
        <v/>
      </c>
      <c r="K107" s="63" t="str">
        <f>IF(ISERROR(VLOOKUP(Y107,'Directive OSH09 (FR)'!$T$6:$U$10,2,FALSE)),"",VLOOKUP(Y107,'Directive OSH09 (FR)'!$T$6:$U$10,2,FALSE))</f>
        <v/>
      </c>
      <c r="L107" s="61"/>
      <c r="M107" s="64"/>
      <c r="N107" s="64"/>
      <c r="O107" s="64"/>
      <c r="P107" s="64"/>
      <c r="Q107" s="65"/>
      <c r="R107" s="66"/>
      <c r="S107" s="61">
        <f t="shared" si="75"/>
        <v>0</v>
      </c>
      <c r="T107" s="66">
        <f t="shared" si="75"/>
        <v>0</v>
      </c>
      <c r="U107" s="164">
        <f>IF(A107="",0,IF(Q$102="",1,IF(Q$102+$U$84*365&lt;$U$1,1,0)))</f>
        <v>0</v>
      </c>
      <c r="V107" s="165">
        <f>IF(A107="",0,IF(Q$102="",1,IF(Q$102+$V$84*365&lt;$U$1,1,0)))</f>
        <v>0</v>
      </c>
      <c r="W107" s="162" t="str">
        <f>IF(ISERROR(VLOOKUP(H107,'Directive OSH09 (FR)'!$O$6:$P$10,2,FALSE)),"",VLOOKUP(H107,'Directive OSH09 (FR)'!$O$6:$P$10,2,FALSE))</f>
        <v/>
      </c>
      <c r="X107" s="3" t="str">
        <f>IF(ISERROR(VLOOKUP(I107,'Directive OSH09 (FR)'!$O$13:$P$17,2,FALSE)),"",VLOOKUP(I107,'Directive OSH09 (FR)'!$O$13:$P$17,2,FALSE))</f>
        <v/>
      </c>
      <c r="Y107" s="163" t="str">
        <f t="shared" si="79"/>
        <v/>
      </c>
      <c r="Z107" s="417"/>
      <c r="AA107" s="418"/>
      <c r="AB107" s="418"/>
      <c r="AC107" s="418"/>
      <c r="AD107" s="419"/>
      <c r="AE107" s="417"/>
      <c r="AF107" s="418"/>
      <c r="AG107" s="418"/>
      <c r="AH107" s="418"/>
      <c r="AI107" s="419"/>
    </row>
    <row r="108" spans="1:35">
      <c r="A108" s="523" t="s">
        <v>290</v>
      </c>
      <c r="B108" s="391"/>
      <c r="C108" s="391"/>
      <c r="D108" s="391"/>
      <c r="E108" s="292"/>
      <c r="F108" s="292"/>
      <c r="G108" s="457"/>
      <c r="H108" s="454"/>
      <c r="I108" s="391"/>
      <c r="J108" s="391" t="str">
        <f>IF(SUM(J109:J113)=0,"",MAX(J109:J113))</f>
        <v/>
      </c>
      <c r="K108" s="24" t="str">
        <f>IF(ISERROR(VLOOKUP(Y108,'Directive OSH09 (FR)'!$T$6:$U$10,2,FALSE)),"",VLOOKUP(Y108,'Directive OSH09 (FR)'!$T$6:$U$10,2,FALSE))</f>
        <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163" t="str">
        <f>IF(J108="","",IF(J108&gt;=161,5,IF(J108&gt;=65,4,IF(J108&gt;=20,3,IF(J108&gt;=9,2,1)))))</f>
        <v/>
      </c>
      <c r="Z108" s="232"/>
      <c r="AA108" s="233"/>
      <c r="AB108" s="233"/>
      <c r="AC108" s="233"/>
      <c r="AD108" s="234"/>
      <c r="AE108" s="232"/>
      <c r="AF108" s="233"/>
      <c r="AG108" s="233"/>
      <c r="AH108" s="233"/>
      <c r="AI108" s="234"/>
    </row>
    <row r="109" spans="1:35">
      <c r="A109" s="260" t="s">
        <v>463</v>
      </c>
      <c r="B109" s="8"/>
      <c r="C109" s="8"/>
      <c r="D109" s="8"/>
      <c r="E109" s="266"/>
      <c r="F109" s="283"/>
      <c r="G109" s="321"/>
      <c r="H109" s="7"/>
      <c r="I109" s="8"/>
      <c r="J109" s="8" t="str">
        <f>IF(ISERROR(W109*X109),"",W109*X109)</f>
        <v/>
      </c>
      <c r="K109" s="14" t="str">
        <f>IF(ISERROR(VLOOKUP(Y109,'Directive OSH09 (FR)'!$T$6:$U$10,2,FALSE)),"",VLOOKUP(Y109,'Directive OSH09 (FR)'!$T$6:$U$10,2,FALSE))</f>
        <v/>
      </c>
      <c r="L109" s="126"/>
      <c r="M109" s="127"/>
      <c r="N109" s="27"/>
      <c r="O109" s="27"/>
      <c r="P109" s="27"/>
      <c r="Q109" s="57"/>
      <c r="R109" s="35"/>
      <c r="S109" s="7">
        <f t="shared" ref="S109:T113" si="80">U109</f>
        <v>1</v>
      </c>
      <c r="T109" s="35">
        <f t="shared" si="80"/>
        <v>1</v>
      </c>
      <c r="U109" s="3">
        <f>IF(A109="",0,IF(Q$108="",1,IF(Q$108+$U$84*365&lt;$U$1,1,0)))</f>
        <v>1</v>
      </c>
      <c r="V109" s="163">
        <f>IF(A109="",0,IF(Q$108="",1,IF(Q$108+$V$84*365&lt;$U$1,1,0)))</f>
        <v>1</v>
      </c>
      <c r="W109" s="162" t="str">
        <f>IF(ISERROR(VLOOKUP(H109,'Directive OSH09 (FR)'!$O$6:$P$10,2,FALSE)),"",VLOOKUP(H109,'Directive OSH09 (FR)'!$O$6:$P$10,2,FALSE))</f>
        <v/>
      </c>
      <c r="X109" s="3" t="str">
        <f>IF(ISERROR(VLOOKUP(I109,'Directive OSH09 (FR)'!$O$13:$P$17,2,FALSE)),"",VLOOKUP(I109,'Directive OSH09 (FR)'!$O$13:$P$17,2,FALSE))</f>
        <v/>
      </c>
      <c r="Y109" s="163" t="str">
        <f>IF(J109="","",IF(J109&gt;=161,5,IF(J109&gt;=65,4,IF(J109&gt;=20,3,IF(J109&gt;=9,2,1)))))</f>
        <v/>
      </c>
      <c r="Z109" s="417"/>
      <c r="AA109" s="418"/>
      <c r="AB109" s="418"/>
      <c r="AC109" s="418"/>
      <c r="AD109" s="419"/>
      <c r="AE109" s="417"/>
      <c r="AF109" s="418"/>
      <c r="AG109" s="418"/>
      <c r="AH109" s="418"/>
      <c r="AI109" s="419"/>
    </row>
    <row r="110" spans="1:35">
      <c r="A110" s="261"/>
      <c r="B110" s="8"/>
      <c r="C110" s="8"/>
      <c r="D110" s="8"/>
      <c r="E110" s="266"/>
      <c r="F110" s="283"/>
      <c r="G110" s="321"/>
      <c r="H110" s="7"/>
      <c r="I110" s="8"/>
      <c r="J110" s="8" t="str">
        <f t="shared" ref="J110:J113" si="81">IF(ISERROR(W110*X110),"",W110*X110)</f>
        <v/>
      </c>
      <c r="K110" s="14" t="str">
        <f>IF(ISERROR(VLOOKUP(Y110,'Directive OSH09 (FR)'!$T$6:$U$10,2,FALSE)),"",VLOOKUP(Y110,'Directive OSH09 (FR)'!$T$6:$U$10,2,FALSE))</f>
        <v/>
      </c>
      <c r="L110" s="126"/>
      <c r="M110" s="127"/>
      <c r="N110" s="27"/>
      <c r="O110" s="27"/>
      <c r="P110" s="27"/>
      <c r="Q110" s="57"/>
      <c r="R110" s="35"/>
      <c r="S110" s="7">
        <f t="shared" si="80"/>
        <v>0</v>
      </c>
      <c r="T110" s="35">
        <f t="shared" si="80"/>
        <v>0</v>
      </c>
      <c r="U110" s="3">
        <f t="shared" ref="U110:U112" si="82">IF(A110="",0,IF(Q$108="",1,IF(Q$108+$U$84*365&lt;$U$1,1,0)))</f>
        <v>0</v>
      </c>
      <c r="V110" s="163">
        <f t="shared" ref="V110:V112" si="83">IF(A110="",0,IF(Q$108="",1,IF(Q$108+$V$84*365&lt;$U$1,1,0)))</f>
        <v>0</v>
      </c>
      <c r="W110" s="162" t="str">
        <f>IF(ISERROR(VLOOKUP(H110,'Directive OSH09 (FR)'!$O$6:$P$10,2,FALSE)),"",VLOOKUP(H110,'Directive OSH09 (FR)'!$O$6:$P$10,2,FALSE))</f>
        <v/>
      </c>
      <c r="X110" s="3" t="str">
        <f>IF(ISERROR(VLOOKUP(I110,'Directive OSH09 (FR)'!$O$13:$P$17,2,FALSE)),"",VLOOKUP(I110,'Directive OSH09 (FR)'!$O$13:$P$17,2,FALSE))</f>
        <v/>
      </c>
      <c r="Y110" s="163" t="str">
        <f t="shared" ref="Y110:Y113" si="84">IF(J110="","",IF(J110&gt;=161,5,IF(J110&gt;=65,4,IF(J110&gt;=20,3,IF(J110&gt;=9,2,1)))))</f>
        <v/>
      </c>
      <c r="Z110" s="417"/>
      <c r="AA110" s="418"/>
      <c r="AB110" s="418"/>
      <c r="AC110" s="418"/>
      <c r="AD110" s="419"/>
      <c r="AE110" s="417"/>
      <c r="AF110" s="418"/>
      <c r="AG110" s="418"/>
      <c r="AH110" s="418"/>
      <c r="AI110" s="419"/>
    </row>
    <row r="111" spans="1:35">
      <c r="A111" s="261"/>
      <c r="B111" s="8"/>
      <c r="C111" s="8"/>
      <c r="D111" s="8"/>
      <c r="E111" s="266"/>
      <c r="F111" s="283"/>
      <c r="G111" s="321"/>
      <c r="H111" s="7"/>
      <c r="I111" s="8"/>
      <c r="J111" s="8" t="str">
        <f t="shared" si="81"/>
        <v/>
      </c>
      <c r="K111" s="14" t="str">
        <f>IF(ISERROR(VLOOKUP(Y111,'Directive OSH09 (FR)'!$T$6:$U$10,2,FALSE)),"",VLOOKUP(Y111,'Directive OSH09 (FR)'!$T$6:$U$10,2,FALSE))</f>
        <v/>
      </c>
      <c r="L111" s="126"/>
      <c r="M111" s="127"/>
      <c r="N111" s="27"/>
      <c r="O111" s="27"/>
      <c r="P111" s="27"/>
      <c r="Q111" s="57"/>
      <c r="R111" s="35"/>
      <c r="S111" s="7">
        <f t="shared" si="80"/>
        <v>0</v>
      </c>
      <c r="T111" s="35">
        <f t="shared" si="80"/>
        <v>0</v>
      </c>
      <c r="U111" s="3">
        <f t="shared" si="82"/>
        <v>0</v>
      </c>
      <c r="V111" s="163">
        <f t="shared" si="83"/>
        <v>0</v>
      </c>
      <c r="W111" s="162" t="str">
        <f>IF(ISERROR(VLOOKUP(H111,'Directive OSH09 (FR)'!$O$6:$P$10,2,FALSE)),"",VLOOKUP(H111,'Directive OSH09 (FR)'!$O$6:$P$10,2,FALSE))</f>
        <v/>
      </c>
      <c r="X111" s="3" t="str">
        <f>IF(ISERROR(VLOOKUP(I111,'Directive OSH09 (FR)'!$O$13:$P$17,2,FALSE)),"",VLOOKUP(I111,'Directive OSH09 (FR)'!$O$13:$P$17,2,FALSE))</f>
        <v/>
      </c>
      <c r="Y111" s="163" t="str">
        <f t="shared" si="84"/>
        <v/>
      </c>
      <c r="Z111" s="417"/>
      <c r="AA111" s="418"/>
      <c r="AB111" s="418"/>
      <c r="AC111" s="418"/>
      <c r="AD111" s="419"/>
      <c r="AE111" s="417"/>
      <c r="AF111" s="418"/>
      <c r="AG111" s="418"/>
      <c r="AH111" s="418"/>
      <c r="AI111" s="419"/>
    </row>
    <row r="112" spans="1:35">
      <c r="A112" s="261"/>
      <c r="B112" s="8"/>
      <c r="C112" s="8"/>
      <c r="D112" s="8"/>
      <c r="E112" s="266"/>
      <c r="F112" s="283"/>
      <c r="G112" s="321"/>
      <c r="H112" s="7"/>
      <c r="I112" s="8"/>
      <c r="J112" s="8" t="str">
        <f t="shared" si="81"/>
        <v/>
      </c>
      <c r="K112" s="14" t="str">
        <f>IF(ISERROR(VLOOKUP(Y112,'Directive OSH09 (FR)'!$T$6:$U$10,2,FALSE)),"",VLOOKUP(Y112,'Directive OSH09 (FR)'!$T$6:$U$10,2,FALSE))</f>
        <v/>
      </c>
      <c r="L112" s="126"/>
      <c r="M112" s="127"/>
      <c r="N112" s="27"/>
      <c r="O112" s="27"/>
      <c r="P112" s="27"/>
      <c r="Q112" s="57"/>
      <c r="R112" s="35"/>
      <c r="S112" s="7">
        <f t="shared" si="80"/>
        <v>0</v>
      </c>
      <c r="T112" s="35">
        <f t="shared" si="80"/>
        <v>0</v>
      </c>
      <c r="U112" s="3">
        <f t="shared" si="82"/>
        <v>0</v>
      </c>
      <c r="V112" s="163">
        <f t="shared" si="83"/>
        <v>0</v>
      </c>
      <c r="W112" s="162" t="str">
        <f>IF(ISERROR(VLOOKUP(H112,'Directive OSH09 (FR)'!$O$6:$P$10,2,FALSE)),"",VLOOKUP(H112,'Directive OSH09 (FR)'!$O$6:$P$10,2,FALSE))</f>
        <v/>
      </c>
      <c r="X112" s="3" t="str">
        <f>IF(ISERROR(VLOOKUP(I112,'Directive OSH09 (FR)'!$O$13:$P$17,2,FALSE)),"",VLOOKUP(I112,'Directive OSH09 (FR)'!$O$13:$P$17,2,FALSE))</f>
        <v/>
      </c>
      <c r="Y112" s="163" t="str">
        <f t="shared" si="84"/>
        <v/>
      </c>
      <c r="Z112" s="417"/>
      <c r="AA112" s="418"/>
      <c r="AB112" s="418"/>
      <c r="AC112" s="418"/>
      <c r="AD112" s="419"/>
      <c r="AE112" s="417"/>
      <c r="AF112" s="418"/>
      <c r="AG112" s="418"/>
      <c r="AH112" s="418"/>
      <c r="AI112" s="419"/>
    </row>
    <row r="113" spans="1:35" ht="5.25" customHeight="1">
      <c r="A113" s="405"/>
      <c r="B113" s="62"/>
      <c r="C113" s="62"/>
      <c r="D113" s="62"/>
      <c r="E113" s="293"/>
      <c r="F113" s="293"/>
      <c r="G113" s="458"/>
      <c r="H113" s="61"/>
      <c r="I113" s="62"/>
      <c r="J113" s="62" t="str">
        <f t="shared" si="81"/>
        <v/>
      </c>
      <c r="K113" s="63" t="str">
        <f>IF(ISERROR(VLOOKUP(Y113,'Directive OSH09 (FR)'!$T$6:$U$10,2,FALSE)),"",VLOOKUP(Y113,'Directive OSH09 (FR)'!$T$6:$U$10,2,FALSE))</f>
        <v/>
      </c>
      <c r="L113" s="61"/>
      <c r="M113" s="64"/>
      <c r="N113" s="64"/>
      <c r="O113" s="64"/>
      <c r="P113" s="64"/>
      <c r="Q113" s="65"/>
      <c r="R113" s="66"/>
      <c r="S113" s="61">
        <f t="shared" si="80"/>
        <v>0</v>
      </c>
      <c r="T113" s="66">
        <f t="shared" si="80"/>
        <v>0</v>
      </c>
      <c r="U113" s="164">
        <f>IF(A113="",0,IF(Q$108="",1,IF(Q$108+$U$84*365&lt;$U$1,1,0)))</f>
        <v>0</v>
      </c>
      <c r="V113" s="165">
        <f>IF(A113="",0,IF(Q$108="",1,IF(Q$108+$V$84*365&lt;$U$1,1,0)))</f>
        <v>0</v>
      </c>
      <c r="W113" s="162" t="str">
        <f>IF(ISERROR(VLOOKUP(H113,'Directive OSH09 (FR)'!$O$6:$P$10,2,FALSE)),"",VLOOKUP(H113,'Directive OSH09 (FR)'!$O$6:$P$10,2,FALSE))</f>
        <v/>
      </c>
      <c r="X113" s="3" t="str">
        <f>IF(ISERROR(VLOOKUP(I113,'Directive OSH09 (FR)'!$O$13:$P$17,2,FALSE)),"",VLOOKUP(I113,'Directive OSH09 (FR)'!$O$13:$P$17,2,FALSE))</f>
        <v/>
      </c>
      <c r="Y113" s="163" t="str">
        <f t="shared" si="84"/>
        <v/>
      </c>
      <c r="Z113" s="417"/>
      <c r="AA113" s="418"/>
      <c r="AB113" s="418"/>
      <c r="AC113" s="418"/>
      <c r="AD113" s="419"/>
      <c r="AE113" s="417"/>
      <c r="AF113" s="418"/>
      <c r="AG113" s="418"/>
      <c r="AH113" s="418"/>
      <c r="AI113" s="419"/>
    </row>
    <row r="114" spans="1:35">
      <c r="A114" s="523" t="s">
        <v>291</v>
      </c>
      <c r="B114" s="391"/>
      <c r="C114" s="391"/>
      <c r="D114" s="391"/>
      <c r="E114" s="292"/>
      <c r="F114" s="292"/>
      <c r="G114" s="457"/>
      <c r="H114" s="454"/>
      <c r="I114" s="391"/>
      <c r="J114" s="391" t="str">
        <f>IF(SUM(J115:J119)=0,"",MAX(J115:J119))</f>
        <v/>
      </c>
      <c r="K114" s="24" t="str">
        <f>IF(ISERROR(VLOOKUP(Y114,'Directive OSH09 (FR)'!$T$6:$U$10,2,FALSE)),"",VLOOKUP(Y114,'Directive OSH09 (FR)'!$T$6:$U$10,2,FALSE))</f>
        <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163" t="str">
        <f>IF(J114="","",IF(J114&gt;=161,5,IF(J114&gt;=65,4,IF(J114&gt;=20,3,IF(J114&gt;=9,2,1)))))</f>
        <v/>
      </c>
      <c r="Z114" s="232"/>
      <c r="AA114" s="233"/>
      <c r="AB114" s="233"/>
      <c r="AC114" s="233"/>
      <c r="AD114" s="234"/>
      <c r="AE114" s="232"/>
      <c r="AF114" s="233"/>
      <c r="AG114" s="233"/>
      <c r="AH114" s="233"/>
      <c r="AI114" s="234"/>
    </row>
    <row r="115" spans="1:35">
      <c r="A115" s="260" t="s">
        <v>463</v>
      </c>
      <c r="B115" s="8"/>
      <c r="C115" s="8"/>
      <c r="D115" s="8"/>
      <c r="E115" s="266"/>
      <c r="F115" s="283"/>
      <c r="G115" s="321"/>
      <c r="H115" s="7"/>
      <c r="I115" s="8"/>
      <c r="J115" s="8" t="str">
        <f>IF(ISERROR(W115*X115),"",W115*X115)</f>
        <v/>
      </c>
      <c r="K115" s="14" t="str">
        <f>IF(ISERROR(VLOOKUP(Y115,'Directive OSH09 (FR)'!$T$6:$U$10,2,FALSE)),"",VLOOKUP(Y115,'Directive OSH09 (FR)'!$T$6:$U$10,2,FALSE))</f>
        <v/>
      </c>
      <c r="L115" s="126"/>
      <c r="M115" s="127"/>
      <c r="N115" s="27"/>
      <c r="O115" s="27"/>
      <c r="P115" s="27"/>
      <c r="Q115" s="57"/>
      <c r="R115" s="35"/>
      <c r="S115" s="7">
        <f t="shared" ref="S115:T119" si="85">U115</f>
        <v>1</v>
      </c>
      <c r="T115" s="35">
        <f t="shared" si="85"/>
        <v>1</v>
      </c>
      <c r="U115" s="3">
        <f>IF(A115="",0,IF(Q$114="",1,IF(Q$114+$U$84*365&lt;$U$1,1,0)))</f>
        <v>1</v>
      </c>
      <c r="V115" s="163">
        <f>IF(A115="",0,IF(Q$114="",1,IF(Q$114+$V$84*365&lt;$U$1,1,0)))</f>
        <v>1</v>
      </c>
      <c r="W115" s="162" t="str">
        <f>IF(ISERROR(VLOOKUP(H115,'Directive OSH09 (FR)'!$O$6:$P$10,2,FALSE)),"",VLOOKUP(H115,'Directive OSH09 (FR)'!$O$6:$P$10,2,FALSE))</f>
        <v/>
      </c>
      <c r="X115" s="3" t="str">
        <f>IF(ISERROR(VLOOKUP(I115,'Directive OSH09 (FR)'!$O$13:$P$17,2,FALSE)),"",VLOOKUP(I115,'Directive OSH09 (FR)'!$O$13:$P$17,2,FALSE))</f>
        <v/>
      </c>
      <c r="Y115" s="163" t="str">
        <f>IF(J115="","",IF(J115&gt;=161,5,IF(J115&gt;=65,4,IF(J115&gt;=20,3,IF(J115&gt;=9,2,1)))))</f>
        <v/>
      </c>
      <c r="Z115" s="417"/>
      <c r="AA115" s="418"/>
      <c r="AB115" s="418"/>
      <c r="AC115" s="418"/>
      <c r="AD115" s="419"/>
      <c r="AE115" s="417"/>
      <c r="AF115" s="418"/>
      <c r="AG115" s="418"/>
      <c r="AH115" s="418"/>
      <c r="AI115" s="419"/>
    </row>
    <row r="116" spans="1:35">
      <c r="A116" s="261"/>
      <c r="B116" s="8"/>
      <c r="C116" s="8"/>
      <c r="D116" s="8"/>
      <c r="E116" s="266"/>
      <c r="F116" s="283"/>
      <c r="G116" s="321"/>
      <c r="H116" s="7"/>
      <c r="I116" s="8"/>
      <c r="J116" s="8" t="str">
        <f t="shared" ref="J116:J119" si="86">IF(ISERROR(W116*X116),"",W116*X116)</f>
        <v/>
      </c>
      <c r="K116" s="14" t="str">
        <f>IF(ISERROR(VLOOKUP(Y116,'Directive OSH09 (FR)'!$T$6:$U$10,2,FALSE)),"",VLOOKUP(Y116,'Directive OSH09 (FR)'!$T$6:$U$10,2,FALSE))</f>
        <v/>
      </c>
      <c r="L116" s="126"/>
      <c r="M116" s="127"/>
      <c r="N116" s="27"/>
      <c r="O116" s="27"/>
      <c r="P116" s="27"/>
      <c r="Q116" s="57"/>
      <c r="R116" s="35"/>
      <c r="S116" s="7">
        <f t="shared" si="85"/>
        <v>0</v>
      </c>
      <c r="T116" s="35">
        <f t="shared" si="85"/>
        <v>0</v>
      </c>
      <c r="U116" s="3">
        <f t="shared" ref="U116:U118" si="87">IF(A116="",0,IF(Q$114="",1,IF(Q$114+$U$84*365&lt;$U$1,1,0)))</f>
        <v>0</v>
      </c>
      <c r="V116" s="163">
        <f t="shared" ref="V116:V118" si="88">IF(A116="",0,IF(Q$114="",1,IF(Q$114+$V$84*365&lt;$U$1,1,0)))</f>
        <v>0</v>
      </c>
      <c r="W116" s="162" t="str">
        <f>IF(ISERROR(VLOOKUP(H116,'Directive OSH09 (FR)'!$O$6:$P$10,2,FALSE)),"",VLOOKUP(H116,'Directive OSH09 (FR)'!$O$6:$P$10,2,FALSE))</f>
        <v/>
      </c>
      <c r="X116" s="3" t="str">
        <f>IF(ISERROR(VLOOKUP(I116,'Directive OSH09 (FR)'!$O$13:$P$17,2,FALSE)),"",VLOOKUP(I116,'Directive OSH09 (FR)'!$O$13:$P$17,2,FALSE))</f>
        <v/>
      </c>
      <c r="Y116" s="163" t="str">
        <f t="shared" ref="Y116:Y119" si="89">IF(J116="","",IF(J116&gt;=161,5,IF(J116&gt;=65,4,IF(J116&gt;=20,3,IF(J116&gt;=9,2,1)))))</f>
        <v/>
      </c>
      <c r="Z116" s="417"/>
      <c r="AA116" s="418"/>
      <c r="AB116" s="418"/>
      <c r="AC116" s="418"/>
      <c r="AD116" s="419"/>
      <c r="AE116" s="417"/>
      <c r="AF116" s="418"/>
      <c r="AG116" s="418"/>
      <c r="AH116" s="418"/>
      <c r="AI116" s="419"/>
    </row>
    <row r="117" spans="1:35">
      <c r="A117" s="261"/>
      <c r="B117" s="8"/>
      <c r="C117" s="8"/>
      <c r="D117" s="8"/>
      <c r="E117" s="266"/>
      <c r="F117" s="283"/>
      <c r="G117" s="321"/>
      <c r="H117" s="7"/>
      <c r="I117" s="8"/>
      <c r="J117" s="8" t="str">
        <f t="shared" si="86"/>
        <v/>
      </c>
      <c r="K117" s="14" t="str">
        <f>IF(ISERROR(VLOOKUP(Y117,'Directive OSH09 (FR)'!$T$6:$U$10,2,FALSE)),"",VLOOKUP(Y117,'Directive OSH09 (FR)'!$T$6:$U$10,2,FALSE))</f>
        <v/>
      </c>
      <c r="L117" s="126"/>
      <c r="M117" s="127"/>
      <c r="N117" s="27"/>
      <c r="O117" s="27"/>
      <c r="P117" s="27"/>
      <c r="Q117" s="57"/>
      <c r="R117" s="35"/>
      <c r="S117" s="7">
        <f t="shared" si="85"/>
        <v>0</v>
      </c>
      <c r="T117" s="35">
        <f t="shared" si="85"/>
        <v>0</v>
      </c>
      <c r="U117" s="3">
        <f t="shared" si="87"/>
        <v>0</v>
      </c>
      <c r="V117" s="163">
        <f t="shared" si="88"/>
        <v>0</v>
      </c>
      <c r="W117" s="162" t="str">
        <f>IF(ISERROR(VLOOKUP(H117,'Directive OSH09 (FR)'!$O$6:$P$10,2,FALSE)),"",VLOOKUP(H117,'Directive OSH09 (FR)'!$O$6:$P$10,2,FALSE))</f>
        <v/>
      </c>
      <c r="X117" s="3" t="str">
        <f>IF(ISERROR(VLOOKUP(I117,'Directive OSH09 (FR)'!$O$13:$P$17,2,FALSE)),"",VLOOKUP(I117,'Directive OSH09 (FR)'!$O$13:$P$17,2,FALSE))</f>
        <v/>
      </c>
      <c r="Y117" s="163" t="str">
        <f t="shared" si="89"/>
        <v/>
      </c>
      <c r="Z117" s="417"/>
      <c r="AA117" s="418"/>
      <c r="AB117" s="418"/>
      <c r="AC117" s="418"/>
      <c r="AD117" s="419"/>
      <c r="AE117" s="417"/>
      <c r="AF117" s="418"/>
      <c r="AG117" s="418"/>
      <c r="AH117" s="418"/>
      <c r="AI117" s="419"/>
    </row>
    <row r="118" spans="1:35">
      <c r="A118" s="261"/>
      <c r="B118" s="8"/>
      <c r="C118" s="8"/>
      <c r="D118" s="8"/>
      <c r="E118" s="266"/>
      <c r="F118" s="283"/>
      <c r="G118" s="321"/>
      <c r="H118" s="7"/>
      <c r="I118" s="8"/>
      <c r="J118" s="8" t="str">
        <f t="shared" si="86"/>
        <v/>
      </c>
      <c r="K118" s="14" t="str">
        <f>IF(ISERROR(VLOOKUP(Y118,'Directive OSH09 (FR)'!$T$6:$U$10,2,FALSE)),"",VLOOKUP(Y118,'Directive OSH09 (FR)'!$T$6:$U$10,2,FALSE))</f>
        <v/>
      </c>
      <c r="L118" s="126"/>
      <c r="M118" s="127"/>
      <c r="N118" s="27"/>
      <c r="O118" s="27"/>
      <c r="P118" s="27"/>
      <c r="Q118" s="57"/>
      <c r="R118" s="35"/>
      <c r="S118" s="7">
        <f t="shared" si="85"/>
        <v>0</v>
      </c>
      <c r="T118" s="35">
        <f t="shared" si="85"/>
        <v>0</v>
      </c>
      <c r="U118" s="3">
        <f t="shared" si="87"/>
        <v>0</v>
      </c>
      <c r="V118" s="163">
        <f t="shared" si="88"/>
        <v>0</v>
      </c>
      <c r="W118" s="162" t="str">
        <f>IF(ISERROR(VLOOKUP(H118,'Directive OSH09 (FR)'!$O$6:$P$10,2,FALSE)),"",VLOOKUP(H118,'Directive OSH09 (FR)'!$O$6:$P$10,2,FALSE))</f>
        <v/>
      </c>
      <c r="X118" s="3" t="str">
        <f>IF(ISERROR(VLOOKUP(I118,'Directive OSH09 (FR)'!$O$13:$P$17,2,FALSE)),"",VLOOKUP(I118,'Directive OSH09 (FR)'!$O$13:$P$17,2,FALSE))</f>
        <v/>
      </c>
      <c r="Y118" s="163" t="str">
        <f t="shared" si="89"/>
        <v/>
      </c>
      <c r="Z118" s="417"/>
      <c r="AA118" s="418"/>
      <c r="AB118" s="418"/>
      <c r="AC118" s="418"/>
      <c r="AD118" s="419"/>
      <c r="AE118" s="417"/>
      <c r="AF118" s="418"/>
      <c r="AG118" s="418"/>
      <c r="AH118" s="418"/>
      <c r="AI118" s="419"/>
    </row>
    <row r="119" spans="1:35" ht="5.25" customHeight="1">
      <c r="A119" s="405"/>
      <c r="B119" s="62"/>
      <c r="C119" s="62"/>
      <c r="D119" s="62"/>
      <c r="E119" s="293"/>
      <c r="F119" s="293"/>
      <c r="G119" s="458"/>
      <c r="H119" s="61"/>
      <c r="I119" s="62"/>
      <c r="J119" s="62" t="str">
        <f t="shared" si="86"/>
        <v/>
      </c>
      <c r="K119" s="63" t="str">
        <f>IF(ISERROR(VLOOKUP(Y119,'Directive OSH09 (FR)'!$T$6:$U$10,2,FALSE)),"",VLOOKUP(Y119,'Directive OSH09 (FR)'!$T$6:$U$10,2,FALSE))</f>
        <v/>
      </c>
      <c r="L119" s="61"/>
      <c r="M119" s="64"/>
      <c r="N119" s="64"/>
      <c r="O119" s="64"/>
      <c r="P119" s="64"/>
      <c r="Q119" s="65"/>
      <c r="R119" s="66"/>
      <c r="S119" s="61">
        <f t="shared" si="85"/>
        <v>0</v>
      </c>
      <c r="T119" s="66">
        <f t="shared" si="85"/>
        <v>0</v>
      </c>
      <c r="U119" s="164">
        <f>IF(A119="",0,IF(Q$114="",1,IF(Q$114+$U$84*365&lt;$U$1,1,0)))</f>
        <v>0</v>
      </c>
      <c r="V119" s="165">
        <f>IF(A119="",0,IF(Q$114="",1,IF(Q$114+$V$84*365&lt;$U$1,1,0)))</f>
        <v>0</v>
      </c>
      <c r="W119" s="162" t="str">
        <f>IF(ISERROR(VLOOKUP(H119,'Directive OSH09 (FR)'!$O$6:$P$10,2,FALSE)),"",VLOOKUP(H119,'Directive OSH09 (FR)'!$O$6:$P$10,2,FALSE))</f>
        <v/>
      </c>
      <c r="X119" s="3" t="str">
        <f>IF(ISERROR(VLOOKUP(I119,'Directive OSH09 (FR)'!$O$13:$P$17,2,FALSE)),"",VLOOKUP(I119,'Directive OSH09 (FR)'!$O$13:$P$17,2,FALSE))</f>
        <v/>
      </c>
      <c r="Y119" s="163" t="str">
        <f t="shared" si="89"/>
        <v/>
      </c>
      <c r="Z119" s="417"/>
      <c r="AA119" s="418"/>
      <c r="AB119" s="418"/>
      <c r="AC119" s="418"/>
      <c r="AD119" s="419"/>
      <c r="AE119" s="417"/>
      <c r="AF119" s="418"/>
      <c r="AG119" s="418"/>
      <c r="AH119" s="418"/>
      <c r="AI119" s="419"/>
    </row>
    <row r="120" spans="1:35">
      <c r="A120" s="268" t="s">
        <v>340</v>
      </c>
      <c r="B120" s="391"/>
      <c r="C120" s="391"/>
      <c r="D120" s="391"/>
      <c r="E120" s="292"/>
      <c r="F120" s="292"/>
      <c r="G120" s="457"/>
      <c r="H120" s="454"/>
      <c r="I120" s="391"/>
      <c r="J120" s="391">
        <f>IF(SUM(J121:J125)=0,"",MAX(J121:J125))</f>
        <v>8</v>
      </c>
      <c r="K120" s="24" t="str">
        <f>IF(ISERROR(VLOOKUP(Y120,'Directive OSH09 (FR)'!$T$6:$U$10,2,FALSE)),"",VLOOKUP(Y120,'Directive OSH09 (FR)'!$T$6:$U$10,2,FALSE))</f>
        <v>1-Negligeable</v>
      </c>
      <c r="L120" s="43" t="str">
        <f>IF(ISERROR(VLOOKUP($A120,Dangers!$B$4:$G$1001,4,FALSE)),"ERR",IF(ISBLANK(VLOOKUP($A120,Dangers!$B$4:$G$1001,4,FALSE)),"","Yes"))</f>
        <v>ERR</v>
      </c>
      <c r="M120" s="26" t="str">
        <f>IF(ISERROR(VLOOKUP($A120,Dangers!$B$4:$G$1001,6,FALSE)),"ERR",IF(ISBLANK((VLOOKUP($A120,Dangers!$B$4:$G$1001,6,FALSE))),"","Yes"))</f>
        <v>ERR</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163">
        <f>IF(J120="","",IF(J120&gt;=161,5,IF(J120&gt;=65,4,IF(J120&gt;=20,3,IF(J120&gt;=9,2,1)))))</f>
        <v>1</v>
      </c>
      <c r="Z120" s="232"/>
      <c r="AA120" s="233"/>
      <c r="AB120" s="233"/>
      <c r="AC120" s="233"/>
      <c r="AD120" s="234"/>
      <c r="AE120" s="232"/>
      <c r="AF120" s="233"/>
      <c r="AG120" s="233"/>
      <c r="AH120" s="233"/>
      <c r="AI120" s="234"/>
    </row>
    <row r="121" spans="1:35" ht="106.5" customHeight="1">
      <c r="A121" s="261"/>
      <c r="B121" s="255" t="s">
        <v>1252</v>
      </c>
      <c r="C121" s="255" t="s">
        <v>1253</v>
      </c>
      <c r="D121" s="255" t="s">
        <v>1254</v>
      </c>
      <c r="E121" s="266" t="s">
        <v>33</v>
      </c>
      <c r="F121" s="267">
        <v>38</v>
      </c>
      <c r="G121" s="256" t="s">
        <v>471</v>
      </c>
      <c r="H121" s="7" t="s">
        <v>35</v>
      </c>
      <c r="I121" s="8" t="s">
        <v>47</v>
      </c>
      <c r="J121" s="8">
        <f>IF(ISERROR(W121*X121),"",W121*X121)</f>
        <v>8</v>
      </c>
      <c r="K121" s="14" t="str">
        <f>IF(ISERROR(VLOOKUP(Y121,'Directive OSH09 (FR)'!$T$6:$U$10,2,FALSE)),"",VLOOKUP(Y121,'Directive OSH09 (FR)'!$T$6:$U$10,2,FALSE))</f>
        <v>1-Negligeable</v>
      </c>
      <c r="L121" s="126"/>
      <c r="M121" s="127"/>
      <c r="N121" s="27"/>
      <c r="O121" s="27"/>
      <c r="P121" s="27"/>
      <c r="Q121" s="57"/>
      <c r="R121" s="35"/>
      <c r="S121" s="7">
        <f t="shared" ref="S121:T125" si="90">U121</f>
        <v>0</v>
      </c>
      <c r="T121" s="35">
        <f t="shared" si="90"/>
        <v>0</v>
      </c>
      <c r="U121" s="3">
        <f>IF(A121="",0,IF(Q$120="",1,IF(Q$120+$U$84*365&lt;$U$1,1,0)))</f>
        <v>0</v>
      </c>
      <c r="V121" s="163">
        <f>IF(A121="",0,IF(Q$120="",1,IF(Q$120+$V$84*365&lt;$U$1,1,0)))</f>
        <v>0</v>
      </c>
      <c r="W121" s="162">
        <f>IF(ISERROR(VLOOKUP(H121,'Directive OSH09 (FR)'!$O$6:$P$10,2,FALSE)),"",VLOOKUP(H121,'Directive OSH09 (FR)'!$O$6:$P$10,2,FALSE))</f>
        <v>2</v>
      </c>
      <c r="X121" s="3">
        <f>IF(ISERROR(VLOOKUP(I121,'Directive OSH09 (FR)'!$O$13:$P$17,2,FALSE)),"",VLOOKUP(I121,'Directive OSH09 (FR)'!$O$13:$P$17,2,FALSE))</f>
        <v>4</v>
      </c>
      <c r="Y121" s="163">
        <f>IF(J121="","",IF(J121&gt;=161,5,IF(J121&gt;=65,4,IF(J121&gt;=20,3,IF(J121&gt;=9,2,1)))))</f>
        <v>1</v>
      </c>
      <c r="Z121" s="417"/>
      <c r="AA121" s="418"/>
      <c r="AB121" s="418"/>
      <c r="AC121" s="418"/>
      <c r="AD121" s="419"/>
      <c r="AE121" s="417"/>
      <c r="AF121" s="418"/>
      <c r="AG121" s="418"/>
      <c r="AH121" s="418"/>
      <c r="AI121" s="419"/>
    </row>
    <row r="122" spans="1:35" ht="51">
      <c r="A122" s="260" t="s">
        <v>482</v>
      </c>
      <c r="B122" s="8" t="s">
        <v>1255</v>
      </c>
      <c r="C122" s="8" t="s">
        <v>1256</v>
      </c>
      <c r="D122" s="8" t="s">
        <v>1257</v>
      </c>
      <c r="E122" s="266" t="s">
        <v>33</v>
      </c>
      <c r="F122" s="283">
        <v>38</v>
      </c>
      <c r="G122" s="321" t="s">
        <v>1251</v>
      </c>
      <c r="H122" s="7" t="s">
        <v>38</v>
      </c>
      <c r="I122" s="8" t="s">
        <v>46</v>
      </c>
      <c r="J122" s="8">
        <f>IF(ISERROR(W122*X122),"",W122*X122)</f>
        <v>4</v>
      </c>
      <c r="K122" s="14" t="str">
        <f>IF(ISERROR(VLOOKUP(Y122,'Directive OSH09 (FR)'!$T$6:$U$10,2,FALSE)),"",VLOOKUP(Y122,'Directive OSH09 (FR)'!$T$6:$U$10,2,FALSE))</f>
        <v>1-Negligeable</v>
      </c>
      <c r="L122" s="126"/>
      <c r="M122" s="127"/>
      <c r="N122" s="27"/>
      <c r="O122" s="27"/>
      <c r="P122" s="27"/>
      <c r="Q122" s="57"/>
      <c r="R122" s="35"/>
      <c r="S122" s="7">
        <f t="shared" si="90"/>
        <v>1</v>
      </c>
      <c r="T122" s="35">
        <f t="shared" si="90"/>
        <v>1</v>
      </c>
      <c r="U122" s="3">
        <f>IF(A122="",0,IF(Q$126="",1,IF(Q$126+$U$84*365&lt;$U$1,1,0)))</f>
        <v>1</v>
      </c>
      <c r="V122" s="163">
        <f>IF(A122="",0,IF(Q$126="",1,IF(Q$126+$V$84*365&lt;$U$1,1,0)))</f>
        <v>1</v>
      </c>
      <c r="W122" s="162">
        <f>IF(ISERROR(VLOOKUP(H122,'Directive OSH09 (FR)'!$O$6:$P$10,2,FALSE)),"",VLOOKUP(H122,'Directive OSH09 (FR)'!$O$6:$P$10,2,FALSE))</f>
        <v>4</v>
      </c>
      <c r="X122" s="3">
        <f>IF(ISERROR(VLOOKUP(I122,'Directive OSH09 (FR)'!$O$13:$P$17,2,FALSE)),"",VLOOKUP(I122,'Directive OSH09 (FR)'!$O$13:$P$17,2,FALSE))</f>
        <v>1</v>
      </c>
      <c r="Y122" s="163">
        <f>IF(J122="","",IF(J122&gt;=161,5,IF(J122&gt;=65,4,IF(J122&gt;=20,3,IF(J122&gt;=9,2,1)))))</f>
        <v>1</v>
      </c>
      <c r="Z122" s="417"/>
      <c r="AA122" s="418"/>
      <c r="AB122" s="418"/>
      <c r="AC122" s="418"/>
      <c r="AD122" s="419"/>
      <c r="AE122" s="417"/>
      <c r="AF122" s="418"/>
      <c r="AG122" s="418"/>
      <c r="AH122" s="418"/>
      <c r="AI122" s="419"/>
    </row>
    <row r="123" spans="1:35" ht="51">
      <c r="A123" s="261" t="s">
        <v>424</v>
      </c>
      <c r="B123" s="8" t="s">
        <v>580</v>
      </c>
      <c r="C123" s="8" t="s">
        <v>581</v>
      </c>
      <c r="D123" s="8" t="s">
        <v>582</v>
      </c>
      <c r="E123" s="266" t="s">
        <v>39</v>
      </c>
      <c r="F123" s="267">
        <v>38</v>
      </c>
      <c r="G123" s="321" t="s">
        <v>583</v>
      </c>
      <c r="H123" s="7" t="s">
        <v>38</v>
      </c>
      <c r="I123" s="8" t="s">
        <v>46</v>
      </c>
      <c r="J123" s="8">
        <f>IF(ISERROR(W123*X123),"",W123*X123)</f>
        <v>4</v>
      </c>
      <c r="K123" s="14" t="str">
        <f>IF(ISERROR(VLOOKUP(Y123,'Directive OSH09 (FR)'!$T$6:$U$10,2,FALSE)),"",VLOOKUP(Y123,'Directive OSH09 (FR)'!$T$6:$U$10,2,FALSE))</f>
        <v>1-Negligeable</v>
      </c>
      <c r="L123" s="126"/>
      <c r="M123" s="127"/>
      <c r="N123" s="27"/>
      <c r="O123" s="27"/>
      <c r="P123" s="27"/>
      <c r="Q123" s="57"/>
      <c r="R123" s="35"/>
      <c r="S123" s="7">
        <f>U123</f>
        <v>1</v>
      </c>
      <c r="T123" s="35">
        <f>V123</f>
        <v>1</v>
      </c>
      <c r="U123" s="3">
        <f>IF(A123="",0,IF(Q$130="",1,IF(Q$130+$U$90*365&lt;$U$1,1,0)))</f>
        <v>1</v>
      </c>
      <c r="V123" s="163">
        <f>IF(A123="",0,IF(Q$130="",1,IF(Q$130+$V$90*365&lt;$U$1,1,0)))</f>
        <v>1</v>
      </c>
      <c r="W123" s="162">
        <f>IF(ISERROR(VLOOKUP(H123,'Directive OSH09 (FR)'!$O$6:$P$10,2,FALSE)),"",VLOOKUP(H123,'Directive OSH09 (FR)'!$O$6:$P$10,2,FALSE))</f>
        <v>4</v>
      </c>
      <c r="X123" s="3">
        <f>IF(ISERROR(VLOOKUP(I123,'Directive OSH09 (FR)'!$O$13:$P$17,2,FALSE)),"",VLOOKUP(I123,'Directive OSH09 (FR)'!$O$13:$P$17,2,FALSE))</f>
        <v>1</v>
      </c>
      <c r="Y123" s="3">
        <f>IF(J123="","",IF(J123&gt;=161,5,IF(J123&gt;=65,4,IF(J123&gt;=20,3,IF(J123&gt;=9,2,1)))))</f>
        <v>1</v>
      </c>
      <c r="Z123" s="177" t="s">
        <v>568</v>
      </c>
      <c r="AA123" s="418"/>
      <c r="AB123" s="418"/>
      <c r="AC123" s="418"/>
      <c r="AD123" s="419"/>
      <c r="AE123" s="417"/>
      <c r="AF123" s="7"/>
      <c r="AG123" s="8"/>
      <c r="AH123" s="8"/>
      <c r="AI123" s="14"/>
    </row>
    <row r="124" spans="1:35">
      <c r="A124" s="261"/>
      <c r="B124" s="8"/>
      <c r="C124" s="8"/>
      <c r="D124" s="8"/>
      <c r="E124" s="266"/>
      <c r="F124" s="283"/>
      <c r="G124" s="321"/>
      <c r="H124" s="7"/>
      <c r="I124" s="8"/>
      <c r="J124" s="8" t="str">
        <f t="shared" ref="J124:J125" si="91">IF(ISERROR(W124*X124),"",W124*X124)</f>
        <v/>
      </c>
      <c r="K124" s="14" t="str">
        <f>IF(ISERROR(VLOOKUP(Y124,'Directive OSH09 (FR)'!$T$6:$U$10,2,FALSE)),"",VLOOKUP(Y124,'Directive OSH09 (FR)'!$T$6:$U$10,2,FALSE))</f>
        <v/>
      </c>
      <c r="L124" s="126"/>
      <c r="M124" s="127"/>
      <c r="N124" s="27"/>
      <c r="O124" s="27"/>
      <c r="P124" s="27"/>
      <c r="Q124" s="57"/>
      <c r="R124" s="35"/>
      <c r="S124" s="7">
        <f t="shared" si="90"/>
        <v>0</v>
      </c>
      <c r="T124" s="35">
        <f t="shared" si="90"/>
        <v>0</v>
      </c>
      <c r="U124" s="3">
        <f t="shared" ref="U124:U125" si="92">IF(A124="",0,IF(Q$120="",1,IF(Q$120+$U$84*365&lt;$U$1,1,0)))</f>
        <v>0</v>
      </c>
      <c r="V124" s="163">
        <f t="shared" ref="V124:V125" si="93">IF(A124="",0,IF(Q$120="",1,IF(Q$120+$V$84*365&lt;$U$1,1,0)))</f>
        <v>0</v>
      </c>
      <c r="W124" s="162" t="str">
        <f>IF(ISERROR(VLOOKUP(H124,'Directive OSH09 (FR)'!$O$6:$P$10,2,FALSE)),"",VLOOKUP(H124,'Directive OSH09 (FR)'!$O$6:$P$10,2,FALSE))</f>
        <v/>
      </c>
      <c r="X124" s="3" t="str">
        <f>IF(ISERROR(VLOOKUP(I124,'Directive OSH09 (FR)'!$O$13:$P$17,2,FALSE)),"",VLOOKUP(I124,'Directive OSH09 (FR)'!$O$13:$P$17,2,FALSE))</f>
        <v/>
      </c>
      <c r="Y124" s="163" t="str">
        <f t="shared" ref="Y124:Y125" si="94">IF(J124="","",IF(J124&gt;=161,5,IF(J124&gt;=65,4,IF(J124&gt;=20,3,IF(J124&gt;=9,2,1)))))</f>
        <v/>
      </c>
      <c r="Z124" s="417"/>
      <c r="AA124" s="418"/>
      <c r="AB124" s="418"/>
      <c r="AC124" s="418"/>
      <c r="AD124" s="419"/>
      <c r="AE124" s="417"/>
      <c r="AF124" s="418"/>
      <c r="AG124" s="418"/>
      <c r="AH124" s="418"/>
      <c r="AI124" s="419"/>
    </row>
    <row r="125" spans="1:35" ht="5.25" customHeight="1">
      <c r="A125" s="405"/>
      <c r="B125" s="62"/>
      <c r="C125" s="62"/>
      <c r="D125" s="62"/>
      <c r="E125" s="293"/>
      <c r="F125" s="293"/>
      <c r="G125" s="458"/>
      <c r="H125" s="61"/>
      <c r="I125" s="62"/>
      <c r="J125" s="62" t="str">
        <f t="shared" si="91"/>
        <v/>
      </c>
      <c r="K125" s="63" t="str">
        <f>IF(ISERROR(VLOOKUP(Y125,'Directive OSH09 (FR)'!$T$6:$U$10,2,FALSE)),"",VLOOKUP(Y125,'Directive OSH09 (FR)'!$T$6:$U$10,2,FALSE))</f>
        <v/>
      </c>
      <c r="L125" s="61"/>
      <c r="M125" s="64"/>
      <c r="N125" s="64"/>
      <c r="O125" s="64"/>
      <c r="P125" s="64"/>
      <c r="Q125" s="65"/>
      <c r="R125" s="66"/>
      <c r="S125" s="61">
        <f t="shared" si="90"/>
        <v>0</v>
      </c>
      <c r="T125" s="66">
        <f t="shared" si="90"/>
        <v>0</v>
      </c>
      <c r="U125" s="164">
        <f t="shared" si="92"/>
        <v>0</v>
      </c>
      <c r="V125" s="165">
        <f t="shared" si="93"/>
        <v>0</v>
      </c>
      <c r="W125" s="162" t="str">
        <f>IF(ISERROR(VLOOKUP(H125,'Directive OSH09 (FR)'!$O$6:$P$10,2,FALSE)),"",VLOOKUP(H125,'Directive OSH09 (FR)'!$O$6:$P$10,2,FALSE))</f>
        <v/>
      </c>
      <c r="X125" s="3" t="str">
        <f>IF(ISERROR(VLOOKUP(I125,'Directive OSH09 (FR)'!$O$13:$P$17,2,FALSE)),"",VLOOKUP(I125,'Directive OSH09 (FR)'!$O$13:$P$17,2,FALSE))</f>
        <v/>
      </c>
      <c r="Y125" s="163" t="str">
        <f t="shared" si="94"/>
        <v/>
      </c>
      <c r="Z125" s="417"/>
      <c r="AA125" s="418"/>
      <c r="AB125" s="418"/>
      <c r="AC125" s="418"/>
      <c r="AD125" s="419"/>
      <c r="AE125" s="417"/>
      <c r="AF125" s="418"/>
      <c r="AG125" s="418"/>
      <c r="AH125" s="418"/>
      <c r="AI125" s="419"/>
    </row>
    <row r="126" spans="1:35">
      <c r="A126" s="523" t="s">
        <v>295</v>
      </c>
      <c r="B126" s="391"/>
      <c r="C126" s="391"/>
      <c r="D126" s="391"/>
      <c r="E126" s="292"/>
      <c r="F126" s="292"/>
      <c r="G126" s="457"/>
      <c r="H126" s="454"/>
      <c r="I126" s="391"/>
      <c r="J126" s="391" t="str">
        <f>IF(SUM(J127:J131)=0,"",MAX(J127:J131))</f>
        <v/>
      </c>
      <c r="K126" s="24" t="str">
        <f>IF(ISERROR(VLOOKUP(Y126,'Directive OSH09 (FR)'!$T$6:$U$10,2,FALSE)),"",VLOOKUP(Y126,'Directive OSH09 (FR)'!$T$6:$U$10,2,FALSE))</f>
        <v/>
      </c>
      <c r="L126" s="43" t="str">
        <f>IF(ISERROR(VLOOKUP($A126,Dangers!$B$4:$G$1001,4,FALSE)),"ERR",IF(ISBLANK(VLOOKUP($A126,Dangers!$B$4:$G$1001,4,FALSE)),"","Yes"))</f>
        <v/>
      </c>
      <c r="M126" s="26" t="str">
        <f>IF(ISERROR(VLOOKUP($A126,Dangers!$B$4:$G$1001,6,FALSE)),"ERR",IF(ISBLANK((VLOOKUP($A126,Dangers!$B$4:$G$1001,6,FALSE))),"","Yes"))</f>
        <v/>
      </c>
      <c r="N126" s="26"/>
      <c r="O126" s="26"/>
      <c r="P126" s="26"/>
      <c r="Q126" s="132" t="str">
        <f>IF(OR(L126="Yes",M126="Yes"),MAX(Q127:Q131),"")</f>
        <v/>
      </c>
      <c r="R126" s="34"/>
      <c r="S126" s="43">
        <f>IF(L126="Yes",IF(SUM(S127:S131)=0,0,1),2)</f>
        <v>2</v>
      </c>
      <c r="T126" s="34">
        <f>IF(M126="Yes",IF(SUM(T127:T131)=0,0,1),2)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163" t="str">
        <f>IF(J126="","",IF(J126&gt;=161,5,IF(J126&gt;=65,4,IF(J126&gt;=20,3,IF(J126&gt;=9,2,1)))))</f>
        <v/>
      </c>
      <c r="Z126" s="232"/>
      <c r="AA126" s="233"/>
      <c r="AB126" s="233"/>
      <c r="AC126" s="233"/>
      <c r="AD126" s="234"/>
      <c r="AE126" s="232"/>
      <c r="AF126" s="233"/>
      <c r="AG126" s="233"/>
      <c r="AH126" s="233"/>
      <c r="AI126" s="234"/>
    </row>
    <row r="127" spans="1:35">
      <c r="A127" s="260" t="s">
        <v>463</v>
      </c>
      <c r="B127" s="8"/>
      <c r="C127" s="8"/>
      <c r="D127" s="8"/>
      <c r="E127" s="266"/>
      <c r="F127" s="283"/>
      <c r="G127" s="321"/>
      <c r="H127" s="7"/>
      <c r="I127" s="8"/>
      <c r="J127" s="8"/>
      <c r="K127" s="14"/>
      <c r="L127" s="126"/>
      <c r="M127" s="127"/>
      <c r="N127" s="27"/>
      <c r="O127" s="27"/>
      <c r="P127" s="27"/>
      <c r="Q127" s="57"/>
      <c r="R127" s="35"/>
      <c r="S127" s="7"/>
      <c r="T127" s="35"/>
      <c r="U127" s="3"/>
      <c r="V127" s="163"/>
      <c r="W127" s="162"/>
      <c r="X127" s="3"/>
      <c r="Y127" s="163"/>
      <c r="Z127" s="417"/>
      <c r="AA127" s="418"/>
      <c r="AB127" s="418"/>
      <c r="AC127" s="418"/>
      <c r="AD127" s="419"/>
      <c r="AE127" s="417"/>
      <c r="AF127" s="418"/>
      <c r="AG127" s="418"/>
      <c r="AH127" s="418"/>
      <c r="AI127" s="419"/>
    </row>
    <row r="128" spans="1:35">
      <c r="A128" s="261"/>
      <c r="B128" s="8"/>
      <c r="C128" s="8"/>
      <c r="D128" s="8"/>
      <c r="E128" s="266"/>
      <c r="F128" s="283"/>
      <c r="G128" s="321"/>
      <c r="H128" s="7"/>
      <c r="I128" s="8"/>
      <c r="J128" s="8" t="str">
        <f t="shared" ref="J128:J131" si="95">IF(ISERROR(W128*X128),"",W128*X128)</f>
        <v/>
      </c>
      <c r="K128" s="14" t="str">
        <f>IF(ISERROR(VLOOKUP(Y128,'Directive OSH09 (FR)'!$T$6:$U$10,2,FALSE)),"",VLOOKUP(Y128,'Directive OSH09 (FR)'!$T$6:$U$10,2,FALSE))</f>
        <v/>
      </c>
      <c r="L128" s="126"/>
      <c r="M128" s="127"/>
      <c r="N128" s="27"/>
      <c r="O128" s="27"/>
      <c r="P128" s="27"/>
      <c r="Q128" s="57"/>
      <c r="R128" s="35"/>
      <c r="S128" s="7">
        <f t="shared" ref="S128:T131" si="96">U128</f>
        <v>0</v>
      </c>
      <c r="T128" s="35">
        <f t="shared" si="96"/>
        <v>0</v>
      </c>
      <c r="U128" s="3">
        <f t="shared" ref="U128:U131" si="97">IF(A128="",0,IF(Q$126="",1,IF(Q$126+$U$84*365&lt;$U$1,1,0)))</f>
        <v>0</v>
      </c>
      <c r="V128" s="163">
        <f t="shared" ref="V128:V131" si="98">IF(A128="",0,IF(Q$126="",1,IF(Q$126+$V$84*365&lt;$U$1,1,0)))</f>
        <v>0</v>
      </c>
      <c r="W128" s="162" t="str">
        <f>IF(ISERROR(VLOOKUP(H128,'Directive OSH09 (FR)'!$O$6:$P$10,2,FALSE)),"",VLOOKUP(H128,'Directive OSH09 (FR)'!$O$6:$P$10,2,FALSE))</f>
        <v/>
      </c>
      <c r="X128" s="3" t="str">
        <f>IF(ISERROR(VLOOKUP(I128,'Directive OSH09 (FR)'!$O$13:$P$17,2,FALSE)),"",VLOOKUP(I128,'Directive OSH09 (FR)'!$O$13:$P$17,2,FALSE))</f>
        <v/>
      </c>
      <c r="Y128" s="163" t="str">
        <f t="shared" ref="Y128:Y131" si="99">IF(J128="","",IF(J128&gt;=161,5,IF(J128&gt;=65,4,IF(J128&gt;=20,3,IF(J128&gt;=9,2,1)))))</f>
        <v/>
      </c>
      <c r="Z128" s="417"/>
      <c r="AA128" s="418"/>
      <c r="AB128" s="418"/>
      <c r="AC128" s="418"/>
      <c r="AD128" s="419"/>
      <c r="AE128" s="417"/>
      <c r="AF128" s="418"/>
      <c r="AG128" s="418"/>
      <c r="AH128" s="418"/>
      <c r="AI128" s="419"/>
    </row>
    <row r="129" spans="1:35">
      <c r="A129" s="261"/>
      <c r="B129" s="8"/>
      <c r="C129" s="8"/>
      <c r="D129" s="8"/>
      <c r="E129" s="266"/>
      <c r="F129" s="283"/>
      <c r="G129" s="321"/>
      <c r="H129" s="7"/>
      <c r="I129" s="8"/>
      <c r="J129" s="8" t="str">
        <f t="shared" si="95"/>
        <v/>
      </c>
      <c r="K129" s="14" t="str">
        <f>IF(ISERROR(VLOOKUP(Y129,'Directive OSH09 (FR)'!$T$6:$U$10,2,FALSE)),"",VLOOKUP(Y129,'Directive OSH09 (FR)'!$T$6:$U$10,2,FALSE))</f>
        <v/>
      </c>
      <c r="L129" s="126"/>
      <c r="M129" s="127"/>
      <c r="N129" s="27"/>
      <c r="O129" s="27"/>
      <c r="P129" s="27"/>
      <c r="Q129" s="57"/>
      <c r="R129" s="35"/>
      <c r="S129" s="7">
        <f t="shared" si="96"/>
        <v>0</v>
      </c>
      <c r="T129" s="35">
        <f t="shared" si="96"/>
        <v>0</v>
      </c>
      <c r="U129" s="3">
        <f t="shared" si="97"/>
        <v>0</v>
      </c>
      <c r="V129" s="163">
        <f t="shared" si="98"/>
        <v>0</v>
      </c>
      <c r="W129" s="162" t="str">
        <f>IF(ISERROR(VLOOKUP(H129,'Directive OSH09 (FR)'!$O$6:$P$10,2,FALSE)),"",VLOOKUP(H129,'Directive OSH09 (FR)'!$O$6:$P$10,2,FALSE))</f>
        <v/>
      </c>
      <c r="X129" s="3" t="str">
        <f>IF(ISERROR(VLOOKUP(I129,'Directive OSH09 (FR)'!$O$13:$P$17,2,FALSE)),"",VLOOKUP(I129,'Directive OSH09 (FR)'!$O$13:$P$17,2,FALSE))</f>
        <v/>
      </c>
      <c r="Y129" s="163" t="str">
        <f t="shared" si="99"/>
        <v/>
      </c>
      <c r="Z129" s="417"/>
      <c r="AA129" s="418"/>
      <c r="AB129" s="418"/>
      <c r="AC129" s="418"/>
      <c r="AD129" s="419"/>
      <c r="AE129" s="417"/>
      <c r="AF129" s="418"/>
      <c r="AG129" s="418"/>
      <c r="AH129" s="418"/>
      <c r="AI129" s="419"/>
    </row>
    <row r="130" spans="1:35">
      <c r="A130" s="261"/>
      <c r="B130" s="8"/>
      <c r="C130" s="8"/>
      <c r="D130" s="8"/>
      <c r="E130" s="266"/>
      <c r="F130" s="283"/>
      <c r="G130" s="321"/>
      <c r="H130" s="7"/>
      <c r="I130" s="8"/>
      <c r="J130" s="8" t="str">
        <f t="shared" si="95"/>
        <v/>
      </c>
      <c r="K130" s="14" t="str">
        <f>IF(ISERROR(VLOOKUP(Y130,'Directive OSH09 (FR)'!$T$6:$U$10,2,FALSE)),"",VLOOKUP(Y130,'Directive OSH09 (FR)'!$T$6:$U$10,2,FALSE))</f>
        <v/>
      </c>
      <c r="L130" s="126"/>
      <c r="M130" s="127"/>
      <c r="N130" s="27"/>
      <c r="O130" s="27"/>
      <c r="P130" s="27"/>
      <c r="Q130" s="57"/>
      <c r="R130" s="35"/>
      <c r="S130" s="7">
        <f t="shared" si="96"/>
        <v>0</v>
      </c>
      <c r="T130" s="35">
        <f t="shared" si="96"/>
        <v>0</v>
      </c>
      <c r="U130" s="3">
        <f t="shared" si="97"/>
        <v>0</v>
      </c>
      <c r="V130" s="163">
        <f t="shared" si="98"/>
        <v>0</v>
      </c>
      <c r="W130" s="162" t="str">
        <f>IF(ISERROR(VLOOKUP(H130,'Directive OSH09 (FR)'!$O$6:$P$10,2,FALSE)),"",VLOOKUP(H130,'Directive OSH09 (FR)'!$O$6:$P$10,2,FALSE))</f>
        <v/>
      </c>
      <c r="X130" s="3" t="str">
        <f>IF(ISERROR(VLOOKUP(I130,'Directive OSH09 (FR)'!$O$13:$P$17,2,FALSE)),"",VLOOKUP(I130,'Directive OSH09 (FR)'!$O$13:$P$17,2,FALSE))</f>
        <v/>
      </c>
      <c r="Y130" s="163" t="str">
        <f t="shared" si="99"/>
        <v/>
      </c>
      <c r="Z130" s="417"/>
      <c r="AA130" s="418"/>
      <c r="AB130" s="418"/>
      <c r="AC130" s="418"/>
      <c r="AD130" s="419"/>
      <c r="AE130" s="417"/>
      <c r="AF130" s="418"/>
      <c r="AG130" s="418"/>
      <c r="AH130" s="418"/>
      <c r="AI130" s="419"/>
    </row>
    <row r="131" spans="1:35" ht="5.25" customHeight="1">
      <c r="A131" s="405"/>
      <c r="B131" s="62"/>
      <c r="C131" s="62"/>
      <c r="D131" s="62"/>
      <c r="E131" s="293"/>
      <c r="F131" s="293"/>
      <c r="G131" s="458"/>
      <c r="H131" s="61"/>
      <c r="I131" s="62"/>
      <c r="J131" s="62" t="str">
        <f t="shared" si="95"/>
        <v/>
      </c>
      <c r="K131" s="63" t="str">
        <f>IF(ISERROR(VLOOKUP(Y131,'Directive OSH09 (FR)'!$T$6:$U$10,2,FALSE)),"",VLOOKUP(Y131,'Directive OSH09 (FR)'!$T$6:$U$10,2,FALSE))</f>
        <v/>
      </c>
      <c r="L131" s="61"/>
      <c r="M131" s="64"/>
      <c r="N131" s="64"/>
      <c r="O131" s="64"/>
      <c r="P131" s="64"/>
      <c r="Q131" s="65"/>
      <c r="R131" s="66"/>
      <c r="S131" s="61">
        <f t="shared" si="96"/>
        <v>0</v>
      </c>
      <c r="T131" s="66">
        <f t="shared" si="96"/>
        <v>0</v>
      </c>
      <c r="U131" s="164">
        <f t="shared" si="97"/>
        <v>0</v>
      </c>
      <c r="V131" s="165">
        <f t="shared" si="98"/>
        <v>0</v>
      </c>
      <c r="W131" s="162" t="str">
        <f>IF(ISERROR(VLOOKUP(H131,'Directive OSH09 (FR)'!$O$6:$P$10,2,FALSE)),"",VLOOKUP(H131,'Directive OSH09 (FR)'!$O$6:$P$10,2,FALSE))</f>
        <v/>
      </c>
      <c r="X131" s="3" t="str">
        <f>IF(ISERROR(VLOOKUP(I131,'Directive OSH09 (FR)'!$O$13:$P$17,2,FALSE)),"",VLOOKUP(I131,'Directive OSH09 (FR)'!$O$13:$P$17,2,FALSE))</f>
        <v/>
      </c>
      <c r="Y131" s="163" t="str">
        <f t="shared" si="99"/>
        <v/>
      </c>
      <c r="Z131" s="417"/>
      <c r="AA131" s="418"/>
      <c r="AB131" s="418"/>
      <c r="AC131" s="418"/>
      <c r="AD131" s="419"/>
      <c r="AE131" s="417"/>
      <c r="AF131" s="418"/>
      <c r="AG131" s="418"/>
      <c r="AH131" s="418"/>
      <c r="AI131" s="419"/>
    </row>
    <row r="132" spans="1:35">
      <c r="A132" s="523" t="s">
        <v>296</v>
      </c>
      <c r="B132" s="391"/>
      <c r="C132" s="391"/>
      <c r="D132" s="391"/>
      <c r="E132" s="292"/>
      <c r="F132" s="292"/>
      <c r="G132" s="457"/>
      <c r="H132" s="454"/>
      <c r="I132" s="391"/>
      <c r="J132" s="391">
        <f>IF(SUM(J133:J137)=0,"",MAX(J133:J137))</f>
        <v>36</v>
      </c>
      <c r="K132" s="24" t="str">
        <f>IF(ISERROR(VLOOKUP(Y132,'Directive OSH09 (FR)'!$T$6:$U$10,2,FALSE)),"",VLOOKUP(Y132,'Directive OSH09 (FR)'!$T$6:$U$10,2,FALSE))</f>
        <v>3-Moderé</v>
      </c>
      <c r="L132" s="43" t="str">
        <f>IF(ISERROR(VLOOKUP($A132,Dangers!$B$4:$G$1001,4,FALSE)),"ERR",IF(ISBLANK(VLOOKUP($A132,Dangers!$B$4:$G$1001,4,FALSE)),"","Yes"))</f>
        <v/>
      </c>
      <c r="M132" s="26" t="str">
        <f>IF(ISERROR(VLOOKUP($A132,Dangers!$B$4:$G$1001,6,FALSE)),"ERR",IF(ISBLANK((VLOOKUP($A132,Dangers!$B$4:$G$1001,6,FALSE))),"","Yes"))</f>
        <v/>
      </c>
      <c r="N132" s="26"/>
      <c r="O132" s="26"/>
      <c r="P132" s="26"/>
      <c r="Q132" s="132" t="str">
        <f>IF(OR(L132="Yes",M132="Yes"),MAX(Q133:Q137),"")</f>
        <v/>
      </c>
      <c r="R132" s="34"/>
      <c r="S132" s="43">
        <f>IF(L132="Yes",IF(SUM(S133:S137)=0,0,1),2)</f>
        <v>2</v>
      </c>
      <c r="T132" s="34">
        <f>IF(M132="Yes",IF(SUM(T133:T137)=0,0,1),2)</f>
        <v>2</v>
      </c>
      <c r="U132" s="160">
        <v>3</v>
      </c>
      <c r="V132" s="161">
        <v>0</v>
      </c>
      <c r="W132" s="162" t="str">
        <f>IF(ISERROR(VLOOKUP(H132,'Directive OSH09 (FR)'!$O$6:$P$10,2,FALSE)),"",VLOOKUP(H132,'Directive OSH09 (FR)'!$O$6:$P$10,2,FALSE))</f>
        <v/>
      </c>
      <c r="X132" s="3" t="str">
        <f>IF(ISERROR(VLOOKUP(I132,'Directive OSH09 (FR)'!$O$13:$P$17,2,FALSE)),"",VLOOKUP(I132,'Directive OSH09 (FR)'!$O$13:$P$17,2,FALSE))</f>
        <v/>
      </c>
      <c r="Y132" s="163">
        <f>IF(J132="","",IF(J132&gt;=161,5,IF(J132&gt;=65,4,IF(J132&gt;=20,3,IF(J132&gt;=9,2,1)))))</f>
        <v>3</v>
      </c>
      <c r="Z132" s="232"/>
      <c r="AA132" s="233"/>
      <c r="AB132" s="233"/>
      <c r="AC132" s="233"/>
      <c r="AD132" s="234"/>
      <c r="AE132" s="232"/>
      <c r="AF132" s="233"/>
      <c r="AG132" s="233"/>
      <c r="AH132" s="233"/>
      <c r="AI132" s="234"/>
    </row>
    <row r="133" spans="1:35" ht="38.25">
      <c r="A133" s="260" t="s">
        <v>1258</v>
      </c>
      <c r="B133" s="8" t="s">
        <v>1259</v>
      </c>
      <c r="C133" s="8" t="s">
        <v>1260</v>
      </c>
      <c r="D133" s="8" t="s">
        <v>1261</v>
      </c>
      <c r="E133" s="266" t="s">
        <v>36</v>
      </c>
      <c r="F133" s="283">
        <v>38</v>
      </c>
      <c r="G133" s="321" t="s">
        <v>1130</v>
      </c>
      <c r="H133" s="7" t="s">
        <v>35</v>
      </c>
      <c r="I133" s="8" t="s">
        <v>48</v>
      </c>
      <c r="J133" s="8">
        <f>IF(ISERROR(W133*X133),"",W133*X133)</f>
        <v>16</v>
      </c>
      <c r="K133" s="14" t="str">
        <f>IF(ISERROR(VLOOKUP(Y133,'Directive OSH09 (FR)'!$T$6:$U$10,2,FALSE)),"",VLOOKUP(Y133,'Directive OSH09 (FR)'!$T$6:$U$10,2,FALSE))</f>
        <v>2-Tolérable</v>
      </c>
      <c r="L133" s="126"/>
      <c r="M133" s="127"/>
      <c r="N133" s="27"/>
      <c r="O133" s="27"/>
      <c r="P133" s="27"/>
      <c r="Q133" s="57"/>
      <c r="R133" s="35"/>
      <c r="S133" s="7">
        <f t="shared" ref="S133:T137" si="100">U133</f>
        <v>1</v>
      </c>
      <c r="T133" s="35">
        <f t="shared" si="100"/>
        <v>1</v>
      </c>
      <c r="U133" s="3">
        <f>IF(A133="",0,IF(Q$132="",1,IF(Q$132+$U$84*365&lt;$U$1,1,0)))</f>
        <v>1</v>
      </c>
      <c r="V133" s="163">
        <f>IF(A133="",0,IF(Q$132="",1,IF(Q$132+$V$84*365&lt;$U$1,1,0)))</f>
        <v>1</v>
      </c>
      <c r="W133" s="162">
        <f>IF(ISERROR(VLOOKUP(H133,'Directive OSH09 (FR)'!$O$6:$P$10,2,FALSE)),"",VLOOKUP(H133,'Directive OSH09 (FR)'!$O$6:$P$10,2,FALSE))</f>
        <v>2</v>
      </c>
      <c r="X133" s="3">
        <f>IF(ISERROR(VLOOKUP(I133,'Directive OSH09 (FR)'!$O$13:$P$17,2,FALSE)),"",VLOOKUP(I133,'Directive OSH09 (FR)'!$O$13:$P$17,2,FALSE))</f>
        <v>8</v>
      </c>
      <c r="Y133" s="163">
        <f>IF(J133="","",IF(J133&gt;=161,5,IF(J133&gt;=65,4,IF(J133&gt;=20,3,IF(J133&gt;=9,2,1)))))</f>
        <v>2</v>
      </c>
      <c r="Z133" s="196"/>
      <c r="AA133" s="418"/>
      <c r="AB133" s="418"/>
      <c r="AC133" s="418"/>
      <c r="AD133" s="419"/>
      <c r="AE133" s="417"/>
      <c r="AF133" s="418"/>
      <c r="AG133" s="418"/>
      <c r="AH133" s="418"/>
      <c r="AI133" s="419"/>
    </row>
    <row r="134" spans="1:35" ht="63.75">
      <c r="A134" s="261" t="s">
        <v>1262</v>
      </c>
      <c r="B134" s="8" t="s">
        <v>1003</v>
      </c>
      <c r="C134" s="255" t="s">
        <v>605</v>
      </c>
      <c r="D134" s="255" t="s">
        <v>1263</v>
      </c>
      <c r="E134" s="266" t="s">
        <v>36</v>
      </c>
      <c r="F134" s="283">
        <v>38</v>
      </c>
      <c r="G134" s="321" t="s">
        <v>508</v>
      </c>
      <c r="H134" s="7" t="s">
        <v>35</v>
      </c>
      <c r="I134" s="8" t="s">
        <v>49</v>
      </c>
      <c r="J134" s="8">
        <f>IF(ISERROR(W134*X134),"",W134*X134)</f>
        <v>36</v>
      </c>
      <c r="K134" s="14" t="str">
        <f>IF(ISERROR(VLOOKUP(Y134,'Directive OSH09 (FR)'!$T$6:$U$10,2,FALSE)),"",VLOOKUP(Y134,'Directive OSH09 (FR)'!$T$6:$U$10,2,FALSE))</f>
        <v>3-Moderé</v>
      </c>
      <c r="L134" s="126"/>
      <c r="M134" s="127"/>
      <c r="N134" s="27"/>
      <c r="O134" s="27"/>
      <c r="P134" s="27"/>
      <c r="Q134" s="57"/>
      <c r="R134" s="35"/>
      <c r="S134" s="7">
        <f t="shared" si="100"/>
        <v>1</v>
      </c>
      <c r="T134" s="35">
        <f t="shared" si="100"/>
        <v>1</v>
      </c>
      <c r="U134" s="3">
        <f>IF(A134="",0,IF(Q$132="",1,IF(Q$132+$U$84*365&lt;$U$1,1,0)))</f>
        <v>1</v>
      </c>
      <c r="V134" s="163">
        <f>IF(A134="",0,IF(Q$132="",1,IF(Q$132+$V$84*365&lt;$U$1,1,0)))</f>
        <v>1</v>
      </c>
      <c r="W134" s="162">
        <f>IF(ISERROR(VLOOKUP(H134,'Directive OSH09 (FR)'!$O$6:$P$10,2,FALSE)),"",VLOOKUP(H134,'Directive OSH09 (FR)'!$O$6:$P$10,2,FALSE))</f>
        <v>2</v>
      </c>
      <c r="X134" s="3">
        <f>IF(ISERROR(VLOOKUP(I134,'Directive OSH09 (FR)'!$O$13:$P$17,2,FALSE)),"",VLOOKUP(I134,'Directive OSH09 (FR)'!$O$13:$P$17,2,FALSE))</f>
        <v>18</v>
      </c>
      <c r="Y134" s="3">
        <f>IF(J134="","",IF(J134&gt;=161,5,IF(J134&gt;=65,4,IF(J134&gt;=20,3,IF(J134&gt;=9,2,1)))))</f>
        <v>3</v>
      </c>
      <c r="Z134" s="417"/>
      <c r="AA134" s="418"/>
      <c r="AB134" s="418"/>
      <c r="AC134" s="418"/>
      <c r="AD134" s="419"/>
      <c r="AE134" s="417"/>
      <c r="AF134" s="418"/>
      <c r="AG134" s="418"/>
      <c r="AH134" s="418"/>
      <c r="AI134" s="419"/>
    </row>
    <row r="135" spans="1:35">
      <c r="A135" s="261"/>
      <c r="B135" s="8"/>
      <c r="C135" s="8"/>
      <c r="D135" s="8"/>
      <c r="E135" s="266"/>
      <c r="F135" s="283"/>
      <c r="G135" s="321"/>
      <c r="H135" s="7"/>
      <c r="I135" s="8"/>
      <c r="J135" s="8" t="str">
        <f>IF(ISERROR(W138*X138),"",W138*X138)</f>
        <v/>
      </c>
      <c r="K135" s="14" t="str">
        <f>IF(ISERROR(VLOOKUP(Y138,'Directive OSH09 (FR)'!$T$6:$U$10,2,FALSE)),"",VLOOKUP(Y138,'Directive OSH09 (FR)'!$T$6:$U$10,2,FALSE))</f>
        <v/>
      </c>
      <c r="L135" s="126"/>
      <c r="M135" s="127"/>
      <c r="N135" s="27"/>
      <c r="O135" s="27"/>
      <c r="P135" s="27"/>
      <c r="Q135" s="57"/>
      <c r="R135" s="35"/>
      <c r="S135" s="7">
        <f>U138</f>
        <v>1</v>
      </c>
      <c r="T135" s="35">
        <f>V138</f>
        <v>3</v>
      </c>
      <c r="U135" s="3">
        <f>IF(A138="",0,IF(Q$132="",1,IF(Q$132+$U$84*365&lt;$U$1,1,0)))</f>
        <v>1</v>
      </c>
      <c r="V135" s="163">
        <f>IF(A138="",0,IF(Q$132="",1,IF(Q$132+$V$84*365&lt;$U$1,1,0)))</f>
        <v>1</v>
      </c>
      <c r="W135" s="162" t="str">
        <f>IF(ISERROR(VLOOKUP(H138,'Directive OSH09 (FR)'!$O$6:$P$10,2,FALSE)),"",VLOOKUP(H138,'Directive OSH09 (FR)'!$O$6:$P$10,2,FALSE))</f>
        <v/>
      </c>
      <c r="X135" s="3" t="str">
        <f>IF(ISERROR(VLOOKUP(I138,'Directive OSH09 (FR)'!$O$13:$P$17,2,FALSE)),"",VLOOKUP(I138,'Directive OSH09 (FR)'!$O$13:$P$17,2,FALSE))</f>
        <v/>
      </c>
      <c r="Y135" s="163" t="str">
        <f>IF(J138="","",IF(J138&gt;=161,5,IF(J138&gt;=65,4,IF(J138&gt;=20,3,IF(J138&gt;=9,2,1)))))</f>
        <v/>
      </c>
      <c r="Z135" s="417"/>
      <c r="AA135" s="418"/>
      <c r="AB135" s="418"/>
      <c r="AC135" s="418"/>
      <c r="AD135" s="419"/>
      <c r="AE135" s="417"/>
      <c r="AF135" s="418"/>
      <c r="AG135" s="418"/>
      <c r="AH135" s="418"/>
      <c r="AI135" s="419"/>
    </row>
    <row r="136" spans="1:35">
      <c r="A136" s="261"/>
      <c r="B136" s="8"/>
      <c r="C136" s="8"/>
      <c r="D136" s="8"/>
      <c r="E136" s="266"/>
      <c r="F136" s="283"/>
      <c r="G136" s="321"/>
      <c r="H136" s="7"/>
      <c r="I136" s="8"/>
      <c r="J136" s="8" t="str">
        <f t="shared" ref="J136:J137" si="101">IF(ISERROR(W136*X136),"",W136*X136)</f>
        <v/>
      </c>
      <c r="K136" s="14" t="str">
        <f>IF(ISERROR(VLOOKUP(Y136,'Directive OSH09 (FR)'!$T$6:$U$10,2,FALSE)),"",VLOOKUP(Y136,'Directive OSH09 (FR)'!$T$6:$U$10,2,FALSE))</f>
        <v/>
      </c>
      <c r="L136" s="126"/>
      <c r="M136" s="127"/>
      <c r="N136" s="27"/>
      <c r="O136" s="27"/>
      <c r="P136" s="27"/>
      <c r="Q136" s="57"/>
      <c r="R136" s="35"/>
      <c r="S136" s="7">
        <f t="shared" si="100"/>
        <v>0</v>
      </c>
      <c r="T136" s="35">
        <f t="shared" si="100"/>
        <v>0</v>
      </c>
      <c r="U136" s="3">
        <f t="shared" ref="U136:U137" si="102">IF(A136="",0,IF(Q$132="",1,IF(Q$132+$U$84*365&lt;$U$1,1,0)))</f>
        <v>0</v>
      </c>
      <c r="V136" s="163">
        <f t="shared" ref="V136:V137" si="103">IF(A136="",0,IF(Q$132="",1,IF(Q$132+$V$84*365&lt;$U$1,1,0)))</f>
        <v>0</v>
      </c>
      <c r="W136" s="162" t="str">
        <f>IF(ISERROR(VLOOKUP(H136,'Directive OSH09 (FR)'!$O$6:$P$10,2,FALSE)),"",VLOOKUP(H136,'Directive OSH09 (FR)'!$O$6:$P$10,2,FALSE))</f>
        <v/>
      </c>
      <c r="X136" s="3" t="str">
        <f>IF(ISERROR(VLOOKUP(I136,'Directive OSH09 (FR)'!$O$13:$P$17,2,FALSE)),"",VLOOKUP(I136,'Directive OSH09 (FR)'!$O$13:$P$17,2,FALSE))</f>
        <v/>
      </c>
      <c r="Y136" s="163" t="str">
        <f t="shared" ref="Y136:Y137" si="104">IF(J136="","",IF(J136&gt;=161,5,IF(J136&gt;=65,4,IF(J136&gt;=20,3,IF(J136&gt;=9,2,1)))))</f>
        <v/>
      </c>
      <c r="Z136" s="417"/>
      <c r="AA136" s="418"/>
      <c r="AB136" s="418"/>
      <c r="AC136" s="418"/>
      <c r="AD136" s="419"/>
      <c r="AE136" s="417"/>
      <c r="AF136" s="418"/>
      <c r="AG136" s="418"/>
      <c r="AH136" s="418"/>
      <c r="AI136" s="419"/>
    </row>
    <row r="137" spans="1:35" ht="5.25" customHeight="1">
      <c r="A137" s="405"/>
      <c r="B137" s="62"/>
      <c r="C137" s="62"/>
      <c r="D137" s="62"/>
      <c r="E137" s="293"/>
      <c r="F137" s="293"/>
      <c r="G137" s="458"/>
      <c r="H137" s="61"/>
      <c r="I137" s="62"/>
      <c r="J137" s="62" t="str">
        <f t="shared" si="101"/>
        <v/>
      </c>
      <c r="K137" s="63" t="str">
        <f>IF(ISERROR(VLOOKUP(Y137,'Directive OSH09 (FR)'!$T$6:$U$10,2,FALSE)),"",VLOOKUP(Y137,'Directive OSH09 (FR)'!$T$6:$U$10,2,FALSE))</f>
        <v/>
      </c>
      <c r="L137" s="61"/>
      <c r="M137" s="64"/>
      <c r="N137" s="64"/>
      <c r="O137" s="64"/>
      <c r="P137" s="64"/>
      <c r="Q137" s="65"/>
      <c r="R137" s="66"/>
      <c r="S137" s="61">
        <f t="shared" si="100"/>
        <v>0</v>
      </c>
      <c r="T137" s="66">
        <f t="shared" si="100"/>
        <v>0</v>
      </c>
      <c r="U137" s="164">
        <f t="shared" si="102"/>
        <v>0</v>
      </c>
      <c r="V137" s="165">
        <f t="shared" si="103"/>
        <v>0</v>
      </c>
      <c r="W137" s="162" t="str">
        <f>IF(ISERROR(VLOOKUP(H137,'Directive OSH09 (FR)'!$O$6:$P$10,2,FALSE)),"",VLOOKUP(H137,'Directive OSH09 (FR)'!$O$6:$P$10,2,FALSE))</f>
        <v/>
      </c>
      <c r="X137" s="3" t="str">
        <f>IF(ISERROR(VLOOKUP(I137,'Directive OSH09 (FR)'!$O$13:$P$17,2,FALSE)),"",VLOOKUP(I137,'Directive OSH09 (FR)'!$O$13:$P$17,2,FALSE))</f>
        <v/>
      </c>
      <c r="Y137" s="163" t="str">
        <f t="shared" si="104"/>
        <v/>
      </c>
      <c r="Z137" s="417"/>
      <c r="AA137" s="418"/>
      <c r="AB137" s="418"/>
      <c r="AC137" s="418"/>
      <c r="AD137" s="419"/>
      <c r="AE137" s="417"/>
      <c r="AF137" s="418"/>
      <c r="AG137" s="418"/>
      <c r="AH137" s="418"/>
      <c r="AI137" s="419"/>
    </row>
    <row r="138" spans="1:35">
      <c r="A138" s="523" t="s">
        <v>297</v>
      </c>
      <c r="B138" s="391"/>
      <c r="C138" s="391"/>
      <c r="D138" s="391"/>
      <c r="E138" s="292"/>
      <c r="F138" s="292"/>
      <c r="G138" s="457"/>
      <c r="H138" s="454"/>
      <c r="I138" s="391"/>
      <c r="J138" s="391" t="str">
        <f>IF(SUM(J139:J143)=0,"",MAX(J139:J143))</f>
        <v/>
      </c>
      <c r="K138" s="24" t="str">
        <f>IF(ISERROR(VLOOKUP(Y138,'Directive OSH09 (FR)'!$T$6:$U$10,2,FALSE)),"",VLOOKUP(Y138,'Directive OSH09 (FR)'!$T$6:$U$10,2,FALSE))</f>
        <v/>
      </c>
      <c r="L138" s="43" t="str">
        <f>IF(ISERROR(VLOOKUP($A138,Dangers!$B$4:$G$1001,4,FALSE)),"ERR",IF(ISBLANK(VLOOKUP($A138,Dangers!$B$4:$G$1001,4,FALSE)),"","Yes"))</f>
        <v/>
      </c>
      <c r="M138" s="26" t="str">
        <f>IF(ISERROR(VLOOKUP($A138,Dangers!$B$4:$G$1001,6,FALSE)),"ERR",IF(ISBLANK((VLOOKUP($A138,Dangers!$B$4:$G$1001,6,FALSE))),"","Yes"))</f>
        <v>Yes</v>
      </c>
      <c r="N138" s="26"/>
      <c r="O138" s="26"/>
      <c r="P138" s="26"/>
      <c r="Q138" s="132">
        <f>IF(OR(L138="Yes",M138="Yes"),MAX(Q139:Q143),"")</f>
        <v>0</v>
      </c>
      <c r="R138" s="34"/>
      <c r="S138" s="43">
        <f>IF(L138="Yes",IF(SUM(S139:S143)=0,0,1),2)</f>
        <v>2</v>
      </c>
      <c r="T138" s="34">
        <f ca="1">IF(M138="Yes",IF(SUM(T139:T143)=0,0,1),2)</f>
        <v>1</v>
      </c>
      <c r="U138" s="160">
        <v>1</v>
      </c>
      <c r="V138" s="161">
        <v>3</v>
      </c>
      <c r="W138" s="162" t="str">
        <f>IF(ISERROR(VLOOKUP(H138,'Directive OSH09 (FR)'!$O$6:$P$10,2,FALSE)),"",VLOOKUP(H138,'Directive OSH09 (FR)'!$O$6:$P$10,2,FALSE))</f>
        <v/>
      </c>
      <c r="X138" s="3" t="str">
        <f>IF(ISERROR(VLOOKUP(I138,'Directive OSH09 (FR)'!$O$13:$P$17,2,FALSE)),"",VLOOKUP(I138,'Directive OSH09 (FR)'!$O$13:$P$17,2,FALSE))</f>
        <v/>
      </c>
      <c r="Y138" s="163" t="str">
        <f>IF(J138="","",IF(J138&gt;=161,5,IF(J138&gt;=65,4,IF(J138&gt;=20,3,IF(J138&gt;=9,2,1)))))</f>
        <v/>
      </c>
      <c r="Z138" s="232"/>
      <c r="AA138" s="233"/>
      <c r="AB138" s="233"/>
      <c r="AC138" s="233"/>
      <c r="AD138" s="234"/>
      <c r="AE138" s="232"/>
      <c r="AF138" s="233"/>
      <c r="AG138" s="233"/>
      <c r="AH138" s="233"/>
      <c r="AI138" s="234"/>
    </row>
    <row r="139" spans="1:35">
      <c r="A139" s="260" t="s">
        <v>463</v>
      </c>
      <c r="B139" s="8"/>
      <c r="C139" s="8"/>
      <c r="D139" s="8"/>
      <c r="E139" s="266"/>
      <c r="F139" s="283"/>
      <c r="G139" s="321"/>
      <c r="H139" s="7"/>
      <c r="I139" s="8"/>
      <c r="J139" s="8" t="str">
        <f>IF(ISERROR(W139*X139),"",W139*X139)</f>
        <v/>
      </c>
      <c r="K139" s="14" t="str">
        <f>IF(ISERROR(VLOOKUP(Y139,'Directive OSH09 (FR)'!$T$6:$U$10,2,FALSE)),"",VLOOKUP(Y139,'Directive OSH09 (FR)'!$T$6:$U$10,2,FALSE))</f>
        <v/>
      </c>
      <c r="L139" s="126"/>
      <c r="M139" s="127"/>
      <c r="N139" s="27"/>
      <c r="O139" s="27"/>
      <c r="P139" s="27"/>
      <c r="Q139" s="57"/>
      <c r="R139" s="35"/>
      <c r="S139" s="7">
        <f t="shared" ref="S139:T143" ca="1" si="105">U139</f>
        <v>1</v>
      </c>
      <c r="T139" s="35">
        <f t="shared" ca="1" si="105"/>
        <v>1</v>
      </c>
      <c r="U139" s="3">
        <f ca="1">IF(A139="",0,IF(Q$138="",1,IF(Q$138+$U$84*365&lt;$U$1,1,0)))</f>
        <v>1</v>
      </c>
      <c r="V139" s="163">
        <f ca="1">IF(A139="",0,IF(Q$138="",1,IF(Q$138+$V$84*365&lt;$U$1,1,0)))</f>
        <v>1</v>
      </c>
      <c r="W139" s="162" t="str">
        <f>IF(ISERROR(VLOOKUP(H139,'Directive OSH09 (FR)'!$O$6:$P$10,2,FALSE)),"",VLOOKUP(H139,'Directive OSH09 (FR)'!$O$6:$P$10,2,FALSE))</f>
        <v/>
      </c>
      <c r="X139" s="3" t="str">
        <f>IF(ISERROR(VLOOKUP(I139,'Directive OSH09 (FR)'!$O$13:$P$17,2,FALSE)),"",VLOOKUP(I139,'Directive OSH09 (FR)'!$O$13:$P$17,2,FALSE))</f>
        <v/>
      </c>
      <c r="Y139" s="163" t="str">
        <f>IF(J139="","",IF(J139&gt;=161,5,IF(J139&gt;=65,4,IF(J139&gt;=20,3,IF(J139&gt;=9,2,1)))))</f>
        <v/>
      </c>
      <c r="Z139" s="417"/>
      <c r="AA139" s="418"/>
      <c r="AB139" s="418"/>
      <c r="AC139" s="418"/>
      <c r="AD139" s="419"/>
      <c r="AE139" s="417"/>
      <c r="AF139" s="418"/>
      <c r="AG139" s="418"/>
      <c r="AH139" s="418"/>
      <c r="AI139" s="419"/>
    </row>
    <row r="140" spans="1:35">
      <c r="A140" s="261"/>
      <c r="B140" s="8"/>
      <c r="C140" s="8"/>
      <c r="D140" s="8"/>
      <c r="E140" s="266"/>
      <c r="F140" s="283"/>
      <c r="G140" s="321"/>
      <c r="H140" s="7"/>
      <c r="I140" s="8"/>
      <c r="J140" s="8" t="str">
        <f t="shared" ref="J140:J143" si="106">IF(ISERROR(W140*X140),"",W140*X140)</f>
        <v/>
      </c>
      <c r="K140" s="14" t="str">
        <f>IF(ISERROR(VLOOKUP(Y140,'Directive OSH09 (FR)'!$T$6:$U$10,2,FALSE)),"",VLOOKUP(Y140,'Directive OSH09 (FR)'!$T$6:$U$10,2,FALSE))</f>
        <v/>
      </c>
      <c r="L140" s="126"/>
      <c r="M140" s="127"/>
      <c r="N140" s="27"/>
      <c r="O140" s="27"/>
      <c r="P140" s="27"/>
      <c r="Q140" s="57"/>
      <c r="R140" s="35"/>
      <c r="S140" s="7">
        <f t="shared" si="105"/>
        <v>0</v>
      </c>
      <c r="T140" s="35">
        <f t="shared" si="105"/>
        <v>0</v>
      </c>
      <c r="U140" s="3">
        <f t="shared" ref="U140:U143" si="107">IF(A140="",0,IF(Q$138="",1,IF(Q$138+$U$84*365&lt;$U$1,1,0)))</f>
        <v>0</v>
      </c>
      <c r="V140" s="163">
        <f t="shared" ref="V140:V143" si="108">IF(A140="",0,IF(Q$138="",1,IF(Q$138+$V$84*365&lt;$U$1,1,0)))</f>
        <v>0</v>
      </c>
      <c r="W140" s="162" t="str">
        <f>IF(ISERROR(VLOOKUP(H140,'Directive OSH09 (FR)'!$O$6:$P$10,2,FALSE)),"",VLOOKUP(H140,'Directive OSH09 (FR)'!$O$6:$P$10,2,FALSE))</f>
        <v/>
      </c>
      <c r="X140" s="3" t="str">
        <f>IF(ISERROR(VLOOKUP(I140,'Directive OSH09 (FR)'!$O$13:$P$17,2,FALSE)),"",VLOOKUP(I140,'Directive OSH09 (FR)'!$O$13:$P$17,2,FALSE))</f>
        <v/>
      </c>
      <c r="Y140" s="163" t="str">
        <f t="shared" ref="Y140:Y143" si="109">IF(J140="","",IF(J140&gt;=161,5,IF(J140&gt;=65,4,IF(J140&gt;=20,3,IF(J140&gt;=9,2,1)))))</f>
        <v/>
      </c>
      <c r="Z140" s="417"/>
      <c r="AA140" s="418"/>
      <c r="AB140" s="418"/>
      <c r="AC140" s="418"/>
      <c r="AD140" s="419"/>
      <c r="AE140" s="417"/>
      <c r="AF140" s="418"/>
      <c r="AG140" s="418"/>
      <c r="AH140" s="418"/>
      <c r="AI140" s="419"/>
    </row>
    <row r="141" spans="1:35">
      <c r="A141" s="261"/>
      <c r="B141" s="8"/>
      <c r="C141" s="8"/>
      <c r="D141" s="8"/>
      <c r="E141" s="266"/>
      <c r="F141" s="283"/>
      <c r="G141" s="321"/>
      <c r="H141" s="7"/>
      <c r="I141" s="8"/>
      <c r="J141" s="8" t="str">
        <f t="shared" si="106"/>
        <v/>
      </c>
      <c r="K141" s="14" t="str">
        <f>IF(ISERROR(VLOOKUP(Y141,'Directive OSH09 (FR)'!$T$6:$U$10,2,FALSE)),"",VLOOKUP(Y141,'Directive OSH09 (FR)'!$T$6:$U$10,2,FALSE))</f>
        <v/>
      </c>
      <c r="L141" s="126"/>
      <c r="M141" s="127"/>
      <c r="N141" s="27"/>
      <c r="O141" s="27"/>
      <c r="P141" s="27"/>
      <c r="Q141" s="57"/>
      <c r="R141" s="35"/>
      <c r="S141" s="7">
        <f t="shared" si="105"/>
        <v>0</v>
      </c>
      <c r="T141" s="35">
        <f t="shared" si="105"/>
        <v>0</v>
      </c>
      <c r="U141" s="3">
        <f t="shared" si="107"/>
        <v>0</v>
      </c>
      <c r="V141" s="163">
        <f t="shared" si="108"/>
        <v>0</v>
      </c>
      <c r="W141" s="162" t="str">
        <f>IF(ISERROR(VLOOKUP(H141,'Directive OSH09 (FR)'!$O$6:$P$10,2,FALSE)),"",VLOOKUP(H141,'Directive OSH09 (FR)'!$O$6:$P$10,2,FALSE))</f>
        <v/>
      </c>
      <c r="X141" s="3" t="str">
        <f>IF(ISERROR(VLOOKUP(I141,'Directive OSH09 (FR)'!$O$13:$P$17,2,FALSE)),"",VLOOKUP(I141,'Directive OSH09 (FR)'!$O$13:$P$17,2,FALSE))</f>
        <v/>
      </c>
      <c r="Y141" s="163" t="str">
        <f t="shared" si="109"/>
        <v/>
      </c>
      <c r="Z141" s="417"/>
      <c r="AA141" s="418"/>
      <c r="AB141" s="418"/>
      <c r="AC141" s="418"/>
      <c r="AD141" s="419"/>
      <c r="AE141" s="417"/>
      <c r="AF141" s="418"/>
      <c r="AG141" s="418"/>
      <c r="AH141" s="418"/>
      <c r="AI141" s="419"/>
    </row>
    <row r="142" spans="1:35">
      <c r="A142" s="261"/>
      <c r="B142" s="8"/>
      <c r="C142" s="8"/>
      <c r="D142" s="8"/>
      <c r="E142" s="266"/>
      <c r="F142" s="283"/>
      <c r="G142" s="321"/>
      <c r="H142" s="7"/>
      <c r="I142" s="8"/>
      <c r="J142" s="8" t="str">
        <f t="shared" si="106"/>
        <v/>
      </c>
      <c r="K142" s="14" t="str">
        <f>IF(ISERROR(VLOOKUP(Y142,'Directive OSH09 (FR)'!$T$6:$U$10,2,FALSE)),"",VLOOKUP(Y142,'Directive OSH09 (FR)'!$T$6:$U$10,2,FALSE))</f>
        <v/>
      </c>
      <c r="L142" s="126"/>
      <c r="M142" s="127"/>
      <c r="N142" s="27"/>
      <c r="O142" s="27"/>
      <c r="P142" s="27"/>
      <c r="Q142" s="57"/>
      <c r="R142" s="35"/>
      <c r="S142" s="7">
        <f t="shared" si="105"/>
        <v>0</v>
      </c>
      <c r="T142" s="35">
        <f t="shared" si="105"/>
        <v>0</v>
      </c>
      <c r="U142" s="3">
        <f t="shared" si="107"/>
        <v>0</v>
      </c>
      <c r="V142" s="163">
        <f t="shared" si="108"/>
        <v>0</v>
      </c>
      <c r="W142" s="162" t="str">
        <f>IF(ISERROR(VLOOKUP(H142,'Directive OSH09 (FR)'!$O$6:$P$10,2,FALSE)),"",VLOOKUP(H142,'Directive OSH09 (FR)'!$O$6:$P$10,2,FALSE))</f>
        <v/>
      </c>
      <c r="X142" s="3" t="str">
        <f>IF(ISERROR(VLOOKUP(I142,'Directive OSH09 (FR)'!$O$13:$P$17,2,FALSE)),"",VLOOKUP(I142,'Directive OSH09 (FR)'!$O$13:$P$17,2,FALSE))</f>
        <v/>
      </c>
      <c r="Y142" s="163" t="str">
        <f t="shared" si="109"/>
        <v/>
      </c>
      <c r="Z142" s="417"/>
      <c r="AA142" s="418"/>
      <c r="AB142" s="418"/>
      <c r="AC142" s="418"/>
      <c r="AD142" s="419"/>
      <c r="AE142" s="417"/>
      <c r="AF142" s="418"/>
      <c r="AG142" s="418"/>
      <c r="AH142" s="418"/>
      <c r="AI142" s="419"/>
    </row>
    <row r="143" spans="1:35" ht="5.25" customHeight="1">
      <c r="A143" s="405"/>
      <c r="B143" s="62"/>
      <c r="C143" s="62"/>
      <c r="D143" s="62"/>
      <c r="E143" s="293"/>
      <c r="F143" s="293"/>
      <c r="G143" s="458"/>
      <c r="H143" s="61"/>
      <c r="I143" s="62"/>
      <c r="J143" s="62" t="str">
        <f t="shared" si="106"/>
        <v/>
      </c>
      <c r="K143" s="63" t="str">
        <f>IF(ISERROR(VLOOKUP(Y143,'Directive OSH09 (FR)'!$T$6:$U$10,2,FALSE)),"",VLOOKUP(Y143,'Directive OSH09 (FR)'!$T$6:$U$10,2,FALSE))</f>
        <v/>
      </c>
      <c r="L143" s="61"/>
      <c r="M143" s="64"/>
      <c r="N143" s="64"/>
      <c r="O143" s="64"/>
      <c r="P143" s="64"/>
      <c r="Q143" s="65"/>
      <c r="R143" s="66"/>
      <c r="S143" s="61">
        <f t="shared" si="105"/>
        <v>0</v>
      </c>
      <c r="T143" s="66">
        <f t="shared" si="105"/>
        <v>0</v>
      </c>
      <c r="U143" s="164">
        <f t="shared" si="107"/>
        <v>0</v>
      </c>
      <c r="V143" s="165">
        <f t="shared" si="108"/>
        <v>0</v>
      </c>
      <c r="W143" s="162" t="str">
        <f>IF(ISERROR(VLOOKUP(H143,'Directive OSH09 (FR)'!$O$6:$P$10,2,FALSE)),"",VLOOKUP(H143,'Directive OSH09 (FR)'!$O$6:$P$10,2,FALSE))</f>
        <v/>
      </c>
      <c r="X143" s="3" t="str">
        <f>IF(ISERROR(VLOOKUP(I143,'Directive OSH09 (FR)'!$O$13:$P$17,2,FALSE)),"",VLOOKUP(I143,'Directive OSH09 (FR)'!$O$13:$P$17,2,FALSE))</f>
        <v/>
      </c>
      <c r="Y143" s="163" t="str">
        <f t="shared" si="109"/>
        <v/>
      </c>
      <c r="Z143" s="417"/>
      <c r="AA143" s="418"/>
      <c r="AB143" s="418"/>
      <c r="AC143" s="418"/>
      <c r="AD143" s="419"/>
      <c r="AE143" s="417"/>
      <c r="AF143" s="418"/>
      <c r="AG143" s="418"/>
      <c r="AH143" s="418"/>
      <c r="AI143" s="419"/>
    </row>
    <row r="144" spans="1:35">
      <c r="A144" s="522" t="s">
        <v>300</v>
      </c>
      <c r="B144" s="391"/>
      <c r="C144" s="391"/>
      <c r="D144" s="391"/>
      <c r="E144" s="292"/>
      <c r="F144" s="292"/>
      <c r="G144" s="457"/>
      <c r="H144" s="454"/>
      <c r="I144" s="391"/>
      <c r="J144" s="391">
        <f>IF(SUM(J145:J149)=0,"",MAX(J145:J149))</f>
        <v>16</v>
      </c>
      <c r="K144" s="24" t="str">
        <f>IF(ISERROR(VLOOKUP(Y144,'Directive OSH09 (FR)'!$T$6:$U$10,2,FALSE)),"",VLOOKUP(Y144,'Directive OSH09 (FR)'!$T$6:$U$10,2,FALSE))</f>
        <v>2-Tolérable</v>
      </c>
      <c r="L144" s="43" t="str">
        <f>IF(ISERROR(VLOOKUP($A144,Dangers!$B$4:$G$1001,4,FALSE)),"ERR",IF(ISBLANK(VLOOKUP($A144,Dangers!$B$4:$G$1001,4,FALSE)),"","Yes"))</f>
        <v/>
      </c>
      <c r="M144" s="26" t="str">
        <f>IF(ISERROR(VLOOKUP($A144,Dangers!$B$4:$G$1001,6,FALSE)),"ERR",IF(ISBLANK((VLOOKUP($A144,Dangers!$B$4:$G$1001,6,FALSE))),"","Yes"))</f>
        <v/>
      </c>
      <c r="N144" s="26"/>
      <c r="O144" s="26"/>
      <c r="P144" s="26"/>
      <c r="Q144" s="132" t="str">
        <f>IF(OR(L144="Yes",M144="Yes"),MAX(Q145:Q149),"")</f>
        <v/>
      </c>
      <c r="R144" s="34"/>
      <c r="S144" s="43">
        <f>IF(L144="Yes",IF(SUM(S145:S149)=0,0,1),2)</f>
        <v>2</v>
      </c>
      <c r="T144" s="34">
        <f>IF(M144="Yes",IF(SUM(T145:T149)=0,0,1),2)</f>
        <v>2</v>
      </c>
      <c r="U144" s="160">
        <v>0</v>
      </c>
      <c r="V144" s="161">
        <v>0</v>
      </c>
      <c r="W144" s="162" t="str">
        <f>IF(ISERROR(VLOOKUP(H144,'Directive OSH09 (FR)'!$O$6:$P$10,2,FALSE)),"",VLOOKUP(H144,'Directive OSH09 (FR)'!$O$6:$P$10,2,FALSE))</f>
        <v/>
      </c>
      <c r="X144" s="3" t="str">
        <f>IF(ISERROR(VLOOKUP(I144,'Directive OSH09 (FR)'!$O$13:$P$17,2,FALSE)),"",VLOOKUP(I144,'Directive OSH09 (FR)'!$O$13:$P$17,2,FALSE))</f>
        <v/>
      </c>
      <c r="Y144" s="163">
        <f>IF(J144="","",IF(J144&gt;=161,5,IF(J144&gt;=65,4,IF(J144&gt;=20,3,IF(J144&gt;=9,2,1)))))</f>
        <v>2</v>
      </c>
      <c r="Z144" s="232"/>
      <c r="AA144" s="233"/>
      <c r="AB144" s="233"/>
      <c r="AC144" s="233"/>
      <c r="AD144" s="234"/>
      <c r="AE144" s="232"/>
      <c r="AF144" s="233"/>
      <c r="AG144" s="233"/>
      <c r="AH144" s="233"/>
      <c r="AI144" s="234"/>
    </row>
    <row r="145" spans="1:35" ht="25.5">
      <c r="A145" s="260" t="s">
        <v>1264</v>
      </c>
      <c r="B145" s="8" t="s">
        <v>1265</v>
      </c>
      <c r="C145" s="8" t="s">
        <v>1266</v>
      </c>
      <c r="D145" s="8" t="s">
        <v>1267</v>
      </c>
      <c r="E145" s="266" t="s">
        <v>39</v>
      </c>
      <c r="F145" s="283">
        <v>38</v>
      </c>
      <c r="G145" s="321" t="s">
        <v>1268</v>
      </c>
      <c r="H145" s="7" t="s">
        <v>35</v>
      </c>
      <c r="I145" s="8" t="s">
        <v>48</v>
      </c>
      <c r="J145" s="8">
        <f>IF(ISERROR(W145*X145),"",W145*X145)</f>
        <v>16</v>
      </c>
      <c r="K145" s="14" t="str">
        <f>IF(ISERROR(VLOOKUP(Y145,'Directive OSH09 (FR)'!$T$6:$U$10,2,FALSE)),"",VLOOKUP(Y145,'Directive OSH09 (FR)'!$T$6:$U$10,2,FALSE))</f>
        <v>2-Tolérable</v>
      </c>
      <c r="L145" s="126"/>
      <c r="M145" s="127"/>
      <c r="N145" s="27"/>
      <c r="O145" s="27"/>
      <c r="P145" s="27"/>
      <c r="Q145" s="57"/>
      <c r="R145" s="35"/>
      <c r="S145" s="7">
        <f t="shared" ref="S145:T149" si="110">U145</f>
        <v>1</v>
      </c>
      <c r="T145" s="35">
        <f t="shared" si="110"/>
        <v>1</v>
      </c>
      <c r="U145" s="3">
        <f>IF(A145="",0,IF(Q$144="",1,IF(Q$144+$U$84*365&lt;$U$1,1,0)))</f>
        <v>1</v>
      </c>
      <c r="V145" s="163">
        <f>IF(A145="",0,IF(Q$144="",1,IF(Q$144+$V$84*365&lt;$U$1,1,0)))</f>
        <v>1</v>
      </c>
      <c r="W145" s="162">
        <f>IF(ISERROR(VLOOKUP(H145,'Directive OSH09 (FR)'!$O$6:$P$10,2,FALSE)),"",VLOOKUP(H145,'Directive OSH09 (FR)'!$O$6:$P$10,2,FALSE))</f>
        <v>2</v>
      </c>
      <c r="X145" s="3">
        <f>IF(ISERROR(VLOOKUP(I145,'Directive OSH09 (FR)'!$O$13:$P$17,2,FALSE)),"",VLOOKUP(I145,'Directive OSH09 (FR)'!$O$13:$P$17,2,FALSE))</f>
        <v>8</v>
      </c>
      <c r="Y145" s="163">
        <f>IF(J145="","",IF(J145&gt;=161,5,IF(J145&gt;=65,4,IF(J145&gt;=20,3,IF(J145&gt;=9,2,1)))))</f>
        <v>2</v>
      </c>
      <c r="Z145" s="196" t="s">
        <v>1226</v>
      </c>
      <c r="AA145" s="418"/>
      <c r="AB145" s="418"/>
      <c r="AC145" s="418"/>
      <c r="AD145" s="419"/>
      <c r="AE145" s="417"/>
      <c r="AF145" s="418"/>
      <c r="AG145" s="418"/>
      <c r="AH145" s="418"/>
      <c r="AI145" s="419"/>
    </row>
    <row r="146" spans="1:35">
      <c r="A146" s="261"/>
      <c r="B146" s="8"/>
      <c r="C146" s="8"/>
      <c r="D146" s="8"/>
      <c r="E146" s="266"/>
      <c r="F146" s="267"/>
      <c r="G146" s="321"/>
      <c r="H146" s="7"/>
      <c r="I146" s="8"/>
      <c r="J146" s="8"/>
      <c r="K146" s="14"/>
      <c r="L146" s="126"/>
      <c r="M146" s="127"/>
      <c r="N146" s="27"/>
      <c r="O146" s="27"/>
      <c r="P146" s="27"/>
      <c r="Q146" s="57"/>
      <c r="R146" s="35"/>
      <c r="S146" s="7"/>
      <c r="T146" s="35"/>
      <c r="U146" s="3"/>
      <c r="V146" s="163"/>
      <c r="W146" s="162"/>
      <c r="X146" s="3"/>
      <c r="Y146" s="3"/>
      <c r="Z146" s="196"/>
      <c r="AA146" s="418"/>
      <c r="AB146" s="418"/>
      <c r="AC146" s="418"/>
      <c r="AD146" s="419"/>
      <c r="AE146" s="421"/>
      <c r="AF146" s="8"/>
      <c r="AG146" s="8"/>
      <c r="AH146" s="8"/>
      <c r="AI146" s="426"/>
    </row>
    <row r="147" spans="1:35">
      <c r="A147" s="261"/>
      <c r="B147" s="8"/>
      <c r="C147" s="8"/>
      <c r="D147" s="8"/>
      <c r="E147" s="266"/>
      <c r="F147" s="283"/>
      <c r="G147" s="459"/>
      <c r="H147" s="7"/>
      <c r="I147" s="8"/>
      <c r="J147" s="8" t="str">
        <f t="shared" ref="J147:J149" si="111">IF(ISERROR(W147*X147),"",W147*X147)</f>
        <v/>
      </c>
      <c r="K147" s="14" t="str">
        <f>IF(ISERROR(VLOOKUP(Y147,'Directive OSH09 (FR)'!$T$6:$U$10,2,FALSE)),"",VLOOKUP(Y147,'Directive OSH09 (FR)'!$T$6:$U$10,2,FALSE))</f>
        <v/>
      </c>
      <c r="L147" s="126"/>
      <c r="M147" s="127"/>
      <c r="N147" s="27"/>
      <c r="O147" s="27"/>
      <c r="P147" s="27"/>
      <c r="Q147" s="57"/>
      <c r="R147" s="35"/>
      <c r="S147" s="7">
        <f t="shared" si="110"/>
        <v>0</v>
      </c>
      <c r="T147" s="35">
        <f t="shared" si="110"/>
        <v>0</v>
      </c>
      <c r="U147" s="3">
        <f t="shared" ref="U147:U149" si="112">IF(A147="",0,IF(Q$144="",1,IF(Q$144+$U$84*365&lt;$U$1,1,0)))</f>
        <v>0</v>
      </c>
      <c r="V147" s="163">
        <f t="shared" ref="V147:V149" si="113">IF(A147="",0,IF(Q$144="",1,IF(Q$144+$V$84*365&lt;$U$1,1,0)))</f>
        <v>0</v>
      </c>
      <c r="W147" s="162" t="str">
        <f>IF(ISERROR(VLOOKUP(H147,'Directive OSH09 (FR)'!$O$6:$P$10,2,FALSE)),"",VLOOKUP(H147,'Directive OSH09 (FR)'!$O$6:$P$10,2,FALSE))</f>
        <v/>
      </c>
      <c r="X147" s="3" t="str">
        <f>IF(ISERROR(VLOOKUP(I147,'Directive OSH09 (FR)'!$O$13:$P$17,2,FALSE)),"",VLOOKUP(I147,'Directive OSH09 (FR)'!$O$13:$P$17,2,FALSE))</f>
        <v/>
      </c>
      <c r="Y147" s="163" t="str">
        <f t="shared" ref="Y147:Y149" si="114">IF(J147="","",IF(J147&gt;=161,5,IF(J147&gt;=65,4,IF(J147&gt;=20,3,IF(J147&gt;=9,2,1)))))</f>
        <v/>
      </c>
      <c r="Z147" s="417"/>
      <c r="AA147" s="418"/>
      <c r="AB147" s="418"/>
      <c r="AC147" s="418"/>
      <c r="AD147" s="419"/>
      <c r="AE147" s="417"/>
      <c r="AF147" s="418"/>
      <c r="AG147" s="418"/>
      <c r="AH147" s="418"/>
      <c r="AI147" s="419"/>
    </row>
    <row r="148" spans="1:35">
      <c r="A148" s="261"/>
      <c r="B148" s="8"/>
      <c r="C148" s="8"/>
      <c r="D148" s="8"/>
      <c r="E148" s="266"/>
      <c r="F148" s="283"/>
      <c r="G148" s="459"/>
      <c r="H148" s="7"/>
      <c r="I148" s="8"/>
      <c r="J148" s="8" t="str">
        <f t="shared" si="111"/>
        <v/>
      </c>
      <c r="K148" s="14" t="str">
        <f>IF(ISERROR(VLOOKUP(Y148,'Directive OSH09 (FR)'!$T$6:$U$10,2,FALSE)),"",VLOOKUP(Y148,'Directive OSH09 (FR)'!$T$6:$U$10,2,FALSE))</f>
        <v/>
      </c>
      <c r="L148" s="126"/>
      <c r="M148" s="127"/>
      <c r="N148" s="27"/>
      <c r="O148" s="27"/>
      <c r="P148" s="27"/>
      <c r="Q148" s="57"/>
      <c r="R148" s="35"/>
      <c r="S148" s="7">
        <f t="shared" si="110"/>
        <v>0</v>
      </c>
      <c r="T148" s="35">
        <f t="shared" si="110"/>
        <v>0</v>
      </c>
      <c r="U148" s="3">
        <f t="shared" si="112"/>
        <v>0</v>
      </c>
      <c r="V148" s="163">
        <f t="shared" si="113"/>
        <v>0</v>
      </c>
      <c r="W148" s="162" t="str">
        <f>IF(ISERROR(VLOOKUP(H148,'Directive OSH09 (FR)'!$O$6:$P$10,2,FALSE)),"",VLOOKUP(H148,'Directive OSH09 (FR)'!$O$6:$P$10,2,FALSE))</f>
        <v/>
      </c>
      <c r="X148" s="3" t="str">
        <f>IF(ISERROR(VLOOKUP(I148,'Directive OSH09 (FR)'!$O$13:$P$17,2,FALSE)),"",VLOOKUP(I148,'Directive OSH09 (FR)'!$O$13:$P$17,2,FALSE))</f>
        <v/>
      </c>
      <c r="Y148" s="163" t="str">
        <f t="shared" si="114"/>
        <v/>
      </c>
      <c r="Z148" s="417"/>
      <c r="AA148" s="418"/>
      <c r="AB148" s="418"/>
      <c r="AC148" s="418"/>
      <c r="AD148" s="419"/>
      <c r="AE148" s="417"/>
      <c r="AF148" s="418"/>
      <c r="AG148" s="418"/>
      <c r="AH148" s="418"/>
      <c r="AI148" s="419"/>
    </row>
    <row r="149" spans="1:35" ht="5.25" customHeight="1">
      <c r="A149" s="405"/>
      <c r="B149" s="62"/>
      <c r="C149" s="62"/>
      <c r="D149" s="62"/>
      <c r="E149" s="293"/>
      <c r="F149" s="293"/>
      <c r="G149" s="460"/>
      <c r="H149" s="61"/>
      <c r="I149" s="62"/>
      <c r="J149" s="62" t="str">
        <f t="shared" si="111"/>
        <v/>
      </c>
      <c r="K149" s="63" t="str">
        <f>IF(ISERROR(VLOOKUP(Y149,'Directive OSH09 (FR)'!$T$6:$U$10,2,FALSE)),"",VLOOKUP(Y149,'Directive OSH09 (FR)'!$T$6:$U$10,2,FALSE))</f>
        <v/>
      </c>
      <c r="L149" s="61"/>
      <c r="M149" s="64"/>
      <c r="N149" s="64"/>
      <c r="O149" s="64"/>
      <c r="P149" s="64"/>
      <c r="Q149" s="65"/>
      <c r="R149" s="66"/>
      <c r="S149" s="61">
        <f t="shared" si="110"/>
        <v>0</v>
      </c>
      <c r="T149" s="66">
        <f t="shared" si="110"/>
        <v>0</v>
      </c>
      <c r="U149" s="164">
        <f t="shared" si="112"/>
        <v>0</v>
      </c>
      <c r="V149" s="165">
        <f t="shared" si="113"/>
        <v>0</v>
      </c>
      <c r="W149" s="162" t="str">
        <f>IF(ISERROR(VLOOKUP(H149,'Directive OSH09 (FR)'!$O$6:$P$10,2,FALSE)),"",VLOOKUP(H149,'Directive OSH09 (FR)'!$O$6:$P$10,2,FALSE))</f>
        <v/>
      </c>
      <c r="X149" s="3" t="str">
        <f>IF(ISERROR(VLOOKUP(I149,'Directive OSH09 (FR)'!$O$13:$P$17,2,FALSE)),"",VLOOKUP(I149,'Directive OSH09 (FR)'!$O$13:$P$17,2,FALSE))</f>
        <v/>
      </c>
      <c r="Y149" s="163" t="str">
        <f t="shared" si="114"/>
        <v/>
      </c>
      <c r="Z149" s="417"/>
      <c r="AA149" s="418"/>
      <c r="AB149" s="418"/>
      <c r="AC149" s="418"/>
      <c r="AD149" s="419"/>
      <c r="AE149" s="417"/>
      <c r="AF149" s="418"/>
      <c r="AG149" s="418"/>
      <c r="AH149" s="418"/>
      <c r="AI149" s="419"/>
    </row>
    <row r="150" spans="1:35">
      <c r="A150" s="268" t="s">
        <v>301</v>
      </c>
      <c r="B150" s="391"/>
      <c r="C150" s="391"/>
      <c r="D150" s="391"/>
      <c r="E150" s="292"/>
      <c r="F150" s="292"/>
      <c r="G150" s="457"/>
      <c r="H150" s="454"/>
      <c r="I150" s="391"/>
      <c r="J150" s="391" t="str">
        <f>IF(SUM(J151:J155)=0,"",MAX(J151:J155))</f>
        <v/>
      </c>
      <c r="K150" s="24" t="str">
        <f>IF(ISERROR(VLOOKUP(Y150,'Directive OSH09 (FR)'!$T$6:$U$10,2,FALSE)),"",VLOOKUP(Y150,'Directive OSH09 (FR)'!$T$6:$U$10,2,FALSE))</f>
        <v/>
      </c>
      <c r="L150" s="43" t="str">
        <f>IF(ISERROR(VLOOKUP($A150,Dangers!$B$4:$G$1001,4,FALSE)),"ERR",IF(ISBLANK(VLOOKUP($A150,Dangers!$B$4:$G$1001,4,FALSE)),"","Yes"))</f>
        <v/>
      </c>
      <c r="M150" s="26" t="str">
        <f>IF(ISERROR(VLOOKUP($A150,Dangers!$B$4:$G$1001,6,FALSE)),"ERR",IF(ISBLANK((VLOOKUP($A150,Dangers!$B$4:$G$1001,6,FALSE))),"","Yes"))</f>
        <v/>
      </c>
      <c r="N150" s="26"/>
      <c r="O150" s="26"/>
      <c r="P150" s="26"/>
      <c r="Q150" s="132" t="str">
        <f>IF(OR(L150="Yes",M150="Yes"),MAX(Q151:Q155),"")</f>
        <v/>
      </c>
      <c r="R150" s="34"/>
      <c r="S150" s="43">
        <f>IF(L150="Yes",IF(SUM(S151:S155)=0,0,1),2)</f>
        <v>2</v>
      </c>
      <c r="T150" s="34">
        <f>IF(M150="Yes",IF(SUM(T151:T155)=0,0,1),2)</f>
        <v>2</v>
      </c>
      <c r="U150" s="160">
        <v>0</v>
      </c>
      <c r="V150" s="161">
        <v>0</v>
      </c>
      <c r="W150" s="162" t="str">
        <f>IF(ISERROR(VLOOKUP(H150,'Directive OSH09 (FR)'!$O$6:$P$10,2,FALSE)),"",VLOOKUP(H150,'Directive OSH09 (FR)'!$O$6:$P$10,2,FALSE))</f>
        <v/>
      </c>
      <c r="X150" s="3" t="str">
        <f>IF(ISERROR(VLOOKUP(I150,'Directive OSH09 (FR)'!$O$13:$P$17,2,FALSE)),"",VLOOKUP(I150,'Directive OSH09 (FR)'!$O$13:$P$17,2,FALSE))</f>
        <v/>
      </c>
      <c r="Y150" s="163" t="str">
        <f>IF(J150="","",IF(J150&gt;=161,5,IF(J150&gt;=65,4,IF(J150&gt;=20,3,IF(J150&gt;=9,2,1)))))</f>
        <v/>
      </c>
      <c r="Z150" s="232"/>
      <c r="AA150" s="233"/>
      <c r="AB150" s="233"/>
      <c r="AC150" s="233"/>
      <c r="AD150" s="234"/>
      <c r="AE150" s="232"/>
      <c r="AF150" s="233"/>
      <c r="AG150" s="233"/>
      <c r="AH150" s="233"/>
      <c r="AI150" s="234"/>
    </row>
    <row r="151" spans="1:35">
      <c r="A151" s="260" t="s">
        <v>463</v>
      </c>
      <c r="B151" s="8"/>
      <c r="C151" s="8"/>
      <c r="D151" s="8"/>
      <c r="E151" s="266"/>
      <c r="F151" s="283"/>
      <c r="G151" s="321"/>
      <c r="H151" s="7"/>
      <c r="I151" s="8"/>
      <c r="J151" s="8" t="str">
        <f>IF(ISERROR(W151*X151),"",W151*X151)</f>
        <v/>
      </c>
      <c r="K151" s="14" t="str">
        <f>IF(ISERROR(VLOOKUP(Y151,'Directive OSH09 (FR)'!$T$6:$U$10,2,FALSE)),"",VLOOKUP(Y151,'Directive OSH09 (FR)'!$T$6:$U$10,2,FALSE))</f>
        <v/>
      </c>
      <c r="L151" s="126"/>
      <c r="M151" s="127"/>
      <c r="N151" s="27"/>
      <c r="O151" s="27"/>
      <c r="P151" s="27"/>
      <c r="Q151" s="57"/>
      <c r="R151" s="35"/>
      <c r="S151" s="7">
        <f t="shared" ref="S151:T155" si="115">U151</f>
        <v>1</v>
      </c>
      <c r="T151" s="35">
        <f t="shared" si="115"/>
        <v>1</v>
      </c>
      <c r="U151" s="3">
        <f>IF(A151="",0,IF(Q$150="",1,IF(Q$150+$U$84*365&lt;$U$1,1,0)))</f>
        <v>1</v>
      </c>
      <c r="V151" s="163">
        <f>IF(A151="",0,IF(Q$150="",1,IF(Q$150+$V$84*365&lt;$U$1,1,0)))</f>
        <v>1</v>
      </c>
      <c r="W151" s="162" t="str">
        <f>IF(ISERROR(VLOOKUP(H151,'Directive OSH09 (FR)'!$O$6:$P$10,2,FALSE)),"",VLOOKUP(H151,'Directive OSH09 (FR)'!$O$6:$P$10,2,FALSE))</f>
        <v/>
      </c>
      <c r="X151" s="3" t="str">
        <f>IF(ISERROR(VLOOKUP(I151,'Directive OSH09 (FR)'!$O$13:$P$17,2,FALSE)),"",VLOOKUP(I151,'Directive OSH09 (FR)'!$O$13:$P$17,2,FALSE))</f>
        <v/>
      </c>
      <c r="Y151" s="163" t="str">
        <f>IF(J151="","",IF(J151&gt;=161,5,IF(J151&gt;=65,4,IF(J151&gt;=20,3,IF(J151&gt;=9,2,1)))))</f>
        <v/>
      </c>
      <c r="Z151" s="417"/>
      <c r="AA151" s="418"/>
      <c r="AB151" s="418"/>
      <c r="AC151" s="418"/>
      <c r="AD151" s="419"/>
      <c r="AE151" s="417"/>
      <c r="AF151" s="418"/>
      <c r="AG151" s="418"/>
      <c r="AH151" s="418"/>
      <c r="AI151" s="419"/>
    </row>
    <row r="152" spans="1:35">
      <c r="A152" s="261"/>
      <c r="B152" s="8"/>
      <c r="C152" s="8"/>
      <c r="D152" s="8"/>
      <c r="E152" s="266"/>
      <c r="F152" s="283"/>
      <c r="G152" s="459"/>
      <c r="H152" s="7"/>
      <c r="I152" s="8"/>
      <c r="J152" s="8" t="str">
        <f t="shared" ref="J152:J155" si="116">IF(ISERROR(W152*X152),"",W152*X152)</f>
        <v/>
      </c>
      <c r="K152" s="14" t="str">
        <f>IF(ISERROR(VLOOKUP(Y152,'Directive OSH09 (FR)'!$T$6:$U$10,2,FALSE)),"",VLOOKUP(Y152,'Directive OSH09 (FR)'!$T$6:$U$10,2,FALSE))</f>
        <v/>
      </c>
      <c r="L152" s="126"/>
      <c r="M152" s="127"/>
      <c r="N152" s="27"/>
      <c r="O152" s="27"/>
      <c r="P152" s="27"/>
      <c r="Q152" s="57"/>
      <c r="R152" s="35"/>
      <c r="S152" s="7">
        <f t="shared" si="115"/>
        <v>0</v>
      </c>
      <c r="T152" s="35">
        <f t="shared" si="115"/>
        <v>0</v>
      </c>
      <c r="U152" s="3">
        <f t="shared" ref="U152:U155" si="117">IF(A152="",0,IF(Q$150="",1,IF(Q$150+$U$84*365&lt;$U$1,1,0)))</f>
        <v>0</v>
      </c>
      <c r="V152" s="163">
        <f t="shared" ref="V152:V155" si="118">IF(A152="",0,IF(Q$150="",1,IF(Q$150+$V$84*365&lt;$U$1,1,0)))</f>
        <v>0</v>
      </c>
      <c r="W152" s="162" t="str">
        <f>IF(ISERROR(VLOOKUP(H152,'Directive OSH09 (FR)'!$O$6:$P$10,2,FALSE)),"",VLOOKUP(H152,'Directive OSH09 (FR)'!$O$6:$P$10,2,FALSE))</f>
        <v/>
      </c>
      <c r="X152" s="3" t="str">
        <f>IF(ISERROR(VLOOKUP(I152,'Directive OSH09 (FR)'!$O$13:$P$17,2,FALSE)),"",VLOOKUP(I152,'Directive OSH09 (FR)'!$O$13:$P$17,2,FALSE))</f>
        <v/>
      </c>
      <c r="Y152" s="163" t="str">
        <f t="shared" ref="Y152:Y155" si="119">IF(J152="","",IF(J152&gt;=161,5,IF(J152&gt;=65,4,IF(J152&gt;=20,3,IF(J152&gt;=9,2,1)))))</f>
        <v/>
      </c>
      <c r="Z152" s="417"/>
      <c r="AA152" s="418"/>
      <c r="AB152" s="418"/>
      <c r="AC152" s="418"/>
      <c r="AD152" s="419"/>
      <c r="AE152" s="417"/>
      <c r="AF152" s="418"/>
      <c r="AG152" s="418"/>
      <c r="AH152" s="418"/>
      <c r="AI152" s="419"/>
    </row>
    <row r="153" spans="1:35">
      <c r="A153" s="261"/>
      <c r="B153" s="8"/>
      <c r="C153" s="8"/>
      <c r="D153" s="8"/>
      <c r="E153" s="266"/>
      <c r="F153" s="283"/>
      <c r="G153" s="459"/>
      <c r="H153" s="7"/>
      <c r="I153" s="8"/>
      <c r="J153" s="8" t="str">
        <f t="shared" si="116"/>
        <v/>
      </c>
      <c r="K153" s="14" t="str">
        <f>IF(ISERROR(VLOOKUP(Y153,'Directive OSH09 (FR)'!$T$6:$U$10,2,FALSE)),"",VLOOKUP(Y153,'Directive OSH09 (FR)'!$T$6:$U$10,2,FALSE))</f>
        <v/>
      </c>
      <c r="L153" s="126"/>
      <c r="M153" s="127"/>
      <c r="N153" s="27"/>
      <c r="O153" s="27"/>
      <c r="P153" s="27"/>
      <c r="Q153" s="57"/>
      <c r="R153" s="35"/>
      <c r="S153" s="7">
        <f t="shared" si="115"/>
        <v>0</v>
      </c>
      <c r="T153" s="35">
        <f t="shared" si="115"/>
        <v>0</v>
      </c>
      <c r="U153" s="3">
        <f t="shared" si="117"/>
        <v>0</v>
      </c>
      <c r="V153" s="163">
        <f t="shared" si="118"/>
        <v>0</v>
      </c>
      <c r="W153" s="162" t="str">
        <f>IF(ISERROR(VLOOKUP(H153,'Directive OSH09 (FR)'!$O$6:$P$10,2,FALSE)),"",VLOOKUP(H153,'Directive OSH09 (FR)'!$O$6:$P$10,2,FALSE))</f>
        <v/>
      </c>
      <c r="X153" s="3" t="str">
        <f>IF(ISERROR(VLOOKUP(I153,'Directive OSH09 (FR)'!$O$13:$P$17,2,FALSE)),"",VLOOKUP(I153,'Directive OSH09 (FR)'!$O$13:$P$17,2,FALSE))</f>
        <v/>
      </c>
      <c r="Y153" s="163" t="str">
        <f t="shared" si="119"/>
        <v/>
      </c>
      <c r="Z153" s="417"/>
      <c r="AA153" s="418"/>
      <c r="AB153" s="418"/>
      <c r="AC153" s="418"/>
      <c r="AD153" s="419"/>
      <c r="AE153" s="417"/>
      <c r="AF153" s="418"/>
      <c r="AG153" s="418"/>
      <c r="AH153" s="418"/>
      <c r="AI153" s="419"/>
    </row>
    <row r="154" spans="1:35">
      <c r="A154" s="261"/>
      <c r="B154" s="8"/>
      <c r="C154" s="8"/>
      <c r="D154" s="8"/>
      <c r="E154" s="266"/>
      <c r="F154" s="283"/>
      <c r="G154" s="459"/>
      <c r="H154" s="7"/>
      <c r="I154" s="8"/>
      <c r="J154" s="8" t="str">
        <f t="shared" si="116"/>
        <v/>
      </c>
      <c r="K154" s="14" t="str">
        <f>IF(ISERROR(VLOOKUP(Y154,'Directive OSH09 (FR)'!$T$6:$U$10,2,FALSE)),"",VLOOKUP(Y154,'Directive OSH09 (FR)'!$T$6:$U$10,2,FALSE))</f>
        <v/>
      </c>
      <c r="L154" s="126"/>
      <c r="M154" s="127"/>
      <c r="N154" s="27"/>
      <c r="O154" s="27"/>
      <c r="P154" s="27"/>
      <c r="Q154" s="57"/>
      <c r="R154" s="35"/>
      <c r="S154" s="7">
        <f t="shared" si="115"/>
        <v>0</v>
      </c>
      <c r="T154" s="35">
        <f t="shared" si="115"/>
        <v>0</v>
      </c>
      <c r="U154" s="3">
        <f t="shared" si="117"/>
        <v>0</v>
      </c>
      <c r="V154" s="163">
        <f t="shared" si="118"/>
        <v>0</v>
      </c>
      <c r="W154" s="162" t="str">
        <f>IF(ISERROR(VLOOKUP(H154,'Directive OSH09 (FR)'!$O$6:$P$10,2,FALSE)),"",VLOOKUP(H154,'Directive OSH09 (FR)'!$O$6:$P$10,2,FALSE))</f>
        <v/>
      </c>
      <c r="X154" s="3" t="str">
        <f>IF(ISERROR(VLOOKUP(I154,'Directive OSH09 (FR)'!$O$13:$P$17,2,FALSE)),"",VLOOKUP(I154,'Directive OSH09 (FR)'!$O$13:$P$17,2,FALSE))</f>
        <v/>
      </c>
      <c r="Y154" s="163" t="str">
        <f t="shared" si="119"/>
        <v/>
      </c>
      <c r="Z154" s="417"/>
      <c r="AA154" s="418"/>
      <c r="AB154" s="418"/>
      <c r="AC154" s="418"/>
      <c r="AD154" s="419"/>
      <c r="AE154" s="417"/>
      <c r="AF154" s="418"/>
      <c r="AG154" s="418"/>
      <c r="AH154" s="418"/>
      <c r="AI154" s="419"/>
    </row>
    <row r="155" spans="1:35" ht="5.25" customHeight="1">
      <c r="A155" s="405"/>
      <c r="B155" s="62"/>
      <c r="C155" s="62"/>
      <c r="D155" s="62"/>
      <c r="E155" s="293"/>
      <c r="F155" s="293"/>
      <c r="G155" s="460"/>
      <c r="H155" s="61"/>
      <c r="I155" s="62"/>
      <c r="J155" s="62" t="str">
        <f t="shared" si="116"/>
        <v/>
      </c>
      <c r="K155" s="63" t="str">
        <f>IF(ISERROR(VLOOKUP(Y155,'Directive OSH09 (FR)'!$T$6:$U$10,2,FALSE)),"",VLOOKUP(Y155,'Directive OSH09 (FR)'!$T$6:$U$10,2,FALSE))</f>
        <v/>
      </c>
      <c r="L155" s="61"/>
      <c r="M155" s="64"/>
      <c r="N155" s="64"/>
      <c r="O155" s="64"/>
      <c r="P155" s="64"/>
      <c r="Q155" s="65"/>
      <c r="R155" s="66"/>
      <c r="S155" s="61">
        <f t="shared" si="115"/>
        <v>0</v>
      </c>
      <c r="T155" s="66">
        <f t="shared" si="115"/>
        <v>0</v>
      </c>
      <c r="U155" s="164">
        <f t="shared" si="117"/>
        <v>0</v>
      </c>
      <c r="V155" s="165">
        <f t="shared" si="118"/>
        <v>0</v>
      </c>
      <c r="W155" s="162" t="str">
        <f>IF(ISERROR(VLOOKUP(H155,'Directive OSH09 (FR)'!$O$6:$P$10,2,FALSE)),"",VLOOKUP(H155,'Directive OSH09 (FR)'!$O$6:$P$10,2,FALSE))</f>
        <v/>
      </c>
      <c r="X155" s="3" t="str">
        <f>IF(ISERROR(VLOOKUP(I155,'Directive OSH09 (FR)'!$O$13:$P$17,2,FALSE)),"",VLOOKUP(I155,'Directive OSH09 (FR)'!$O$13:$P$17,2,FALSE))</f>
        <v/>
      </c>
      <c r="Y155" s="163" t="str">
        <f t="shared" si="119"/>
        <v/>
      </c>
      <c r="Z155" s="417"/>
      <c r="AA155" s="418"/>
      <c r="AB155" s="418"/>
      <c r="AC155" s="418"/>
      <c r="AD155" s="419"/>
      <c r="AE155" s="417"/>
      <c r="AF155" s="418"/>
      <c r="AG155" s="418"/>
      <c r="AH155" s="418"/>
      <c r="AI155" s="419"/>
    </row>
    <row r="156" spans="1:35">
      <c r="A156" s="523" t="s">
        <v>302</v>
      </c>
      <c r="B156" s="391"/>
      <c r="C156" s="391"/>
      <c r="D156" s="391"/>
      <c r="E156" s="292"/>
      <c r="F156" s="292"/>
      <c r="G156" s="457"/>
      <c r="H156" s="454"/>
      <c r="I156" s="391"/>
      <c r="J156" s="391">
        <f>IF(SUM(J157:J161)=0,"",MAX(J157:J161))</f>
        <v>16</v>
      </c>
      <c r="K156" s="24" t="str">
        <f>IF(ISERROR(VLOOKUP(Y156,'Directive OSH09 (FR)'!$T$6:$U$10,2,FALSE)),"",VLOOKUP(Y156,'Directive OSH09 (FR)'!$T$6:$U$10,2,FALSE))</f>
        <v>2-Tolérable</v>
      </c>
      <c r="L156" s="43" t="str">
        <f>IF(ISERROR(VLOOKUP($A156,Dangers!$B$4:$G$1001,4,FALSE)),"ERR",IF(ISBLANK(VLOOKUP($A156,Dangers!$B$4:$G$1001,4,FALSE)),"","Yes"))</f>
        <v/>
      </c>
      <c r="M156" s="26" t="str">
        <f>IF(ISERROR(VLOOKUP($A156,Dangers!$B$4:$G$1001,6,FALSE)),"ERR",IF(ISBLANK((VLOOKUP($A156,Dangers!$B$4:$G$1001,6,FALSE))),"","Yes"))</f>
        <v/>
      </c>
      <c r="N156" s="26"/>
      <c r="O156" s="26"/>
      <c r="P156" s="26"/>
      <c r="Q156" s="132" t="str">
        <f>IF(OR(L156="Yes",M156="Yes"),MAX(Q157:Q161),"")</f>
        <v/>
      </c>
      <c r="R156" s="34"/>
      <c r="S156" s="43">
        <f>IF(L156="Yes",IF(SUM(S157:S161)=0,0,1),2)</f>
        <v>2</v>
      </c>
      <c r="T156" s="34">
        <f>IF(M156="Yes",IF(SUM(T157:T161)=0,0,1),2)</f>
        <v>2</v>
      </c>
      <c r="U156" s="160">
        <v>0</v>
      </c>
      <c r="V156" s="161">
        <v>0</v>
      </c>
      <c r="W156" s="162" t="str">
        <f>IF(ISERROR(VLOOKUP(H156,'Directive OSH09 (FR)'!$O$6:$P$10,2,FALSE)),"",VLOOKUP(H156,'Directive OSH09 (FR)'!$O$6:$P$10,2,FALSE))</f>
        <v/>
      </c>
      <c r="X156" s="3" t="str">
        <f>IF(ISERROR(VLOOKUP(I156,'Directive OSH09 (FR)'!$O$13:$P$17,2,FALSE)),"",VLOOKUP(I156,'Directive OSH09 (FR)'!$O$13:$P$17,2,FALSE))</f>
        <v/>
      </c>
      <c r="Y156" s="163">
        <f>IF(J156="","",IF(J156&gt;=161,5,IF(J156&gt;=65,4,IF(J156&gt;=20,3,IF(J156&gt;=9,2,1)))))</f>
        <v>2</v>
      </c>
      <c r="Z156" s="232"/>
      <c r="AA156" s="233"/>
      <c r="AB156" s="233"/>
      <c r="AC156" s="233"/>
      <c r="AD156" s="234"/>
      <c r="AE156" s="232"/>
      <c r="AF156" s="233"/>
      <c r="AG156" s="233"/>
      <c r="AH156" s="233"/>
      <c r="AI156" s="234"/>
    </row>
    <row r="157" spans="1:35" ht="102.75" customHeight="1">
      <c r="A157" s="260"/>
      <c r="B157" s="8" t="s">
        <v>1232</v>
      </c>
      <c r="C157" s="8" t="s">
        <v>1269</v>
      </c>
      <c r="D157" s="8" t="s">
        <v>1270</v>
      </c>
      <c r="E157" s="266" t="s">
        <v>33</v>
      </c>
      <c r="F157" s="283">
        <v>38</v>
      </c>
      <c r="G157" s="321" t="s">
        <v>471</v>
      </c>
      <c r="H157" s="7" t="s">
        <v>35</v>
      </c>
      <c r="I157" s="8" t="s">
        <v>48</v>
      </c>
      <c r="J157" s="8">
        <f>IF(ISERROR(W157*X157),"",W157*X157)</f>
        <v>16</v>
      </c>
      <c r="K157" s="14" t="str">
        <f>IF(ISERROR(VLOOKUP(Y157,'Directive OSH09 (FR)'!$T$6:$U$10,2,FALSE)),"",VLOOKUP(Y157,'Directive OSH09 (FR)'!$T$6:$U$10,2,FALSE))</f>
        <v>2-Tolérable</v>
      </c>
      <c r="L157" s="126"/>
      <c r="M157" s="127"/>
      <c r="N157" s="27"/>
      <c r="O157" s="27"/>
      <c r="P157" s="27"/>
      <c r="Q157" s="57"/>
      <c r="R157" s="35"/>
      <c r="S157" s="7">
        <f t="shared" ref="S157:T161" si="120">U157</f>
        <v>0</v>
      </c>
      <c r="T157" s="35">
        <f t="shared" si="120"/>
        <v>0</v>
      </c>
      <c r="U157" s="3">
        <f>IF(A157="",0,IF(Q$156="",1,IF(Q$156+$U$84*365&lt;$U$1,1,0)))</f>
        <v>0</v>
      </c>
      <c r="V157" s="163">
        <f>IF(A157="",0,IF(Q$156="",1,IF(Q$156+$V$84*365&lt;$U$1,1,0)))</f>
        <v>0</v>
      </c>
      <c r="W157" s="162">
        <f>IF(ISERROR(VLOOKUP(H157,'Directive OSH09 (FR)'!$O$6:$P$10,2,FALSE)),"",VLOOKUP(H157,'Directive OSH09 (FR)'!$O$6:$P$10,2,FALSE))</f>
        <v>2</v>
      </c>
      <c r="X157" s="3">
        <f>IF(ISERROR(VLOOKUP(I157,'Directive OSH09 (FR)'!$O$13:$P$17,2,FALSE)),"",VLOOKUP(I157,'Directive OSH09 (FR)'!$O$13:$P$17,2,FALSE))</f>
        <v>8</v>
      </c>
      <c r="Y157" s="163">
        <f>IF(J157="","",IF(J157&gt;=161,5,IF(J157&gt;=65,4,IF(J157&gt;=20,3,IF(J157&gt;=9,2,1)))))</f>
        <v>2</v>
      </c>
      <c r="Z157" s="417"/>
      <c r="AA157" s="418"/>
      <c r="AB157" s="418"/>
      <c r="AC157" s="418"/>
      <c r="AD157" s="419"/>
      <c r="AE157" s="417"/>
      <c r="AF157" s="418"/>
      <c r="AG157" s="418"/>
      <c r="AH157" s="418"/>
      <c r="AI157" s="419"/>
    </row>
    <row r="158" spans="1:35" ht="51">
      <c r="A158" s="261"/>
      <c r="B158" s="8" t="s">
        <v>1271</v>
      </c>
      <c r="C158" s="8" t="s">
        <v>1272</v>
      </c>
      <c r="D158" s="8" t="s">
        <v>1273</v>
      </c>
      <c r="E158" s="266" t="s">
        <v>33</v>
      </c>
      <c r="F158" s="267">
        <v>38</v>
      </c>
      <c r="G158" s="321" t="s">
        <v>643</v>
      </c>
      <c r="H158" s="7" t="s">
        <v>38</v>
      </c>
      <c r="I158" s="8" t="s">
        <v>46</v>
      </c>
      <c r="J158" s="8">
        <f>IF(ISERROR(W158*X158),"",W158*X158)</f>
        <v>4</v>
      </c>
      <c r="K158" s="14" t="str">
        <f>IF(ISERROR(VLOOKUP(Y158,'Directive OSH09 (FR)'!$T$6:$U$10,2,FALSE)),"",VLOOKUP(Y158,'Directive OSH09 (FR)'!$T$6:$U$10,2,FALSE))</f>
        <v>1-Negligeable</v>
      </c>
      <c r="L158" s="126"/>
      <c r="M158" s="127"/>
      <c r="N158" s="27"/>
      <c r="O158" s="27"/>
      <c r="P158" s="27"/>
      <c r="Q158" s="57"/>
      <c r="R158" s="35"/>
      <c r="S158" s="7">
        <f>U158</f>
        <v>0</v>
      </c>
      <c r="T158" s="35">
        <f>V158</f>
        <v>0</v>
      </c>
      <c r="U158" s="3">
        <f>IF(A158="",0,IF(Q$166="",1,IF(Q$166+$U$89*365&lt;$U$1,1,0)))</f>
        <v>0</v>
      </c>
      <c r="V158" s="163">
        <f>IF(A158="",0,IF(Q$166="",1,IF(Q$166+$V$89*365&lt;$U$1,1,0)))</f>
        <v>0</v>
      </c>
      <c r="W158" s="162">
        <f>IF(ISERROR(VLOOKUP(H158,'Directive OSH09 (FR)'!$O$6:$P$10,2,FALSE)),"",VLOOKUP(H158,'Directive OSH09 (FR)'!$O$6:$P$10,2,FALSE))</f>
        <v>4</v>
      </c>
      <c r="X158" s="3">
        <f>IF(ISERROR(VLOOKUP(I158,'Directive OSH09 (FR)'!$O$13:$P$17,2,FALSE)),"",VLOOKUP(I158,'Directive OSH09 (FR)'!$O$13:$P$17,2,FALSE))</f>
        <v>1</v>
      </c>
      <c r="Y158" s="3">
        <f>IF(J158="","",IF(J158&gt;=161,5,IF(J158&gt;=65,4,IF(J158&gt;=20,3,IF(J158&gt;=9,2,1)))))</f>
        <v>1</v>
      </c>
      <c r="Z158" s="196"/>
      <c r="AA158" s="418"/>
      <c r="AB158" s="418"/>
      <c r="AC158" s="418"/>
      <c r="AD158" s="419"/>
      <c r="AE158" s="421"/>
      <c r="AF158" s="8"/>
      <c r="AG158" s="8"/>
      <c r="AH158" s="8">
        <f>IF(ISERROR(AU158*AV158),"",AU158*AV158)</f>
        <v>0</v>
      </c>
      <c r="AI158" s="426"/>
    </row>
    <row r="159" spans="1:35" ht="51">
      <c r="A159" s="261"/>
      <c r="B159" s="255" t="s">
        <v>1274</v>
      </c>
      <c r="C159" s="255" t="s">
        <v>641</v>
      </c>
      <c r="D159" s="255" t="s">
        <v>642</v>
      </c>
      <c r="E159" s="266" t="s">
        <v>33</v>
      </c>
      <c r="F159" s="267">
        <v>38</v>
      </c>
      <c r="G159" s="321" t="s">
        <v>643</v>
      </c>
      <c r="H159" s="7" t="s">
        <v>41</v>
      </c>
      <c r="I159" s="8" t="s">
        <v>46</v>
      </c>
      <c r="J159" s="8">
        <f>IF(ISERROR(W159*X159),"",W159*X159)</f>
        <v>9</v>
      </c>
      <c r="K159" s="14" t="str">
        <f>IF(ISERROR(VLOOKUP(Y159,'Directive OSH09 (FR)'!$T$6:$U$10,2,FALSE)),"",VLOOKUP(Y159,'Directive OSH09 (FR)'!$T$6:$U$10,2,FALSE))</f>
        <v>2-Tolérable</v>
      </c>
      <c r="L159" s="126"/>
      <c r="M159" s="127"/>
      <c r="N159" s="27"/>
      <c r="O159" s="27"/>
      <c r="P159" s="27"/>
      <c r="Q159" s="57"/>
      <c r="R159" s="35"/>
      <c r="S159" s="7">
        <f t="shared" ref="S159:T159" si="121">U159</f>
        <v>0</v>
      </c>
      <c r="T159" s="35">
        <f t="shared" si="121"/>
        <v>0</v>
      </c>
      <c r="U159" s="3">
        <f>IF(A159="",0,IF(Q$169="",1,IF(Q$169+$U$90*365&lt;$U$1,1,0)))</f>
        <v>0</v>
      </c>
      <c r="V159" s="163">
        <f>IF(A159="",0,IF(Q$169="",1,IF(Q$169+$V$90*365&lt;$U$1,1,0)))</f>
        <v>0</v>
      </c>
      <c r="W159" s="162">
        <f>IF(ISERROR(VLOOKUP(H159,'Directive OSH09 (FR)'!$O$6:$P$10,2,FALSE)),"",VLOOKUP(H159,'Directive OSH09 (FR)'!$O$6:$P$10,2,FALSE))</f>
        <v>9</v>
      </c>
      <c r="X159" s="3">
        <f>IF(ISERROR(VLOOKUP(I159,'Directive OSH09 (FR)'!$O$13:$P$17,2,FALSE)),"",VLOOKUP(I159,'Directive OSH09 (FR)'!$O$13:$P$17,2,FALSE))</f>
        <v>1</v>
      </c>
      <c r="Y159" s="3">
        <f>IF(J159="","",IF(J159&gt;=161,5,IF(J159&gt;=65,4,IF(J159&gt;=20,3,IF(J159&gt;=9,2,1)))))</f>
        <v>2</v>
      </c>
      <c r="Z159" s="196"/>
      <c r="AA159" s="418"/>
      <c r="AB159" s="418"/>
      <c r="AC159" s="418"/>
      <c r="AD159" s="419"/>
      <c r="AE159" s="421"/>
      <c r="AF159" s="8"/>
      <c r="AG159" s="8"/>
      <c r="AH159" s="8">
        <f>IF(ISERROR(AU159*AV159),"",AU159*AV159)</f>
        <v>0</v>
      </c>
      <c r="AI159" s="427"/>
    </row>
    <row r="160" spans="1:35">
      <c r="A160" s="261"/>
      <c r="B160" s="8"/>
      <c r="C160" s="8"/>
      <c r="D160" s="8"/>
      <c r="E160" s="266"/>
      <c r="F160" s="283"/>
      <c r="G160" s="459"/>
      <c r="H160" s="7"/>
      <c r="I160" s="8"/>
      <c r="J160" s="8" t="str">
        <f t="shared" ref="J160:J161" si="122">IF(ISERROR(W160*X160),"",W160*X160)</f>
        <v/>
      </c>
      <c r="K160" s="14" t="str">
        <f>IF(ISERROR(VLOOKUP(Y160,'Directive OSH09 (FR)'!$T$6:$U$10,2,FALSE)),"",VLOOKUP(Y160,'Directive OSH09 (FR)'!$T$6:$U$10,2,FALSE))</f>
        <v/>
      </c>
      <c r="L160" s="126"/>
      <c r="M160" s="127"/>
      <c r="N160" s="27"/>
      <c r="O160" s="27"/>
      <c r="P160" s="27"/>
      <c r="Q160" s="57"/>
      <c r="R160" s="35"/>
      <c r="S160" s="7">
        <f t="shared" si="120"/>
        <v>0</v>
      </c>
      <c r="T160" s="35">
        <f t="shared" si="120"/>
        <v>0</v>
      </c>
      <c r="U160" s="3">
        <f t="shared" ref="U160:U161" si="123">IF(A160="",0,IF(Q$156="",1,IF(Q$156+$U$84*365&lt;$U$1,1,0)))</f>
        <v>0</v>
      </c>
      <c r="V160" s="163">
        <f t="shared" ref="V160:V161" si="124">IF(A160="",0,IF(Q$156="",1,IF(Q$156+$V$84*365&lt;$U$1,1,0)))</f>
        <v>0</v>
      </c>
      <c r="W160" s="162" t="str">
        <f>IF(ISERROR(VLOOKUP(H160,'Directive OSH09 (FR)'!$O$6:$P$10,2,FALSE)),"",VLOOKUP(H160,'Directive OSH09 (FR)'!$O$6:$P$10,2,FALSE))</f>
        <v/>
      </c>
      <c r="X160" s="3" t="str">
        <f>IF(ISERROR(VLOOKUP(I160,'Directive OSH09 (FR)'!$O$13:$P$17,2,FALSE)),"",VLOOKUP(I160,'Directive OSH09 (FR)'!$O$13:$P$17,2,FALSE))</f>
        <v/>
      </c>
      <c r="Y160" s="163" t="str">
        <f t="shared" ref="Y160:Y161" si="125">IF(J160="","",IF(J160&gt;=161,5,IF(J160&gt;=65,4,IF(J160&gt;=20,3,IF(J160&gt;=9,2,1)))))</f>
        <v/>
      </c>
      <c r="Z160" s="417"/>
      <c r="AA160" s="418"/>
      <c r="AB160" s="418"/>
      <c r="AC160" s="418"/>
      <c r="AD160" s="419"/>
      <c r="AE160" s="417"/>
      <c r="AF160" s="418"/>
      <c r="AG160" s="418"/>
      <c r="AH160" s="418"/>
      <c r="AI160" s="419"/>
    </row>
    <row r="161" spans="1:35" ht="5.25" customHeight="1">
      <c r="A161" s="405"/>
      <c r="B161" s="62"/>
      <c r="C161" s="62"/>
      <c r="D161" s="62"/>
      <c r="E161" s="293"/>
      <c r="F161" s="293"/>
      <c r="G161" s="460"/>
      <c r="H161" s="61"/>
      <c r="I161" s="62"/>
      <c r="J161" s="62" t="str">
        <f t="shared" si="122"/>
        <v/>
      </c>
      <c r="K161" s="63" t="str">
        <f>IF(ISERROR(VLOOKUP(Y161,'Directive OSH09 (FR)'!$T$6:$U$10,2,FALSE)),"",VLOOKUP(Y161,'Directive OSH09 (FR)'!$T$6:$U$10,2,FALSE))</f>
        <v/>
      </c>
      <c r="L161" s="61"/>
      <c r="M161" s="64"/>
      <c r="N161" s="64"/>
      <c r="O161" s="64"/>
      <c r="P161" s="64"/>
      <c r="Q161" s="65"/>
      <c r="R161" s="66"/>
      <c r="S161" s="61">
        <f t="shared" si="120"/>
        <v>0</v>
      </c>
      <c r="T161" s="66">
        <f t="shared" si="120"/>
        <v>0</v>
      </c>
      <c r="U161" s="164">
        <f t="shared" si="123"/>
        <v>0</v>
      </c>
      <c r="V161" s="165">
        <f t="shared" si="124"/>
        <v>0</v>
      </c>
      <c r="W161" s="162" t="str">
        <f>IF(ISERROR(VLOOKUP(H161,'Directive OSH09 (FR)'!$O$6:$P$10,2,FALSE)),"",VLOOKUP(H161,'Directive OSH09 (FR)'!$O$6:$P$10,2,FALSE))</f>
        <v/>
      </c>
      <c r="X161" s="3" t="str">
        <f>IF(ISERROR(VLOOKUP(I161,'Directive OSH09 (FR)'!$O$13:$P$17,2,FALSE)),"",VLOOKUP(I161,'Directive OSH09 (FR)'!$O$13:$P$17,2,FALSE))</f>
        <v/>
      </c>
      <c r="Y161" s="163" t="str">
        <f t="shared" si="125"/>
        <v/>
      </c>
      <c r="Z161" s="417"/>
      <c r="AA161" s="418"/>
      <c r="AB161" s="418"/>
      <c r="AC161" s="418"/>
      <c r="AD161" s="419"/>
      <c r="AE161" s="417"/>
      <c r="AF161" s="418"/>
      <c r="AG161" s="418"/>
      <c r="AH161" s="418"/>
      <c r="AI161" s="419"/>
    </row>
    <row r="162" spans="1:35" s="319" customFormat="1">
      <c r="A162" s="523" t="s">
        <v>341</v>
      </c>
      <c r="B162" s="391"/>
      <c r="C162" s="391"/>
      <c r="D162" s="391"/>
      <c r="E162" s="292"/>
      <c r="F162" s="292"/>
      <c r="G162" s="457"/>
      <c r="H162" s="454"/>
      <c r="I162" s="391"/>
      <c r="J162" s="391" t="str">
        <f>IF(SUM(J163:J167)=0,"",MAX(J163:J167))</f>
        <v/>
      </c>
      <c r="K162" s="24" t="str">
        <f>IF(ISERROR(VLOOKUP(Y162,'Directive OSH09 (FR)'!$T$6:$U$10,2,FALSE)),"",VLOOKUP(Y162,'Directive OSH09 (FR)'!$T$6:$U$10,2,FALSE))</f>
        <v/>
      </c>
      <c r="L162" s="43" t="str">
        <f>IF(ISERROR(VLOOKUP($A162,Dangers!$B$4:$G$1001,4,FALSE)),"ERR",IF(ISBLANK(VLOOKUP($A162,Dangers!$B$4:$G$1001,4,FALSE)),"","Yes"))</f>
        <v>ERR</v>
      </c>
      <c r="M162" s="26" t="str">
        <f>IF(ISERROR(VLOOKUP($A162,Dangers!$B$4:$G$1001,6,FALSE)),"ERR",IF(ISBLANK((VLOOKUP($A162,Dangers!$B$4:$G$1001,6,FALSE))),"","Yes"))</f>
        <v>ERR</v>
      </c>
      <c r="N162" s="26"/>
      <c r="O162" s="26"/>
      <c r="P162" s="26"/>
      <c r="Q162" s="132" t="str">
        <f>IF(OR(L162="Yes",M162="Yes"),MAX(Q163:Q167),"")</f>
        <v/>
      </c>
      <c r="R162" s="34"/>
      <c r="S162" s="43">
        <f>IF(L162="Yes",IF(SUM(S163:S167)=0,0,1),2)</f>
        <v>2</v>
      </c>
      <c r="T162" s="34">
        <f>IF(M162="Yes",IF(SUM(T163:T167)=0,0,1),2)</f>
        <v>2</v>
      </c>
      <c r="U162" s="160">
        <v>0</v>
      </c>
      <c r="V162" s="161">
        <v>0</v>
      </c>
      <c r="W162" s="162" t="str">
        <f>IF(ISERROR(VLOOKUP(H162,'Directive OSH09 (FR)'!$O$6:$P$10,2,FALSE)),"",VLOOKUP(H162,'Directive OSH09 (FR)'!$O$6:$P$10,2,FALSE))</f>
        <v/>
      </c>
      <c r="X162" s="3" t="str">
        <f>IF(ISERROR(VLOOKUP(I162,'Directive OSH09 (FR)'!$O$13:$P$17,2,FALSE)),"",VLOOKUP(I162,'Directive OSH09 (FR)'!$O$13:$P$17,2,FALSE))</f>
        <v/>
      </c>
      <c r="Y162" s="163" t="str">
        <f>IF(J162="","",IF(J162&gt;=161,5,IF(J162&gt;=65,4,IF(J162&gt;=20,3,IF(J162&gt;=9,2,1)))))</f>
        <v/>
      </c>
      <c r="Z162" s="232"/>
      <c r="AA162" s="233"/>
      <c r="AB162" s="233"/>
      <c r="AC162" s="233"/>
      <c r="AD162" s="234"/>
      <c r="AE162" s="232"/>
      <c r="AF162" s="233"/>
      <c r="AG162" s="233"/>
      <c r="AH162" s="233"/>
      <c r="AI162" s="234"/>
    </row>
    <row r="163" spans="1:35" s="319" customFormat="1">
      <c r="A163" s="260" t="s">
        <v>463</v>
      </c>
      <c r="B163" s="8"/>
      <c r="C163" s="8"/>
      <c r="D163" s="8"/>
      <c r="E163" s="266"/>
      <c r="F163" s="283"/>
      <c r="G163" s="321"/>
      <c r="H163" s="7"/>
      <c r="I163" s="8"/>
      <c r="J163" s="8" t="str">
        <f>IF(ISERROR(W163*X163),"",W163*X163)</f>
        <v/>
      </c>
      <c r="K163" s="14" t="str">
        <f>IF(ISERROR(VLOOKUP(Y163,'Directive OSH09 (FR)'!$T$6:$U$10,2,FALSE)),"",VLOOKUP(Y163,'Directive OSH09 (FR)'!$T$6:$U$10,2,FALSE))</f>
        <v/>
      </c>
      <c r="L163" s="126"/>
      <c r="M163" s="127"/>
      <c r="N163" s="27"/>
      <c r="O163" s="27"/>
      <c r="P163" s="27"/>
      <c r="Q163" s="57"/>
      <c r="R163" s="35"/>
      <c r="S163" s="7">
        <f t="shared" ref="S163:T167" si="126">U163</f>
        <v>1</v>
      </c>
      <c r="T163" s="35">
        <f t="shared" si="126"/>
        <v>1</v>
      </c>
      <c r="U163" s="3">
        <f>IF(A163="",0,IF(Q$162="",1,IF(Q$162+$U$84*365&lt;$U$1,1,0)))</f>
        <v>1</v>
      </c>
      <c r="V163" s="163">
        <f>IF(A163="",0,IF(Q$162="",1,IF(Q$162+$V$84*365&lt;$U$1,1,0)))</f>
        <v>1</v>
      </c>
      <c r="W163" s="162" t="str">
        <f>IF(ISERROR(VLOOKUP(H163,'Directive OSH09 (FR)'!$O$6:$P$10,2,FALSE)),"",VLOOKUP(H163,'Directive OSH09 (FR)'!$O$6:$P$10,2,FALSE))</f>
        <v/>
      </c>
      <c r="X163" s="3" t="str">
        <f>IF(ISERROR(VLOOKUP(I163,'Directive OSH09 (FR)'!$O$13:$P$17,2,FALSE)),"",VLOOKUP(I163,'Directive OSH09 (FR)'!$O$13:$P$17,2,FALSE))</f>
        <v/>
      </c>
      <c r="Y163" s="163" t="str">
        <f>IF(J163="","",IF(J163&gt;=161,5,IF(J163&gt;=65,4,IF(J163&gt;=20,3,IF(J163&gt;=9,2,1)))))</f>
        <v/>
      </c>
      <c r="Z163" s="428"/>
      <c r="AA163" s="307"/>
      <c r="AB163" s="307"/>
      <c r="AC163" s="307"/>
      <c r="AD163" s="426"/>
      <c r="AE163" s="428"/>
      <c r="AF163" s="307"/>
      <c r="AG163" s="307"/>
      <c r="AH163" s="307"/>
      <c r="AI163" s="426"/>
    </row>
    <row r="164" spans="1:35" s="319" customFormat="1">
      <c r="A164" s="261"/>
      <c r="B164" s="8"/>
      <c r="C164" s="8"/>
      <c r="D164" s="8"/>
      <c r="E164" s="266"/>
      <c r="F164" s="283"/>
      <c r="G164" s="321"/>
      <c r="H164" s="7"/>
      <c r="I164" s="8"/>
      <c r="J164" s="8" t="str">
        <f t="shared" ref="J164:J167" si="127">IF(ISERROR(W164*X164),"",W164*X164)</f>
        <v/>
      </c>
      <c r="K164" s="14" t="str">
        <f>IF(ISERROR(VLOOKUP(Y164,'Directive OSH09 (FR)'!$T$6:$U$10,2,FALSE)),"",VLOOKUP(Y164,'Directive OSH09 (FR)'!$T$6:$U$10,2,FALSE))</f>
        <v/>
      </c>
      <c r="L164" s="126"/>
      <c r="M164" s="127"/>
      <c r="N164" s="27"/>
      <c r="O164" s="27"/>
      <c r="P164" s="27"/>
      <c r="Q164" s="57"/>
      <c r="R164" s="35"/>
      <c r="S164" s="7">
        <f t="shared" si="126"/>
        <v>0</v>
      </c>
      <c r="T164" s="35">
        <f t="shared" si="126"/>
        <v>0</v>
      </c>
      <c r="U164" s="3">
        <f t="shared" ref="U164:U167" si="128">IF(A164="",0,IF(Q$162="",1,IF(Q$162+$U$84*365&lt;$U$1,1,0)))</f>
        <v>0</v>
      </c>
      <c r="V164" s="163">
        <f t="shared" ref="V164:V167" si="129">IF(A164="",0,IF(Q$162="",1,IF(Q$162+$V$84*365&lt;$U$1,1,0)))</f>
        <v>0</v>
      </c>
      <c r="W164" s="162" t="str">
        <f>IF(ISERROR(VLOOKUP(H164,'Directive OSH09 (FR)'!$O$6:$P$10,2,FALSE)),"",VLOOKUP(H164,'Directive OSH09 (FR)'!$O$6:$P$10,2,FALSE))</f>
        <v/>
      </c>
      <c r="X164" s="3" t="str">
        <f>IF(ISERROR(VLOOKUP(I164,'Directive OSH09 (FR)'!$O$13:$P$17,2,FALSE)),"",VLOOKUP(I164,'Directive OSH09 (FR)'!$O$13:$P$17,2,FALSE))</f>
        <v/>
      </c>
      <c r="Y164" s="163" t="str">
        <f t="shared" ref="Y164:Y167" si="130">IF(J164="","",IF(J164&gt;=161,5,IF(J164&gt;=65,4,IF(J164&gt;=20,3,IF(J164&gt;=9,2,1)))))</f>
        <v/>
      </c>
      <c r="Z164" s="428"/>
      <c r="AA164" s="307"/>
      <c r="AB164" s="307"/>
      <c r="AC164" s="307"/>
      <c r="AD164" s="426"/>
      <c r="AE164" s="428"/>
      <c r="AF164" s="307"/>
      <c r="AG164" s="307"/>
      <c r="AH164" s="307"/>
      <c r="AI164" s="426"/>
    </row>
    <row r="165" spans="1:35" s="319" customFormat="1">
      <c r="A165" s="261"/>
      <c r="B165" s="8"/>
      <c r="C165" s="8"/>
      <c r="D165" s="8"/>
      <c r="E165" s="266"/>
      <c r="F165" s="283"/>
      <c r="G165" s="321"/>
      <c r="H165" s="7"/>
      <c r="I165" s="8"/>
      <c r="J165" s="8" t="str">
        <f t="shared" si="127"/>
        <v/>
      </c>
      <c r="K165" s="14" t="str">
        <f>IF(ISERROR(VLOOKUP(Y165,'Directive OSH09 (FR)'!$T$6:$U$10,2,FALSE)),"",VLOOKUP(Y165,'Directive OSH09 (FR)'!$T$6:$U$10,2,FALSE))</f>
        <v/>
      </c>
      <c r="L165" s="126"/>
      <c r="M165" s="127"/>
      <c r="N165" s="27"/>
      <c r="O165" s="27"/>
      <c r="P165" s="27"/>
      <c r="Q165" s="57"/>
      <c r="R165" s="35"/>
      <c r="S165" s="7">
        <f t="shared" si="126"/>
        <v>0</v>
      </c>
      <c r="T165" s="35">
        <f t="shared" si="126"/>
        <v>0</v>
      </c>
      <c r="U165" s="3">
        <f t="shared" si="128"/>
        <v>0</v>
      </c>
      <c r="V165" s="163">
        <f t="shared" si="129"/>
        <v>0</v>
      </c>
      <c r="W165" s="162" t="str">
        <f>IF(ISERROR(VLOOKUP(H165,'Directive OSH09 (FR)'!$O$6:$P$10,2,FALSE)),"",VLOOKUP(H165,'Directive OSH09 (FR)'!$O$6:$P$10,2,FALSE))</f>
        <v/>
      </c>
      <c r="X165" s="3" t="str">
        <f>IF(ISERROR(VLOOKUP(I165,'Directive OSH09 (FR)'!$O$13:$P$17,2,FALSE)),"",VLOOKUP(I165,'Directive OSH09 (FR)'!$O$13:$P$17,2,FALSE))</f>
        <v/>
      </c>
      <c r="Y165" s="163" t="str">
        <f t="shared" si="130"/>
        <v/>
      </c>
      <c r="Z165" s="428"/>
      <c r="AA165" s="307"/>
      <c r="AB165" s="307"/>
      <c r="AC165" s="307"/>
      <c r="AD165" s="426"/>
      <c r="AE165" s="428"/>
      <c r="AF165" s="307"/>
      <c r="AG165" s="307"/>
      <c r="AH165" s="307"/>
      <c r="AI165" s="426"/>
    </row>
    <row r="166" spans="1:35" s="319" customFormat="1">
      <c r="A166" s="261"/>
      <c r="B166" s="8"/>
      <c r="C166" s="8"/>
      <c r="D166" s="8"/>
      <c r="E166" s="266"/>
      <c r="F166" s="283"/>
      <c r="G166" s="321"/>
      <c r="H166" s="7"/>
      <c r="I166" s="8"/>
      <c r="J166" s="8" t="str">
        <f t="shared" si="127"/>
        <v/>
      </c>
      <c r="K166" s="14" t="str">
        <f>IF(ISERROR(VLOOKUP(Y166,'Directive OSH09 (FR)'!$T$6:$U$10,2,FALSE)),"",VLOOKUP(Y166,'Directive OSH09 (FR)'!$T$6:$U$10,2,FALSE))</f>
        <v/>
      </c>
      <c r="L166" s="126"/>
      <c r="M166" s="127"/>
      <c r="N166" s="27"/>
      <c r="O166" s="27"/>
      <c r="P166" s="27"/>
      <c r="Q166" s="57"/>
      <c r="R166" s="35"/>
      <c r="S166" s="7">
        <f t="shared" si="126"/>
        <v>0</v>
      </c>
      <c r="T166" s="35">
        <f t="shared" si="126"/>
        <v>0</v>
      </c>
      <c r="U166" s="3">
        <f t="shared" si="128"/>
        <v>0</v>
      </c>
      <c r="V166" s="163">
        <f t="shared" si="129"/>
        <v>0</v>
      </c>
      <c r="W166" s="162" t="str">
        <f>IF(ISERROR(VLOOKUP(H166,'Directive OSH09 (FR)'!$O$6:$P$10,2,FALSE)),"",VLOOKUP(H166,'Directive OSH09 (FR)'!$O$6:$P$10,2,FALSE))</f>
        <v/>
      </c>
      <c r="X166" s="3" t="str">
        <f>IF(ISERROR(VLOOKUP(I166,'Directive OSH09 (FR)'!$O$13:$P$17,2,FALSE)),"",VLOOKUP(I166,'Directive OSH09 (FR)'!$O$13:$P$17,2,FALSE))</f>
        <v/>
      </c>
      <c r="Y166" s="163" t="str">
        <f t="shared" si="130"/>
        <v/>
      </c>
      <c r="Z166" s="428"/>
      <c r="AA166" s="307"/>
      <c r="AB166" s="307"/>
      <c r="AC166" s="307"/>
      <c r="AD166" s="426"/>
      <c r="AE166" s="428"/>
      <c r="AF166" s="307"/>
      <c r="AG166" s="307"/>
      <c r="AH166" s="307"/>
      <c r="AI166" s="426"/>
    </row>
    <row r="167" spans="1:35" s="319" customFormat="1" ht="5.25" customHeight="1">
      <c r="A167" s="405"/>
      <c r="B167" s="62"/>
      <c r="C167" s="62"/>
      <c r="D167" s="62"/>
      <c r="E167" s="293"/>
      <c r="F167" s="293"/>
      <c r="G167" s="461"/>
      <c r="H167" s="61"/>
      <c r="I167" s="62"/>
      <c r="J167" s="62" t="str">
        <f t="shared" si="127"/>
        <v/>
      </c>
      <c r="K167" s="63" t="str">
        <f>IF(ISERROR(VLOOKUP(Y167,'Directive OSH09 (FR)'!$T$6:$U$10,2,FALSE)),"",VLOOKUP(Y167,'Directive OSH09 (FR)'!$T$6:$U$10,2,FALSE))</f>
        <v/>
      </c>
      <c r="L167" s="73"/>
      <c r="M167" s="74"/>
      <c r="N167" s="74"/>
      <c r="O167" s="74"/>
      <c r="P167" s="74"/>
      <c r="Q167" s="75"/>
      <c r="R167" s="76"/>
      <c r="S167" s="61">
        <f t="shared" si="126"/>
        <v>0</v>
      </c>
      <c r="T167" s="66">
        <f t="shared" si="126"/>
        <v>0</v>
      </c>
      <c r="U167" s="61">
        <f t="shared" si="128"/>
        <v>0</v>
      </c>
      <c r="V167" s="66">
        <f t="shared" si="129"/>
        <v>0</v>
      </c>
      <c r="W167" s="166" t="str">
        <f>IF(ISERROR(VLOOKUP(H167,'Directive OSH09 (FR)'!$O$6:$P$10,2,FALSE)),"",VLOOKUP(H167,'Directive OSH09 (FR)'!$O$6:$P$10,2,FALSE))</f>
        <v/>
      </c>
      <c r="X167" s="167" t="str">
        <f>IF(ISERROR(VLOOKUP(I167,'Directive OSH09 (FR)'!$O$13:$P$17,2,FALSE)),"",VLOOKUP(I167,'Directive OSH09 (FR)'!$O$13:$P$17,2,FALSE))</f>
        <v/>
      </c>
      <c r="Y167" s="168" t="str">
        <f t="shared" si="130"/>
        <v/>
      </c>
      <c r="Z167" s="429"/>
      <c r="AA167" s="430"/>
      <c r="AB167" s="430"/>
      <c r="AC167" s="430"/>
      <c r="AD167" s="431"/>
      <c r="AE167" s="429"/>
      <c r="AF167" s="430"/>
      <c r="AG167" s="430"/>
      <c r="AH167" s="430"/>
      <c r="AI167" s="431"/>
    </row>
    <row r="168" spans="1:35" s="319" customFormat="1">
      <c r="A168" s="406"/>
      <c r="K168" s="3"/>
      <c r="L168" s="3"/>
      <c r="M168" s="3"/>
      <c r="N168" s="3"/>
      <c r="O168" s="3"/>
      <c r="P168" s="3"/>
      <c r="Q168" s="3"/>
      <c r="R168" s="3"/>
      <c r="S168" s="3"/>
      <c r="T168" s="3"/>
    </row>
  </sheetData>
  <mergeCells count="6">
    <mergeCell ref="AE10:AI10"/>
    <mergeCell ref="D8:G8"/>
    <mergeCell ref="G10:K10"/>
    <mergeCell ref="L10:R10"/>
    <mergeCell ref="S10:Y10"/>
    <mergeCell ref="Z10:AD10"/>
  </mergeCells>
  <conditionalFormatting sqref="K168:T65536 K11:V11">
    <cfRule type="cellIs" dxfId="843" priority="259" stopIfTrue="1" operator="equal">
      <formula>"5-Risque Intolérable"</formula>
    </cfRule>
    <cfRule type="cellIs" dxfId="842" priority="260" stopIfTrue="1" operator="equal">
      <formula>"4-Risque Substantiel"</formula>
    </cfRule>
    <cfRule type="cellIs" dxfId="841" priority="261" stopIfTrue="1" operator="between">
      <formula>"2-Risque Tolérable"</formula>
      <formula>"3-Risque Modéré"</formula>
    </cfRule>
  </conditionalFormatting>
  <conditionalFormatting sqref="N162:P162 R162 R108 N156:P156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R138 K12:K66 K98:K122 K124:K133 K147:K157 K160:K167 K135:K145 K68:K96">
    <cfRule type="expression" dxfId="840" priority="262" stopIfTrue="1">
      <formula>LEFT(K12,1)="5"</formula>
    </cfRule>
    <cfRule type="expression" dxfId="839" priority="263" stopIfTrue="1">
      <formula>LEFT(K12,1)="4"</formula>
    </cfRule>
    <cfRule type="expression" dxfId="838" priority="264" stopIfTrue="1">
      <formula>OR(LEFT(K12,1)="3",LEFT(K12,1)="2")</formula>
    </cfRule>
  </conditionalFormatting>
  <conditionalFormatting sqref="L18 L150 L24 L30 L156 L36 L42 L48 L54 L60 L66 L72 L78 L84 L90 L96 L102 L108 L162 L114 L120 L126 L132 L138 L144 L12">
    <cfRule type="expression" dxfId="837" priority="265" stopIfTrue="1">
      <formula>$S12=1</formula>
    </cfRule>
    <cfRule type="expression" dxfId="836" priority="266" stopIfTrue="1">
      <formula>$S12=0</formula>
    </cfRule>
  </conditionalFormatting>
  <conditionalFormatting sqref="M18 M144 M24 M30 M162 M36 M42 M48 M54 M60 M66 M72 M78 M84 M90 M96 M102 M108 M114 M120 M126 M132 M156 M150 M138 M12">
    <cfRule type="expression" dxfId="835" priority="267" stopIfTrue="1">
      <formula>$T12=1</formula>
    </cfRule>
    <cfRule type="expression" dxfId="834" priority="268" stopIfTrue="1">
      <formula>$T12=0</formula>
    </cfRule>
  </conditionalFormatting>
  <conditionalFormatting sqref="D8:G8">
    <cfRule type="expression" dxfId="833" priority="269" stopIfTrue="1">
      <formula>($F$9&lt;=0.85*$C$7)</formula>
    </cfRule>
  </conditionalFormatting>
  <conditionalFormatting sqref="R162 R108 R138 R144 R150 R132 R12 R30 R42 R66 R78 R90 R102 R114 R18 R24 R36 R48 R54 R60 R126 R156 R72 R84 R96 R120">
    <cfRule type="expression" dxfId="832" priority="256" stopIfTrue="1">
      <formula>LEFT(R12,1)="5"</formula>
    </cfRule>
    <cfRule type="expression" dxfId="831" priority="257" stopIfTrue="1">
      <formula>LEFT(R12,1)="4"</formula>
    </cfRule>
    <cfRule type="expression" dxfId="830" priority="258" stopIfTrue="1">
      <formula>OR(LEFT(R12,1)="3",LEFT(R12,1)="2")</formula>
    </cfRule>
  </conditionalFormatting>
  <conditionalFormatting sqref="R162 R108 R138 R144 R150 R132 R12 R30 R42 R66 R78 R90 R102 R114 R18 R24 R36 R48 R54 R60 R126 R156 R72 R84 R96 R120">
    <cfRule type="expression" dxfId="829" priority="253" stopIfTrue="1">
      <formula>LEFT(R12,1)="5"</formula>
    </cfRule>
    <cfRule type="expression" dxfId="828" priority="254" stopIfTrue="1">
      <formula>LEFT(R12,1)="4"</formula>
    </cfRule>
    <cfRule type="expression" dxfId="827" priority="255" stopIfTrue="1">
      <formula>OR(LEFT(R12,1)="3",LEFT(R12,1)="2")</formula>
    </cfRule>
  </conditionalFormatting>
  <conditionalFormatting sqref="K11:V11 K168:T65536">
    <cfRule type="cellIs" dxfId="826" priority="250" stopIfTrue="1" operator="equal">
      <formula>"5-Risque Intolérable"</formula>
    </cfRule>
    <cfRule type="cellIs" dxfId="825" priority="251" stopIfTrue="1" operator="equal">
      <formula>"4-Risque Substantiel"</formula>
    </cfRule>
    <cfRule type="cellIs" dxfId="824" priority="252"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823" priority="247" stopIfTrue="1">
      <formula>LEFT(K12,1)="5"</formula>
    </cfRule>
    <cfRule type="expression" dxfId="822" priority="248" stopIfTrue="1">
      <formula>LEFT(K12,1)="4"</formula>
    </cfRule>
    <cfRule type="expression" dxfId="821" priority="249" stopIfTrue="1">
      <formula>OR(LEFT(K12,1)="3",LEFT(K12,1)="2")</formula>
    </cfRule>
  </conditionalFormatting>
  <conditionalFormatting sqref="D8:G8">
    <cfRule type="expression" dxfId="820" priority="246" stopIfTrue="1">
      <formula>($F$9&lt;=0.85*$C$7)</formula>
    </cfRule>
  </conditionalFormatting>
  <conditionalFormatting sqref="L18 L150 L24 L30 L156 L36 L42 L48 L54 L60 L66 L72 L78 L84 L90 L96 L102 L108 L12 L114 L120 L126 L132 L138 L144 L162">
    <cfRule type="expression" dxfId="819" priority="244" stopIfTrue="1">
      <formula>$S12=1</formula>
    </cfRule>
    <cfRule type="expression" dxfId="818" priority="245" stopIfTrue="1">
      <formula>$S12=0</formula>
    </cfRule>
  </conditionalFormatting>
  <conditionalFormatting sqref="M18 M144 M24 M30 M12 M36 M42 M48 M54 M60 M66 M72 M78 M84 M90 M96 M102 M108 M114 M120 M126 M132 M156 M150 M138 M162">
    <cfRule type="expression" dxfId="817" priority="242" stopIfTrue="1">
      <formula>$T12=1</formula>
    </cfRule>
    <cfRule type="expression" dxfId="816" priority="243" stopIfTrue="1">
      <formula>$T12=0</formula>
    </cfRule>
  </conditionalFormatting>
  <conditionalFormatting sqref="R162 R108 R138 R144 R150 R132 R12 R30 R42 R66 R78 R90 R102 R114 R18 R24 R36 R48 R54 R60 R126 R156 R72 R84 R96 R120">
    <cfRule type="expression" dxfId="815" priority="239" stopIfTrue="1">
      <formula>LEFT(R12,1)="5"</formula>
    </cfRule>
    <cfRule type="expression" dxfId="814" priority="240" stopIfTrue="1">
      <formula>LEFT(R12,1)="4"</formula>
    </cfRule>
    <cfRule type="expression" dxfId="813" priority="241" stopIfTrue="1">
      <formula>OR(LEFT(R12,1)="3",LEFT(R12,1)="2")</formula>
    </cfRule>
  </conditionalFormatting>
  <conditionalFormatting sqref="R162 R108 R138 R144 R150 R132 R12 R30 R42 R66 R78 R90 R102 R114 R18 R24 R36 R48 R54 R60 R126 R156 R72 R84 R96 R120">
    <cfRule type="expression" dxfId="812" priority="236" stopIfTrue="1">
      <formula>LEFT(R12,1)="5"</formula>
    </cfRule>
    <cfRule type="expression" dxfId="811" priority="237" stopIfTrue="1">
      <formula>LEFT(R12,1)="4"</formula>
    </cfRule>
    <cfRule type="expression" dxfId="810" priority="238" stopIfTrue="1">
      <formula>OR(LEFT(R12,1)="3",LEFT(R12,1)="2")</formula>
    </cfRule>
  </conditionalFormatting>
  <conditionalFormatting sqref="K11:V11 K168:T65536">
    <cfRule type="cellIs" dxfId="809" priority="233" stopIfTrue="1" operator="equal">
      <formula>"5-Risque Intolérable"</formula>
    </cfRule>
    <cfRule type="cellIs" dxfId="808" priority="234" stopIfTrue="1" operator="equal">
      <formula>"4-Risque Substantiel"</formula>
    </cfRule>
    <cfRule type="cellIs" dxfId="807" priority="235"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806" priority="230" stopIfTrue="1">
      <formula>LEFT(K12,1)="5"</formula>
    </cfRule>
    <cfRule type="expression" dxfId="805" priority="231" stopIfTrue="1">
      <formula>LEFT(K12,1)="4"</formula>
    </cfRule>
    <cfRule type="expression" dxfId="804" priority="232" stopIfTrue="1">
      <formula>OR(LEFT(K12,1)="3",LEFT(K12,1)="2")</formula>
    </cfRule>
  </conditionalFormatting>
  <conditionalFormatting sqref="D8:G8">
    <cfRule type="expression" dxfId="803" priority="229" stopIfTrue="1">
      <formula>($F$9&lt;=0.85*$C$7)</formula>
    </cfRule>
  </conditionalFormatting>
  <conditionalFormatting sqref="L18 L150 L24 L30 L156 L36 L42 L48 L54 L60 L66 L72 L78 L84 L90 L96 L102 L108 L12 L114 L120 L126 L132 L138 L144 L162">
    <cfRule type="expression" dxfId="802" priority="227" stopIfTrue="1">
      <formula>$S12=1</formula>
    </cfRule>
    <cfRule type="expression" dxfId="801" priority="228" stopIfTrue="1">
      <formula>$S12=0</formula>
    </cfRule>
  </conditionalFormatting>
  <conditionalFormatting sqref="M18 M144 M24 M30 M12 M36 M42 M48 M54 M60 M66 M72 M78 M84 M90 M96 M102 M108 M114 M120 M126 M132 M156 M150 M138 M162">
    <cfRule type="expression" dxfId="800" priority="225" stopIfTrue="1">
      <formula>$T12=1</formula>
    </cfRule>
    <cfRule type="expression" dxfId="799" priority="226" stopIfTrue="1">
      <formula>$T12=0</formula>
    </cfRule>
  </conditionalFormatting>
  <conditionalFormatting sqref="R162 R108 R138 R144 R150 R132 R12 R30 R42 R66 R78 R90 R102 R114 R18 R24 R36 R48 R54 R60 R126 R156 R72 R84 R96 R120">
    <cfRule type="expression" dxfId="798" priority="222" stopIfTrue="1">
      <formula>LEFT(R12,1)="5"</formula>
    </cfRule>
    <cfRule type="expression" dxfId="797" priority="223" stopIfTrue="1">
      <formula>LEFT(R12,1)="4"</formula>
    </cfRule>
    <cfRule type="expression" dxfId="796" priority="224" stopIfTrue="1">
      <formula>OR(LEFT(R12,1)="3",LEFT(R12,1)="2")</formula>
    </cfRule>
  </conditionalFormatting>
  <conditionalFormatting sqref="R162 R108 R138 R144 R150 R132 R12 R30 R42 R66 R78 R90 R102 R114 R18 R24 R36 R48 R54 R60 R126 R156 R72 R84 R96 R120">
    <cfRule type="expression" dxfId="795" priority="219" stopIfTrue="1">
      <formula>LEFT(R12,1)="5"</formula>
    </cfRule>
    <cfRule type="expression" dxfId="794" priority="220" stopIfTrue="1">
      <formula>LEFT(R12,1)="4"</formula>
    </cfRule>
    <cfRule type="expression" dxfId="793" priority="221" stopIfTrue="1">
      <formula>OR(LEFT(R12,1)="3",LEFT(R12,1)="2")</formula>
    </cfRule>
  </conditionalFormatting>
  <conditionalFormatting sqref="K11:V11 K168:T65536">
    <cfRule type="cellIs" dxfId="792" priority="216" stopIfTrue="1" operator="equal">
      <formula>"5-Risque Intolérable"</formula>
    </cfRule>
    <cfRule type="cellIs" dxfId="791" priority="217" stopIfTrue="1" operator="equal">
      <formula>"4-Risque Substantiel"</formula>
    </cfRule>
    <cfRule type="cellIs" dxfId="790" priority="218"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789" priority="213" stopIfTrue="1">
      <formula>LEFT(K12,1)="5"</formula>
    </cfRule>
    <cfRule type="expression" dxfId="788" priority="214" stopIfTrue="1">
      <formula>LEFT(K12,1)="4"</formula>
    </cfRule>
    <cfRule type="expression" dxfId="787" priority="215" stopIfTrue="1">
      <formula>OR(LEFT(K12,1)="3",LEFT(K12,1)="2")</formula>
    </cfRule>
  </conditionalFormatting>
  <conditionalFormatting sqref="D8:G8">
    <cfRule type="expression" dxfId="786" priority="212" stopIfTrue="1">
      <formula>($F$9&lt;=0.85*$C$7)</formula>
    </cfRule>
  </conditionalFormatting>
  <conditionalFormatting sqref="L18 L150 L24 L30 L156 L36 L42 L48 L54 L60 L66 L72 L78 L84 L90 L96 L102 L108 L12 L114 L120 L126 L132 L138 L144 L162">
    <cfRule type="expression" dxfId="785" priority="210" stopIfTrue="1">
      <formula>$S12=1</formula>
    </cfRule>
    <cfRule type="expression" dxfId="784" priority="211" stopIfTrue="1">
      <formula>$S12=0</formula>
    </cfRule>
  </conditionalFormatting>
  <conditionalFormatting sqref="M18 M144 M24 M30 M12 M36 M42 M48 M54 M60 M66 M72 M78 M84 M90 M96 M102 M108 M114 M120 M126 M132 M156 M150 M138 M162">
    <cfRule type="expression" dxfId="783" priority="208" stopIfTrue="1">
      <formula>$T12=1</formula>
    </cfRule>
    <cfRule type="expression" dxfId="782" priority="209" stopIfTrue="1">
      <formula>$T12=0</formula>
    </cfRule>
  </conditionalFormatting>
  <conditionalFormatting sqref="R162 R108 R138 R144 R150 R132 R12 R30 R42 R66 R78 R90 R102 R114 R18 R24 R36 R48 R54 R60 R126 R156 R72 R84 R96 R120">
    <cfRule type="expression" dxfId="781" priority="205" stopIfTrue="1">
      <formula>LEFT(R12,1)="5"</formula>
    </cfRule>
    <cfRule type="expression" dxfId="780" priority="206" stopIfTrue="1">
      <formula>LEFT(R12,1)="4"</formula>
    </cfRule>
    <cfRule type="expression" dxfId="779" priority="207" stopIfTrue="1">
      <formula>OR(LEFT(R12,1)="3",LEFT(R12,1)="2")</formula>
    </cfRule>
  </conditionalFormatting>
  <conditionalFormatting sqref="R162 R108 R138 R144 R150 R132 R12 R30 R42 R66 R78 R90 R102 R114 R18 R24 R36 R48 R54 R60 R126 R156 R72 R84 R96 R120">
    <cfRule type="expression" dxfId="778" priority="202" stopIfTrue="1">
      <formula>LEFT(R12,1)="5"</formula>
    </cfRule>
    <cfRule type="expression" dxfId="777" priority="203" stopIfTrue="1">
      <formula>LEFT(R12,1)="4"</formula>
    </cfRule>
    <cfRule type="expression" dxfId="776" priority="204" stopIfTrue="1">
      <formula>OR(LEFT(R12,1)="3",LEFT(R12,1)="2")</formula>
    </cfRule>
  </conditionalFormatting>
  <conditionalFormatting sqref="K11:V11 K168:T65536">
    <cfRule type="cellIs" dxfId="775" priority="199" stopIfTrue="1" operator="equal">
      <formula>"5-Risque Intolérable"</formula>
    </cfRule>
    <cfRule type="cellIs" dxfId="774" priority="200" stopIfTrue="1" operator="equal">
      <formula>"4-Risque Substantiel"</formula>
    </cfRule>
    <cfRule type="cellIs" dxfId="773" priority="201"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772" priority="196" stopIfTrue="1">
      <formula>LEFT(K12,1)="5"</formula>
    </cfRule>
    <cfRule type="expression" dxfId="771" priority="197" stopIfTrue="1">
      <formula>LEFT(K12,1)="4"</formula>
    </cfRule>
    <cfRule type="expression" dxfId="770" priority="198" stopIfTrue="1">
      <formula>OR(LEFT(K12,1)="3",LEFT(K12,1)="2")</formula>
    </cfRule>
  </conditionalFormatting>
  <conditionalFormatting sqref="D8:G8">
    <cfRule type="expression" dxfId="769" priority="195" stopIfTrue="1">
      <formula>($F$9&lt;=0.85*$C$7)</formula>
    </cfRule>
  </conditionalFormatting>
  <conditionalFormatting sqref="L18 L150 L24 L30 L156 L36 L42 L48 L54 L60 L66 L72 L78 L84 L90 L96 L102 L108 L12 L114 L120 L126 L132 L138 L144 L162">
    <cfRule type="expression" dxfId="768" priority="193" stopIfTrue="1">
      <formula>$S12=1</formula>
    </cfRule>
    <cfRule type="expression" dxfId="767" priority="194" stopIfTrue="1">
      <formula>$S12=0</formula>
    </cfRule>
  </conditionalFormatting>
  <conditionalFormatting sqref="M18 M144 M24 M30 M12 M36 M42 M48 M54 M60 M66 M72 M78 M84 M90 M96 M102 M108 M114 M120 M126 M132 M156 M150 M138 M162">
    <cfRule type="expression" dxfId="766" priority="191" stopIfTrue="1">
      <formula>$T12=1</formula>
    </cfRule>
    <cfRule type="expression" dxfId="765" priority="192" stopIfTrue="1">
      <formula>$T12=0</formula>
    </cfRule>
  </conditionalFormatting>
  <conditionalFormatting sqref="R162 R108 R138 R144 R150 R132 R12 R30 R42 R66 R78 R90 R102 R114 R18 R24 R36 R48 R54 R60 R126 R156 R72 R84 R96 R120">
    <cfRule type="expression" dxfId="764" priority="188" stopIfTrue="1">
      <formula>LEFT(R12,1)="5"</formula>
    </cfRule>
    <cfRule type="expression" dxfId="763" priority="189" stopIfTrue="1">
      <formula>LEFT(R12,1)="4"</formula>
    </cfRule>
    <cfRule type="expression" dxfId="762" priority="190" stopIfTrue="1">
      <formula>OR(LEFT(R12,1)="3",LEFT(R12,1)="2")</formula>
    </cfRule>
  </conditionalFormatting>
  <conditionalFormatting sqref="R162 R108 R138 R144 R150 R132 R12 R30 R42 R66 R78 R90 R102 R114 R18 R24 R36 R48 R54 R60 R126 R156 R72 R84 R96 R120">
    <cfRule type="expression" dxfId="761" priority="185" stopIfTrue="1">
      <formula>LEFT(R12,1)="5"</formula>
    </cfRule>
    <cfRule type="expression" dxfId="760" priority="186" stopIfTrue="1">
      <formula>LEFT(R12,1)="4"</formula>
    </cfRule>
    <cfRule type="expression" dxfId="759" priority="187" stopIfTrue="1">
      <formula>OR(LEFT(R12,1)="3",LEFT(R12,1)="2")</formula>
    </cfRule>
  </conditionalFormatting>
  <conditionalFormatting sqref="K11:V11 K168:T65536">
    <cfRule type="cellIs" dxfId="758" priority="182" stopIfTrue="1" operator="equal">
      <formula>"5-Risque Intolérable"</formula>
    </cfRule>
    <cfRule type="cellIs" dxfId="757" priority="183" stopIfTrue="1" operator="equal">
      <formula>"4-Risque Substantiel"</formula>
    </cfRule>
    <cfRule type="cellIs" dxfId="756" priority="184"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755" priority="179" stopIfTrue="1">
      <formula>LEFT(K12,1)="5"</formula>
    </cfRule>
    <cfRule type="expression" dxfId="754" priority="180" stopIfTrue="1">
      <formula>LEFT(K12,1)="4"</formula>
    </cfRule>
    <cfRule type="expression" dxfId="753" priority="181" stopIfTrue="1">
      <formula>OR(LEFT(K12,1)="3",LEFT(K12,1)="2")</formula>
    </cfRule>
  </conditionalFormatting>
  <conditionalFormatting sqref="D8:G8">
    <cfRule type="expression" dxfId="752" priority="178" stopIfTrue="1">
      <formula>($F$9&lt;=0.85*$C$7)</formula>
    </cfRule>
  </conditionalFormatting>
  <conditionalFormatting sqref="L18 L150 L24 L30 L156 L36 L42 L48 L54 L60 L66 L72 L78 L84 L90 L96 L102 L108 L12 L114 L120 L126 L132 L138 L144 L162">
    <cfRule type="expression" dxfId="751" priority="176" stopIfTrue="1">
      <formula>$S12=1</formula>
    </cfRule>
    <cfRule type="expression" dxfId="750" priority="177" stopIfTrue="1">
      <formula>$S12=0</formula>
    </cfRule>
  </conditionalFormatting>
  <conditionalFormatting sqref="M18 M144 M24 M30 M12 M36 M42 M48 M54 M60 M66 M72 M78 M84 M90 M96 M102 M108 M114 M120 M126 M132 M156 M150 M138 M162">
    <cfRule type="expression" dxfId="749" priority="174" stopIfTrue="1">
      <formula>$T12=1</formula>
    </cfRule>
    <cfRule type="expression" dxfId="748" priority="175" stopIfTrue="1">
      <formula>$T12=0</formula>
    </cfRule>
  </conditionalFormatting>
  <conditionalFormatting sqref="R162 R108 R138 R144 R150 R132 R12 R30 R42 R66 R78 R90 R102 R114 R18 R24 R36 R48 R54 R60 R126 R156 R72 R84 R96 R120">
    <cfRule type="expression" dxfId="747" priority="171" stopIfTrue="1">
      <formula>LEFT(R12,1)="5"</formula>
    </cfRule>
    <cfRule type="expression" dxfId="746" priority="172" stopIfTrue="1">
      <formula>LEFT(R12,1)="4"</formula>
    </cfRule>
    <cfRule type="expression" dxfId="745" priority="173" stopIfTrue="1">
      <formula>OR(LEFT(R12,1)="3",LEFT(R12,1)="2")</formula>
    </cfRule>
  </conditionalFormatting>
  <conditionalFormatting sqref="R162 R108 R138 R144 R150 R132 R12 R30 R42 R66 R78 R90 R102 R114 R18 R24 R36 R48 R54 R60 R126 R156 R72 R84 R96 R120">
    <cfRule type="expression" dxfId="744" priority="168" stopIfTrue="1">
      <formula>LEFT(R12,1)="5"</formula>
    </cfRule>
    <cfRule type="expression" dxfId="743" priority="169" stopIfTrue="1">
      <formula>LEFT(R12,1)="4"</formula>
    </cfRule>
    <cfRule type="expression" dxfId="742" priority="170" stopIfTrue="1">
      <formula>OR(LEFT(R12,1)="3",LEFT(R12,1)="2")</formula>
    </cfRule>
  </conditionalFormatting>
  <conditionalFormatting sqref="K11:V11 K168:T65536">
    <cfRule type="cellIs" dxfId="741" priority="165" stopIfTrue="1" operator="equal">
      <formula>"5-Risque Intolérable"</formula>
    </cfRule>
    <cfRule type="cellIs" dxfId="740" priority="166" stopIfTrue="1" operator="equal">
      <formula>"4-Risque Substantiel"</formula>
    </cfRule>
    <cfRule type="cellIs" dxfId="739" priority="167"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738" priority="162" stopIfTrue="1">
      <formula>LEFT(K12,1)="5"</formula>
    </cfRule>
    <cfRule type="expression" dxfId="737" priority="163" stopIfTrue="1">
      <formula>LEFT(K12,1)="4"</formula>
    </cfRule>
    <cfRule type="expression" dxfId="736" priority="164" stopIfTrue="1">
      <formula>OR(LEFT(K12,1)="3",LEFT(K12,1)="2")</formula>
    </cfRule>
  </conditionalFormatting>
  <conditionalFormatting sqref="D8:G8">
    <cfRule type="expression" dxfId="735" priority="161" stopIfTrue="1">
      <formula>($F$9&lt;=0.85*$C$7)</formula>
    </cfRule>
  </conditionalFormatting>
  <conditionalFormatting sqref="L18 L150 L24 L30 L156 L36 L42 L48 L54 L60 L66 L72 L78 L84 L90 L96 L102 L108 L12 L114 L120 L126 L132 L138 L144 L162">
    <cfRule type="expression" dxfId="734" priority="159" stopIfTrue="1">
      <formula>$S12=1</formula>
    </cfRule>
    <cfRule type="expression" dxfId="733" priority="160" stopIfTrue="1">
      <formula>$S12=0</formula>
    </cfRule>
  </conditionalFormatting>
  <conditionalFormatting sqref="M18 M144 M24 M30 M12 M36 M42 M48 M54 M60 M66 M72 M78 M84 M90 M96 M102 M108 M114 M120 M126 M132 M156 M150 M138 M162">
    <cfRule type="expression" dxfId="732" priority="157" stopIfTrue="1">
      <formula>$T12=1</formula>
    </cfRule>
    <cfRule type="expression" dxfId="731" priority="158" stopIfTrue="1">
      <formula>$T12=0</formula>
    </cfRule>
  </conditionalFormatting>
  <conditionalFormatting sqref="R162 R108 R138 R144 R150 R132 R12 R30 R42 R66 R78 R90 R102 R114 R18 R24 R36 R48 R54 R60 R126 R156 R72 R84 R96 R120">
    <cfRule type="expression" dxfId="730" priority="154" stopIfTrue="1">
      <formula>LEFT(R12,1)="5"</formula>
    </cfRule>
    <cfRule type="expression" dxfId="729" priority="155" stopIfTrue="1">
      <formula>LEFT(R12,1)="4"</formula>
    </cfRule>
    <cfRule type="expression" dxfId="728" priority="156" stopIfTrue="1">
      <formula>OR(LEFT(R12,1)="3",LEFT(R12,1)="2")</formula>
    </cfRule>
  </conditionalFormatting>
  <conditionalFormatting sqref="R162 R108 R138 R144 R150 R132 R12 R30 R42 R66 R78 R90 R102 R114 R18 R24 R36 R48 R54 R60 R126 R156 R72 R84 R96 R120">
    <cfRule type="expression" dxfId="727" priority="151" stopIfTrue="1">
      <formula>LEFT(R12,1)="5"</formula>
    </cfRule>
    <cfRule type="expression" dxfId="726" priority="152" stopIfTrue="1">
      <formula>LEFT(R12,1)="4"</formula>
    </cfRule>
    <cfRule type="expression" dxfId="725" priority="153" stopIfTrue="1">
      <formula>OR(LEFT(R12,1)="3",LEFT(R12,1)="2")</formula>
    </cfRule>
  </conditionalFormatting>
  <conditionalFormatting sqref="K11:V11 K168:T65536">
    <cfRule type="cellIs" dxfId="724" priority="148" stopIfTrue="1" operator="equal">
      <formula>"5-Risque Intolérable"</formula>
    </cfRule>
    <cfRule type="cellIs" dxfId="723" priority="149" stopIfTrue="1" operator="equal">
      <formula>"4-Risque Substantiel"</formula>
    </cfRule>
    <cfRule type="cellIs" dxfId="722" priority="150"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66 K98:K122 K124:K133 K147:K157 K160:K167 K135:K145 K68:K96">
    <cfRule type="expression" dxfId="721" priority="145" stopIfTrue="1">
      <formula>LEFT(K12,1)="5"</formula>
    </cfRule>
    <cfRule type="expression" dxfId="720" priority="146" stopIfTrue="1">
      <formula>LEFT(K12,1)="4"</formula>
    </cfRule>
    <cfRule type="expression" dxfId="719" priority="147" stopIfTrue="1">
      <formula>OR(LEFT(K12,1)="3",LEFT(K12,1)="2")</formula>
    </cfRule>
  </conditionalFormatting>
  <conditionalFormatting sqref="D8:G8">
    <cfRule type="expression" dxfId="718" priority="144" stopIfTrue="1">
      <formula>($F$9&lt;=0.85*$C$7)</formula>
    </cfRule>
  </conditionalFormatting>
  <conditionalFormatting sqref="L18 L150 L24 L30 L156 L36 L42 L48 L54 L60 L66 L72 L78 L84 L90 L96 L102 L108 L12 L114 L120 L126 L132 L138 L144 L162">
    <cfRule type="expression" dxfId="717" priority="142" stopIfTrue="1">
      <formula>$S12=1</formula>
    </cfRule>
    <cfRule type="expression" dxfId="716" priority="143" stopIfTrue="1">
      <formula>$S12=0</formula>
    </cfRule>
  </conditionalFormatting>
  <conditionalFormatting sqref="M18 M144 M24 M30 M12 M36 M42 M48 M54 M60 M66 M72 M78 M84 M90 M96 M102 M108 M114 M120 M126 M132 M156 M150 M138 M162">
    <cfRule type="expression" dxfId="715" priority="140" stopIfTrue="1">
      <formula>$T12=1</formula>
    </cfRule>
    <cfRule type="expression" dxfId="714" priority="141" stopIfTrue="1">
      <formula>$T12=0</formula>
    </cfRule>
  </conditionalFormatting>
  <conditionalFormatting sqref="R162 R108 R138 R144 R150 R132 R12 R30 R42 R66 R78 R90 R102 R114 R18 R24 R36 R48 R54 R60 R126 R156 R72 R84 R96 R120">
    <cfRule type="expression" dxfId="713" priority="137" stopIfTrue="1">
      <formula>LEFT(R12,1)="5"</formula>
    </cfRule>
    <cfRule type="expression" dxfId="712" priority="138" stopIfTrue="1">
      <formula>LEFT(R12,1)="4"</formula>
    </cfRule>
    <cfRule type="expression" dxfId="711" priority="139" stopIfTrue="1">
      <formula>OR(LEFT(R12,1)="3",LEFT(R12,1)="2")</formula>
    </cfRule>
  </conditionalFormatting>
  <conditionalFormatting sqref="R162 R108 R138 R144 R150 R132 R12 R30 R42 R66 R78 R90 R102 R114 R18 R24 R36 R48 R54 R60 R126 R156 R72 R84 R96 R120">
    <cfRule type="expression" dxfId="710" priority="134" stopIfTrue="1">
      <formula>LEFT(R12,1)="5"</formula>
    </cfRule>
    <cfRule type="expression" dxfId="709" priority="135" stopIfTrue="1">
      <formula>LEFT(R12,1)="4"</formula>
    </cfRule>
    <cfRule type="expression" dxfId="708" priority="136" stopIfTrue="1">
      <formula>OR(LEFT(R12,1)="3",LEFT(R12,1)="2")</formula>
    </cfRule>
  </conditionalFormatting>
  <conditionalFormatting sqref="K168:T65536 K11:V11">
    <cfRule type="cellIs" dxfId="707" priority="131" stopIfTrue="1" operator="equal">
      <formula>"5-Risque Intolérable"</formula>
    </cfRule>
    <cfRule type="cellIs" dxfId="706" priority="132" stopIfTrue="1" operator="equal">
      <formula>"4-Risque Substantiel"</formula>
    </cfRule>
    <cfRule type="cellIs" dxfId="705" priority="133" stopIfTrue="1" operator="between">
      <formula>"2-Risque Tolérable"</formula>
      <formula>"3-Risque Modéré"</formula>
    </cfRule>
  </conditionalFormatting>
  <conditionalFormatting sqref="N162:P162 R162 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K12:K66 K98:K122 K124:K133 K147:K157 K160:K167 K135:K145 K68:K96">
    <cfRule type="expression" dxfId="704" priority="128" stopIfTrue="1">
      <formula>LEFT(K12,1)="5"</formula>
    </cfRule>
    <cfRule type="expression" dxfId="703" priority="129" stopIfTrue="1">
      <formula>LEFT(K12,1)="4"</formula>
    </cfRule>
    <cfRule type="expression" dxfId="702" priority="130" stopIfTrue="1">
      <formula>OR(LEFT(K12,1)="3",LEFT(K12,1)="2")</formula>
    </cfRule>
  </conditionalFormatting>
  <conditionalFormatting sqref="L18 L150 L24 L30 L156 L36 L42 L48 L54 L60 L66 L72 L78 L84 L90 L96 L102 L108 L12 L114 L120 L126 L132 L138 L144 L162">
    <cfRule type="expression" dxfId="701" priority="126" stopIfTrue="1">
      <formula>$S12=1</formula>
    </cfRule>
    <cfRule type="expression" dxfId="700" priority="127" stopIfTrue="1">
      <formula>$S12=0</formula>
    </cfRule>
  </conditionalFormatting>
  <conditionalFormatting sqref="M18 M144 M24 M30 M12 M36 M42 M48 M54 M60 M66 M72 M78 M84 M90 M96 M102 M108 M114 M120 M126 M132 M156 M150 M138 M162">
    <cfRule type="expression" dxfId="699" priority="124" stopIfTrue="1">
      <formula>$T12=1</formula>
    </cfRule>
    <cfRule type="expression" dxfId="698" priority="125" stopIfTrue="1">
      <formula>$T12=0</formula>
    </cfRule>
  </conditionalFormatting>
  <conditionalFormatting sqref="D8:G8">
    <cfRule type="expression" dxfId="697" priority="123" stopIfTrue="1">
      <formula>($F$9&lt;=0.85*$C$7)</formula>
    </cfRule>
  </conditionalFormatting>
  <conditionalFormatting sqref="R162 R108 R138 R144 R150 R132 R12 R30 R42 R66 R78 R90 R102 R114 R18 R24 R36 R48 R54 R60 R126 R156 R72 R84 R96 R120">
    <cfRule type="expression" dxfId="696" priority="120" stopIfTrue="1">
      <formula>LEFT(R12,1)="5"</formula>
    </cfRule>
    <cfRule type="expression" dxfId="695" priority="121" stopIfTrue="1">
      <formula>LEFT(R12,1)="4"</formula>
    </cfRule>
    <cfRule type="expression" dxfId="694" priority="122" stopIfTrue="1">
      <formula>OR(LEFT(R12,1)="3",LEFT(R12,1)="2")</formula>
    </cfRule>
  </conditionalFormatting>
  <conditionalFormatting sqref="R162 R108 R138 R144 R150 R132 R12 R30 R42 R66 R78 R90 R102 R114 R18 R24 R36 R48 R54 R60 R126 R156 R72 R84 R96 R120">
    <cfRule type="expression" dxfId="693" priority="117" stopIfTrue="1">
      <formula>LEFT(R12,1)="5"</formula>
    </cfRule>
    <cfRule type="expression" dxfId="692" priority="118" stopIfTrue="1">
      <formula>LEFT(R12,1)="4"</formula>
    </cfRule>
    <cfRule type="expression" dxfId="691" priority="119" stopIfTrue="1">
      <formula>OR(LEFT(R12,1)="3",LEFT(R12,1)="2")</formula>
    </cfRule>
  </conditionalFormatting>
  <conditionalFormatting sqref="K168:T65536 K11:V11">
    <cfRule type="cellIs" dxfId="690" priority="114" stopIfTrue="1" operator="equal">
      <formula>"5-Risque Intolérable"</formula>
    </cfRule>
    <cfRule type="cellIs" dxfId="689" priority="115" stopIfTrue="1" operator="equal">
      <formula>"4-Risque Substantiel"</formula>
    </cfRule>
    <cfRule type="cellIs" dxfId="688" priority="116" stopIfTrue="1" operator="between">
      <formula>"2-Risque Tolérable"</formula>
      <formula>"3-Risque Modéré"</formula>
    </cfRule>
  </conditionalFormatting>
  <conditionalFormatting sqref="N162:P162 R162 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K12:K66 K98:K122 K124:K133 K147:K157 K160:K167 K135:K145 K68:K96">
    <cfRule type="expression" dxfId="687" priority="111" stopIfTrue="1">
      <formula>LEFT(K12,1)="5"</formula>
    </cfRule>
    <cfRule type="expression" dxfId="686" priority="112" stopIfTrue="1">
      <formula>LEFT(K12,1)="4"</formula>
    </cfRule>
    <cfRule type="expression" dxfId="685" priority="113" stopIfTrue="1">
      <formula>OR(LEFT(K12,1)="3",LEFT(K12,1)="2")</formula>
    </cfRule>
  </conditionalFormatting>
  <conditionalFormatting sqref="L18 L150 L24 L30 L156 L36 L42 L48 L54 L60 L66 L72 L78 L84 L90 L96 L102 L108 L12 L114 L120 L126 L132 L138 L144 L162">
    <cfRule type="expression" dxfId="684" priority="109" stopIfTrue="1">
      <formula>$S12=1</formula>
    </cfRule>
    <cfRule type="expression" dxfId="683" priority="110" stopIfTrue="1">
      <formula>$S12=0</formula>
    </cfRule>
  </conditionalFormatting>
  <conditionalFormatting sqref="M18 M144 M24 M30 M12 M36 M42 M48 M54 M60 M66 M72 M78 M84 M90 M96 M102 M108 M114 M120 M126 M132 M156 M150 M138 M162">
    <cfRule type="expression" dxfId="682" priority="107" stopIfTrue="1">
      <formula>$T12=1</formula>
    </cfRule>
    <cfRule type="expression" dxfId="681" priority="108" stopIfTrue="1">
      <formula>$T12=0</formula>
    </cfRule>
  </conditionalFormatting>
  <conditionalFormatting sqref="D8:G8">
    <cfRule type="expression" dxfId="680" priority="106" stopIfTrue="1">
      <formula>($F$9&lt;=0.85*$C$7)</formula>
    </cfRule>
  </conditionalFormatting>
  <conditionalFormatting sqref="R162 R108 R138 R144 R150 R132 R12 R30 R42 R66 R78 R90 R102 R114 R18 R24 R36 R48 R54 R60 R126 R156 R72 R84 R96 R120">
    <cfRule type="expression" dxfId="679" priority="103" stopIfTrue="1">
      <formula>LEFT(R12,1)="5"</formula>
    </cfRule>
    <cfRule type="expression" dxfId="678" priority="104" stopIfTrue="1">
      <formula>LEFT(R12,1)="4"</formula>
    </cfRule>
    <cfRule type="expression" dxfId="677" priority="105" stopIfTrue="1">
      <formula>OR(LEFT(R12,1)="3",LEFT(R12,1)="2")</formula>
    </cfRule>
  </conditionalFormatting>
  <conditionalFormatting sqref="R162 R108 R138 R144 R150 R132 R12 R30 R42 R66 R78 R90 R102 R114 R18 R24 R36 R48 R54 R60 R126 R156 R72 R84 R96 R120">
    <cfRule type="expression" dxfId="676" priority="100" stopIfTrue="1">
      <formula>LEFT(R12,1)="5"</formula>
    </cfRule>
    <cfRule type="expression" dxfId="675" priority="101" stopIfTrue="1">
      <formula>LEFT(R12,1)="4"</formula>
    </cfRule>
    <cfRule type="expression" dxfId="674" priority="102" stopIfTrue="1">
      <formula>OR(LEFT(R12,1)="3",LEFT(R12,1)="2")</formula>
    </cfRule>
  </conditionalFormatting>
  <conditionalFormatting sqref="W11">
    <cfRule type="cellIs" dxfId="673" priority="97" stopIfTrue="1" operator="equal">
      <formula>"5-Risque Intolérable"</formula>
    </cfRule>
    <cfRule type="cellIs" dxfId="672" priority="98" stopIfTrue="1" operator="equal">
      <formula>"4-Risque Substantiel"</formula>
    </cfRule>
    <cfRule type="cellIs" dxfId="671" priority="99" stopIfTrue="1" operator="between">
      <formula>"2-Risque Tolérable"</formula>
      <formula>"3-Risque Modéré"</formula>
    </cfRule>
  </conditionalFormatting>
  <conditionalFormatting sqref="X11">
    <cfRule type="cellIs" dxfId="670" priority="94" stopIfTrue="1" operator="equal">
      <formula>"5-Risque Intolérable"</formula>
    </cfRule>
    <cfRule type="cellIs" dxfId="669" priority="95" stopIfTrue="1" operator="equal">
      <formula>"4-Risque Substantiel"</formula>
    </cfRule>
    <cfRule type="cellIs" dxfId="668" priority="96" stopIfTrue="1" operator="between">
      <formula>"2-Risque Tolérable"</formula>
      <formula>"3-Risque Modéré"</formula>
    </cfRule>
  </conditionalFormatting>
  <conditionalFormatting sqref="Y11">
    <cfRule type="cellIs" dxfId="667" priority="91" stopIfTrue="1" operator="equal">
      <formula>"5-Risque Intolérable"</formula>
    </cfRule>
    <cfRule type="cellIs" dxfId="666" priority="92" stopIfTrue="1" operator="equal">
      <formula>"4-Risque Substantiel"</formula>
    </cfRule>
    <cfRule type="cellIs" dxfId="665" priority="93" stopIfTrue="1" operator="between">
      <formula>"2-Risque Tolérable"</formula>
      <formula>"3-Risque Modéré"</formula>
    </cfRule>
  </conditionalFormatting>
  <conditionalFormatting sqref="V1:Y1">
    <cfRule type="cellIs" dxfId="664" priority="88" stopIfTrue="1" operator="equal">
      <formula>"5-Risque Intolérable"</formula>
    </cfRule>
    <cfRule type="cellIs" dxfId="663" priority="89" stopIfTrue="1" operator="equal">
      <formula>"4-Risque Substantiel"</formula>
    </cfRule>
    <cfRule type="cellIs" dxfId="662" priority="90" stopIfTrue="1" operator="between">
      <formula>"2-Risque Tolérable"</formula>
      <formula>"3-Risque Modéré"</formula>
    </cfRule>
  </conditionalFormatting>
  <conditionalFormatting sqref="Y11">
    <cfRule type="cellIs" dxfId="661" priority="85" stopIfTrue="1" operator="equal">
      <formula>"5-Risque Intolérable"</formula>
    </cfRule>
    <cfRule type="cellIs" dxfId="660" priority="86" stopIfTrue="1" operator="equal">
      <formula>"4-Risque Substantiel"</formula>
    </cfRule>
    <cfRule type="cellIs" dxfId="659" priority="87" stopIfTrue="1" operator="between">
      <formula>"2-Risque Tolérable"</formula>
      <formula>"3-Risque Modéré"</formula>
    </cfRule>
  </conditionalFormatting>
  <conditionalFormatting sqref="Y1">
    <cfRule type="cellIs" dxfId="658" priority="82" stopIfTrue="1" operator="equal">
      <formula>"5-Risque Intolérable"</formula>
    </cfRule>
    <cfRule type="cellIs" dxfId="657" priority="83" stopIfTrue="1" operator="equal">
      <formula>"4-Risque Substantiel"</formula>
    </cfRule>
    <cfRule type="cellIs" dxfId="656" priority="84" stopIfTrue="1" operator="between">
      <formula>"2-Risque Tolérable"</formula>
      <formula>"3-Risque Modéré"</formula>
    </cfRule>
  </conditionalFormatting>
  <conditionalFormatting sqref="K11:R11">
    <cfRule type="cellIs" dxfId="655" priority="79" stopIfTrue="1" operator="equal">
      <formula>"5-Risque Intolérable"</formula>
    </cfRule>
    <cfRule type="cellIs" dxfId="654" priority="80" stopIfTrue="1" operator="equal">
      <formula>"4-Risque Substantiel"</formula>
    </cfRule>
    <cfRule type="cellIs" dxfId="653" priority="81" stopIfTrue="1" operator="between">
      <formula>"2-Risque Tolérable"</formula>
      <formula>"3-Risque Modéré"</formula>
    </cfRule>
  </conditionalFormatting>
  <conditionalFormatting sqref="L11">
    <cfRule type="cellIs" dxfId="652" priority="76" stopIfTrue="1" operator="equal">
      <formula>"5-Risque Intolérable"</formula>
    </cfRule>
    <cfRule type="cellIs" dxfId="651" priority="77" stopIfTrue="1" operator="equal">
      <formula>"4-Risque Substantiel"</formula>
    </cfRule>
    <cfRule type="cellIs" dxfId="650" priority="78" stopIfTrue="1" operator="between">
      <formula>"2-Risque Tolérable"</formula>
      <formula>"3-Risque Modéré"</formula>
    </cfRule>
  </conditionalFormatting>
  <conditionalFormatting sqref="L11">
    <cfRule type="cellIs" dxfId="649" priority="73" stopIfTrue="1" operator="equal">
      <formula>"5-Risque Intolérable"</formula>
    </cfRule>
    <cfRule type="cellIs" dxfId="648" priority="74" stopIfTrue="1" operator="equal">
      <formula>"4-Risque Substantiel"</formula>
    </cfRule>
    <cfRule type="cellIs" dxfId="647" priority="75" stopIfTrue="1" operator="between">
      <formula>"2-Risque Tolérable"</formula>
      <formula>"3-Risque Modéré"</formula>
    </cfRule>
  </conditionalFormatting>
  <conditionalFormatting sqref="M11">
    <cfRule type="cellIs" dxfId="646" priority="70" stopIfTrue="1" operator="equal">
      <formula>"5-Risque Intolérable"</formula>
    </cfRule>
    <cfRule type="cellIs" dxfId="645" priority="71" stopIfTrue="1" operator="equal">
      <formula>"4-Risque Substantiel"</formula>
    </cfRule>
    <cfRule type="cellIs" dxfId="644" priority="72" stopIfTrue="1" operator="between">
      <formula>"2-Risque Tolérable"</formula>
      <formula>"3-Risque Modéré"</formula>
    </cfRule>
  </conditionalFormatting>
  <conditionalFormatting sqref="M11">
    <cfRule type="cellIs" dxfId="643" priority="67" stopIfTrue="1" operator="equal">
      <formula>"5-Risque Intolérable"</formula>
    </cfRule>
    <cfRule type="cellIs" dxfId="642" priority="68" stopIfTrue="1" operator="equal">
      <formula>"4-Risque Substantiel"</formula>
    </cfRule>
    <cfRule type="cellIs" dxfId="641" priority="69" stopIfTrue="1" operator="between">
      <formula>"2-Risque Tolérable"</formula>
      <formula>"3-Risque Modéré"</formula>
    </cfRule>
  </conditionalFormatting>
  <conditionalFormatting sqref="AI11">
    <cfRule type="cellIs" dxfId="640" priority="64" stopIfTrue="1" operator="equal">
      <formula>"5-Risque Intolérable"</formula>
    </cfRule>
    <cfRule type="cellIs" dxfId="639" priority="65" stopIfTrue="1" operator="equal">
      <formula>"4-Risque Substantiel"</formula>
    </cfRule>
    <cfRule type="cellIs" dxfId="638" priority="66" stopIfTrue="1" operator="between">
      <formula>"2-Risque Tolérable"</formula>
      <formula>"3-Risque Modéré"</formula>
    </cfRule>
  </conditionalFormatting>
  <conditionalFormatting sqref="K97">
    <cfRule type="expression" dxfId="637" priority="61" stopIfTrue="1">
      <formula>LEFT(K97,1)="5"</formula>
    </cfRule>
    <cfRule type="expression" dxfId="636" priority="62" stopIfTrue="1">
      <formula>LEFT(K97,1)="4"</formula>
    </cfRule>
    <cfRule type="expression" dxfId="635" priority="63" stopIfTrue="1">
      <formula>OR(LEFT(K97,1)="3",LEFT(K97,1)="2")</formula>
    </cfRule>
  </conditionalFormatting>
  <conditionalFormatting sqref="K123">
    <cfRule type="expression" dxfId="634" priority="58" stopIfTrue="1">
      <formula>LEFT(K123,1)="5"</formula>
    </cfRule>
    <cfRule type="expression" dxfId="633" priority="59" stopIfTrue="1">
      <formula>LEFT(K123,1)="4"</formula>
    </cfRule>
    <cfRule type="expression" dxfId="632" priority="60" stopIfTrue="1">
      <formula>OR(LEFT(K123,1)="3",LEFT(K123,1)="2")</formula>
    </cfRule>
  </conditionalFormatting>
  <conditionalFormatting sqref="K123">
    <cfRule type="expression" dxfId="631" priority="55" stopIfTrue="1">
      <formula>LEFT(K123,1)="5"</formula>
    </cfRule>
    <cfRule type="expression" dxfId="630" priority="56" stopIfTrue="1">
      <formula>LEFT(K123,1)="4"</formula>
    </cfRule>
    <cfRule type="expression" dxfId="629" priority="57" stopIfTrue="1">
      <formula>OR(LEFT(K123,1)="3",LEFT(K123,1)="2")</formula>
    </cfRule>
  </conditionalFormatting>
  <conditionalFormatting sqref="K123">
    <cfRule type="expression" dxfId="628" priority="52" stopIfTrue="1">
      <formula>LEFT(K123,1)="5"</formula>
    </cfRule>
    <cfRule type="expression" dxfId="627" priority="53" stopIfTrue="1">
      <formula>LEFT(K123,1)="4"</formula>
    </cfRule>
    <cfRule type="expression" dxfId="626" priority="54" stopIfTrue="1">
      <formula>OR(LEFT(K123,1)="3",LEFT(K123,1)="2")</formula>
    </cfRule>
  </conditionalFormatting>
  <conditionalFormatting sqref="K123">
    <cfRule type="expression" dxfId="625" priority="49" stopIfTrue="1">
      <formula>LEFT(K123,1)="5"</formula>
    </cfRule>
    <cfRule type="expression" dxfId="624" priority="50" stopIfTrue="1">
      <formula>LEFT(K123,1)="4"</formula>
    </cfRule>
    <cfRule type="expression" dxfId="623" priority="51" stopIfTrue="1">
      <formula>OR(LEFT(K123,1)="3",LEFT(K123,1)="2")</formula>
    </cfRule>
  </conditionalFormatting>
  <conditionalFormatting sqref="K123">
    <cfRule type="expression" dxfId="622" priority="46" stopIfTrue="1">
      <formula>LEFT(K123,1)="5"</formula>
    </cfRule>
    <cfRule type="expression" dxfId="621" priority="47" stopIfTrue="1">
      <formula>LEFT(K123,1)="4"</formula>
    </cfRule>
    <cfRule type="expression" dxfId="620" priority="48" stopIfTrue="1">
      <formula>OR(LEFT(K123,1)="3",LEFT(K123,1)="2")</formula>
    </cfRule>
  </conditionalFormatting>
  <conditionalFormatting sqref="K123">
    <cfRule type="expression" dxfId="619" priority="43" stopIfTrue="1">
      <formula>LEFT(K123,1)="5"</formula>
    </cfRule>
    <cfRule type="expression" dxfId="618" priority="44" stopIfTrue="1">
      <formula>LEFT(K123,1)="4"</formula>
    </cfRule>
    <cfRule type="expression" dxfId="617" priority="45" stopIfTrue="1">
      <formula>OR(LEFT(K123,1)="3",LEFT(K123,1)="2")</formula>
    </cfRule>
  </conditionalFormatting>
  <conditionalFormatting sqref="K123">
    <cfRule type="expression" dxfId="616" priority="40" stopIfTrue="1">
      <formula>LEFT(K123,1)="5"</formula>
    </cfRule>
    <cfRule type="expression" dxfId="615" priority="41" stopIfTrue="1">
      <formula>LEFT(K123,1)="4"</formula>
    </cfRule>
    <cfRule type="expression" dxfId="614" priority="42" stopIfTrue="1">
      <formula>OR(LEFT(K123,1)="3",LEFT(K123,1)="2")</formula>
    </cfRule>
  </conditionalFormatting>
  <conditionalFormatting sqref="K123">
    <cfRule type="expression" dxfId="613" priority="37" stopIfTrue="1">
      <formula>LEFT(K123,1)="5"</formula>
    </cfRule>
    <cfRule type="expression" dxfId="612" priority="38" stopIfTrue="1">
      <formula>LEFT(K123,1)="4"</formula>
    </cfRule>
    <cfRule type="expression" dxfId="611" priority="39" stopIfTrue="1">
      <formula>OR(LEFT(K123,1)="3",LEFT(K123,1)="2")</formula>
    </cfRule>
  </conditionalFormatting>
  <conditionalFormatting sqref="K123 AI123">
    <cfRule type="expression" dxfId="610" priority="34" stopIfTrue="1">
      <formula>LEFT(K123,1)="5"</formula>
    </cfRule>
    <cfRule type="expression" dxfId="609" priority="35" stopIfTrue="1">
      <formula>LEFT(K123,1)="4"</formula>
    </cfRule>
    <cfRule type="expression" dxfId="608" priority="36" stopIfTrue="1">
      <formula>OR(LEFT(K123,1)="3",LEFT(K123,1)="2")</formula>
    </cfRule>
  </conditionalFormatting>
  <conditionalFormatting sqref="K146">
    <cfRule type="expression" dxfId="607" priority="31" stopIfTrue="1">
      <formula>LEFT(K146,1)="5"</formula>
    </cfRule>
    <cfRule type="expression" dxfId="606" priority="32" stopIfTrue="1">
      <formula>LEFT(K146,1)="4"</formula>
    </cfRule>
    <cfRule type="expression" dxfId="605" priority="33" stopIfTrue="1">
      <formula>OR(LEFT(K146,1)="3",LEFT(K146,1)="2")</formula>
    </cfRule>
  </conditionalFormatting>
  <conditionalFormatting sqref="K146">
    <cfRule type="expression" dxfId="604" priority="28" stopIfTrue="1">
      <formula>LEFT(K146,1)="5"</formula>
    </cfRule>
    <cfRule type="expression" dxfId="603" priority="29" stopIfTrue="1">
      <formula>LEFT(K146,1)="4"</formula>
    </cfRule>
    <cfRule type="expression" dxfId="602" priority="30" stopIfTrue="1">
      <formula>OR(LEFT(K146,1)="3",LEFT(K146,1)="2")</formula>
    </cfRule>
  </conditionalFormatting>
  <conditionalFormatting sqref="K146">
    <cfRule type="expression" dxfId="601" priority="25" stopIfTrue="1">
      <formula>LEFT(K146,1)="5"</formula>
    </cfRule>
    <cfRule type="expression" dxfId="600" priority="26" stopIfTrue="1">
      <formula>LEFT(K146,1)="4"</formula>
    </cfRule>
    <cfRule type="expression" dxfId="599" priority="27" stopIfTrue="1">
      <formula>OR(LEFT(K146,1)="3",LEFT(K146,1)="2")</formula>
    </cfRule>
  </conditionalFormatting>
  <conditionalFormatting sqref="K158">
    <cfRule type="expression" dxfId="598" priority="22" stopIfTrue="1">
      <formula>LEFT(K158,1)="5"</formula>
    </cfRule>
    <cfRule type="expression" dxfId="597" priority="23" stopIfTrue="1">
      <formula>LEFT(K158,1)="4"</formula>
    </cfRule>
    <cfRule type="expression" dxfId="596" priority="24" stopIfTrue="1">
      <formula>OR(LEFT(K158,1)="3",LEFT(K158,1)="2")</formula>
    </cfRule>
  </conditionalFormatting>
  <conditionalFormatting sqref="K158">
    <cfRule type="expression" dxfId="595" priority="19" stopIfTrue="1">
      <formula>LEFT(K158,1)="5"</formula>
    </cfRule>
    <cfRule type="expression" dxfId="594" priority="20" stopIfTrue="1">
      <formula>LEFT(K158,1)="4"</formula>
    </cfRule>
    <cfRule type="expression" dxfId="593" priority="21" stopIfTrue="1">
      <formula>OR(LEFT(K158,1)="3",LEFT(K158,1)="2")</formula>
    </cfRule>
  </conditionalFormatting>
  <conditionalFormatting sqref="K158">
    <cfRule type="expression" dxfId="592" priority="16" stopIfTrue="1">
      <formula>LEFT(K158,1)="5"</formula>
    </cfRule>
    <cfRule type="expression" dxfId="591" priority="17" stopIfTrue="1">
      <formula>LEFT(K158,1)="4"</formula>
    </cfRule>
    <cfRule type="expression" dxfId="590" priority="18" stopIfTrue="1">
      <formula>OR(LEFT(K158,1)="3",LEFT(K158,1)="2")</formula>
    </cfRule>
  </conditionalFormatting>
  <conditionalFormatting sqref="K159">
    <cfRule type="expression" dxfId="589" priority="13" stopIfTrue="1">
      <formula>LEFT(K159,1)="5"</formula>
    </cfRule>
    <cfRule type="expression" dxfId="588" priority="14" stopIfTrue="1">
      <formula>LEFT(K159,1)="4"</formula>
    </cfRule>
    <cfRule type="expression" dxfId="587" priority="15" stopIfTrue="1">
      <formula>OR(LEFT(K159,1)="3",LEFT(K159,1)="2")</formula>
    </cfRule>
  </conditionalFormatting>
  <conditionalFormatting sqref="K159">
    <cfRule type="expression" dxfId="586" priority="10" stopIfTrue="1">
      <formula>LEFT(K159,1)="5"</formula>
    </cfRule>
    <cfRule type="expression" dxfId="585" priority="11" stopIfTrue="1">
      <formula>LEFT(K159,1)="4"</formula>
    </cfRule>
    <cfRule type="expression" dxfId="584" priority="12" stopIfTrue="1">
      <formula>OR(LEFT(K159,1)="3",LEFT(K159,1)="2")</formula>
    </cfRule>
  </conditionalFormatting>
  <conditionalFormatting sqref="K159">
    <cfRule type="expression" dxfId="583" priority="7" stopIfTrue="1">
      <formula>LEFT(K159,1)="5"</formula>
    </cfRule>
    <cfRule type="expression" dxfId="582" priority="8" stopIfTrue="1">
      <formula>LEFT(K159,1)="4"</formula>
    </cfRule>
    <cfRule type="expression" dxfId="581" priority="9" stopIfTrue="1">
      <formula>OR(LEFT(K159,1)="3",LEFT(K159,1)="2")</formula>
    </cfRule>
  </conditionalFormatting>
  <conditionalFormatting sqref="K134">
    <cfRule type="expression" dxfId="580" priority="4" stopIfTrue="1">
      <formula>LEFT(K134,1)="5"</formula>
    </cfRule>
    <cfRule type="expression" dxfId="579" priority="5" stopIfTrue="1">
      <formula>LEFT(K134,1)="4"</formula>
    </cfRule>
    <cfRule type="expression" dxfId="578" priority="6" stopIfTrue="1">
      <formula>OR(LEFT(K134,1)="3",LEFT(K134,1)="2")</formula>
    </cfRule>
  </conditionalFormatting>
  <conditionalFormatting sqref="K67">
    <cfRule type="expression" dxfId="577" priority="1" stopIfTrue="1">
      <formula>LEFT(K67,1)="5"</formula>
    </cfRule>
    <cfRule type="expression" dxfId="576" priority="2" stopIfTrue="1">
      <formula>LEFT(K67,1)="4"</formula>
    </cfRule>
    <cfRule type="expression" dxfId="575" priority="3" stopIfTrue="1">
      <formula>OR(LEFT(K67,1)="3",LEFT(K67,1)="2")</formula>
    </cfRule>
  </conditionalFormatting>
  <dataValidations count="3">
    <dataValidation type="list" allowBlank="1" showInputMessage="1" showErrorMessage="1" sqref="E13:E17 E97:E101 E25:E29 E31:E35 E37:E41 E43:E47 E49:E53 E55:E59 E61:E65 E133:E137 E73:E77 E79:E83 E85:E89 E91:E95 E19:E23 E103:E107 E109:E113 E115:E119 E163:E167 E127:E131 E157:E161 E139:E143 E121:E125 E151:E155 E145:E149 E67:E71" xr:uid="{71845A91-FEB8-41CA-BF26-B5B4827E3DC1}">
      <formula1>PPE</formula1>
    </dataValidation>
    <dataValidation type="list" allowBlank="1" showInputMessage="1" showErrorMessage="1" sqref="I19:I23 I13:I17 I25:I29 I31:I35 I37:I41 I43:I47 I49:I53 I55:I59 I61:I65 I133:I137 I73:I77 I79:I83 I85:I89 I91:I95 AG55:AG59 I103:I107 I109:I113 I115:I119 I97:I101 I127:I131 I157:I161 I139:I143 AG123 I151:I155 AG146 I163:I167 I121:I125 I145:I149 AG158:AG159 I67:I71" xr:uid="{D2D2BB51-3CA1-41CC-AE22-F78C6F76FB47}">
      <formula1>Seriousness</formula1>
    </dataValidation>
    <dataValidation type="list" allowBlank="1" showInputMessage="1" showErrorMessage="1" sqref="H13:H17 H19:H23 H25:H29 H31:H35 H37:H41 H43:H47 H49:H53 H55:H59 H61:H65 H133:H137 H73:H77 H79:H83 H85:H89 H91:H95 AF55:AF59 H103:H107 H109:H113 H115:H119 H97:H101 H127:H131 H157:H161 H139:H143 AF123 H151:H155 AF146 H163:H167 H121:H125 H145:H149 AF158:AF159 H67:H71" xr:uid="{9DCF1D94-CC49-4724-9726-02F972F73A32}">
      <formula1>Exposition</formula1>
    </dataValidation>
  </dataValidations>
  <pageMargins left="0.19685039370078741" right="0.19685039370078741" top="0.59055118110236227" bottom="0.59055118110236227" header="0.51181102362204722" footer="0.51181102362204722"/>
  <pageSetup paperSize="8" scale="4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32D1-890E-4B7C-9CFB-13C675776E4C}">
  <sheetPr codeName="Feuil24">
    <tabColor rgb="FFFF0000"/>
  </sheetPr>
  <dimension ref="A1:GY168"/>
  <sheetViews>
    <sheetView topLeftCell="A17" zoomScale="70" zoomScaleNormal="70" workbookViewId="0">
      <selection activeCell="D141" sqref="D141"/>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7109375" style="290" hidden="1" customWidth="1"/>
    <col min="11" max="11" width="15.7109375" style="90" customWidth="1"/>
    <col min="12" max="13" width="9.85546875" style="90" hidden="1" customWidth="1"/>
    <col min="14" max="18" width="12.7109375" style="90" customWidth="1"/>
    <col min="19" max="19" width="10.5703125" style="3" hidden="1" customWidth="1"/>
    <col min="20" max="20" width="9.140625" style="3" hidden="1" customWidth="1"/>
    <col min="21" max="22" width="11.42578125" style="319" hidden="1" customWidth="1"/>
    <col min="23" max="23" width="5.140625" style="319" hidden="1" customWidth="1"/>
    <col min="24" max="24" width="5" style="319" hidden="1" customWidth="1"/>
    <col min="25" max="25" width="11.42578125"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287"/>
      <c r="E1" s="287"/>
      <c r="F1" s="287"/>
      <c r="G1" s="287"/>
      <c r="H1" s="287"/>
      <c r="I1" s="287"/>
      <c r="J1" s="287"/>
      <c r="K1" s="287"/>
      <c r="L1" s="287"/>
      <c r="M1" s="287"/>
      <c r="N1" s="287"/>
      <c r="O1" s="287"/>
      <c r="P1" s="287"/>
      <c r="Q1" s="287"/>
      <c r="R1" s="413"/>
      <c r="S1" s="414"/>
      <c r="T1" s="414"/>
      <c r="U1" s="415">
        <f ca="1">TODAY()</f>
        <v>45455</v>
      </c>
      <c r="V1" s="155"/>
      <c r="W1" s="155"/>
      <c r="X1" s="155"/>
      <c r="Y1" s="155"/>
    </row>
    <row r="2" spans="1:207">
      <c r="B2" s="465" t="s">
        <v>343</v>
      </c>
      <c r="C2" s="499" t="s">
        <v>1275</v>
      </c>
      <c r="D2" s="505"/>
      <c r="E2" s="288"/>
      <c r="K2" s="290"/>
      <c r="L2" s="290"/>
      <c r="M2" s="290"/>
      <c r="N2" s="290"/>
      <c r="O2" s="290"/>
      <c r="P2" s="290"/>
      <c r="Q2" s="290"/>
      <c r="R2" s="290"/>
      <c r="S2" s="319"/>
      <c r="T2" s="319"/>
      <c r="V2" s="416"/>
    </row>
    <row r="3" spans="1:207">
      <c r="B3" s="466" t="s">
        <v>345</v>
      </c>
      <c r="C3" s="500" t="s">
        <v>646</v>
      </c>
      <c r="D3" s="288"/>
      <c r="E3" s="288"/>
      <c r="K3" s="290"/>
      <c r="L3" s="290"/>
      <c r="M3" s="290"/>
      <c r="N3" s="290"/>
      <c r="O3" s="290"/>
      <c r="P3" s="290"/>
      <c r="Q3" s="290"/>
      <c r="R3" s="290"/>
      <c r="S3" s="319"/>
      <c r="T3" s="319"/>
    </row>
    <row r="4" spans="1:207">
      <c r="B4" s="467" t="s">
        <v>347</v>
      </c>
      <c r="C4" s="501" t="s">
        <v>348</v>
      </c>
      <c r="D4" s="289"/>
      <c r="E4" s="289"/>
      <c r="K4" s="290"/>
      <c r="L4" s="290"/>
      <c r="M4" s="290"/>
      <c r="N4" s="290"/>
      <c r="O4" s="290"/>
      <c r="P4" s="290"/>
      <c r="Q4" s="290"/>
      <c r="R4" s="290"/>
      <c r="S4" s="319"/>
      <c r="T4" s="319"/>
    </row>
    <row r="5" spans="1:207">
      <c r="B5" s="468" t="s">
        <v>314</v>
      </c>
      <c r="C5" s="469">
        <v>40565</v>
      </c>
      <c r="K5" s="290"/>
      <c r="L5" s="290"/>
      <c r="M5" s="290"/>
      <c r="N5" s="290"/>
      <c r="O5" s="290"/>
      <c r="P5" s="290"/>
      <c r="Q5" s="290"/>
      <c r="R5" s="290"/>
      <c r="S5" s="319"/>
      <c r="T5" s="319"/>
    </row>
    <row r="6" spans="1:207">
      <c r="B6" s="502" t="s">
        <v>315</v>
      </c>
      <c r="C6" s="469">
        <v>45378</v>
      </c>
      <c r="K6" s="290"/>
      <c r="L6" s="290"/>
      <c r="M6" s="290"/>
      <c r="N6" s="290"/>
      <c r="O6" s="290"/>
      <c r="P6" s="290"/>
      <c r="Q6" s="290"/>
      <c r="R6" s="290"/>
      <c r="S6" s="319"/>
      <c r="T6" s="319"/>
    </row>
    <row r="7" spans="1:207">
      <c r="B7" s="466" t="s">
        <v>350</v>
      </c>
      <c r="C7" s="471">
        <f>IF(ISERROR(AVERAGE(F12:F176)),C7,AVERAGE(F12:F176))</f>
        <v>38</v>
      </c>
      <c r="K7" s="290"/>
      <c r="L7" s="290"/>
      <c r="M7" s="290"/>
      <c r="N7" s="290"/>
      <c r="O7" s="290"/>
      <c r="P7" s="290"/>
      <c r="Q7" s="290"/>
      <c r="R7" s="290"/>
      <c r="S7" s="319"/>
      <c r="T7" s="319"/>
    </row>
    <row r="8" spans="1:207">
      <c r="B8" s="514" t="s">
        <v>351</v>
      </c>
      <c r="C8" s="525" t="s">
        <v>751</v>
      </c>
      <c r="D8" s="865" t="str">
        <f>IF((F9&lt;=0.85*C7),"Alert: please reconsider your HWAG definition","")</f>
        <v/>
      </c>
      <c r="E8" s="865"/>
      <c r="F8" s="865"/>
      <c r="G8" s="865"/>
    </row>
    <row r="9" spans="1:207">
      <c r="F9" s="320">
        <f>IF(ISERROR(AVERAGE(F12:F162)),C7,AVERAGE(F12:F162))</f>
        <v>38</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9" t="s">
        <v>31</v>
      </c>
      <c r="Z11" s="316" t="s">
        <v>384</v>
      </c>
      <c r="AA11" s="317" t="s">
        <v>385</v>
      </c>
      <c r="AB11" s="205" t="s">
        <v>386</v>
      </c>
      <c r="AC11" s="206" t="s">
        <v>387</v>
      </c>
      <c r="AD11" s="226" t="s">
        <v>388</v>
      </c>
      <c r="AE11" s="207" t="s">
        <v>389</v>
      </c>
      <c r="AF11" s="228" t="s">
        <v>367</v>
      </c>
      <c r="AG11" s="228" t="s">
        <v>368</v>
      </c>
      <c r="AH11" s="229" t="s">
        <v>369</v>
      </c>
      <c r="AI11" s="230" t="s">
        <v>370</v>
      </c>
    </row>
    <row r="12" spans="1:207" s="524" customFormat="1" ht="14.25">
      <c r="A12" s="522" t="s">
        <v>253</v>
      </c>
      <c r="B12" s="391"/>
      <c r="C12" s="391"/>
      <c r="D12" s="391"/>
      <c r="E12" s="292"/>
      <c r="F12" s="292"/>
      <c r="G12" s="457"/>
      <c r="H12" s="454"/>
      <c r="I12" s="391"/>
      <c r="J12" s="391" t="str">
        <f>IF(SUM(J13:J17)=0,"",MAX(J13:J17))</f>
        <v/>
      </c>
      <c r="K12" s="24" t="str">
        <f>IF(ISERROR(VLOOKUP(Y12,'Directive OSH09 (FR)'!$T$6:$U$10,2,FALSE)),"",VLOOKUP(Y12,'Directive OSH09 (FR)'!$T$6:$U$10,2,FALSE))</f>
        <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163" t="str">
        <f>IF(J12="","",IF(J12&gt;=161,5,IF(J12&gt;=65,4,IF(J12&gt;=20,3,IF(J12&gt;=9,2,1)))))</f>
        <v/>
      </c>
      <c r="Z12" s="232"/>
      <c r="AA12" s="233"/>
      <c r="AB12" s="233"/>
      <c r="AC12" s="233"/>
      <c r="AD12" s="234"/>
      <c r="AE12" s="232"/>
      <c r="AF12" s="233"/>
      <c r="AG12" s="233"/>
      <c r="AH12" s="233"/>
      <c r="AI12" s="234"/>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c r="A13" s="508" t="s">
        <v>463</v>
      </c>
      <c r="B13" s="8"/>
      <c r="C13" s="8"/>
      <c r="D13" s="8"/>
      <c r="E13" s="266"/>
      <c r="F13" s="283"/>
      <c r="G13" s="321"/>
      <c r="H13" s="7"/>
      <c r="I13" s="8"/>
      <c r="J13" s="8" t="str">
        <f>IF(ISERROR(W13*X13),"",W13*X13)</f>
        <v/>
      </c>
      <c r="K13" s="14" t="str">
        <f>IF(ISERROR(VLOOKUP(Y13,'Directive OSH09 (FR)'!$T$6:$U$10,2,FALSE)),"",VLOOKUP(Y13,'Directive OSH09 (FR)'!$T$6:$U$10,2,FALSE))</f>
        <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t="str">
        <f>IF(ISERROR(VLOOKUP(H13,'Directive OSH09 (FR)'!$O$6:$P$10,2,FALSE)),"",VLOOKUP(H13,'Directive OSH09 (FR)'!$O$6:$P$10,2,FALSE))</f>
        <v/>
      </c>
      <c r="X13" s="3" t="str">
        <f>IF(ISERROR(VLOOKUP(I13,'Directive OSH09 (FR)'!$O$13:$P$17,2,FALSE)),"",VLOOKUP(I13,'Directive OSH09 (FR)'!$O$13:$P$17,2,FALSE))</f>
        <v/>
      </c>
      <c r="Y13" s="163" t="str">
        <f>IF(J13="","",IF(J13&gt;=161,5,IF(J13&gt;=65,4,IF(J13&gt;=20,3,IF(J13&gt;=9,2,1)))))</f>
        <v/>
      </c>
      <c r="Z13" s="196"/>
      <c r="AA13" s="177"/>
      <c r="AB13" s="177"/>
      <c r="AC13" s="177"/>
      <c r="AD13" s="197"/>
      <c r="AE13" s="196"/>
      <c r="AF13" s="177"/>
      <c r="AG13" s="177"/>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404"/>
      <c r="B14" s="8"/>
      <c r="C14" s="8"/>
      <c r="D14" s="8"/>
      <c r="E14" s="266"/>
      <c r="F14" s="283"/>
      <c r="G14" s="321"/>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16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404"/>
      <c r="B15" s="8"/>
      <c r="C15" s="8"/>
      <c r="D15" s="8"/>
      <c r="E15" s="266"/>
      <c r="F15" s="283"/>
      <c r="G15" s="321"/>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16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83"/>
      <c r="G16" s="321"/>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16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93"/>
      <c r="G17" s="458"/>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16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92"/>
      <c r="G18" s="457"/>
      <c r="H18" s="454"/>
      <c r="I18" s="391"/>
      <c r="J18" s="391" t="str">
        <f>IF(SUM(J19:J23)=0,"",MAX(J19:J23))</f>
        <v/>
      </c>
      <c r="K18" s="24" t="str">
        <f>IF(ISERROR(VLOOKUP(Y18,'Directive OSH09 (FR)'!$T$6:$U$10,2,FALSE)),"",VLOOKUP(Y18,'Directive OSH09 (FR)'!$T$6:$U$10,2,FALSE))</f>
        <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163" t="str">
        <f>IF(J18="","",IF(J18&gt;=161,5,IF(J18&gt;=65,4,IF(J18&gt;=20,3,IF(J18&gt;=9,2,1)))))</f>
        <v/>
      </c>
      <c r="Z18" s="232"/>
      <c r="AA18" s="233"/>
      <c r="AB18" s="233"/>
      <c r="AC18" s="233"/>
      <c r="AD18" s="234"/>
      <c r="AE18" s="232"/>
      <c r="AF18" s="233"/>
      <c r="AG18" s="233"/>
      <c r="AH18" s="233"/>
      <c r="AI18" s="234"/>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c r="A19" s="260" t="s">
        <v>463</v>
      </c>
      <c r="B19" s="8"/>
      <c r="C19" s="8"/>
      <c r="D19" s="8"/>
      <c r="E19" s="266"/>
      <c r="F19" s="283"/>
      <c r="G19" s="321"/>
      <c r="H19" s="7"/>
      <c r="I19" s="8"/>
      <c r="J19" s="8" t="str">
        <f>IF(ISERROR(W19*X19),"",W19*X19)</f>
        <v/>
      </c>
      <c r="K19" s="14" t="str">
        <f>IF(ISERROR(VLOOKUP(Y19,'Directive OSH09 (FR)'!$T$6:$U$10,2,FALSE)),"",VLOOKUP(Y19,'Directive OSH09 (FR)'!$T$6:$U$10,2,FALSE))</f>
        <v/>
      </c>
      <c r="L19" s="126"/>
      <c r="M19" s="127"/>
      <c r="N19" s="27"/>
      <c r="O19" s="27"/>
      <c r="P19" s="27"/>
      <c r="Q19" s="57"/>
      <c r="R19" s="35"/>
      <c r="S19" s="7">
        <f t="shared" ref="S19:T23" ca="1" si="5">U19</f>
        <v>1</v>
      </c>
      <c r="T19" s="35">
        <f t="shared" ca="1" si="5"/>
        <v>1</v>
      </c>
      <c r="U19" s="3">
        <f ca="1">IF(A19="",0,IF(Q$18="",1,IF(Q$18+$U$18*365&lt;$U$1,1,0)))</f>
        <v>1</v>
      </c>
      <c r="V19" s="163">
        <f ca="1">IF(A19="",0,IF(Q$18="",1,IF(Q$18+$V$18*365&lt;$U$1,1,0)))</f>
        <v>1</v>
      </c>
      <c r="W19" s="162" t="str">
        <f>IF(ISERROR(VLOOKUP(H19,'Directive OSH09 (FR)'!$O$6:$P$10,2,FALSE)),"",VLOOKUP(H19,'Directive OSH09 (FR)'!$O$6:$P$10,2,FALSE))</f>
        <v/>
      </c>
      <c r="X19" s="3" t="str">
        <f>IF(ISERROR(VLOOKUP(I19,'Directive OSH09 (FR)'!$O$13:$P$17,2,FALSE)),"",VLOOKUP(I19,'Directive OSH09 (FR)'!$O$13:$P$17,2,FALSE))</f>
        <v/>
      </c>
      <c r="Y19" s="163" t="str">
        <f>IF(J19="","",IF(J19&gt;=161,5,IF(J19&gt;=65,4,IF(J19&gt;=20,3,IF(J19&gt;=9,2,1)))))</f>
        <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261"/>
      <c r="B20" s="8"/>
      <c r="C20" s="8"/>
      <c r="D20" s="8"/>
      <c r="E20" s="266"/>
      <c r="F20" s="283"/>
      <c r="G20" s="321"/>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163" t="str">
        <f t="shared" ref="Y20:Y23" si="9">IF(J20="","",IF(J20&gt;=161,5,IF(J20&gt;=65,4,IF(J20&gt;=20,3,IF(J20&gt;=9,2,1)))))</f>
        <v/>
      </c>
      <c r="Z20" s="417"/>
      <c r="AA20" s="418"/>
      <c r="AB20" s="418"/>
      <c r="AC20" s="418"/>
      <c r="AD20" s="419"/>
      <c r="AE20" s="417"/>
      <c r="AF20" s="418"/>
      <c r="AG20" s="418"/>
      <c r="AH20" s="418"/>
      <c r="AI20" s="419"/>
    </row>
    <row r="21" spans="1:207">
      <c r="A21" s="261"/>
      <c r="B21" s="8"/>
      <c r="C21" s="8"/>
      <c r="D21" s="8"/>
      <c r="E21" s="266"/>
      <c r="F21" s="283"/>
      <c r="G21" s="321"/>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163" t="str">
        <f t="shared" si="9"/>
        <v/>
      </c>
      <c r="Z21" s="417"/>
      <c r="AA21" s="418"/>
      <c r="AB21" s="418"/>
      <c r="AC21" s="418"/>
      <c r="AD21" s="419"/>
      <c r="AE21" s="417"/>
      <c r="AF21" s="418"/>
      <c r="AG21" s="418"/>
      <c r="AH21" s="418"/>
      <c r="AI21" s="419"/>
    </row>
    <row r="22" spans="1:207">
      <c r="A22" s="261"/>
      <c r="B22" s="8"/>
      <c r="C22" s="8"/>
      <c r="D22" s="8"/>
      <c r="E22" s="266"/>
      <c r="F22" s="283"/>
      <c r="G22" s="321"/>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163" t="str">
        <f t="shared" si="9"/>
        <v/>
      </c>
      <c r="Z22" s="417"/>
      <c r="AA22" s="418"/>
      <c r="AB22" s="418"/>
      <c r="AC22" s="418"/>
      <c r="AD22" s="419"/>
      <c r="AE22" s="417"/>
      <c r="AF22" s="418"/>
      <c r="AG22" s="418"/>
      <c r="AH22" s="418"/>
      <c r="AI22" s="419"/>
    </row>
    <row r="23" spans="1:207" ht="5.25" customHeight="1">
      <c r="A23" s="405"/>
      <c r="B23" s="62"/>
      <c r="C23" s="62"/>
      <c r="D23" s="62"/>
      <c r="E23" s="293"/>
      <c r="F23" s="293"/>
      <c r="G23" s="458"/>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163" t="str">
        <f t="shared" si="9"/>
        <v/>
      </c>
      <c r="Z23" s="417"/>
      <c r="AA23" s="418"/>
      <c r="AB23" s="418"/>
      <c r="AC23" s="418"/>
      <c r="AD23" s="419"/>
      <c r="AE23" s="417"/>
      <c r="AF23" s="418"/>
      <c r="AG23" s="418"/>
      <c r="AH23" s="418"/>
      <c r="AI23" s="419"/>
    </row>
    <row r="24" spans="1:207">
      <c r="A24" s="268" t="s">
        <v>263</v>
      </c>
      <c r="B24" s="391"/>
      <c r="C24" s="391"/>
      <c r="D24" s="391"/>
      <c r="E24" s="292"/>
      <c r="F24" s="292"/>
      <c r="G24" s="457"/>
      <c r="H24" s="454"/>
      <c r="I24" s="391"/>
      <c r="J24" s="391">
        <f>IF(SUM(J25:J29)=0,"",MAX(J25:J29))</f>
        <v>16</v>
      </c>
      <c r="K24" s="24" t="str">
        <f>IF(ISERROR(VLOOKUP(Y24,'Directive OSH09 (FR)'!$T$6:$U$10,2,FALSE)),"",VLOOKUP(Y24,'Directive OSH09 (FR)'!$T$6:$U$10,2,FALSE))</f>
        <v>2-Tolérable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IF(OR(L24="Yes",M24="Yes"),MAX(Q25:Q29),"")</f>
        <v/>
      </c>
      <c r="R24" s="34"/>
      <c r="S24" s="43">
        <f>IF(L24="Yes",IF(SUM(S25:S29)=0,0,1),2)</f>
        <v>2</v>
      </c>
      <c r="T24" s="34">
        <f>IF(M24="Yes",IF(SUM(T25:T29)=0,0,1),2)</f>
        <v>2</v>
      </c>
      <c r="U24" s="160">
        <v>0</v>
      </c>
      <c r="V24" s="161">
        <v>0</v>
      </c>
      <c r="W24" s="162" t="str">
        <f>IF(ISERROR(VLOOKUP(H24,'Directive OSH09 (FR)'!$O$6:$P$10,2,FALSE)),"",VLOOKUP(H24,'Directive OSH09 (FR)'!$O$6:$P$10,2,FALSE))</f>
        <v/>
      </c>
      <c r="X24" s="3" t="str">
        <f>IF(ISERROR(VLOOKUP(I24,'Directive OSH09 (FR)'!$O$13:$P$17,2,FALSE)),"",VLOOKUP(I24,'Directive OSH09 (FR)'!$O$13:$P$17,2,FALSE))</f>
        <v/>
      </c>
      <c r="Y24" s="163">
        <f>IF(J24="","",IF(J24&gt;=161,5,IF(J24&gt;=65,4,IF(J24&gt;=20,3,IF(J24&gt;=9,2,1)))))</f>
        <v>2</v>
      </c>
      <c r="Z24" s="232"/>
      <c r="AA24" s="233"/>
      <c r="AB24" s="233"/>
      <c r="AC24" s="233"/>
      <c r="AD24" s="234"/>
      <c r="AE24" s="232"/>
      <c r="AF24" s="233"/>
      <c r="AG24" s="233"/>
      <c r="AH24" s="233"/>
      <c r="AI24" s="234"/>
    </row>
    <row r="25" spans="1:207" ht="25.5">
      <c r="A25" s="261" t="s">
        <v>1276</v>
      </c>
      <c r="B25" s="255" t="s">
        <v>1277</v>
      </c>
      <c r="C25" s="8" t="s">
        <v>1278</v>
      </c>
      <c r="D25" s="8" t="s">
        <v>1279</v>
      </c>
      <c r="E25" s="266" t="s">
        <v>33</v>
      </c>
      <c r="F25" s="267">
        <v>38</v>
      </c>
      <c r="G25" s="321" t="s">
        <v>698</v>
      </c>
      <c r="H25" s="7" t="s">
        <v>35</v>
      </c>
      <c r="I25" s="8" t="s">
        <v>47</v>
      </c>
      <c r="J25" s="8">
        <f>IF(ISERROR(W25*X25),"",W25*X25)</f>
        <v>8</v>
      </c>
      <c r="K25" s="14" t="str">
        <f>IF(ISERROR(VLOOKUP(Y25,'Directive OSH09 (FR)'!$T$6:$U$10,2,FALSE)),"",VLOOKUP(Y25,'Directive OSH09 (FR)'!$T$6:$U$10,2,FALSE))</f>
        <v>1-Negligeable</v>
      </c>
      <c r="L25" s="126"/>
      <c r="M25" s="127"/>
      <c r="N25" s="27"/>
      <c r="O25" s="27"/>
      <c r="P25" s="27"/>
      <c r="Q25" s="57"/>
      <c r="R25" s="35"/>
      <c r="S25" s="7">
        <f t="shared" ref="S25:T29" si="10">U25</f>
        <v>1</v>
      </c>
      <c r="T25" s="35">
        <f t="shared" si="10"/>
        <v>1</v>
      </c>
      <c r="U25" s="3">
        <f>IF(A25="",0,IF(Q$24="",1,IF(Q$24+$U$24*365&lt;$U$1,1,0)))</f>
        <v>1</v>
      </c>
      <c r="V25" s="163">
        <f>IF(A25="",0,IF(Q$24="",1,IF(Q$24+$V$24*365&lt;$U$1,1,0)))</f>
        <v>1</v>
      </c>
      <c r="W25" s="162">
        <f>IF(ISERROR(VLOOKUP(H25,'Directive OSH09 (FR)'!$O$6:$P$10,2,FALSE)),"",VLOOKUP(H25,'Directive OSH09 (FR)'!$O$6:$P$10,2,FALSE))</f>
        <v>2</v>
      </c>
      <c r="X25" s="3">
        <f>IF(ISERROR(VLOOKUP(I25,'Directive OSH09 (FR)'!$O$13:$P$17,2,FALSE)),"",VLOOKUP(I25,'Directive OSH09 (FR)'!$O$13:$P$17,2,FALSE))</f>
        <v>4</v>
      </c>
      <c r="Y25" s="163">
        <f>IF(J25="","",IF(J25&gt;=161,5,IF(J25&gt;=65,4,IF(J25&gt;=20,3,IF(J25&gt;=9,2,1)))))</f>
        <v>1</v>
      </c>
      <c r="Z25" s="196"/>
      <c r="AA25" s="418"/>
      <c r="AB25" s="418"/>
      <c r="AC25" s="418"/>
      <c r="AD25" s="419"/>
      <c r="AE25" s="417"/>
      <c r="AF25" s="177"/>
      <c r="AG25" s="418"/>
      <c r="AH25" s="418"/>
      <c r="AI25" s="419"/>
    </row>
    <row r="26" spans="1:207" ht="63.75">
      <c r="A26" s="261" t="s">
        <v>1280</v>
      </c>
      <c r="B26" s="8" t="s">
        <v>1281</v>
      </c>
      <c r="C26" s="8" t="s">
        <v>1282</v>
      </c>
      <c r="D26" s="8" t="s">
        <v>1283</v>
      </c>
      <c r="E26" s="266" t="s">
        <v>36</v>
      </c>
      <c r="F26" s="267">
        <v>38</v>
      </c>
      <c r="G26" s="321" t="s">
        <v>698</v>
      </c>
      <c r="H26" s="7" t="s">
        <v>38</v>
      </c>
      <c r="I26" s="8" t="s">
        <v>47</v>
      </c>
      <c r="J26" s="8">
        <f t="shared" ref="J26:J29" si="11">IF(ISERROR(W26*X26),"",W26*X26)</f>
        <v>16</v>
      </c>
      <c r="K26" s="14" t="str">
        <f>IF(ISERROR(VLOOKUP(Y26,'Directive OSH09 (FR)'!$T$6:$U$10,2,FALSE)),"",VLOOKUP(Y26,'Directive OSH09 (FR)'!$T$6:$U$10,2,FALSE))</f>
        <v>2-Tolérable</v>
      </c>
      <c r="L26" s="126"/>
      <c r="M26" s="127"/>
      <c r="N26" s="27"/>
      <c r="O26" s="27"/>
      <c r="P26" s="27"/>
      <c r="Q26" s="57"/>
      <c r="R26" s="35"/>
      <c r="S26" s="7">
        <f t="shared" si="10"/>
        <v>1</v>
      </c>
      <c r="T26" s="35">
        <f t="shared" si="10"/>
        <v>1</v>
      </c>
      <c r="U26" s="3">
        <f t="shared" ref="U26:U29" si="12">IF(A26="",0,IF(Q$24="",1,IF(Q$24+$U$24*365&lt;$U$1,1,0)))</f>
        <v>1</v>
      </c>
      <c r="V26" s="163">
        <f t="shared" ref="V26:V29" si="13">IF(A26="",0,IF(Q$24="",1,IF(Q$24+$V$24*365&lt;$U$1,1,0)))</f>
        <v>1</v>
      </c>
      <c r="W26" s="162">
        <f>IF(ISERROR(VLOOKUP(H26,'Directive OSH09 (FR)'!$O$6:$P$10,2,FALSE)),"",VLOOKUP(H26,'Directive OSH09 (FR)'!$O$6:$P$10,2,FALSE))</f>
        <v>4</v>
      </c>
      <c r="X26" s="3">
        <f>IF(ISERROR(VLOOKUP(I26,'Directive OSH09 (FR)'!$O$13:$P$17,2,FALSE)),"",VLOOKUP(I26,'Directive OSH09 (FR)'!$O$13:$P$17,2,FALSE))</f>
        <v>4</v>
      </c>
      <c r="Y26" s="163">
        <f t="shared" ref="Y26:Y29" si="14">IF(J26="","",IF(J26&gt;=161,5,IF(J26&gt;=65,4,IF(J26&gt;=20,3,IF(J26&gt;=9,2,1)))))</f>
        <v>2</v>
      </c>
      <c r="Z26" s="196"/>
      <c r="AA26" s="418"/>
      <c r="AB26" s="418"/>
      <c r="AC26" s="418"/>
      <c r="AD26" s="419"/>
      <c r="AE26" s="417"/>
      <c r="AF26" s="418"/>
      <c r="AG26" s="418"/>
      <c r="AH26" s="418"/>
      <c r="AI26" s="419"/>
    </row>
    <row r="27" spans="1:207">
      <c r="A27" s="261"/>
      <c r="B27" s="8"/>
      <c r="C27" s="8"/>
      <c r="D27" s="8"/>
      <c r="E27" s="266"/>
      <c r="F27" s="267"/>
      <c r="G27" s="321"/>
      <c r="H27" s="7"/>
      <c r="I27" s="8"/>
      <c r="J27" s="8" t="str">
        <f t="shared" si="11"/>
        <v/>
      </c>
      <c r="K27" s="14" t="str">
        <f>IF(ISERROR(VLOOKUP(Y27,'Directive OSH09 (FR)'!$T$6:$U$10,2,FALSE)),"",VLOOKUP(Y27,'Directive OSH09 (FR)'!$T$6:$U$10,2,FALSE))</f>
        <v/>
      </c>
      <c r="L27" s="126"/>
      <c r="M27" s="127"/>
      <c r="N27" s="27"/>
      <c r="O27" s="27"/>
      <c r="P27" s="27"/>
      <c r="Q27" s="57"/>
      <c r="R27" s="35"/>
      <c r="S27" s="7">
        <f t="shared" si="10"/>
        <v>0</v>
      </c>
      <c r="T27" s="35">
        <f t="shared" si="10"/>
        <v>0</v>
      </c>
      <c r="U27" s="3">
        <f t="shared" si="12"/>
        <v>0</v>
      </c>
      <c r="V27" s="163">
        <f t="shared" si="13"/>
        <v>0</v>
      </c>
      <c r="W27" s="162" t="str">
        <f>IF(ISERROR(VLOOKUP(H27,'Directive OSH09 (FR)'!$O$6:$P$10,2,FALSE)),"",VLOOKUP(H27,'Directive OSH09 (FR)'!$O$6:$P$10,2,FALSE))</f>
        <v/>
      </c>
      <c r="X27" s="3" t="str">
        <f>IF(ISERROR(VLOOKUP(I27,'Directive OSH09 (FR)'!$O$13:$P$17,2,FALSE)),"",VLOOKUP(I27,'Directive OSH09 (FR)'!$O$13:$P$17,2,FALSE))</f>
        <v/>
      </c>
      <c r="Y27" s="163" t="str">
        <f t="shared" si="14"/>
        <v/>
      </c>
      <c r="Z27" s="417"/>
      <c r="AA27" s="418"/>
      <c r="AB27" s="418"/>
      <c r="AC27" s="418"/>
      <c r="AD27" s="419"/>
      <c r="AE27" s="417"/>
      <c r="AF27" s="418"/>
      <c r="AG27" s="418"/>
      <c r="AH27" s="418"/>
      <c r="AI27" s="419"/>
    </row>
    <row r="28" spans="1:207">
      <c r="A28" s="261"/>
      <c r="B28" s="8"/>
      <c r="C28" s="8"/>
      <c r="D28" s="8"/>
      <c r="E28" s="266"/>
      <c r="F28" s="267"/>
      <c r="G28" s="321"/>
      <c r="H28" s="7"/>
      <c r="I28" s="8"/>
      <c r="J28" s="8" t="str">
        <f t="shared" si="11"/>
        <v/>
      </c>
      <c r="K28" s="14" t="str">
        <f>IF(ISERROR(VLOOKUP(Y28,'Directive OSH09 (FR)'!$T$6:$U$10,2,FALSE)),"",VLOOKUP(Y28,'Directive OSH09 (FR)'!$T$6:$U$10,2,FALSE))</f>
        <v/>
      </c>
      <c r="L28" s="126"/>
      <c r="M28" s="127"/>
      <c r="N28" s="27"/>
      <c r="O28" s="27"/>
      <c r="P28" s="27"/>
      <c r="Q28" s="57"/>
      <c r="R28" s="35"/>
      <c r="S28" s="7">
        <f t="shared" si="10"/>
        <v>0</v>
      </c>
      <c r="T28" s="35">
        <f t="shared" si="10"/>
        <v>0</v>
      </c>
      <c r="U28" s="3">
        <f t="shared" si="12"/>
        <v>0</v>
      </c>
      <c r="V28" s="163">
        <f t="shared" si="13"/>
        <v>0</v>
      </c>
      <c r="W28" s="162" t="str">
        <f>IF(ISERROR(VLOOKUP(H28,'Directive OSH09 (FR)'!$O$6:$P$10,2,FALSE)),"",VLOOKUP(H28,'Directive OSH09 (FR)'!$O$6:$P$10,2,FALSE))</f>
        <v/>
      </c>
      <c r="X28" s="3" t="str">
        <f>IF(ISERROR(VLOOKUP(I28,'Directive OSH09 (FR)'!$O$13:$P$17,2,FALSE)),"",VLOOKUP(I28,'Directive OSH09 (FR)'!$O$13:$P$17,2,FALSE))</f>
        <v/>
      </c>
      <c r="Y28" s="163" t="str">
        <f t="shared" si="14"/>
        <v/>
      </c>
      <c r="Z28" s="417"/>
      <c r="AA28" s="418"/>
      <c r="AB28" s="418"/>
      <c r="AC28" s="418"/>
      <c r="AD28" s="419"/>
      <c r="AE28" s="417"/>
      <c r="AF28" s="418"/>
      <c r="AG28" s="418"/>
      <c r="AH28" s="418"/>
      <c r="AI28" s="419"/>
    </row>
    <row r="29" spans="1:207" ht="5.25" customHeight="1">
      <c r="A29" s="405"/>
      <c r="B29" s="62"/>
      <c r="C29" s="62"/>
      <c r="D29" s="62"/>
      <c r="E29" s="293"/>
      <c r="F29" s="282"/>
      <c r="G29" s="458"/>
      <c r="H29" s="61"/>
      <c r="I29" s="62"/>
      <c r="J29" s="62" t="str">
        <f t="shared" si="11"/>
        <v/>
      </c>
      <c r="K29" s="63" t="str">
        <f>IF(ISERROR(VLOOKUP(Y29,'Directive OSH09 (FR)'!$T$6:$U$10,2,FALSE)),"",VLOOKUP(Y29,'Directive OSH09 (FR)'!$T$6:$U$10,2,FALSE))</f>
        <v/>
      </c>
      <c r="L29" s="61"/>
      <c r="M29" s="64"/>
      <c r="N29" s="64"/>
      <c r="O29" s="64"/>
      <c r="P29" s="64"/>
      <c r="Q29" s="65"/>
      <c r="R29" s="66"/>
      <c r="S29" s="61">
        <f t="shared" si="10"/>
        <v>0</v>
      </c>
      <c r="T29" s="66">
        <f t="shared" si="10"/>
        <v>0</v>
      </c>
      <c r="U29" s="164">
        <f t="shared" si="12"/>
        <v>0</v>
      </c>
      <c r="V29" s="165">
        <f t="shared" si="13"/>
        <v>0</v>
      </c>
      <c r="W29" s="162" t="str">
        <f>IF(ISERROR(VLOOKUP(H29,'Directive OSH09 (FR)'!$O$6:$P$10,2,FALSE)),"",VLOOKUP(H29,'Directive OSH09 (FR)'!$O$6:$P$10,2,FALSE))</f>
        <v/>
      </c>
      <c r="X29" s="3" t="str">
        <f>IF(ISERROR(VLOOKUP(I29,'Directive OSH09 (FR)'!$O$13:$P$17,2,FALSE)),"",VLOOKUP(I29,'Directive OSH09 (FR)'!$O$13:$P$17,2,FALSE))</f>
        <v/>
      </c>
      <c r="Y29" s="163" t="str">
        <f t="shared" si="14"/>
        <v/>
      </c>
      <c r="Z29" s="417"/>
      <c r="AA29" s="418"/>
      <c r="AB29" s="418"/>
      <c r="AC29" s="418"/>
      <c r="AD29" s="419"/>
      <c r="AE29" s="417"/>
      <c r="AF29" s="418"/>
      <c r="AG29" s="418"/>
      <c r="AH29" s="418"/>
      <c r="AI29" s="419"/>
    </row>
    <row r="30" spans="1:207">
      <c r="A30" s="522" t="s">
        <v>267</v>
      </c>
      <c r="B30" s="391"/>
      <c r="C30" s="391"/>
      <c r="D30" s="391"/>
      <c r="E30" s="292"/>
      <c r="F30" s="281"/>
      <c r="G30" s="457"/>
      <c r="H30" s="454"/>
      <c r="I30" s="391"/>
      <c r="J30" s="391" t="str">
        <f>IF(SUM(J31:J38)=0,"",MAX(J31:J38))</f>
        <v/>
      </c>
      <c r="K30" s="24" t="str">
        <f>IF(ISERROR(VLOOKUP(Y30,'Directive OSH09 (FR)'!$T$6:$U$10,2,FALSE)),"",VLOOKUP(Y30,'Directive OSH09 (FR)'!$T$6:$U$10,2,FALSE))</f>
        <v/>
      </c>
      <c r="L30" s="43" t="str">
        <f>IF(ISERROR(VLOOKUP($A30,Dangers!$B$4:$G$1001,4,FALSE)),"ERR",IF(ISBLANK(VLOOKUP($A30,Dangers!$B$4:$G$1001,4,FALSE)),"","Yes"))</f>
        <v/>
      </c>
      <c r="M30" s="26" t="str">
        <f>IF(ISERROR(VLOOKUP($A30,Dangers!$B$4:$G$1001,6,FALSE)),"ERR",IF(ISBLANK((VLOOKUP($A30,Dangers!$B$4:$G$1001,6,FALSE))),"","Yes"))</f>
        <v/>
      </c>
      <c r="N30" s="26"/>
      <c r="O30" s="26"/>
      <c r="P30" s="26"/>
      <c r="Q30" s="132" t="str">
        <f>IF(OR(L30="Yes",M30="Yes"),MAX(Q31:Q38),"")</f>
        <v/>
      </c>
      <c r="R30" s="34"/>
      <c r="S30" s="43">
        <f>IF(L30="Yes",IF(SUM(S31:S38)=0,0,1),2)</f>
        <v>2</v>
      </c>
      <c r="T30" s="34">
        <f>IF(M30="Yes",IF(SUM(T31:T38)=0,0,1),2)</f>
        <v>2</v>
      </c>
      <c r="U30" s="160">
        <v>0</v>
      </c>
      <c r="V30" s="161">
        <v>0</v>
      </c>
      <c r="W30" s="162" t="str">
        <f>IF(ISERROR(VLOOKUP(H30,'Directive OSH09 (FR)'!$O$6:$P$10,2,FALSE)),"",VLOOKUP(H30,'Directive OSH09 (FR)'!$O$6:$P$10,2,FALSE))</f>
        <v/>
      </c>
      <c r="X30" s="3" t="str">
        <f>IF(ISERROR(VLOOKUP(I30,'Directive OSH09 (FR)'!$O$13:$P$17,2,FALSE)),"",VLOOKUP(I30,'Directive OSH09 (FR)'!$O$13:$P$17,2,FALSE))</f>
        <v/>
      </c>
      <c r="Y30" s="163" t="str">
        <f>IF(J30="","",IF(J30&gt;=161,5,IF(J30&gt;=65,4,IF(J30&gt;=20,3,IF(J30&gt;=9,2,1)))))</f>
        <v/>
      </c>
      <c r="Z30" s="232"/>
      <c r="AA30" s="233"/>
      <c r="AB30" s="233"/>
      <c r="AC30" s="233"/>
      <c r="AD30" s="234"/>
      <c r="AE30" s="232"/>
      <c r="AF30" s="233"/>
      <c r="AG30" s="233"/>
      <c r="AH30" s="233"/>
      <c r="AI30" s="234"/>
    </row>
    <row r="31" spans="1:207">
      <c r="A31" s="260" t="s">
        <v>463</v>
      </c>
      <c r="B31" s="8"/>
      <c r="C31" s="8"/>
      <c r="D31" s="8"/>
      <c r="E31" s="266"/>
      <c r="F31" s="267"/>
      <c r="G31" s="321"/>
      <c r="H31" s="7"/>
      <c r="I31" s="8"/>
      <c r="J31" s="8" t="str">
        <f>IF(ISERROR(W31*X31),"",W31*X31)</f>
        <v/>
      </c>
      <c r="K31" s="14" t="str">
        <f>IF(ISERROR(VLOOKUP(Y31,'Directive OSH09 (FR)'!$T$6:$U$10,2,FALSE)),"",VLOOKUP(Y31,'Directive OSH09 (FR)'!$T$6:$U$10,2,FALSE))</f>
        <v/>
      </c>
      <c r="L31" s="126"/>
      <c r="M31" s="127"/>
      <c r="N31" s="27"/>
      <c r="O31" s="27"/>
      <c r="P31" s="27"/>
      <c r="Q31" s="57"/>
      <c r="R31" s="35"/>
      <c r="S31" s="7">
        <f t="shared" ref="S31:T34" si="15">U31</f>
        <v>1</v>
      </c>
      <c r="T31" s="35">
        <f t="shared" si="15"/>
        <v>1</v>
      </c>
      <c r="U31" s="3">
        <f>IF(A31="",0,IF(Q$30="",1,IF(Q$30+$U$30*365&lt;$U$1,1,0)))</f>
        <v>1</v>
      </c>
      <c r="V31" s="163">
        <f>IF(A31="",0,IF(Q$30="",1,IF(Q$30+$V$30*365&lt;$U$1,1,0)))</f>
        <v>1</v>
      </c>
      <c r="W31" s="162" t="str">
        <f>IF(ISERROR(VLOOKUP(H31,'Directive OSH09 (FR)'!$O$6:$P$10,2,FALSE)),"",VLOOKUP(H31,'Directive OSH09 (FR)'!$O$6:$P$10,2,FALSE))</f>
        <v/>
      </c>
      <c r="X31" s="3" t="str">
        <f>IF(ISERROR(VLOOKUP(I31,'Directive OSH09 (FR)'!$O$13:$P$17,2,FALSE)),"",VLOOKUP(I31,'Directive OSH09 (FR)'!$O$13:$P$17,2,FALSE))</f>
        <v/>
      </c>
      <c r="Y31" s="163" t="str">
        <f>IF(J31="","",IF(J31&gt;=161,5,IF(J31&gt;=65,4,IF(J31&gt;=20,3,IF(J31&gt;=9,2,1)))))</f>
        <v/>
      </c>
      <c r="Z31" s="417"/>
      <c r="AA31" s="418"/>
      <c r="AB31" s="418"/>
      <c r="AC31" s="418"/>
      <c r="AD31" s="419"/>
      <c r="AE31" s="417"/>
      <c r="AF31" s="418"/>
      <c r="AG31" s="418"/>
      <c r="AH31" s="418"/>
      <c r="AI31" s="419"/>
    </row>
    <row r="32" spans="1:207">
      <c r="A32" s="261"/>
      <c r="B32" s="8"/>
      <c r="C32" s="8"/>
      <c r="D32" s="8"/>
      <c r="E32" s="266"/>
      <c r="F32" s="267"/>
      <c r="G32" s="321"/>
      <c r="H32" s="7"/>
      <c r="I32" s="8"/>
      <c r="J32" s="8" t="str">
        <f t="shared" ref="J32:J34" si="16">IF(ISERROR(W32*X32),"",W32*X32)</f>
        <v/>
      </c>
      <c r="K32" s="14" t="str">
        <f>IF(ISERROR(VLOOKUP(Y32,'Directive OSH09 (FR)'!$T$6:$U$10,2,FALSE)),"",VLOOKUP(Y32,'Directive OSH09 (FR)'!$T$6:$U$10,2,FALSE))</f>
        <v/>
      </c>
      <c r="L32" s="126"/>
      <c r="M32" s="127"/>
      <c r="N32" s="27"/>
      <c r="O32" s="27"/>
      <c r="P32" s="27"/>
      <c r="Q32" s="57"/>
      <c r="R32" s="35"/>
      <c r="S32" s="7">
        <f t="shared" si="15"/>
        <v>0</v>
      </c>
      <c r="T32" s="35">
        <f t="shared" si="15"/>
        <v>0</v>
      </c>
      <c r="U32" s="3">
        <f t="shared" ref="U32:U34" si="17">IF(A32="",0,IF(Q$30="",1,IF(Q$30+$U$30*365&lt;$U$1,1,0)))</f>
        <v>0</v>
      </c>
      <c r="V32" s="163">
        <f t="shared" ref="V32:V34" si="18">IF(A32="",0,IF(Q$30="",1,IF(Q$30+$V$30*365&lt;$U$1,1,0)))</f>
        <v>0</v>
      </c>
      <c r="W32" s="162" t="str">
        <f>IF(ISERROR(VLOOKUP(H32,'Directive OSH09 (FR)'!$O$6:$P$10,2,FALSE)),"",VLOOKUP(H32,'Directive OSH09 (FR)'!$O$6:$P$10,2,FALSE))</f>
        <v/>
      </c>
      <c r="X32" s="3" t="str">
        <f>IF(ISERROR(VLOOKUP(I32,'Directive OSH09 (FR)'!$O$13:$P$17,2,FALSE)),"",VLOOKUP(I32,'Directive OSH09 (FR)'!$O$13:$P$17,2,FALSE))</f>
        <v/>
      </c>
      <c r="Y32" s="163" t="str">
        <f t="shared" ref="Y32:Y34" si="19">IF(J32="","",IF(J32&gt;=161,5,IF(J32&gt;=65,4,IF(J32&gt;=20,3,IF(J32&gt;=9,2,1)))))</f>
        <v/>
      </c>
      <c r="Z32" s="417"/>
      <c r="AA32" s="418"/>
      <c r="AB32" s="418"/>
      <c r="AC32" s="418"/>
      <c r="AD32" s="419"/>
      <c r="AE32" s="417"/>
      <c r="AF32" s="418"/>
      <c r="AG32" s="418"/>
      <c r="AH32" s="418"/>
      <c r="AI32" s="419"/>
    </row>
    <row r="33" spans="1:35">
      <c r="A33" s="261"/>
      <c r="B33" s="8"/>
      <c r="C33" s="8"/>
      <c r="D33" s="8"/>
      <c r="E33" s="266"/>
      <c r="F33" s="267"/>
      <c r="G33" s="321"/>
      <c r="H33" s="7"/>
      <c r="I33" s="8"/>
      <c r="J33" s="8" t="str">
        <f t="shared" si="16"/>
        <v/>
      </c>
      <c r="K33" s="14" t="str">
        <f>IF(ISERROR(VLOOKUP(Y33,'Directive OSH09 (FR)'!$T$6:$U$10,2,FALSE)),"",VLOOKUP(Y33,'Directive OSH09 (FR)'!$T$6:$U$10,2,FALSE))</f>
        <v/>
      </c>
      <c r="L33" s="126"/>
      <c r="M33" s="127"/>
      <c r="N33" s="27"/>
      <c r="O33" s="27"/>
      <c r="P33" s="27"/>
      <c r="Q33" s="57"/>
      <c r="R33" s="35"/>
      <c r="S33" s="7">
        <f t="shared" si="15"/>
        <v>0</v>
      </c>
      <c r="T33" s="35">
        <f t="shared" si="15"/>
        <v>0</v>
      </c>
      <c r="U33" s="3">
        <f t="shared" si="17"/>
        <v>0</v>
      </c>
      <c r="V33" s="163">
        <f t="shared" si="18"/>
        <v>0</v>
      </c>
      <c r="W33" s="162" t="str">
        <f>IF(ISERROR(VLOOKUP(H33,'Directive OSH09 (FR)'!$O$6:$P$10,2,FALSE)),"",VLOOKUP(H33,'Directive OSH09 (FR)'!$O$6:$P$10,2,FALSE))</f>
        <v/>
      </c>
      <c r="X33" s="3" t="str">
        <f>IF(ISERROR(VLOOKUP(I33,'Directive OSH09 (FR)'!$O$13:$P$17,2,FALSE)),"",VLOOKUP(I33,'Directive OSH09 (FR)'!$O$13:$P$17,2,FALSE))</f>
        <v/>
      </c>
      <c r="Y33" s="163" t="str">
        <f t="shared" si="19"/>
        <v/>
      </c>
      <c r="Z33" s="417"/>
      <c r="AA33" s="418"/>
      <c r="AB33" s="418"/>
      <c r="AC33" s="418"/>
      <c r="AD33" s="419"/>
      <c r="AE33" s="417"/>
      <c r="AF33" s="418"/>
      <c r="AG33" s="418"/>
      <c r="AH33" s="418"/>
      <c r="AI33" s="419"/>
    </row>
    <row r="34" spans="1:35">
      <c r="A34" s="261"/>
      <c r="B34" s="8"/>
      <c r="C34" s="8"/>
      <c r="D34" s="8"/>
      <c r="E34" s="266"/>
      <c r="F34" s="267"/>
      <c r="G34" s="321"/>
      <c r="H34" s="7"/>
      <c r="I34" s="8"/>
      <c r="J34" s="8" t="str">
        <f t="shared" si="16"/>
        <v/>
      </c>
      <c r="K34" s="14" t="str">
        <f>IF(ISERROR(VLOOKUP(Y34,'Directive OSH09 (FR)'!$T$6:$U$10,2,FALSE)),"",VLOOKUP(Y34,'Directive OSH09 (FR)'!$T$6:$U$10,2,FALSE))</f>
        <v/>
      </c>
      <c r="L34" s="126"/>
      <c r="M34" s="127"/>
      <c r="N34" s="27"/>
      <c r="O34" s="27"/>
      <c r="P34" s="27"/>
      <c r="Q34" s="57"/>
      <c r="R34" s="35"/>
      <c r="S34" s="7">
        <f t="shared" si="15"/>
        <v>0</v>
      </c>
      <c r="T34" s="35">
        <f t="shared" si="15"/>
        <v>0</v>
      </c>
      <c r="U34" s="3">
        <f t="shared" si="17"/>
        <v>0</v>
      </c>
      <c r="V34" s="163">
        <f t="shared" si="18"/>
        <v>0</v>
      </c>
      <c r="W34" s="162" t="str">
        <f>IF(ISERROR(VLOOKUP(H34,'Directive OSH09 (FR)'!$O$6:$P$10,2,FALSE)),"",VLOOKUP(H34,'Directive OSH09 (FR)'!$O$6:$P$10,2,FALSE))</f>
        <v/>
      </c>
      <c r="X34" s="3" t="str">
        <f>IF(ISERROR(VLOOKUP(I34,'Directive OSH09 (FR)'!$O$13:$P$17,2,FALSE)),"",VLOOKUP(I34,'Directive OSH09 (FR)'!$O$13:$P$17,2,FALSE))</f>
        <v/>
      </c>
      <c r="Y34" s="163" t="str">
        <f t="shared" si="19"/>
        <v/>
      </c>
      <c r="Z34" s="417"/>
      <c r="AA34" s="418"/>
      <c r="AB34" s="418"/>
      <c r="AC34" s="418"/>
      <c r="AD34" s="419"/>
      <c r="AE34" s="417"/>
      <c r="AF34" s="418"/>
      <c r="AG34" s="418"/>
      <c r="AH34" s="418"/>
      <c r="AI34" s="419"/>
    </row>
    <row r="35" spans="1:35" ht="5.25" customHeight="1">
      <c r="A35" s="405"/>
      <c r="B35" s="62"/>
      <c r="C35" s="62"/>
      <c r="D35" s="62"/>
      <c r="E35" s="293"/>
      <c r="F35" s="282"/>
      <c r="G35" s="458"/>
      <c r="H35" s="61"/>
      <c r="I35" s="62"/>
      <c r="J35" s="62" t="str">
        <f>IF(ISERROR(W38*X38),"",W38*X38)</f>
        <v/>
      </c>
      <c r="K35" s="63" t="str">
        <f>IF(ISERROR(VLOOKUP(Y38,'Directive OSH09 (FR)'!$T$6:$U$10,2,FALSE)),"",VLOOKUP(Y38,'Directive OSH09 (FR)'!$T$6:$U$10,2,FALSE))</f>
        <v/>
      </c>
      <c r="L35" s="61"/>
      <c r="M35" s="64"/>
      <c r="N35" s="64"/>
      <c r="O35" s="64"/>
      <c r="P35" s="64"/>
      <c r="Q35" s="65"/>
      <c r="R35" s="66"/>
      <c r="S35" s="61">
        <f>U38</f>
        <v>0</v>
      </c>
      <c r="T35" s="66">
        <f>V38</f>
        <v>0</v>
      </c>
      <c r="U35" s="164">
        <f>IF(A38="",0,IF(Q$30="",1,IF(Q$30+$U$30*365&lt;$U$1,1,0)))</f>
        <v>0</v>
      </c>
      <c r="V35" s="165">
        <f>IF(A38="",0,IF(Q$30="",1,IF(Q$30+$V$30*365&lt;$U$1,1,0)))</f>
        <v>0</v>
      </c>
      <c r="W35" s="162" t="str">
        <f>IF(ISERROR(VLOOKUP(H38,'Directive OSH09 (FR)'!$O$6:$P$10,2,FALSE)),"",VLOOKUP(H38,'Directive OSH09 (FR)'!$O$6:$P$10,2,FALSE))</f>
        <v/>
      </c>
      <c r="X35" s="3" t="str">
        <f>IF(ISERROR(VLOOKUP(I38,'Directive OSH09 (FR)'!$O$13:$P$17,2,FALSE)),"",VLOOKUP(I38,'Directive OSH09 (FR)'!$O$13:$P$17,2,FALSE))</f>
        <v/>
      </c>
      <c r="Y35" s="163" t="str">
        <f>IF(J38="","",IF(J38&gt;=161,5,IF(J38&gt;=65,4,IF(J38&gt;=20,3,IF(J38&gt;=9,2,1)))))</f>
        <v/>
      </c>
      <c r="Z35" s="417"/>
      <c r="AA35" s="418"/>
      <c r="AB35" s="418"/>
      <c r="AC35" s="418"/>
      <c r="AD35" s="419"/>
      <c r="AE35" s="417"/>
      <c r="AF35" s="418"/>
      <c r="AG35" s="418"/>
      <c r="AH35" s="418"/>
      <c r="AI35" s="419"/>
    </row>
    <row r="36" spans="1:35" ht="14.25">
      <c r="A36" s="354" t="s">
        <v>272</v>
      </c>
      <c r="B36" s="391"/>
      <c r="C36" s="391"/>
      <c r="D36" s="391"/>
      <c r="E36" s="292"/>
      <c r="F36" s="281"/>
      <c r="G36" s="457"/>
      <c r="H36" s="454"/>
      <c r="I36" s="391"/>
      <c r="J36" s="391" t="str">
        <f>IF(SUM(J37:J41)=0,"",MAX(J37:J41))</f>
        <v/>
      </c>
      <c r="K36" s="24" t="str">
        <f>IF(ISERROR(VLOOKUP(Y36,'Directive OSH09 (FR)'!$T$6:$U$10,2,FALSE)),"",VLOOKUP(Y36,'Directive OSH09 (FR)'!$T$6:$U$10,2,FALSE))</f>
        <v/>
      </c>
      <c r="L36" s="43" t="str">
        <f>IF(ISERROR(VLOOKUP($A36,Dangers!$B$4:$G$1001,4,FALSE)),"ERR",IF(ISBLANK(VLOOKUP($A36,Dangers!$B$4:$G$1001,4,FALSE)),"","Yes"))</f>
        <v>Yes</v>
      </c>
      <c r="M36" s="26" t="str">
        <f>IF(ISERROR(VLOOKUP($A36,Dangers!$B$4:$G$1001,6,FALSE)),"ERR",IF(ISBLANK((VLOOKUP($A36,Dangers!$B$4:$G$1001,6,FALSE))),"","Yes"))</f>
        <v>Yes</v>
      </c>
      <c r="N36" s="26"/>
      <c r="O36" s="26"/>
      <c r="P36" s="26"/>
      <c r="Q36" s="132">
        <f>IF(OR(L36="Yes",M36="Yes"),MAX(Q37:Q41),"")</f>
        <v>0</v>
      </c>
      <c r="R36" s="34"/>
      <c r="S36" s="43">
        <f ca="1">IF(L36="Yes",IF(SUM(S37:S41)=0,0,1),2)</f>
        <v>1</v>
      </c>
      <c r="T36" s="34">
        <f ca="1">IF(M36="Yes",IF(SUM(T37:T41)=0,0,1),2)</f>
        <v>1</v>
      </c>
      <c r="U36" s="160">
        <v>3</v>
      </c>
      <c r="V36" s="161">
        <v>5</v>
      </c>
      <c r="W36" s="162" t="str">
        <f>IF(ISERROR(VLOOKUP(H36,'Directive OSH09 (FR)'!$O$6:$P$10,2,FALSE)),"",VLOOKUP(H36,'Directive OSH09 (FR)'!$O$6:$P$10,2,FALSE))</f>
        <v/>
      </c>
      <c r="X36" s="3" t="str">
        <f>IF(ISERROR(VLOOKUP(I36,'Directive OSH09 (FR)'!$O$13:$P$17,2,FALSE)),"",VLOOKUP(I36,'Directive OSH09 (FR)'!$O$13:$P$17,2,FALSE))</f>
        <v/>
      </c>
      <c r="Y36" s="163" t="str">
        <f>IF(J36="","",IF(J36&gt;=161,5,IF(J36&gt;=65,4,IF(J36&gt;=20,3,IF(J36&gt;=9,2,1)))))</f>
        <v/>
      </c>
      <c r="Z36" s="232"/>
      <c r="AA36" s="233"/>
      <c r="AB36" s="233"/>
      <c r="AC36" s="233"/>
      <c r="AD36" s="234"/>
      <c r="AE36" s="232"/>
      <c r="AF36" s="233"/>
      <c r="AG36" s="233"/>
      <c r="AH36" s="233"/>
      <c r="AI36" s="234"/>
    </row>
    <row r="37" spans="1:35">
      <c r="A37" s="260" t="s">
        <v>463</v>
      </c>
      <c r="B37" s="8"/>
      <c r="C37" s="255"/>
      <c r="D37" s="8"/>
      <c r="E37" s="266"/>
      <c r="F37" s="267"/>
      <c r="G37" s="321"/>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ca="1" si="20">U37</f>
        <v>1</v>
      </c>
      <c r="T37" s="35">
        <f t="shared" ca="1" si="20"/>
        <v>1</v>
      </c>
      <c r="U37" s="3">
        <f ca="1">IF(A37="",0,IF(Q$36="",1,IF(Q$36+$U$36*365&lt;$U$1,1,0)))</f>
        <v>1</v>
      </c>
      <c r="V37" s="163">
        <f ca="1">IF(A37="",0,IF(Q$36="",1,IF(Q$36+$V$36*365&lt;$U$1,1,0)))</f>
        <v>1</v>
      </c>
      <c r="W37" s="162" t="str">
        <f>IF(ISERROR(VLOOKUP(H37,'Directive OSH09 (FR)'!$O$6:$P$10,2,FALSE)),"",VLOOKUP(H37,'Directive OSH09 (FR)'!$O$6:$P$10,2,FALSE))</f>
        <v/>
      </c>
      <c r="X37" s="3" t="str">
        <f>IF(ISERROR(VLOOKUP(I37,'Directive OSH09 (FR)'!$O$13:$P$17,2,FALSE)),"",VLOOKUP(I37,'Directive OSH09 (FR)'!$O$13:$P$17,2,FALSE))</f>
        <v/>
      </c>
      <c r="Y37" s="163" t="str">
        <f>IF(J37="","",IF(J37&gt;=161,5,IF(J37&gt;=65,4,IF(J37&gt;=20,3,IF(J37&gt;=9,2,1)))))</f>
        <v/>
      </c>
      <c r="Z37" s="417"/>
      <c r="AA37" s="418"/>
      <c r="AB37" s="418"/>
      <c r="AC37" s="418"/>
      <c r="AD37" s="419"/>
      <c r="AE37" s="417"/>
      <c r="AF37" s="418"/>
      <c r="AG37" s="418"/>
      <c r="AH37" s="418"/>
      <c r="AI37" s="419"/>
    </row>
    <row r="38" spans="1:35">
      <c r="A38" s="261"/>
      <c r="B38" s="8"/>
      <c r="C38" s="255"/>
      <c r="D38" s="8"/>
      <c r="E38" s="266"/>
      <c r="F38" s="267"/>
      <c r="G38" s="321"/>
      <c r="H38" s="7"/>
      <c r="I38" s="8"/>
      <c r="J38" s="8" t="str">
        <f t="shared" ref="J38:J41" si="21">IF(ISERROR(W38*X38),"",W38*X38)</f>
        <v/>
      </c>
      <c r="K38" s="14" t="str">
        <f>IF(ISERROR(VLOOKUP(Y38,'Directive OSH09 (FR)'!$T$6:$U$10,2,FALSE)),"",VLOOKUP(Y38,'Directive OSH09 (FR)'!$T$6:$U$10,2,FALSE))</f>
        <v/>
      </c>
      <c r="L38" s="126"/>
      <c r="M38" s="127"/>
      <c r="N38" s="27"/>
      <c r="O38" s="27"/>
      <c r="P38" s="27"/>
      <c r="Q38" s="57"/>
      <c r="R38" s="35"/>
      <c r="S38" s="7">
        <f t="shared" si="20"/>
        <v>0</v>
      </c>
      <c r="T38" s="35">
        <f t="shared" si="20"/>
        <v>0</v>
      </c>
      <c r="U38" s="3">
        <f t="shared" ref="U38:U41" si="22">IF(A38="",0,IF(Q$36="",1,IF(Q$36+$U$36*365&lt;$U$1,1,0)))</f>
        <v>0</v>
      </c>
      <c r="V38" s="163">
        <f t="shared" ref="V38:V41" si="23">IF(A38="",0,IF(Q$36="",1,IF(Q$36+$V$36*365&lt;$U$1,1,0)))</f>
        <v>0</v>
      </c>
      <c r="W38" s="162" t="str">
        <f>IF(ISERROR(VLOOKUP(H38,'Directive OSH09 (FR)'!$O$6:$P$10,2,FALSE)),"",VLOOKUP(H38,'Directive OSH09 (FR)'!$O$6:$P$10,2,FALSE))</f>
        <v/>
      </c>
      <c r="X38" s="3" t="str">
        <f>IF(ISERROR(VLOOKUP(I38,'Directive OSH09 (FR)'!$O$13:$P$17,2,FALSE)),"",VLOOKUP(I38,'Directive OSH09 (FR)'!$O$13:$P$17,2,FALSE))</f>
        <v/>
      </c>
      <c r="Y38" s="163" t="str">
        <f t="shared" ref="Y38:Y41" si="24">IF(J38="","",IF(J38&gt;=161,5,IF(J38&gt;=65,4,IF(J38&gt;=20,3,IF(J38&gt;=9,2,1)))))</f>
        <v/>
      </c>
      <c r="Z38" s="417"/>
      <c r="AA38" s="418"/>
      <c r="AB38" s="418"/>
      <c r="AC38" s="418"/>
      <c r="AD38" s="419"/>
      <c r="AE38" s="417"/>
      <c r="AF38" s="418"/>
      <c r="AG38" s="418"/>
      <c r="AH38" s="418"/>
      <c r="AI38" s="419"/>
    </row>
    <row r="39" spans="1:35">
      <c r="A39" s="261"/>
      <c r="B39" s="8"/>
      <c r="C39" s="255"/>
      <c r="D39" s="8"/>
      <c r="E39" s="266"/>
      <c r="F39" s="267"/>
      <c r="G39" s="321"/>
      <c r="H39" s="7"/>
      <c r="I39" s="8"/>
      <c r="J39" s="8" t="str">
        <f t="shared" si="21"/>
        <v/>
      </c>
      <c r="K39" s="14" t="str">
        <f>IF(ISERROR(VLOOKUP(Y39,'Directive OSH09 (FR)'!$T$6:$U$10,2,FALSE)),"",VLOOKUP(Y39,'Directive OSH09 (FR)'!$T$6:$U$10,2,FALSE))</f>
        <v/>
      </c>
      <c r="L39" s="126"/>
      <c r="M39" s="127"/>
      <c r="N39" s="27"/>
      <c r="O39" s="27"/>
      <c r="P39" s="27"/>
      <c r="Q39" s="57"/>
      <c r="R39" s="35"/>
      <c r="S39" s="7">
        <f t="shared" si="20"/>
        <v>0</v>
      </c>
      <c r="T39" s="35">
        <f t="shared" si="20"/>
        <v>0</v>
      </c>
      <c r="U39" s="3">
        <f t="shared" si="22"/>
        <v>0</v>
      </c>
      <c r="V39" s="163">
        <f t="shared" si="23"/>
        <v>0</v>
      </c>
      <c r="W39" s="162" t="str">
        <f>IF(ISERROR(VLOOKUP(H39,'Directive OSH09 (FR)'!$O$6:$P$10,2,FALSE)),"",VLOOKUP(H39,'Directive OSH09 (FR)'!$O$6:$P$10,2,FALSE))</f>
        <v/>
      </c>
      <c r="X39" s="3" t="str">
        <f>IF(ISERROR(VLOOKUP(I39,'Directive OSH09 (FR)'!$O$13:$P$17,2,FALSE)),"",VLOOKUP(I39,'Directive OSH09 (FR)'!$O$13:$P$17,2,FALSE))</f>
        <v/>
      </c>
      <c r="Y39" s="163" t="str">
        <f t="shared" si="24"/>
        <v/>
      </c>
      <c r="Z39" s="417"/>
      <c r="AA39" s="418"/>
      <c r="AB39" s="418"/>
      <c r="AC39" s="418"/>
      <c r="AD39" s="419"/>
      <c r="AE39" s="417"/>
      <c r="AF39" s="418"/>
      <c r="AG39" s="418"/>
      <c r="AH39" s="418"/>
      <c r="AI39" s="419"/>
    </row>
    <row r="40" spans="1:35">
      <c r="A40" s="261"/>
      <c r="B40" s="8"/>
      <c r="C40" s="255"/>
      <c r="D40" s="8"/>
      <c r="E40" s="266"/>
      <c r="F40" s="267"/>
      <c r="G40" s="321"/>
      <c r="H40" s="7"/>
      <c r="I40" s="8"/>
      <c r="J40" s="8" t="str">
        <f t="shared" si="21"/>
        <v/>
      </c>
      <c r="K40" s="14" t="str">
        <f>IF(ISERROR(VLOOKUP(Y40,'Directive OSH09 (FR)'!$T$6:$U$10,2,FALSE)),"",VLOOKUP(Y40,'Directive OSH09 (FR)'!$T$6:$U$10,2,FALSE))</f>
        <v/>
      </c>
      <c r="L40" s="126"/>
      <c r="M40" s="127"/>
      <c r="N40" s="27"/>
      <c r="O40" s="27"/>
      <c r="P40" s="27"/>
      <c r="Q40" s="57"/>
      <c r="R40" s="35"/>
      <c r="S40" s="7">
        <f t="shared" si="20"/>
        <v>0</v>
      </c>
      <c r="T40" s="35">
        <f t="shared" si="20"/>
        <v>0</v>
      </c>
      <c r="U40" s="3">
        <f t="shared" si="22"/>
        <v>0</v>
      </c>
      <c r="V40" s="163">
        <f t="shared" si="23"/>
        <v>0</v>
      </c>
      <c r="W40" s="162" t="str">
        <f>IF(ISERROR(VLOOKUP(H40,'Directive OSH09 (FR)'!$O$6:$P$10,2,FALSE)),"",VLOOKUP(H40,'Directive OSH09 (FR)'!$O$6:$P$10,2,FALSE))</f>
        <v/>
      </c>
      <c r="X40" s="3" t="str">
        <f>IF(ISERROR(VLOOKUP(I40,'Directive OSH09 (FR)'!$O$13:$P$17,2,FALSE)),"",VLOOKUP(I40,'Directive OSH09 (FR)'!$O$13:$P$17,2,FALSE))</f>
        <v/>
      </c>
      <c r="Y40" s="163" t="str">
        <f t="shared" si="24"/>
        <v/>
      </c>
      <c r="Z40" s="417"/>
      <c r="AA40" s="418"/>
      <c r="AB40" s="418"/>
      <c r="AC40" s="418"/>
      <c r="AD40" s="419"/>
      <c r="AE40" s="417"/>
      <c r="AF40" s="418"/>
      <c r="AG40" s="418"/>
      <c r="AH40" s="418"/>
      <c r="AI40" s="419"/>
    </row>
    <row r="41" spans="1:35" ht="5.25" customHeight="1">
      <c r="A41" s="405"/>
      <c r="B41" s="62"/>
      <c r="C41" s="306"/>
      <c r="D41" s="62"/>
      <c r="E41" s="293"/>
      <c r="F41" s="282"/>
      <c r="G41" s="458"/>
      <c r="H41" s="61"/>
      <c r="I41" s="62"/>
      <c r="J41" s="62" t="str">
        <f t="shared" si="21"/>
        <v/>
      </c>
      <c r="K41" s="63" t="str">
        <f>IF(ISERROR(VLOOKUP(Y41,'Directive OSH09 (FR)'!$T$6:$U$10,2,FALSE)),"",VLOOKUP(Y41,'Directive OSH09 (FR)'!$T$6:$U$10,2,FALSE))</f>
        <v/>
      </c>
      <c r="L41" s="61"/>
      <c r="M41" s="64"/>
      <c r="N41" s="64"/>
      <c r="O41" s="64"/>
      <c r="P41" s="64"/>
      <c r="Q41" s="65"/>
      <c r="R41" s="66"/>
      <c r="S41" s="61">
        <f t="shared" si="20"/>
        <v>0</v>
      </c>
      <c r="T41" s="66">
        <f t="shared" si="20"/>
        <v>0</v>
      </c>
      <c r="U41" s="164">
        <f t="shared" si="22"/>
        <v>0</v>
      </c>
      <c r="V41" s="165">
        <f t="shared" si="23"/>
        <v>0</v>
      </c>
      <c r="W41" s="162" t="str">
        <f>IF(ISERROR(VLOOKUP(H41,'Directive OSH09 (FR)'!$O$6:$P$10,2,FALSE)),"",VLOOKUP(H41,'Directive OSH09 (FR)'!$O$6:$P$10,2,FALSE))</f>
        <v/>
      </c>
      <c r="X41" s="3" t="str">
        <f>IF(ISERROR(VLOOKUP(I41,'Directive OSH09 (FR)'!$O$13:$P$17,2,FALSE)),"",VLOOKUP(I41,'Directive OSH09 (FR)'!$O$13:$P$17,2,FALSE))</f>
        <v/>
      </c>
      <c r="Y41" s="163" t="str">
        <f t="shared" si="24"/>
        <v/>
      </c>
      <c r="Z41" s="417"/>
      <c r="AA41" s="418"/>
      <c r="AB41" s="418"/>
      <c r="AC41" s="418"/>
      <c r="AD41" s="419"/>
      <c r="AE41" s="417"/>
      <c r="AF41" s="418"/>
      <c r="AG41" s="418"/>
      <c r="AH41" s="418"/>
      <c r="AI41" s="419"/>
    </row>
    <row r="42" spans="1:35">
      <c r="A42" s="268" t="s">
        <v>274</v>
      </c>
      <c r="B42" s="391"/>
      <c r="C42" s="391"/>
      <c r="D42" s="391"/>
      <c r="E42" s="292"/>
      <c r="F42" s="281"/>
      <c r="G42" s="457"/>
      <c r="H42" s="454"/>
      <c r="I42" s="391"/>
      <c r="J42" s="391" t="str">
        <f>IF(SUM(J43:J47)=0,"",MAX(J43:J47))</f>
        <v/>
      </c>
      <c r="K42" s="24" t="str">
        <f>IF(ISERROR(VLOOKUP(Y42,'Directive OSH09 (FR)'!$T$6:$U$10,2,FALSE)),"",VLOOKUP(Y42,'Directive OSH09 (FR)'!$T$6:$U$10,2,FALSE))</f>
        <v/>
      </c>
      <c r="L42" s="43" t="str">
        <f>IF(ISERROR(VLOOKUP($A42,Dangers!$B$4:$G$1001,4,FALSE)),"ERR",IF(ISBLANK(VLOOKUP($A42,Dangers!$B$4:$G$1001,4,FALSE)),"","Yes"))</f>
        <v/>
      </c>
      <c r="M42" s="26" t="str">
        <f>IF(ISERROR(VLOOKUP($A42,Dangers!$B$4:$G$1001,6,FALSE)),"ERR",IF(ISBLANK((VLOOKUP($A42,Dangers!$B$4:$G$1001,6,FALSE))),"","Yes"))</f>
        <v/>
      </c>
      <c r="N42" s="26"/>
      <c r="O42" s="26"/>
      <c r="P42" s="26"/>
      <c r="Q42" s="132" t="str">
        <f>IF(OR(L42="Yes",M42="Yes"),MAX(Q43:Q47),"")</f>
        <v/>
      </c>
      <c r="R42" s="34"/>
      <c r="S42" s="43">
        <f>IF(L42="Yes",IF(SUM(S43:S47)=0,0,1),2)</f>
        <v>2</v>
      </c>
      <c r="T42" s="34">
        <f>IF(M42="Yes",IF(SUM(T43:T47)=0,0,1),2)</f>
        <v>2</v>
      </c>
      <c r="U42" s="160">
        <v>0</v>
      </c>
      <c r="V42" s="161">
        <v>0</v>
      </c>
      <c r="W42" s="162" t="str">
        <f>IF(ISERROR(VLOOKUP(H42,'Directive OSH09 (FR)'!$O$6:$P$10,2,FALSE)),"",VLOOKUP(H42,'Directive OSH09 (FR)'!$O$6:$P$10,2,FALSE))</f>
        <v/>
      </c>
      <c r="X42" s="3" t="str">
        <f>IF(ISERROR(VLOOKUP(I42,'Directive OSH09 (FR)'!$O$13:$P$17,2,FALSE)),"",VLOOKUP(I42,'Directive OSH09 (FR)'!$O$13:$P$17,2,FALSE))</f>
        <v/>
      </c>
      <c r="Y42" s="163" t="str">
        <f>IF(J42="","",IF(J42&gt;=161,5,IF(J42&gt;=65,4,IF(J42&gt;=20,3,IF(J42&gt;=9,2,1)))))</f>
        <v/>
      </c>
      <c r="Z42" s="232"/>
      <c r="AA42" s="233"/>
      <c r="AB42" s="233"/>
      <c r="AC42" s="233"/>
      <c r="AD42" s="234"/>
      <c r="AE42" s="232"/>
      <c r="AF42" s="233"/>
      <c r="AG42" s="233"/>
      <c r="AH42" s="233"/>
      <c r="AI42" s="234"/>
    </row>
    <row r="43" spans="1:35">
      <c r="A43" s="260" t="s">
        <v>463</v>
      </c>
      <c r="B43" s="8"/>
      <c r="C43" s="8"/>
      <c r="D43" s="8"/>
      <c r="E43" s="266"/>
      <c r="F43" s="267"/>
      <c r="G43" s="321"/>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25">U43</f>
        <v>1</v>
      </c>
      <c r="T43" s="35">
        <f t="shared" si="25"/>
        <v>1</v>
      </c>
      <c r="U43" s="3">
        <f>IF(A43="",0,IF(Q$42="",1,IF(Q$42+$U$42*365&lt;$U$1,1,0)))</f>
        <v>1</v>
      </c>
      <c r="V43" s="163">
        <f>IF(A43="",0,IF(Q$42="",1,IF(Q$42+$V$42*365&lt;$U$1,1,0)))</f>
        <v>1</v>
      </c>
      <c r="W43" s="162" t="str">
        <f>IF(ISERROR(VLOOKUP(H43,'Directive OSH09 (FR)'!$O$6:$P$10,2,FALSE)),"",VLOOKUP(H43,'Directive OSH09 (FR)'!$O$6:$P$10,2,FALSE))</f>
        <v/>
      </c>
      <c r="X43" s="3" t="str">
        <f>IF(ISERROR(VLOOKUP(I43,'Directive OSH09 (FR)'!$O$13:$P$17,2,FALSE)),"",VLOOKUP(I43,'Directive OSH09 (FR)'!$O$13:$P$17,2,FALSE))</f>
        <v/>
      </c>
      <c r="Y43" s="163" t="str">
        <f>IF(J43="","",IF(J43&gt;=161,5,IF(J43&gt;=65,4,IF(J43&gt;=20,3,IF(J43&gt;=9,2,1)))))</f>
        <v/>
      </c>
      <c r="Z43" s="417"/>
      <c r="AA43" s="418"/>
      <c r="AB43" s="418"/>
      <c r="AC43" s="418"/>
      <c r="AD43" s="419"/>
      <c r="AE43" s="417"/>
      <c r="AF43" s="418"/>
      <c r="AG43" s="418"/>
      <c r="AH43" s="418"/>
      <c r="AI43" s="419"/>
    </row>
    <row r="44" spans="1:35">
      <c r="A44" s="261"/>
      <c r="B44" s="8"/>
      <c r="C44" s="8"/>
      <c r="D44" s="8"/>
      <c r="E44" s="266"/>
      <c r="F44" s="267"/>
      <c r="G44" s="321"/>
      <c r="H44" s="7"/>
      <c r="I44" s="8"/>
      <c r="J44" s="8" t="str">
        <f t="shared" ref="J44:J47" si="26">IF(ISERROR(W44*X44),"",W44*X44)</f>
        <v/>
      </c>
      <c r="K44" s="14" t="str">
        <f>IF(ISERROR(VLOOKUP(Y44,'Directive OSH09 (FR)'!$T$6:$U$10,2,FALSE)),"",VLOOKUP(Y44,'Directive OSH09 (FR)'!$T$6:$U$10,2,FALSE))</f>
        <v/>
      </c>
      <c r="L44" s="126"/>
      <c r="M44" s="127"/>
      <c r="N44" s="27"/>
      <c r="O44" s="27"/>
      <c r="P44" s="27"/>
      <c r="Q44" s="57"/>
      <c r="R44" s="35"/>
      <c r="S44" s="7">
        <f t="shared" si="25"/>
        <v>0</v>
      </c>
      <c r="T44" s="35">
        <f t="shared" si="25"/>
        <v>0</v>
      </c>
      <c r="U44" s="3">
        <f t="shared" ref="U44:U47" si="27">IF(A44="",0,IF(Q$42="",1,IF(Q$42+$U$42*365&lt;$U$1,1,0)))</f>
        <v>0</v>
      </c>
      <c r="V44" s="163">
        <f t="shared" ref="V44:V47" si="28">IF(A44="",0,IF(Q$42="",1,IF(Q$42+$V$42*365&lt;$U$1,1,0)))</f>
        <v>0</v>
      </c>
      <c r="W44" s="162" t="str">
        <f>IF(ISERROR(VLOOKUP(H44,'Directive OSH09 (FR)'!$O$6:$P$10,2,FALSE)),"",VLOOKUP(H44,'Directive OSH09 (FR)'!$O$6:$P$10,2,FALSE))</f>
        <v/>
      </c>
      <c r="X44" s="3" t="str">
        <f>IF(ISERROR(VLOOKUP(I44,'Directive OSH09 (FR)'!$O$13:$P$17,2,FALSE)),"",VLOOKUP(I44,'Directive OSH09 (FR)'!$O$13:$P$17,2,FALSE))</f>
        <v/>
      </c>
      <c r="Y44" s="163" t="str">
        <f t="shared" ref="Y44:Y47" si="29">IF(J44="","",IF(J44&gt;=161,5,IF(J44&gt;=65,4,IF(J44&gt;=20,3,IF(J44&gt;=9,2,1)))))</f>
        <v/>
      </c>
      <c r="Z44" s="417"/>
      <c r="AA44" s="418"/>
      <c r="AB44" s="418"/>
      <c r="AC44" s="418"/>
      <c r="AD44" s="419"/>
      <c r="AE44" s="417"/>
      <c r="AF44" s="418"/>
      <c r="AG44" s="418"/>
      <c r="AH44" s="418"/>
      <c r="AI44" s="419"/>
    </row>
    <row r="45" spans="1:35">
      <c r="A45" s="261"/>
      <c r="B45" s="8"/>
      <c r="C45" s="8"/>
      <c r="D45" s="8"/>
      <c r="E45" s="266"/>
      <c r="F45" s="267"/>
      <c r="G45" s="321"/>
      <c r="H45" s="7"/>
      <c r="I45" s="8"/>
      <c r="J45" s="8" t="str">
        <f t="shared" si="26"/>
        <v/>
      </c>
      <c r="K45" s="14" t="str">
        <f>IF(ISERROR(VLOOKUP(Y45,'Directive OSH09 (FR)'!$T$6:$U$10,2,FALSE)),"",VLOOKUP(Y45,'Directive OSH09 (FR)'!$T$6:$U$10,2,FALSE))</f>
        <v/>
      </c>
      <c r="L45" s="126"/>
      <c r="M45" s="127"/>
      <c r="N45" s="27"/>
      <c r="O45" s="27"/>
      <c r="P45" s="27"/>
      <c r="Q45" s="57"/>
      <c r="R45" s="35"/>
      <c r="S45" s="7">
        <f t="shared" si="25"/>
        <v>0</v>
      </c>
      <c r="T45" s="35">
        <f t="shared" si="25"/>
        <v>0</v>
      </c>
      <c r="U45" s="3">
        <f t="shared" si="27"/>
        <v>0</v>
      </c>
      <c r="V45" s="163">
        <f t="shared" si="28"/>
        <v>0</v>
      </c>
      <c r="W45" s="162" t="str">
        <f>IF(ISERROR(VLOOKUP(H45,'Directive OSH09 (FR)'!$O$6:$P$10,2,FALSE)),"",VLOOKUP(H45,'Directive OSH09 (FR)'!$O$6:$P$10,2,FALSE))</f>
        <v/>
      </c>
      <c r="X45" s="3" t="str">
        <f>IF(ISERROR(VLOOKUP(I45,'Directive OSH09 (FR)'!$O$13:$P$17,2,FALSE)),"",VLOOKUP(I45,'Directive OSH09 (FR)'!$O$13:$P$17,2,FALSE))</f>
        <v/>
      </c>
      <c r="Y45" s="163" t="str">
        <f t="shared" si="29"/>
        <v/>
      </c>
      <c r="Z45" s="417"/>
      <c r="AA45" s="418"/>
      <c r="AB45" s="418"/>
      <c r="AC45" s="418"/>
      <c r="AD45" s="419"/>
      <c r="AE45" s="417"/>
      <c r="AF45" s="418"/>
      <c r="AG45" s="418"/>
      <c r="AH45" s="418"/>
      <c r="AI45" s="419"/>
    </row>
    <row r="46" spans="1:35">
      <c r="A46" s="261"/>
      <c r="B46" s="8"/>
      <c r="C46" s="8"/>
      <c r="D46" s="8"/>
      <c r="E46" s="266"/>
      <c r="F46" s="267"/>
      <c r="G46" s="321"/>
      <c r="H46" s="7"/>
      <c r="I46" s="8"/>
      <c r="J46" s="8" t="str">
        <f t="shared" si="26"/>
        <v/>
      </c>
      <c r="K46" s="14" t="str">
        <f>IF(ISERROR(VLOOKUP(Y46,'Directive OSH09 (FR)'!$T$6:$U$10,2,FALSE)),"",VLOOKUP(Y46,'Directive OSH09 (FR)'!$T$6:$U$10,2,FALSE))</f>
        <v/>
      </c>
      <c r="L46" s="126"/>
      <c r="M46" s="127"/>
      <c r="N46" s="27"/>
      <c r="O46" s="27"/>
      <c r="P46" s="27"/>
      <c r="Q46" s="57"/>
      <c r="R46" s="35"/>
      <c r="S46" s="7">
        <f t="shared" si="25"/>
        <v>0</v>
      </c>
      <c r="T46" s="35">
        <f t="shared" si="25"/>
        <v>0</v>
      </c>
      <c r="U46" s="3">
        <f t="shared" si="27"/>
        <v>0</v>
      </c>
      <c r="V46" s="163">
        <f t="shared" si="28"/>
        <v>0</v>
      </c>
      <c r="W46" s="162" t="str">
        <f>IF(ISERROR(VLOOKUP(H46,'Directive OSH09 (FR)'!$O$6:$P$10,2,FALSE)),"",VLOOKUP(H46,'Directive OSH09 (FR)'!$O$6:$P$10,2,FALSE))</f>
        <v/>
      </c>
      <c r="X46" s="3" t="str">
        <f>IF(ISERROR(VLOOKUP(I46,'Directive OSH09 (FR)'!$O$13:$P$17,2,FALSE)),"",VLOOKUP(I46,'Directive OSH09 (FR)'!$O$13:$P$17,2,FALSE))</f>
        <v/>
      </c>
      <c r="Y46" s="163" t="str">
        <f t="shared" si="29"/>
        <v/>
      </c>
      <c r="Z46" s="417"/>
      <c r="AA46" s="418"/>
      <c r="AB46" s="418"/>
      <c r="AC46" s="418"/>
      <c r="AD46" s="419"/>
      <c r="AE46" s="417"/>
      <c r="AF46" s="418"/>
      <c r="AG46" s="418"/>
      <c r="AH46" s="418"/>
      <c r="AI46" s="419"/>
    </row>
    <row r="47" spans="1:35" ht="5.25" customHeight="1">
      <c r="A47" s="405"/>
      <c r="B47" s="62"/>
      <c r="C47" s="62"/>
      <c r="D47" s="62"/>
      <c r="E47" s="293"/>
      <c r="F47" s="282"/>
      <c r="G47" s="458"/>
      <c r="H47" s="61"/>
      <c r="I47" s="62"/>
      <c r="J47" s="62" t="str">
        <f t="shared" si="26"/>
        <v/>
      </c>
      <c r="K47" s="63" t="str">
        <f>IF(ISERROR(VLOOKUP(Y47,'Directive OSH09 (FR)'!$T$6:$U$10,2,FALSE)),"",VLOOKUP(Y47,'Directive OSH09 (FR)'!$T$6:$U$10,2,FALSE))</f>
        <v/>
      </c>
      <c r="L47" s="61"/>
      <c r="M47" s="64"/>
      <c r="N47" s="64"/>
      <c r="O47" s="64"/>
      <c r="P47" s="64"/>
      <c r="Q47" s="65"/>
      <c r="R47" s="66"/>
      <c r="S47" s="61">
        <f t="shared" si="25"/>
        <v>0</v>
      </c>
      <c r="T47" s="66">
        <f t="shared" si="25"/>
        <v>0</v>
      </c>
      <c r="U47" s="164">
        <f t="shared" si="27"/>
        <v>0</v>
      </c>
      <c r="V47" s="165">
        <f t="shared" si="28"/>
        <v>0</v>
      </c>
      <c r="W47" s="162" t="str">
        <f>IF(ISERROR(VLOOKUP(H47,'Directive OSH09 (FR)'!$O$6:$P$10,2,FALSE)),"",VLOOKUP(H47,'Directive OSH09 (FR)'!$O$6:$P$10,2,FALSE))</f>
        <v/>
      </c>
      <c r="X47" s="3" t="str">
        <f>IF(ISERROR(VLOOKUP(I47,'Directive OSH09 (FR)'!$O$13:$P$17,2,FALSE)),"",VLOOKUP(I47,'Directive OSH09 (FR)'!$O$13:$P$17,2,FALSE))</f>
        <v/>
      </c>
      <c r="Y47" s="163" t="str">
        <f t="shared" si="29"/>
        <v/>
      </c>
      <c r="Z47" s="417"/>
      <c r="AA47" s="418"/>
      <c r="AB47" s="418"/>
      <c r="AC47" s="418"/>
      <c r="AD47" s="419"/>
      <c r="AE47" s="417"/>
      <c r="AF47" s="418"/>
      <c r="AG47" s="418"/>
      <c r="AH47" s="418"/>
      <c r="AI47" s="419"/>
    </row>
    <row r="48" spans="1:35" ht="14.25">
      <c r="A48" s="354" t="s">
        <v>275</v>
      </c>
      <c r="B48" s="391"/>
      <c r="C48" s="391"/>
      <c r="D48" s="391"/>
      <c r="E48" s="292"/>
      <c r="F48" s="281"/>
      <c r="G48" s="457"/>
      <c r="H48" s="454"/>
      <c r="I48" s="391"/>
      <c r="J48" s="391" t="str">
        <f>IF(SUM(J49:J53)=0,"",MAX(J49:J53))</f>
        <v/>
      </c>
      <c r="K48" s="24" t="str">
        <f>IF(ISERROR(VLOOKUP(Y48,'Directive OSH09 (FR)'!$T$6:$U$10,2,FALSE)),"",VLOOKUP(Y48,'Directive OSH09 (FR)'!$T$6:$U$10,2,FALSE))</f>
        <v/>
      </c>
      <c r="L48" s="43" t="str">
        <f>IF(ISERROR(VLOOKUP($A48,Dangers!$B$4:$G$1001,4,FALSE)),"ERR",IF(ISBLANK(VLOOKUP($A48,Dangers!$B$4:$G$1001,4,FALSE)),"","Yes"))</f>
        <v>Yes</v>
      </c>
      <c r="M48" s="26" t="str">
        <f>IF(ISERROR(VLOOKUP($A48,Dangers!$B$4:$G$1001,6,FALSE)),"ERR",IF(ISBLANK((VLOOKUP($A48,Dangers!$B$4:$G$1001,6,FALSE))),"","Yes"))</f>
        <v>Yes</v>
      </c>
      <c r="N48" s="26"/>
      <c r="O48" s="26"/>
      <c r="P48" s="26"/>
      <c r="Q48" s="132">
        <f>IF(OR(L48="Yes",M48="Yes"),MAX(Q49:Q53),"")</f>
        <v>0</v>
      </c>
      <c r="R48" s="34"/>
      <c r="S48" s="43">
        <f ca="1">IF(L48="Yes",IF(SUM(S49:S53)=0,0,1),2)</f>
        <v>1</v>
      </c>
      <c r="T48" s="34">
        <f ca="1">IF(M48="Yes",IF(SUM(T49:T53)=0,0,1),2)</f>
        <v>1</v>
      </c>
      <c r="U48" s="160">
        <v>2</v>
      </c>
      <c r="V48" s="161">
        <v>2</v>
      </c>
      <c r="W48" s="162" t="str">
        <f>IF(ISERROR(VLOOKUP(H48,'Directive OSH09 (FR)'!$O$6:$P$10,2,FALSE)),"",VLOOKUP(H48,'Directive OSH09 (FR)'!$O$6:$P$10,2,FALSE))</f>
        <v/>
      </c>
      <c r="X48" s="3" t="str">
        <f>IF(ISERROR(VLOOKUP(I48,'Directive OSH09 (FR)'!$O$13:$P$17,2,FALSE)),"",VLOOKUP(I48,'Directive OSH09 (FR)'!$O$13:$P$17,2,FALSE))</f>
        <v/>
      </c>
      <c r="Y48" s="163" t="str">
        <f>IF(J48="","",IF(J48&gt;=161,5,IF(J48&gt;=65,4,IF(J48&gt;=20,3,IF(J48&gt;=9,2,1)))))</f>
        <v/>
      </c>
      <c r="Z48" s="232"/>
      <c r="AA48" s="233"/>
      <c r="AB48" s="233"/>
      <c r="AC48" s="233"/>
      <c r="AD48" s="234"/>
      <c r="AE48" s="232"/>
      <c r="AF48" s="233"/>
      <c r="AG48" s="233"/>
      <c r="AH48" s="233"/>
      <c r="AI48" s="234"/>
    </row>
    <row r="49" spans="1:35">
      <c r="A49" s="260" t="s">
        <v>463</v>
      </c>
      <c r="B49" s="8"/>
      <c r="C49" s="8"/>
      <c r="D49" s="8"/>
      <c r="E49" s="266"/>
      <c r="F49" s="267"/>
      <c r="G49" s="321"/>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ca="1" si="30">U49</f>
        <v>1</v>
      </c>
      <c r="T49" s="35">
        <f t="shared" ca="1" si="30"/>
        <v>1</v>
      </c>
      <c r="U49" s="3">
        <f ca="1">IF(A49="",0,IF(Q$48="",1,IF(Q$48+$U$48*365&lt;$U$1,1,0)))</f>
        <v>1</v>
      </c>
      <c r="V49" s="163">
        <f ca="1">IF(A49="",0,IF(Q$48="",1,IF(Q$48+$V$48*365&lt;$U$1,1,0)))</f>
        <v>1</v>
      </c>
      <c r="W49" s="162" t="str">
        <f>IF(ISERROR(VLOOKUP(H49,'Directive OSH09 (FR)'!$O$6:$P$10,2,FALSE)),"",VLOOKUP(H49,'Directive OSH09 (FR)'!$O$6:$P$10,2,FALSE))</f>
        <v/>
      </c>
      <c r="X49" s="3" t="str">
        <f>IF(ISERROR(VLOOKUP(I49,'Directive OSH09 (FR)'!$O$13:$P$17,2,FALSE)),"",VLOOKUP(I49,'Directive OSH09 (FR)'!$O$13:$P$17,2,FALSE))</f>
        <v/>
      </c>
      <c r="Y49" s="163" t="str">
        <f>IF(J49="","",IF(J49&gt;=161,5,IF(J49&gt;=65,4,IF(J49&gt;=20,3,IF(J49&gt;=9,2,1)))))</f>
        <v/>
      </c>
      <c r="Z49" s="417"/>
      <c r="AA49" s="418"/>
      <c r="AB49" s="418"/>
      <c r="AC49" s="418"/>
      <c r="AD49" s="419"/>
      <c r="AE49" s="417"/>
      <c r="AF49" s="418"/>
      <c r="AG49" s="418"/>
      <c r="AH49" s="418"/>
      <c r="AI49" s="419"/>
    </row>
    <row r="50" spans="1:35">
      <c r="A50" s="261"/>
      <c r="B50" s="8"/>
      <c r="C50" s="8"/>
      <c r="D50" s="8"/>
      <c r="E50" s="266"/>
      <c r="F50" s="267"/>
      <c r="G50" s="321"/>
      <c r="H50" s="7"/>
      <c r="I50" s="8"/>
      <c r="J50" s="8" t="str">
        <f t="shared" ref="J50:J53" si="31">IF(ISERROR(W50*X50),"",W50*X50)</f>
        <v/>
      </c>
      <c r="K50" s="14" t="str">
        <f>IF(ISERROR(VLOOKUP(Y50,'Directive OSH09 (FR)'!$T$6:$U$10,2,FALSE)),"",VLOOKUP(Y50,'Directive OSH09 (FR)'!$T$6:$U$10,2,FALSE))</f>
        <v/>
      </c>
      <c r="L50" s="126"/>
      <c r="M50" s="127"/>
      <c r="N50" s="27"/>
      <c r="O50" s="27"/>
      <c r="P50" s="27"/>
      <c r="Q50" s="57"/>
      <c r="R50" s="35"/>
      <c r="S50" s="7">
        <f t="shared" si="30"/>
        <v>0</v>
      </c>
      <c r="T50" s="35">
        <f t="shared" si="30"/>
        <v>0</v>
      </c>
      <c r="U50" s="3">
        <f t="shared" ref="U50:U53" si="32">IF(A50="",0,IF(Q$48="",1,IF(Q$48+$U$48*365&lt;$U$1,1,0)))</f>
        <v>0</v>
      </c>
      <c r="V50" s="163">
        <f t="shared" ref="V50:V53" si="33">IF(A50="",0,IF(Q$48="",1,IF(Q$48+$V$48*365&lt;$U$1,1,0)))</f>
        <v>0</v>
      </c>
      <c r="W50" s="162" t="str">
        <f>IF(ISERROR(VLOOKUP(H50,'Directive OSH09 (FR)'!$O$6:$P$10,2,FALSE)),"",VLOOKUP(H50,'Directive OSH09 (FR)'!$O$6:$P$10,2,FALSE))</f>
        <v/>
      </c>
      <c r="X50" s="3" t="str">
        <f>IF(ISERROR(VLOOKUP(I50,'Directive OSH09 (FR)'!$O$13:$P$17,2,FALSE)),"",VLOOKUP(I50,'Directive OSH09 (FR)'!$O$13:$P$17,2,FALSE))</f>
        <v/>
      </c>
      <c r="Y50" s="163" t="str">
        <f t="shared" ref="Y50:Y53" si="34">IF(J50="","",IF(J50&gt;=161,5,IF(J50&gt;=65,4,IF(J50&gt;=20,3,IF(J50&gt;=9,2,1)))))</f>
        <v/>
      </c>
      <c r="Z50" s="417"/>
      <c r="AA50" s="418"/>
      <c r="AB50" s="418"/>
      <c r="AC50" s="418"/>
      <c r="AD50" s="419"/>
      <c r="AE50" s="417"/>
      <c r="AF50" s="418"/>
      <c r="AG50" s="418"/>
      <c r="AH50" s="418"/>
      <c r="AI50" s="419"/>
    </row>
    <row r="51" spans="1:35">
      <c r="A51" s="261"/>
      <c r="B51" s="8"/>
      <c r="C51" s="8"/>
      <c r="D51" s="8"/>
      <c r="E51" s="266"/>
      <c r="F51" s="267"/>
      <c r="G51" s="321"/>
      <c r="H51" s="7"/>
      <c r="I51" s="8"/>
      <c r="J51" s="8" t="str">
        <f t="shared" si="31"/>
        <v/>
      </c>
      <c r="K51" s="14" t="str">
        <f>IF(ISERROR(VLOOKUP(Y51,'Directive OSH09 (FR)'!$T$6:$U$10,2,FALSE)),"",VLOOKUP(Y51,'Directive OSH09 (FR)'!$T$6:$U$10,2,FALSE))</f>
        <v/>
      </c>
      <c r="L51" s="126"/>
      <c r="M51" s="127"/>
      <c r="N51" s="27"/>
      <c r="O51" s="27"/>
      <c r="P51" s="27"/>
      <c r="Q51" s="57"/>
      <c r="R51" s="35"/>
      <c r="S51" s="7">
        <f t="shared" si="30"/>
        <v>0</v>
      </c>
      <c r="T51" s="35">
        <f t="shared" si="30"/>
        <v>0</v>
      </c>
      <c r="U51" s="3">
        <f t="shared" si="32"/>
        <v>0</v>
      </c>
      <c r="V51" s="163">
        <f t="shared" si="33"/>
        <v>0</v>
      </c>
      <c r="W51" s="162" t="str">
        <f>IF(ISERROR(VLOOKUP(H51,'Directive OSH09 (FR)'!$O$6:$P$10,2,FALSE)),"",VLOOKUP(H51,'Directive OSH09 (FR)'!$O$6:$P$10,2,FALSE))</f>
        <v/>
      </c>
      <c r="X51" s="3" t="str">
        <f>IF(ISERROR(VLOOKUP(I51,'Directive OSH09 (FR)'!$O$13:$P$17,2,FALSE)),"",VLOOKUP(I51,'Directive OSH09 (FR)'!$O$13:$P$17,2,FALSE))</f>
        <v/>
      </c>
      <c r="Y51" s="163" t="str">
        <f t="shared" si="34"/>
        <v/>
      </c>
      <c r="Z51" s="417"/>
      <c r="AA51" s="418"/>
      <c r="AB51" s="418"/>
      <c r="AC51" s="418"/>
      <c r="AD51" s="419"/>
      <c r="AE51" s="417"/>
      <c r="AF51" s="418"/>
      <c r="AG51" s="418"/>
      <c r="AH51" s="418"/>
      <c r="AI51" s="419"/>
    </row>
    <row r="52" spans="1:35">
      <c r="A52" s="261"/>
      <c r="B52" s="8"/>
      <c r="C52" s="8"/>
      <c r="D52" s="8"/>
      <c r="E52" s="266"/>
      <c r="F52" s="267"/>
      <c r="G52" s="321"/>
      <c r="H52" s="7"/>
      <c r="I52" s="8"/>
      <c r="J52" s="8" t="str">
        <f t="shared" si="31"/>
        <v/>
      </c>
      <c r="K52" s="14" t="str">
        <f>IF(ISERROR(VLOOKUP(Y52,'Directive OSH09 (FR)'!$T$6:$U$10,2,FALSE)),"",VLOOKUP(Y52,'Directive OSH09 (FR)'!$T$6:$U$10,2,FALSE))</f>
        <v/>
      </c>
      <c r="L52" s="126"/>
      <c r="M52" s="127"/>
      <c r="N52" s="27"/>
      <c r="O52" s="27"/>
      <c r="P52" s="27"/>
      <c r="Q52" s="57"/>
      <c r="R52" s="35"/>
      <c r="S52" s="7">
        <f t="shared" si="30"/>
        <v>0</v>
      </c>
      <c r="T52" s="35">
        <f t="shared" si="30"/>
        <v>0</v>
      </c>
      <c r="U52" s="3">
        <f t="shared" si="32"/>
        <v>0</v>
      </c>
      <c r="V52" s="163">
        <f t="shared" si="33"/>
        <v>0</v>
      </c>
      <c r="W52" s="162" t="str">
        <f>IF(ISERROR(VLOOKUP(H52,'Directive OSH09 (FR)'!$O$6:$P$10,2,FALSE)),"",VLOOKUP(H52,'Directive OSH09 (FR)'!$O$6:$P$10,2,FALSE))</f>
        <v/>
      </c>
      <c r="X52" s="3" t="str">
        <f>IF(ISERROR(VLOOKUP(I52,'Directive OSH09 (FR)'!$O$13:$P$17,2,FALSE)),"",VLOOKUP(I52,'Directive OSH09 (FR)'!$O$13:$P$17,2,FALSE))</f>
        <v/>
      </c>
      <c r="Y52" s="163" t="str">
        <f t="shared" si="34"/>
        <v/>
      </c>
      <c r="Z52" s="417"/>
      <c r="AA52" s="418"/>
      <c r="AB52" s="418"/>
      <c r="AC52" s="418"/>
      <c r="AD52" s="419"/>
      <c r="AE52" s="417"/>
      <c r="AF52" s="418"/>
      <c r="AG52" s="418"/>
      <c r="AH52" s="418"/>
      <c r="AI52" s="419"/>
    </row>
    <row r="53" spans="1:35" ht="5.25" customHeight="1">
      <c r="A53" s="405"/>
      <c r="B53" s="62"/>
      <c r="C53" s="62"/>
      <c r="D53" s="62"/>
      <c r="E53" s="293"/>
      <c r="F53" s="282"/>
      <c r="G53" s="458"/>
      <c r="H53" s="61"/>
      <c r="I53" s="62"/>
      <c r="J53" s="62" t="str">
        <f t="shared" si="31"/>
        <v/>
      </c>
      <c r="K53" s="63" t="str">
        <f>IF(ISERROR(VLOOKUP(Y53,'Directive OSH09 (FR)'!$T$6:$U$10,2,FALSE)),"",VLOOKUP(Y53,'Directive OSH09 (FR)'!$T$6:$U$10,2,FALSE))</f>
        <v/>
      </c>
      <c r="L53" s="61"/>
      <c r="M53" s="64"/>
      <c r="N53" s="64"/>
      <c r="O53" s="64"/>
      <c r="P53" s="64"/>
      <c r="Q53" s="65"/>
      <c r="R53" s="66"/>
      <c r="S53" s="61">
        <f t="shared" si="30"/>
        <v>0</v>
      </c>
      <c r="T53" s="66">
        <f t="shared" si="30"/>
        <v>0</v>
      </c>
      <c r="U53" s="164">
        <f t="shared" si="32"/>
        <v>0</v>
      </c>
      <c r="V53" s="165">
        <f t="shared" si="33"/>
        <v>0</v>
      </c>
      <c r="W53" s="162" t="str">
        <f>IF(ISERROR(VLOOKUP(H53,'Directive OSH09 (FR)'!$O$6:$P$10,2,FALSE)),"",VLOOKUP(H53,'Directive OSH09 (FR)'!$O$6:$P$10,2,FALSE))</f>
        <v/>
      </c>
      <c r="X53" s="3" t="str">
        <f>IF(ISERROR(VLOOKUP(I53,'Directive OSH09 (FR)'!$O$13:$P$17,2,FALSE)),"",VLOOKUP(I53,'Directive OSH09 (FR)'!$O$13:$P$17,2,FALSE))</f>
        <v/>
      </c>
      <c r="Y53" s="163" t="str">
        <f t="shared" si="34"/>
        <v/>
      </c>
      <c r="Z53" s="417"/>
      <c r="AA53" s="418"/>
      <c r="AB53" s="418"/>
      <c r="AC53" s="418"/>
      <c r="AD53" s="419"/>
      <c r="AE53" s="417"/>
      <c r="AF53" s="418"/>
      <c r="AG53" s="418"/>
      <c r="AH53" s="418"/>
      <c r="AI53" s="419"/>
    </row>
    <row r="54" spans="1:35">
      <c r="A54" s="268" t="s">
        <v>278</v>
      </c>
      <c r="B54" s="391"/>
      <c r="C54" s="391"/>
      <c r="D54" s="391"/>
      <c r="E54" s="292"/>
      <c r="F54" s="281"/>
      <c r="G54" s="457"/>
      <c r="H54" s="454"/>
      <c r="I54" s="391"/>
      <c r="J54" s="391">
        <f>IF(SUM(J55:J59)=0,"",MAX(J55:J59))</f>
        <v>32</v>
      </c>
      <c r="K54" s="24" t="str">
        <f>IF(ISERROR(VLOOKUP(Y54,'Directive OSH09 (FR)'!$T$6:$U$10,2,FALSE)),"",VLOOKUP(Y54,'Directive OSH09 (FR)'!$T$6:$U$10,2,FALSE))</f>
        <v>3-Moderé</v>
      </c>
      <c r="L54" s="43" t="str">
        <f>IF(ISERROR(VLOOKUP($A54,Dangers!$B$4:$G$1001,4,FALSE)),"ERR",IF(ISBLANK(VLOOKUP($A54,Dangers!$B$4:$G$1001,4,FALSE)),"","Yes"))</f>
        <v/>
      </c>
      <c r="M54" s="26" t="str">
        <f>IF(ISERROR(VLOOKUP($A54,Dangers!$B$4:$G$1001,6,FALSE)),"ERR",IF(ISBLANK((VLOOKUP($A54,Dangers!$B$4:$G$1001,6,FALSE))),"","Yes"))</f>
        <v/>
      </c>
      <c r="N54" s="26"/>
      <c r="O54" s="26"/>
      <c r="P54" s="26"/>
      <c r="Q54" s="132" t="str">
        <f>IF(OR(L54="Yes",M54="Yes"),MAX(Q55:Q59),"")</f>
        <v/>
      </c>
      <c r="R54" s="34"/>
      <c r="S54" s="43">
        <f>IF(L54="Yes",IF(SUM(S55:S59)=0,0,1),2)</f>
        <v>2</v>
      </c>
      <c r="T54" s="34">
        <f>IF(M54="Yes",IF(SUM(T55:T59)=0,0,1),2)</f>
        <v>2</v>
      </c>
      <c r="U54" s="160">
        <v>0</v>
      </c>
      <c r="V54" s="161">
        <v>0</v>
      </c>
      <c r="W54" s="162" t="str">
        <f>IF(ISERROR(VLOOKUP(H54,'Directive OSH09 (FR)'!$O$6:$P$10,2,FALSE)),"",VLOOKUP(H54,'Directive OSH09 (FR)'!$O$6:$P$10,2,FALSE))</f>
        <v/>
      </c>
      <c r="X54" s="3" t="str">
        <f>IF(ISERROR(VLOOKUP(I54,'Directive OSH09 (FR)'!$O$13:$P$17,2,FALSE)),"",VLOOKUP(I54,'Directive OSH09 (FR)'!$O$13:$P$17,2,FALSE))</f>
        <v/>
      </c>
      <c r="Y54" s="163">
        <f>IF(J54="","",IF(J54&gt;=161,5,IF(J54&gt;=65,4,IF(J54&gt;=20,3,IF(J54&gt;=9,2,1)))))</f>
        <v>3</v>
      </c>
      <c r="Z54" s="232"/>
      <c r="AA54" s="233"/>
      <c r="AB54" s="233"/>
      <c r="AC54" s="233"/>
      <c r="AD54" s="234"/>
      <c r="AE54" s="232"/>
      <c r="AF54" s="233"/>
      <c r="AG54" s="233"/>
      <c r="AH54" s="233"/>
      <c r="AI54" s="234"/>
    </row>
    <row r="55" spans="1:35" ht="120.75" customHeight="1">
      <c r="A55" s="261" t="s">
        <v>1280</v>
      </c>
      <c r="B55" s="255" t="s">
        <v>1135</v>
      </c>
      <c r="C55" s="255" t="s">
        <v>1136</v>
      </c>
      <c r="D55" s="255" t="s">
        <v>1284</v>
      </c>
      <c r="E55" s="266" t="s">
        <v>33</v>
      </c>
      <c r="F55" s="267">
        <v>38</v>
      </c>
      <c r="G55" s="256" t="s">
        <v>1138</v>
      </c>
      <c r="H55" s="7" t="s">
        <v>35</v>
      </c>
      <c r="I55" s="8" t="s">
        <v>48</v>
      </c>
      <c r="J55" s="8">
        <f>IF(ISERROR(W55*X55),"",W55*X55)</f>
        <v>16</v>
      </c>
      <c r="K55" s="14" t="str">
        <f>IF(ISERROR(VLOOKUP(Y55,'Directive OSH09 (FR)'!$T$6:$U$10,2,FALSE)),"",VLOOKUP(Y55,'Directive OSH09 (FR)'!$T$6:$U$10,2,FALSE))</f>
        <v>2-Tolérable</v>
      </c>
      <c r="L55" s="126"/>
      <c r="M55" s="127"/>
      <c r="N55" s="27"/>
      <c r="O55" s="27"/>
      <c r="P55" s="27"/>
      <c r="Q55" s="57"/>
      <c r="R55" s="35"/>
      <c r="S55" s="7">
        <f t="shared" ref="S55:T55" si="35">U55</f>
        <v>1</v>
      </c>
      <c r="T55" s="35">
        <f t="shared" si="35"/>
        <v>1</v>
      </c>
      <c r="U55" s="3">
        <f>IF(A55="",0,IF(Q$54="",1,IF(Q$54+$U$54*365&lt;$U$1,1,0)))</f>
        <v>1</v>
      </c>
      <c r="V55" s="163">
        <f>IF(A55="",0,IF(Q$54="",1,IF(Q$54+$V$54*365&lt;$U$1,1,0)))</f>
        <v>1</v>
      </c>
      <c r="W55" s="162">
        <f>IF(ISERROR(VLOOKUP(H55,'Directive OSH09 (FR)'!$O$6:$P$10,2,FALSE)),"",VLOOKUP(H55,'Directive OSH09 (FR)'!$O$6:$P$10,2,FALSE))</f>
        <v>2</v>
      </c>
      <c r="X55" s="3">
        <f>IF(ISERROR(VLOOKUP(I55,'Directive OSH09 (FR)'!$O$13:$P$17,2,FALSE)),"",VLOOKUP(I55,'Directive OSH09 (FR)'!$O$13:$P$17,2,FALSE))</f>
        <v>8</v>
      </c>
      <c r="Y55" s="163">
        <f>IF(J55="","",IF(J55&gt;=161,5,IF(J55&gt;=65,4,IF(J55&gt;=20,3,IF(J55&gt;=9,2,1)))))</f>
        <v>2</v>
      </c>
      <c r="Z55" s="323"/>
      <c r="AA55" s="418"/>
      <c r="AB55" s="418"/>
      <c r="AC55" s="418"/>
      <c r="AD55" s="419"/>
      <c r="AE55" s="421"/>
      <c r="AF55" s="8"/>
      <c r="AG55" s="8"/>
      <c r="AH55" s="8">
        <f>IF(ISERROR(AU55*AV55),"",AU55*AV55)</f>
        <v>0</v>
      </c>
      <c r="AI55" s="419"/>
    </row>
    <row r="56" spans="1:35" ht="58.5" customHeight="1">
      <c r="A56" s="261" t="s">
        <v>1280</v>
      </c>
      <c r="B56" s="8" t="s">
        <v>1139</v>
      </c>
      <c r="C56" s="8" t="s">
        <v>1140</v>
      </c>
      <c r="D56" s="8" t="s">
        <v>1285</v>
      </c>
      <c r="E56" s="266" t="s">
        <v>33</v>
      </c>
      <c r="F56" s="267">
        <v>38</v>
      </c>
      <c r="G56" s="321" t="s">
        <v>1138</v>
      </c>
      <c r="H56" s="7" t="s">
        <v>38</v>
      </c>
      <c r="I56" s="8" t="s">
        <v>48</v>
      </c>
      <c r="J56" s="8">
        <f t="shared" ref="J56:J59" si="36">IF(ISERROR(W56*X56),"",W56*X56)</f>
        <v>32</v>
      </c>
      <c r="K56" s="14" t="str">
        <f>IF(ISERROR(VLOOKUP(Y56,'Directive OSH09 (FR)'!$T$6:$U$10,2,FALSE)),"",VLOOKUP(Y56,'Directive OSH09 (FR)'!$T$6:$U$10,2,FALSE))</f>
        <v>3-Moderé</v>
      </c>
      <c r="L56" s="126"/>
      <c r="M56" s="127"/>
      <c r="N56" s="27"/>
      <c r="O56" s="27"/>
      <c r="P56" s="27"/>
      <c r="Q56" s="57"/>
      <c r="R56" s="35"/>
      <c r="S56" s="7">
        <f t="shared" ref="S56:T59" si="37">U56</f>
        <v>1</v>
      </c>
      <c r="T56" s="35">
        <f t="shared" si="37"/>
        <v>1</v>
      </c>
      <c r="U56" s="3">
        <f t="shared" ref="U56:U59" si="38">IF(A56="",0,IF(Q$54="",1,IF(Q$54+$U$54*365&lt;$U$1,1,0)))</f>
        <v>1</v>
      </c>
      <c r="V56" s="163">
        <f t="shared" ref="V56:V59" si="39">IF(A56="",0,IF(Q$54="",1,IF(Q$54+$V$54*365&lt;$U$1,1,0)))</f>
        <v>1</v>
      </c>
      <c r="W56" s="162">
        <f>IF(ISERROR(VLOOKUP(H56,'Directive OSH09 (FR)'!$O$6:$P$10,2,FALSE)),"",VLOOKUP(H56,'Directive OSH09 (FR)'!$O$6:$P$10,2,FALSE))</f>
        <v>4</v>
      </c>
      <c r="X56" s="3">
        <f>IF(ISERROR(VLOOKUP(I56,'Directive OSH09 (FR)'!$O$13:$P$17,2,FALSE)),"",VLOOKUP(I56,'Directive OSH09 (FR)'!$O$13:$P$17,2,FALSE))</f>
        <v>8</v>
      </c>
      <c r="Y56" s="163">
        <f t="shared" ref="Y56:Y59" si="40">IF(J56="","",IF(J56&gt;=161,5,IF(J56&gt;=65,4,IF(J56&gt;=20,3,IF(J56&gt;=9,2,1)))))</f>
        <v>3</v>
      </c>
      <c r="Z56" s="318"/>
      <c r="AA56" s="418"/>
      <c r="AB56" s="418"/>
      <c r="AC56" s="418"/>
      <c r="AD56" s="419"/>
      <c r="AE56" s="421"/>
      <c r="AF56" s="8"/>
      <c r="AG56" s="8"/>
      <c r="AH56" s="8">
        <f>IF(ISERROR(AU56*AV56),"",AU56*AV56)</f>
        <v>0</v>
      </c>
      <c r="AI56" s="419"/>
    </row>
    <row r="57" spans="1:35">
      <c r="A57" s="261"/>
      <c r="B57" s="8"/>
      <c r="C57" s="8"/>
      <c r="D57" s="8"/>
      <c r="E57" s="266"/>
      <c r="F57" s="267"/>
      <c r="G57" s="321"/>
      <c r="H57" s="7"/>
      <c r="I57" s="8"/>
      <c r="J57" s="8" t="str">
        <f t="shared" si="36"/>
        <v/>
      </c>
      <c r="K57" s="14" t="str">
        <f>IF(ISERROR(VLOOKUP(Y57,'Directive OSH09 (FR)'!$T$6:$U$10,2,FALSE)),"",VLOOKUP(Y57,'Directive OSH09 (FR)'!$T$6:$U$10,2,FALSE))</f>
        <v/>
      </c>
      <c r="L57" s="126"/>
      <c r="M57" s="127"/>
      <c r="N57" s="27"/>
      <c r="O57" s="27"/>
      <c r="P57" s="27"/>
      <c r="Q57" s="57"/>
      <c r="R57" s="35"/>
      <c r="S57" s="7">
        <f t="shared" si="37"/>
        <v>0</v>
      </c>
      <c r="T57" s="35">
        <f t="shared" si="37"/>
        <v>0</v>
      </c>
      <c r="U57" s="3">
        <f t="shared" si="38"/>
        <v>0</v>
      </c>
      <c r="V57" s="163">
        <f t="shared" si="39"/>
        <v>0</v>
      </c>
      <c r="W57" s="162" t="str">
        <f>IF(ISERROR(VLOOKUP(H57,'Directive OSH09 (FR)'!$O$6:$P$10,2,FALSE)),"",VLOOKUP(H57,'Directive OSH09 (FR)'!$O$6:$P$10,2,FALSE))</f>
        <v/>
      </c>
      <c r="X57" s="3" t="str">
        <f>IF(ISERROR(VLOOKUP(I57,'Directive OSH09 (FR)'!$O$13:$P$17,2,FALSE)),"",VLOOKUP(I57,'Directive OSH09 (FR)'!$O$13:$P$17,2,FALSE))</f>
        <v/>
      </c>
      <c r="Y57" s="163" t="str">
        <f t="shared" si="40"/>
        <v/>
      </c>
      <c r="Z57" s="196"/>
      <c r="AA57" s="418"/>
      <c r="AB57" s="418"/>
      <c r="AC57" s="418"/>
      <c r="AD57" s="419"/>
      <c r="AE57" s="421"/>
      <c r="AF57" s="8"/>
      <c r="AG57" s="8"/>
      <c r="AH57" s="8">
        <f>IF(ISERROR(AU57*AV57),"",AU57*AV57)</f>
        <v>0</v>
      </c>
      <c r="AI57" s="419"/>
    </row>
    <row r="58" spans="1:35">
      <c r="A58" s="261"/>
      <c r="B58" s="8"/>
      <c r="C58" s="8"/>
      <c r="D58" s="8"/>
      <c r="E58" s="266"/>
      <c r="F58" s="267"/>
      <c r="G58" s="321"/>
      <c r="H58" s="7"/>
      <c r="I58" s="8"/>
      <c r="J58" s="8" t="str">
        <f t="shared" si="36"/>
        <v/>
      </c>
      <c r="K58" s="14" t="str">
        <f>IF(ISERROR(VLOOKUP(Y58,'Directive OSH09 (FR)'!$T$6:$U$10,2,FALSE)),"",VLOOKUP(Y58,'Directive OSH09 (FR)'!$T$6:$U$10,2,FALSE))</f>
        <v/>
      </c>
      <c r="L58" s="126"/>
      <c r="M58" s="127"/>
      <c r="N58" s="27"/>
      <c r="O58" s="27"/>
      <c r="P58" s="27"/>
      <c r="Q58" s="57"/>
      <c r="R58" s="35"/>
      <c r="S58" s="7">
        <f t="shared" si="37"/>
        <v>0</v>
      </c>
      <c r="T58" s="35">
        <f t="shared" si="37"/>
        <v>0</v>
      </c>
      <c r="U58" s="3">
        <f t="shared" si="38"/>
        <v>0</v>
      </c>
      <c r="V58" s="163">
        <f t="shared" si="39"/>
        <v>0</v>
      </c>
      <c r="W58" s="162" t="str">
        <f>IF(ISERROR(VLOOKUP(H58,'Directive OSH09 (FR)'!$O$6:$P$10,2,FALSE)),"",VLOOKUP(H58,'Directive OSH09 (FR)'!$O$6:$P$10,2,FALSE))</f>
        <v/>
      </c>
      <c r="X58" s="3" t="str">
        <f>IF(ISERROR(VLOOKUP(I58,'Directive OSH09 (FR)'!$O$13:$P$17,2,FALSE)),"",VLOOKUP(I58,'Directive OSH09 (FR)'!$O$13:$P$17,2,FALSE))</f>
        <v/>
      </c>
      <c r="Y58" s="163" t="str">
        <f t="shared" si="40"/>
        <v/>
      </c>
      <c r="Z58" s="196"/>
      <c r="AA58" s="418"/>
      <c r="AB58" s="418"/>
      <c r="AC58" s="418"/>
      <c r="AD58" s="419"/>
      <c r="AE58" s="421"/>
      <c r="AF58" s="8"/>
      <c r="AG58" s="8"/>
      <c r="AH58" s="8"/>
      <c r="AI58" s="419"/>
    </row>
    <row r="59" spans="1:35" ht="5.25" customHeight="1">
      <c r="A59" s="405"/>
      <c r="B59" s="62"/>
      <c r="C59" s="62"/>
      <c r="D59" s="62"/>
      <c r="E59" s="293"/>
      <c r="F59" s="282"/>
      <c r="G59" s="458"/>
      <c r="H59" s="61"/>
      <c r="I59" s="62"/>
      <c r="J59" s="62" t="str">
        <f t="shared" si="36"/>
        <v/>
      </c>
      <c r="K59" s="63" t="str">
        <f>IF(ISERROR(VLOOKUP(Y59,'Directive OSH09 (FR)'!$T$6:$U$10,2,FALSE)),"",VLOOKUP(Y59,'Directive OSH09 (FR)'!$T$6:$U$10,2,FALSE))</f>
        <v/>
      </c>
      <c r="L59" s="61"/>
      <c r="M59" s="64"/>
      <c r="N59" s="64"/>
      <c r="O59" s="64"/>
      <c r="P59" s="64"/>
      <c r="Q59" s="65"/>
      <c r="R59" s="66"/>
      <c r="S59" s="61">
        <f t="shared" si="37"/>
        <v>0</v>
      </c>
      <c r="T59" s="66">
        <f t="shared" si="37"/>
        <v>0</v>
      </c>
      <c r="U59" s="164">
        <f t="shared" si="38"/>
        <v>0</v>
      </c>
      <c r="V59" s="165">
        <f t="shared" si="39"/>
        <v>0</v>
      </c>
      <c r="W59" s="162" t="str">
        <f>IF(ISERROR(VLOOKUP(H59,'Directive OSH09 (FR)'!$O$6:$P$10,2,FALSE)),"",VLOOKUP(H59,'Directive OSH09 (FR)'!$O$6:$P$10,2,FALSE))</f>
        <v/>
      </c>
      <c r="X59" s="3" t="str">
        <f>IF(ISERROR(VLOOKUP(I59,'Directive OSH09 (FR)'!$O$13:$P$17,2,FALSE)),"",VLOOKUP(I59,'Directive OSH09 (FR)'!$O$13:$P$17,2,FALSE))</f>
        <v/>
      </c>
      <c r="Y59" s="163" t="str">
        <f t="shared" si="40"/>
        <v/>
      </c>
      <c r="Z59" s="196"/>
      <c r="AA59" s="418"/>
      <c r="AB59" s="418"/>
      <c r="AC59" s="418"/>
      <c r="AD59" s="419"/>
      <c r="AE59" s="417"/>
      <c r="AF59" s="7"/>
      <c r="AG59" s="8"/>
      <c r="AH59" s="8">
        <f>IF(ISERROR(AU59*AV59),"",AU59*AV59)</f>
        <v>0</v>
      </c>
      <c r="AI59" s="419"/>
    </row>
    <row r="60" spans="1:35">
      <c r="A60" s="268" t="s">
        <v>279</v>
      </c>
      <c r="B60" s="391"/>
      <c r="C60" s="391"/>
      <c r="D60" s="391"/>
      <c r="E60" s="292"/>
      <c r="F60" s="281"/>
      <c r="G60" s="457"/>
      <c r="H60" s="454"/>
      <c r="I60" s="391"/>
      <c r="J60" s="391">
        <f>IF(SUM(J61:J65)=0,"",MAX(J61:J65))</f>
        <v>8</v>
      </c>
      <c r="K60" s="24" t="str">
        <f>IF(ISERROR(VLOOKUP(Y60,'Directive OSH09 (FR)'!$T$6:$U$10,2,FALSE)),"",VLOOKUP(Y60,'Directive OSH09 (FR)'!$T$6:$U$10,2,FALSE))</f>
        <v>1-Negligeable</v>
      </c>
      <c r="L60" s="43" t="str">
        <f>IF(ISERROR(VLOOKUP($A60,Dangers!$B$4:$G$1001,4,FALSE)),"ERR",IF(ISBLANK(VLOOKUP($A60,Dangers!$B$4:$G$1001,4,FALSE)),"","Yes"))</f>
        <v/>
      </c>
      <c r="M60" s="26" t="str">
        <f>IF(ISERROR(VLOOKUP($A60,Dangers!$B$4:$G$1001,6,FALSE)),"ERR",IF(ISBLANK((VLOOKUP($A60,Dangers!$B$4:$G$1001,6,FALSE))),"","Yes"))</f>
        <v/>
      </c>
      <c r="N60" s="26"/>
      <c r="O60" s="26"/>
      <c r="P60" s="26"/>
      <c r="Q60" s="132" t="str">
        <f>IF(OR(L60="Yes",M60="Yes"),MAX(Q61:Q65),"")</f>
        <v/>
      </c>
      <c r="R60" s="34"/>
      <c r="S60" s="43">
        <f>IF(L60="Yes",IF(SUM(S61:S65)=0,0,1),2)</f>
        <v>2</v>
      </c>
      <c r="T60" s="34">
        <f>IF(M60="Yes",IF(SUM(T61:T65)=0,0,1),2)</f>
        <v>2</v>
      </c>
      <c r="U60" s="160">
        <v>0</v>
      </c>
      <c r="V60" s="161">
        <v>0</v>
      </c>
      <c r="W60" s="162" t="str">
        <f>IF(ISERROR(VLOOKUP(H60,'Directive OSH09 (FR)'!$O$6:$P$10,2,FALSE)),"",VLOOKUP(H60,'Directive OSH09 (FR)'!$O$6:$P$10,2,FALSE))</f>
        <v/>
      </c>
      <c r="X60" s="3" t="str">
        <f>IF(ISERROR(VLOOKUP(I60,'Directive OSH09 (FR)'!$O$13:$P$17,2,FALSE)),"",VLOOKUP(I60,'Directive OSH09 (FR)'!$O$13:$P$17,2,FALSE))</f>
        <v/>
      </c>
      <c r="Y60" s="163">
        <f>IF(J60="","",IF(J60&gt;=161,5,IF(J60&gt;=65,4,IF(J60&gt;=20,3,IF(J60&gt;=9,2,1)))))</f>
        <v>1</v>
      </c>
      <c r="Z60" s="232"/>
      <c r="AA60" s="233"/>
      <c r="AB60" s="233"/>
      <c r="AC60" s="233"/>
      <c r="AD60" s="234"/>
      <c r="AE60" s="232"/>
      <c r="AF60" s="233"/>
      <c r="AG60" s="233"/>
      <c r="AH60" s="233"/>
      <c r="AI60" s="234"/>
    </row>
    <row r="61" spans="1:35" ht="51">
      <c r="A61" s="260" t="s">
        <v>1286</v>
      </c>
      <c r="B61" s="8" t="s">
        <v>1052</v>
      </c>
      <c r="C61" s="8" t="s">
        <v>1143</v>
      </c>
      <c r="D61" s="8" t="s">
        <v>1287</v>
      </c>
      <c r="E61" s="266" t="s">
        <v>33</v>
      </c>
      <c r="F61" s="267">
        <v>38</v>
      </c>
      <c r="G61" s="321" t="s">
        <v>1145</v>
      </c>
      <c r="H61" s="7" t="s">
        <v>32</v>
      </c>
      <c r="I61" s="8" t="s">
        <v>48</v>
      </c>
      <c r="J61" s="8">
        <f>IF(ISERROR(W61*X61),"",W61*X61)</f>
        <v>8</v>
      </c>
      <c r="K61" s="14" t="str">
        <f>IF(ISERROR(VLOOKUP(Y61,'Directive OSH09 (FR)'!$T$6:$U$10,2,FALSE)),"",VLOOKUP(Y61,'Directive OSH09 (FR)'!$T$6:$U$10,2,FALSE))</f>
        <v>1-Negligeable</v>
      </c>
      <c r="L61" s="126"/>
      <c r="M61" s="127"/>
      <c r="N61" s="27"/>
      <c r="O61" s="27"/>
      <c r="P61" s="27"/>
      <c r="Q61" s="57"/>
      <c r="R61" s="35"/>
      <c r="S61" s="7">
        <f t="shared" ref="S61:T65" si="41">U61</f>
        <v>1</v>
      </c>
      <c r="T61" s="35">
        <f t="shared" si="41"/>
        <v>1</v>
      </c>
      <c r="U61" s="3">
        <f>IF(A61="",0,IF(Q$60="",1,IF(Q$60+$U$60*365&lt;$U$1,1,0)))</f>
        <v>1</v>
      </c>
      <c r="V61" s="163">
        <f>IF(A61="",0,IF(Q$60="",1,IF(Q$60+$V$60*365&lt;$U$1,1,0)))</f>
        <v>1</v>
      </c>
      <c r="W61" s="162">
        <f>IF(ISERROR(VLOOKUP(H61,'Directive OSH09 (FR)'!$O$6:$P$10,2,FALSE)),"",VLOOKUP(H61,'Directive OSH09 (FR)'!$O$6:$P$10,2,FALSE))</f>
        <v>1</v>
      </c>
      <c r="X61" s="3">
        <f>IF(ISERROR(VLOOKUP(I61,'Directive OSH09 (FR)'!$O$13:$P$17,2,FALSE)),"",VLOOKUP(I61,'Directive OSH09 (FR)'!$O$13:$P$17,2,FALSE))</f>
        <v>8</v>
      </c>
      <c r="Y61" s="163">
        <f>IF(J61="","",IF(J61&gt;=161,5,IF(J61&gt;=65,4,IF(J61&gt;=20,3,IF(J61&gt;=9,2,1)))))</f>
        <v>1</v>
      </c>
      <c r="Z61" s="417"/>
      <c r="AA61" s="418"/>
      <c r="AB61" s="418"/>
      <c r="AC61" s="418"/>
      <c r="AD61" s="419"/>
      <c r="AE61" s="417"/>
      <c r="AF61" s="418"/>
      <c r="AG61" s="418"/>
      <c r="AH61" s="418"/>
      <c r="AI61" s="419"/>
    </row>
    <row r="62" spans="1:35">
      <c r="A62" s="261"/>
      <c r="B62" s="8"/>
      <c r="C62" s="8"/>
      <c r="D62" s="8"/>
      <c r="E62" s="266"/>
      <c r="F62" s="267"/>
      <c r="G62" s="321"/>
      <c r="H62" s="7"/>
      <c r="I62" s="8"/>
      <c r="J62" s="8" t="str">
        <f t="shared" ref="J62:J65" si="42">IF(ISERROR(W62*X62),"",W62*X62)</f>
        <v/>
      </c>
      <c r="K62" s="14" t="str">
        <f>IF(ISERROR(VLOOKUP(Y62,'Directive OSH09 (FR)'!$T$6:$U$10,2,FALSE)),"",VLOOKUP(Y62,'Directive OSH09 (FR)'!$T$6:$U$10,2,FALSE))</f>
        <v/>
      </c>
      <c r="L62" s="126"/>
      <c r="M62" s="127"/>
      <c r="N62" s="27"/>
      <c r="O62" s="27"/>
      <c r="P62" s="27"/>
      <c r="Q62" s="57"/>
      <c r="R62" s="35"/>
      <c r="S62" s="7">
        <f t="shared" si="41"/>
        <v>0</v>
      </c>
      <c r="T62" s="35">
        <f t="shared" si="41"/>
        <v>0</v>
      </c>
      <c r="U62" s="3">
        <f t="shared" ref="U62:U65" si="43">IF(A62="",0,IF(Q$60="",1,IF(Q$60+$U$60*365&lt;$U$1,1,0)))</f>
        <v>0</v>
      </c>
      <c r="V62" s="163">
        <f t="shared" ref="V62:V65" si="44">IF(A62="",0,IF(Q$60="",1,IF(Q$60+$V$60*365&lt;$U$1,1,0)))</f>
        <v>0</v>
      </c>
      <c r="W62" s="162" t="str">
        <f>IF(ISERROR(VLOOKUP(H62,'Directive OSH09 (FR)'!$O$6:$P$10,2,FALSE)),"",VLOOKUP(H62,'Directive OSH09 (FR)'!$O$6:$P$10,2,FALSE))</f>
        <v/>
      </c>
      <c r="X62" s="3" t="str">
        <f>IF(ISERROR(VLOOKUP(I62,'Directive OSH09 (FR)'!$O$13:$P$17,2,FALSE)),"",VLOOKUP(I62,'Directive OSH09 (FR)'!$O$13:$P$17,2,FALSE))</f>
        <v/>
      </c>
      <c r="Y62" s="163" t="str">
        <f t="shared" ref="Y62:Y65" si="45">IF(J62="","",IF(J62&gt;=161,5,IF(J62&gt;=65,4,IF(J62&gt;=20,3,IF(J62&gt;=9,2,1)))))</f>
        <v/>
      </c>
      <c r="Z62" s="417"/>
      <c r="AA62" s="418"/>
      <c r="AB62" s="418"/>
      <c r="AC62" s="418"/>
      <c r="AD62" s="419"/>
      <c r="AE62" s="417"/>
      <c r="AF62" s="418"/>
      <c r="AG62" s="418"/>
      <c r="AH62" s="418"/>
      <c r="AI62" s="419"/>
    </row>
    <row r="63" spans="1:35">
      <c r="A63" s="261"/>
      <c r="B63" s="8"/>
      <c r="C63" s="8"/>
      <c r="D63" s="8"/>
      <c r="E63" s="266"/>
      <c r="F63" s="267"/>
      <c r="G63" s="321"/>
      <c r="H63" s="7"/>
      <c r="I63" s="8"/>
      <c r="J63" s="8" t="str">
        <f t="shared" si="42"/>
        <v/>
      </c>
      <c r="K63" s="14" t="str">
        <f>IF(ISERROR(VLOOKUP(Y63,'Directive OSH09 (FR)'!$T$6:$U$10,2,FALSE)),"",VLOOKUP(Y63,'Directive OSH09 (FR)'!$T$6:$U$10,2,FALSE))</f>
        <v/>
      </c>
      <c r="L63" s="126"/>
      <c r="M63" s="127"/>
      <c r="N63" s="27"/>
      <c r="O63" s="27"/>
      <c r="P63" s="27"/>
      <c r="Q63" s="57"/>
      <c r="R63" s="35"/>
      <c r="S63" s="7">
        <f t="shared" si="41"/>
        <v>0</v>
      </c>
      <c r="T63" s="35">
        <f t="shared" si="41"/>
        <v>0</v>
      </c>
      <c r="U63" s="3">
        <f t="shared" si="43"/>
        <v>0</v>
      </c>
      <c r="V63" s="163">
        <f t="shared" si="44"/>
        <v>0</v>
      </c>
      <c r="W63" s="162" t="str">
        <f>IF(ISERROR(VLOOKUP(H63,'Directive OSH09 (FR)'!$O$6:$P$10,2,FALSE)),"",VLOOKUP(H63,'Directive OSH09 (FR)'!$O$6:$P$10,2,FALSE))</f>
        <v/>
      </c>
      <c r="X63" s="3" t="str">
        <f>IF(ISERROR(VLOOKUP(I63,'Directive OSH09 (FR)'!$O$13:$P$17,2,FALSE)),"",VLOOKUP(I63,'Directive OSH09 (FR)'!$O$13:$P$17,2,FALSE))</f>
        <v/>
      </c>
      <c r="Y63" s="163" t="str">
        <f t="shared" si="45"/>
        <v/>
      </c>
      <c r="Z63" s="417"/>
      <c r="AA63" s="418"/>
      <c r="AB63" s="418"/>
      <c r="AC63" s="418"/>
      <c r="AD63" s="419"/>
      <c r="AE63" s="417"/>
      <c r="AF63" s="418"/>
      <c r="AG63" s="418"/>
      <c r="AH63" s="418"/>
      <c r="AI63" s="419"/>
    </row>
    <row r="64" spans="1:35">
      <c r="A64" s="261"/>
      <c r="B64" s="8"/>
      <c r="C64" s="8"/>
      <c r="D64" s="8"/>
      <c r="E64" s="266"/>
      <c r="F64" s="267"/>
      <c r="G64" s="321"/>
      <c r="H64" s="7"/>
      <c r="I64" s="8"/>
      <c r="J64" s="8" t="str">
        <f t="shared" si="42"/>
        <v/>
      </c>
      <c r="K64" s="14" t="str">
        <f>IF(ISERROR(VLOOKUP(Y64,'Directive OSH09 (FR)'!$T$6:$U$10,2,FALSE)),"",VLOOKUP(Y64,'Directive OSH09 (FR)'!$T$6:$U$10,2,FALSE))</f>
        <v/>
      </c>
      <c r="L64" s="126"/>
      <c r="M64" s="127"/>
      <c r="N64" s="27"/>
      <c r="O64" s="27"/>
      <c r="P64" s="27"/>
      <c r="Q64" s="57"/>
      <c r="R64" s="35"/>
      <c r="S64" s="7">
        <f t="shared" si="41"/>
        <v>0</v>
      </c>
      <c r="T64" s="35">
        <f t="shared" si="41"/>
        <v>0</v>
      </c>
      <c r="U64" s="3">
        <f t="shared" si="43"/>
        <v>0</v>
      </c>
      <c r="V64" s="163">
        <f t="shared" si="44"/>
        <v>0</v>
      </c>
      <c r="W64" s="162" t="str">
        <f>IF(ISERROR(VLOOKUP(H64,'Directive OSH09 (FR)'!$O$6:$P$10,2,FALSE)),"",VLOOKUP(H64,'Directive OSH09 (FR)'!$O$6:$P$10,2,FALSE))</f>
        <v/>
      </c>
      <c r="X64" s="3" t="str">
        <f>IF(ISERROR(VLOOKUP(I64,'Directive OSH09 (FR)'!$O$13:$P$17,2,FALSE)),"",VLOOKUP(I64,'Directive OSH09 (FR)'!$O$13:$P$17,2,FALSE))</f>
        <v/>
      </c>
      <c r="Y64" s="163" t="str">
        <f t="shared" si="45"/>
        <v/>
      </c>
      <c r="Z64" s="417"/>
      <c r="AA64" s="418"/>
      <c r="AB64" s="418"/>
      <c r="AC64" s="418"/>
      <c r="AD64" s="419"/>
      <c r="AE64" s="417"/>
      <c r="AF64" s="418"/>
      <c r="AG64" s="418"/>
      <c r="AH64" s="418"/>
      <c r="AI64" s="419"/>
    </row>
    <row r="65" spans="1:35" ht="5.25" customHeight="1">
      <c r="A65" s="405"/>
      <c r="B65" s="62"/>
      <c r="C65" s="62"/>
      <c r="D65" s="62"/>
      <c r="E65" s="293"/>
      <c r="F65" s="282"/>
      <c r="G65" s="458"/>
      <c r="H65" s="61"/>
      <c r="I65" s="62"/>
      <c r="J65" s="62" t="str">
        <f t="shared" si="42"/>
        <v/>
      </c>
      <c r="K65" s="63" t="str">
        <f>IF(ISERROR(VLOOKUP(Y65,'Directive OSH09 (FR)'!$T$6:$U$10,2,FALSE)),"",VLOOKUP(Y65,'Directive OSH09 (FR)'!$T$6:$U$10,2,FALSE))</f>
        <v/>
      </c>
      <c r="L65" s="61"/>
      <c r="M65" s="64"/>
      <c r="N65" s="64"/>
      <c r="O65" s="64"/>
      <c r="P65" s="64"/>
      <c r="Q65" s="65"/>
      <c r="R65" s="66"/>
      <c r="S65" s="61">
        <f t="shared" si="41"/>
        <v>0</v>
      </c>
      <c r="T65" s="66">
        <f t="shared" si="41"/>
        <v>0</v>
      </c>
      <c r="U65" s="164">
        <f t="shared" si="43"/>
        <v>0</v>
      </c>
      <c r="V65" s="165">
        <f t="shared" si="44"/>
        <v>0</v>
      </c>
      <c r="W65" s="162" t="str">
        <f>IF(ISERROR(VLOOKUP(H65,'Directive OSH09 (FR)'!$O$6:$P$10,2,FALSE)),"",VLOOKUP(H65,'Directive OSH09 (FR)'!$O$6:$P$10,2,FALSE))</f>
        <v/>
      </c>
      <c r="X65" s="3" t="str">
        <f>IF(ISERROR(VLOOKUP(I65,'Directive OSH09 (FR)'!$O$13:$P$17,2,FALSE)),"",VLOOKUP(I65,'Directive OSH09 (FR)'!$O$13:$P$17,2,FALSE))</f>
        <v/>
      </c>
      <c r="Y65" s="163" t="str">
        <f t="shared" si="45"/>
        <v/>
      </c>
      <c r="Z65" s="417"/>
      <c r="AA65" s="418"/>
      <c r="AB65" s="418"/>
      <c r="AC65" s="418"/>
      <c r="AD65" s="419"/>
      <c r="AE65" s="417"/>
      <c r="AF65" s="418"/>
      <c r="AG65" s="418"/>
      <c r="AH65" s="418"/>
      <c r="AI65" s="419"/>
    </row>
    <row r="66" spans="1:35">
      <c r="A66" s="268" t="s">
        <v>280</v>
      </c>
      <c r="B66" s="391"/>
      <c r="C66" s="391"/>
      <c r="D66" s="391"/>
      <c r="E66" s="292"/>
      <c r="F66" s="281"/>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Yes</v>
      </c>
      <c r="M66" s="26" t="str">
        <f>IF(ISERROR(VLOOKUP($A66,Dangers!$B$4:$G$1001,6,FALSE)),"ERR",IF(ISBLANK((VLOOKUP($A66,Dangers!$B$4:$G$1001,6,FALSE))),"","Yes"))</f>
        <v>Yes</v>
      </c>
      <c r="N66" s="26"/>
      <c r="O66" s="26"/>
      <c r="P66" s="26"/>
      <c r="Q66" s="132">
        <f>IF(OR(L66="Yes",M66="Yes"),MAX(Q67:Q71),"")</f>
        <v>0</v>
      </c>
      <c r="R66" s="34"/>
      <c r="S66" s="43">
        <f>IF(L66="Yes",IF(SUM(S67:S71)=0,0,1),2)</f>
        <v>0</v>
      </c>
      <c r="T66" s="34">
        <f>IF(M66="Yes",IF(SUM(T67:T71)=0,0,1),2)</f>
        <v>0</v>
      </c>
      <c r="U66" s="160">
        <v>5</v>
      </c>
      <c r="V66" s="161">
        <v>5</v>
      </c>
      <c r="W66" s="162" t="str">
        <f>IF(ISERROR(VLOOKUP(H66,'Directive OSH09 (FR)'!$O$6:$P$10,2,FALSE)),"",VLOOKUP(H66,'Directive OSH09 (FR)'!$O$6:$P$10,2,FALSE))</f>
        <v/>
      </c>
      <c r="X66" s="3" t="str">
        <f>IF(ISERROR(VLOOKUP(I66,'Directive OSH09 (FR)'!$O$13:$P$17,2,FALSE)),"",VLOOKUP(I66,'Directive OSH09 (FR)'!$O$13:$P$17,2,FALSE))</f>
        <v/>
      </c>
      <c r="Y66" s="163">
        <f>IF(J66="","",IF(J66&gt;=161,5,IF(J66&gt;=65,4,IF(J66&gt;=20,3,IF(J66&gt;=9,2,1)))))</f>
        <v>2</v>
      </c>
      <c r="Z66" s="232"/>
      <c r="AA66" s="233"/>
      <c r="AB66" s="233"/>
      <c r="AC66" s="233"/>
      <c r="AD66" s="234"/>
      <c r="AE66" s="232"/>
      <c r="AF66" s="233"/>
      <c r="AG66" s="233"/>
      <c r="AH66" s="233"/>
      <c r="AI66" s="234"/>
    </row>
    <row r="67" spans="1:35" ht="25.5">
      <c r="A67" s="261"/>
      <c r="B67" s="8" t="s">
        <v>509</v>
      </c>
      <c r="C67" s="8" t="s">
        <v>1316</v>
      </c>
      <c r="D67" s="8" t="s">
        <v>510</v>
      </c>
      <c r="E67" s="266" t="s">
        <v>39</v>
      </c>
      <c r="F67" s="283">
        <v>38</v>
      </c>
      <c r="G67" s="321" t="s">
        <v>511</v>
      </c>
      <c r="H67" s="7" t="s">
        <v>35</v>
      </c>
      <c r="I67" s="8" t="s">
        <v>48</v>
      </c>
      <c r="J67" s="8">
        <f>IF(ISERROR(W67*X67),"",W67*X67)</f>
        <v>16</v>
      </c>
      <c r="K67" s="14" t="str">
        <f>IF(ISERROR(VLOOKUP(Y67,'Directive OSH09 (FR)'!$T$6:$U$10,2,FALSE)),"",VLOOKUP(Y67,'Directive OSH09 (FR)'!$T$6:$U$10,2,FALSE))</f>
        <v>2-Tolérable</v>
      </c>
      <c r="L67" s="126"/>
      <c r="M67" s="127"/>
      <c r="N67" s="27"/>
      <c r="O67" s="27"/>
      <c r="P67" s="27"/>
      <c r="Q67" s="57"/>
      <c r="R67" s="35"/>
      <c r="S67" s="7">
        <f>U67</f>
        <v>0</v>
      </c>
      <c r="T67" s="35">
        <f>V67</f>
        <v>0</v>
      </c>
      <c r="U67" s="3">
        <f>IF(A67="",0,IF(Q$24="",1,IF(Q$24+$U$24*365&lt;$U$1,1,0)))</f>
        <v>0</v>
      </c>
      <c r="V67" s="163">
        <f>IF(A67="",0,IF(Q$24="",1,IF(Q$24+$V$24*365&lt;$U$1,1,0)))</f>
        <v>0</v>
      </c>
      <c r="W67" s="162">
        <f>IF(ISERROR(VLOOKUP(H67,'Directive OSH09 (FR)'!$O$6:$P$10,2,FALSE)),"",VLOOKUP(H67,'Directive OSH09 (FR)'!$O$6:$P$10,2,FALSE))</f>
        <v>2</v>
      </c>
      <c r="X67" s="3">
        <f>IF(ISERROR(VLOOKUP(I67,'Directive OSH09 (FR)'!$O$13:$P$17,2,FALSE)),"",VLOOKUP(I67,'Directive OSH09 (FR)'!$O$13:$P$17,2,FALSE))</f>
        <v>8</v>
      </c>
      <c r="Y67" s="3">
        <f>IF(J67="","",IF(J67&gt;=161,5,IF(J67&gt;=65,4,IF(J67&gt;=20,3,IF(J67&gt;=9,2,1)))))</f>
        <v>2</v>
      </c>
      <c r="Z67" s="417"/>
      <c r="AA67" s="418"/>
      <c r="AB67" s="418"/>
      <c r="AC67" s="418"/>
      <c r="AD67" s="419"/>
      <c r="AE67" s="417"/>
      <c r="AF67" s="418"/>
      <c r="AG67" s="418"/>
      <c r="AH67" s="418"/>
      <c r="AI67" s="419"/>
    </row>
    <row r="68" spans="1:35">
      <c r="A68" s="261"/>
      <c r="B68" s="8"/>
      <c r="C68" s="8"/>
      <c r="D68" s="8"/>
      <c r="E68" s="266"/>
      <c r="F68" s="267"/>
      <c r="G68" s="321"/>
      <c r="H68" s="7"/>
      <c r="I68" s="8"/>
      <c r="J68" s="8" t="str">
        <f t="shared" ref="J68:J71" si="46">IF(ISERROR(W68*X68),"",W68*X68)</f>
        <v/>
      </c>
      <c r="K68" s="14" t="str">
        <f>IF(ISERROR(VLOOKUP(Y68,'Directive OSH09 (FR)'!$T$6:$U$10,2,FALSE)),"",VLOOKUP(Y68,'Directive OSH09 (FR)'!$T$6:$U$10,2,FALSE))</f>
        <v/>
      </c>
      <c r="L68" s="126"/>
      <c r="M68" s="127"/>
      <c r="N68" s="27"/>
      <c r="O68" s="27"/>
      <c r="P68" s="27"/>
      <c r="Q68" s="57"/>
      <c r="R68" s="35"/>
      <c r="S68" s="7">
        <f t="shared" ref="S68:T71" si="47">U68</f>
        <v>0</v>
      </c>
      <c r="T68" s="35">
        <f t="shared" si="47"/>
        <v>0</v>
      </c>
      <c r="U68" s="3">
        <f t="shared" ref="U68:U71" si="48">IF(A68="",0,IF(Q$66="",1,IF(Q$66+$U$66*365&lt;$U$1,1,0)))</f>
        <v>0</v>
      </c>
      <c r="V68" s="163">
        <f t="shared" ref="V68:V71" si="49">IF(A68="",0,IF(Q$66="",1,IF(Q$66+$V$66*365&lt;$U$1,1,0)))</f>
        <v>0</v>
      </c>
      <c r="W68" s="162" t="str">
        <f>IF(ISERROR(VLOOKUP(H68,'Directive OSH09 (FR)'!$O$6:$P$10,2,FALSE)),"",VLOOKUP(H68,'Directive OSH09 (FR)'!$O$6:$P$10,2,FALSE))</f>
        <v/>
      </c>
      <c r="X68" s="3" t="str">
        <f>IF(ISERROR(VLOOKUP(I68,'Directive OSH09 (FR)'!$O$13:$P$17,2,FALSE)),"",VLOOKUP(I68,'Directive OSH09 (FR)'!$O$13:$P$17,2,FALSE))</f>
        <v/>
      </c>
      <c r="Y68" s="163" t="str">
        <f t="shared" ref="Y68:Y71" si="50">IF(J68="","",IF(J68&gt;=161,5,IF(J68&gt;=65,4,IF(J68&gt;=20,3,IF(J68&gt;=9,2,1)))))</f>
        <v/>
      </c>
      <c r="Z68" s="417"/>
      <c r="AA68" s="418"/>
      <c r="AB68" s="418"/>
      <c r="AC68" s="418"/>
      <c r="AD68" s="419"/>
      <c r="AE68" s="417"/>
      <c r="AF68" s="418"/>
      <c r="AG68" s="418"/>
      <c r="AH68" s="418"/>
      <c r="AI68" s="419"/>
    </row>
    <row r="69" spans="1:35">
      <c r="A69" s="261"/>
      <c r="B69" s="8"/>
      <c r="C69" s="8"/>
      <c r="D69" s="8"/>
      <c r="E69" s="266"/>
      <c r="F69" s="267"/>
      <c r="G69" s="321"/>
      <c r="H69" s="7"/>
      <c r="I69" s="8"/>
      <c r="J69" s="8" t="str">
        <f t="shared" si="46"/>
        <v/>
      </c>
      <c r="K69" s="14" t="str">
        <f>IF(ISERROR(VLOOKUP(Y69,'Directive OSH09 (FR)'!$T$6:$U$10,2,FALSE)),"",VLOOKUP(Y69,'Directive OSH09 (FR)'!$T$6:$U$10,2,FALSE))</f>
        <v/>
      </c>
      <c r="L69" s="126"/>
      <c r="M69" s="127"/>
      <c r="N69" s="27"/>
      <c r="O69" s="27"/>
      <c r="P69" s="27"/>
      <c r="Q69" s="57"/>
      <c r="R69" s="35"/>
      <c r="S69" s="7">
        <f t="shared" si="47"/>
        <v>0</v>
      </c>
      <c r="T69" s="35">
        <f t="shared" si="47"/>
        <v>0</v>
      </c>
      <c r="U69" s="3">
        <f t="shared" si="48"/>
        <v>0</v>
      </c>
      <c r="V69" s="163">
        <f t="shared" si="49"/>
        <v>0</v>
      </c>
      <c r="W69" s="162" t="str">
        <f>IF(ISERROR(VLOOKUP(H69,'Directive OSH09 (FR)'!$O$6:$P$10,2,FALSE)),"",VLOOKUP(H69,'Directive OSH09 (FR)'!$O$6:$P$10,2,FALSE))</f>
        <v/>
      </c>
      <c r="X69" s="3" t="str">
        <f>IF(ISERROR(VLOOKUP(I69,'Directive OSH09 (FR)'!$O$13:$P$17,2,FALSE)),"",VLOOKUP(I69,'Directive OSH09 (FR)'!$O$13:$P$17,2,FALSE))</f>
        <v/>
      </c>
      <c r="Y69" s="163" t="str">
        <f t="shared" si="50"/>
        <v/>
      </c>
      <c r="Z69" s="417"/>
      <c r="AA69" s="418"/>
      <c r="AB69" s="418"/>
      <c r="AC69" s="418"/>
      <c r="AD69" s="419"/>
      <c r="AE69" s="417"/>
      <c r="AF69" s="418"/>
      <c r="AG69" s="418"/>
      <c r="AH69" s="418"/>
      <c r="AI69" s="419"/>
    </row>
    <row r="70" spans="1:35">
      <c r="A70" s="261"/>
      <c r="B70" s="8"/>
      <c r="C70" s="8"/>
      <c r="D70" s="8"/>
      <c r="E70" s="266"/>
      <c r="F70" s="267"/>
      <c r="G70" s="321"/>
      <c r="H70" s="7"/>
      <c r="I70" s="8"/>
      <c r="J70" s="8" t="str">
        <f t="shared" si="46"/>
        <v/>
      </c>
      <c r="K70" s="14" t="str">
        <f>IF(ISERROR(VLOOKUP(Y70,'Directive OSH09 (FR)'!$T$6:$U$10,2,FALSE)),"",VLOOKUP(Y70,'Directive OSH09 (FR)'!$T$6:$U$10,2,FALSE))</f>
        <v/>
      </c>
      <c r="L70" s="126"/>
      <c r="M70" s="127"/>
      <c r="N70" s="27"/>
      <c r="O70" s="27"/>
      <c r="P70" s="27"/>
      <c r="Q70" s="57"/>
      <c r="R70" s="35"/>
      <c r="S70" s="7">
        <f t="shared" si="47"/>
        <v>0</v>
      </c>
      <c r="T70" s="35">
        <f t="shared" si="47"/>
        <v>0</v>
      </c>
      <c r="U70" s="3">
        <f t="shared" si="48"/>
        <v>0</v>
      </c>
      <c r="V70" s="163">
        <f t="shared" si="49"/>
        <v>0</v>
      </c>
      <c r="W70" s="162" t="str">
        <f>IF(ISERROR(VLOOKUP(H70,'Directive OSH09 (FR)'!$O$6:$P$10,2,FALSE)),"",VLOOKUP(H70,'Directive OSH09 (FR)'!$O$6:$P$10,2,FALSE))</f>
        <v/>
      </c>
      <c r="X70" s="3" t="str">
        <f>IF(ISERROR(VLOOKUP(I70,'Directive OSH09 (FR)'!$O$13:$P$17,2,FALSE)),"",VLOOKUP(I70,'Directive OSH09 (FR)'!$O$13:$P$17,2,FALSE))</f>
        <v/>
      </c>
      <c r="Y70" s="163" t="str">
        <f t="shared" si="50"/>
        <v/>
      </c>
      <c r="Z70" s="417"/>
      <c r="AA70" s="418"/>
      <c r="AB70" s="418"/>
      <c r="AC70" s="418"/>
      <c r="AD70" s="419"/>
      <c r="AE70" s="417"/>
      <c r="AF70" s="418"/>
      <c r="AG70" s="418"/>
      <c r="AH70" s="418"/>
      <c r="AI70" s="419"/>
    </row>
    <row r="71" spans="1:35" ht="5.25" customHeight="1">
      <c r="A71" s="405"/>
      <c r="B71" s="62"/>
      <c r="C71" s="62"/>
      <c r="D71" s="62"/>
      <c r="E71" s="293"/>
      <c r="F71" s="282"/>
      <c r="G71" s="458"/>
      <c r="H71" s="61"/>
      <c r="I71" s="62"/>
      <c r="J71" s="62" t="str">
        <f t="shared" si="46"/>
        <v/>
      </c>
      <c r="K71" s="63" t="str">
        <f>IF(ISERROR(VLOOKUP(Y71,'Directive OSH09 (FR)'!$T$6:$U$10,2,FALSE)),"",VLOOKUP(Y71,'Directive OSH09 (FR)'!$T$6:$U$10,2,FALSE))</f>
        <v/>
      </c>
      <c r="L71" s="61"/>
      <c r="M71" s="64"/>
      <c r="N71" s="64"/>
      <c r="O71" s="64"/>
      <c r="P71" s="64"/>
      <c r="Q71" s="65"/>
      <c r="R71" s="66"/>
      <c r="S71" s="61">
        <f t="shared" si="47"/>
        <v>0</v>
      </c>
      <c r="T71" s="66">
        <f t="shared" si="47"/>
        <v>0</v>
      </c>
      <c r="U71" s="164">
        <f t="shared" si="48"/>
        <v>0</v>
      </c>
      <c r="V71" s="165">
        <f t="shared" si="49"/>
        <v>0</v>
      </c>
      <c r="W71" s="162" t="str">
        <f>IF(ISERROR(VLOOKUP(H71,'Directive OSH09 (FR)'!$O$6:$P$10,2,FALSE)),"",VLOOKUP(H71,'Directive OSH09 (FR)'!$O$6:$P$10,2,FALSE))</f>
        <v/>
      </c>
      <c r="X71" s="3" t="str">
        <f>IF(ISERROR(VLOOKUP(I71,'Directive OSH09 (FR)'!$O$13:$P$17,2,FALSE)),"",VLOOKUP(I71,'Directive OSH09 (FR)'!$O$13:$P$17,2,FALSE))</f>
        <v/>
      </c>
      <c r="Y71" s="163" t="str">
        <f t="shared" si="50"/>
        <v/>
      </c>
      <c r="Z71" s="417"/>
      <c r="AA71" s="418"/>
      <c r="AB71" s="418"/>
      <c r="AC71" s="418"/>
      <c r="AD71" s="419"/>
      <c r="AE71" s="417"/>
      <c r="AF71" s="418"/>
      <c r="AG71" s="418"/>
      <c r="AH71" s="418"/>
      <c r="AI71" s="419"/>
    </row>
    <row r="72" spans="1:35">
      <c r="A72" s="354" t="s">
        <v>282</v>
      </c>
      <c r="B72" s="391"/>
      <c r="C72" s="391"/>
      <c r="D72" s="391"/>
      <c r="E72" s="292"/>
      <c r="F72" s="281"/>
      <c r="G72" s="457"/>
      <c r="H72" s="454"/>
      <c r="I72" s="391"/>
      <c r="J72" s="391" t="str">
        <f>IF(SUM(J73:J77)=0,"",MAX(J73:J77))</f>
        <v/>
      </c>
      <c r="K72" s="24" t="str">
        <f>IF(ISERROR(VLOOKUP(Y72,'Directive OSH09 (FR)'!$T$6:$U$10,2,FALSE)),"",VLOOKUP(Y72,'Directive OSH09 (FR)'!$T$6:$U$10,2,FALSE))</f>
        <v/>
      </c>
      <c r="L72" s="43" t="str">
        <f>IF(ISERROR(VLOOKUP($A72,Dangers!$B$4:$G$1001,4,FALSE)),"ERR",IF(ISBLANK(VLOOKUP($A72,Dangers!$B$4:$G$1001,4,FALSE)),"","Yes"))</f>
        <v>Yes</v>
      </c>
      <c r="M72" s="26" t="str">
        <f>IF(ISERROR(VLOOKUP($A72,Dangers!$B$4:$G$1001,6,FALSE)),"ERR",IF(ISBLANK((VLOOKUP($A72,Dangers!$B$4:$G$1001,6,FALSE))),"","Yes"))</f>
        <v/>
      </c>
      <c r="N72" s="26"/>
      <c r="O72" s="26"/>
      <c r="P72" s="26"/>
      <c r="Q72" s="132">
        <f>IF(OR(L72="Yes",M72="Yes"),MAX(Q73:Q77),"")</f>
        <v>0</v>
      </c>
      <c r="R72" s="34"/>
      <c r="S72" s="43">
        <f ca="1">IF(L72="Yes",IF(SUM(S73:S77)=0,0,1),2)</f>
        <v>1</v>
      </c>
      <c r="T72" s="34">
        <f>IF(M72="Yes",IF(SUM(T73:T77)=0,0,1),2)</f>
        <v>2</v>
      </c>
      <c r="U72" s="160">
        <v>5</v>
      </c>
      <c r="V72" s="161">
        <v>0</v>
      </c>
      <c r="W72" s="162" t="str">
        <f>IF(ISERROR(VLOOKUP(H72,'Directive OSH09 (FR)'!$O$6:$P$10,2,FALSE)),"",VLOOKUP(H72,'Directive OSH09 (FR)'!$O$6:$P$10,2,FALSE))</f>
        <v/>
      </c>
      <c r="X72" s="3" t="str">
        <f>IF(ISERROR(VLOOKUP(I72,'Directive OSH09 (FR)'!$O$13:$P$17,2,FALSE)),"",VLOOKUP(I72,'Directive OSH09 (FR)'!$O$13:$P$17,2,FALSE))</f>
        <v/>
      </c>
      <c r="Y72" s="163" t="str">
        <f>IF(J72="","",IF(J72&gt;=161,5,IF(J72&gt;=65,4,IF(J72&gt;=20,3,IF(J72&gt;=9,2,1)))))</f>
        <v/>
      </c>
      <c r="Z72" s="232"/>
      <c r="AA72" s="233"/>
      <c r="AB72" s="233"/>
      <c r="AC72" s="233"/>
      <c r="AD72" s="234"/>
      <c r="AE72" s="232"/>
      <c r="AF72" s="233"/>
      <c r="AG72" s="233"/>
      <c r="AH72" s="233"/>
      <c r="AI72" s="234"/>
    </row>
    <row r="73" spans="1:35">
      <c r="A73" s="260" t="s">
        <v>463</v>
      </c>
      <c r="B73" s="8"/>
      <c r="C73" s="8"/>
      <c r="D73" s="8"/>
      <c r="E73" s="266"/>
      <c r="F73" s="267"/>
      <c r="G73" s="321"/>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7" ca="1" si="51">U73</f>
        <v>1</v>
      </c>
      <c r="T73" s="35">
        <f t="shared" ca="1" si="51"/>
        <v>1</v>
      </c>
      <c r="U73" s="3">
        <f ca="1">IF(A73="",0,IF(Q$72="",1,IF(Q$72+$U$72*365&lt;$U$1,1,0)))</f>
        <v>1</v>
      </c>
      <c r="V73" s="163">
        <f ca="1">IF(A73="",0,IF(Q$72="",1,IF(Q$72+$V$72*365&lt;$U$1,1,0)))</f>
        <v>1</v>
      </c>
      <c r="W73" s="162" t="str">
        <f>IF(ISERROR(VLOOKUP(H73,'Directive OSH09 (FR)'!$O$6:$P$10,2,FALSE)),"",VLOOKUP(H73,'Directive OSH09 (FR)'!$O$6:$P$10,2,FALSE))</f>
        <v/>
      </c>
      <c r="X73" s="3" t="str">
        <f>IF(ISERROR(VLOOKUP(I73,'Directive OSH09 (FR)'!$O$13:$P$17,2,FALSE)),"",VLOOKUP(I73,'Directive OSH09 (FR)'!$O$13:$P$17,2,FALSE))</f>
        <v/>
      </c>
      <c r="Y73" s="163" t="str">
        <f>IF(J73="","",IF(J73&gt;=161,5,IF(J73&gt;=65,4,IF(J73&gt;=20,3,IF(J73&gt;=9,2,1)))))</f>
        <v/>
      </c>
      <c r="Z73" s="417"/>
      <c r="AA73" s="418"/>
      <c r="AB73" s="418"/>
      <c r="AC73" s="418"/>
      <c r="AD73" s="419"/>
      <c r="AE73" s="417"/>
      <c r="AF73" s="418"/>
      <c r="AG73" s="418"/>
      <c r="AH73" s="418"/>
      <c r="AI73" s="419"/>
    </row>
    <row r="74" spans="1:35">
      <c r="A74" s="261"/>
      <c r="B74" s="8"/>
      <c r="C74" s="8"/>
      <c r="D74" s="8"/>
      <c r="E74" s="266"/>
      <c r="F74" s="267"/>
      <c r="G74" s="321"/>
      <c r="H74" s="7"/>
      <c r="I74" s="8"/>
      <c r="J74" s="8" t="str">
        <f t="shared" ref="J74:J77" si="52">IF(ISERROR(W74*X74),"",W74*X74)</f>
        <v/>
      </c>
      <c r="K74" s="14" t="str">
        <f>IF(ISERROR(VLOOKUP(Y74,'Directive OSH09 (FR)'!$T$6:$U$10,2,FALSE)),"",VLOOKUP(Y74,'Directive OSH09 (FR)'!$T$6:$U$10,2,FALSE))</f>
        <v/>
      </c>
      <c r="L74" s="126"/>
      <c r="M74" s="127"/>
      <c r="N74" s="27"/>
      <c r="O74" s="27"/>
      <c r="P74" s="27"/>
      <c r="Q74" s="57"/>
      <c r="R74" s="35"/>
      <c r="S74" s="7">
        <f t="shared" si="51"/>
        <v>0</v>
      </c>
      <c r="T74" s="35">
        <f t="shared" si="51"/>
        <v>0</v>
      </c>
      <c r="U74" s="3">
        <f t="shared" ref="U74:U77" si="53">IF(A74="",0,IF(Q$72="",1,IF(Q$72+$U$72*365&lt;$U$1,1,0)))</f>
        <v>0</v>
      </c>
      <c r="V74" s="163">
        <f t="shared" ref="V74:V77" si="54">IF(A74="",0,IF(Q$72="",1,IF(Q$72+$V$72*365&lt;$U$1,1,0)))</f>
        <v>0</v>
      </c>
      <c r="W74" s="162" t="str">
        <f>IF(ISERROR(VLOOKUP(H74,'Directive OSH09 (FR)'!$O$6:$P$10,2,FALSE)),"",VLOOKUP(H74,'Directive OSH09 (FR)'!$O$6:$P$10,2,FALSE))</f>
        <v/>
      </c>
      <c r="X74" s="3" t="str">
        <f>IF(ISERROR(VLOOKUP(I74,'Directive OSH09 (FR)'!$O$13:$P$17,2,FALSE)),"",VLOOKUP(I74,'Directive OSH09 (FR)'!$O$13:$P$17,2,FALSE))</f>
        <v/>
      </c>
      <c r="Y74" s="163" t="str">
        <f t="shared" ref="Y74:Y77" si="55">IF(J74="","",IF(J74&gt;=161,5,IF(J74&gt;=65,4,IF(J74&gt;=20,3,IF(J74&gt;=9,2,1)))))</f>
        <v/>
      </c>
      <c r="Z74" s="417"/>
      <c r="AA74" s="418"/>
      <c r="AB74" s="418"/>
      <c r="AC74" s="418"/>
      <c r="AD74" s="419"/>
      <c r="AE74" s="417"/>
      <c r="AF74" s="418"/>
      <c r="AG74" s="418"/>
      <c r="AH74" s="418"/>
      <c r="AI74" s="419"/>
    </row>
    <row r="75" spans="1:35">
      <c r="A75" s="261"/>
      <c r="B75" s="8"/>
      <c r="C75" s="8"/>
      <c r="D75" s="8"/>
      <c r="E75" s="266"/>
      <c r="F75" s="267"/>
      <c r="G75" s="321"/>
      <c r="H75" s="7"/>
      <c r="I75" s="8"/>
      <c r="J75" s="8" t="str">
        <f t="shared" si="52"/>
        <v/>
      </c>
      <c r="K75" s="14" t="str">
        <f>IF(ISERROR(VLOOKUP(Y75,'Directive OSH09 (FR)'!$T$6:$U$10,2,FALSE)),"",VLOOKUP(Y75,'Directive OSH09 (FR)'!$T$6:$U$10,2,FALSE))</f>
        <v/>
      </c>
      <c r="L75" s="126"/>
      <c r="M75" s="127"/>
      <c r="N75" s="27"/>
      <c r="O75" s="27"/>
      <c r="P75" s="27"/>
      <c r="Q75" s="57"/>
      <c r="R75" s="35"/>
      <c r="S75" s="7">
        <f t="shared" si="51"/>
        <v>0</v>
      </c>
      <c r="T75" s="35">
        <f t="shared" si="51"/>
        <v>0</v>
      </c>
      <c r="U75" s="3">
        <f t="shared" si="53"/>
        <v>0</v>
      </c>
      <c r="V75" s="163">
        <f t="shared" si="54"/>
        <v>0</v>
      </c>
      <c r="W75" s="162" t="str">
        <f>IF(ISERROR(VLOOKUP(H75,'Directive OSH09 (FR)'!$O$6:$P$10,2,FALSE)),"",VLOOKUP(H75,'Directive OSH09 (FR)'!$O$6:$P$10,2,FALSE))</f>
        <v/>
      </c>
      <c r="X75" s="3" t="str">
        <f>IF(ISERROR(VLOOKUP(I75,'Directive OSH09 (FR)'!$O$13:$P$17,2,FALSE)),"",VLOOKUP(I75,'Directive OSH09 (FR)'!$O$13:$P$17,2,FALSE))</f>
        <v/>
      </c>
      <c r="Y75" s="163" t="str">
        <f t="shared" si="55"/>
        <v/>
      </c>
      <c r="Z75" s="417"/>
      <c r="AA75" s="418"/>
      <c r="AB75" s="418"/>
      <c r="AC75" s="418"/>
      <c r="AD75" s="419"/>
      <c r="AE75" s="417"/>
      <c r="AF75" s="418"/>
      <c r="AG75" s="418"/>
      <c r="AH75" s="418"/>
      <c r="AI75" s="419"/>
    </row>
    <row r="76" spans="1:35">
      <c r="A76" s="261"/>
      <c r="B76" s="8"/>
      <c r="C76" s="8"/>
      <c r="D76" s="8"/>
      <c r="E76" s="266"/>
      <c r="F76" s="267"/>
      <c r="G76" s="321"/>
      <c r="H76" s="7"/>
      <c r="I76" s="8"/>
      <c r="J76" s="8" t="str">
        <f t="shared" si="52"/>
        <v/>
      </c>
      <c r="K76" s="14" t="str">
        <f>IF(ISERROR(VLOOKUP(Y76,'Directive OSH09 (FR)'!$T$6:$U$10,2,FALSE)),"",VLOOKUP(Y76,'Directive OSH09 (FR)'!$T$6:$U$10,2,FALSE))</f>
        <v/>
      </c>
      <c r="L76" s="126"/>
      <c r="M76" s="127"/>
      <c r="N76" s="27"/>
      <c r="O76" s="27"/>
      <c r="P76" s="27"/>
      <c r="Q76" s="57"/>
      <c r="R76" s="35"/>
      <c r="S76" s="7">
        <f t="shared" si="51"/>
        <v>0</v>
      </c>
      <c r="T76" s="35">
        <f t="shared" si="51"/>
        <v>0</v>
      </c>
      <c r="U76" s="3">
        <f t="shared" si="53"/>
        <v>0</v>
      </c>
      <c r="V76" s="163">
        <f t="shared" si="54"/>
        <v>0</v>
      </c>
      <c r="W76" s="162" t="str">
        <f>IF(ISERROR(VLOOKUP(H76,'Directive OSH09 (FR)'!$O$6:$P$10,2,FALSE)),"",VLOOKUP(H76,'Directive OSH09 (FR)'!$O$6:$P$10,2,FALSE))</f>
        <v/>
      </c>
      <c r="X76" s="3" t="str">
        <f>IF(ISERROR(VLOOKUP(I76,'Directive OSH09 (FR)'!$O$13:$P$17,2,FALSE)),"",VLOOKUP(I76,'Directive OSH09 (FR)'!$O$13:$P$17,2,FALSE))</f>
        <v/>
      </c>
      <c r="Y76" s="163" t="str">
        <f t="shared" si="55"/>
        <v/>
      </c>
      <c r="Z76" s="417"/>
      <c r="AA76" s="418"/>
      <c r="AB76" s="418"/>
      <c r="AC76" s="418"/>
      <c r="AD76" s="419"/>
      <c r="AE76" s="417"/>
      <c r="AF76" s="418"/>
      <c r="AG76" s="418"/>
      <c r="AH76" s="418"/>
      <c r="AI76" s="419"/>
    </row>
    <row r="77" spans="1:35" ht="5.25" customHeight="1">
      <c r="A77" s="405"/>
      <c r="B77" s="62"/>
      <c r="C77" s="62"/>
      <c r="D77" s="62"/>
      <c r="E77" s="293"/>
      <c r="F77" s="282"/>
      <c r="G77" s="458"/>
      <c r="H77" s="61"/>
      <c r="I77" s="62"/>
      <c r="J77" s="62" t="str">
        <f t="shared" si="52"/>
        <v/>
      </c>
      <c r="K77" s="63" t="str">
        <f>IF(ISERROR(VLOOKUP(Y77,'Directive OSH09 (FR)'!$T$6:$U$10,2,FALSE)),"",VLOOKUP(Y77,'Directive OSH09 (FR)'!$T$6:$U$10,2,FALSE))</f>
        <v/>
      </c>
      <c r="L77" s="61"/>
      <c r="M77" s="64"/>
      <c r="N77" s="64"/>
      <c r="O77" s="64"/>
      <c r="P77" s="64"/>
      <c r="Q77" s="65"/>
      <c r="R77" s="66"/>
      <c r="S77" s="61">
        <f t="shared" si="51"/>
        <v>0</v>
      </c>
      <c r="T77" s="66">
        <f t="shared" si="51"/>
        <v>0</v>
      </c>
      <c r="U77" s="164">
        <f t="shared" si="53"/>
        <v>0</v>
      </c>
      <c r="V77" s="165">
        <f t="shared" si="54"/>
        <v>0</v>
      </c>
      <c r="W77" s="162" t="str">
        <f>IF(ISERROR(VLOOKUP(H77,'Directive OSH09 (FR)'!$O$6:$P$10,2,FALSE)),"",VLOOKUP(H77,'Directive OSH09 (FR)'!$O$6:$P$10,2,FALSE))</f>
        <v/>
      </c>
      <c r="X77" s="3" t="str">
        <f>IF(ISERROR(VLOOKUP(I77,'Directive OSH09 (FR)'!$O$13:$P$17,2,FALSE)),"",VLOOKUP(I77,'Directive OSH09 (FR)'!$O$13:$P$17,2,FALSE))</f>
        <v/>
      </c>
      <c r="Y77" s="163" t="str">
        <f t="shared" si="55"/>
        <v/>
      </c>
      <c r="Z77" s="417"/>
      <c r="AA77" s="418"/>
      <c r="AB77" s="418"/>
      <c r="AC77" s="418"/>
      <c r="AD77" s="419"/>
      <c r="AE77" s="417"/>
      <c r="AF77" s="418"/>
      <c r="AG77" s="418"/>
      <c r="AH77" s="418"/>
      <c r="AI77" s="419"/>
    </row>
    <row r="78" spans="1:35">
      <c r="A78" s="523" t="s">
        <v>283</v>
      </c>
      <c r="B78" s="391"/>
      <c r="C78" s="391"/>
      <c r="D78" s="391"/>
      <c r="E78" s="292"/>
      <c r="F78" s="281"/>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
      </c>
      <c r="M78" s="26" t="str">
        <f>IF(ISERROR(VLOOKUP($A78,Dangers!$B$4:$G$1001,6,FALSE)),"ERR",IF(ISBLANK((VLOOKUP($A78,Dangers!$B$4:$G$1001,6,FALSE))),"","Yes"))</f>
        <v/>
      </c>
      <c r="N78" s="26"/>
      <c r="O78" s="26"/>
      <c r="P78" s="26"/>
      <c r="Q78" s="132" t="str">
        <f>IF(OR(L78="Yes",M78="Yes"),MAX(Q79:Q83),"")</f>
        <v/>
      </c>
      <c r="R78" s="34"/>
      <c r="S78" s="43">
        <f>IF(L78="Yes",IF(SUM(S79:S83)=0,0,1),2)</f>
        <v>2</v>
      </c>
      <c r="T78" s="34">
        <f>IF(M78="Yes",IF(SUM(T79:T83)=0,0,1),2)</f>
        <v>2</v>
      </c>
      <c r="U78" s="160">
        <v>0</v>
      </c>
      <c r="V78" s="161">
        <v>0</v>
      </c>
      <c r="W78" s="162" t="str">
        <f>IF(ISERROR(VLOOKUP(H78,'Directive OSH09 (FR)'!$O$6:$P$10,2,FALSE)),"",VLOOKUP(H78,'Directive OSH09 (FR)'!$O$6:$P$10,2,FALSE))</f>
        <v/>
      </c>
      <c r="X78" s="3" t="str">
        <f>IF(ISERROR(VLOOKUP(I78,'Directive OSH09 (FR)'!$O$13:$P$17,2,FALSE)),"",VLOOKUP(I78,'Directive OSH09 (FR)'!$O$13:$P$17,2,FALSE))</f>
        <v/>
      </c>
      <c r="Y78" s="163" t="str">
        <f>IF(J78="","",IF(J78&gt;=161,5,IF(J78&gt;=65,4,IF(J78&gt;=20,3,IF(J78&gt;=9,2,1)))))</f>
        <v/>
      </c>
      <c r="Z78" s="232"/>
      <c r="AA78" s="233"/>
      <c r="AB78" s="233"/>
      <c r="AC78" s="233"/>
      <c r="AD78" s="234"/>
      <c r="AE78" s="232"/>
      <c r="AF78" s="233"/>
      <c r="AG78" s="233"/>
      <c r="AH78" s="233"/>
      <c r="AI78" s="234"/>
    </row>
    <row r="79" spans="1:35">
      <c r="A79" s="260"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si="56">U79</f>
        <v>1</v>
      </c>
      <c r="T79" s="35">
        <f t="shared" si="56"/>
        <v>1</v>
      </c>
      <c r="U79" s="3">
        <f>IF(A79="",0,IF(Q$78="",1,IF(Q$78+$U$78*365&lt;$U$1,1,0)))</f>
        <v>1</v>
      </c>
      <c r="V79" s="163">
        <f>IF(A79="",0,IF(Q$78="",1,IF(Q$78+$V$78*365&lt;$U$1,1,0)))</f>
        <v>1</v>
      </c>
      <c r="W79" s="162" t="str">
        <f>IF(ISERROR(VLOOKUP(H79,'Directive OSH09 (FR)'!$O$6:$P$10,2,FALSE)),"",VLOOKUP(H79,'Directive OSH09 (FR)'!$O$6:$P$10,2,FALSE))</f>
        <v/>
      </c>
      <c r="X79" s="3" t="str">
        <f>IF(ISERROR(VLOOKUP(I79,'Directive OSH09 (FR)'!$O$13:$P$17,2,FALSE)),"",VLOOKUP(I79,'Directive OSH09 (FR)'!$O$13:$P$17,2,FALSE))</f>
        <v/>
      </c>
      <c r="Y79" s="163" t="str">
        <f>IF(J79="","",IF(J79&gt;=161,5,IF(J79&gt;=65,4,IF(J79&gt;=20,3,IF(J79&gt;=9,2,1)))))</f>
        <v/>
      </c>
      <c r="Z79" s="417"/>
      <c r="AA79" s="418"/>
      <c r="AB79" s="418"/>
      <c r="AC79" s="418"/>
      <c r="AD79" s="419"/>
      <c r="AE79" s="417"/>
      <c r="AF79" s="418"/>
      <c r="AG79" s="418"/>
      <c r="AH79" s="418"/>
      <c r="AI79" s="419"/>
    </row>
    <row r="80" spans="1:35">
      <c r="A80" s="261"/>
      <c r="B80" s="8"/>
      <c r="C80" s="8"/>
      <c r="D80" s="8"/>
      <c r="E80" s="266"/>
      <c r="F80" s="267"/>
      <c r="G80" s="321"/>
      <c r="H80" s="7"/>
      <c r="I80" s="8"/>
      <c r="J80" s="8" t="str">
        <f t="shared" ref="J80:J83" si="57">IF(ISERROR(W80*X80),"",W80*X80)</f>
        <v/>
      </c>
      <c r="K80" s="14" t="str">
        <f>IF(ISERROR(VLOOKUP(Y80,'Directive OSH09 (FR)'!$T$6:$U$10,2,FALSE)),"",VLOOKUP(Y80,'Directive OSH09 (FR)'!$T$6:$U$10,2,FALSE))</f>
        <v/>
      </c>
      <c r="L80" s="126"/>
      <c r="M80" s="127"/>
      <c r="N80" s="27"/>
      <c r="O80" s="27"/>
      <c r="P80" s="27"/>
      <c r="Q80" s="57"/>
      <c r="R80" s="35"/>
      <c r="S80" s="7">
        <f t="shared" si="56"/>
        <v>0</v>
      </c>
      <c r="T80" s="35">
        <f t="shared" si="56"/>
        <v>0</v>
      </c>
      <c r="U80" s="3">
        <f t="shared" ref="U80:U83" si="58">IF(A80="",0,IF(Q$78="",1,IF(Q$78+$U$78*365&lt;$U$1,1,0)))</f>
        <v>0</v>
      </c>
      <c r="V80" s="163">
        <f t="shared" ref="V80:V83" si="59">IF(A80="",0,IF(Q$78="",1,IF(Q$78+$V$78*365&lt;$U$1,1,0)))</f>
        <v>0</v>
      </c>
      <c r="W80" s="162" t="str">
        <f>IF(ISERROR(VLOOKUP(H80,'Directive OSH09 (FR)'!$O$6:$P$10,2,FALSE)),"",VLOOKUP(H80,'Directive OSH09 (FR)'!$O$6:$P$10,2,FALSE))</f>
        <v/>
      </c>
      <c r="X80" s="3" t="str">
        <f>IF(ISERROR(VLOOKUP(I80,'Directive OSH09 (FR)'!$O$13:$P$17,2,FALSE)),"",VLOOKUP(I80,'Directive OSH09 (FR)'!$O$13:$P$17,2,FALSE))</f>
        <v/>
      </c>
      <c r="Y80" s="163" t="str">
        <f t="shared" ref="Y80:Y83" si="60">IF(J80="","",IF(J80&gt;=161,5,IF(J80&gt;=65,4,IF(J80&gt;=20,3,IF(J80&gt;=9,2,1)))))</f>
        <v/>
      </c>
      <c r="Z80" s="417"/>
      <c r="AA80" s="418"/>
      <c r="AB80" s="418"/>
      <c r="AC80" s="418"/>
      <c r="AD80" s="419"/>
      <c r="AE80" s="417"/>
      <c r="AF80" s="418"/>
      <c r="AG80" s="418"/>
      <c r="AH80" s="418"/>
      <c r="AI80" s="419"/>
    </row>
    <row r="81" spans="1:35">
      <c r="A81" s="261"/>
      <c r="B81" s="8"/>
      <c r="C81" s="8"/>
      <c r="D81" s="8"/>
      <c r="E81" s="266"/>
      <c r="F81" s="267"/>
      <c r="G81" s="321"/>
      <c r="H81" s="7"/>
      <c r="I81" s="8"/>
      <c r="J81" s="8" t="str">
        <f t="shared" si="57"/>
        <v/>
      </c>
      <c r="K81" s="14" t="str">
        <f>IF(ISERROR(VLOOKUP(Y81,'Directive OSH09 (FR)'!$T$6:$U$10,2,FALSE)),"",VLOOKUP(Y81,'Directive OSH09 (FR)'!$T$6:$U$10,2,FALSE))</f>
        <v/>
      </c>
      <c r="L81" s="126"/>
      <c r="M81" s="127"/>
      <c r="N81" s="27"/>
      <c r="O81" s="27"/>
      <c r="P81" s="27"/>
      <c r="Q81" s="57"/>
      <c r="R81" s="35"/>
      <c r="S81" s="7">
        <f t="shared" si="56"/>
        <v>0</v>
      </c>
      <c r="T81" s="35">
        <f t="shared" si="56"/>
        <v>0</v>
      </c>
      <c r="U81" s="3">
        <f t="shared" si="58"/>
        <v>0</v>
      </c>
      <c r="V81" s="163">
        <f t="shared" si="59"/>
        <v>0</v>
      </c>
      <c r="W81" s="162" t="str">
        <f>IF(ISERROR(VLOOKUP(H81,'Directive OSH09 (FR)'!$O$6:$P$10,2,FALSE)),"",VLOOKUP(H81,'Directive OSH09 (FR)'!$O$6:$P$10,2,FALSE))</f>
        <v/>
      </c>
      <c r="X81" s="3" t="str">
        <f>IF(ISERROR(VLOOKUP(I81,'Directive OSH09 (FR)'!$O$13:$P$17,2,FALSE)),"",VLOOKUP(I81,'Directive OSH09 (FR)'!$O$13:$P$17,2,FALSE))</f>
        <v/>
      </c>
      <c r="Y81" s="163" t="str">
        <f t="shared" si="60"/>
        <v/>
      </c>
      <c r="Z81" s="417"/>
      <c r="AA81" s="418"/>
      <c r="AB81" s="418"/>
      <c r="AC81" s="418"/>
      <c r="AD81" s="419"/>
      <c r="AE81" s="417"/>
      <c r="AF81" s="418"/>
      <c r="AG81" s="418"/>
      <c r="AH81" s="418"/>
      <c r="AI81" s="419"/>
    </row>
    <row r="82" spans="1:35">
      <c r="A82" s="261"/>
      <c r="B82" s="8"/>
      <c r="C82" s="8"/>
      <c r="D82" s="8"/>
      <c r="E82" s="266"/>
      <c r="F82" s="267"/>
      <c r="G82" s="321"/>
      <c r="H82" s="7"/>
      <c r="I82" s="8"/>
      <c r="J82" s="8" t="str">
        <f t="shared" si="57"/>
        <v/>
      </c>
      <c r="K82" s="14" t="str">
        <f>IF(ISERROR(VLOOKUP(Y82,'Directive OSH09 (FR)'!$T$6:$U$10,2,FALSE)),"",VLOOKUP(Y82,'Directive OSH09 (FR)'!$T$6:$U$10,2,FALSE))</f>
        <v/>
      </c>
      <c r="L82" s="126"/>
      <c r="M82" s="127"/>
      <c r="N82" s="27"/>
      <c r="O82" s="27"/>
      <c r="P82" s="27"/>
      <c r="Q82" s="57"/>
      <c r="R82" s="35"/>
      <c r="S82" s="7">
        <f t="shared" si="56"/>
        <v>0</v>
      </c>
      <c r="T82" s="35">
        <f t="shared" si="56"/>
        <v>0</v>
      </c>
      <c r="U82" s="3">
        <f t="shared" si="58"/>
        <v>0</v>
      </c>
      <c r="V82" s="163">
        <f t="shared" si="59"/>
        <v>0</v>
      </c>
      <c r="W82" s="162" t="str">
        <f>IF(ISERROR(VLOOKUP(H82,'Directive OSH09 (FR)'!$O$6:$P$10,2,FALSE)),"",VLOOKUP(H82,'Directive OSH09 (FR)'!$O$6:$P$10,2,FALSE))</f>
        <v/>
      </c>
      <c r="X82" s="3" t="str">
        <f>IF(ISERROR(VLOOKUP(I82,'Directive OSH09 (FR)'!$O$13:$P$17,2,FALSE)),"",VLOOKUP(I82,'Directive OSH09 (FR)'!$O$13:$P$17,2,FALSE))</f>
        <v/>
      </c>
      <c r="Y82" s="163" t="str">
        <f t="shared" si="60"/>
        <v/>
      </c>
      <c r="Z82" s="417"/>
      <c r="AA82" s="418"/>
      <c r="AB82" s="418"/>
      <c r="AC82" s="418"/>
      <c r="AD82" s="419"/>
      <c r="AE82" s="417"/>
      <c r="AF82" s="418"/>
      <c r="AG82" s="418"/>
      <c r="AH82" s="418"/>
      <c r="AI82" s="419"/>
    </row>
    <row r="83" spans="1:35" ht="5.25" customHeight="1">
      <c r="A83" s="405"/>
      <c r="B83" s="62"/>
      <c r="C83" s="62"/>
      <c r="D83" s="62"/>
      <c r="E83" s="293"/>
      <c r="F83" s="282"/>
      <c r="G83" s="458"/>
      <c r="H83" s="61"/>
      <c r="I83" s="62"/>
      <c r="J83" s="62" t="str">
        <f t="shared" si="57"/>
        <v/>
      </c>
      <c r="K83" s="63" t="str">
        <f>IF(ISERROR(VLOOKUP(Y83,'Directive OSH09 (FR)'!$T$6:$U$10,2,FALSE)),"",VLOOKUP(Y83,'Directive OSH09 (FR)'!$T$6:$U$10,2,FALSE))</f>
        <v/>
      </c>
      <c r="L83" s="61"/>
      <c r="M83" s="64"/>
      <c r="N83" s="64"/>
      <c r="O83" s="64"/>
      <c r="P83" s="64"/>
      <c r="Q83" s="65"/>
      <c r="R83" s="66"/>
      <c r="S83" s="61">
        <f t="shared" si="56"/>
        <v>0</v>
      </c>
      <c r="T83" s="66">
        <f t="shared" si="56"/>
        <v>0</v>
      </c>
      <c r="U83" s="164">
        <f t="shared" si="58"/>
        <v>0</v>
      </c>
      <c r="V83" s="165">
        <f t="shared" si="59"/>
        <v>0</v>
      </c>
      <c r="W83" s="162" t="str">
        <f>IF(ISERROR(VLOOKUP(H83,'Directive OSH09 (FR)'!$O$6:$P$10,2,FALSE)),"",VLOOKUP(H83,'Directive OSH09 (FR)'!$O$6:$P$10,2,FALSE))</f>
        <v/>
      </c>
      <c r="X83" s="3" t="str">
        <f>IF(ISERROR(VLOOKUP(I83,'Directive OSH09 (FR)'!$O$13:$P$17,2,FALSE)),"",VLOOKUP(I83,'Directive OSH09 (FR)'!$O$13:$P$17,2,FALSE))</f>
        <v/>
      </c>
      <c r="Y83" s="163" t="str">
        <f t="shared" si="60"/>
        <v/>
      </c>
      <c r="Z83" s="417"/>
      <c r="AA83" s="418"/>
      <c r="AB83" s="418"/>
      <c r="AC83" s="418"/>
      <c r="AD83" s="419"/>
      <c r="AE83" s="417"/>
      <c r="AF83" s="418"/>
      <c r="AG83" s="418"/>
      <c r="AH83" s="418"/>
      <c r="AI83" s="419"/>
    </row>
    <row r="84" spans="1:35" ht="14.25">
      <c r="A84" s="354" t="s">
        <v>284</v>
      </c>
      <c r="B84" s="391"/>
      <c r="C84" s="391"/>
      <c r="D84" s="391"/>
      <c r="E84" s="292"/>
      <c r="F84" s="281"/>
      <c r="G84" s="457"/>
      <c r="H84" s="454"/>
      <c r="I84" s="391"/>
      <c r="J84" s="391">
        <f>IF(SUM(J85:J89)=0,"",MAX(J85:J89))</f>
        <v>16</v>
      </c>
      <c r="K84" s="24" t="str">
        <f>IF(ISERROR(VLOOKUP(Y84,'Directive OSH09 (FR)'!$T$6:$U$10,2,FALSE)),"",VLOOKUP(Y84,'Directive OSH09 (FR)'!$T$6:$U$10,2,FALSE))</f>
        <v>2-Tolérable</v>
      </c>
      <c r="L84" s="43" t="str">
        <f>IF(ISERROR(VLOOKUP($A84,Dangers!$B$4:$G$1001,4,FALSE)),"ERR",IF(ISBLANK(VLOOKUP($A84,Dangers!$B$4:$G$1001,4,FALSE)),"","Yes"))</f>
        <v>Yes</v>
      </c>
      <c r="M84" s="26" t="str">
        <f>IF(ISERROR(VLOOKUP($A84,Dangers!$B$4:$G$1001,6,FALSE)),"ERR",IF(ISBLANK((VLOOKUP($A84,Dangers!$B$4:$G$1001,6,FALSE))),"","Yes"))</f>
        <v>Yes</v>
      </c>
      <c r="N84" s="26"/>
      <c r="O84" s="26"/>
      <c r="P84" s="26"/>
      <c r="Q84" s="132">
        <f>IF(OR(L84="Yes",M84="Yes"),MAX(Q85:Q89),"")</f>
        <v>0</v>
      </c>
      <c r="R84" s="34"/>
      <c r="S84" s="43">
        <f>IF(L84="Yes",IF(SUM(S85:S89)=0,0,1),2)</f>
        <v>1</v>
      </c>
      <c r="T84" s="34">
        <f>IF(M84="Yes",IF(SUM(T85:T89)=0,0,1),2)</f>
        <v>1</v>
      </c>
      <c r="U84" s="160">
        <v>3</v>
      </c>
      <c r="V84" s="161">
        <v>3</v>
      </c>
      <c r="W84" s="162" t="str">
        <f>IF(ISERROR(VLOOKUP(H84,'Directive OSH09 (FR)'!$O$6:$P$10,2,FALSE)),"",VLOOKUP(H84,'Directive OSH09 (FR)'!$O$6:$P$10,2,FALSE))</f>
        <v/>
      </c>
      <c r="X84" s="3" t="str">
        <f>IF(ISERROR(VLOOKUP(I84,'Directive OSH09 (FR)'!$O$13:$P$17,2,FALSE)),"",VLOOKUP(I84,'Directive OSH09 (FR)'!$O$13:$P$17,2,FALSE))</f>
        <v/>
      </c>
      <c r="Y84" s="163">
        <f>IF(J84="","",IF(J84&gt;=161,5,IF(J84&gt;=65,4,IF(J84&gt;=20,3,IF(J84&gt;=9,2,1)))))</f>
        <v>2</v>
      </c>
      <c r="Z84" s="232"/>
      <c r="AA84" s="233"/>
      <c r="AB84" s="233"/>
      <c r="AC84" s="233"/>
      <c r="AD84" s="234"/>
      <c r="AE84" s="232"/>
      <c r="AF84" s="233"/>
      <c r="AG84" s="233"/>
      <c r="AH84" s="233"/>
      <c r="AI84" s="234"/>
    </row>
    <row r="85" spans="1:35" ht="25.5">
      <c r="A85" s="261" t="s">
        <v>1152</v>
      </c>
      <c r="B85" s="8" t="s">
        <v>1288</v>
      </c>
      <c r="C85" s="8" t="s">
        <v>1154</v>
      </c>
      <c r="D85" s="255" t="s">
        <v>1155</v>
      </c>
      <c r="E85" s="266" t="s">
        <v>36</v>
      </c>
      <c r="F85" s="267">
        <v>38</v>
      </c>
      <c r="G85" s="256" t="s">
        <v>1156</v>
      </c>
      <c r="H85" s="7" t="s">
        <v>38</v>
      </c>
      <c r="I85" s="8" t="s">
        <v>47</v>
      </c>
      <c r="J85" s="8">
        <f>IF(ISERROR(W85*X85),"",W85*X85)</f>
        <v>16</v>
      </c>
      <c r="K85" s="14" t="str">
        <f>IF(ISERROR(VLOOKUP(Y85,'Directive OSH09 (FR)'!$T$6:$U$10,2,FALSE)),"",VLOOKUP(Y85,'Directive OSH09 (FR)'!$T$6:$U$10,2,FALSE))</f>
        <v>2-Tolérable</v>
      </c>
      <c r="L85" s="126"/>
      <c r="M85" s="127"/>
      <c r="N85" s="27"/>
      <c r="O85" s="27"/>
      <c r="P85" s="27"/>
      <c r="Q85" s="57"/>
      <c r="R85" s="35"/>
      <c r="S85" s="7">
        <f t="shared" ref="S85:T85" si="61">U85</f>
        <v>1</v>
      </c>
      <c r="T85" s="35">
        <f t="shared" si="61"/>
        <v>1</v>
      </c>
      <c r="U85" s="3">
        <f>IF(A85="",0,IF(Q$92="",1,IF(Q$92+$U$92*365&lt;$U$1,1,0)))</f>
        <v>1</v>
      </c>
      <c r="V85" s="163">
        <f>IF(A85="",0,IF(Q$92="",1,IF(Q$92+$V$92*365&lt;$U$1,1,0)))</f>
        <v>1</v>
      </c>
      <c r="W85" s="162">
        <f>IF(ISERROR(VLOOKUP(H85,'Directive OSH09 (FR)'!$O$6:$P$10,2,FALSE)),"",VLOOKUP(H85,'Directive OSH09 (FR)'!$O$6:$P$10,2,FALSE))</f>
        <v>4</v>
      </c>
      <c r="X85" s="3">
        <f>IF(ISERROR(VLOOKUP(I85,'Directive OSH09 (FR)'!$O$13:$P$17,2,FALSE)),"",VLOOKUP(I85,'Directive OSH09 (FR)'!$O$13:$P$17,2,FALSE))</f>
        <v>4</v>
      </c>
      <c r="Y85" s="3">
        <f>IF(J85="","",IF(J85&gt;=161,5,IF(J85&gt;=65,4,IF(J85&gt;=20,3,IF(J85&gt;=9,2,1)))))</f>
        <v>2</v>
      </c>
      <c r="Z85" s="196" t="s">
        <v>1157</v>
      </c>
      <c r="AA85" s="418"/>
      <c r="AB85" s="418"/>
      <c r="AC85" s="418"/>
      <c r="AD85" s="419"/>
      <c r="AE85" s="417"/>
      <c r="AF85" s="418"/>
      <c r="AG85" s="418"/>
      <c r="AH85" s="418"/>
      <c r="AI85" s="419"/>
    </row>
    <row r="86" spans="1:35">
      <c r="A86" s="261"/>
      <c r="B86" s="8"/>
      <c r="C86" s="8"/>
      <c r="D86" s="8"/>
      <c r="E86" s="266"/>
      <c r="F86" s="267"/>
      <c r="G86" s="321"/>
      <c r="H86" s="7"/>
      <c r="I86" s="8"/>
      <c r="J86" s="8" t="str">
        <f t="shared" ref="J86:J89" si="62">IF(ISERROR(W86*X86),"",W86*X86)</f>
        <v/>
      </c>
      <c r="K86" s="14" t="str">
        <f>IF(ISERROR(VLOOKUP(Y86,'Directive OSH09 (FR)'!$T$6:$U$10,2,FALSE)),"",VLOOKUP(Y86,'Directive OSH09 (FR)'!$T$6:$U$10,2,FALSE))</f>
        <v/>
      </c>
      <c r="L86" s="126"/>
      <c r="M86" s="127"/>
      <c r="N86" s="27"/>
      <c r="O86" s="27"/>
      <c r="P86" s="27"/>
      <c r="Q86" s="57"/>
      <c r="R86" s="35"/>
      <c r="S86" s="7">
        <f t="shared" ref="S86:T89" si="63">U86</f>
        <v>0</v>
      </c>
      <c r="T86" s="35">
        <f t="shared" si="63"/>
        <v>0</v>
      </c>
      <c r="U86" s="3">
        <f t="shared" ref="U86:U89" si="64">IF(A86="",0,IF(Q$84="",1,IF(Q$84+$U$84*365&lt;$U$1,1,0)))</f>
        <v>0</v>
      </c>
      <c r="V86" s="163">
        <f t="shared" ref="V86:V89" si="65">IF(A86="",0,IF(Q$84="",1,IF(Q$84+$V$84*365&lt;$U$1,1,0)))</f>
        <v>0</v>
      </c>
      <c r="W86" s="162" t="str">
        <f>IF(ISERROR(VLOOKUP(H86,'Directive OSH09 (FR)'!$O$6:$P$10,2,FALSE)),"",VLOOKUP(H86,'Directive OSH09 (FR)'!$O$6:$P$10,2,FALSE))</f>
        <v/>
      </c>
      <c r="X86" s="3" t="str">
        <f>IF(ISERROR(VLOOKUP(I86,'Directive OSH09 (FR)'!$O$13:$P$17,2,FALSE)),"",VLOOKUP(I86,'Directive OSH09 (FR)'!$O$13:$P$17,2,FALSE))</f>
        <v/>
      </c>
      <c r="Y86" s="163" t="str">
        <f t="shared" ref="Y86:Y89" si="66">IF(J86="","",IF(J86&gt;=161,5,IF(J86&gt;=65,4,IF(J86&gt;=20,3,IF(J86&gt;=9,2,1)))))</f>
        <v/>
      </c>
      <c r="Z86" s="417"/>
      <c r="AA86" s="418"/>
      <c r="AB86" s="418"/>
      <c r="AC86" s="418"/>
      <c r="AD86" s="419"/>
      <c r="AE86" s="417"/>
      <c r="AF86" s="418"/>
      <c r="AG86" s="418"/>
      <c r="AH86" s="418"/>
      <c r="AI86" s="419"/>
    </row>
    <row r="87" spans="1:35">
      <c r="A87" s="261"/>
      <c r="B87" s="8"/>
      <c r="C87" s="8"/>
      <c r="D87" s="8"/>
      <c r="E87" s="266"/>
      <c r="F87" s="267"/>
      <c r="G87" s="321"/>
      <c r="H87" s="7"/>
      <c r="I87" s="8"/>
      <c r="J87" s="8" t="str">
        <f t="shared" si="62"/>
        <v/>
      </c>
      <c r="K87" s="14" t="str">
        <f>IF(ISERROR(VLOOKUP(Y87,'Directive OSH09 (FR)'!$T$6:$U$10,2,FALSE)),"",VLOOKUP(Y87,'Directive OSH09 (FR)'!$T$6:$U$10,2,FALSE))</f>
        <v/>
      </c>
      <c r="L87" s="126"/>
      <c r="M87" s="127"/>
      <c r="N87" s="27"/>
      <c r="O87" s="27"/>
      <c r="P87" s="27"/>
      <c r="Q87" s="57"/>
      <c r="R87" s="35"/>
      <c r="S87" s="7">
        <f t="shared" si="63"/>
        <v>0</v>
      </c>
      <c r="T87" s="35">
        <f t="shared" si="63"/>
        <v>0</v>
      </c>
      <c r="U87" s="3">
        <f t="shared" si="64"/>
        <v>0</v>
      </c>
      <c r="V87" s="163">
        <f t="shared" si="65"/>
        <v>0</v>
      </c>
      <c r="W87" s="162" t="str">
        <f>IF(ISERROR(VLOOKUP(H87,'Directive OSH09 (FR)'!$O$6:$P$10,2,FALSE)),"",VLOOKUP(H87,'Directive OSH09 (FR)'!$O$6:$P$10,2,FALSE))</f>
        <v/>
      </c>
      <c r="X87" s="3" t="str">
        <f>IF(ISERROR(VLOOKUP(I87,'Directive OSH09 (FR)'!$O$13:$P$17,2,FALSE)),"",VLOOKUP(I87,'Directive OSH09 (FR)'!$O$13:$P$17,2,FALSE))</f>
        <v/>
      </c>
      <c r="Y87" s="163" t="str">
        <f t="shared" si="66"/>
        <v/>
      </c>
      <c r="Z87" s="417"/>
      <c r="AA87" s="418"/>
      <c r="AB87" s="418"/>
      <c r="AC87" s="418"/>
      <c r="AD87" s="419"/>
      <c r="AE87" s="417"/>
      <c r="AF87" s="418"/>
      <c r="AG87" s="418"/>
      <c r="AH87" s="418"/>
      <c r="AI87" s="419"/>
    </row>
    <row r="88" spans="1:35">
      <c r="A88" s="261"/>
      <c r="B88" s="8"/>
      <c r="C88" s="8"/>
      <c r="D88" s="8"/>
      <c r="E88" s="266"/>
      <c r="F88" s="267"/>
      <c r="G88" s="321"/>
      <c r="H88" s="7"/>
      <c r="I88" s="8"/>
      <c r="J88" s="8" t="str">
        <f t="shared" si="62"/>
        <v/>
      </c>
      <c r="K88" s="14" t="str">
        <f>IF(ISERROR(VLOOKUP(Y88,'Directive OSH09 (FR)'!$T$6:$U$10,2,FALSE)),"",VLOOKUP(Y88,'Directive OSH09 (FR)'!$T$6:$U$10,2,FALSE))</f>
        <v/>
      </c>
      <c r="L88" s="126"/>
      <c r="M88" s="127"/>
      <c r="N88" s="27"/>
      <c r="O88" s="27"/>
      <c r="P88" s="27"/>
      <c r="Q88" s="57"/>
      <c r="R88" s="35"/>
      <c r="S88" s="7">
        <f t="shared" si="63"/>
        <v>0</v>
      </c>
      <c r="T88" s="35">
        <f t="shared" si="63"/>
        <v>0</v>
      </c>
      <c r="U88" s="3">
        <f t="shared" si="64"/>
        <v>0</v>
      </c>
      <c r="V88" s="163">
        <f t="shared" si="65"/>
        <v>0</v>
      </c>
      <c r="W88" s="162" t="str">
        <f>IF(ISERROR(VLOOKUP(H88,'Directive OSH09 (FR)'!$O$6:$P$10,2,FALSE)),"",VLOOKUP(H88,'Directive OSH09 (FR)'!$O$6:$P$10,2,FALSE))</f>
        <v/>
      </c>
      <c r="X88" s="3" t="str">
        <f>IF(ISERROR(VLOOKUP(I88,'Directive OSH09 (FR)'!$O$13:$P$17,2,FALSE)),"",VLOOKUP(I88,'Directive OSH09 (FR)'!$O$13:$P$17,2,FALSE))</f>
        <v/>
      </c>
      <c r="Y88" s="163" t="str">
        <f t="shared" si="66"/>
        <v/>
      </c>
      <c r="Z88" s="417"/>
      <c r="AA88" s="418"/>
      <c r="AB88" s="418"/>
      <c r="AC88" s="418"/>
      <c r="AD88" s="419"/>
      <c r="AE88" s="417"/>
      <c r="AF88" s="418"/>
      <c r="AG88" s="418"/>
      <c r="AH88" s="418"/>
      <c r="AI88" s="419"/>
    </row>
    <row r="89" spans="1:35" ht="5.25" customHeight="1">
      <c r="A89" s="405"/>
      <c r="B89" s="62"/>
      <c r="C89" s="62"/>
      <c r="D89" s="62"/>
      <c r="E89" s="293"/>
      <c r="F89" s="282"/>
      <c r="G89" s="458"/>
      <c r="H89" s="61"/>
      <c r="I89" s="62"/>
      <c r="J89" s="62" t="str">
        <f t="shared" si="62"/>
        <v/>
      </c>
      <c r="K89" s="63" t="str">
        <f>IF(ISERROR(VLOOKUP(Y89,'Directive OSH09 (FR)'!$T$6:$U$10,2,FALSE)),"",VLOOKUP(Y89,'Directive OSH09 (FR)'!$T$6:$U$10,2,FALSE))</f>
        <v/>
      </c>
      <c r="L89" s="61"/>
      <c r="M89" s="64"/>
      <c r="N89" s="64"/>
      <c r="O89" s="64"/>
      <c r="P89" s="64"/>
      <c r="Q89" s="65"/>
      <c r="R89" s="66"/>
      <c r="S89" s="61">
        <f t="shared" si="63"/>
        <v>0</v>
      </c>
      <c r="T89" s="66">
        <f t="shared" si="63"/>
        <v>0</v>
      </c>
      <c r="U89" s="164">
        <f t="shared" si="64"/>
        <v>0</v>
      </c>
      <c r="V89" s="165">
        <f t="shared" si="65"/>
        <v>0</v>
      </c>
      <c r="W89" s="162" t="str">
        <f>IF(ISERROR(VLOOKUP(H89,'Directive OSH09 (FR)'!$O$6:$P$10,2,FALSE)),"",VLOOKUP(H89,'Directive OSH09 (FR)'!$O$6:$P$10,2,FALSE))</f>
        <v/>
      </c>
      <c r="X89" s="3" t="str">
        <f>IF(ISERROR(VLOOKUP(I89,'Directive OSH09 (FR)'!$O$13:$P$17,2,FALSE)),"",VLOOKUP(I89,'Directive OSH09 (FR)'!$O$13:$P$17,2,FALSE))</f>
        <v/>
      </c>
      <c r="Y89" s="163" t="str">
        <f t="shared" si="66"/>
        <v/>
      </c>
      <c r="Z89" s="417"/>
      <c r="AA89" s="418"/>
      <c r="AB89" s="418"/>
      <c r="AC89" s="418"/>
      <c r="AD89" s="419"/>
      <c r="AE89" s="417"/>
      <c r="AF89" s="418"/>
      <c r="AG89" s="418"/>
      <c r="AH89" s="418"/>
      <c r="AI89" s="419"/>
    </row>
    <row r="90" spans="1:35" ht="14.25">
      <c r="A90" s="354" t="s">
        <v>339</v>
      </c>
      <c r="B90" s="391"/>
      <c r="C90" s="391"/>
      <c r="D90" s="391"/>
      <c r="E90" s="292"/>
      <c r="F90" s="281"/>
      <c r="G90" s="457"/>
      <c r="H90" s="454"/>
      <c r="I90" s="391"/>
      <c r="J90" s="391" t="str">
        <f>IF(SUM(J91:J95)=0,"",MAX(J91:J95))</f>
        <v/>
      </c>
      <c r="K90" s="24" t="str">
        <f>IF(ISERROR(VLOOKUP(Y90,'Directive OSH09 (FR)'!$T$6:$U$10,2,FALSE)),"",VLOOKUP(Y90,'Directive OSH09 (FR)'!$T$6:$U$10,2,FALSE))</f>
        <v/>
      </c>
      <c r="L90" s="43" t="str">
        <f>IF(ISERROR(VLOOKUP($A90,Dangers!$B$4:$G$1001,4,FALSE)),"ERR",IF(ISBLANK(VLOOKUP($A90,Dangers!$B$4:$G$1001,4,FALSE)),"","Yes"))</f>
        <v/>
      </c>
      <c r="M90" s="26" t="str">
        <f>IF(ISERROR(VLOOKUP($A90,Dangers!$B$4:$G$1001,6,FALSE)),"ERR",IF(ISBLANK((VLOOKUP($A90,Dangers!$B$4:$G$1001,6,FALSE))),"","Yes"))</f>
        <v>Yes</v>
      </c>
      <c r="N90" s="26"/>
      <c r="O90" s="26"/>
      <c r="P90" s="26"/>
      <c r="Q90" s="132">
        <f>IF(OR(L90="Yes",M90="Yes"),MAX(Q91:Q95),"")</f>
        <v>0</v>
      </c>
      <c r="R90" s="34"/>
      <c r="S90" s="43">
        <f>IF(L90="Yes",IF(SUM(S91:S95)=0,0,1),2)</f>
        <v>2</v>
      </c>
      <c r="T90" s="34">
        <f ca="1">IF(M90="Yes",IF(SUM(T91:T95)=0,0,1),2)</f>
        <v>1</v>
      </c>
      <c r="U90" s="160">
        <v>0</v>
      </c>
      <c r="V90" s="161">
        <v>2</v>
      </c>
      <c r="W90" s="162" t="str">
        <f>IF(ISERROR(VLOOKUP(H90,'Directive OSH09 (FR)'!$O$6:$P$10,2,FALSE)),"",VLOOKUP(H90,'Directive OSH09 (FR)'!$O$6:$P$10,2,FALSE))</f>
        <v/>
      </c>
      <c r="X90" s="3" t="str">
        <f>IF(ISERROR(VLOOKUP(I90,'Directive OSH09 (FR)'!$O$13:$P$17,2,FALSE)),"",VLOOKUP(I90,'Directive OSH09 (FR)'!$O$13:$P$17,2,FALSE))</f>
        <v/>
      </c>
      <c r="Y90" s="163" t="str">
        <f>IF(J90="","",IF(J90&gt;=161,5,IF(J90&gt;=65,4,IF(J90&gt;=20,3,IF(J90&gt;=9,2,1)))))</f>
        <v/>
      </c>
      <c r="Z90" s="232"/>
      <c r="AA90" s="233"/>
      <c r="AB90" s="233"/>
      <c r="AC90" s="233"/>
      <c r="AD90" s="234"/>
      <c r="AE90" s="232"/>
      <c r="AF90" s="233"/>
      <c r="AG90" s="233"/>
      <c r="AH90" s="233"/>
      <c r="AI90" s="234"/>
    </row>
    <row r="91" spans="1:35">
      <c r="A91" s="260" t="s">
        <v>463</v>
      </c>
      <c r="B91" s="8"/>
      <c r="C91" s="8"/>
      <c r="D91" s="8"/>
      <c r="E91" s="266"/>
      <c r="F91" s="267"/>
      <c r="G91" s="321"/>
      <c r="H91" s="7"/>
      <c r="I91" s="8"/>
      <c r="J91" s="8" t="str">
        <f>IF(ISERROR(W91*X91),"",W91*X91)</f>
        <v/>
      </c>
      <c r="K91" s="14" t="str">
        <f>IF(ISERROR(VLOOKUP(Y91,'Directive OSH09 (FR)'!$T$6:$U$10,2,FALSE)),"",VLOOKUP(Y91,'Directive OSH09 (FR)'!$T$6:$U$10,2,FALSE))</f>
        <v/>
      </c>
      <c r="L91" s="126"/>
      <c r="M91" s="127"/>
      <c r="N91" s="27"/>
      <c r="O91" s="27"/>
      <c r="P91" s="27"/>
      <c r="Q91" s="57"/>
      <c r="R91" s="35"/>
      <c r="S91" s="7">
        <f t="shared" ref="S91:T95" ca="1" si="67">U91</f>
        <v>1</v>
      </c>
      <c r="T91" s="35">
        <f t="shared" ca="1" si="67"/>
        <v>1</v>
      </c>
      <c r="U91" s="3">
        <f ca="1">IF(A91="",0,IF(Q$90="",1,IF(Q$90+$U$84*365&lt;$U$1,1,0)))</f>
        <v>1</v>
      </c>
      <c r="V91" s="163">
        <f ca="1">IF(A91="",0,IF(Q$90="",1,IF(Q$90+$V$84*365&lt;$U$1,1,0)))</f>
        <v>1</v>
      </c>
      <c r="W91" s="162" t="str">
        <f>IF(ISERROR(VLOOKUP(H91,'Directive OSH09 (FR)'!$O$6:$P$10,2,FALSE)),"",VLOOKUP(H91,'Directive OSH09 (FR)'!$O$6:$P$10,2,FALSE))</f>
        <v/>
      </c>
      <c r="X91" s="3" t="str">
        <f>IF(ISERROR(VLOOKUP(I91,'Directive OSH09 (FR)'!$O$13:$P$17,2,FALSE)),"",VLOOKUP(I91,'Directive OSH09 (FR)'!$O$13:$P$17,2,FALSE))</f>
        <v/>
      </c>
      <c r="Y91" s="163" t="str">
        <f>IF(J91="","",IF(J91&gt;=161,5,IF(J91&gt;=65,4,IF(J91&gt;=20,3,IF(J91&gt;=9,2,1)))))</f>
        <v/>
      </c>
      <c r="Z91" s="417"/>
      <c r="AA91" s="418"/>
      <c r="AB91" s="418"/>
      <c r="AC91" s="418"/>
      <c r="AD91" s="419"/>
      <c r="AE91" s="417"/>
      <c r="AF91" s="418"/>
      <c r="AG91" s="418"/>
      <c r="AH91" s="418"/>
      <c r="AI91" s="419"/>
    </row>
    <row r="92" spans="1:35">
      <c r="A92" s="261"/>
      <c r="B92" s="8"/>
      <c r="C92" s="8"/>
      <c r="D92" s="8"/>
      <c r="E92" s="266"/>
      <c r="F92" s="267"/>
      <c r="G92" s="321"/>
      <c r="H92" s="7"/>
      <c r="I92" s="8"/>
      <c r="J92" s="8" t="str">
        <f t="shared" ref="J92:J95" si="68">IF(ISERROR(W92*X92),"",W92*X92)</f>
        <v/>
      </c>
      <c r="K92" s="14" t="str">
        <f>IF(ISERROR(VLOOKUP(Y92,'Directive OSH09 (FR)'!$T$6:$U$10,2,FALSE)),"",VLOOKUP(Y92,'Directive OSH09 (FR)'!$T$6:$U$10,2,FALSE))</f>
        <v/>
      </c>
      <c r="L92" s="126"/>
      <c r="M92" s="127"/>
      <c r="N92" s="27"/>
      <c r="O92" s="27"/>
      <c r="P92" s="27"/>
      <c r="Q92" s="57"/>
      <c r="R92" s="35"/>
      <c r="S92" s="7">
        <f t="shared" si="67"/>
        <v>0</v>
      </c>
      <c r="T92" s="35">
        <f t="shared" si="67"/>
        <v>0</v>
      </c>
      <c r="U92" s="3">
        <f t="shared" ref="U92:U94" si="69">IF(A92="",0,IF(Q$90="",1,IF(Q$90+$U$84*365&lt;$U$1,1,0)))</f>
        <v>0</v>
      </c>
      <c r="V92" s="163">
        <f t="shared" ref="V92:V94" si="70">IF(A92="",0,IF(Q$90="",1,IF(Q$90+$V$84*365&lt;$U$1,1,0)))</f>
        <v>0</v>
      </c>
      <c r="W92" s="162" t="str">
        <f>IF(ISERROR(VLOOKUP(H92,'Directive OSH09 (FR)'!$O$6:$P$10,2,FALSE)),"",VLOOKUP(H92,'Directive OSH09 (FR)'!$O$6:$P$10,2,FALSE))</f>
        <v/>
      </c>
      <c r="X92" s="3" t="str">
        <f>IF(ISERROR(VLOOKUP(I92,'Directive OSH09 (FR)'!$O$13:$P$17,2,FALSE)),"",VLOOKUP(I92,'Directive OSH09 (FR)'!$O$13:$P$17,2,FALSE))</f>
        <v/>
      </c>
      <c r="Y92" s="163" t="str">
        <f t="shared" ref="Y92:Y95" si="71">IF(J92="","",IF(J92&gt;=161,5,IF(J92&gt;=65,4,IF(J92&gt;=20,3,IF(J92&gt;=9,2,1)))))</f>
        <v/>
      </c>
      <c r="Z92" s="417"/>
      <c r="AA92" s="418"/>
      <c r="AB92" s="418"/>
      <c r="AC92" s="418"/>
      <c r="AD92" s="419"/>
      <c r="AE92" s="417"/>
      <c r="AF92" s="418"/>
      <c r="AG92" s="418"/>
      <c r="AH92" s="418"/>
      <c r="AI92" s="419"/>
    </row>
    <row r="93" spans="1:35">
      <c r="A93" s="261"/>
      <c r="B93" s="8"/>
      <c r="C93" s="8"/>
      <c r="D93" s="8"/>
      <c r="E93" s="266"/>
      <c r="F93" s="267"/>
      <c r="G93" s="321"/>
      <c r="H93" s="7"/>
      <c r="I93" s="8"/>
      <c r="J93" s="8" t="str">
        <f t="shared" si="68"/>
        <v/>
      </c>
      <c r="K93" s="14" t="str">
        <f>IF(ISERROR(VLOOKUP(Y93,'Directive OSH09 (FR)'!$T$6:$U$10,2,FALSE)),"",VLOOKUP(Y93,'Directive OSH09 (FR)'!$T$6:$U$10,2,FALSE))</f>
        <v/>
      </c>
      <c r="L93" s="126"/>
      <c r="M93" s="127"/>
      <c r="N93" s="27"/>
      <c r="O93" s="27"/>
      <c r="P93" s="27"/>
      <c r="Q93" s="57"/>
      <c r="R93" s="35"/>
      <c r="S93" s="7">
        <f t="shared" si="67"/>
        <v>0</v>
      </c>
      <c r="T93" s="35">
        <f t="shared" si="67"/>
        <v>0</v>
      </c>
      <c r="U93" s="3">
        <f t="shared" si="69"/>
        <v>0</v>
      </c>
      <c r="V93" s="163">
        <f t="shared" si="70"/>
        <v>0</v>
      </c>
      <c r="W93" s="162" t="str">
        <f>IF(ISERROR(VLOOKUP(H93,'Directive OSH09 (FR)'!$O$6:$P$10,2,FALSE)),"",VLOOKUP(H93,'Directive OSH09 (FR)'!$O$6:$P$10,2,FALSE))</f>
        <v/>
      </c>
      <c r="X93" s="3" t="str">
        <f>IF(ISERROR(VLOOKUP(I93,'Directive OSH09 (FR)'!$O$13:$P$17,2,FALSE)),"",VLOOKUP(I93,'Directive OSH09 (FR)'!$O$13:$P$17,2,FALSE))</f>
        <v/>
      </c>
      <c r="Y93" s="163" t="str">
        <f t="shared" si="71"/>
        <v/>
      </c>
      <c r="Z93" s="417"/>
      <c r="AA93" s="418"/>
      <c r="AB93" s="418"/>
      <c r="AC93" s="418"/>
      <c r="AD93" s="419"/>
      <c r="AE93" s="417"/>
      <c r="AF93" s="418"/>
      <c r="AG93" s="418"/>
      <c r="AH93" s="418"/>
      <c r="AI93" s="419"/>
    </row>
    <row r="94" spans="1:35">
      <c r="A94" s="261"/>
      <c r="B94" s="8"/>
      <c r="C94" s="8"/>
      <c r="D94" s="8"/>
      <c r="E94" s="266"/>
      <c r="F94" s="267"/>
      <c r="G94" s="321"/>
      <c r="H94" s="7"/>
      <c r="I94" s="8"/>
      <c r="J94" s="8" t="str">
        <f t="shared" si="68"/>
        <v/>
      </c>
      <c r="K94" s="14" t="str">
        <f>IF(ISERROR(VLOOKUP(Y94,'Directive OSH09 (FR)'!$T$6:$U$10,2,FALSE)),"",VLOOKUP(Y94,'Directive OSH09 (FR)'!$T$6:$U$10,2,FALSE))</f>
        <v/>
      </c>
      <c r="L94" s="126"/>
      <c r="M94" s="127"/>
      <c r="N94" s="27"/>
      <c r="O94" s="27"/>
      <c r="P94" s="27"/>
      <c r="Q94" s="57"/>
      <c r="R94" s="35"/>
      <c r="S94" s="7">
        <f t="shared" si="67"/>
        <v>0</v>
      </c>
      <c r="T94" s="35">
        <f t="shared" si="67"/>
        <v>0</v>
      </c>
      <c r="U94" s="3">
        <f t="shared" si="69"/>
        <v>0</v>
      </c>
      <c r="V94" s="163">
        <f t="shared" si="70"/>
        <v>0</v>
      </c>
      <c r="W94" s="162" t="str">
        <f>IF(ISERROR(VLOOKUP(H94,'Directive OSH09 (FR)'!$O$6:$P$10,2,FALSE)),"",VLOOKUP(H94,'Directive OSH09 (FR)'!$O$6:$P$10,2,FALSE))</f>
        <v/>
      </c>
      <c r="X94" s="3" t="str">
        <f>IF(ISERROR(VLOOKUP(I94,'Directive OSH09 (FR)'!$O$13:$P$17,2,FALSE)),"",VLOOKUP(I94,'Directive OSH09 (FR)'!$O$13:$P$17,2,FALSE))</f>
        <v/>
      </c>
      <c r="Y94" s="163" t="str">
        <f t="shared" si="71"/>
        <v/>
      </c>
      <c r="Z94" s="417"/>
      <c r="AA94" s="418"/>
      <c r="AB94" s="418"/>
      <c r="AC94" s="418"/>
      <c r="AD94" s="419"/>
      <c r="AE94" s="417"/>
      <c r="AF94" s="418"/>
      <c r="AG94" s="418"/>
      <c r="AH94" s="418"/>
      <c r="AI94" s="419"/>
    </row>
    <row r="95" spans="1:35" ht="5.25" customHeight="1">
      <c r="A95" s="405"/>
      <c r="B95" s="62"/>
      <c r="C95" s="62"/>
      <c r="D95" s="62"/>
      <c r="E95" s="293"/>
      <c r="F95" s="282"/>
      <c r="G95" s="458"/>
      <c r="H95" s="61"/>
      <c r="I95" s="62"/>
      <c r="J95" s="62" t="str">
        <f t="shared" si="68"/>
        <v/>
      </c>
      <c r="K95" s="63" t="str">
        <f>IF(ISERROR(VLOOKUP(Y95,'Directive OSH09 (FR)'!$T$6:$U$10,2,FALSE)),"",VLOOKUP(Y95,'Directive OSH09 (FR)'!$T$6:$U$10,2,FALSE))</f>
        <v/>
      </c>
      <c r="L95" s="61"/>
      <c r="M95" s="64"/>
      <c r="N95" s="64"/>
      <c r="O95" s="64"/>
      <c r="P95" s="64"/>
      <c r="Q95" s="65"/>
      <c r="R95" s="66"/>
      <c r="S95" s="61">
        <f t="shared" si="67"/>
        <v>0</v>
      </c>
      <c r="T95" s="66">
        <f t="shared" si="67"/>
        <v>0</v>
      </c>
      <c r="U95" s="164">
        <f>IF(A95="",0,IF(Q$90="",1,IF(Q$90+$U$84*365&lt;$U$1,1,0)))</f>
        <v>0</v>
      </c>
      <c r="V95" s="165">
        <f>IF(A95="",0,IF(Q$90="",1,IF(Q$90+$V$84*365&lt;$U$1,1,0)))</f>
        <v>0</v>
      </c>
      <c r="W95" s="162" t="str">
        <f>IF(ISERROR(VLOOKUP(H95,'Directive OSH09 (FR)'!$O$6:$P$10,2,FALSE)),"",VLOOKUP(H95,'Directive OSH09 (FR)'!$O$6:$P$10,2,FALSE))</f>
        <v/>
      </c>
      <c r="X95" s="3" t="str">
        <f>IF(ISERROR(VLOOKUP(I95,'Directive OSH09 (FR)'!$O$13:$P$17,2,FALSE)),"",VLOOKUP(I95,'Directive OSH09 (FR)'!$O$13:$P$17,2,FALSE))</f>
        <v/>
      </c>
      <c r="Y95" s="163" t="str">
        <f t="shared" si="71"/>
        <v/>
      </c>
      <c r="Z95" s="417"/>
      <c r="AA95" s="418"/>
      <c r="AB95" s="418"/>
      <c r="AC95" s="418"/>
      <c r="AD95" s="419"/>
      <c r="AE95" s="417"/>
      <c r="AF95" s="418"/>
      <c r="AG95" s="418"/>
      <c r="AH95" s="418"/>
      <c r="AI95" s="419"/>
    </row>
    <row r="96" spans="1:35" ht="14.25">
      <c r="A96" s="354" t="s">
        <v>287</v>
      </c>
      <c r="B96" s="391"/>
      <c r="C96" s="391"/>
      <c r="D96" s="391"/>
      <c r="E96" s="292"/>
      <c r="F96" s="281"/>
      <c r="G96" s="457"/>
      <c r="H96" s="454"/>
      <c r="I96" s="391"/>
      <c r="J96" s="391">
        <f>IF(SUM(J97:J101)=0,"",MAX(J97:J101))</f>
        <v>8</v>
      </c>
      <c r="K96" s="24" t="str">
        <f>IF(ISERROR(VLOOKUP(Y96,'Directive OSH09 (FR)'!$T$6:$U$10,2,FALSE)),"",VLOOKUP(Y96,'Directive OSH09 (FR)'!$T$6:$U$10,2,FALSE))</f>
        <v>1-Negligeable</v>
      </c>
      <c r="L96" s="43" t="str">
        <f>IF(ISERROR(VLOOKUP($A96,Dangers!$B$4:$G$1001,4,FALSE)),"ERR",IF(ISBLANK(VLOOKUP($A96,Dangers!$B$4:$G$1001,4,FALSE)),"","Yes"))</f>
        <v/>
      </c>
      <c r="M96" s="26" t="str">
        <f>IF(ISERROR(VLOOKUP($A96,Dangers!$B$4:$G$1001,6,FALSE)),"ERR",IF(ISBLANK((VLOOKUP($A96,Dangers!$B$4:$G$1001,6,FALSE))),"","Yes"))</f>
        <v/>
      </c>
      <c r="N96" s="26"/>
      <c r="O96" s="26"/>
      <c r="P96" s="26"/>
      <c r="Q96" s="132" t="str">
        <f>IF(OR(L96="Yes",M96="Yes"),MAX(Q97:Q101),"")</f>
        <v/>
      </c>
      <c r="R96" s="34"/>
      <c r="S96" s="43">
        <f>IF(L96="Yes",IF(SUM(S97:S101)=0,0,1),2)</f>
        <v>2</v>
      </c>
      <c r="T96" s="34">
        <f>IF(M96="Yes",IF(SUM(T97:T101)=0,0,1),2)</f>
        <v>2</v>
      </c>
      <c r="U96" s="160">
        <v>0</v>
      </c>
      <c r="V96" s="161">
        <v>0</v>
      </c>
      <c r="W96" s="162" t="str">
        <f>IF(ISERROR(VLOOKUP(H96,'Directive OSH09 (FR)'!$O$6:$P$10,2,FALSE)),"",VLOOKUP(H96,'Directive OSH09 (FR)'!$O$6:$P$10,2,FALSE))</f>
        <v/>
      </c>
      <c r="X96" s="3" t="str">
        <f>IF(ISERROR(VLOOKUP(I96,'Directive OSH09 (FR)'!$O$13:$P$17,2,FALSE)),"",VLOOKUP(I96,'Directive OSH09 (FR)'!$O$13:$P$17,2,FALSE))</f>
        <v/>
      </c>
      <c r="Y96" s="163">
        <f>IF(J96="","",IF(J96&gt;=161,5,IF(J96&gt;=65,4,IF(J96&gt;=20,3,IF(J96&gt;=9,2,1)))))</f>
        <v>1</v>
      </c>
      <c r="Z96" s="232"/>
      <c r="AA96" s="233"/>
      <c r="AB96" s="233"/>
      <c r="AC96" s="233"/>
      <c r="AD96" s="234"/>
      <c r="AE96" s="232"/>
      <c r="AF96" s="233"/>
      <c r="AG96" s="233"/>
      <c r="AH96" s="233"/>
      <c r="AI96" s="234"/>
    </row>
    <row r="97" spans="1:35" ht="58.5" customHeight="1">
      <c r="A97" s="261" t="s">
        <v>535</v>
      </c>
      <c r="B97" s="255" t="s">
        <v>1289</v>
      </c>
      <c r="C97" s="322" t="s">
        <v>1290</v>
      </c>
      <c r="D97" s="255" t="s">
        <v>1291</v>
      </c>
      <c r="E97" s="266" t="s">
        <v>39</v>
      </c>
      <c r="F97" s="267">
        <v>38</v>
      </c>
      <c r="G97" s="321" t="s">
        <v>1292</v>
      </c>
      <c r="H97" s="279" t="s">
        <v>35</v>
      </c>
      <c r="I97" s="255" t="s">
        <v>46</v>
      </c>
      <c r="J97" s="8">
        <f>IF(ISERROR(W97*X97),"",W97*X97)</f>
        <v>2</v>
      </c>
      <c r="K97" s="14" t="str">
        <f>IF(ISERROR(VLOOKUP(Y97,'Directive OSH09 (FR)'!$T$6:$U$10,2,FALSE)),"",VLOOKUP(Y97,'Directive OSH09 (FR)'!$T$6:$U$10,2,FALSE))</f>
        <v>1-Negligeable</v>
      </c>
      <c r="L97" s="126"/>
      <c r="M97" s="127"/>
      <c r="N97" s="27"/>
      <c r="O97" s="27"/>
      <c r="P97" s="27"/>
      <c r="Q97" s="57"/>
      <c r="R97" s="35"/>
      <c r="S97" s="7">
        <f t="shared" ref="S97:T101" si="72">U97</f>
        <v>1</v>
      </c>
      <c r="T97" s="35">
        <f t="shared" si="72"/>
        <v>1</v>
      </c>
      <c r="U97" s="3">
        <f>IF(A97="",0,IF(Q$96="",1,IF(Q$96+$U$84*365&lt;$U$1,1,0)))</f>
        <v>1</v>
      </c>
      <c r="V97" s="163">
        <f>IF(A97="",0,IF(Q$96="",1,IF(Q$96+$V$84*365&lt;$U$1,1,0)))</f>
        <v>1</v>
      </c>
      <c r="W97" s="162">
        <f>IF(ISERROR(VLOOKUP(H97,'Directive OSH09 (FR)'!$O$6:$P$10,2,FALSE)),"",VLOOKUP(H97,'Directive OSH09 (FR)'!$O$6:$P$10,2,FALSE))</f>
        <v>2</v>
      </c>
      <c r="X97" s="3">
        <f>IF(ISERROR(VLOOKUP(I97,'Directive OSH09 (FR)'!$O$13:$P$17,2,FALSE)),"",VLOOKUP(I97,'Directive OSH09 (FR)'!$O$13:$P$17,2,FALSE))</f>
        <v>1</v>
      </c>
      <c r="Y97" s="163">
        <f>IF(J97="","",IF(J97&gt;=161,5,IF(J97&gt;=65,4,IF(J97&gt;=20,3,IF(J97&gt;=9,2,1)))))</f>
        <v>1</v>
      </c>
      <c r="Z97" s="417"/>
      <c r="AA97" s="418"/>
      <c r="AB97" s="418"/>
      <c r="AC97" s="418"/>
      <c r="AD97" s="419"/>
      <c r="AE97" s="417"/>
      <c r="AF97" s="418"/>
      <c r="AG97" s="418"/>
      <c r="AH97" s="418"/>
      <c r="AI97" s="419"/>
    </row>
    <row r="98" spans="1:35" ht="38.25">
      <c r="A98" s="261" t="s">
        <v>535</v>
      </c>
      <c r="B98" s="8" t="s">
        <v>1293</v>
      </c>
      <c r="C98" s="322" t="s">
        <v>1294</v>
      </c>
      <c r="D98" s="8" t="s">
        <v>1295</v>
      </c>
      <c r="E98" s="266" t="s">
        <v>39</v>
      </c>
      <c r="F98" s="267">
        <v>38</v>
      </c>
      <c r="G98" s="321" t="s">
        <v>1292</v>
      </c>
      <c r="H98" s="7" t="s">
        <v>35</v>
      </c>
      <c r="I98" s="8" t="s">
        <v>47</v>
      </c>
      <c r="J98" s="8">
        <f t="shared" ref="J98:J101" si="73">IF(ISERROR(W98*X98),"",W98*X98)</f>
        <v>8</v>
      </c>
      <c r="K98" s="14" t="str">
        <f>IF(ISERROR(VLOOKUP(Y98,'Directive OSH09 (FR)'!$T$6:$U$10,2,FALSE)),"",VLOOKUP(Y98,'Directive OSH09 (FR)'!$T$6:$U$10,2,FALSE))</f>
        <v>1-Negligeable</v>
      </c>
      <c r="L98" s="126"/>
      <c r="M98" s="127"/>
      <c r="N98" s="27"/>
      <c r="O98" s="27"/>
      <c r="P98" s="27"/>
      <c r="Q98" s="57"/>
      <c r="R98" s="35"/>
      <c r="S98" s="7">
        <f t="shared" si="72"/>
        <v>1</v>
      </c>
      <c r="T98" s="35">
        <f t="shared" si="72"/>
        <v>1</v>
      </c>
      <c r="U98" s="3">
        <f t="shared" ref="U98:U100" si="74">IF(A98="",0,IF(Q$96="",1,IF(Q$96+$U$84*365&lt;$U$1,1,0)))</f>
        <v>1</v>
      </c>
      <c r="V98" s="163">
        <f t="shared" ref="V98:V100" si="75">IF(A98="",0,IF(Q$96="",1,IF(Q$96+$V$84*365&lt;$U$1,1,0)))</f>
        <v>1</v>
      </c>
      <c r="W98" s="162">
        <f>IF(ISERROR(VLOOKUP(H98,'Directive OSH09 (FR)'!$O$6:$P$10,2,FALSE)),"",VLOOKUP(H98,'Directive OSH09 (FR)'!$O$6:$P$10,2,FALSE))</f>
        <v>2</v>
      </c>
      <c r="X98" s="3">
        <f>IF(ISERROR(VLOOKUP(I98,'Directive OSH09 (FR)'!$O$13:$P$17,2,FALSE)),"",VLOOKUP(I98,'Directive OSH09 (FR)'!$O$13:$P$17,2,FALSE))</f>
        <v>4</v>
      </c>
      <c r="Y98" s="163">
        <f t="shared" ref="Y98:Y101" si="76">IF(J98="","",IF(J98&gt;=161,5,IF(J98&gt;=65,4,IF(J98&gt;=20,3,IF(J98&gt;=9,2,1)))))</f>
        <v>1</v>
      </c>
      <c r="Z98" s="417"/>
      <c r="AA98" s="418"/>
      <c r="AB98" s="418"/>
      <c r="AC98" s="418"/>
      <c r="AD98" s="419"/>
      <c r="AE98" s="417"/>
      <c r="AF98" s="418"/>
      <c r="AG98" s="418"/>
      <c r="AH98" s="418"/>
      <c r="AI98" s="419"/>
    </row>
    <row r="99" spans="1:35">
      <c r="A99" s="261"/>
      <c r="B99" s="8"/>
      <c r="C99" s="8"/>
      <c r="D99" s="8"/>
      <c r="E99" s="266"/>
      <c r="F99" s="267"/>
      <c r="G99" s="321"/>
      <c r="H99" s="7"/>
      <c r="I99" s="8"/>
      <c r="J99" s="8" t="str">
        <f t="shared" si="73"/>
        <v/>
      </c>
      <c r="K99" s="14" t="str">
        <f>IF(ISERROR(VLOOKUP(Y99,'Directive OSH09 (FR)'!$T$6:$U$10,2,FALSE)),"",VLOOKUP(Y99,'Directive OSH09 (FR)'!$T$6:$U$10,2,FALSE))</f>
        <v/>
      </c>
      <c r="L99" s="126"/>
      <c r="M99" s="127"/>
      <c r="N99" s="27"/>
      <c r="O99" s="27"/>
      <c r="P99" s="27"/>
      <c r="Q99" s="57"/>
      <c r="R99" s="35"/>
      <c r="S99" s="7">
        <f t="shared" si="72"/>
        <v>0</v>
      </c>
      <c r="T99" s="35">
        <f t="shared" si="72"/>
        <v>0</v>
      </c>
      <c r="U99" s="3">
        <f t="shared" si="74"/>
        <v>0</v>
      </c>
      <c r="V99" s="163">
        <f t="shared" si="75"/>
        <v>0</v>
      </c>
      <c r="W99" s="162" t="str">
        <f>IF(ISERROR(VLOOKUP(H99,'Directive OSH09 (FR)'!$O$6:$P$10,2,FALSE)),"",VLOOKUP(H99,'Directive OSH09 (FR)'!$O$6:$P$10,2,FALSE))</f>
        <v/>
      </c>
      <c r="X99" s="3" t="str">
        <f>IF(ISERROR(VLOOKUP(I99,'Directive OSH09 (FR)'!$O$13:$P$17,2,FALSE)),"",VLOOKUP(I99,'Directive OSH09 (FR)'!$O$13:$P$17,2,FALSE))</f>
        <v/>
      </c>
      <c r="Y99" s="163" t="str">
        <f t="shared" si="76"/>
        <v/>
      </c>
      <c r="Z99" s="417"/>
      <c r="AA99" s="418"/>
      <c r="AB99" s="418"/>
      <c r="AC99" s="418"/>
      <c r="AD99" s="419"/>
      <c r="AE99" s="417"/>
      <c r="AF99" s="418"/>
      <c r="AG99" s="418"/>
      <c r="AH99" s="418"/>
      <c r="AI99" s="419"/>
    </row>
    <row r="100" spans="1:35">
      <c r="A100" s="261"/>
      <c r="B100" s="8"/>
      <c r="C100" s="8"/>
      <c r="D100" s="8"/>
      <c r="E100" s="266"/>
      <c r="F100" s="267"/>
      <c r="G100" s="321"/>
      <c r="H100" s="7"/>
      <c r="I100" s="8"/>
      <c r="J100" s="8" t="str">
        <f t="shared" si="73"/>
        <v/>
      </c>
      <c r="K100" s="14" t="str">
        <f>IF(ISERROR(VLOOKUP(Y100,'Directive OSH09 (FR)'!$T$6:$U$10,2,FALSE)),"",VLOOKUP(Y100,'Directive OSH09 (FR)'!$T$6:$U$10,2,FALSE))</f>
        <v/>
      </c>
      <c r="L100" s="126"/>
      <c r="M100" s="127"/>
      <c r="N100" s="27"/>
      <c r="O100" s="27"/>
      <c r="P100" s="27"/>
      <c r="Q100" s="57"/>
      <c r="R100" s="35"/>
      <c r="S100" s="7">
        <f t="shared" si="72"/>
        <v>0</v>
      </c>
      <c r="T100" s="35">
        <f t="shared" si="72"/>
        <v>0</v>
      </c>
      <c r="U100" s="3">
        <f t="shared" si="74"/>
        <v>0</v>
      </c>
      <c r="V100" s="163">
        <f t="shared" si="75"/>
        <v>0</v>
      </c>
      <c r="W100" s="162" t="str">
        <f>IF(ISERROR(VLOOKUP(H100,'Directive OSH09 (FR)'!$O$6:$P$10,2,FALSE)),"",VLOOKUP(H100,'Directive OSH09 (FR)'!$O$6:$P$10,2,FALSE))</f>
        <v/>
      </c>
      <c r="X100" s="3" t="str">
        <f>IF(ISERROR(VLOOKUP(I100,'Directive OSH09 (FR)'!$O$13:$P$17,2,FALSE)),"",VLOOKUP(I100,'Directive OSH09 (FR)'!$O$13:$P$17,2,FALSE))</f>
        <v/>
      </c>
      <c r="Y100" s="163" t="str">
        <f t="shared" si="76"/>
        <v/>
      </c>
      <c r="Z100" s="417"/>
      <c r="AA100" s="418"/>
      <c r="AB100" s="418"/>
      <c r="AC100" s="418"/>
      <c r="AD100" s="419"/>
      <c r="AE100" s="417"/>
      <c r="AF100" s="418"/>
      <c r="AG100" s="418"/>
      <c r="AH100" s="418"/>
      <c r="AI100" s="419"/>
    </row>
    <row r="101" spans="1:35" ht="5.25" customHeight="1">
      <c r="A101" s="405"/>
      <c r="B101" s="62"/>
      <c r="C101" s="62"/>
      <c r="D101" s="62"/>
      <c r="E101" s="293"/>
      <c r="F101" s="282"/>
      <c r="G101" s="458"/>
      <c r="H101" s="61"/>
      <c r="I101" s="62"/>
      <c r="J101" s="62" t="str">
        <f t="shared" si="73"/>
        <v/>
      </c>
      <c r="K101" s="63" t="str">
        <f>IF(ISERROR(VLOOKUP(Y101,'Directive OSH09 (FR)'!$T$6:$U$10,2,FALSE)),"",VLOOKUP(Y101,'Directive OSH09 (FR)'!$T$6:$U$10,2,FALSE))</f>
        <v/>
      </c>
      <c r="L101" s="61"/>
      <c r="M101" s="64"/>
      <c r="N101" s="64"/>
      <c r="O101" s="64"/>
      <c r="P101" s="64"/>
      <c r="Q101" s="65"/>
      <c r="R101" s="66"/>
      <c r="S101" s="61">
        <f t="shared" si="72"/>
        <v>0</v>
      </c>
      <c r="T101" s="66">
        <f t="shared" si="72"/>
        <v>0</v>
      </c>
      <c r="U101" s="164">
        <f>IF(A101="",0,IF(Q$96="",1,IF(Q$96+$U$84*365&lt;$U$1,1,0)))</f>
        <v>0</v>
      </c>
      <c r="V101" s="165">
        <f>IF(A101="",0,IF(Q$96="",1,IF(Q$96+$V$84*365&lt;$U$1,1,0)))</f>
        <v>0</v>
      </c>
      <c r="W101" s="162" t="str">
        <f>IF(ISERROR(VLOOKUP(H101,'Directive OSH09 (FR)'!$O$6:$P$10,2,FALSE)),"",VLOOKUP(H101,'Directive OSH09 (FR)'!$O$6:$P$10,2,FALSE))</f>
        <v/>
      </c>
      <c r="X101" s="3" t="str">
        <f>IF(ISERROR(VLOOKUP(I101,'Directive OSH09 (FR)'!$O$13:$P$17,2,FALSE)),"",VLOOKUP(I101,'Directive OSH09 (FR)'!$O$13:$P$17,2,FALSE))</f>
        <v/>
      </c>
      <c r="Y101" s="163" t="str">
        <f t="shared" si="76"/>
        <v/>
      </c>
      <c r="Z101" s="417"/>
      <c r="AA101" s="418"/>
      <c r="AB101" s="418"/>
      <c r="AC101" s="418"/>
      <c r="AD101" s="419"/>
      <c r="AE101" s="417"/>
      <c r="AF101" s="418"/>
      <c r="AG101" s="418"/>
      <c r="AH101" s="418"/>
      <c r="AI101" s="419"/>
    </row>
    <row r="102" spans="1:35">
      <c r="A102" s="523" t="s">
        <v>289</v>
      </c>
      <c r="B102" s="391"/>
      <c r="C102" s="391"/>
      <c r="D102" s="391"/>
      <c r="E102" s="292"/>
      <c r="F102" s="281"/>
      <c r="G102" s="457"/>
      <c r="H102" s="454"/>
      <c r="I102" s="391"/>
      <c r="J102" s="391">
        <f>IF(SUM(J103:J107)=0,"",MAX(J103:J107))</f>
        <v>2</v>
      </c>
      <c r="K102" s="24" t="str">
        <f>IF(ISERROR(VLOOKUP(Y102,'Directive OSH09 (FR)'!$T$6:$U$10,2,FALSE)),"",VLOOKUP(Y102,'Directive OSH09 (FR)'!$T$6:$U$10,2,FALSE))</f>
        <v>1-Negligeable</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163">
        <f>IF(J102="","",IF(J102&gt;=161,5,IF(J102&gt;=65,4,IF(J102&gt;=20,3,IF(J102&gt;=9,2,1)))))</f>
        <v>1</v>
      </c>
      <c r="Z102" s="232"/>
      <c r="AA102" s="233"/>
      <c r="AB102" s="233"/>
      <c r="AC102" s="233"/>
      <c r="AD102" s="234"/>
      <c r="AE102" s="232"/>
      <c r="AF102" s="233"/>
      <c r="AG102" s="233"/>
      <c r="AH102" s="233"/>
      <c r="AI102" s="234"/>
    </row>
    <row r="103" spans="1:35" ht="30">
      <c r="A103" s="261" t="s">
        <v>1296</v>
      </c>
      <c r="B103" s="255" t="s">
        <v>1052</v>
      </c>
      <c r="C103" s="318" t="s">
        <v>1297</v>
      </c>
      <c r="D103" s="255" t="s">
        <v>1298</v>
      </c>
      <c r="E103" s="266" t="s">
        <v>39</v>
      </c>
      <c r="F103" s="267">
        <v>38</v>
      </c>
      <c r="G103" s="321" t="s">
        <v>471</v>
      </c>
      <c r="H103" s="7" t="s">
        <v>35</v>
      </c>
      <c r="I103" s="8" t="s">
        <v>46</v>
      </c>
      <c r="J103" s="8">
        <f>IF(ISERROR(W103*X103),"",W103*X103)</f>
        <v>2</v>
      </c>
      <c r="K103" s="14" t="str">
        <f>IF(ISERROR(VLOOKUP(Y103,'Directive OSH09 (FR)'!$T$6:$U$10,2,FALSE)),"",VLOOKUP(Y103,'Directive OSH09 (FR)'!$T$6:$U$10,2,FALSE))</f>
        <v>1-Negligeable</v>
      </c>
      <c r="L103" s="126"/>
      <c r="M103" s="127"/>
      <c r="N103" s="27"/>
      <c r="O103" s="27"/>
      <c r="P103" s="27"/>
      <c r="Q103" s="57"/>
      <c r="R103" s="35"/>
      <c r="S103" s="7">
        <f t="shared" ref="S103:T107" si="77">U103</f>
        <v>1</v>
      </c>
      <c r="T103" s="35">
        <f t="shared" si="77"/>
        <v>1</v>
      </c>
      <c r="U103" s="3">
        <f>IF(A103="",0,IF(Q$102="",1,IF(Q$102+$U$84*365&lt;$U$1,1,0)))</f>
        <v>1</v>
      </c>
      <c r="V103" s="163">
        <f>IF(A103="",0,IF(Q$102="",1,IF(Q$102+$V$84*365&lt;$U$1,1,0)))</f>
        <v>1</v>
      </c>
      <c r="W103" s="162">
        <f>IF(ISERROR(VLOOKUP(H103,'Directive OSH09 (FR)'!$O$6:$P$10,2,FALSE)),"",VLOOKUP(H103,'Directive OSH09 (FR)'!$O$6:$P$10,2,FALSE))</f>
        <v>2</v>
      </c>
      <c r="X103" s="3">
        <f>IF(ISERROR(VLOOKUP(I103,'Directive OSH09 (FR)'!$O$13:$P$17,2,FALSE)),"",VLOOKUP(I103,'Directive OSH09 (FR)'!$O$13:$P$17,2,FALSE))</f>
        <v>1</v>
      </c>
      <c r="Y103" s="163">
        <f>IF(J103="","",IF(J103&gt;=161,5,IF(J103&gt;=65,4,IF(J103&gt;=20,3,IF(J103&gt;=9,2,1)))))</f>
        <v>1</v>
      </c>
      <c r="Z103" s="417"/>
      <c r="AA103" s="418"/>
      <c r="AB103" s="418"/>
      <c r="AC103" s="418"/>
      <c r="AD103" s="419"/>
      <c r="AE103" s="417"/>
      <c r="AF103" s="418"/>
      <c r="AG103" s="418"/>
      <c r="AH103" s="418"/>
      <c r="AI103" s="419"/>
    </row>
    <row r="104" spans="1:35">
      <c r="A104" s="261"/>
      <c r="B104" s="8"/>
      <c r="C104" s="8"/>
      <c r="D104" s="8"/>
      <c r="E104" s="266"/>
      <c r="F104" s="267"/>
      <c r="G104" s="321"/>
      <c r="H104" s="7"/>
      <c r="I104" s="8"/>
      <c r="J104" s="8" t="str">
        <f t="shared" ref="J104:J107" si="78">IF(ISERROR(W104*X104),"",W104*X104)</f>
        <v/>
      </c>
      <c r="K104" s="14" t="str">
        <f>IF(ISERROR(VLOOKUP(Y104,'Directive OSH09 (FR)'!$T$6:$U$10,2,FALSE)),"",VLOOKUP(Y104,'Directive OSH09 (FR)'!$T$6:$U$10,2,FALSE))</f>
        <v/>
      </c>
      <c r="L104" s="126"/>
      <c r="M104" s="127"/>
      <c r="N104" s="27"/>
      <c r="O104" s="27"/>
      <c r="P104" s="27"/>
      <c r="Q104" s="57"/>
      <c r="R104" s="35"/>
      <c r="S104" s="7">
        <f t="shared" si="77"/>
        <v>0</v>
      </c>
      <c r="T104" s="35">
        <f t="shared" si="77"/>
        <v>0</v>
      </c>
      <c r="U104" s="3">
        <f t="shared" ref="U104:U106" si="79">IF(A104="",0,IF(Q$102="",1,IF(Q$102+$U$84*365&lt;$U$1,1,0)))</f>
        <v>0</v>
      </c>
      <c r="V104" s="163">
        <f t="shared" ref="V104:V106" si="80">IF(A104="",0,IF(Q$102="",1,IF(Q$102+$V$84*365&lt;$U$1,1,0)))</f>
        <v>0</v>
      </c>
      <c r="W104" s="162" t="str">
        <f>IF(ISERROR(VLOOKUP(H104,'Directive OSH09 (FR)'!$O$6:$P$10,2,FALSE)),"",VLOOKUP(H104,'Directive OSH09 (FR)'!$O$6:$P$10,2,FALSE))</f>
        <v/>
      </c>
      <c r="X104" s="3" t="str">
        <f>IF(ISERROR(VLOOKUP(I104,'Directive OSH09 (FR)'!$O$13:$P$17,2,FALSE)),"",VLOOKUP(I104,'Directive OSH09 (FR)'!$O$13:$P$17,2,FALSE))</f>
        <v/>
      </c>
      <c r="Y104" s="163" t="str">
        <f t="shared" ref="Y104:Y107" si="81">IF(J104="","",IF(J104&gt;=161,5,IF(J104&gt;=65,4,IF(J104&gt;=20,3,IF(J104&gt;=9,2,1)))))</f>
        <v/>
      </c>
      <c r="Z104" s="417"/>
      <c r="AA104" s="418"/>
      <c r="AB104" s="418"/>
      <c r="AC104" s="418"/>
      <c r="AD104" s="419"/>
      <c r="AE104" s="417"/>
      <c r="AF104" s="418"/>
      <c r="AG104" s="418"/>
      <c r="AH104" s="418"/>
      <c r="AI104" s="419"/>
    </row>
    <row r="105" spans="1:35">
      <c r="A105" s="261"/>
      <c r="B105" s="8"/>
      <c r="C105" s="8"/>
      <c r="D105" s="8"/>
      <c r="E105" s="266"/>
      <c r="F105" s="267"/>
      <c r="G105" s="321"/>
      <c r="H105" s="7"/>
      <c r="I105" s="8"/>
      <c r="J105" s="8" t="str">
        <f t="shared" si="78"/>
        <v/>
      </c>
      <c r="K105" s="14" t="str">
        <f>IF(ISERROR(VLOOKUP(Y105,'Directive OSH09 (FR)'!$T$6:$U$10,2,FALSE)),"",VLOOKUP(Y105,'Directive OSH09 (FR)'!$T$6:$U$10,2,FALSE))</f>
        <v/>
      </c>
      <c r="L105" s="126"/>
      <c r="M105" s="127"/>
      <c r="N105" s="27"/>
      <c r="O105" s="27"/>
      <c r="P105" s="27"/>
      <c r="Q105" s="57"/>
      <c r="R105" s="35"/>
      <c r="S105" s="7">
        <f t="shared" si="77"/>
        <v>0</v>
      </c>
      <c r="T105" s="35">
        <f t="shared" si="77"/>
        <v>0</v>
      </c>
      <c r="U105" s="3">
        <f t="shared" si="79"/>
        <v>0</v>
      </c>
      <c r="V105" s="163">
        <f t="shared" si="80"/>
        <v>0</v>
      </c>
      <c r="W105" s="162" t="str">
        <f>IF(ISERROR(VLOOKUP(H105,'Directive OSH09 (FR)'!$O$6:$P$10,2,FALSE)),"",VLOOKUP(H105,'Directive OSH09 (FR)'!$O$6:$P$10,2,FALSE))</f>
        <v/>
      </c>
      <c r="X105" s="3" t="str">
        <f>IF(ISERROR(VLOOKUP(I105,'Directive OSH09 (FR)'!$O$13:$P$17,2,FALSE)),"",VLOOKUP(I105,'Directive OSH09 (FR)'!$O$13:$P$17,2,FALSE))</f>
        <v/>
      </c>
      <c r="Y105" s="163" t="str">
        <f t="shared" si="81"/>
        <v/>
      </c>
      <c r="Z105" s="417"/>
      <c r="AA105" s="418"/>
      <c r="AB105" s="418"/>
      <c r="AC105" s="418"/>
      <c r="AD105" s="419"/>
      <c r="AE105" s="417"/>
      <c r="AF105" s="418"/>
      <c r="AG105" s="418"/>
      <c r="AH105" s="418"/>
      <c r="AI105" s="419"/>
    </row>
    <row r="106" spans="1:35">
      <c r="A106" s="261"/>
      <c r="B106" s="8"/>
      <c r="C106" s="8"/>
      <c r="D106" s="8"/>
      <c r="E106" s="266"/>
      <c r="F106" s="267"/>
      <c r="G106" s="321"/>
      <c r="H106" s="7"/>
      <c r="I106" s="8"/>
      <c r="J106" s="8" t="str">
        <f t="shared" si="78"/>
        <v/>
      </c>
      <c r="K106" s="14" t="str">
        <f>IF(ISERROR(VLOOKUP(Y106,'Directive OSH09 (FR)'!$T$6:$U$10,2,FALSE)),"",VLOOKUP(Y106,'Directive OSH09 (FR)'!$T$6:$U$10,2,FALSE))</f>
        <v/>
      </c>
      <c r="L106" s="126"/>
      <c r="M106" s="127"/>
      <c r="N106" s="27"/>
      <c r="O106" s="27"/>
      <c r="P106" s="27"/>
      <c r="Q106" s="57"/>
      <c r="R106" s="35"/>
      <c r="S106" s="7">
        <f t="shared" si="77"/>
        <v>0</v>
      </c>
      <c r="T106" s="35">
        <f t="shared" si="77"/>
        <v>0</v>
      </c>
      <c r="U106" s="3">
        <f t="shared" si="79"/>
        <v>0</v>
      </c>
      <c r="V106" s="163">
        <f t="shared" si="80"/>
        <v>0</v>
      </c>
      <c r="W106" s="162" t="str">
        <f>IF(ISERROR(VLOOKUP(H106,'Directive OSH09 (FR)'!$O$6:$P$10,2,FALSE)),"",VLOOKUP(H106,'Directive OSH09 (FR)'!$O$6:$P$10,2,FALSE))</f>
        <v/>
      </c>
      <c r="X106" s="3" t="str">
        <f>IF(ISERROR(VLOOKUP(I106,'Directive OSH09 (FR)'!$O$13:$P$17,2,FALSE)),"",VLOOKUP(I106,'Directive OSH09 (FR)'!$O$13:$P$17,2,FALSE))</f>
        <v/>
      </c>
      <c r="Y106" s="163" t="str">
        <f t="shared" si="81"/>
        <v/>
      </c>
      <c r="Z106" s="417"/>
      <c r="AA106" s="418"/>
      <c r="AB106" s="418"/>
      <c r="AC106" s="418"/>
      <c r="AD106" s="419"/>
      <c r="AE106" s="417"/>
      <c r="AF106" s="418"/>
      <c r="AG106" s="418"/>
      <c r="AH106" s="418"/>
      <c r="AI106" s="419"/>
    </row>
    <row r="107" spans="1:35" ht="5.25" customHeight="1">
      <c r="A107" s="405"/>
      <c r="B107" s="62"/>
      <c r="C107" s="62"/>
      <c r="D107" s="62"/>
      <c r="E107" s="293"/>
      <c r="F107" s="282"/>
      <c r="G107" s="458"/>
      <c r="H107" s="61"/>
      <c r="I107" s="62"/>
      <c r="J107" s="62" t="str">
        <f t="shared" si="78"/>
        <v/>
      </c>
      <c r="K107" s="63" t="str">
        <f>IF(ISERROR(VLOOKUP(Y107,'Directive OSH09 (FR)'!$T$6:$U$10,2,FALSE)),"",VLOOKUP(Y107,'Directive OSH09 (FR)'!$T$6:$U$10,2,FALSE))</f>
        <v/>
      </c>
      <c r="L107" s="61"/>
      <c r="M107" s="64"/>
      <c r="N107" s="64"/>
      <c r="O107" s="64"/>
      <c r="P107" s="64"/>
      <c r="Q107" s="65"/>
      <c r="R107" s="66"/>
      <c r="S107" s="61">
        <f t="shared" si="77"/>
        <v>0</v>
      </c>
      <c r="T107" s="66">
        <f t="shared" si="77"/>
        <v>0</v>
      </c>
      <c r="U107" s="164">
        <f>IF(A107="",0,IF(Q$102="",1,IF(Q$102+$U$84*365&lt;$U$1,1,0)))</f>
        <v>0</v>
      </c>
      <c r="V107" s="165">
        <f>IF(A107="",0,IF(Q$102="",1,IF(Q$102+$V$84*365&lt;$U$1,1,0)))</f>
        <v>0</v>
      </c>
      <c r="W107" s="162" t="str">
        <f>IF(ISERROR(VLOOKUP(H107,'Directive OSH09 (FR)'!$O$6:$P$10,2,FALSE)),"",VLOOKUP(H107,'Directive OSH09 (FR)'!$O$6:$P$10,2,FALSE))</f>
        <v/>
      </c>
      <c r="X107" s="3" t="str">
        <f>IF(ISERROR(VLOOKUP(I107,'Directive OSH09 (FR)'!$O$13:$P$17,2,FALSE)),"",VLOOKUP(I107,'Directive OSH09 (FR)'!$O$13:$P$17,2,FALSE))</f>
        <v/>
      </c>
      <c r="Y107" s="163" t="str">
        <f t="shared" si="81"/>
        <v/>
      </c>
      <c r="Z107" s="417"/>
      <c r="AA107" s="418"/>
      <c r="AB107" s="418"/>
      <c r="AC107" s="418"/>
      <c r="AD107" s="419"/>
      <c r="AE107" s="417"/>
      <c r="AF107" s="418"/>
      <c r="AG107" s="418"/>
      <c r="AH107" s="418"/>
      <c r="AI107" s="419"/>
    </row>
    <row r="108" spans="1:35">
      <c r="A108" s="523" t="s">
        <v>290</v>
      </c>
      <c r="B108" s="391"/>
      <c r="C108" s="391"/>
      <c r="D108" s="391"/>
      <c r="E108" s="292"/>
      <c r="F108" s="281"/>
      <c r="G108" s="457"/>
      <c r="H108" s="454"/>
      <c r="I108" s="391"/>
      <c r="J108" s="391" t="str">
        <f>IF(SUM(J109:J113)=0,"",MAX(J109:J113))</f>
        <v/>
      </c>
      <c r="K108" s="24" t="str">
        <f>IF(ISERROR(VLOOKUP(Y108,'Directive OSH09 (FR)'!$T$6:$U$10,2,FALSE)),"",VLOOKUP(Y108,'Directive OSH09 (FR)'!$T$6:$U$10,2,FALSE))</f>
        <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163" t="str">
        <f>IF(J108="","",IF(J108&gt;=161,5,IF(J108&gt;=65,4,IF(J108&gt;=20,3,IF(J108&gt;=9,2,1)))))</f>
        <v/>
      </c>
      <c r="Z108" s="232"/>
      <c r="AA108" s="233"/>
      <c r="AB108" s="233"/>
      <c r="AC108" s="233"/>
      <c r="AD108" s="234"/>
      <c r="AE108" s="232"/>
      <c r="AF108" s="233"/>
      <c r="AG108" s="233"/>
      <c r="AH108" s="233"/>
      <c r="AI108" s="234"/>
    </row>
    <row r="109" spans="1:35">
      <c r="A109" s="260" t="s">
        <v>463</v>
      </c>
      <c r="B109" s="8"/>
      <c r="C109" s="8"/>
      <c r="D109" s="8"/>
      <c r="E109" s="266"/>
      <c r="F109" s="267"/>
      <c r="G109" s="321"/>
      <c r="H109" s="7"/>
      <c r="I109" s="8"/>
      <c r="J109" s="8" t="str">
        <f>IF(ISERROR(W109*X109),"",W109*X109)</f>
        <v/>
      </c>
      <c r="K109" s="14" t="str">
        <f>IF(ISERROR(VLOOKUP(Y109,'Directive OSH09 (FR)'!$T$6:$U$10,2,FALSE)),"",VLOOKUP(Y109,'Directive OSH09 (FR)'!$T$6:$U$10,2,FALSE))</f>
        <v/>
      </c>
      <c r="L109" s="126"/>
      <c r="M109" s="127"/>
      <c r="N109" s="27"/>
      <c r="O109" s="27"/>
      <c r="P109" s="27"/>
      <c r="Q109" s="57"/>
      <c r="R109" s="35"/>
      <c r="S109" s="7">
        <f t="shared" ref="S109:T113" si="82">U109</f>
        <v>1</v>
      </c>
      <c r="T109" s="35">
        <f t="shared" si="82"/>
        <v>1</v>
      </c>
      <c r="U109" s="3">
        <f>IF(A109="",0,IF(Q$108="",1,IF(Q$108+$U$84*365&lt;$U$1,1,0)))</f>
        <v>1</v>
      </c>
      <c r="V109" s="163">
        <f>IF(A109="",0,IF(Q$108="",1,IF(Q$108+$V$84*365&lt;$U$1,1,0)))</f>
        <v>1</v>
      </c>
      <c r="W109" s="162" t="str">
        <f>IF(ISERROR(VLOOKUP(H109,'Directive OSH09 (FR)'!$O$6:$P$10,2,FALSE)),"",VLOOKUP(H109,'Directive OSH09 (FR)'!$O$6:$P$10,2,FALSE))</f>
        <v/>
      </c>
      <c r="X109" s="3" t="str">
        <f>IF(ISERROR(VLOOKUP(I109,'Directive OSH09 (FR)'!$O$13:$P$17,2,FALSE)),"",VLOOKUP(I109,'Directive OSH09 (FR)'!$O$13:$P$17,2,FALSE))</f>
        <v/>
      </c>
      <c r="Y109" s="163" t="str">
        <f>IF(J109="","",IF(J109&gt;=161,5,IF(J109&gt;=65,4,IF(J109&gt;=20,3,IF(J109&gt;=9,2,1)))))</f>
        <v/>
      </c>
      <c r="Z109" s="417"/>
      <c r="AA109" s="418"/>
      <c r="AB109" s="418"/>
      <c r="AC109" s="418"/>
      <c r="AD109" s="419"/>
      <c r="AE109" s="417"/>
      <c r="AF109" s="418"/>
      <c r="AG109" s="418"/>
      <c r="AH109" s="418"/>
      <c r="AI109" s="419"/>
    </row>
    <row r="110" spans="1:35">
      <c r="A110" s="261"/>
      <c r="B110" s="8"/>
      <c r="C110" s="8"/>
      <c r="D110" s="8"/>
      <c r="E110" s="266"/>
      <c r="F110" s="267"/>
      <c r="G110" s="321"/>
      <c r="H110" s="7"/>
      <c r="I110" s="8"/>
      <c r="J110" s="8" t="str">
        <f t="shared" ref="J110:J113" si="83">IF(ISERROR(W110*X110),"",W110*X110)</f>
        <v/>
      </c>
      <c r="K110" s="14" t="str">
        <f>IF(ISERROR(VLOOKUP(Y110,'Directive OSH09 (FR)'!$T$6:$U$10,2,FALSE)),"",VLOOKUP(Y110,'Directive OSH09 (FR)'!$T$6:$U$10,2,FALSE))</f>
        <v/>
      </c>
      <c r="L110" s="126"/>
      <c r="M110" s="127"/>
      <c r="N110" s="27"/>
      <c r="O110" s="27"/>
      <c r="P110" s="27"/>
      <c r="Q110" s="57"/>
      <c r="R110" s="35"/>
      <c r="S110" s="7">
        <f t="shared" si="82"/>
        <v>0</v>
      </c>
      <c r="T110" s="35">
        <f t="shared" si="82"/>
        <v>0</v>
      </c>
      <c r="U110" s="3">
        <f t="shared" ref="U110:U112" si="84">IF(A110="",0,IF(Q$108="",1,IF(Q$108+$U$84*365&lt;$U$1,1,0)))</f>
        <v>0</v>
      </c>
      <c r="V110" s="163">
        <f t="shared" ref="V110:V112" si="85">IF(A110="",0,IF(Q$108="",1,IF(Q$108+$V$84*365&lt;$U$1,1,0)))</f>
        <v>0</v>
      </c>
      <c r="W110" s="162" t="str">
        <f>IF(ISERROR(VLOOKUP(H110,'Directive OSH09 (FR)'!$O$6:$P$10,2,FALSE)),"",VLOOKUP(H110,'Directive OSH09 (FR)'!$O$6:$P$10,2,FALSE))</f>
        <v/>
      </c>
      <c r="X110" s="3" t="str">
        <f>IF(ISERROR(VLOOKUP(I110,'Directive OSH09 (FR)'!$O$13:$P$17,2,FALSE)),"",VLOOKUP(I110,'Directive OSH09 (FR)'!$O$13:$P$17,2,FALSE))</f>
        <v/>
      </c>
      <c r="Y110" s="163" t="str">
        <f t="shared" ref="Y110:Y113" si="86">IF(J110="","",IF(J110&gt;=161,5,IF(J110&gt;=65,4,IF(J110&gt;=20,3,IF(J110&gt;=9,2,1)))))</f>
        <v/>
      </c>
      <c r="Z110" s="417"/>
      <c r="AA110" s="418"/>
      <c r="AB110" s="418"/>
      <c r="AC110" s="418"/>
      <c r="AD110" s="419"/>
      <c r="AE110" s="417"/>
      <c r="AF110" s="418"/>
      <c r="AG110" s="418"/>
      <c r="AH110" s="418"/>
      <c r="AI110" s="419"/>
    </row>
    <row r="111" spans="1:35">
      <c r="A111" s="261"/>
      <c r="B111" s="8"/>
      <c r="C111" s="8"/>
      <c r="D111" s="8"/>
      <c r="E111" s="266"/>
      <c r="F111" s="267"/>
      <c r="G111" s="321"/>
      <c r="H111" s="7"/>
      <c r="I111" s="8"/>
      <c r="J111" s="8" t="str">
        <f t="shared" si="83"/>
        <v/>
      </c>
      <c r="K111" s="14" t="str">
        <f>IF(ISERROR(VLOOKUP(Y111,'Directive OSH09 (FR)'!$T$6:$U$10,2,FALSE)),"",VLOOKUP(Y111,'Directive OSH09 (FR)'!$T$6:$U$10,2,FALSE))</f>
        <v/>
      </c>
      <c r="L111" s="126"/>
      <c r="M111" s="127"/>
      <c r="N111" s="27"/>
      <c r="O111" s="27"/>
      <c r="P111" s="27"/>
      <c r="Q111" s="57"/>
      <c r="R111" s="35"/>
      <c r="S111" s="7">
        <f t="shared" si="82"/>
        <v>0</v>
      </c>
      <c r="T111" s="35">
        <f t="shared" si="82"/>
        <v>0</v>
      </c>
      <c r="U111" s="3">
        <f t="shared" si="84"/>
        <v>0</v>
      </c>
      <c r="V111" s="163">
        <f t="shared" si="85"/>
        <v>0</v>
      </c>
      <c r="W111" s="162" t="str">
        <f>IF(ISERROR(VLOOKUP(H111,'Directive OSH09 (FR)'!$O$6:$P$10,2,FALSE)),"",VLOOKUP(H111,'Directive OSH09 (FR)'!$O$6:$P$10,2,FALSE))</f>
        <v/>
      </c>
      <c r="X111" s="3" t="str">
        <f>IF(ISERROR(VLOOKUP(I111,'Directive OSH09 (FR)'!$O$13:$P$17,2,FALSE)),"",VLOOKUP(I111,'Directive OSH09 (FR)'!$O$13:$P$17,2,FALSE))</f>
        <v/>
      </c>
      <c r="Y111" s="163" t="str">
        <f t="shared" si="86"/>
        <v/>
      </c>
      <c r="Z111" s="417"/>
      <c r="AA111" s="418"/>
      <c r="AB111" s="418"/>
      <c r="AC111" s="418"/>
      <c r="AD111" s="419"/>
      <c r="AE111" s="417"/>
      <c r="AF111" s="418"/>
      <c r="AG111" s="418"/>
      <c r="AH111" s="418"/>
      <c r="AI111" s="419"/>
    </row>
    <row r="112" spans="1:35">
      <c r="A112" s="261"/>
      <c r="B112" s="8"/>
      <c r="C112" s="8"/>
      <c r="D112" s="8"/>
      <c r="E112" s="266"/>
      <c r="F112" s="267"/>
      <c r="G112" s="321"/>
      <c r="H112" s="7"/>
      <c r="I112" s="8"/>
      <c r="J112" s="8" t="str">
        <f t="shared" si="83"/>
        <v/>
      </c>
      <c r="K112" s="14" t="str">
        <f>IF(ISERROR(VLOOKUP(Y112,'Directive OSH09 (FR)'!$T$6:$U$10,2,FALSE)),"",VLOOKUP(Y112,'Directive OSH09 (FR)'!$T$6:$U$10,2,FALSE))</f>
        <v/>
      </c>
      <c r="L112" s="126"/>
      <c r="M112" s="127"/>
      <c r="N112" s="27"/>
      <c r="O112" s="27"/>
      <c r="P112" s="27"/>
      <c r="Q112" s="57"/>
      <c r="R112" s="35"/>
      <c r="S112" s="7">
        <f t="shared" si="82"/>
        <v>0</v>
      </c>
      <c r="T112" s="35">
        <f t="shared" si="82"/>
        <v>0</v>
      </c>
      <c r="U112" s="3">
        <f t="shared" si="84"/>
        <v>0</v>
      </c>
      <c r="V112" s="163">
        <f t="shared" si="85"/>
        <v>0</v>
      </c>
      <c r="W112" s="162" t="str">
        <f>IF(ISERROR(VLOOKUP(H112,'Directive OSH09 (FR)'!$O$6:$P$10,2,FALSE)),"",VLOOKUP(H112,'Directive OSH09 (FR)'!$O$6:$P$10,2,FALSE))</f>
        <v/>
      </c>
      <c r="X112" s="3" t="str">
        <f>IF(ISERROR(VLOOKUP(I112,'Directive OSH09 (FR)'!$O$13:$P$17,2,FALSE)),"",VLOOKUP(I112,'Directive OSH09 (FR)'!$O$13:$P$17,2,FALSE))</f>
        <v/>
      </c>
      <c r="Y112" s="163" t="str">
        <f t="shared" si="86"/>
        <v/>
      </c>
      <c r="Z112" s="417"/>
      <c r="AA112" s="418"/>
      <c r="AB112" s="418"/>
      <c r="AC112" s="418"/>
      <c r="AD112" s="419"/>
      <c r="AE112" s="417"/>
      <c r="AF112" s="418"/>
      <c r="AG112" s="418"/>
      <c r="AH112" s="418"/>
      <c r="AI112" s="419"/>
    </row>
    <row r="113" spans="1:35" ht="5.25" customHeight="1">
      <c r="A113" s="405"/>
      <c r="B113" s="62"/>
      <c r="C113" s="62"/>
      <c r="D113" s="62"/>
      <c r="E113" s="293"/>
      <c r="F113" s="282"/>
      <c r="G113" s="458"/>
      <c r="H113" s="61"/>
      <c r="I113" s="62"/>
      <c r="J113" s="62" t="str">
        <f t="shared" si="83"/>
        <v/>
      </c>
      <c r="K113" s="63" t="str">
        <f>IF(ISERROR(VLOOKUP(Y113,'Directive OSH09 (FR)'!$T$6:$U$10,2,FALSE)),"",VLOOKUP(Y113,'Directive OSH09 (FR)'!$T$6:$U$10,2,FALSE))</f>
        <v/>
      </c>
      <c r="L113" s="61"/>
      <c r="M113" s="64"/>
      <c r="N113" s="64"/>
      <c r="O113" s="64"/>
      <c r="P113" s="64"/>
      <c r="Q113" s="65"/>
      <c r="R113" s="66"/>
      <c r="S113" s="61">
        <f t="shared" si="82"/>
        <v>0</v>
      </c>
      <c r="T113" s="66">
        <f t="shared" si="82"/>
        <v>0</v>
      </c>
      <c r="U113" s="164">
        <f>IF(A113="",0,IF(Q$108="",1,IF(Q$108+$U$84*365&lt;$U$1,1,0)))</f>
        <v>0</v>
      </c>
      <c r="V113" s="165">
        <f>IF(A113="",0,IF(Q$108="",1,IF(Q$108+$V$84*365&lt;$U$1,1,0)))</f>
        <v>0</v>
      </c>
      <c r="W113" s="162" t="str">
        <f>IF(ISERROR(VLOOKUP(H113,'Directive OSH09 (FR)'!$O$6:$P$10,2,FALSE)),"",VLOOKUP(H113,'Directive OSH09 (FR)'!$O$6:$P$10,2,FALSE))</f>
        <v/>
      </c>
      <c r="X113" s="3" t="str">
        <f>IF(ISERROR(VLOOKUP(I113,'Directive OSH09 (FR)'!$O$13:$P$17,2,FALSE)),"",VLOOKUP(I113,'Directive OSH09 (FR)'!$O$13:$P$17,2,FALSE))</f>
        <v/>
      </c>
      <c r="Y113" s="163" t="str">
        <f t="shared" si="86"/>
        <v/>
      </c>
      <c r="Z113" s="417"/>
      <c r="AA113" s="418"/>
      <c r="AB113" s="418"/>
      <c r="AC113" s="418"/>
      <c r="AD113" s="419"/>
      <c r="AE113" s="417"/>
      <c r="AF113" s="418"/>
      <c r="AG113" s="418"/>
      <c r="AH113" s="418"/>
      <c r="AI113" s="419"/>
    </row>
    <row r="114" spans="1:35">
      <c r="A114" s="523" t="s">
        <v>291</v>
      </c>
      <c r="B114" s="391"/>
      <c r="C114" s="391"/>
      <c r="D114" s="391"/>
      <c r="E114" s="292"/>
      <c r="F114" s="281"/>
      <c r="G114" s="457"/>
      <c r="H114" s="454"/>
      <c r="I114" s="391"/>
      <c r="J114" s="391" t="str">
        <f>IF(SUM(J115:J119)=0,"",MAX(J115:J119))</f>
        <v/>
      </c>
      <c r="K114" s="24" t="str">
        <f>IF(ISERROR(VLOOKUP(Y114,'Directive OSH09 (FR)'!$T$6:$U$10,2,FALSE)),"",VLOOKUP(Y114,'Directive OSH09 (FR)'!$T$6:$U$10,2,FALSE))</f>
        <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163" t="str">
        <f>IF(J114="","",IF(J114&gt;=161,5,IF(J114&gt;=65,4,IF(J114&gt;=20,3,IF(J114&gt;=9,2,1)))))</f>
        <v/>
      </c>
      <c r="Z114" s="232"/>
      <c r="AA114" s="233"/>
      <c r="AB114" s="233"/>
      <c r="AC114" s="233"/>
      <c r="AD114" s="234"/>
      <c r="AE114" s="232"/>
      <c r="AF114" s="233"/>
      <c r="AG114" s="233"/>
      <c r="AH114" s="233"/>
      <c r="AI114" s="234"/>
    </row>
    <row r="115" spans="1:35">
      <c r="A115" s="260" t="s">
        <v>463</v>
      </c>
      <c r="B115" s="8"/>
      <c r="C115" s="8"/>
      <c r="D115" s="8"/>
      <c r="E115" s="266"/>
      <c r="F115" s="267"/>
      <c r="G115" s="321"/>
      <c r="H115" s="7"/>
      <c r="I115" s="8"/>
      <c r="J115" s="8" t="str">
        <f>IF(ISERROR(W115*X115),"",W115*X115)</f>
        <v/>
      </c>
      <c r="K115" s="14" t="str">
        <f>IF(ISERROR(VLOOKUP(Y115,'Directive OSH09 (FR)'!$T$6:$U$10,2,FALSE)),"",VLOOKUP(Y115,'Directive OSH09 (FR)'!$T$6:$U$10,2,FALSE))</f>
        <v/>
      </c>
      <c r="L115" s="126"/>
      <c r="M115" s="127"/>
      <c r="N115" s="27"/>
      <c r="O115" s="27"/>
      <c r="P115" s="27"/>
      <c r="Q115" s="57"/>
      <c r="R115" s="35"/>
      <c r="S115" s="7">
        <f t="shared" ref="S115:T119" si="87">U115</f>
        <v>1</v>
      </c>
      <c r="T115" s="35">
        <f t="shared" si="87"/>
        <v>1</v>
      </c>
      <c r="U115" s="3">
        <f>IF(A115="",0,IF(Q$114="",1,IF(Q$114+$U$84*365&lt;$U$1,1,0)))</f>
        <v>1</v>
      </c>
      <c r="V115" s="163">
        <f>IF(A115="",0,IF(Q$114="",1,IF(Q$114+$V$84*365&lt;$U$1,1,0)))</f>
        <v>1</v>
      </c>
      <c r="W115" s="162" t="str">
        <f>IF(ISERROR(VLOOKUP(H115,'Directive OSH09 (FR)'!$O$6:$P$10,2,FALSE)),"",VLOOKUP(H115,'Directive OSH09 (FR)'!$O$6:$P$10,2,FALSE))</f>
        <v/>
      </c>
      <c r="X115" s="3" t="str">
        <f>IF(ISERROR(VLOOKUP(I115,'Directive OSH09 (FR)'!$O$13:$P$17,2,FALSE)),"",VLOOKUP(I115,'Directive OSH09 (FR)'!$O$13:$P$17,2,FALSE))</f>
        <v/>
      </c>
      <c r="Y115" s="163" t="str">
        <f>IF(J115="","",IF(J115&gt;=161,5,IF(J115&gt;=65,4,IF(J115&gt;=20,3,IF(J115&gt;=9,2,1)))))</f>
        <v/>
      </c>
      <c r="Z115" s="417"/>
      <c r="AA115" s="418"/>
      <c r="AB115" s="418"/>
      <c r="AC115" s="418"/>
      <c r="AD115" s="419"/>
      <c r="AE115" s="417"/>
      <c r="AF115" s="418"/>
      <c r="AG115" s="418"/>
      <c r="AH115" s="418"/>
      <c r="AI115" s="419"/>
    </row>
    <row r="116" spans="1:35">
      <c r="A116" s="261"/>
      <c r="B116" s="8"/>
      <c r="C116" s="8"/>
      <c r="D116" s="8"/>
      <c r="E116" s="266"/>
      <c r="F116" s="267"/>
      <c r="G116" s="321"/>
      <c r="H116" s="7"/>
      <c r="I116" s="8"/>
      <c r="J116" s="8" t="str">
        <f t="shared" ref="J116:J119" si="88">IF(ISERROR(W116*X116),"",W116*X116)</f>
        <v/>
      </c>
      <c r="K116" s="14" t="str">
        <f>IF(ISERROR(VLOOKUP(Y116,'Directive OSH09 (FR)'!$T$6:$U$10,2,FALSE)),"",VLOOKUP(Y116,'Directive OSH09 (FR)'!$T$6:$U$10,2,FALSE))</f>
        <v/>
      </c>
      <c r="L116" s="126"/>
      <c r="M116" s="127"/>
      <c r="N116" s="27"/>
      <c r="O116" s="27"/>
      <c r="P116" s="27"/>
      <c r="Q116" s="57"/>
      <c r="R116" s="35"/>
      <c r="S116" s="7">
        <f t="shared" si="87"/>
        <v>0</v>
      </c>
      <c r="T116" s="35">
        <f t="shared" si="87"/>
        <v>0</v>
      </c>
      <c r="U116" s="3">
        <f t="shared" ref="U116:U118" si="89">IF(A116="",0,IF(Q$114="",1,IF(Q$114+$U$84*365&lt;$U$1,1,0)))</f>
        <v>0</v>
      </c>
      <c r="V116" s="163">
        <f t="shared" ref="V116:V118" si="90">IF(A116="",0,IF(Q$114="",1,IF(Q$114+$V$84*365&lt;$U$1,1,0)))</f>
        <v>0</v>
      </c>
      <c r="W116" s="162" t="str">
        <f>IF(ISERROR(VLOOKUP(H116,'Directive OSH09 (FR)'!$O$6:$P$10,2,FALSE)),"",VLOOKUP(H116,'Directive OSH09 (FR)'!$O$6:$P$10,2,FALSE))</f>
        <v/>
      </c>
      <c r="X116" s="3" t="str">
        <f>IF(ISERROR(VLOOKUP(I116,'Directive OSH09 (FR)'!$O$13:$P$17,2,FALSE)),"",VLOOKUP(I116,'Directive OSH09 (FR)'!$O$13:$P$17,2,FALSE))</f>
        <v/>
      </c>
      <c r="Y116" s="163" t="str">
        <f t="shared" ref="Y116:Y119" si="91">IF(J116="","",IF(J116&gt;=161,5,IF(J116&gt;=65,4,IF(J116&gt;=20,3,IF(J116&gt;=9,2,1)))))</f>
        <v/>
      </c>
      <c r="Z116" s="417"/>
      <c r="AA116" s="418"/>
      <c r="AB116" s="418"/>
      <c r="AC116" s="418"/>
      <c r="AD116" s="419"/>
      <c r="AE116" s="417"/>
      <c r="AF116" s="418"/>
      <c r="AG116" s="418"/>
      <c r="AH116" s="418"/>
      <c r="AI116" s="419"/>
    </row>
    <row r="117" spans="1:35">
      <c r="A117" s="261"/>
      <c r="B117" s="8"/>
      <c r="C117" s="8"/>
      <c r="D117" s="8"/>
      <c r="E117" s="266"/>
      <c r="F117" s="267"/>
      <c r="G117" s="321"/>
      <c r="H117" s="7"/>
      <c r="I117" s="8"/>
      <c r="J117" s="8" t="str">
        <f t="shared" si="88"/>
        <v/>
      </c>
      <c r="K117" s="14" t="str">
        <f>IF(ISERROR(VLOOKUP(Y117,'Directive OSH09 (FR)'!$T$6:$U$10,2,FALSE)),"",VLOOKUP(Y117,'Directive OSH09 (FR)'!$T$6:$U$10,2,FALSE))</f>
        <v/>
      </c>
      <c r="L117" s="126"/>
      <c r="M117" s="127"/>
      <c r="N117" s="27"/>
      <c r="O117" s="27"/>
      <c r="P117" s="27"/>
      <c r="Q117" s="57"/>
      <c r="R117" s="35"/>
      <c r="S117" s="7">
        <f t="shared" si="87"/>
        <v>0</v>
      </c>
      <c r="T117" s="35">
        <f t="shared" si="87"/>
        <v>0</v>
      </c>
      <c r="U117" s="3">
        <f t="shared" si="89"/>
        <v>0</v>
      </c>
      <c r="V117" s="163">
        <f t="shared" si="90"/>
        <v>0</v>
      </c>
      <c r="W117" s="162" t="str">
        <f>IF(ISERROR(VLOOKUP(H117,'Directive OSH09 (FR)'!$O$6:$P$10,2,FALSE)),"",VLOOKUP(H117,'Directive OSH09 (FR)'!$O$6:$P$10,2,FALSE))</f>
        <v/>
      </c>
      <c r="X117" s="3" t="str">
        <f>IF(ISERROR(VLOOKUP(I117,'Directive OSH09 (FR)'!$O$13:$P$17,2,FALSE)),"",VLOOKUP(I117,'Directive OSH09 (FR)'!$O$13:$P$17,2,FALSE))</f>
        <v/>
      </c>
      <c r="Y117" s="163" t="str">
        <f t="shared" si="91"/>
        <v/>
      </c>
      <c r="Z117" s="417"/>
      <c r="AA117" s="418"/>
      <c r="AB117" s="418"/>
      <c r="AC117" s="418"/>
      <c r="AD117" s="419"/>
      <c r="AE117" s="417"/>
      <c r="AF117" s="418"/>
      <c r="AG117" s="418"/>
      <c r="AH117" s="418"/>
      <c r="AI117" s="419"/>
    </row>
    <row r="118" spans="1:35">
      <c r="A118" s="261"/>
      <c r="B118" s="8"/>
      <c r="C118" s="8"/>
      <c r="D118" s="8"/>
      <c r="E118" s="266"/>
      <c r="F118" s="267"/>
      <c r="G118" s="321"/>
      <c r="H118" s="7"/>
      <c r="I118" s="8"/>
      <c r="J118" s="8" t="str">
        <f t="shared" si="88"/>
        <v/>
      </c>
      <c r="K118" s="14" t="str">
        <f>IF(ISERROR(VLOOKUP(Y118,'Directive OSH09 (FR)'!$T$6:$U$10,2,FALSE)),"",VLOOKUP(Y118,'Directive OSH09 (FR)'!$T$6:$U$10,2,FALSE))</f>
        <v/>
      </c>
      <c r="L118" s="126"/>
      <c r="M118" s="127"/>
      <c r="N118" s="27"/>
      <c r="O118" s="27"/>
      <c r="P118" s="27"/>
      <c r="Q118" s="57"/>
      <c r="R118" s="35"/>
      <c r="S118" s="7">
        <f t="shared" si="87"/>
        <v>0</v>
      </c>
      <c r="T118" s="35">
        <f t="shared" si="87"/>
        <v>0</v>
      </c>
      <c r="U118" s="3">
        <f t="shared" si="89"/>
        <v>0</v>
      </c>
      <c r="V118" s="163">
        <f t="shared" si="90"/>
        <v>0</v>
      </c>
      <c r="W118" s="162" t="str">
        <f>IF(ISERROR(VLOOKUP(H118,'Directive OSH09 (FR)'!$O$6:$P$10,2,FALSE)),"",VLOOKUP(H118,'Directive OSH09 (FR)'!$O$6:$P$10,2,FALSE))</f>
        <v/>
      </c>
      <c r="X118" s="3" t="str">
        <f>IF(ISERROR(VLOOKUP(I118,'Directive OSH09 (FR)'!$O$13:$P$17,2,FALSE)),"",VLOOKUP(I118,'Directive OSH09 (FR)'!$O$13:$P$17,2,FALSE))</f>
        <v/>
      </c>
      <c r="Y118" s="163" t="str">
        <f t="shared" si="91"/>
        <v/>
      </c>
      <c r="Z118" s="417"/>
      <c r="AA118" s="418"/>
      <c r="AB118" s="418"/>
      <c r="AC118" s="418"/>
      <c r="AD118" s="419"/>
      <c r="AE118" s="417"/>
      <c r="AF118" s="418"/>
      <c r="AG118" s="418"/>
      <c r="AH118" s="418"/>
      <c r="AI118" s="419"/>
    </row>
    <row r="119" spans="1:35" ht="5.25" customHeight="1">
      <c r="A119" s="405"/>
      <c r="B119" s="62"/>
      <c r="C119" s="62"/>
      <c r="D119" s="62"/>
      <c r="E119" s="293"/>
      <c r="F119" s="282"/>
      <c r="G119" s="458"/>
      <c r="H119" s="61"/>
      <c r="I119" s="62"/>
      <c r="J119" s="62" t="str">
        <f t="shared" si="88"/>
        <v/>
      </c>
      <c r="K119" s="63" t="str">
        <f>IF(ISERROR(VLOOKUP(Y119,'Directive OSH09 (FR)'!$T$6:$U$10,2,FALSE)),"",VLOOKUP(Y119,'Directive OSH09 (FR)'!$T$6:$U$10,2,FALSE))</f>
        <v/>
      </c>
      <c r="L119" s="61"/>
      <c r="M119" s="64"/>
      <c r="N119" s="64"/>
      <c r="O119" s="64"/>
      <c r="P119" s="64"/>
      <c r="Q119" s="65"/>
      <c r="R119" s="66"/>
      <c r="S119" s="61">
        <f t="shared" si="87"/>
        <v>0</v>
      </c>
      <c r="T119" s="66">
        <f t="shared" si="87"/>
        <v>0</v>
      </c>
      <c r="U119" s="164">
        <f>IF(A119="",0,IF(Q$114="",1,IF(Q$114+$U$84*365&lt;$U$1,1,0)))</f>
        <v>0</v>
      </c>
      <c r="V119" s="165">
        <f>IF(A119="",0,IF(Q$114="",1,IF(Q$114+$V$84*365&lt;$U$1,1,0)))</f>
        <v>0</v>
      </c>
      <c r="W119" s="162" t="str">
        <f>IF(ISERROR(VLOOKUP(H119,'Directive OSH09 (FR)'!$O$6:$P$10,2,FALSE)),"",VLOOKUP(H119,'Directive OSH09 (FR)'!$O$6:$P$10,2,FALSE))</f>
        <v/>
      </c>
      <c r="X119" s="3" t="str">
        <f>IF(ISERROR(VLOOKUP(I119,'Directive OSH09 (FR)'!$O$13:$P$17,2,FALSE)),"",VLOOKUP(I119,'Directive OSH09 (FR)'!$O$13:$P$17,2,FALSE))</f>
        <v/>
      </c>
      <c r="Y119" s="163" t="str">
        <f t="shared" si="91"/>
        <v/>
      </c>
      <c r="Z119" s="417"/>
      <c r="AA119" s="418"/>
      <c r="AB119" s="418"/>
      <c r="AC119" s="418"/>
      <c r="AD119" s="419"/>
      <c r="AE119" s="417"/>
      <c r="AF119" s="418"/>
      <c r="AG119" s="418"/>
      <c r="AH119" s="418"/>
      <c r="AI119" s="419"/>
    </row>
    <row r="120" spans="1:35">
      <c r="A120" s="268" t="s">
        <v>340</v>
      </c>
      <c r="B120" s="391"/>
      <c r="C120" s="391"/>
      <c r="D120" s="391"/>
      <c r="E120" s="292"/>
      <c r="F120" s="281"/>
      <c r="G120" s="457"/>
      <c r="H120" s="454"/>
      <c r="I120" s="391"/>
      <c r="J120" s="391">
        <f>IF(SUM(J121:J125)=0,"",MAX(J121:J125))</f>
        <v>16</v>
      </c>
      <c r="K120" s="24" t="str">
        <f>IF(ISERROR(VLOOKUP(Y120,'Directive OSH09 (FR)'!$T$6:$U$10,2,FALSE)),"",VLOOKUP(Y120,'Directive OSH09 (FR)'!$T$6:$U$10,2,FALSE))</f>
        <v>2-Tolérable</v>
      </c>
      <c r="L120" s="43" t="str">
        <f>IF(ISERROR(VLOOKUP($A120,Dangers!$B$4:$G$1001,4,FALSE)),"ERR",IF(ISBLANK(VLOOKUP($A120,Dangers!$B$4:$G$1001,4,FALSE)),"","Yes"))</f>
        <v>ERR</v>
      </c>
      <c r="M120" s="26" t="str">
        <f>IF(ISERROR(VLOOKUP($A120,Dangers!$B$4:$G$1001,6,FALSE)),"ERR",IF(ISBLANK((VLOOKUP($A120,Dangers!$B$4:$G$1001,6,FALSE))),"","Yes"))</f>
        <v>ERR</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163">
        <f>IF(J120="","",IF(J120&gt;=161,5,IF(J120&gt;=65,4,IF(J120&gt;=20,3,IF(J120&gt;=9,2,1)))))</f>
        <v>2</v>
      </c>
      <c r="Z120" s="232"/>
      <c r="AA120" s="233"/>
      <c r="AB120" s="233"/>
      <c r="AC120" s="233"/>
      <c r="AD120" s="234"/>
      <c r="AE120" s="232"/>
      <c r="AF120" s="233"/>
      <c r="AG120" s="233"/>
      <c r="AH120" s="233"/>
      <c r="AI120" s="234"/>
    </row>
    <row r="121" spans="1:35" ht="63.75">
      <c r="A121" s="261" t="s">
        <v>424</v>
      </c>
      <c r="B121" s="8" t="s">
        <v>561</v>
      </c>
      <c r="C121" s="8" t="s">
        <v>562</v>
      </c>
      <c r="D121" s="8" t="s">
        <v>563</v>
      </c>
      <c r="E121" s="266" t="s">
        <v>36</v>
      </c>
      <c r="F121" s="267">
        <v>38</v>
      </c>
      <c r="G121" s="321" t="s">
        <v>564</v>
      </c>
      <c r="H121" s="7" t="s">
        <v>38</v>
      </c>
      <c r="I121" s="8" t="s">
        <v>47</v>
      </c>
      <c r="J121" s="8">
        <f>IF(ISERROR(W121*X121),"",W121*X121)</f>
        <v>16</v>
      </c>
      <c r="K121" s="14" t="str">
        <f>IF(ISERROR(VLOOKUP(Y121,'Directive OSH09 (FR)'!$T$6:$U$10,2,FALSE)),"",VLOOKUP(Y121,'Directive OSH09 (FR)'!$T$6:$U$10,2,FALSE))</f>
        <v>2-Tolérable</v>
      </c>
      <c r="L121" s="126"/>
      <c r="M121" s="127"/>
      <c r="N121" s="27"/>
      <c r="O121" s="27"/>
      <c r="P121" s="27"/>
      <c r="Q121" s="57"/>
      <c r="R121" s="35"/>
      <c r="S121" s="7">
        <f t="shared" ref="S121:T123" si="92">U121</f>
        <v>1</v>
      </c>
      <c r="T121" s="35">
        <f t="shared" si="92"/>
        <v>1</v>
      </c>
      <c r="U121" s="3">
        <f>IF(A121="",0,IF(Q$125="",1,IF(Q$125+$U$89*365&lt;$U$1,1,0)))</f>
        <v>1</v>
      </c>
      <c r="V121" s="163">
        <f>IF(A121="",0,IF(Q$125="",1,IF(Q$125+$V$89*365&lt;$U$1,1,0)))</f>
        <v>1</v>
      </c>
      <c r="W121" s="162">
        <f>IF(ISERROR(VLOOKUP(H121,'Directive OSH09 (FR)'!$O$6:$P$10,2,FALSE)),"",VLOOKUP(H121,'Directive OSH09 (FR)'!$O$6:$P$10,2,FALSE))</f>
        <v>4</v>
      </c>
      <c r="X121" s="3">
        <f>IF(ISERROR(VLOOKUP(I121,'Directive OSH09 (FR)'!$O$13:$P$17,2,FALSE)),"",VLOOKUP(I121,'Directive OSH09 (FR)'!$O$13:$P$17,2,FALSE))</f>
        <v>4</v>
      </c>
      <c r="Y121" s="3">
        <f>IF(J121="","",IF(J121&gt;=161,5,IF(J121&gt;=65,4,IF(J121&gt;=20,3,IF(J121&gt;=9,2,1)))))</f>
        <v>2</v>
      </c>
      <c r="Z121" s="196" t="s">
        <v>565</v>
      </c>
      <c r="AA121" s="418"/>
      <c r="AB121" s="418"/>
      <c r="AC121" s="418"/>
      <c r="AD121" s="419"/>
      <c r="AE121" s="421"/>
      <c r="AF121" s="8"/>
      <c r="AG121" s="8"/>
      <c r="AH121" s="8">
        <f>IF(ISERROR(AU121*AV121),"",AU121*AV121)</f>
        <v>0</v>
      </c>
      <c r="AI121" s="419"/>
    </row>
    <row r="122" spans="1:35" ht="89.25">
      <c r="A122" s="261" t="s">
        <v>424</v>
      </c>
      <c r="B122" s="8" t="s">
        <v>576</v>
      </c>
      <c r="C122" s="8" t="s">
        <v>577</v>
      </c>
      <c r="D122" s="8" t="s">
        <v>578</v>
      </c>
      <c r="E122" s="266" t="s">
        <v>36</v>
      </c>
      <c r="F122" s="267">
        <v>38</v>
      </c>
      <c r="G122" s="321" t="s">
        <v>579</v>
      </c>
      <c r="H122" s="7" t="s">
        <v>35</v>
      </c>
      <c r="I122" s="8" t="s">
        <v>48</v>
      </c>
      <c r="J122" s="8">
        <f>IF(ISERROR(W122*X122),"",W122*X122)</f>
        <v>16</v>
      </c>
      <c r="K122" s="14" t="str">
        <f>IF(ISERROR(VLOOKUP(Y122,'Directive OSH09 (FR)'!$T$6:$U$10,2,FALSE)),"",VLOOKUP(Y122,'Directive OSH09 (FR)'!$T$6:$U$10,2,FALSE))</f>
        <v>2-Tolérable</v>
      </c>
      <c r="L122" s="126"/>
      <c r="M122" s="127"/>
      <c r="N122" s="27"/>
      <c r="O122" s="27"/>
      <c r="P122" s="27"/>
      <c r="Q122" s="57"/>
      <c r="R122" s="35"/>
      <c r="S122" s="7">
        <f t="shared" si="92"/>
        <v>1</v>
      </c>
      <c r="T122" s="35">
        <f t="shared" si="92"/>
        <v>1</v>
      </c>
      <c r="U122" s="3">
        <f>IF(A122="",0,IF(Q$125="",1,IF(Q$125+$U$89*365&lt;$U$1,1,0)))</f>
        <v>1</v>
      </c>
      <c r="V122" s="163">
        <f>IF(A122="",0,IF(Q$125="",1,IF(Q$125+$V$89*365&lt;$U$1,1,0)))</f>
        <v>1</v>
      </c>
      <c r="W122" s="162">
        <f>IF(ISERROR(VLOOKUP(H122,'Directive OSH09 (FR)'!$O$6:$P$10,2,FALSE)),"",VLOOKUP(H122,'Directive OSH09 (FR)'!$O$6:$P$10,2,FALSE))</f>
        <v>2</v>
      </c>
      <c r="X122" s="3">
        <f>IF(ISERROR(VLOOKUP(I122,'Directive OSH09 (FR)'!$O$13:$P$17,2,FALSE)),"",VLOOKUP(I122,'Directive OSH09 (FR)'!$O$13:$P$17,2,FALSE))</f>
        <v>8</v>
      </c>
      <c r="Y122" s="3">
        <f>IF(J122="","",IF(J122&gt;=161,5,IF(J122&gt;=65,4,IF(J122&gt;=20,3,IF(J122&gt;=9,2,1)))))</f>
        <v>2</v>
      </c>
      <c r="Z122" s="196" t="s">
        <v>568</v>
      </c>
      <c r="AA122" s="418"/>
      <c r="AB122" s="418"/>
      <c r="AC122" s="418"/>
      <c r="AD122" s="420"/>
      <c r="AE122" s="417"/>
      <c r="AF122" s="8"/>
      <c r="AG122" s="8"/>
      <c r="AH122" s="8"/>
      <c r="AI122" s="419"/>
    </row>
    <row r="123" spans="1:35" ht="51">
      <c r="A123" s="261" t="s">
        <v>424</v>
      </c>
      <c r="B123" s="8" t="s">
        <v>580</v>
      </c>
      <c r="C123" s="8" t="s">
        <v>581</v>
      </c>
      <c r="D123" s="8" t="s">
        <v>582</v>
      </c>
      <c r="E123" s="266" t="s">
        <v>39</v>
      </c>
      <c r="F123" s="267">
        <v>38</v>
      </c>
      <c r="G123" s="321" t="s">
        <v>583</v>
      </c>
      <c r="H123" s="7" t="s">
        <v>38</v>
      </c>
      <c r="I123" s="8" t="s">
        <v>46</v>
      </c>
      <c r="J123" s="8">
        <f>IF(ISERROR(W123*X123),"",W123*X123)</f>
        <v>4</v>
      </c>
      <c r="K123" s="14" t="str">
        <f>IF(ISERROR(VLOOKUP(Y123,'Directive OSH09 (FR)'!$T$6:$U$10,2,FALSE)),"",VLOOKUP(Y123,'Directive OSH09 (FR)'!$T$6:$U$10,2,FALSE))</f>
        <v>1-Negligeable</v>
      </c>
      <c r="L123" s="126"/>
      <c r="M123" s="127"/>
      <c r="N123" s="27"/>
      <c r="O123" s="27"/>
      <c r="P123" s="27"/>
      <c r="Q123" s="57"/>
      <c r="R123" s="35"/>
      <c r="S123" s="7">
        <f t="shared" si="92"/>
        <v>1</v>
      </c>
      <c r="T123" s="35">
        <f t="shared" si="92"/>
        <v>1</v>
      </c>
      <c r="U123" s="3">
        <f>IF(A123="",0,IF(Q$130="",1,IF(Q$130+$U$90*365&lt;$U$1,1,0)))</f>
        <v>1</v>
      </c>
      <c r="V123" s="163">
        <f>IF(A123="",0,IF(Q$130="",1,IF(Q$130+$V$90*365&lt;$U$1,1,0)))</f>
        <v>1</v>
      </c>
      <c r="W123" s="162">
        <f>IF(ISERROR(VLOOKUP(H123,'Directive OSH09 (FR)'!$O$6:$P$10,2,FALSE)),"",VLOOKUP(H123,'Directive OSH09 (FR)'!$O$6:$P$10,2,FALSE))</f>
        <v>4</v>
      </c>
      <c r="X123" s="3">
        <f>IF(ISERROR(VLOOKUP(I123,'Directive OSH09 (FR)'!$O$13:$P$17,2,FALSE)),"",VLOOKUP(I123,'Directive OSH09 (FR)'!$O$13:$P$17,2,FALSE))</f>
        <v>1</v>
      </c>
      <c r="Y123" s="3">
        <f>IF(J123="","",IF(J123&gt;=161,5,IF(J123&gt;=65,4,IF(J123&gt;=20,3,IF(J123&gt;=9,2,1)))))</f>
        <v>1</v>
      </c>
      <c r="Z123" s="196" t="s">
        <v>568</v>
      </c>
      <c r="AA123" s="418"/>
      <c r="AB123" s="418"/>
      <c r="AC123" s="418"/>
      <c r="AD123" s="420"/>
      <c r="AE123" s="417"/>
      <c r="AF123" s="7"/>
      <c r="AG123" s="8"/>
      <c r="AH123" s="8"/>
      <c r="AI123" s="14"/>
    </row>
    <row r="124" spans="1:35">
      <c r="A124" s="261"/>
      <c r="B124" s="8"/>
      <c r="C124" s="8"/>
      <c r="D124" s="8"/>
      <c r="E124" s="266"/>
      <c r="F124" s="267"/>
      <c r="G124" s="321"/>
      <c r="H124" s="7"/>
      <c r="I124" s="8"/>
      <c r="J124" s="8" t="str">
        <f t="shared" ref="J124:J125" si="93">IF(ISERROR(W124*X124),"",W124*X124)</f>
        <v/>
      </c>
      <c r="K124" s="14" t="str">
        <f>IF(ISERROR(VLOOKUP(Y124,'Directive OSH09 (FR)'!$T$6:$U$10,2,FALSE)),"",VLOOKUP(Y124,'Directive OSH09 (FR)'!$T$6:$U$10,2,FALSE))</f>
        <v/>
      </c>
      <c r="L124" s="126"/>
      <c r="M124" s="127"/>
      <c r="N124" s="27"/>
      <c r="O124" s="27"/>
      <c r="P124" s="27"/>
      <c r="Q124" s="57"/>
      <c r="R124" s="35"/>
      <c r="S124" s="7">
        <f t="shared" ref="S124:T125" si="94">U124</f>
        <v>0</v>
      </c>
      <c r="T124" s="35">
        <f t="shared" si="94"/>
        <v>0</v>
      </c>
      <c r="U124" s="3">
        <f t="shared" ref="U124:U125" si="95">IF(A124="",0,IF(Q$120="",1,IF(Q$120+$U$84*365&lt;$U$1,1,0)))</f>
        <v>0</v>
      </c>
      <c r="V124" s="163">
        <f t="shared" ref="V124:V125" si="96">IF(A124="",0,IF(Q$120="",1,IF(Q$120+$V$84*365&lt;$U$1,1,0)))</f>
        <v>0</v>
      </c>
      <c r="W124" s="162" t="str">
        <f>IF(ISERROR(VLOOKUP(H124,'Directive OSH09 (FR)'!$O$6:$P$10,2,FALSE)),"",VLOOKUP(H124,'Directive OSH09 (FR)'!$O$6:$P$10,2,FALSE))</f>
        <v/>
      </c>
      <c r="X124" s="3" t="str">
        <f>IF(ISERROR(VLOOKUP(I124,'Directive OSH09 (FR)'!$O$13:$P$17,2,FALSE)),"",VLOOKUP(I124,'Directive OSH09 (FR)'!$O$13:$P$17,2,FALSE))</f>
        <v/>
      </c>
      <c r="Y124" s="163" t="str">
        <f t="shared" ref="Y124:Y125" si="97">IF(J124="","",IF(J124&gt;=161,5,IF(J124&gt;=65,4,IF(J124&gt;=20,3,IF(J124&gt;=9,2,1)))))</f>
        <v/>
      </c>
      <c r="Z124" s="417"/>
      <c r="AA124" s="418"/>
      <c r="AB124" s="418"/>
      <c r="AC124" s="418"/>
      <c r="AD124" s="419"/>
      <c r="AE124" s="417"/>
      <c r="AF124" s="418"/>
      <c r="AG124" s="418"/>
      <c r="AH124" s="418"/>
      <c r="AI124" s="419"/>
    </row>
    <row r="125" spans="1:35" ht="5.25" customHeight="1">
      <c r="A125" s="405"/>
      <c r="B125" s="62"/>
      <c r="C125" s="62"/>
      <c r="D125" s="62"/>
      <c r="E125" s="293"/>
      <c r="F125" s="282"/>
      <c r="G125" s="458"/>
      <c r="H125" s="61"/>
      <c r="I125" s="62"/>
      <c r="J125" s="62" t="str">
        <f t="shared" si="93"/>
        <v/>
      </c>
      <c r="K125" s="63" t="str">
        <f>IF(ISERROR(VLOOKUP(Y125,'Directive OSH09 (FR)'!$T$6:$U$10,2,FALSE)),"",VLOOKUP(Y125,'Directive OSH09 (FR)'!$T$6:$U$10,2,FALSE))</f>
        <v/>
      </c>
      <c r="L125" s="61"/>
      <c r="M125" s="64"/>
      <c r="N125" s="64"/>
      <c r="O125" s="64"/>
      <c r="P125" s="64"/>
      <c r="Q125" s="65"/>
      <c r="R125" s="66"/>
      <c r="S125" s="61">
        <f t="shared" si="94"/>
        <v>0</v>
      </c>
      <c r="T125" s="66">
        <f t="shared" si="94"/>
        <v>0</v>
      </c>
      <c r="U125" s="164">
        <f t="shared" si="95"/>
        <v>0</v>
      </c>
      <c r="V125" s="165">
        <f t="shared" si="96"/>
        <v>0</v>
      </c>
      <c r="W125" s="162" t="str">
        <f>IF(ISERROR(VLOOKUP(H125,'Directive OSH09 (FR)'!$O$6:$P$10,2,FALSE)),"",VLOOKUP(H125,'Directive OSH09 (FR)'!$O$6:$P$10,2,FALSE))</f>
        <v/>
      </c>
      <c r="X125" s="3" t="str">
        <f>IF(ISERROR(VLOOKUP(I125,'Directive OSH09 (FR)'!$O$13:$P$17,2,FALSE)),"",VLOOKUP(I125,'Directive OSH09 (FR)'!$O$13:$P$17,2,FALSE))</f>
        <v/>
      </c>
      <c r="Y125" s="163" t="str">
        <f t="shared" si="97"/>
        <v/>
      </c>
      <c r="Z125" s="417"/>
      <c r="AA125" s="418"/>
      <c r="AB125" s="418"/>
      <c r="AC125" s="418"/>
      <c r="AD125" s="419"/>
      <c r="AE125" s="417"/>
      <c r="AF125" s="418"/>
      <c r="AG125" s="418"/>
      <c r="AH125" s="418"/>
      <c r="AI125" s="419"/>
    </row>
    <row r="126" spans="1:35">
      <c r="A126" s="523" t="s">
        <v>295</v>
      </c>
      <c r="B126" s="391"/>
      <c r="C126" s="391"/>
      <c r="D126" s="391"/>
      <c r="E126" s="292"/>
      <c r="F126" s="281"/>
      <c r="G126" s="457"/>
      <c r="H126" s="454"/>
      <c r="I126" s="391"/>
      <c r="J126" s="391" t="str">
        <f>IF(SUM(J127:J131)=0,"",MAX(J127:J131))</f>
        <v/>
      </c>
      <c r="K126" s="24" t="str">
        <f>IF(ISERROR(VLOOKUP(Y126,'Directive OSH09 (FR)'!$T$6:$U$10,2,FALSE)),"",VLOOKUP(Y126,'Directive OSH09 (FR)'!$T$6:$U$10,2,FALSE))</f>
        <v/>
      </c>
      <c r="L126" s="43" t="str">
        <f>IF(ISERROR(VLOOKUP($A126,Dangers!$B$4:$G$1001,4,FALSE)),"ERR",IF(ISBLANK(VLOOKUP($A126,Dangers!$B$4:$G$1001,4,FALSE)),"","Yes"))</f>
        <v/>
      </c>
      <c r="M126" s="26" t="str">
        <f>IF(ISERROR(VLOOKUP($A126,Dangers!$B$4:$G$1001,6,FALSE)),"ERR",IF(ISBLANK((VLOOKUP($A126,Dangers!$B$4:$G$1001,6,FALSE))),"","Yes"))</f>
        <v/>
      </c>
      <c r="N126" s="26"/>
      <c r="O126" s="26"/>
      <c r="P126" s="26"/>
      <c r="Q126" s="132" t="str">
        <f>IF(OR(L126="Yes",M126="Yes"),MAX(Q127:Q131),"")</f>
        <v/>
      </c>
      <c r="R126" s="34"/>
      <c r="S126" s="43">
        <f>IF(L126="Yes",IF(SUM(S127:S131)=0,0,1),2)</f>
        <v>2</v>
      </c>
      <c r="T126" s="34">
        <f>IF(M126="Yes",IF(SUM(T127:T131)=0,0,1),2)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163" t="str">
        <f>IF(J126="","",IF(J126&gt;=161,5,IF(J126&gt;=65,4,IF(J126&gt;=20,3,IF(J126&gt;=9,2,1)))))</f>
        <v/>
      </c>
      <c r="Z126" s="232"/>
      <c r="AA126" s="233"/>
      <c r="AB126" s="233"/>
      <c r="AC126" s="233"/>
      <c r="AD126" s="234"/>
      <c r="AE126" s="232"/>
      <c r="AF126" s="233"/>
      <c r="AG126" s="233"/>
      <c r="AH126" s="233"/>
      <c r="AI126" s="234"/>
    </row>
    <row r="127" spans="1:35">
      <c r="A127" s="260" t="s">
        <v>463</v>
      </c>
      <c r="B127" s="8"/>
      <c r="C127" s="8"/>
      <c r="D127" s="8"/>
      <c r="E127" s="266"/>
      <c r="F127" s="267"/>
      <c r="G127" s="321"/>
      <c r="H127" s="7"/>
      <c r="I127" s="8"/>
      <c r="J127" s="8" t="str">
        <f>IF(ISERROR(W127*X127),"",W127*X127)</f>
        <v/>
      </c>
      <c r="K127" s="14" t="str">
        <f>IF(ISERROR(VLOOKUP(Y127,'Directive OSH09 (FR)'!$T$6:$U$10,2,FALSE)),"",VLOOKUP(Y127,'Directive OSH09 (FR)'!$T$6:$U$10,2,FALSE))</f>
        <v/>
      </c>
      <c r="L127" s="126"/>
      <c r="M127" s="127"/>
      <c r="N127" s="27"/>
      <c r="O127" s="27"/>
      <c r="P127" s="27"/>
      <c r="Q127" s="57"/>
      <c r="R127" s="35"/>
      <c r="S127" s="7">
        <f t="shared" ref="S127:T131" si="98">U127</f>
        <v>1</v>
      </c>
      <c r="T127" s="35">
        <f t="shared" si="98"/>
        <v>1</v>
      </c>
      <c r="U127" s="3">
        <f>IF(A127="",0,IF(Q$126="",1,IF(Q$126+$U$84*365&lt;$U$1,1,0)))</f>
        <v>1</v>
      </c>
      <c r="V127" s="163">
        <f>IF(A127="",0,IF(Q$126="",1,IF(Q$126+$V$84*365&lt;$U$1,1,0)))</f>
        <v>1</v>
      </c>
      <c r="W127" s="162" t="str">
        <f>IF(ISERROR(VLOOKUP(H127,'Directive OSH09 (FR)'!$O$6:$P$10,2,FALSE)),"",VLOOKUP(H127,'Directive OSH09 (FR)'!$O$6:$P$10,2,FALSE))</f>
        <v/>
      </c>
      <c r="X127" s="3" t="str">
        <f>IF(ISERROR(VLOOKUP(I127,'Directive OSH09 (FR)'!$O$13:$P$17,2,FALSE)),"",VLOOKUP(I127,'Directive OSH09 (FR)'!$O$13:$P$17,2,FALSE))</f>
        <v/>
      </c>
      <c r="Y127" s="163" t="str">
        <f>IF(J127="","",IF(J127&gt;=161,5,IF(J127&gt;=65,4,IF(J127&gt;=20,3,IF(J127&gt;=9,2,1)))))</f>
        <v/>
      </c>
      <c r="Z127" s="417"/>
      <c r="AA127" s="418"/>
      <c r="AB127" s="418"/>
      <c r="AC127" s="418"/>
      <c r="AD127" s="419"/>
      <c r="AE127" s="417"/>
      <c r="AF127" s="418"/>
      <c r="AG127" s="418"/>
      <c r="AH127" s="418"/>
      <c r="AI127" s="419"/>
    </row>
    <row r="128" spans="1:35">
      <c r="A128" s="261"/>
      <c r="B128" s="8"/>
      <c r="C128" s="8"/>
      <c r="D128" s="8"/>
      <c r="E128" s="266"/>
      <c r="F128" s="267"/>
      <c r="G128" s="321"/>
      <c r="H128" s="7"/>
      <c r="I128" s="8"/>
      <c r="J128" s="8" t="str">
        <f t="shared" ref="J128:J131" si="99">IF(ISERROR(W128*X128),"",W128*X128)</f>
        <v/>
      </c>
      <c r="K128" s="14" t="str">
        <f>IF(ISERROR(VLOOKUP(Y128,'Directive OSH09 (FR)'!$T$6:$U$10,2,FALSE)),"",VLOOKUP(Y128,'Directive OSH09 (FR)'!$T$6:$U$10,2,FALSE))</f>
        <v/>
      </c>
      <c r="L128" s="126"/>
      <c r="M128" s="127"/>
      <c r="N128" s="27"/>
      <c r="O128" s="27"/>
      <c r="P128" s="27"/>
      <c r="Q128" s="57"/>
      <c r="R128" s="35"/>
      <c r="S128" s="7">
        <f t="shared" si="98"/>
        <v>0</v>
      </c>
      <c r="T128" s="35">
        <f t="shared" si="98"/>
        <v>0</v>
      </c>
      <c r="U128" s="3">
        <f t="shared" ref="U128:U131" si="100">IF(A128="",0,IF(Q$126="",1,IF(Q$126+$U$84*365&lt;$U$1,1,0)))</f>
        <v>0</v>
      </c>
      <c r="V128" s="163">
        <f t="shared" ref="V128:V131" si="101">IF(A128="",0,IF(Q$126="",1,IF(Q$126+$V$84*365&lt;$U$1,1,0)))</f>
        <v>0</v>
      </c>
      <c r="W128" s="162" t="str">
        <f>IF(ISERROR(VLOOKUP(H128,'Directive OSH09 (FR)'!$O$6:$P$10,2,FALSE)),"",VLOOKUP(H128,'Directive OSH09 (FR)'!$O$6:$P$10,2,FALSE))</f>
        <v/>
      </c>
      <c r="X128" s="3" t="str">
        <f>IF(ISERROR(VLOOKUP(I128,'Directive OSH09 (FR)'!$O$13:$P$17,2,FALSE)),"",VLOOKUP(I128,'Directive OSH09 (FR)'!$O$13:$P$17,2,FALSE))</f>
        <v/>
      </c>
      <c r="Y128" s="163" t="str">
        <f t="shared" ref="Y128:Y131" si="102">IF(J128="","",IF(J128&gt;=161,5,IF(J128&gt;=65,4,IF(J128&gt;=20,3,IF(J128&gt;=9,2,1)))))</f>
        <v/>
      </c>
      <c r="Z128" s="417"/>
      <c r="AA128" s="418"/>
      <c r="AB128" s="418"/>
      <c r="AC128" s="418"/>
      <c r="AD128" s="419"/>
      <c r="AE128" s="417"/>
      <c r="AF128" s="418"/>
      <c r="AG128" s="418"/>
      <c r="AH128" s="418"/>
      <c r="AI128" s="419"/>
    </row>
    <row r="129" spans="1:35">
      <c r="A129" s="261"/>
      <c r="B129" s="8"/>
      <c r="C129" s="8"/>
      <c r="D129" s="8"/>
      <c r="E129" s="266"/>
      <c r="F129" s="267"/>
      <c r="G129" s="321"/>
      <c r="H129" s="7"/>
      <c r="I129" s="8"/>
      <c r="J129" s="8" t="str">
        <f t="shared" si="99"/>
        <v/>
      </c>
      <c r="K129" s="14" t="str">
        <f>IF(ISERROR(VLOOKUP(Y129,'Directive OSH09 (FR)'!$T$6:$U$10,2,FALSE)),"",VLOOKUP(Y129,'Directive OSH09 (FR)'!$T$6:$U$10,2,FALSE))</f>
        <v/>
      </c>
      <c r="L129" s="126"/>
      <c r="M129" s="127"/>
      <c r="N129" s="27"/>
      <c r="O129" s="27"/>
      <c r="P129" s="27"/>
      <c r="Q129" s="57"/>
      <c r="R129" s="35"/>
      <c r="S129" s="7">
        <f t="shared" si="98"/>
        <v>0</v>
      </c>
      <c r="T129" s="35">
        <f t="shared" si="98"/>
        <v>0</v>
      </c>
      <c r="U129" s="3">
        <f t="shared" si="100"/>
        <v>0</v>
      </c>
      <c r="V129" s="163">
        <f t="shared" si="101"/>
        <v>0</v>
      </c>
      <c r="W129" s="162" t="str">
        <f>IF(ISERROR(VLOOKUP(H129,'Directive OSH09 (FR)'!$O$6:$P$10,2,FALSE)),"",VLOOKUP(H129,'Directive OSH09 (FR)'!$O$6:$P$10,2,FALSE))</f>
        <v/>
      </c>
      <c r="X129" s="3" t="str">
        <f>IF(ISERROR(VLOOKUP(I129,'Directive OSH09 (FR)'!$O$13:$P$17,2,FALSE)),"",VLOOKUP(I129,'Directive OSH09 (FR)'!$O$13:$P$17,2,FALSE))</f>
        <v/>
      </c>
      <c r="Y129" s="163" t="str">
        <f t="shared" si="102"/>
        <v/>
      </c>
      <c r="Z129" s="417"/>
      <c r="AA129" s="418"/>
      <c r="AB129" s="418"/>
      <c r="AC129" s="418"/>
      <c r="AD129" s="419"/>
      <c r="AE129" s="417"/>
      <c r="AF129" s="418"/>
      <c r="AG129" s="418"/>
      <c r="AH129" s="418"/>
      <c r="AI129" s="419"/>
    </row>
    <row r="130" spans="1:35">
      <c r="A130" s="261"/>
      <c r="B130" s="8"/>
      <c r="C130" s="8"/>
      <c r="D130" s="8"/>
      <c r="E130" s="266"/>
      <c r="F130" s="267"/>
      <c r="G130" s="321"/>
      <c r="H130" s="7"/>
      <c r="I130" s="8"/>
      <c r="J130" s="8" t="str">
        <f t="shared" si="99"/>
        <v/>
      </c>
      <c r="K130" s="14" t="str">
        <f>IF(ISERROR(VLOOKUP(Y130,'Directive OSH09 (FR)'!$T$6:$U$10,2,FALSE)),"",VLOOKUP(Y130,'Directive OSH09 (FR)'!$T$6:$U$10,2,FALSE))</f>
        <v/>
      </c>
      <c r="L130" s="126"/>
      <c r="M130" s="127"/>
      <c r="N130" s="27"/>
      <c r="O130" s="27"/>
      <c r="P130" s="27"/>
      <c r="Q130" s="57"/>
      <c r="R130" s="35"/>
      <c r="S130" s="7">
        <f t="shared" si="98"/>
        <v>0</v>
      </c>
      <c r="T130" s="35">
        <f t="shared" si="98"/>
        <v>0</v>
      </c>
      <c r="U130" s="3">
        <f t="shared" si="100"/>
        <v>0</v>
      </c>
      <c r="V130" s="163">
        <f t="shared" si="101"/>
        <v>0</v>
      </c>
      <c r="W130" s="162" t="str">
        <f>IF(ISERROR(VLOOKUP(H130,'Directive OSH09 (FR)'!$O$6:$P$10,2,FALSE)),"",VLOOKUP(H130,'Directive OSH09 (FR)'!$O$6:$P$10,2,FALSE))</f>
        <v/>
      </c>
      <c r="X130" s="3" t="str">
        <f>IF(ISERROR(VLOOKUP(I130,'Directive OSH09 (FR)'!$O$13:$P$17,2,FALSE)),"",VLOOKUP(I130,'Directive OSH09 (FR)'!$O$13:$P$17,2,FALSE))</f>
        <v/>
      </c>
      <c r="Y130" s="163" t="str">
        <f t="shared" si="102"/>
        <v/>
      </c>
      <c r="Z130" s="417"/>
      <c r="AA130" s="418"/>
      <c r="AB130" s="418"/>
      <c r="AC130" s="418"/>
      <c r="AD130" s="419"/>
      <c r="AE130" s="417"/>
      <c r="AF130" s="418"/>
      <c r="AG130" s="418"/>
      <c r="AH130" s="418"/>
      <c r="AI130" s="419"/>
    </row>
    <row r="131" spans="1:35" ht="5.25" customHeight="1">
      <c r="A131" s="405"/>
      <c r="B131" s="62"/>
      <c r="C131" s="62"/>
      <c r="D131" s="62"/>
      <c r="E131" s="293"/>
      <c r="F131" s="282"/>
      <c r="G131" s="458"/>
      <c r="H131" s="61"/>
      <c r="I131" s="62"/>
      <c r="J131" s="62" t="str">
        <f t="shared" si="99"/>
        <v/>
      </c>
      <c r="K131" s="63" t="str">
        <f>IF(ISERROR(VLOOKUP(Y131,'Directive OSH09 (FR)'!$T$6:$U$10,2,FALSE)),"",VLOOKUP(Y131,'Directive OSH09 (FR)'!$T$6:$U$10,2,FALSE))</f>
        <v/>
      </c>
      <c r="L131" s="61"/>
      <c r="M131" s="64"/>
      <c r="N131" s="64"/>
      <c r="O131" s="64"/>
      <c r="P131" s="64"/>
      <c r="Q131" s="65"/>
      <c r="R131" s="66"/>
      <c r="S131" s="61">
        <f t="shared" si="98"/>
        <v>0</v>
      </c>
      <c r="T131" s="66">
        <f t="shared" si="98"/>
        <v>0</v>
      </c>
      <c r="U131" s="164">
        <f t="shared" si="100"/>
        <v>0</v>
      </c>
      <c r="V131" s="165">
        <f t="shared" si="101"/>
        <v>0</v>
      </c>
      <c r="W131" s="162" t="str">
        <f>IF(ISERROR(VLOOKUP(H131,'Directive OSH09 (FR)'!$O$6:$P$10,2,FALSE)),"",VLOOKUP(H131,'Directive OSH09 (FR)'!$O$6:$P$10,2,FALSE))</f>
        <v/>
      </c>
      <c r="X131" s="3" t="str">
        <f>IF(ISERROR(VLOOKUP(I131,'Directive OSH09 (FR)'!$O$13:$P$17,2,FALSE)),"",VLOOKUP(I131,'Directive OSH09 (FR)'!$O$13:$P$17,2,FALSE))</f>
        <v/>
      </c>
      <c r="Y131" s="163" t="str">
        <f t="shared" si="102"/>
        <v/>
      </c>
      <c r="Z131" s="417"/>
      <c r="AA131" s="418"/>
      <c r="AB131" s="418"/>
      <c r="AC131" s="418"/>
      <c r="AD131" s="419"/>
      <c r="AE131" s="417"/>
      <c r="AF131" s="418"/>
      <c r="AG131" s="418"/>
      <c r="AH131" s="418"/>
      <c r="AI131" s="419"/>
    </row>
    <row r="132" spans="1:35">
      <c r="A132" s="523" t="s">
        <v>296</v>
      </c>
      <c r="B132" s="391"/>
      <c r="C132" s="391"/>
      <c r="D132" s="391"/>
      <c r="E132" s="292"/>
      <c r="F132" s="281"/>
      <c r="G132" s="457"/>
      <c r="H132" s="454"/>
      <c r="I132" s="391"/>
      <c r="J132" s="391">
        <f>IF(SUM(J133:J137)=0,"",MAX(J133:J137))</f>
        <v>16</v>
      </c>
      <c r="K132" s="24" t="str">
        <f>IF(ISERROR(VLOOKUP(Y132,'Directive OSH09 (FR)'!$T$6:$U$10,2,FALSE)),"",VLOOKUP(Y132,'Directive OSH09 (FR)'!$T$6:$U$10,2,FALSE))</f>
        <v>2-Tolérable</v>
      </c>
      <c r="L132" s="43" t="str">
        <f>IF(ISERROR(VLOOKUP($A132,Dangers!$B$4:$G$1001,4,FALSE)),"ERR",IF(ISBLANK(VLOOKUP($A132,Dangers!$B$4:$G$1001,4,FALSE)),"","Yes"))</f>
        <v/>
      </c>
      <c r="M132" s="26" t="str">
        <f>IF(ISERROR(VLOOKUP($A132,Dangers!$B$4:$G$1001,6,FALSE)),"ERR",IF(ISBLANK((VLOOKUP($A132,Dangers!$B$4:$G$1001,6,FALSE))),"","Yes"))</f>
        <v/>
      </c>
      <c r="N132" s="26"/>
      <c r="O132" s="26"/>
      <c r="P132" s="26"/>
      <c r="Q132" s="132" t="str">
        <f>IF(OR(L132="Yes",M132="Yes"),MAX(Q133:Q137),"")</f>
        <v/>
      </c>
      <c r="R132" s="34"/>
      <c r="S132" s="43">
        <f>IF(L132="Yes",IF(SUM(S133:S137)=0,0,1),2)</f>
        <v>2</v>
      </c>
      <c r="T132" s="34">
        <f>IF(M132="Yes",IF(SUM(T133:T137)=0,0,1),2)</f>
        <v>2</v>
      </c>
      <c r="U132" s="160">
        <v>3</v>
      </c>
      <c r="V132" s="161">
        <v>0</v>
      </c>
      <c r="W132" s="162" t="str">
        <f>IF(ISERROR(VLOOKUP(H132,'Directive OSH09 (FR)'!$O$6:$P$10,2,FALSE)),"",VLOOKUP(H132,'Directive OSH09 (FR)'!$O$6:$P$10,2,FALSE))</f>
        <v/>
      </c>
      <c r="X132" s="3" t="str">
        <f>IF(ISERROR(VLOOKUP(I132,'Directive OSH09 (FR)'!$O$13:$P$17,2,FALSE)),"",VLOOKUP(I132,'Directive OSH09 (FR)'!$O$13:$P$17,2,FALSE))</f>
        <v/>
      </c>
      <c r="Y132" s="163">
        <f>IF(J132="","",IF(J132&gt;=161,5,IF(J132&gt;=65,4,IF(J132&gt;=20,3,IF(J132&gt;=9,2,1)))))</f>
        <v>2</v>
      </c>
      <c r="Z132" s="232"/>
      <c r="AA132" s="233"/>
      <c r="AB132" s="233"/>
      <c r="AC132" s="233"/>
      <c r="AD132" s="234"/>
      <c r="AE132" s="232"/>
      <c r="AF132" s="233"/>
      <c r="AG132" s="233"/>
      <c r="AH132" s="233"/>
      <c r="AI132" s="234"/>
    </row>
    <row r="133" spans="1:35" ht="25.5">
      <c r="A133" s="261"/>
      <c r="B133" s="8" t="s">
        <v>597</v>
      </c>
      <c r="C133" s="8" t="s">
        <v>598</v>
      </c>
      <c r="D133" s="8" t="s">
        <v>1299</v>
      </c>
      <c r="E133" s="266" t="s">
        <v>36</v>
      </c>
      <c r="F133" s="267">
        <v>38</v>
      </c>
      <c r="G133" s="321" t="s">
        <v>587</v>
      </c>
      <c r="H133" s="7" t="s">
        <v>35</v>
      </c>
      <c r="I133" s="8" t="s">
        <v>48</v>
      </c>
      <c r="J133" s="8">
        <f>IF(ISERROR(W133*X133),"",W133*X133)</f>
        <v>16</v>
      </c>
      <c r="K133" s="14" t="str">
        <f>IF(ISERROR(VLOOKUP(Y133,'Directive OSH09 (FR)'!$T$6:$U$10,2,FALSE)),"",VLOOKUP(Y133,'Directive OSH09 (FR)'!$T$6:$U$10,2,FALSE))</f>
        <v>2-Tolérable</v>
      </c>
      <c r="L133" s="126"/>
      <c r="M133" s="127"/>
      <c r="N133" s="27"/>
      <c r="O133" s="27"/>
      <c r="P133" s="27"/>
      <c r="Q133" s="57"/>
      <c r="R133" s="35"/>
      <c r="S133" s="7">
        <f>U133</f>
        <v>0</v>
      </c>
      <c r="T133" s="35">
        <f>V133</f>
        <v>0</v>
      </c>
      <c r="U133" s="3">
        <f>IF(A133="",0,IF(Q$138="",1,IF(Q$138+$U$89*365&lt;$U$1,1,0)))</f>
        <v>0</v>
      </c>
      <c r="V133" s="163">
        <f>IF(A133="",0,IF(Q$138="",1,IF(Q$138+$V$89*365&lt;$U$1,1,0)))</f>
        <v>0</v>
      </c>
      <c r="W133" s="162">
        <f>IF(ISERROR(VLOOKUP(H133,'Directive OSH09 (FR)'!$O$6:$P$10,2,FALSE)),"",VLOOKUP(H133,'Directive OSH09 (FR)'!$O$6:$P$10,2,FALSE))</f>
        <v>2</v>
      </c>
      <c r="X133" s="3">
        <f>IF(ISERROR(VLOOKUP(I133,'Directive OSH09 (FR)'!$O$13:$P$17,2,FALSE)),"",VLOOKUP(I133,'Directive OSH09 (FR)'!$O$13:$P$17,2,FALSE))</f>
        <v>8</v>
      </c>
      <c r="Y133" s="3">
        <f>IF(J133="","",IF(J133&gt;=161,5,IF(J133&gt;=65,4,IF(J133&gt;=20,3,IF(J133&gt;=9,2,1)))))</f>
        <v>2</v>
      </c>
      <c r="Z133" s="196" t="s">
        <v>600</v>
      </c>
      <c r="AA133" s="418"/>
      <c r="AB133" s="418"/>
      <c r="AC133" s="418"/>
      <c r="AD133" s="419"/>
      <c r="AE133" s="421"/>
      <c r="AF133" s="8"/>
      <c r="AG133" s="8"/>
      <c r="AH133" s="8">
        <f>IF(ISERROR(AU133*AV133),"",AU133*AV133)</f>
        <v>0</v>
      </c>
      <c r="AI133" s="419"/>
    </row>
    <row r="134" spans="1:35" ht="89.25">
      <c r="A134" s="261"/>
      <c r="B134" s="8" t="s">
        <v>601</v>
      </c>
      <c r="C134" s="8" t="s">
        <v>602</v>
      </c>
      <c r="D134" s="8" t="s">
        <v>1300</v>
      </c>
      <c r="E134" s="266" t="s">
        <v>36</v>
      </c>
      <c r="F134" s="267">
        <v>38</v>
      </c>
      <c r="G134" s="321" t="s">
        <v>587</v>
      </c>
      <c r="H134" s="7" t="s">
        <v>35</v>
      </c>
      <c r="I134" s="8" t="s">
        <v>48</v>
      </c>
      <c r="J134" s="8">
        <f>IF(ISERROR(W134*X134),"",W134*X134)</f>
        <v>16</v>
      </c>
      <c r="K134" s="14" t="str">
        <f>IF(ISERROR(VLOOKUP(Y134,'Directive OSH09 (FR)'!$T$6:$U$10,2,FALSE)),"",VLOOKUP(Y134,'Directive OSH09 (FR)'!$T$6:$U$10,2,FALSE))</f>
        <v>2-Tolérable</v>
      </c>
      <c r="L134" s="126"/>
      <c r="M134" s="127"/>
      <c r="N134" s="27"/>
      <c r="O134" s="27"/>
      <c r="P134" s="27"/>
      <c r="Q134" s="57"/>
      <c r="R134" s="35"/>
      <c r="S134" s="7">
        <f>U134</f>
        <v>0</v>
      </c>
      <c r="T134" s="35">
        <f>V134</f>
        <v>0</v>
      </c>
      <c r="U134" s="3">
        <f>IF(A134="",0,IF(Q$138="",1,IF(Q$138+$U$89*365&lt;$U$1,1,0)))</f>
        <v>0</v>
      </c>
      <c r="V134" s="163">
        <f>IF(A134="",0,IF(Q$138="",1,IF(Q$138+$V$89*365&lt;$U$1,1,0)))</f>
        <v>0</v>
      </c>
      <c r="W134" s="162">
        <f>IF(ISERROR(VLOOKUP(H134,'Directive OSH09 (FR)'!$O$6:$P$10,2,FALSE)),"",VLOOKUP(H134,'Directive OSH09 (FR)'!$O$6:$P$10,2,FALSE))</f>
        <v>2</v>
      </c>
      <c r="X134" s="3">
        <f>IF(ISERROR(VLOOKUP(I134,'Directive OSH09 (FR)'!$O$13:$P$17,2,FALSE)),"",VLOOKUP(I134,'Directive OSH09 (FR)'!$O$13:$P$17,2,FALSE))</f>
        <v>8</v>
      </c>
      <c r="Y134" s="3">
        <f>IF(J134="","",IF(J134&gt;=161,5,IF(J134&gt;=65,4,IF(J134&gt;=20,3,IF(J134&gt;=9,2,1)))))</f>
        <v>2</v>
      </c>
      <c r="Z134" s="196" t="s">
        <v>568</v>
      </c>
      <c r="AA134" s="418"/>
      <c r="AB134" s="418"/>
      <c r="AC134" s="418"/>
      <c r="AD134" s="419"/>
      <c r="AE134" s="421"/>
      <c r="AF134" s="8"/>
      <c r="AG134" s="8"/>
      <c r="AH134" s="8"/>
      <c r="AI134" s="419"/>
    </row>
    <row r="135" spans="1:35">
      <c r="A135" s="261"/>
      <c r="B135" s="8"/>
      <c r="C135" s="8"/>
      <c r="D135" s="8"/>
      <c r="E135" s="266"/>
      <c r="F135" s="267"/>
      <c r="G135" s="321"/>
      <c r="H135" s="7"/>
      <c r="I135" s="8"/>
      <c r="J135" s="8" t="str">
        <f>IF(ISERROR(W138*X138),"",W138*X138)</f>
        <v/>
      </c>
      <c r="K135" s="14" t="str">
        <f>IF(ISERROR(VLOOKUP(Y138,'Directive OSH09 (FR)'!$T$6:$U$10,2,FALSE)),"",VLOOKUP(Y138,'Directive OSH09 (FR)'!$T$6:$U$10,2,FALSE))</f>
        <v>2-Tolérable</v>
      </c>
      <c r="L135" s="126"/>
      <c r="M135" s="127"/>
      <c r="N135" s="27"/>
      <c r="O135" s="27"/>
      <c r="P135" s="27"/>
      <c r="Q135" s="57"/>
      <c r="R135" s="35"/>
      <c r="S135" s="7">
        <f>U138</f>
        <v>1</v>
      </c>
      <c r="T135" s="35">
        <f>V138</f>
        <v>3</v>
      </c>
      <c r="U135" s="3">
        <f>IF(A138="",0,IF(Q$132="",1,IF(Q$132+$U$84*365&lt;$U$1,1,0)))</f>
        <v>1</v>
      </c>
      <c r="V135" s="163">
        <f>IF(A138="",0,IF(Q$132="",1,IF(Q$132+$V$84*365&lt;$U$1,1,0)))</f>
        <v>1</v>
      </c>
      <c r="W135" s="162" t="str">
        <f>IF(ISERROR(VLOOKUP(H138,'Directive OSH09 (FR)'!$O$6:$P$10,2,FALSE)),"",VLOOKUP(H138,'Directive OSH09 (FR)'!$O$6:$P$10,2,FALSE))</f>
        <v/>
      </c>
      <c r="X135" s="3" t="str">
        <f>IF(ISERROR(VLOOKUP(I138,'Directive OSH09 (FR)'!$O$13:$P$17,2,FALSE)),"",VLOOKUP(I138,'Directive OSH09 (FR)'!$O$13:$P$17,2,FALSE))</f>
        <v/>
      </c>
      <c r="Y135" s="163">
        <f>IF(J138="","",IF(J138&gt;=161,5,IF(J138&gt;=65,4,IF(J138&gt;=20,3,IF(J138&gt;=9,2,1)))))</f>
        <v>2</v>
      </c>
      <c r="Z135" s="417"/>
      <c r="AA135" s="418"/>
      <c r="AB135" s="418"/>
      <c r="AC135" s="418"/>
      <c r="AD135" s="419"/>
      <c r="AE135" s="417"/>
      <c r="AF135" s="418"/>
      <c r="AG135" s="418"/>
      <c r="AH135" s="418"/>
      <c r="AI135" s="419"/>
    </row>
    <row r="136" spans="1:35">
      <c r="A136" s="261"/>
      <c r="B136" s="8"/>
      <c r="C136" s="8"/>
      <c r="D136" s="8"/>
      <c r="E136" s="266"/>
      <c r="F136" s="267"/>
      <c r="G136" s="321"/>
      <c r="H136" s="7"/>
      <c r="I136" s="8"/>
      <c r="J136" s="8" t="str">
        <f t="shared" ref="J136:J137" si="103">IF(ISERROR(W136*X136),"",W136*X136)</f>
        <v/>
      </c>
      <c r="K136" s="14" t="str">
        <f>IF(ISERROR(VLOOKUP(Y136,'Directive OSH09 (FR)'!$T$6:$U$10,2,FALSE)),"",VLOOKUP(Y136,'Directive OSH09 (FR)'!$T$6:$U$10,2,FALSE))</f>
        <v/>
      </c>
      <c r="L136" s="126"/>
      <c r="M136" s="127"/>
      <c r="N136" s="27"/>
      <c r="O136" s="27"/>
      <c r="P136" s="27"/>
      <c r="Q136" s="57"/>
      <c r="R136" s="35"/>
      <c r="S136" s="7">
        <f t="shared" ref="S136:T137" si="104">U136</f>
        <v>0</v>
      </c>
      <c r="T136" s="35">
        <f t="shared" si="104"/>
        <v>0</v>
      </c>
      <c r="U136" s="3">
        <f t="shared" ref="U136:U137" si="105">IF(A136="",0,IF(Q$132="",1,IF(Q$132+$U$84*365&lt;$U$1,1,0)))</f>
        <v>0</v>
      </c>
      <c r="V136" s="163">
        <f t="shared" ref="V136:V137" si="106">IF(A136="",0,IF(Q$132="",1,IF(Q$132+$V$84*365&lt;$U$1,1,0)))</f>
        <v>0</v>
      </c>
      <c r="W136" s="162" t="str">
        <f>IF(ISERROR(VLOOKUP(H136,'Directive OSH09 (FR)'!$O$6:$P$10,2,FALSE)),"",VLOOKUP(H136,'Directive OSH09 (FR)'!$O$6:$P$10,2,FALSE))</f>
        <v/>
      </c>
      <c r="X136" s="3" t="str">
        <f>IF(ISERROR(VLOOKUP(I136,'Directive OSH09 (FR)'!$O$13:$P$17,2,FALSE)),"",VLOOKUP(I136,'Directive OSH09 (FR)'!$O$13:$P$17,2,FALSE))</f>
        <v/>
      </c>
      <c r="Y136" s="163" t="str">
        <f t="shared" ref="Y136:Y137" si="107">IF(J136="","",IF(J136&gt;=161,5,IF(J136&gt;=65,4,IF(J136&gt;=20,3,IF(J136&gt;=9,2,1)))))</f>
        <v/>
      </c>
      <c r="Z136" s="417"/>
      <c r="AA136" s="418"/>
      <c r="AB136" s="418"/>
      <c r="AC136" s="418"/>
      <c r="AD136" s="419"/>
      <c r="AE136" s="417"/>
      <c r="AF136" s="418"/>
      <c r="AG136" s="418"/>
      <c r="AH136" s="418"/>
      <c r="AI136" s="419"/>
    </row>
    <row r="137" spans="1:35" ht="5.25" customHeight="1">
      <c r="A137" s="405"/>
      <c r="B137" s="62"/>
      <c r="C137" s="62"/>
      <c r="D137" s="62"/>
      <c r="E137" s="293"/>
      <c r="F137" s="282"/>
      <c r="G137" s="458"/>
      <c r="H137" s="61"/>
      <c r="I137" s="62"/>
      <c r="J137" s="62" t="str">
        <f t="shared" si="103"/>
        <v/>
      </c>
      <c r="K137" s="63" t="str">
        <f>IF(ISERROR(VLOOKUP(Y137,'Directive OSH09 (FR)'!$T$6:$U$10,2,FALSE)),"",VLOOKUP(Y137,'Directive OSH09 (FR)'!$T$6:$U$10,2,FALSE))</f>
        <v/>
      </c>
      <c r="L137" s="61"/>
      <c r="M137" s="64"/>
      <c r="N137" s="64"/>
      <c r="O137" s="64"/>
      <c r="P137" s="64"/>
      <c r="Q137" s="65"/>
      <c r="R137" s="66"/>
      <c r="S137" s="61">
        <f t="shared" si="104"/>
        <v>0</v>
      </c>
      <c r="T137" s="66">
        <f t="shared" si="104"/>
        <v>0</v>
      </c>
      <c r="U137" s="164">
        <f t="shared" si="105"/>
        <v>0</v>
      </c>
      <c r="V137" s="165">
        <f t="shared" si="106"/>
        <v>0</v>
      </c>
      <c r="W137" s="162" t="str">
        <f>IF(ISERROR(VLOOKUP(H137,'Directive OSH09 (FR)'!$O$6:$P$10,2,FALSE)),"",VLOOKUP(H137,'Directive OSH09 (FR)'!$O$6:$P$10,2,FALSE))</f>
        <v/>
      </c>
      <c r="X137" s="3" t="str">
        <f>IF(ISERROR(VLOOKUP(I137,'Directive OSH09 (FR)'!$O$13:$P$17,2,FALSE)),"",VLOOKUP(I137,'Directive OSH09 (FR)'!$O$13:$P$17,2,FALSE))</f>
        <v/>
      </c>
      <c r="Y137" s="163" t="str">
        <f t="shared" si="107"/>
        <v/>
      </c>
      <c r="Z137" s="417"/>
      <c r="AA137" s="418"/>
      <c r="AB137" s="418"/>
      <c r="AC137" s="418"/>
      <c r="AD137" s="419"/>
      <c r="AE137" s="417"/>
      <c r="AF137" s="418"/>
      <c r="AG137" s="418"/>
      <c r="AH137" s="418"/>
      <c r="AI137" s="419"/>
    </row>
    <row r="138" spans="1:35">
      <c r="A138" s="523" t="s">
        <v>297</v>
      </c>
      <c r="B138" s="391"/>
      <c r="C138" s="391"/>
      <c r="D138" s="391"/>
      <c r="E138" s="292"/>
      <c r="F138" s="281"/>
      <c r="G138" s="457"/>
      <c r="H138" s="454"/>
      <c r="I138" s="391"/>
      <c r="J138" s="391">
        <f>IF(SUM(J139:J143)=0,"",MAX(J139:J143))</f>
        <v>16</v>
      </c>
      <c r="K138" s="24" t="str">
        <f>IF(ISERROR(VLOOKUP(Y138,'Directive OSH09 (FR)'!$T$6:$U$10,2,FALSE)),"",VLOOKUP(Y138,'Directive OSH09 (FR)'!$T$6:$U$10,2,FALSE))</f>
        <v>2-Tolérable</v>
      </c>
      <c r="L138" s="43" t="str">
        <f>IF(ISERROR(VLOOKUP($A138,Dangers!$B$4:$G$1001,4,FALSE)),"ERR",IF(ISBLANK(VLOOKUP($A138,Dangers!$B$4:$G$1001,4,FALSE)),"","Yes"))</f>
        <v/>
      </c>
      <c r="M138" s="26" t="str">
        <f>IF(ISERROR(VLOOKUP($A138,Dangers!$B$4:$G$1001,6,FALSE)),"ERR",IF(ISBLANK((VLOOKUP($A138,Dangers!$B$4:$G$1001,6,FALSE))),"","Yes"))</f>
        <v>Yes</v>
      </c>
      <c r="N138" s="26"/>
      <c r="O138" s="26"/>
      <c r="P138" s="26"/>
      <c r="Q138" s="132">
        <f>IF(OR(L138="Yes",M138="Yes"),MAX(Q139:Q143),"")</f>
        <v>0</v>
      </c>
      <c r="R138" s="34"/>
      <c r="S138" s="43">
        <f>IF(L138="Yes",IF(SUM(S139:S143)=0,0,1),2)</f>
        <v>2</v>
      </c>
      <c r="T138" s="34">
        <f>IF(M138="Yes",IF(SUM(T139:T143)=0,0,1),2)</f>
        <v>0</v>
      </c>
      <c r="U138" s="160">
        <v>1</v>
      </c>
      <c r="V138" s="161">
        <v>3</v>
      </c>
      <c r="W138" s="162" t="str">
        <f>IF(ISERROR(VLOOKUP(H138,'Directive OSH09 (FR)'!$O$6:$P$10,2,FALSE)),"",VLOOKUP(H138,'Directive OSH09 (FR)'!$O$6:$P$10,2,FALSE))</f>
        <v/>
      </c>
      <c r="X138" s="3" t="str">
        <f>IF(ISERROR(VLOOKUP(I138,'Directive OSH09 (FR)'!$O$13:$P$17,2,FALSE)),"",VLOOKUP(I138,'Directive OSH09 (FR)'!$O$13:$P$17,2,FALSE))</f>
        <v/>
      </c>
      <c r="Y138" s="163">
        <f>IF(J138="","",IF(J138&gt;=161,5,IF(J138&gt;=65,4,IF(J138&gt;=20,3,IF(J138&gt;=9,2,1)))))</f>
        <v>2</v>
      </c>
      <c r="Z138" s="232"/>
      <c r="AA138" s="233"/>
      <c r="AB138" s="233"/>
      <c r="AC138" s="233"/>
      <c r="AD138" s="234"/>
      <c r="AE138" s="232"/>
      <c r="AF138" s="233"/>
      <c r="AG138" s="233"/>
      <c r="AH138" s="233"/>
      <c r="AI138" s="234"/>
    </row>
    <row r="139" spans="1:35" ht="25.5">
      <c r="A139" s="260"/>
      <c r="B139" s="8" t="s">
        <v>1170</v>
      </c>
      <c r="C139" s="8" t="s">
        <v>1171</v>
      </c>
      <c r="D139" s="255" t="s">
        <v>1317</v>
      </c>
      <c r="E139" s="266" t="s">
        <v>33</v>
      </c>
      <c r="F139" s="267">
        <v>38</v>
      </c>
      <c r="G139" s="321" t="s">
        <v>1172</v>
      </c>
      <c r="H139" s="7" t="s">
        <v>35</v>
      </c>
      <c r="I139" s="8" t="s">
        <v>48</v>
      </c>
      <c r="J139" s="8">
        <f>IF(ISERROR(W139*X139),"",W139*X139)</f>
        <v>16</v>
      </c>
      <c r="K139" s="14" t="str">
        <f>IF(ISERROR(VLOOKUP(Y139,'Directive OSH09 (FR)'!$T$6:$U$10,2,FALSE)),"",VLOOKUP(Y139,'Directive OSH09 (FR)'!$T$6:$U$10,2,FALSE))</f>
        <v>2-Tolérable</v>
      </c>
      <c r="L139" s="126"/>
      <c r="M139" s="127"/>
      <c r="N139" s="27"/>
      <c r="O139" s="27"/>
      <c r="P139" s="27"/>
      <c r="Q139" s="57"/>
      <c r="R139" s="35"/>
      <c r="S139" s="7">
        <f t="shared" ref="S139:T139" si="108">U139</f>
        <v>0</v>
      </c>
      <c r="T139" s="35">
        <f t="shared" si="108"/>
        <v>0</v>
      </c>
      <c r="U139" s="3">
        <f>IF(A139="",0,IF(Q$139="",1,IF(Q$139+$U$84*365&lt;$U$1,1,0)))</f>
        <v>0</v>
      </c>
      <c r="V139" s="163">
        <f>IF(A139="",0,IF(Q$139="",1,IF(Q$139+$V$84*365&lt;$U$1,1,0)))</f>
        <v>0</v>
      </c>
      <c r="W139" s="162">
        <f>IF(ISERROR(VLOOKUP(H139,'Directive OSH09 (FR)'!$O$6:$P$10,2,FALSE)),"",VLOOKUP(H139,'Directive OSH09 (FR)'!$O$6:$P$10,2,FALSE))</f>
        <v>2</v>
      </c>
      <c r="X139" s="3">
        <f>IF(ISERROR(VLOOKUP(I139,'Directive OSH09 (FR)'!$O$13:$P$17,2,FALSE)),"",VLOOKUP(I139,'Directive OSH09 (FR)'!$O$13:$P$17,2,FALSE))</f>
        <v>8</v>
      </c>
      <c r="Y139" s="163">
        <f>IF(J139="","",IF(J139&gt;=161,5,IF(J139&gt;=65,4,IF(J139&gt;=20,3,IF(J139&gt;=9,2,1)))))</f>
        <v>2</v>
      </c>
      <c r="Z139" s="417"/>
      <c r="AA139" s="418"/>
      <c r="AB139" s="418"/>
      <c r="AC139" s="418"/>
      <c r="AD139" s="419"/>
      <c r="AE139" s="417"/>
      <c r="AF139" s="418"/>
      <c r="AG139" s="418"/>
      <c r="AH139" s="418"/>
      <c r="AI139" s="419"/>
    </row>
    <row r="140" spans="1:35">
      <c r="A140" s="261"/>
      <c r="B140" s="8"/>
      <c r="C140" s="8"/>
      <c r="D140" s="8"/>
      <c r="E140" s="266"/>
      <c r="F140" s="267"/>
      <c r="G140" s="321"/>
      <c r="H140" s="7"/>
      <c r="I140" s="8"/>
      <c r="J140" s="8" t="str">
        <f t="shared" ref="J140:J143" si="109">IF(ISERROR(W140*X140),"",W140*X140)</f>
        <v/>
      </c>
      <c r="K140" s="14" t="str">
        <f>IF(ISERROR(VLOOKUP(Y140,'Directive OSH09 (FR)'!$T$6:$U$10,2,FALSE)),"",VLOOKUP(Y140,'Directive OSH09 (FR)'!$T$6:$U$10,2,FALSE))</f>
        <v/>
      </c>
      <c r="L140" s="126"/>
      <c r="M140" s="127"/>
      <c r="N140" s="27"/>
      <c r="O140" s="27"/>
      <c r="P140" s="27"/>
      <c r="Q140" s="57"/>
      <c r="R140" s="35"/>
      <c r="S140" s="7">
        <f t="shared" ref="S140:T143" si="110">U140</f>
        <v>0</v>
      </c>
      <c r="T140" s="35">
        <f t="shared" si="110"/>
        <v>0</v>
      </c>
      <c r="U140" s="3">
        <f t="shared" ref="U140:U143" si="111">IF(A140="",0,IF(Q$138="",1,IF(Q$138+$U$84*365&lt;$U$1,1,0)))</f>
        <v>0</v>
      </c>
      <c r="V140" s="163">
        <f t="shared" ref="V140:V143" si="112">IF(A140="",0,IF(Q$138="",1,IF(Q$138+$V$84*365&lt;$U$1,1,0)))</f>
        <v>0</v>
      </c>
      <c r="W140" s="162" t="str">
        <f>IF(ISERROR(VLOOKUP(H140,'Directive OSH09 (FR)'!$O$6:$P$10,2,FALSE)),"",VLOOKUP(H140,'Directive OSH09 (FR)'!$O$6:$P$10,2,FALSE))</f>
        <v/>
      </c>
      <c r="X140" s="3" t="str">
        <f>IF(ISERROR(VLOOKUP(I140,'Directive OSH09 (FR)'!$O$13:$P$17,2,FALSE)),"",VLOOKUP(I140,'Directive OSH09 (FR)'!$O$13:$P$17,2,FALSE))</f>
        <v/>
      </c>
      <c r="Y140" s="163" t="str">
        <f t="shared" ref="Y140:Y143" si="113">IF(J140="","",IF(J140&gt;=161,5,IF(J140&gt;=65,4,IF(J140&gt;=20,3,IF(J140&gt;=9,2,1)))))</f>
        <v/>
      </c>
      <c r="Z140" s="417"/>
      <c r="AA140" s="418"/>
      <c r="AB140" s="418"/>
      <c r="AC140" s="418"/>
      <c r="AD140" s="419"/>
      <c r="AE140" s="417"/>
      <c r="AF140" s="418"/>
      <c r="AG140" s="418"/>
      <c r="AH140" s="418"/>
      <c r="AI140" s="419"/>
    </row>
    <row r="141" spans="1:35">
      <c r="A141" s="261"/>
      <c r="B141" s="8"/>
      <c r="C141" s="8"/>
      <c r="D141" s="8"/>
      <c r="E141" s="266"/>
      <c r="F141" s="267"/>
      <c r="G141" s="321"/>
      <c r="H141" s="7"/>
      <c r="I141" s="8"/>
      <c r="J141" s="8" t="str">
        <f t="shared" si="109"/>
        <v/>
      </c>
      <c r="K141" s="14" t="str">
        <f>IF(ISERROR(VLOOKUP(Y141,'Directive OSH09 (FR)'!$T$6:$U$10,2,FALSE)),"",VLOOKUP(Y141,'Directive OSH09 (FR)'!$T$6:$U$10,2,FALSE))</f>
        <v/>
      </c>
      <c r="L141" s="126"/>
      <c r="M141" s="127"/>
      <c r="N141" s="27"/>
      <c r="O141" s="27"/>
      <c r="P141" s="27"/>
      <c r="Q141" s="57"/>
      <c r="R141" s="35"/>
      <c r="S141" s="7">
        <f t="shared" si="110"/>
        <v>0</v>
      </c>
      <c r="T141" s="35">
        <f t="shared" si="110"/>
        <v>0</v>
      </c>
      <c r="U141" s="3">
        <f t="shared" si="111"/>
        <v>0</v>
      </c>
      <c r="V141" s="163">
        <f t="shared" si="112"/>
        <v>0</v>
      </c>
      <c r="W141" s="162" t="str">
        <f>IF(ISERROR(VLOOKUP(H141,'Directive OSH09 (FR)'!$O$6:$P$10,2,FALSE)),"",VLOOKUP(H141,'Directive OSH09 (FR)'!$O$6:$P$10,2,FALSE))</f>
        <v/>
      </c>
      <c r="X141" s="3" t="str">
        <f>IF(ISERROR(VLOOKUP(I141,'Directive OSH09 (FR)'!$O$13:$P$17,2,FALSE)),"",VLOOKUP(I141,'Directive OSH09 (FR)'!$O$13:$P$17,2,FALSE))</f>
        <v/>
      </c>
      <c r="Y141" s="163" t="str">
        <f t="shared" si="113"/>
        <v/>
      </c>
      <c r="Z141" s="417"/>
      <c r="AA141" s="418"/>
      <c r="AB141" s="418"/>
      <c r="AC141" s="418"/>
      <c r="AD141" s="419"/>
      <c r="AE141" s="417"/>
      <c r="AF141" s="418"/>
      <c r="AG141" s="418"/>
      <c r="AH141" s="418"/>
      <c r="AI141" s="419"/>
    </row>
    <row r="142" spans="1:35">
      <c r="A142" s="261"/>
      <c r="B142" s="8"/>
      <c r="C142" s="8"/>
      <c r="D142" s="8"/>
      <c r="E142" s="266"/>
      <c r="F142" s="267"/>
      <c r="G142" s="321"/>
      <c r="H142" s="7"/>
      <c r="I142" s="8"/>
      <c r="J142" s="8" t="str">
        <f t="shared" si="109"/>
        <v/>
      </c>
      <c r="K142" s="14" t="str">
        <f>IF(ISERROR(VLOOKUP(Y142,'Directive OSH09 (FR)'!$T$6:$U$10,2,FALSE)),"",VLOOKUP(Y142,'Directive OSH09 (FR)'!$T$6:$U$10,2,FALSE))</f>
        <v/>
      </c>
      <c r="L142" s="126"/>
      <c r="M142" s="127"/>
      <c r="N142" s="27"/>
      <c r="O142" s="27"/>
      <c r="P142" s="27"/>
      <c r="Q142" s="57"/>
      <c r="R142" s="35"/>
      <c r="S142" s="7">
        <f t="shared" si="110"/>
        <v>0</v>
      </c>
      <c r="T142" s="35">
        <f t="shared" si="110"/>
        <v>0</v>
      </c>
      <c r="U142" s="3">
        <f t="shared" si="111"/>
        <v>0</v>
      </c>
      <c r="V142" s="163">
        <f t="shared" si="112"/>
        <v>0</v>
      </c>
      <c r="W142" s="162" t="str">
        <f>IF(ISERROR(VLOOKUP(H142,'Directive OSH09 (FR)'!$O$6:$P$10,2,FALSE)),"",VLOOKUP(H142,'Directive OSH09 (FR)'!$O$6:$P$10,2,FALSE))</f>
        <v/>
      </c>
      <c r="X142" s="3" t="str">
        <f>IF(ISERROR(VLOOKUP(I142,'Directive OSH09 (FR)'!$O$13:$P$17,2,FALSE)),"",VLOOKUP(I142,'Directive OSH09 (FR)'!$O$13:$P$17,2,FALSE))</f>
        <v/>
      </c>
      <c r="Y142" s="163" t="str">
        <f t="shared" si="113"/>
        <v/>
      </c>
      <c r="Z142" s="417"/>
      <c r="AA142" s="418"/>
      <c r="AB142" s="418"/>
      <c r="AC142" s="418"/>
      <c r="AD142" s="419"/>
      <c r="AE142" s="417"/>
      <c r="AF142" s="418"/>
      <c r="AG142" s="418"/>
      <c r="AH142" s="418"/>
      <c r="AI142" s="419"/>
    </row>
    <row r="143" spans="1:35" ht="5.25" customHeight="1">
      <c r="A143" s="405"/>
      <c r="B143" s="62"/>
      <c r="C143" s="62"/>
      <c r="D143" s="62"/>
      <c r="E143" s="293"/>
      <c r="F143" s="282"/>
      <c r="G143" s="458"/>
      <c r="H143" s="61"/>
      <c r="I143" s="62"/>
      <c r="J143" s="62" t="str">
        <f t="shared" si="109"/>
        <v/>
      </c>
      <c r="K143" s="63" t="str">
        <f>IF(ISERROR(VLOOKUP(Y143,'Directive OSH09 (FR)'!$T$6:$U$10,2,FALSE)),"",VLOOKUP(Y143,'Directive OSH09 (FR)'!$T$6:$U$10,2,FALSE))</f>
        <v/>
      </c>
      <c r="L143" s="61"/>
      <c r="M143" s="64"/>
      <c r="N143" s="64"/>
      <c r="O143" s="64"/>
      <c r="P143" s="64"/>
      <c r="Q143" s="65"/>
      <c r="R143" s="66"/>
      <c r="S143" s="61">
        <f t="shared" si="110"/>
        <v>0</v>
      </c>
      <c r="T143" s="66">
        <f t="shared" si="110"/>
        <v>0</v>
      </c>
      <c r="U143" s="164">
        <f t="shared" si="111"/>
        <v>0</v>
      </c>
      <c r="V143" s="165">
        <f t="shared" si="112"/>
        <v>0</v>
      </c>
      <c r="W143" s="162" t="str">
        <f>IF(ISERROR(VLOOKUP(H143,'Directive OSH09 (FR)'!$O$6:$P$10,2,FALSE)),"",VLOOKUP(H143,'Directive OSH09 (FR)'!$O$6:$P$10,2,FALSE))</f>
        <v/>
      </c>
      <c r="X143" s="3" t="str">
        <f>IF(ISERROR(VLOOKUP(I143,'Directive OSH09 (FR)'!$O$13:$P$17,2,FALSE)),"",VLOOKUP(I143,'Directive OSH09 (FR)'!$O$13:$P$17,2,FALSE))</f>
        <v/>
      </c>
      <c r="Y143" s="163" t="str">
        <f t="shared" si="113"/>
        <v/>
      </c>
      <c r="Z143" s="417"/>
      <c r="AA143" s="418"/>
      <c r="AB143" s="418"/>
      <c r="AC143" s="418"/>
      <c r="AD143" s="419"/>
      <c r="AE143" s="417"/>
      <c r="AF143" s="418"/>
      <c r="AG143" s="418"/>
      <c r="AH143" s="418"/>
      <c r="AI143" s="419"/>
    </row>
    <row r="144" spans="1:35">
      <c r="A144" s="522" t="s">
        <v>300</v>
      </c>
      <c r="B144" s="391"/>
      <c r="C144" s="391"/>
      <c r="D144" s="391"/>
      <c r="E144" s="292"/>
      <c r="F144" s="281"/>
      <c r="G144" s="457"/>
      <c r="H144" s="454"/>
      <c r="I144" s="391"/>
      <c r="J144" s="391" t="str">
        <f>IF(SUM(J145:J149)=0,"",MAX(J145:J149))</f>
        <v/>
      </c>
      <c r="K144" s="24" t="str">
        <f>IF(ISERROR(VLOOKUP(Y144,'Directive OSH09 (FR)'!$T$6:$U$10,2,FALSE)),"",VLOOKUP(Y144,'Directive OSH09 (FR)'!$T$6:$U$10,2,FALSE))</f>
        <v/>
      </c>
      <c r="L144" s="43" t="str">
        <f>IF(ISERROR(VLOOKUP($A144,Dangers!$B$4:$G$1001,4,FALSE)),"ERR",IF(ISBLANK(VLOOKUP($A144,Dangers!$B$4:$G$1001,4,FALSE)),"","Yes"))</f>
        <v/>
      </c>
      <c r="M144" s="26" t="str">
        <f>IF(ISERROR(VLOOKUP($A144,Dangers!$B$4:$G$1001,6,FALSE)),"ERR",IF(ISBLANK((VLOOKUP($A144,Dangers!$B$4:$G$1001,6,FALSE))),"","Yes"))</f>
        <v/>
      </c>
      <c r="N144" s="26"/>
      <c r="O144" s="26"/>
      <c r="P144" s="26"/>
      <c r="Q144" s="132" t="str">
        <f>IF(OR(L144="Yes",M144="Yes"),MAX(Q145:Q149),"")</f>
        <v/>
      </c>
      <c r="R144" s="34"/>
      <c r="S144" s="43">
        <f>IF(L144="Yes",IF(SUM(S145:S149)=0,0,1),2)</f>
        <v>2</v>
      </c>
      <c r="T144" s="34">
        <f>IF(M144="Yes",IF(SUM(T145:T149)=0,0,1),2)</f>
        <v>2</v>
      </c>
      <c r="U144" s="160">
        <v>0</v>
      </c>
      <c r="V144" s="161">
        <v>0</v>
      </c>
      <c r="W144" s="162" t="str">
        <f>IF(ISERROR(VLOOKUP(H144,'Directive OSH09 (FR)'!$O$6:$P$10,2,FALSE)),"",VLOOKUP(H144,'Directive OSH09 (FR)'!$O$6:$P$10,2,FALSE))</f>
        <v/>
      </c>
      <c r="X144" s="3" t="str">
        <f>IF(ISERROR(VLOOKUP(I144,'Directive OSH09 (FR)'!$O$13:$P$17,2,FALSE)),"",VLOOKUP(I144,'Directive OSH09 (FR)'!$O$13:$P$17,2,FALSE))</f>
        <v/>
      </c>
      <c r="Y144" s="163" t="str">
        <f>IF(J144="","",IF(J144&gt;=161,5,IF(J144&gt;=65,4,IF(J144&gt;=20,3,IF(J144&gt;=9,2,1)))))</f>
        <v/>
      </c>
      <c r="Z144" s="232"/>
      <c r="AA144" s="233"/>
      <c r="AB144" s="233"/>
      <c r="AC144" s="233"/>
      <c r="AD144" s="234"/>
      <c r="AE144" s="232"/>
      <c r="AF144" s="233"/>
      <c r="AG144" s="233"/>
      <c r="AH144" s="233"/>
      <c r="AI144" s="234"/>
    </row>
    <row r="145" spans="1:35">
      <c r="A145" s="260" t="s">
        <v>463</v>
      </c>
      <c r="B145" s="8"/>
      <c r="C145" s="8"/>
      <c r="D145" s="8"/>
      <c r="E145" s="266"/>
      <c r="F145" s="267"/>
      <c r="G145" s="321"/>
      <c r="H145" s="7"/>
      <c r="I145" s="8"/>
      <c r="J145" s="8" t="str">
        <f>IF(ISERROR(W145*X145),"",W145*X145)</f>
        <v/>
      </c>
      <c r="K145" s="14" t="str">
        <f>IF(ISERROR(VLOOKUP(Y145,'Directive OSH09 (FR)'!$T$6:$U$10,2,FALSE)),"",VLOOKUP(Y145,'Directive OSH09 (FR)'!$T$6:$U$10,2,FALSE))</f>
        <v/>
      </c>
      <c r="L145" s="126"/>
      <c r="M145" s="127"/>
      <c r="N145" s="27"/>
      <c r="O145" s="27"/>
      <c r="P145" s="27"/>
      <c r="Q145" s="57"/>
      <c r="R145" s="35"/>
      <c r="S145" s="7">
        <f t="shared" ref="S145:T149" si="114">U145</f>
        <v>1</v>
      </c>
      <c r="T145" s="35">
        <f t="shared" si="114"/>
        <v>1</v>
      </c>
      <c r="U145" s="3">
        <f>IF(A145="",0,IF(Q$144="",1,IF(Q$144+$U$84*365&lt;$U$1,1,0)))</f>
        <v>1</v>
      </c>
      <c r="V145" s="163">
        <f>IF(A145="",0,IF(Q$144="",1,IF(Q$144+$V$84*365&lt;$U$1,1,0)))</f>
        <v>1</v>
      </c>
      <c r="W145" s="162" t="str">
        <f>IF(ISERROR(VLOOKUP(H145,'Directive OSH09 (FR)'!$O$6:$P$10,2,FALSE)),"",VLOOKUP(H145,'Directive OSH09 (FR)'!$O$6:$P$10,2,FALSE))</f>
        <v/>
      </c>
      <c r="X145" s="3" t="str">
        <f>IF(ISERROR(VLOOKUP(I145,'Directive OSH09 (FR)'!$O$13:$P$17,2,FALSE)),"",VLOOKUP(I145,'Directive OSH09 (FR)'!$O$13:$P$17,2,FALSE))</f>
        <v/>
      </c>
      <c r="Y145" s="163" t="str">
        <f>IF(J145="","",IF(J145&gt;=161,5,IF(J145&gt;=65,4,IF(J145&gt;=20,3,IF(J145&gt;=9,2,1)))))</f>
        <v/>
      </c>
      <c r="Z145" s="417"/>
      <c r="AA145" s="418"/>
      <c r="AB145" s="418"/>
      <c r="AC145" s="418"/>
      <c r="AD145" s="419"/>
      <c r="AE145" s="417"/>
      <c r="AF145" s="418"/>
      <c r="AG145" s="418"/>
      <c r="AH145" s="418"/>
      <c r="AI145" s="419"/>
    </row>
    <row r="146" spans="1:35">
      <c r="A146" s="261"/>
      <c r="B146" s="8"/>
      <c r="C146" s="8"/>
      <c r="D146" s="8"/>
      <c r="E146" s="266"/>
      <c r="F146" s="267"/>
      <c r="G146" s="459"/>
      <c r="H146" s="7"/>
      <c r="I146" s="8"/>
      <c r="J146" s="8" t="str">
        <f t="shared" ref="J146:J149" si="115">IF(ISERROR(W146*X146),"",W146*X146)</f>
        <v/>
      </c>
      <c r="K146" s="14" t="str">
        <f>IF(ISERROR(VLOOKUP(Y146,'Directive OSH09 (FR)'!$T$6:$U$10,2,FALSE)),"",VLOOKUP(Y146,'Directive OSH09 (FR)'!$T$6:$U$10,2,FALSE))</f>
        <v/>
      </c>
      <c r="L146" s="126"/>
      <c r="M146" s="127"/>
      <c r="N146" s="27"/>
      <c r="O146" s="27"/>
      <c r="P146" s="27"/>
      <c r="Q146" s="57"/>
      <c r="R146" s="35"/>
      <c r="S146" s="7">
        <f t="shared" si="114"/>
        <v>0</v>
      </c>
      <c r="T146" s="35">
        <f t="shared" si="114"/>
        <v>0</v>
      </c>
      <c r="U146" s="3">
        <f t="shared" ref="U146:U149" si="116">IF(A146="",0,IF(Q$144="",1,IF(Q$144+$U$84*365&lt;$U$1,1,0)))</f>
        <v>0</v>
      </c>
      <c r="V146" s="163">
        <f t="shared" ref="V146:V149" si="117">IF(A146="",0,IF(Q$144="",1,IF(Q$144+$V$84*365&lt;$U$1,1,0)))</f>
        <v>0</v>
      </c>
      <c r="W146" s="162" t="str">
        <f>IF(ISERROR(VLOOKUP(H146,'Directive OSH09 (FR)'!$O$6:$P$10,2,FALSE)),"",VLOOKUP(H146,'Directive OSH09 (FR)'!$O$6:$P$10,2,FALSE))</f>
        <v/>
      </c>
      <c r="X146" s="3" t="str">
        <f>IF(ISERROR(VLOOKUP(I146,'Directive OSH09 (FR)'!$O$13:$P$17,2,FALSE)),"",VLOOKUP(I146,'Directive OSH09 (FR)'!$O$13:$P$17,2,FALSE))</f>
        <v/>
      </c>
      <c r="Y146" s="163" t="str">
        <f t="shared" ref="Y146:Y149" si="118">IF(J146="","",IF(J146&gt;=161,5,IF(J146&gt;=65,4,IF(J146&gt;=20,3,IF(J146&gt;=9,2,1)))))</f>
        <v/>
      </c>
      <c r="Z146" s="417"/>
      <c r="AA146" s="418"/>
      <c r="AB146" s="418"/>
      <c r="AC146" s="418"/>
      <c r="AD146" s="419"/>
      <c r="AE146" s="417"/>
      <c r="AF146" s="418"/>
      <c r="AG146" s="418"/>
      <c r="AH146" s="418"/>
      <c r="AI146" s="419"/>
    </row>
    <row r="147" spans="1:35">
      <c r="A147" s="261"/>
      <c r="B147" s="8"/>
      <c r="C147" s="8"/>
      <c r="D147" s="8"/>
      <c r="E147" s="266"/>
      <c r="F147" s="267"/>
      <c r="G147" s="459"/>
      <c r="H147" s="7"/>
      <c r="I147" s="8"/>
      <c r="J147" s="8" t="str">
        <f t="shared" si="115"/>
        <v/>
      </c>
      <c r="K147" s="14" t="str">
        <f>IF(ISERROR(VLOOKUP(Y147,'Directive OSH09 (FR)'!$T$6:$U$10,2,FALSE)),"",VLOOKUP(Y147,'Directive OSH09 (FR)'!$T$6:$U$10,2,FALSE))</f>
        <v/>
      </c>
      <c r="L147" s="126"/>
      <c r="M147" s="127"/>
      <c r="N147" s="27"/>
      <c r="O147" s="27"/>
      <c r="P147" s="27"/>
      <c r="Q147" s="57"/>
      <c r="R147" s="35"/>
      <c r="S147" s="7">
        <f t="shared" si="114"/>
        <v>0</v>
      </c>
      <c r="T147" s="35">
        <f t="shared" si="114"/>
        <v>0</v>
      </c>
      <c r="U147" s="3">
        <f t="shared" si="116"/>
        <v>0</v>
      </c>
      <c r="V147" s="163">
        <f t="shared" si="117"/>
        <v>0</v>
      </c>
      <c r="W147" s="162" t="str">
        <f>IF(ISERROR(VLOOKUP(H147,'Directive OSH09 (FR)'!$O$6:$P$10,2,FALSE)),"",VLOOKUP(H147,'Directive OSH09 (FR)'!$O$6:$P$10,2,FALSE))</f>
        <v/>
      </c>
      <c r="X147" s="3" t="str">
        <f>IF(ISERROR(VLOOKUP(I147,'Directive OSH09 (FR)'!$O$13:$P$17,2,FALSE)),"",VLOOKUP(I147,'Directive OSH09 (FR)'!$O$13:$P$17,2,FALSE))</f>
        <v/>
      </c>
      <c r="Y147" s="163" t="str">
        <f t="shared" si="118"/>
        <v/>
      </c>
      <c r="Z147" s="417"/>
      <c r="AA147" s="418"/>
      <c r="AB147" s="418"/>
      <c r="AC147" s="418"/>
      <c r="AD147" s="419"/>
      <c r="AE147" s="417"/>
      <c r="AF147" s="418"/>
      <c r="AG147" s="418"/>
      <c r="AH147" s="418"/>
      <c r="AI147" s="419"/>
    </row>
    <row r="148" spans="1:35">
      <c r="A148" s="261"/>
      <c r="B148" s="8"/>
      <c r="C148" s="8"/>
      <c r="D148" s="8"/>
      <c r="E148" s="266"/>
      <c r="F148" s="267"/>
      <c r="G148" s="459"/>
      <c r="H148" s="7"/>
      <c r="I148" s="8"/>
      <c r="J148" s="8" t="str">
        <f t="shared" si="115"/>
        <v/>
      </c>
      <c r="K148" s="14" t="str">
        <f>IF(ISERROR(VLOOKUP(Y148,'Directive OSH09 (FR)'!$T$6:$U$10,2,FALSE)),"",VLOOKUP(Y148,'Directive OSH09 (FR)'!$T$6:$U$10,2,FALSE))</f>
        <v/>
      </c>
      <c r="L148" s="126"/>
      <c r="M148" s="127"/>
      <c r="N148" s="27"/>
      <c r="O148" s="27"/>
      <c r="P148" s="27"/>
      <c r="Q148" s="57"/>
      <c r="R148" s="35"/>
      <c r="S148" s="7">
        <f t="shared" si="114"/>
        <v>0</v>
      </c>
      <c r="T148" s="35">
        <f t="shared" si="114"/>
        <v>0</v>
      </c>
      <c r="U148" s="3">
        <f t="shared" si="116"/>
        <v>0</v>
      </c>
      <c r="V148" s="163">
        <f t="shared" si="117"/>
        <v>0</v>
      </c>
      <c r="W148" s="162" t="str">
        <f>IF(ISERROR(VLOOKUP(H148,'Directive OSH09 (FR)'!$O$6:$P$10,2,FALSE)),"",VLOOKUP(H148,'Directive OSH09 (FR)'!$O$6:$P$10,2,FALSE))</f>
        <v/>
      </c>
      <c r="X148" s="3" t="str">
        <f>IF(ISERROR(VLOOKUP(I148,'Directive OSH09 (FR)'!$O$13:$P$17,2,FALSE)),"",VLOOKUP(I148,'Directive OSH09 (FR)'!$O$13:$P$17,2,FALSE))</f>
        <v/>
      </c>
      <c r="Y148" s="163" t="str">
        <f t="shared" si="118"/>
        <v/>
      </c>
      <c r="Z148" s="417"/>
      <c r="AA148" s="418"/>
      <c r="AB148" s="418"/>
      <c r="AC148" s="418"/>
      <c r="AD148" s="419"/>
      <c r="AE148" s="417"/>
      <c r="AF148" s="418"/>
      <c r="AG148" s="418"/>
      <c r="AH148" s="418"/>
      <c r="AI148" s="419"/>
    </row>
    <row r="149" spans="1:35" ht="5.25" customHeight="1">
      <c r="A149" s="405"/>
      <c r="B149" s="62"/>
      <c r="C149" s="62"/>
      <c r="D149" s="62"/>
      <c r="E149" s="293"/>
      <c r="F149" s="282"/>
      <c r="G149" s="460"/>
      <c r="H149" s="61"/>
      <c r="I149" s="62"/>
      <c r="J149" s="62" t="str">
        <f t="shared" si="115"/>
        <v/>
      </c>
      <c r="K149" s="63" t="str">
        <f>IF(ISERROR(VLOOKUP(Y149,'Directive OSH09 (FR)'!$T$6:$U$10,2,FALSE)),"",VLOOKUP(Y149,'Directive OSH09 (FR)'!$T$6:$U$10,2,FALSE))</f>
        <v/>
      </c>
      <c r="L149" s="61"/>
      <c r="M149" s="64"/>
      <c r="N149" s="64"/>
      <c r="O149" s="64"/>
      <c r="P149" s="64"/>
      <c r="Q149" s="65"/>
      <c r="R149" s="66"/>
      <c r="S149" s="61">
        <f t="shared" si="114"/>
        <v>0</v>
      </c>
      <c r="T149" s="66">
        <f t="shared" si="114"/>
        <v>0</v>
      </c>
      <c r="U149" s="164">
        <f t="shared" si="116"/>
        <v>0</v>
      </c>
      <c r="V149" s="165">
        <f t="shared" si="117"/>
        <v>0</v>
      </c>
      <c r="W149" s="162" t="str">
        <f>IF(ISERROR(VLOOKUP(H149,'Directive OSH09 (FR)'!$O$6:$P$10,2,FALSE)),"",VLOOKUP(H149,'Directive OSH09 (FR)'!$O$6:$P$10,2,FALSE))</f>
        <v/>
      </c>
      <c r="X149" s="3" t="str">
        <f>IF(ISERROR(VLOOKUP(I149,'Directive OSH09 (FR)'!$O$13:$P$17,2,FALSE)),"",VLOOKUP(I149,'Directive OSH09 (FR)'!$O$13:$P$17,2,FALSE))</f>
        <v/>
      </c>
      <c r="Y149" s="163" t="str">
        <f t="shared" si="118"/>
        <v/>
      </c>
      <c r="Z149" s="417"/>
      <c r="AA149" s="418"/>
      <c r="AB149" s="418"/>
      <c r="AC149" s="418"/>
      <c r="AD149" s="419"/>
      <c r="AE149" s="417"/>
      <c r="AF149" s="418"/>
      <c r="AG149" s="418"/>
      <c r="AH149" s="418"/>
      <c r="AI149" s="419"/>
    </row>
    <row r="150" spans="1:35">
      <c r="A150" s="268" t="s">
        <v>301</v>
      </c>
      <c r="B150" s="391"/>
      <c r="C150" s="391"/>
      <c r="D150" s="391"/>
      <c r="E150" s="292"/>
      <c r="F150" s="281"/>
      <c r="G150" s="457"/>
      <c r="H150" s="454"/>
      <c r="I150" s="391"/>
      <c r="J150" s="391">
        <f>IF(SUM(J151:J155)=0,"",MAX(J151:J155))</f>
        <v>16</v>
      </c>
      <c r="K150" s="24" t="str">
        <f>IF(ISERROR(VLOOKUP(Y150,'Directive OSH09 (FR)'!$T$6:$U$10,2,FALSE)),"",VLOOKUP(Y150,'Directive OSH09 (FR)'!$T$6:$U$10,2,FALSE))</f>
        <v>2-Tolérable</v>
      </c>
      <c r="L150" s="43" t="str">
        <f>IF(ISERROR(VLOOKUP($A150,Dangers!$B$4:$G$1001,4,FALSE)),"ERR",IF(ISBLANK(VLOOKUP($A150,Dangers!$B$4:$G$1001,4,FALSE)),"","Yes"))</f>
        <v/>
      </c>
      <c r="M150" s="26" t="str">
        <f>IF(ISERROR(VLOOKUP($A150,Dangers!$B$4:$G$1001,6,FALSE)),"ERR",IF(ISBLANK((VLOOKUP($A150,Dangers!$B$4:$G$1001,6,FALSE))),"","Yes"))</f>
        <v/>
      </c>
      <c r="N150" s="26"/>
      <c r="O150" s="26"/>
      <c r="P150" s="26"/>
      <c r="Q150" s="132" t="str">
        <f>IF(OR(L150="Yes",M150="Yes"),MAX(Q151:Q155),"")</f>
        <v/>
      </c>
      <c r="R150" s="34"/>
      <c r="S150" s="43">
        <f>IF(L150="Yes",IF(SUM(S151:S155)=0,0,1),2)</f>
        <v>2</v>
      </c>
      <c r="T150" s="34">
        <f>IF(M150="Yes",IF(SUM(T151:T155)=0,0,1),2)</f>
        <v>2</v>
      </c>
      <c r="U150" s="160">
        <v>0</v>
      </c>
      <c r="V150" s="161">
        <v>0</v>
      </c>
      <c r="W150" s="162" t="str">
        <f>IF(ISERROR(VLOOKUP(H150,'Directive OSH09 (FR)'!$O$6:$P$10,2,FALSE)),"",VLOOKUP(H150,'Directive OSH09 (FR)'!$O$6:$P$10,2,FALSE))</f>
        <v/>
      </c>
      <c r="X150" s="3" t="str">
        <f>IF(ISERROR(VLOOKUP(I150,'Directive OSH09 (FR)'!$O$13:$P$17,2,FALSE)),"",VLOOKUP(I150,'Directive OSH09 (FR)'!$O$13:$P$17,2,FALSE))</f>
        <v/>
      </c>
      <c r="Y150" s="163">
        <f>IF(J150="","",IF(J150&gt;=161,5,IF(J150&gt;=65,4,IF(J150&gt;=20,3,IF(J150&gt;=9,2,1)))))</f>
        <v>2</v>
      </c>
      <c r="Z150" s="232"/>
      <c r="AA150" s="233"/>
      <c r="AB150" s="233"/>
      <c r="AC150" s="233"/>
      <c r="AD150" s="234"/>
      <c r="AE150" s="232"/>
      <c r="AF150" s="233"/>
      <c r="AG150" s="233"/>
      <c r="AH150" s="233"/>
      <c r="AI150" s="234"/>
    </row>
    <row r="151" spans="1:35" ht="25.5">
      <c r="A151" s="261" t="s">
        <v>1152</v>
      </c>
      <c r="B151" s="8" t="s">
        <v>1301</v>
      </c>
      <c r="C151" s="8" t="s">
        <v>1174</v>
      </c>
      <c r="D151" s="255" t="s">
        <v>1302</v>
      </c>
      <c r="E151" s="266" t="s">
        <v>39</v>
      </c>
      <c r="F151" s="267">
        <v>38</v>
      </c>
      <c r="G151" s="256" t="s">
        <v>1176</v>
      </c>
      <c r="H151" s="7" t="s">
        <v>38</v>
      </c>
      <c r="I151" s="8" t="s">
        <v>47</v>
      </c>
      <c r="J151" s="8">
        <f>IF(ISERROR(W151*X151),"",W151*X151)</f>
        <v>16</v>
      </c>
      <c r="K151" s="14" t="str">
        <f>IF(ISERROR(VLOOKUP(Y151,'Directive OSH09 (FR)'!$T$6:$U$10,2,FALSE)),"",VLOOKUP(Y151,'Directive OSH09 (FR)'!$T$6:$U$10,2,FALSE))</f>
        <v>2-Tolérable</v>
      </c>
      <c r="L151" s="126"/>
      <c r="M151" s="127"/>
      <c r="N151" s="27"/>
      <c r="O151" s="27"/>
      <c r="P151" s="27"/>
      <c r="Q151" s="57"/>
      <c r="R151" s="35"/>
      <c r="S151" s="7">
        <f t="shared" ref="S151:T151" si="119">U151</f>
        <v>1</v>
      </c>
      <c r="T151" s="35">
        <f t="shared" si="119"/>
        <v>1</v>
      </c>
      <c r="U151" s="3">
        <f>IF(A151="",0,IF(Q$92="",1,IF(Q$92+$U$92*365&lt;$U$1,1,0)))</f>
        <v>1</v>
      </c>
      <c r="V151" s="163">
        <f>IF(A151="",0,IF(Q$92="",1,IF(Q$92+$V$92*365&lt;$U$1,1,0)))</f>
        <v>1</v>
      </c>
      <c r="W151" s="162">
        <f>IF(ISERROR(VLOOKUP(H151,'Directive OSH09 (FR)'!$O$6:$P$10,2,FALSE)),"",VLOOKUP(H151,'Directive OSH09 (FR)'!$O$6:$P$10,2,FALSE))</f>
        <v>4</v>
      </c>
      <c r="X151" s="3">
        <f>IF(ISERROR(VLOOKUP(I151,'Directive OSH09 (FR)'!$O$13:$P$17,2,FALSE)),"",VLOOKUP(I151,'Directive OSH09 (FR)'!$O$13:$P$17,2,FALSE))</f>
        <v>4</v>
      </c>
      <c r="Y151" s="3">
        <f>IF(J151="","",IF(J151&gt;=161,5,IF(J151&gt;=65,4,IF(J151&gt;=20,3,IF(J151&gt;=9,2,1)))))</f>
        <v>2</v>
      </c>
      <c r="Z151" s="196" t="s">
        <v>1157</v>
      </c>
      <c r="AA151" s="418"/>
      <c r="AB151" s="418"/>
      <c r="AC151" s="418"/>
      <c r="AD151" s="419"/>
      <c r="AE151" s="417"/>
      <c r="AF151" s="418"/>
      <c r="AG151" s="418"/>
      <c r="AH151" s="418"/>
      <c r="AI151" s="419"/>
    </row>
    <row r="152" spans="1:35">
      <c r="A152" s="261"/>
      <c r="B152" s="8"/>
      <c r="C152" s="8"/>
      <c r="D152" s="8"/>
      <c r="E152" s="266"/>
      <c r="F152" s="267"/>
      <c r="G152" s="459"/>
      <c r="H152" s="7"/>
      <c r="I152" s="8"/>
      <c r="J152" s="8" t="str">
        <f t="shared" ref="J152:J155" si="120">IF(ISERROR(W152*X152),"",W152*X152)</f>
        <v/>
      </c>
      <c r="K152" s="14" t="str">
        <f>IF(ISERROR(VLOOKUP(Y152,'Directive OSH09 (FR)'!$T$6:$U$10,2,FALSE)),"",VLOOKUP(Y152,'Directive OSH09 (FR)'!$T$6:$U$10,2,FALSE))</f>
        <v/>
      </c>
      <c r="L152" s="126"/>
      <c r="M152" s="127"/>
      <c r="N152" s="27"/>
      <c r="O152" s="27"/>
      <c r="P152" s="27"/>
      <c r="Q152" s="57"/>
      <c r="R152" s="35"/>
      <c r="S152" s="7">
        <f t="shared" ref="S152:T155" si="121">U152</f>
        <v>0</v>
      </c>
      <c r="T152" s="35">
        <f t="shared" si="121"/>
        <v>0</v>
      </c>
      <c r="U152" s="3">
        <f t="shared" ref="U152:U155" si="122">IF(A152="",0,IF(Q$150="",1,IF(Q$150+$U$84*365&lt;$U$1,1,0)))</f>
        <v>0</v>
      </c>
      <c r="V152" s="163">
        <f t="shared" ref="V152:V155" si="123">IF(A152="",0,IF(Q$150="",1,IF(Q$150+$V$84*365&lt;$U$1,1,0)))</f>
        <v>0</v>
      </c>
      <c r="W152" s="162" t="str">
        <f>IF(ISERROR(VLOOKUP(H152,'Directive OSH09 (FR)'!$O$6:$P$10,2,FALSE)),"",VLOOKUP(H152,'Directive OSH09 (FR)'!$O$6:$P$10,2,FALSE))</f>
        <v/>
      </c>
      <c r="X152" s="3" t="str">
        <f>IF(ISERROR(VLOOKUP(I152,'Directive OSH09 (FR)'!$O$13:$P$17,2,FALSE)),"",VLOOKUP(I152,'Directive OSH09 (FR)'!$O$13:$P$17,2,FALSE))</f>
        <v/>
      </c>
      <c r="Y152" s="163" t="str">
        <f t="shared" ref="Y152:Y155" si="124">IF(J152="","",IF(J152&gt;=161,5,IF(J152&gt;=65,4,IF(J152&gt;=20,3,IF(J152&gt;=9,2,1)))))</f>
        <v/>
      </c>
      <c r="Z152" s="417"/>
      <c r="AA152" s="418"/>
      <c r="AB152" s="418"/>
      <c r="AC152" s="418"/>
      <c r="AD152" s="419"/>
      <c r="AE152" s="417"/>
      <c r="AF152" s="418"/>
      <c r="AG152" s="418"/>
      <c r="AH152" s="418"/>
      <c r="AI152" s="419"/>
    </row>
    <row r="153" spans="1:35">
      <c r="A153" s="261"/>
      <c r="B153" s="8"/>
      <c r="C153" s="8"/>
      <c r="D153" s="8"/>
      <c r="E153" s="266"/>
      <c r="F153" s="267"/>
      <c r="G153" s="459"/>
      <c r="H153" s="7"/>
      <c r="I153" s="8"/>
      <c r="J153" s="8" t="str">
        <f t="shared" si="120"/>
        <v/>
      </c>
      <c r="K153" s="14" t="str">
        <f>IF(ISERROR(VLOOKUP(Y153,'Directive OSH09 (FR)'!$T$6:$U$10,2,FALSE)),"",VLOOKUP(Y153,'Directive OSH09 (FR)'!$T$6:$U$10,2,FALSE))</f>
        <v/>
      </c>
      <c r="L153" s="126"/>
      <c r="M153" s="127"/>
      <c r="N153" s="27"/>
      <c r="O153" s="27"/>
      <c r="P153" s="27"/>
      <c r="Q153" s="57"/>
      <c r="R153" s="35"/>
      <c r="S153" s="7">
        <f t="shared" si="121"/>
        <v>0</v>
      </c>
      <c r="T153" s="35">
        <f t="shared" si="121"/>
        <v>0</v>
      </c>
      <c r="U153" s="3">
        <f t="shared" si="122"/>
        <v>0</v>
      </c>
      <c r="V153" s="163">
        <f t="shared" si="123"/>
        <v>0</v>
      </c>
      <c r="W153" s="162" t="str">
        <f>IF(ISERROR(VLOOKUP(H153,'Directive OSH09 (FR)'!$O$6:$P$10,2,FALSE)),"",VLOOKUP(H153,'Directive OSH09 (FR)'!$O$6:$P$10,2,FALSE))</f>
        <v/>
      </c>
      <c r="X153" s="3" t="str">
        <f>IF(ISERROR(VLOOKUP(I153,'Directive OSH09 (FR)'!$O$13:$P$17,2,FALSE)),"",VLOOKUP(I153,'Directive OSH09 (FR)'!$O$13:$P$17,2,FALSE))</f>
        <v/>
      </c>
      <c r="Y153" s="163" t="str">
        <f t="shared" si="124"/>
        <v/>
      </c>
      <c r="Z153" s="417"/>
      <c r="AA153" s="418"/>
      <c r="AB153" s="418"/>
      <c r="AC153" s="418"/>
      <c r="AD153" s="419"/>
      <c r="AE153" s="417"/>
      <c r="AF153" s="418"/>
      <c r="AG153" s="418"/>
      <c r="AH153" s="418"/>
      <c r="AI153" s="419"/>
    </row>
    <row r="154" spans="1:35">
      <c r="A154" s="261"/>
      <c r="B154" s="8"/>
      <c r="C154" s="8"/>
      <c r="D154" s="8"/>
      <c r="E154" s="266"/>
      <c r="F154" s="267"/>
      <c r="G154" s="459"/>
      <c r="H154" s="7"/>
      <c r="I154" s="8"/>
      <c r="J154" s="8" t="str">
        <f t="shared" si="120"/>
        <v/>
      </c>
      <c r="K154" s="14" t="str">
        <f>IF(ISERROR(VLOOKUP(Y154,'Directive OSH09 (FR)'!$T$6:$U$10,2,FALSE)),"",VLOOKUP(Y154,'Directive OSH09 (FR)'!$T$6:$U$10,2,FALSE))</f>
        <v/>
      </c>
      <c r="L154" s="126"/>
      <c r="M154" s="127"/>
      <c r="N154" s="27"/>
      <c r="O154" s="27"/>
      <c r="P154" s="27"/>
      <c r="Q154" s="57"/>
      <c r="R154" s="35"/>
      <c r="S154" s="7">
        <f t="shared" si="121"/>
        <v>0</v>
      </c>
      <c r="T154" s="35">
        <f t="shared" si="121"/>
        <v>0</v>
      </c>
      <c r="U154" s="3">
        <f t="shared" si="122"/>
        <v>0</v>
      </c>
      <c r="V154" s="163">
        <f t="shared" si="123"/>
        <v>0</v>
      </c>
      <c r="W154" s="162" t="str">
        <f>IF(ISERROR(VLOOKUP(H154,'Directive OSH09 (FR)'!$O$6:$P$10,2,FALSE)),"",VLOOKUP(H154,'Directive OSH09 (FR)'!$O$6:$P$10,2,FALSE))</f>
        <v/>
      </c>
      <c r="X154" s="3" t="str">
        <f>IF(ISERROR(VLOOKUP(I154,'Directive OSH09 (FR)'!$O$13:$P$17,2,FALSE)),"",VLOOKUP(I154,'Directive OSH09 (FR)'!$O$13:$P$17,2,FALSE))</f>
        <v/>
      </c>
      <c r="Y154" s="163" t="str">
        <f t="shared" si="124"/>
        <v/>
      </c>
      <c r="Z154" s="417"/>
      <c r="AA154" s="418"/>
      <c r="AB154" s="418"/>
      <c r="AC154" s="418"/>
      <c r="AD154" s="419"/>
      <c r="AE154" s="417"/>
      <c r="AF154" s="418"/>
      <c r="AG154" s="418"/>
      <c r="AH154" s="418"/>
      <c r="AI154" s="419"/>
    </row>
    <row r="155" spans="1:35" ht="5.25" customHeight="1">
      <c r="A155" s="405"/>
      <c r="B155" s="62"/>
      <c r="C155" s="62"/>
      <c r="D155" s="62"/>
      <c r="E155" s="293"/>
      <c r="F155" s="282"/>
      <c r="G155" s="460"/>
      <c r="H155" s="61"/>
      <c r="I155" s="62"/>
      <c r="J155" s="62" t="str">
        <f t="shared" si="120"/>
        <v/>
      </c>
      <c r="K155" s="63" t="str">
        <f>IF(ISERROR(VLOOKUP(Y155,'Directive OSH09 (FR)'!$T$6:$U$10,2,FALSE)),"",VLOOKUP(Y155,'Directive OSH09 (FR)'!$T$6:$U$10,2,FALSE))</f>
        <v/>
      </c>
      <c r="L155" s="61"/>
      <c r="M155" s="64"/>
      <c r="N155" s="64"/>
      <c r="O155" s="64"/>
      <c r="P155" s="64"/>
      <c r="Q155" s="65"/>
      <c r="R155" s="66"/>
      <c r="S155" s="61">
        <f t="shared" si="121"/>
        <v>0</v>
      </c>
      <c r="T155" s="66">
        <f t="shared" si="121"/>
        <v>0</v>
      </c>
      <c r="U155" s="164">
        <f t="shared" si="122"/>
        <v>0</v>
      </c>
      <c r="V155" s="165">
        <f t="shared" si="123"/>
        <v>0</v>
      </c>
      <c r="W155" s="162" t="str">
        <f>IF(ISERROR(VLOOKUP(H155,'Directive OSH09 (FR)'!$O$6:$P$10,2,FALSE)),"",VLOOKUP(H155,'Directive OSH09 (FR)'!$O$6:$P$10,2,FALSE))</f>
        <v/>
      </c>
      <c r="X155" s="3" t="str">
        <f>IF(ISERROR(VLOOKUP(I155,'Directive OSH09 (FR)'!$O$13:$P$17,2,FALSE)),"",VLOOKUP(I155,'Directive OSH09 (FR)'!$O$13:$P$17,2,FALSE))</f>
        <v/>
      </c>
      <c r="Y155" s="163" t="str">
        <f t="shared" si="124"/>
        <v/>
      </c>
      <c r="Z155" s="417"/>
      <c r="AA155" s="418"/>
      <c r="AB155" s="418"/>
      <c r="AC155" s="418"/>
      <c r="AD155" s="419"/>
      <c r="AE155" s="417"/>
      <c r="AF155" s="418"/>
      <c r="AG155" s="418"/>
      <c r="AH155" s="418"/>
      <c r="AI155" s="419"/>
    </row>
    <row r="156" spans="1:35">
      <c r="A156" s="523" t="s">
        <v>302</v>
      </c>
      <c r="B156" s="391"/>
      <c r="C156" s="391"/>
      <c r="D156" s="391"/>
      <c r="E156" s="292"/>
      <c r="F156" s="281"/>
      <c r="G156" s="457"/>
      <c r="H156" s="454"/>
      <c r="I156" s="391"/>
      <c r="J156" s="391">
        <f>IF(SUM(J157:J161)=0,"",MAX(J157:J161))</f>
        <v>4</v>
      </c>
      <c r="K156" s="24" t="str">
        <f>IF(ISERROR(VLOOKUP(Y156,'Directive OSH09 (FR)'!$T$6:$U$10,2,FALSE)),"",VLOOKUP(Y156,'Directive OSH09 (FR)'!$T$6:$U$10,2,FALSE))</f>
        <v>1-Negligeable</v>
      </c>
      <c r="L156" s="43" t="str">
        <f>IF(ISERROR(VLOOKUP($A156,Dangers!$B$4:$G$1001,4,FALSE)),"ERR",IF(ISBLANK(VLOOKUP($A156,Dangers!$B$4:$G$1001,4,FALSE)),"","Yes"))</f>
        <v/>
      </c>
      <c r="M156" s="26" t="str">
        <f>IF(ISERROR(VLOOKUP($A156,Dangers!$B$4:$G$1001,6,FALSE)),"ERR",IF(ISBLANK((VLOOKUP($A156,Dangers!$B$4:$G$1001,6,FALSE))),"","Yes"))</f>
        <v/>
      </c>
      <c r="N156" s="26"/>
      <c r="O156" s="26"/>
      <c r="P156" s="26"/>
      <c r="Q156" s="132" t="str">
        <f>IF(OR(L156="Yes",M156="Yes"),MAX(Q157:Q161),"")</f>
        <v/>
      </c>
      <c r="R156" s="34"/>
      <c r="S156" s="43">
        <f>IF(L156="Yes",IF(SUM(S157:S161)=0,0,1),2)</f>
        <v>2</v>
      </c>
      <c r="T156" s="34">
        <f>IF(M156="Yes",IF(SUM(T157:T161)=0,0,1),2)</f>
        <v>2</v>
      </c>
      <c r="U156" s="160">
        <v>0</v>
      </c>
      <c r="V156" s="161">
        <v>0</v>
      </c>
      <c r="W156" s="162" t="str">
        <f>IF(ISERROR(VLOOKUP(H156,'Directive OSH09 (FR)'!$O$6:$P$10,2,FALSE)),"",VLOOKUP(H156,'Directive OSH09 (FR)'!$O$6:$P$10,2,FALSE))</f>
        <v/>
      </c>
      <c r="X156" s="3" t="str">
        <f>IF(ISERROR(VLOOKUP(I156,'Directive OSH09 (FR)'!$O$13:$P$17,2,FALSE)),"",VLOOKUP(I156,'Directive OSH09 (FR)'!$O$13:$P$17,2,FALSE))</f>
        <v/>
      </c>
      <c r="Y156" s="163">
        <f>IF(J156="","",IF(J156&gt;=161,5,IF(J156&gt;=65,4,IF(J156&gt;=20,3,IF(J156&gt;=9,2,1)))))</f>
        <v>1</v>
      </c>
      <c r="Z156" s="232"/>
      <c r="AA156" s="233"/>
      <c r="AB156" s="233"/>
      <c r="AC156" s="233"/>
      <c r="AD156" s="234"/>
      <c r="AE156" s="232"/>
      <c r="AF156" s="233"/>
      <c r="AG156" s="233"/>
      <c r="AH156" s="233"/>
      <c r="AI156" s="234"/>
    </row>
    <row r="157" spans="1:35" ht="51">
      <c r="A157" s="261"/>
      <c r="B157" s="8" t="s">
        <v>640</v>
      </c>
      <c r="C157" s="8" t="s">
        <v>641</v>
      </c>
      <c r="D157" s="8" t="s">
        <v>642</v>
      </c>
      <c r="E157" s="266" t="s">
        <v>33</v>
      </c>
      <c r="F157" s="283">
        <v>38</v>
      </c>
      <c r="G157" s="321" t="s">
        <v>643</v>
      </c>
      <c r="H157" s="7" t="s">
        <v>38</v>
      </c>
      <c r="I157" s="8" t="s">
        <v>46</v>
      </c>
      <c r="J157" s="8">
        <f>IF(ISERROR(W157*X157),"",W157*X157)</f>
        <v>4</v>
      </c>
      <c r="K157" s="14" t="str">
        <f>IF(ISERROR(VLOOKUP(Y157,'Directive OSH09 (FR)'!$T$6:$U$10,2,FALSE)),"",VLOOKUP(Y157,'Directive OSH09 (FR)'!$T$6:$U$10,2,FALSE))</f>
        <v>1-Negligeable</v>
      </c>
      <c r="L157" s="126"/>
      <c r="M157" s="127"/>
      <c r="N157" s="27"/>
      <c r="O157" s="27"/>
      <c r="P157" s="27"/>
      <c r="Q157" s="57"/>
      <c r="R157" s="35"/>
      <c r="S157" s="7">
        <f>U157</f>
        <v>0</v>
      </c>
      <c r="T157" s="35">
        <f>V157</f>
        <v>0</v>
      </c>
      <c r="U157" s="3">
        <f>IF(A157="",0,IF(Q$165="",1,IF(Q$165+$U$89*365&lt;$U$1,1,0)))</f>
        <v>0</v>
      </c>
      <c r="V157" s="163">
        <f>IF(A157="",0,IF(Q$165="",1,IF(Q$165+$V$89*365&lt;$U$1,1,0)))</f>
        <v>0</v>
      </c>
      <c r="W157" s="162">
        <f>IF(ISERROR(VLOOKUP(H157,'Directive OSH09 (FR)'!$O$6:$P$10,2,FALSE)),"",VLOOKUP(H157,'Directive OSH09 (FR)'!$O$6:$P$10,2,FALSE))</f>
        <v>4</v>
      </c>
      <c r="X157" s="3">
        <f>IF(ISERROR(VLOOKUP(I157,'Directive OSH09 (FR)'!$O$13:$P$17,2,FALSE)),"",VLOOKUP(I157,'Directive OSH09 (FR)'!$O$13:$P$17,2,FALSE))</f>
        <v>1</v>
      </c>
      <c r="Y157" s="3">
        <f>IF(J157="","",IF(J157&gt;=161,5,IF(J157&gt;=65,4,IF(J157&gt;=20,3,IF(J157&gt;=9,2,1)))))</f>
        <v>1</v>
      </c>
      <c r="Z157" s="196"/>
      <c r="AA157" s="418"/>
      <c r="AB157" s="418"/>
      <c r="AC157" s="418"/>
      <c r="AD157" s="419"/>
      <c r="AE157" s="421"/>
      <c r="AF157" s="8"/>
      <c r="AG157" s="8"/>
      <c r="AH157" s="8">
        <f>IF(ISERROR(AU157*AV157),"",AU157*AV157)</f>
        <v>0</v>
      </c>
      <c r="AI157" s="426"/>
    </row>
    <row r="158" spans="1:35">
      <c r="A158" s="261"/>
      <c r="B158" s="8"/>
      <c r="C158" s="8"/>
      <c r="D158" s="8"/>
      <c r="E158" s="266"/>
      <c r="F158" s="267"/>
      <c r="G158" s="459"/>
      <c r="H158" s="7"/>
      <c r="I158" s="8"/>
      <c r="J158" s="8" t="str">
        <f t="shared" ref="J158:J161" si="125">IF(ISERROR(W158*X158),"",W158*X158)</f>
        <v/>
      </c>
      <c r="K158" s="14" t="str">
        <f>IF(ISERROR(VLOOKUP(Y158,'Directive OSH09 (FR)'!$T$6:$U$10,2,FALSE)),"",VLOOKUP(Y158,'Directive OSH09 (FR)'!$T$6:$U$10,2,FALSE))</f>
        <v/>
      </c>
      <c r="L158" s="126"/>
      <c r="M158" s="127"/>
      <c r="N158" s="27"/>
      <c r="O158" s="27"/>
      <c r="P158" s="27"/>
      <c r="Q158" s="57"/>
      <c r="R158" s="35"/>
      <c r="S158" s="7">
        <f t="shared" ref="S158:T161" si="126">U158</f>
        <v>0</v>
      </c>
      <c r="T158" s="35">
        <f t="shared" si="126"/>
        <v>0</v>
      </c>
      <c r="U158" s="3">
        <f t="shared" ref="U158:U161" si="127">IF(A158="",0,IF(Q$156="",1,IF(Q$156+$U$84*365&lt;$U$1,1,0)))</f>
        <v>0</v>
      </c>
      <c r="V158" s="163">
        <f t="shared" ref="V158:V161" si="128">IF(A158="",0,IF(Q$156="",1,IF(Q$156+$V$84*365&lt;$U$1,1,0)))</f>
        <v>0</v>
      </c>
      <c r="W158" s="162" t="str">
        <f>IF(ISERROR(VLOOKUP(H158,'Directive OSH09 (FR)'!$O$6:$P$10,2,FALSE)),"",VLOOKUP(H158,'Directive OSH09 (FR)'!$O$6:$P$10,2,FALSE))</f>
        <v/>
      </c>
      <c r="X158" s="3" t="str">
        <f>IF(ISERROR(VLOOKUP(I158,'Directive OSH09 (FR)'!$O$13:$P$17,2,FALSE)),"",VLOOKUP(I158,'Directive OSH09 (FR)'!$O$13:$P$17,2,FALSE))</f>
        <v/>
      </c>
      <c r="Y158" s="163" t="str">
        <f t="shared" ref="Y158:Y161" si="129">IF(J158="","",IF(J158&gt;=161,5,IF(J158&gt;=65,4,IF(J158&gt;=20,3,IF(J158&gt;=9,2,1)))))</f>
        <v/>
      </c>
      <c r="Z158" s="417"/>
      <c r="AA158" s="418"/>
      <c r="AB158" s="418"/>
      <c r="AC158" s="418"/>
      <c r="AD158" s="419"/>
      <c r="AE158" s="417"/>
      <c r="AF158" s="418"/>
      <c r="AG158" s="418"/>
      <c r="AH158" s="418"/>
      <c r="AI158" s="419"/>
    </row>
    <row r="159" spans="1:35">
      <c r="A159" s="261"/>
      <c r="B159" s="8"/>
      <c r="C159" s="8"/>
      <c r="D159" s="8"/>
      <c r="E159" s="266"/>
      <c r="F159" s="267"/>
      <c r="G159" s="459"/>
      <c r="H159" s="7"/>
      <c r="I159" s="8"/>
      <c r="J159" s="8" t="str">
        <f t="shared" si="125"/>
        <v/>
      </c>
      <c r="K159" s="14" t="str">
        <f>IF(ISERROR(VLOOKUP(Y159,'Directive OSH09 (FR)'!$T$6:$U$10,2,FALSE)),"",VLOOKUP(Y159,'Directive OSH09 (FR)'!$T$6:$U$10,2,FALSE))</f>
        <v/>
      </c>
      <c r="L159" s="126"/>
      <c r="M159" s="127"/>
      <c r="N159" s="27"/>
      <c r="O159" s="27"/>
      <c r="P159" s="27"/>
      <c r="Q159" s="57"/>
      <c r="R159" s="35"/>
      <c r="S159" s="7">
        <f t="shared" si="126"/>
        <v>0</v>
      </c>
      <c r="T159" s="35">
        <f t="shared" si="126"/>
        <v>0</v>
      </c>
      <c r="U159" s="3">
        <f t="shared" si="127"/>
        <v>0</v>
      </c>
      <c r="V159" s="163">
        <f t="shared" si="128"/>
        <v>0</v>
      </c>
      <c r="W159" s="162" t="str">
        <f>IF(ISERROR(VLOOKUP(H159,'Directive OSH09 (FR)'!$O$6:$P$10,2,FALSE)),"",VLOOKUP(H159,'Directive OSH09 (FR)'!$O$6:$P$10,2,FALSE))</f>
        <v/>
      </c>
      <c r="X159" s="3" t="str">
        <f>IF(ISERROR(VLOOKUP(I159,'Directive OSH09 (FR)'!$O$13:$P$17,2,FALSE)),"",VLOOKUP(I159,'Directive OSH09 (FR)'!$O$13:$P$17,2,FALSE))</f>
        <v/>
      </c>
      <c r="Y159" s="163" t="str">
        <f t="shared" si="129"/>
        <v/>
      </c>
      <c r="Z159" s="417"/>
      <c r="AA159" s="418"/>
      <c r="AB159" s="418"/>
      <c r="AC159" s="418"/>
      <c r="AD159" s="419"/>
      <c r="AE159" s="417"/>
      <c r="AF159" s="418"/>
      <c r="AG159" s="418"/>
      <c r="AH159" s="418"/>
      <c r="AI159" s="419"/>
    </row>
    <row r="160" spans="1:35">
      <c r="A160" s="261"/>
      <c r="B160" s="8"/>
      <c r="C160" s="8"/>
      <c r="D160" s="8"/>
      <c r="E160" s="266"/>
      <c r="F160" s="267"/>
      <c r="G160" s="459"/>
      <c r="H160" s="7"/>
      <c r="I160" s="8"/>
      <c r="J160" s="8" t="str">
        <f t="shared" si="125"/>
        <v/>
      </c>
      <c r="K160" s="14" t="str">
        <f>IF(ISERROR(VLOOKUP(Y160,'Directive OSH09 (FR)'!$T$6:$U$10,2,FALSE)),"",VLOOKUP(Y160,'Directive OSH09 (FR)'!$T$6:$U$10,2,FALSE))</f>
        <v/>
      </c>
      <c r="L160" s="126"/>
      <c r="M160" s="127"/>
      <c r="N160" s="27"/>
      <c r="O160" s="27"/>
      <c r="P160" s="27"/>
      <c r="Q160" s="57"/>
      <c r="R160" s="35"/>
      <c r="S160" s="7">
        <f t="shared" si="126"/>
        <v>0</v>
      </c>
      <c r="T160" s="35">
        <f t="shared" si="126"/>
        <v>0</v>
      </c>
      <c r="U160" s="3">
        <f t="shared" si="127"/>
        <v>0</v>
      </c>
      <c r="V160" s="163">
        <f t="shared" si="128"/>
        <v>0</v>
      </c>
      <c r="W160" s="162" t="str">
        <f>IF(ISERROR(VLOOKUP(H160,'Directive OSH09 (FR)'!$O$6:$P$10,2,FALSE)),"",VLOOKUP(H160,'Directive OSH09 (FR)'!$O$6:$P$10,2,FALSE))</f>
        <v/>
      </c>
      <c r="X160" s="3" t="str">
        <f>IF(ISERROR(VLOOKUP(I160,'Directive OSH09 (FR)'!$O$13:$P$17,2,FALSE)),"",VLOOKUP(I160,'Directive OSH09 (FR)'!$O$13:$P$17,2,FALSE))</f>
        <v/>
      </c>
      <c r="Y160" s="163" t="str">
        <f t="shared" si="129"/>
        <v/>
      </c>
      <c r="Z160" s="417"/>
      <c r="AA160" s="418"/>
      <c r="AB160" s="418"/>
      <c r="AC160" s="418"/>
      <c r="AD160" s="419"/>
      <c r="AE160" s="417"/>
      <c r="AF160" s="418"/>
      <c r="AG160" s="418"/>
      <c r="AH160" s="418"/>
      <c r="AI160" s="419"/>
    </row>
    <row r="161" spans="1:35" ht="5.25" customHeight="1">
      <c r="A161" s="405"/>
      <c r="B161" s="62"/>
      <c r="C161" s="62"/>
      <c r="D161" s="62"/>
      <c r="E161" s="293"/>
      <c r="F161" s="282"/>
      <c r="G161" s="460"/>
      <c r="H161" s="61"/>
      <c r="I161" s="62"/>
      <c r="J161" s="62" t="str">
        <f t="shared" si="125"/>
        <v/>
      </c>
      <c r="K161" s="63" t="str">
        <f>IF(ISERROR(VLOOKUP(Y161,'Directive OSH09 (FR)'!$T$6:$U$10,2,FALSE)),"",VLOOKUP(Y161,'Directive OSH09 (FR)'!$T$6:$U$10,2,FALSE))</f>
        <v/>
      </c>
      <c r="L161" s="61"/>
      <c r="M161" s="64"/>
      <c r="N161" s="64"/>
      <c r="O161" s="64"/>
      <c r="P161" s="64"/>
      <c r="Q161" s="65"/>
      <c r="R161" s="66"/>
      <c r="S161" s="61">
        <f t="shared" si="126"/>
        <v>0</v>
      </c>
      <c r="T161" s="66">
        <f t="shared" si="126"/>
        <v>0</v>
      </c>
      <c r="U161" s="164">
        <f t="shared" si="127"/>
        <v>0</v>
      </c>
      <c r="V161" s="165">
        <f t="shared" si="128"/>
        <v>0</v>
      </c>
      <c r="W161" s="162" t="str">
        <f>IF(ISERROR(VLOOKUP(H161,'Directive OSH09 (FR)'!$O$6:$P$10,2,FALSE)),"",VLOOKUP(H161,'Directive OSH09 (FR)'!$O$6:$P$10,2,FALSE))</f>
        <v/>
      </c>
      <c r="X161" s="3" t="str">
        <f>IF(ISERROR(VLOOKUP(I161,'Directive OSH09 (FR)'!$O$13:$P$17,2,FALSE)),"",VLOOKUP(I161,'Directive OSH09 (FR)'!$O$13:$P$17,2,FALSE))</f>
        <v/>
      </c>
      <c r="Y161" s="163" t="str">
        <f t="shared" si="129"/>
        <v/>
      </c>
      <c r="Z161" s="417"/>
      <c r="AA161" s="418"/>
      <c r="AB161" s="418"/>
      <c r="AC161" s="418"/>
      <c r="AD161" s="419"/>
      <c r="AE161" s="417"/>
      <c r="AF161" s="418"/>
      <c r="AG161" s="418"/>
      <c r="AH161" s="418"/>
      <c r="AI161" s="419"/>
    </row>
    <row r="162" spans="1:35" s="319" customFormat="1">
      <c r="A162" s="523" t="s">
        <v>341</v>
      </c>
      <c r="B162" s="391"/>
      <c r="C162" s="391"/>
      <c r="D162" s="391"/>
      <c r="E162" s="292"/>
      <c r="F162" s="281"/>
      <c r="G162" s="457"/>
      <c r="H162" s="454"/>
      <c r="I162" s="391"/>
      <c r="J162" s="391" t="str">
        <f>IF(SUM(J163:J167)=0,"",MAX(J163:J167))</f>
        <v/>
      </c>
      <c r="K162" s="24" t="str">
        <f>IF(ISERROR(VLOOKUP(Y162,'Directive OSH09 (FR)'!$T$6:$U$10,2,FALSE)),"",VLOOKUP(Y162,'Directive OSH09 (FR)'!$T$6:$U$10,2,FALSE))</f>
        <v/>
      </c>
      <c r="L162" s="43" t="str">
        <f>IF(ISERROR(VLOOKUP($A162,Dangers!$B$4:$G$1001,4,FALSE)),"ERR",IF(ISBLANK(VLOOKUP($A162,Dangers!$B$4:$G$1001,4,FALSE)),"","Yes"))</f>
        <v>ERR</v>
      </c>
      <c r="M162" s="26" t="str">
        <f>IF(ISERROR(VLOOKUP($A162,Dangers!$B$4:$G$1001,6,FALSE)),"ERR",IF(ISBLANK((VLOOKUP($A162,Dangers!$B$4:$G$1001,6,FALSE))),"","Yes"))</f>
        <v>ERR</v>
      </c>
      <c r="N162" s="26"/>
      <c r="O162" s="26"/>
      <c r="P162" s="26"/>
      <c r="Q162" s="132" t="str">
        <f>IF(OR(L162="Yes",M162="Yes"),MAX(Q163:Q167),"")</f>
        <v/>
      </c>
      <c r="R162" s="34"/>
      <c r="S162" s="43">
        <f>IF(L162="Yes",IF(SUM(S163:S167)=0,0,1),2)</f>
        <v>2</v>
      </c>
      <c r="T162" s="34">
        <f>IF(M162="Yes",IF(SUM(T163:T167)=0,0,1),2)</f>
        <v>2</v>
      </c>
      <c r="U162" s="160">
        <v>0</v>
      </c>
      <c r="V162" s="161">
        <v>0</v>
      </c>
      <c r="W162" s="162" t="str">
        <f>IF(ISERROR(VLOOKUP(H162,'Directive OSH09 (FR)'!$O$6:$P$10,2,FALSE)),"",VLOOKUP(H162,'Directive OSH09 (FR)'!$O$6:$P$10,2,FALSE))</f>
        <v/>
      </c>
      <c r="X162" s="3" t="str">
        <f>IF(ISERROR(VLOOKUP(I162,'Directive OSH09 (FR)'!$O$13:$P$17,2,FALSE)),"",VLOOKUP(I162,'Directive OSH09 (FR)'!$O$13:$P$17,2,FALSE))</f>
        <v/>
      </c>
      <c r="Y162" s="163" t="str">
        <f>IF(J162="","",IF(J162&gt;=161,5,IF(J162&gt;=65,4,IF(J162&gt;=20,3,IF(J162&gt;=9,2,1)))))</f>
        <v/>
      </c>
      <c r="Z162" s="232"/>
      <c r="AA162" s="233"/>
      <c r="AB162" s="233"/>
      <c r="AC162" s="233"/>
      <c r="AD162" s="234"/>
      <c r="AE162" s="232"/>
      <c r="AF162" s="233"/>
      <c r="AG162" s="233"/>
      <c r="AH162" s="233"/>
      <c r="AI162" s="234"/>
    </row>
    <row r="163" spans="1:35" s="319" customFormat="1">
      <c r="A163" s="260" t="s">
        <v>463</v>
      </c>
      <c r="B163" s="8"/>
      <c r="C163" s="8"/>
      <c r="D163" s="8"/>
      <c r="E163" s="266"/>
      <c r="F163" s="267"/>
      <c r="G163" s="321"/>
      <c r="H163" s="7"/>
      <c r="I163" s="8"/>
      <c r="J163" s="8" t="str">
        <f>IF(ISERROR(W163*X163),"",W163*X163)</f>
        <v/>
      </c>
      <c r="K163" s="14" t="str">
        <f>IF(ISERROR(VLOOKUP(Y163,'Directive OSH09 (FR)'!$T$6:$U$10,2,FALSE)),"",VLOOKUP(Y163,'Directive OSH09 (FR)'!$T$6:$U$10,2,FALSE))</f>
        <v/>
      </c>
      <c r="L163" s="126"/>
      <c r="M163" s="127"/>
      <c r="N163" s="27"/>
      <c r="O163" s="27"/>
      <c r="P163" s="27"/>
      <c r="Q163" s="57"/>
      <c r="R163" s="35"/>
      <c r="S163" s="7">
        <f t="shared" ref="S163:T167" si="130">U163</f>
        <v>1</v>
      </c>
      <c r="T163" s="35">
        <f t="shared" si="130"/>
        <v>1</v>
      </c>
      <c r="U163" s="3">
        <f>IF(A163="",0,IF(Q$162="",1,IF(Q$162+$U$84*365&lt;$U$1,1,0)))</f>
        <v>1</v>
      </c>
      <c r="V163" s="163">
        <f>IF(A163="",0,IF(Q$162="",1,IF(Q$162+$V$84*365&lt;$U$1,1,0)))</f>
        <v>1</v>
      </c>
      <c r="W163" s="162" t="str">
        <f>IF(ISERROR(VLOOKUP(H163,'Directive OSH09 (FR)'!$O$6:$P$10,2,FALSE)),"",VLOOKUP(H163,'Directive OSH09 (FR)'!$O$6:$P$10,2,FALSE))</f>
        <v/>
      </c>
      <c r="X163" s="3" t="str">
        <f>IF(ISERROR(VLOOKUP(I163,'Directive OSH09 (FR)'!$O$13:$P$17,2,FALSE)),"",VLOOKUP(I163,'Directive OSH09 (FR)'!$O$13:$P$17,2,FALSE))</f>
        <v/>
      </c>
      <c r="Y163" s="163" t="str">
        <f>IF(J163="","",IF(J163&gt;=161,5,IF(J163&gt;=65,4,IF(J163&gt;=20,3,IF(J163&gt;=9,2,1)))))</f>
        <v/>
      </c>
      <c r="Z163" s="428"/>
      <c r="AA163" s="307"/>
      <c r="AB163" s="307"/>
      <c r="AC163" s="307"/>
      <c r="AD163" s="426"/>
      <c r="AE163" s="428"/>
      <c r="AF163" s="307"/>
      <c r="AG163" s="307"/>
      <c r="AH163" s="307"/>
      <c r="AI163" s="426"/>
    </row>
    <row r="164" spans="1:35" s="319" customFormat="1">
      <c r="A164" s="261"/>
      <c r="B164" s="8"/>
      <c r="C164" s="8"/>
      <c r="D164" s="8"/>
      <c r="E164" s="266"/>
      <c r="F164" s="267"/>
      <c r="G164" s="321"/>
      <c r="H164" s="7"/>
      <c r="I164" s="8"/>
      <c r="J164" s="8" t="str">
        <f t="shared" ref="J164:J167" si="131">IF(ISERROR(W164*X164),"",W164*X164)</f>
        <v/>
      </c>
      <c r="K164" s="14" t="str">
        <f>IF(ISERROR(VLOOKUP(Y164,'Directive OSH09 (FR)'!$T$6:$U$10,2,FALSE)),"",VLOOKUP(Y164,'Directive OSH09 (FR)'!$T$6:$U$10,2,FALSE))</f>
        <v/>
      </c>
      <c r="L164" s="126"/>
      <c r="M164" s="127"/>
      <c r="N164" s="27"/>
      <c r="O164" s="27"/>
      <c r="P164" s="27"/>
      <c r="Q164" s="57"/>
      <c r="R164" s="35"/>
      <c r="S164" s="7">
        <f t="shared" si="130"/>
        <v>0</v>
      </c>
      <c r="T164" s="35">
        <f t="shared" si="130"/>
        <v>0</v>
      </c>
      <c r="U164" s="3">
        <f t="shared" ref="U164:U167" si="132">IF(A164="",0,IF(Q$162="",1,IF(Q$162+$U$84*365&lt;$U$1,1,0)))</f>
        <v>0</v>
      </c>
      <c r="V164" s="163">
        <f t="shared" ref="V164:V167" si="133">IF(A164="",0,IF(Q$162="",1,IF(Q$162+$V$84*365&lt;$U$1,1,0)))</f>
        <v>0</v>
      </c>
      <c r="W164" s="162" t="str">
        <f>IF(ISERROR(VLOOKUP(H164,'Directive OSH09 (FR)'!$O$6:$P$10,2,FALSE)),"",VLOOKUP(H164,'Directive OSH09 (FR)'!$O$6:$P$10,2,FALSE))</f>
        <v/>
      </c>
      <c r="X164" s="3" t="str">
        <f>IF(ISERROR(VLOOKUP(I164,'Directive OSH09 (FR)'!$O$13:$P$17,2,FALSE)),"",VLOOKUP(I164,'Directive OSH09 (FR)'!$O$13:$P$17,2,FALSE))</f>
        <v/>
      </c>
      <c r="Y164" s="163" t="str">
        <f t="shared" ref="Y164:Y167" si="134">IF(J164="","",IF(J164&gt;=161,5,IF(J164&gt;=65,4,IF(J164&gt;=20,3,IF(J164&gt;=9,2,1)))))</f>
        <v/>
      </c>
      <c r="Z164" s="428"/>
      <c r="AA164" s="307"/>
      <c r="AB164" s="307"/>
      <c r="AC164" s="307"/>
      <c r="AD164" s="426"/>
      <c r="AE164" s="428"/>
      <c r="AF164" s="307"/>
      <c r="AG164" s="307"/>
      <c r="AH164" s="307"/>
      <c r="AI164" s="426"/>
    </row>
    <row r="165" spans="1:35" s="319" customFormat="1">
      <c r="A165" s="261"/>
      <c r="B165" s="8"/>
      <c r="C165" s="8"/>
      <c r="D165" s="8"/>
      <c r="E165" s="266"/>
      <c r="F165" s="283"/>
      <c r="G165" s="321"/>
      <c r="H165" s="7"/>
      <c r="I165" s="8"/>
      <c r="J165" s="8" t="str">
        <f t="shared" si="131"/>
        <v/>
      </c>
      <c r="K165" s="14" t="str">
        <f>IF(ISERROR(VLOOKUP(Y165,'Directive OSH09 (FR)'!$T$6:$U$10,2,FALSE)),"",VLOOKUP(Y165,'Directive OSH09 (FR)'!$T$6:$U$10,2,FALSE))</f>
        <v/>
      </c>
      <c r="L165" s="126"/>
      <c r="M165" s="127"/>
      <c r="N165" s="27"/>
      <c r="O165" s="27"/>
      <c r="P165" s="27"/>
      <c r="Q165" s="57"/>
      <c r="R165" s="35"/>
      <c r="S165" s="7">
        <f t="shared" si="130"/>
        <v>0</v>
      </c>
      <c r="T165" s="35">
        <f t="shared" si="130"/>
        <v>0</v>
      </c>
      <c r="U165" s="3">
        <f t="shared" si="132"/>
        <v>0</v>
      </c>
      <c r="V165" s="163">
        <f t="shared" si="133"/>
        <v>0</v>
      </c>
      <c r="W165" s="162" t="str">
        <f>IF(ISERROR(VLOOKUP(H165,'Directive OSH09 (FR)'!$O$6:$P$10,2,FALSE)),"",VLOOKUP(H165,'Directive OSH09 (FR)'!$O$6:$P$10,2,FALSE))</f>
        <v/>
      </c>
      <c r="X165" s="3" t="str">
        <f>IF(ISERROR(VLOOKUP(I165,'Directive OSH09 (FR)'!$O$13:$P$17,2,FALSE)),"",VLOOKUP(I165,'Directive OSH09 (FR)'!$O$13:$P$17,2,FALSE))</f>
        <v/>
      </c>
      <c r="Y165" s="163" t="str">
        <f t="shared" si="134"/>
        <v/>
      </c>
      <c r="Z165" s="428"/>
      <c r="AA165" s="307"/>
      <c r="AB165" s="307"/>
      <c r="AC165" s="307"/>
      <c r="AD165" s="426"/>
      <c r="AE165" s="428"/>
      <c r="AF165" s="307"/>
      <c r="AG165" s="307"/>
      <c r="AH165" s="307"/>
      <c r="AI165" s="426"/>
    </row>
    <row r="166" spans="1:35" s="319" customFormat="1">
      <c r="A166" s="261"/>
      <c r="B166" s="8"/>
      <c r="C166" s="8"/>
      <c r="D166" s="8"/>
      <c r="E166" s="266"/>
      <c r="F166" s="283"/>
      <c r="G166" s="321"/>
      <c r="H166" s="7"/>
      <c r="I166" s="8"/>
      <c r="J166" s="8" t="str">
        <f t="shared" si="131"/>
        <v/>
      </c>
      <c r="K166" s="14" t="str">
        <f>IF(ISERROR(VLOOKUP(Y166,'Directive OSH09 (FR)'!$T$6:$U$10,2,FALSE)),"",VLOOKUP(Y166,'Directive OSH09 (FR)'!$T$6:$U$10,2,FALSE))</f>
        <v/>
      </c>
      <c r="L166" s="126"/>
      <c r="M166" s="127"/>
      <c r="N166" s="27"/>
      <c r="O166" s="27"/>
      <c r="P166" s="27"/>
      <c r="Q166" s="57"/>
      <c r="R166" s="35"/>
      <c r="S166" s="7">
        <f t="shared" si="130"/>
        <v>0</v>
      </c>
      <c r="T166" s="35">
        <f t="shared" si="130"/>
        <v>0</v>
      </c>
      <c r="U166" s="3">
        <f t="shared" si="132"/>
        <v>0</v>
      </c>
      <c r="V166" s="163">
        <f t="shared" si="133"/>
        <v>0</v>
      </c>
      <c r="W166" s="162" t="str">
        <f>IF(ISERROR(VLOOKUP(H166,'Directive OSH09 (FR)'!$O$6:$P$10,2,FALSE)),"",VLOOKUP(H166,'Directive OSH09 (FR)'!$O$6:$P$10,2,FALSE))</f>
        <v/>
      </c>
      <c r="X166" s="3" t="str">
        <f>IF(ISERROR(VLOOKUP(I166,'Directive OSH09 (FR)'!$O$13:$P$17,2,FALSE)),"",VLOOKUP(I166,'Directive OSH09 (FR)'!$O$13:$P$17,2,FALSE))</f>
        <v/>
      </c>
      <c r="Y166" s="163" t="str">
        <f t="shared" si="134"/>
        <v/>
      </c>
      <c r="Z166" s="428"/>
      <c r="AA166" s="307"/>
      <c r="AB166" s="307"/>
      <c r="AC166" s="307"/>
      <c r="AD166" s="426"/>
      <c r="AE166" s="428"/>
      <c r="AF166" s="307"/>
      <c r="AG166" s="307"/>
      <c r="AH166" s="307"/>
      <c r="AI166" s="426"/>
    </row>
    <row r="167" spans="1:35" s="319" customFormat="1" ht="5.25" customHeight="1">
      <c r="A167" s="405"/>
      <c r="B167" s="62"/>
      <c r="C167" s="62"/>
      <c r="D167" s="62"/>
      <c r="E167" s="293"/>
      <c r="F167" s="293"/>
      <c r="G167" s="461"/>
      <c r="H167" s="61"/>
      <c r="I167" s="62"/>
      <c r="J167" s="62" t="str">
        <f t="shared" si="131"/>
        <v/>
      </c>
      <c r="K167" s="63" t="str">
        <f>IF(ISERROR(VLOOKUP(Y167,'Directive OSH09 (FR)'!$T$6:$U$10,2,FALSE)),"",VLOOKUP(Y167,'Directive OSH09 (FR)'!$T$6:$U$10,2,FALSE))</f>
        <v/>
      </c>
      <c r="L167" s="73"/>
      <c r="M167" s="74"/>
      <c r="N167" s="74"/>
      <c r="O167" s="74"/>
      <c r="P167" s="74"/>
      <c r="Q167" s="75"/>
      <c r="R167" s="76"/>
      <c r="S167" s="61">
        <f t="shared" si="130"/>
        <v>0</v>
      </c>
      <c r="T167" s="66">
        <f t="shared" si="130"/>
        <v>0</v>
      </c>
      <c r="U167" s="61">
        <f t="shared" si="132"/>
        <v>0</v>
      </c>
      <c r="V167" s="66">
        <f t="shared" si="133"/>
        <v>0</v>
      </c>
      <c r="W167" s="166" t="str">
        <f>IF(ISERROR(VLOOKUP(H167,'Directive OSH09 (FR)'!$O$6:$P$10,2,FALSE)),"",VLOOKUP(H167,'Directive OSH09 (FR)'!$O$6:$P$10,2,FALSE))</f>
        <v/>
      </c>
      <c r="X167" s="167" t="str">
        <f>IF(ISERROR(VLOOKUP(I167,'Directive OSH09 (FR)'!$O$13:$P$17,2,FALSE)),"",VLOOKUP(I167,'Directive OSH09 (FR)'!$O$13:$P$17,2,FALSE))</f>
        <v/>
      </c>
      <c r="Y167" s="168" t="str">
        <f t="shared" si="134"/>
        <v/>
      </c>
      <c r="Z167" s="429"/>
      <c r="AA167" s="430"/>
      <c r="AB167" s="430"/>
      <c r="AC167" s="430"/>
      <c r="AD167" s="431"/>
      <c r="AE167" s="429"/>
      <c r="AF167" s="430"/>
      <c r="AG167" s="430"/>
      <c r="AH167" s="430"/>
      <c r="AI167" s="431"/>
    </row>
    <row r="168" spans="1:35" s="319" customFormat="1">
      <c r="A168" s="406"/>
      <c r="K168" s="3"/>
      <c r="L168" s="3"/>
      <c r="M168" s="3"/>
      <c r="N168" s="3"/>
      <c r="O168" s="3"/>
      <c r="P168" s="3"/>
      <c r="Q168" s="3"/>
      <c r="R168" s="3"/>
      <c r="S168" s="3"/>
      <c r="T168" s="3"/>
    </row>
  </sheetData>
  <mergeCells count="6">
    <mergeCell ref="AE10:AI10"/>
    <mergeCell ref="D8:G8"/>
    <mergeCell ref="G10:K10"/>
    <mergeCell ref="L10:R10"/>
    <mergeCell ref="S10:Y10"/>
    <mergeCell ref="Z10:AD10"/>
  </mergeCells>
  <conditionalFormatting sqref="K168:T65536 K11:V11">
    <cfRule type="cellIs" dxfId="574" priority="359" stopIfTrue="1" operator="equal">
      <formula>"5-Risque Intolérable"</formula>
    </cfRule>
    <cfRule type="cellIs" dxfId="573" priority="360" stopIfTrue="1" operator="equal">
      <formula>"4-Risque Substantiel"</formula>
    </cfRule>
    <cfRule type="cellIs" dxfId="572" priority="361" stopIfTrue="1" operator="between">
      <formula>"2-Risque Tolérable"</formula>
      <formula>"3-Risque Modéré"</formula>
    </cfRule>
  </conditionalFormatting>
  <conditionalFormatting sqref="N162:P162 R162 R108 N156:P156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R138 K12:K54 K56:K66 K124:K132 K135:K138 K158:K167 K68:K84 K152:K156 K140:K150 K86:K120">
    <cfRule type="expression" dxfId="571" priority="362" stopIfTrue="1">
      <formula>LEFT(K12,1)="5"</formula>
    </cfRule>
    <cfRule type="expression" dxfId="570" priority="363" stopIfTrue="1">
      <formula>LEFT(K12,1)="4"</formula>
    </cfRule>
    <cfRule type="expression" dxfId="569" priority="364" stopIfTrue="1">
      <formula>OR(LEFT(K12,1)="3",LEFT(K12,1)="2")</formula>
    </cfRule>
  </conditionalFormatting>
  <conditionalFormatting sqref="L18 L150 L24 L30 L156 L36 L42 L48 L54 L60 L66 L72 L78 L84 L90 L96 L102 L108 L162 L114 L120 L126 L132 L138 L144 L12">
    <cfRule type="expression" dxfId="568" priority="365" stopIfTrue="1">
      <formula>$S12=1</formula>
    </cfRule>
    <cfRule type="expression" dxfId="567" priority="366" stopIfTrue="1">
      <formula>$S12=0</formula>
    </cfRule>
  </conditionalFormatting>
  <conditionalFormatting sqref="M18 M144 M24 M30 M162 M36 M42 M48 M54 M60 M66 M72 M78 M84 M90 M96 M102 M108 M114 M120 M126 M132 M156 M150 M138 M12">
    <cfRule type="expression" dxfId="566" priority="367" stopIfTrue="1">
      <formula>$T12=1</formula>
    </cfRule>
    <cfRule type="expression" dxfId="565" priority="368" stopIfTrue="1">
      <formula>$T12=0</formula>
    </cfRule>
  </conditionalFormatting>
  <conditionalFormatting sqref="D8:G8">
    <cfRule type="expression" dxfId="564" priority="369" stopIfTrue="1">
      <formula>($F$9&lt;=0.85*$C$7)</formula>
    </cfRule>
  </conditionalFormatting>
  <conditionalFormatting sqref="R162 R108 R138 R144 R150 R132 R12 R30 R42 R66 R78 R90 R102 R114 R18 R24 R36 R48 R54 R60 R126 R156 R72 R84 R96 R120">
    <cfRule type="expression" dxfId="563" priority="356" stopIfTrue="1">
      <formula>LEFT(R12,1)="5"</formula>
    </cfRule>
    <cfRule type="expression" dxfId="562" priority="357" stopIfTrue="1">
      <formula>LEFT(R12,1)="4"</formula>
    </cfRule>
    <cfRule type="expression" dxfId="561" priority="358" stopIfTrue="1">
      <formula>OR(LEFT(R12,1)="3",LEFT(R12,1)="2")</formula>
    </cfRule>
  </conditionalFormatting>
  <conditionalFormatting sqref="R162 R108 R138 R144 R150 R132 R12 R30 R42 R66 R78 R90 R102 R114 R18 R24 R36 R48 R54 R60 R126 R156 R72 R84 R96 R120">
    <cfRule type="expression" dxfId="560" priority="353" stopIfTrue="1">
      <formula>LEFT(R12,1)="5"</formula>
    </cfRule>
    <cfRule type="expression" dxfId="559" priority="354" stopIfTrue="1">
      <formula>LEFT(R12,1)="4"</formula>
    </cfRule>
    <cfRule type="expression" dxfId="558" priority="355" stopIfTrue="1">
      <formula>OR(LEFT(R12,1)="3",LEFT(R12,1)="2")</formula>
    </cfRule>
  </conditionalFormatting>
  <conditionalFormatting sqref="K11:V11 K168:T65536">
    <cfRule type="cellIs" dxfId="557" priority="350" stopIfTrue="1" operator="equal">
      <formula>"5-Risque Intolérable"</formula>
    </cfRule>
    <cfRule type="cellIs" dxfId="556" priority="351" stopIfTrue="1" operator="equal">
      <formula>"4-Risque Substantiel"</formula>
    </cfRule>
    <cfRule type="cellIs" dxfId="555" priority="352"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554" priority="347" stopIfTrue="1">
      <formula>LEFT(K12,1)="5"</formula>
    </cfRule>
    <cfRule type="expression" dxfId="553" priority="348" stopIfTrue="1">
      <formula>LEFT(K12,1)="4"</formula>
    </cfRule>
    <cfRule type="expression" dxfId="552" priority="349" stopIfTrue="1">
      <formula>OR(LEFT(K12,1)="3",LEFT(K12,1)="2")</formula>
    </cfRule>
  </conditionalFormatting>
  <conditionalFormatting sqref="D8:G8">
    <cfRule type="expression" dxfId="551" priority="346" stopIfTrue="1">
      <formula>($F$9&lt;=0.85*$C$7)</formula>
    </cfRule>
  </conditionalFormatting>
  <conditionalFormatting sqref="L18 L150 L24 L30 L156 L36 L42 L48 L54 L60 L66 L72 L78 L84 L90 L96 L102 L108 L12 L114 L120 L126 L132 L138 L144 L162">
    <cfRule type="expression" dxfId="550" priority="344" stopIfTrue="1">
      <formula>$S12=1</formula>
    </cfRule>
    <cfRule type="expression" dxfId="549" priority="345" stopIfTrue="1">
      <formula>$S12=0</formula>
    </cfRule>
  </conditionalFormatting>
  <conditionalFormatting sqref="M18 M144 M24 M30 M12 M36 M42 M48 M54 M60 M66 M72 M78 M84 M90 M96 M102 M108 M114 M120 M126 M132 M156 M150 M138 M162">
    <cfRule type="expression" dxfId="548" priority="342" stopIfTrue="1">
      <formula>$T12=1</formula>
    </cfRule>
    <cfRule type="expression" dxfId="547" priority="343" stopIfTrue="1">
      <formula>$T12=0</formula>
    </cfRule>
  </conditionalFormatting>
  <conditionalFormatting sqref="R162 R108 R138 R144 R150 R132 R12 R30 R42 R66 R78 R90 R102 R114 R18 R24 R36 R48 R54 R60 R126 R156 R72 R84 R96 R120">
    <cfRule type="expression" dxfId="546" priority="339" stopIfTrue="1">
      <formula>LEFT(R12,1)="5"</formula>
    </cfRule>
    <cfRule type="expression" dxfId="545" priority="340" stopIfTrue="1">
      <formula>LEFT(R12,1)="4"</formula>
    </cfRule>
    <cfRule type="expression" dxfId="544" priority="341" stopIfTrue="1">
      <formula>OR(LEFT(R12,1)="3",LEFT(R12,1)="2")</formula>
    </cfRule>
  </conditionalFormatting>
  <conditionalFormatting sqref="R162 R108 R138 R144 R150 R132 R12 R30 R42 R66 R78 R90 R102 R114 R18 R24 R36 R48 R54 R60 R126 R156 R72 R84 R96 R120">
    <cfRule type="expression" dxfId="543" priority="336" stopIfTrue="1">
      <formula>LEFT(R12,1)="5"</formula>
    </cfRule>
    <cfRule type="expression" dxfId="542" priority="337" stopIfTrue="1">
      <formula>LEFT(R12,1)="4"</formula>
    </cfRule>
    <cfRule type="expression" dxfId="541" priority="338" stopIfTrue="1">
      <formula>OR(LEFT(R12,1)="3",LEFT(R12,1)="2")</formula>
    </cfRule>
  </conditionalFormatting>
  <conditionalFormatting sqref="K11:V11 K168:T65536">
    <cfRule type="cellIs" dxfId="540" priority="333" stopIfTrue="1" operator="equal">
      <formula>"5-Risque Intolérable"</formula>
    </cfRule>
    <cfRule type="cellIs" dxfId="539" priority="334" stopIfTrue="1" operator="equal">
      <formula>"4-Risque Substantiel"</formula>
    </cfRule>
    <cfRule type="cellIs" dxfId="538" priority="335"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537" priority="330" stopIfTrue="1">
      <formula>LEFT(K12,1)="5"</formula>
    </cfRule>
    <cfRule type="expression" dxfId="536" priority="331" stopIfTrue="1">
      <formula>LEFT(K12,1)="4"</formula>
    </cfRule>
    <cfRule type="expression" dxfId="535" priority="332" stopIfTrue="1">
      <formula>OR(LEFT(K12,1)="3",LEFT(K12,1)="2")</formula>
    </cfRule>
  </conditionalFormatting>
  <conditionalFormatting sqref="D8:G8">
    <cfRule type="expression" dxfId="534" priority="329" stopIfTrue="1">
      <formula>($F$9&lt;=0.85*$C$7)</formula>
    </cfRule>
  </conditionalFormatting>
  <conditionalFormatting sqref="L18 L150 L24 L30 L156 L36 L42 L48 L54 L60 L66 L72 L78 L84 L90 L96 L102 L108 L12 L114 L120 L126 L132 L138 L144 L162">
    <cfRule type="expression" dxfId="533" priority="327" stopIfTrue="1">
      <formula>$S12=1</formula>
    </cfRule>
    <cfRule type="expression" dxfId="532" priority="328" stopIfTrue="1">
      <formula>$S12=0</formula>
    </cfRule>
  </conditionalFormatting>
  <conditionalFormatting sqref="M18 M144 M24 M30 M12 M36 M42 M48 M54 M60 M66 M72 M78 M84 M90 M96 M102 M108 M114 M120 M126 M132 M156 M150 M138 M162">
    <cfRule type="expression" dxfId="531" priority="325" stopIfTrue="1">
      <formula>$T12=1</formula>
    </cfRule>
    <cfRule type="expression" dxfId="530" priority="326" stopIfTrue="1">
      <formula>$T12=0</formula>
    </cfRule>
  </conditionalFormatting>
  <conditionalFormatting sqref="R162 R108 R138 R144 R150 R132 R12 R30 R42 R66 R78 R90 R102 R114 R18 R24 R36 R48 R54 R60 R126 R156 R72 R84 R96 R120">
    <cfRule type="expression" dxfId="529" priority="322" stopIfTrue="1">
      <formula>LEFT(R12,1)="5"</formula>
    </cfRule>
    <cfRule type="expression" dxfId="528" priority="323" stopIfTrue="1">
      <formula>LEFT(R12,1)="4"</formula>
    </cfRule>
    <cfRule type="expression" dxfId="527" priority="324" stopIfTrue="1">
      <formula>OR(LEFT(R12,1)="3",LEFT(R12,1)="2")</formula>
    </cfRule>
  </conditionalFormatting>
  <conditionalFormatting sqref="R162 R108 R138 R144 R150 R132 R12 R30 R42 R66 R78 R90 R102 R114 R18 R24 R36 R48 R54 R60 R126 R156 R72 R84 R96 R120">
    <cfRule type="expression" dxfId="526" priority="319" stopIfTrue="1">
      <formula>LEFT(R12,1)="5"</formula>
    </cfRule>
    <cfRule type="expression" dxfId="525" priority="320" stopIfTrue="1">
      <formula>LEFT(R12,1)="4"</formula>
    </cfRule>
    <cfRule type="expression" dxfId="524" priority="321" stopIfTrue="1">
      <formula>OR(LEFT(R12,1)="3",LEFT(R12,1)="2")</formula>
    </cfRule>
  </conditionalFormatting>
  <conditionalFormatting sqref="K11:V11 K168:T65536">
    <cfRule type="cellIs" dxfId="523" priority="316" stopIfTrue="1" operator="equal">
      <formula>"5-Risque Intolérable"</formula>
    </cfRule>
    <cfRule type="cellIs" dxfId="522" priority="317" stopIfTrue="1" operator="equal">
      <formula>"4-Risque Substantiel"</formula>
    </cfRule>
    <cfRule type="cellIs" dxfId="521" priority="318"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520" priority="313" stopIfTrue="1">
      <formula>LEFT(K12,1)="5"</formula>
    </cfRule>
    <cfRule type="expression" dxfId="519" priority="314" stopIfTrue="1">
      <formula>LEFT(K12,1)="4"</formula>
    </cfRule>
    <cfRule type="expression" dxfId="518" priority="315" stopIfTrue="1">
      <formula>OR(LEFT(K12,1)="3",LEFT(K12,1)="2")</formula>
    </cfRule>
  </conditionalFormatting>
  <conditionalFormatting sqref="D8:G8">
    <cfRule type="expression" dxfId="517" priority="312" stopIfTrue="1">
      <formula>($F$9&lt;=0.85*$C$7)</formula>
    </cfRule>
  </conditionalFormatting>
  <conditionalFormatting sqref="L18 L150 L24 L30 L156 L36 L42 L48 L54 L60 L66 L72 L78 L84 L90 L96 L102 L108 L12 L114 L120 L126 L132 L138 L144 L162">
    <cfRule type="expression" dxfId="516" priority="310" stopIfTrue="1">
      <formula>$S12=1</formula>
    </cfRule>
    <cfRule type="expression" dxfId="515" priority="311" stopIfTrue="1">
      <formula>$S12=0</formula>
    </cfRule>
  </conditionalFormatting>
  <conditionalFormatting sqref="M18 M144 M24 M30 M12 M36 M42 M48 M54 M60 M66 M72 M78 M84 M90 M96 M102 M108 M114 M120 M126 M132 M156 M150 M138 M162">
    <cfRule type="expression" dxfId="514" priority="308" stopIfTrue="1">
      <formula>$T12=1</formula>
    </cfRule>
    <cfRule type="expression" dxfId="513" priority="309" stopIfTrue="1">
      <formula>$T12=0</formula>
    </cfRule>
  </conditionalFormatting>
  <conditionalFormatting sqref="R162 R108 R138 R144 R150 R132 R12 R30 R42 R66 R78 R90 R102 R114 R18 R24 R36 R48 R54 R60 R126 R156 R72 R84 R96 R120">
    <cfRule type="expression" dxfId="512" priority="305" stopIfTrue="1">
      <formula>LEFT(R12,1)="5"</formula>
    </cfRule>
    <cfRule type="expression" dxfId="511" priority="306" stopIfTrue="1">
      <formula>LEFT(R12,1)="4"</formula>
    </cfRule>
    <cfRule type="expression" dxfId="510" priority="307" stopIfTrue="1">
      <formula>OR(LEFT(R12,1)="3",LEFT(R12,1)="2")</formula>
    </cfRule>
  </conditionalFormatting>
  <conditionalFormatting sqref="R162 R108 R138 R144 R150 R132 R12 R30 R42 R66 R78 R90 R102 R114 R18 R24 R36 R48 R54 R60 R126 R156 R72 R84 R96 R120">
    <cfRule type="expression" dxfId="509" priority="302" stopIfTrue="1">
      <formula>LEFT(R12,1)="5"</formula>
    </cfRule>
    <cfRule type="expression" dxfId="508" priority="303" stopIfTrue="1">
      <formula>LEFT(R12,1)="4"</formula>
    </cfRule>
    <cfRule type="expression" dxfId="507" priority="304" stopIfTrue="1">
      <formula>OR(LEFT(R12,1)="3",LEFT(R12,1)="2")</formula>
    </cfRule>
  </conditionalFormatting>
  <conditionalFormatting sqref="K11:V11 K168:T65536">
    <cfRule type="cellIs" dxfId="506" priority="299" stopIfTrue="1" operator="equal">
      <formula>"5-Risque Intolérable"</formula>
    </cfRule>
    <cfRule type="cellIs" dxfId="505" priority="300" stopIfTrue="1" operator="equal">
      <formula>"4-Risque Substantiel"</formula>
    </cfRule>
    <cfRule type="cellIs" dxfId="504" priority="301"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503" priority="296" stopIfTrue="1">
      <formula>LEFT(K12,1)="5"</formula>
    </cfRule>
    <cfRule type="expression" dxfId="502" priority="297" stopIfTrue="1">
      <formula>LEFT(K12,1)="4"</formula>
    </cfRule>
    <cfRule type="expression" dxfId="501" priority="298" stopIfTrue="1">
      <formula>OR(LEFT(K12,1)="3",LEFT(K12,1)="2")</formula>
    </cfRule>
  </conditionalFormatting>
  <conditionalFormatting sqref="D8:G8">
    <cfRule type="expression" dxfId="500" priority="295" stopIfTrue="1">
      <formula>($F$9&lt;=0.85*$C$7)</formula>
    </cfRule>
  </conditionalFormatting>
  <conditionalFormatting sqref="L18 L150 L24 L30 L156 L36 L42 L48 L54 L60 L66 L72 L78 L84 L90 L96 L102 L108 L12 L114 L120 L126 L132 L138 L144 L162">
    <cfRule type="expression" dxfId="499" priority="293" stopIfTrue="1">
      <formula>$S12=1</formula>
    </cfRule>
    <cfRule type="expression" dxfId="498" priority="294" stopIfTrue="1">
      <formula>$S12=0</formula>
    </cfRule>
  </conditionalFormatting>
  <conditionalFormatting sqref="M18 M144 M24 M30 M12 M36 M42 M48 M54 M60 M66 M72 M78 M84 M90 M96 M102 M108 M114 M120 M126 M132 M156 M150 M138 M162">
    <cfRule type="expression" dxfId="497" priority="291" stopIfTrue="1">
      <formula>$T12=1</formula>
    </cfRule>
    <cfRule type="expression" dxfId="496" priority="292" stopIfTrue="1">
      <formula>$T12=0</formula>
    </cfRule>
  </conditionalFormatting>
  <conditionalFormatting sqref="R162 R108 R138 R144 R150 R132 R12 R30 R42 R66 R78 R90 R102 R114 R18 R24 R36 R48 R54 R60 R126 R156 R72 R84 R96 R120">
    <cfRule type="expression" dxfId="495" priority="288" stopIfTrue="1">
      <formula>LEFT(R12,1)="5"</formula>
    </cfRule>
    <cfRule type="expression" dxfId="494" priority="289" stopIfTrue="1">
      <formula>LEFT(R12,1)="4"</formula>
    </cfRule>
    <cfRule type="expression" dxfId="493" priority="290" stopIfTrue="1">
      <formula>OR(LEFT(R12,1)="3",LEFT(R12,1)="2")</formula>
    </cfRule>
  </conditionalFormatting>
  <conditionalFormatting sqref="R162 R108 R138 R144 R150 R132 R12 R30 R42 R66 R78 R90 R102 R114 R18 R24 R36 R48 R54 R60 R126 R156 R72 R84 R96 R120">
    <cfRule type="expression" dxfId="492" priority="285" stopIfTrue="1">
      <formula>LEFT(R12,1)="5"</formula>
    </cfRule>
    <cfRule type="expression" dxfId="491" priority="286" stopIfTrue="1">
      <formula>LEFT(R12,1)="4"</formula>
    </cfRule>
    <cfRule type="expression" dxfId="490" priority="287" stopIfTrue="1">
      <formula>OR(LEFT(R12,1)="3",LEFT(R12,1)="2")</formula>
    </cfRule>
  </conditionalFormatting>
  <conditionalFormatting sqref="K11:V11 K168:T65536">
    <cfRule type="cellIs" dxfId="489" priority="282" stopIfTrue="1" operator="equal">
      <formula>"5-Risque Intolérable"</formula>
    </cfRule>
    <cfRule type="cellIs" dxfId="488" priority="283" stopIfTrue="1" operator="equal">
      <formula>"4-Risque Substantiel"</formula>
    </cfRule>
    <cfRule type="cellIs" dxfId="487" priority="284"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486" priority="279" stopIfTrue="1">
      <formula>LEFT(K12,1)="5"</formula>
    </cfRule>
    <cfRule type="expression" dxfId="485" priority="280" stopIfTrue="1">
      <formula>LEFT(K12,1)="4"</formula>
    </cfRule>
    <cfRule type="expression" dxfId="484" priority="281" stopIfTrue="1">
      <formula>OR(LEFT(K12,1)="3",LEFT(K12,1)="2")</formula>
    </cfRule>
  </conditionalFormatting>
  <conditionalFormatting sqref="D8:G8">
    <cfRule type="expression" dxfId="483" priority="278" stopIfTrue="1">
      <formula>($F$9&lt;=0.85*$C$7)</formula>
    </cfRule>
  </conditionalFormatting>
  <conditionalFormatting sqref="L18 L150 L24 L30 L156 L36 L42 L48 L54 L60 L66 L72 L78 L84 L90 L96 L102 L108 L12 L114 L120 L126 L132 L138 L144 L162">
    <cfRule type="expression" dxfId="482" priority="276" stopIfTrue="1">
      <formula>$S12=1</formula>
    </cfRule>
    <cfRule type="expression" dxfId="481" priority="277" stopIfTrue="1">
      <formula>$S12=0</formula>
    </cfRule>
  </conditionalFormatting>
  <conditionalFormatting sqref="M18 M144 M24 M30 M12 M36 M42 M48 M54 M60 M66 M72 M78 M84 M90 M96 M102 M108 M114 M120 M126 M132 M156 M150 M138 M162">
    <cfRule type="expression" dxfId="480" priority="274" stopIfTrue="1">
      <formula>$T12=1</formula>
    </cfRule>
    <cfRule type="expression" dxfId="479" priority="275" stopIfTrue="1">
      <formula>$T12=0</formula>
    </cfRule>
  </conditionalFormatting>
  <conditionalFormatting sqref="R162 R108 R138 R144 R150 R132 R12 R30 R42 R66 R78 R90 R102 R114 R18 R24 R36 R48 R54 R60 R126 R156 R72 R84 R96 R120">
    <cfRule type="expression" dxfId="478" priority="271" stopIfTrue="1">
      <formula>LEFT(R12,1)="5"</formula>
    </cfRule>
    <cfRule type="expression" dxfId="477" priority="272" stopIfTrue="1">
      <formula>LEFT(R12,1)="4"</formula>
    </cfRule>
    <cfRule type="expression" dxfId="476" priority="273" stopIfTrue="1">
      <formula>OR(LEFT(R12,1)="3",LEFT(R12,1)="2")</formula>
    </cfRule>
  </conditionalFormatting>
  <conditionalFormatting sqref="R162 R108 R138 R144 R150 R132 R12 R30 R42 R66 R78 R90 R102 R114 R18 R24 R36 R48 R54 R60 R126 R156 R72 R84 R96 R120">
    <cfRule type="expression" dxfId="475" priority="268" stopIfTrue="1">
      <formula>LEFT(R12,1)="5"</formula>
    </cfRule>
    <cfRule type="expression" dxfId="474" priority="269" stopIfTrue="1">
      <formula>LEFT(R12,1)="4"</formula>
    </cfRule>
    <cfRule type="expression" dxfId="473" priority="270" stopIfTrue="1">
      <formula>OR(LEFT(R12,1)="3",LEFT(R12,1)="2")</formula>
    </cfRule>
  </conditionalFormatting>
  <conditionalFormatting sqref="K11:V11 K168:T65536">
    <cfRule type="cellIs" dxfId="472" priority="265" stopIfTrue="1" operator="equal">
      <formula>"5-Risque Intolérable"</formula>
    </cfRule>
    <cfRule type="cellIs" dxfId="471" priority="266" stopIfTrue="1" operator="equal">
      <formula>"4-Risque Substantiel"</formula>
    </cfRule>
    <cfRule type="cellIs" dxfId="470" priority="267"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469" priority="262" stopIfTrue="1">
      <formula>LEFT(K12,1)="5"</formula>
    </cfRule>
    <cfRule type="expression" dxfId="468" priority="263" stopIfTrue="1">
      <formula>LEFT(K12,1)="4"</formula>
    </cfRule>
    <cfRule type="expression" dxfId="467" priority="264" stopIfTrue="1">
      <formula>OR(LEFT(K12,1)="3",LEFT(K12,1)="2")</formula>
    </cfRule>
  </conditionalFormatting>
  <conditionalFormatting sqref="D8:G8">
    <cfRule type="expression" dxfId="466" priority="261" stopIfTrue="1">
      <formula>($F$9&lt;=0.85*$C$7)</formula>
    </cfRule>
  </conditionalFormatting>
  <conditionalFormatting sqref="L18 L150 L24 L30 L156 L36 L42 L48 L54 L60 L66 L72 L78 L84 L90 L96 L102 L108 L12 L114 L120 L126 L132 L138 L144 L162">
    <cfRule type="expression" dxfId="465" priority="259" stopIfTrue="1">
      <formula>$S12=1</formula>
    </cfRule>
    <cfRule type="expression" dxfId="464" priority="260" stopIfTrue="1">
      <formula>$S12=0</formula>
    </cfRule>
  </conditionalFormatting>
  <conditionalFormatting sqref="M18 M144 M24 M30 M12 M36 M42 M48 M54 M60 M66 M72 M78 M84 M90 M96 M102 M108 M114 M120 M126 M132 M156 M150 M138 M162">
    <cfRule type="expression" dxfId="463" priority="257" stopIfTrue="1">
      <formula>$T12=1</formula>
    </cfRule>
    <cfRule type="expression" dxfId="462" priority="258" stopIfTrue="1">
      <formula>$T12=0</formula>
    </cfRule>
  </conditionalFormatting>
  <conditionalFormatting sqref="R162 R108 R138 R144 R150 R132 R12 R30 R42 R66 R78 R90 R102 R114 R18 R24 R36 R48 R54 R60 R126 R156 R72 R84 R96 R120">
    <cfRule type="expression" dxfId="461" priority="254" stopIfTrue="1">
      <formula>LEFT(R12,1)="5"</formula>
    </cfRule>
    <cfRule type="expression" dxfId="460" priority="255" stopIfTrue="1">
      <formula>LEFT(R12,1)="4"</formula>
    </cfRule>
    <cfRule type="expression" dxfId="459" priority="256" stopIfTrue="1">
      <formula>OR(LEFT(R12,1)="3",LEFT(R12,1)="2")</formula>
    </cfRule>
  </conditionalFormatting>
  <conditionalFormatting sqref="R162 R108 R138 R144 R150 R132 R12 R30 R42 R66 R78 R90 R102 R114 R18 R24 R36 R48 R54 R60 R126 R156 R72 R84 R96 R120">
    <cfRule type="expression" dxfId="458" priority="251" stopIfTrue="1">
      <formula>LEFT(R12,1)="5"</formula>
    </cfRule>
    <cfRule type="expression" dxfId="457" priority="252" stopIfTrue="1">
      <formula>LEFT(R12,1)="4"</formula>
    </cfRule>
    <cfRule type="expression" dxfId="456" priority="253" stopIfTrue="1">
      <formula>OR(LEFT(R12,1)="3",LEFT(R12,1)="2")</formula>
    </cfRule>
  </conditionalFormatting>
  <conditionalFormatting sqref="K11:V11 K168:T65536">
    <cfRule type="cellIs" dxfId="455" priority="248" stopIfTrue="1" operator="equal">
      <formula>"5-Risque Intolérable"</formula>
    </cfRule>
    <cfRule type="cellIs" dxfId="454" priority="249" stopIfTrue="1" operator="equal">
      <formula>"4-Risque Substantiel"</formula>
    </cfRule>
    <cfRule type="cellIs" dxfId="453" priority="250"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54 K56:K66 K124:K132 K135:K138 K158:K167 K68:K84 K152:K156 K140:K150 K86:K120">
    <cfRule type="expression" dxfId="452" priority="245" stopIfTrue="1">
      <formula>LEFT(K12,1)="5"</formula>
    </cfRule>
    <cfRule type="expression" dxfId="451" priority="246" stopIfTrue="1">
      <formula>LEFT(K12,1)="4"</formula>
    </cfRule>
    <cfRule type="expression" dxfId="450" priority="247" stopIfTrue="1">
      <formula>OR(LEFT(K12,1)="3",LEFT(K12,1)="2")</formula>
    </cfRule>
  </conditionalFormatting>
  <conditionalFormatting sqref="D8:G8">
    <cfRule type="expression" dxfId="449" priority="244" stopIfTrue="1">
      <formula>($F$9&lt;=0.85*$C$7)</formula>
    </cfRule>
  </conditionalFormatting>
  <conditionalFormatting sqref="L18 L150 L24 L30 L156 L36 L42 L48 L54 L60 L66 L72 L78 L84 L90 L96 L102 L108 L12 L114 L120 L126 L132 L138 L144 L162">
    <cfRule type="expression" dxfId="448" priority="242" stopIfTrue="1">
      <formula>$S12=1</formula>
    </cfRule>
    <cfRule type="expression" dxfId="447" priority="243" stopIfTrue="1">
      <formula>$S12=0</formula>
    </cfRule>
  </conditionalFormatting>
  <conditionalFormatting sqref="M18 M144 M24 M30 M12 M36 M42 M48 M54 M60 M66 M72 M78 M84 M90 M96 M102 M108 M114 M120 M126 M132 M156 M150 M138 M162">
    <cfRule type="expression" dxfId="446" priority="240" stopIfTrue="1">
      <formula>$T12=1</formula>
    </cfRule>
    <cfRule type="expression" dxfId="445" priority="241" stopIfTrue="1">
      <formula>$T12=0</formula>
    </cfRule>
  </conditionalFormatting>
  <conditionalFormatting sqref="R162 R108 R138 R144 R150 R132 R12 R30 R42 R66 R78 R90 R102 R114 R18 R24 R36 R48 R54 R60 R126 R156 R72 R84 R96 R120">
    <cfRule type="expression" dxfId="444" priority="237" stopIfTrue="1">
      <formula>LEFT(R12,1)="5"</formula>
    </cfRule>
    <cfRule type="expression" dxfId="443" priority="238" stopIfTrue="1">
      <formula>LEFT(R12,1)="4"</formula>
    </cfRule>
    <cfRule type="expression" dxfId="442" priority="239" stopIfTrue="1">
      <formula>OR(LEFT(R12,1)="3",LEFT(R12,1)="2")</formula>
    </cfRule>
  </conditionalFormatting>
  <conditionalFormatting sqref="R162 R108 R138 R144 R150 R132 R12 R30 R42 R66 R78 R90 R102 R114 R18 R24 R36 R48 R54 R60 R126 R156 R72 R84 R96 R120">
    <cfRule type="expression" dxfId="441" priority="234" stopIfTrue="1">
      <formula>LEFT(R12,1)="5"</formula>
    </cfRule>
    <cfRule type="expression" dxfId="440" priority="235" stopIfTrue="1">
      <formula>LEFT(R12,1)="4"</formula>
    </cfRule>
    <cfRule type="expression" dxfId="439" priority="236" stopIfTrue="1">
      <formula>OR(LEFT(R12,1)="3",LEFT(R12,1)="2")</formula>
    </cfRule>
  </conditionalFormatting>
  <conditionalFormatting sqref="K168:T65536 K11:V11">
    <cfRule type="cellIs" dxfId="438" priority="231" stopIfTrue="1" operator="equal">
      <formula>"5-Risque Intolérable"</formula>
    </cfRule>
    <cfRule type="cellIs" dxfId="437" priority="232" stopIfTrue="1" operator="equal">
      <formula>"4-Risque Substantiel"</formula>
    </cfRule>
    <cfRule type="cellIs" dxfId="436" priority="233" stopIfTrue="1" operator="between">
      <formula>"2-Risque Tolérable"</formula>
      <formula>"3-Risque Modéré"</formula>
    </cfRule>
  </conditionalFormatting>
  <conditionalFormatting sqref="N162:P162 R162 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K12:K54 K56:K66 K124:K132 K135:K138 K158:K167 K68:K84 K152:K156 K140:K150 K86:K120">
    <cfRule type="expression" dxfId="435" priority="228" stopIfTrue="1">
      <formula>LEFT(K12,1)="5"</formula>
    </cfRule>
    <cfRule type="expression" dxfId="434" priority="229" stopIfTrue="1">
      <formula>LEFT(K12,1)="4"</formula>
    </cfRule>
    <cfRule type="expression" dxfId="433" priority="230" stopIfTrue="1">
      <formula>OR(LEFT(K12,1)="3",LEFT(K12,1)="2")</formula>
    </cfRule>
  </conditionalFormatting>
  <conditionalFormatting sqref="L18 L150 L24 L30 L156 L36 L42 L48 L54 L60 L66 L72 L78 L84 L90 L96 L102 L108 L12 L114 L120 L126 L132 L138 L144 L162">
    <cfRule type="expression" dxfId="432" priority="226" stopIfTrue="1">
      <formula>$S12=1</formula>
    </cfRule>
    <cfRule type="expression" dxfId="431" priority="227" stopIfTrue="1">
      <formula>$S12=0</formula>
    </cfRule>
  </conditionalFormatting>
  <conditionalFormatting sqref="M18 M144 M24 M30 M12 M36 M42 M48 M54 M60 M66 M72 M78 M84 M90 M96 M102 M108 M114 M120 M126 M132 M156 M150 M138 M162">
    <cfRule type="expression" dxfId="430" priority="224" stopIfTrue="1">
      <formula>$T12=1</formula>
    </cfRule>
    <cfRule type="expression" dxfId="429" priority="225" stopIfTrue="1">
      <formula>$T12=0</formula>
    </cfRule>
  </conditionalFormatting>
  <conditionalFormatting sqref="D8:G8">
    <cfRule type="expression" dxfId="428" priority="223" stopIfTrue="1">
      <formula>($F$9&lt;=0.85*$C$7)</formula>
    </cfRule>
  </conditionalFormatting>
  <conditionalFormatting sqref="R162 R108 R138 R144 R150 R132 R12 R30 R42 R66 R78 R90 R102 R114 R18 R24 R36 R48 R54 R60 R126 R156 R72 R84 R96 R120">
    <cfRule type="expression" dxfId="427" priority="220" stopIfTrue="1">
      <formula>LEFT(R12,1)="5"</formula>
    </cfRule>
    <cfRule type="expression" dxfId="426" priority="221" stopIfTrue="1">
      <formula>LEFT(R12,1)="4"</formula>
    </cfRule>
    <cfRule type="expression" dxfId="425" priority="222" stopIfTrue="1">
      <formula>OR(LEFT(R12,1)="3",LEFT(R12,1)="2")</formula>
    </cfRule>
  </conditionalFormatting>
  <conditionalFormatting sqref="R162 R108 R138 R144 R150 R132 R12 R30 R42 R66 R78 R90 R102 R114 R18 R24 R36 R48 R54 R60 R126 R156 R72 R84 R96 R120">
    <cfRule type="expression" dxfId="424" priority="217" stopIfTrue="1">
      <formula>LEFT(R12,1)="5"</formula>
    </cfRule>
    <cfRule type="expression" dxfId="423" priority="218" stopIfTrue="1">
      <formula>LEFT(R12,1)="4"</formula>
    </cfRule>
    <cfRule type="expression" dxfId="422" priority="219" stopIfTrue="1">
      <formula>OR(LEFT(R12,1)="3",LEFT(R12,1)="2")</formula>
    </cfRule>
  </conditionalFormatting>
  <conditionalFormatting sqref="K168:T65536 K11:V11">
    <cfRule type="cellIs" dxfId="421" priority="214" stopIfTrue="1" operator="equal">
      <formula>"5-Risque Intolérable"</formula>
    </cfRule>
    <cfRule type="cellIs" dxfId="420" priority="215" stopIfTrue="1" operator="equal">
      <formula>"4-Risque Substantiel"</formula>
    </cfRule>
    <cfRule type="cellIs" dxfId="419" priority="216" stopIfTrue="1" operator="between">
      <formula>"2-Risque Tolérable"</formula>
      <formula>"3-Risque Modéré"</formula>
    </cfRule>
  </conditionalFormatting>
  <conditionalFormatting sqref="N162:P162 R162 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K12:K54 K56:K66 K124:K132 K135:K138 K158:K167 K68:K84 K152:K156 K140:K150 K86:K120">
    <cfRule type="expression" dxfId="418" priority="211" stopIfTrue="1">
      <formula>LEFT(K12,1)="5"</formula>
    </cfRule>
    <cfRule type="expression" dxfId="417" priority="212" stopIfTrue="1">
      <formula>LEFT(K12,1)="4"</formula>
    </cfRule>
    <cfRule type="expression" dxfId="416" priority="213" stopIfTrue="1">
      <formula>OR(LEFT(K12,1)="3",LEFT(K12,1)="2")</formula>
    </cfRule>
  </conditionalFormatting>
  <conditionalFormatting sqref="L18 L150 L24 L30 L156 L36 L42 L48 L54 L60 L66 L72 L78 L84 L90 L96 L102 L108 L12 L114 L120 L126 L132 L138 L144 L162">
    <cfRule type="expression" dxfId="415" priority="209" stopIfTrue="1">
      <formula>$S12=1</formula>
    </cfRule>
    <cfRule type="expression" dxfId="414" priority="210" stopIfTrue="1">
      <formula>$S12=0</formula>
    </cfRule>
  </conditionalFormatting>
  <conditionalFormatting sqref="M18 M144 M24 M30 M12 M36 M42 M48 M54 M60 M66 M72 M78 M84 M90 M96 M102 M108 M114 M120 M126 M132 M156 M150 M138 M162">
    <cfRule type="expression" dxfId="413" priority="207" stopIfTrue="1">
      <formula>$T12=1</formula>
    </cfRule>
    <cfRule type="expression" dxfId="412" priority="208" stopIfTrue="1">
      <formula>$T12=0</formula>
    </cfRule>
  </conditionalFormatting>
  <conditionalFormatting sqref="D8:G8">
    <cfRule type="expression" dxfId="411" priority="206" stopIfTrue="1">
      <formula>($F$9&lt;=0.85*$C$7)</formula>
    </cfRule>
  </conditionalFormatting>
  <conditionalFormatting sqref="R162 R108 R138 R144 R150 R132 R12 R30 R42 R66 R78 R90 R102 R114 R18 R24 R36 R48 R54 R60 R126 R156 R72 R84 R96 R120">
    <cfRule type="expression" dxfId="410" priority="203" stopIfTrue="1">
      <formula>LEFT(R12,1)="5"</formula>
    </cfRule>
    <cfRule type="expression" dxfId="409" priority="204" stopIfTrue="1">
      <formula>LEFT(R12,1)="4"</formula>
    </cfRule>
    <cfRule type="expression" dxfId="408" priority="205" stopIfTrue="1">
      <formula>OR(LEFT(R12,1)="3",LEFT(R12,1)="2")</formula>
    </cfRule>
  </conditionalFormatting>
  <conditionalFormatting sqref="R162 R108 R138 R144 R150 R132 R12 R30 R42 R66 R78 R90 R102 R114 R18 R24 R36 R48 R54 R60 R126 R156 R72 R84 R96 R120">
    <cfRule type="expression" dxfId="407" priority="200" stopIfTrue="1">
      <formula>LEFT(R12,1)="5"</formula>
    </cfRule>
    <cfRule type="expression" dxfId="406" priority="201" stopIfTrue="1">
      <formula>LEFT(R12,1)="4"</formula>
    </cfRule>
    <cfRule type="expression" dxfId="405" priority="202" stopIfTrue="1">
      <formula>OR(LEFT(R12,1)="3",LEFT(R12,1)="2")</formula>
    </cfRule>
  </conditionalFormatting>
  <conditionalFormatting sqref="W11">
    <cfRule type="cellIs" dxfId="404" priority="197" stopIfTrue="1" operator="equal">
      <formula>"5-Risque Intolérable"</formula>
    </cfRule>
    <cfRule type="cellIs" dxfId="403" priority="198" stopIfTrue="1" operator="equal">
      <formula>"4-Risque Substantiel"</formula>
    </cfRule>
    <cfRule type="cellIs" dxfId="402" priority="199" stopIfTrue="1" operator="between">
      <formula>"2-Risque Tolérable"</formula>
      <formula>"3-Risque Modéré"</formula>
    </cfRule>
  </conditionalFormatting>
  <conditionalFormatting sqref="X11">
    <cfRule type="cellIs" dxfId="401" priority="194" stopIfTrue="1" operator="equal">
      <formula>"5-Risque Intolérable"</formula>
    </cfRule>
    <cfRule type="cellIs" dxfId="400" priority="195" stopIfTrue="1" operator="equal">
      <formula>"4-Risque Substantiel"</formula>
    </cfRule>
    <cfRule type="cellIs" dxfId="399" priority="196" stopIfTrue="1" operator="between">
      <formula>"2-Risque Tolérable"</formula>
      <formula>"3-Risque Modéré"</formula>
    </cfRule>
  </conditionalFormatting>
  <conditionalFormatting sqref="Y11">
    <cfRule type="cellIs" dxfId="398" priority="191" stopIfTrue="1" operator="equal">
      <formula>"5-Risque Intolérable"</formula>
    </cfRule>
    <cfRule type="cellIs" dxfId="397" priority="192" stopIfTrue="1" operator="equal">
      <formula>"4-Risque Substantiel"</formula>
    </cfRule>
    <cfRule type="cellIs" dxfId="396" priority="193" stopIfTrue="1" operator="between">
      <formula>"2-Risque Tolérable"</formula>
      <formula>"3-Risque Modéré"</formula>
    </cfRule>
  </conditionalFormatting>
  <conditionalFormatting sqref="V1:Y1">
    <cfRule type="cellIs" dxfId="395" priority="188" stopIfTrue="1" operator="equal">
      <formula>"5-Risque Intolérable"</formula>
    </cfRule>
    <cfRule type="cellIs" dxfId="394" priority="189" stopIfTrue="1" operator="equal">
      <formula>"4-Risque Substantiel"</formula>
    </cfRule>
    <cfRule type="cellIs" dxfId="393" priority="190" stopIfTrue="1" operator="between">
      <formula>"2-Risque Tolérable"</formula>
      <formula>"3-Risque Modéré"</formula>
    </cfRule>
  </conditionalFormatting>
  <conditionalFormatting sqref="Y11">
    <cfRule type="cellIs" dxfId="392" priority="185" stopIfTrue="1" operator="equal">
      <formula>"5-Risque Intolérable"</formula>
    </cfRule>
    <cfRule type="cellIs" dxfId="391" priority="186" stopIfTrue="1" operator="equal">
      <formula>"4-Risque Substantiel"</formula>
    </cfRule>
    <cfRule type="cellIs" dxfId="390" priority="187" stopIfTrue="1" operator="between">
      <formula>"2-Risque Tolérable"</formula>
      <formula>"3-Risque Modéré"</formula>
    </cfRule>
  </conditionalFormatting>
  <conditionalFormatting sqref="Y1">
    <cfRule type="cellIs" dxfId="389" priority="182" stopIfTrue="1" operator="equal">
      <formula>"5-Risque Intolérable"</formula>
    </cfRule>
    <cfRule type="cellIs" dxfId="388" priority="183" stopIfTrue="1" operator="equal">
      <formula>"4-Risque Substantiel"</formula>
    </cfRule>
    <cfRule type="cellIs" dxfId="387" priority="184" stopIfTrue="1" operator="between">
      <formula>"2-Risque Tolérable"</formula>
      <formula>"3-Risque Modéré"</formula>
    </cfRule>
  </conditionalFormatting>
  <conditionalFormatting sqref="K11:R11">
    <cfRule type="cellIs" dxfId="386" priority="179" stopIfTrue="1" operator="equal">
      <formula>"5-Risque Intolérable"</formula>
    </cfRule>
    <cfRule type="cellIs" dxfId="385" priority="180" stopIfTrue="1" operator="equal">
      <formula>"4-Risque Substantiel"</formula>
    </cfRule>
    <cfRule type="cellIs" dxfId="384" priority="181" stopIfTrue="1" operator="between">
      <formula>"2-Risque Tolérable"</formula>
      <formula>"3-Risque Modéré"</formula>
    </cfRule>
  </conditionalFormatting>
  <conditionalFormatting sqref="L11">
    <cfRule type="cellIs" dxfId="383" priority="176" stopIfTrue="1" operator="equal">
      <formula>"5-Risque Intolérable"</formula>
    </cfRule>
    <cfRule type="cellIs" dxfId="382" priority="177" stopIfTrue="1" operator="equal">
      <formula>"4-Risque Substantiel"</formula>
    </cfRule>
    <cfRule type="cellIs" dxfId="381" priority="178" stopIfTrue="1" operator="between">
      <formula>"2-Risque Tolérable"</formula>
      <formula>"3-Risque Modéré"</formula>
    </cfRule>
  </conditionalFormatting>
  <conditionalFormatting sqref="L11">
    <cfRule type="cellIs" dxfId="380" priority="173" stopIfTrue="1" operator="equal">
      <formula>"5-Risque Intolérable"</formula>
    </cfRule>
    <cfRule type="cellIs" dxfId="379" priority="174" stopIfTrue="1" operator="equal">
      <formula>"4-Risque Substantiel"</formula>
    </cfRule>
    <cfRule type="cellIs" dxfId="378" priority="175" stopIfTrue="1" operator="between">
      <formula>"2-Risque Tolérable"</formula>
      <formula>"3-Risque Modéré"</formula>
    </cfRule>
  </conditionalFormatting>
  <conditionalFormatting sqref="M11">
    <cfRule type="cellIs" dxfId="377" priority="170" stopIfTrue="1" operator="equal">
      <formula>"5-Risque Intolérable"</formula>
    </cfRule>
    <cfRule type="cellIs" dxfId="376" priority="171" stopIfTrue="1" operator="equal">
      <formula>"4-Risque Substantiel"</formula>
    </cfRule>
    <cfRule type="cellIs" dxfId="375" priority="172" stopIfTrue="1" operator="between">
      <formula>"2-Risque Tolérable"</formula>
      <formula>"3-Risque Modéré"</formula>
    </cfRule>
  </conditionalFormatting>
  <conditionalFormatting sqref="M11">
    <cfRule type="cellIs" dxfId="374" priority="167" stopIfTrue="1" operator="equal">
      <formula>"5-Risque Intolérable"</formula>
    </cfRule>
    <cfRule type="cellIs" dxfId="373" priority="168" stopIfTrue="1" operator="equal">
      <formula>"4-Risque Substantiel"</formula>
    </cfRule>
    <cfRule type="cellIs" dxfId="372" priority="169" stopIfTrue="1" operator="between">
      <formula>"2-Risque Tolérable"</formula>
      <formula>"3-Risque Modéré"</formula>
    </cfRule>
  </conditionalFormatting>
  <conditionalFormatting sqref="K55">
    <cfRule type="expression" dxfId="371" priority="164" stopIfTrue="1">
      <formula>LEFT(K55,1)="5"</formula>
    </cfRule>
    <cfRule type="expression" dxfId="370" priority="165" stopIfTrue="1">
      <formula>LEFT(K55,1)="4"</formula>
    </cfRule>
    <cfRule type="expression" dxfId="369" priority="166" stopIfTrue="1">
      <formula>OR(LEFT(K55,1)="3",LEFT(K55,1)="2")</formula>
    </cfRule>
  </conditionalFormatting>
  <conditionalFormatting sqref="K55">
    <cfRule type="expression" dxfId="368" priority="161" stopIfTrue="1">
      <formula>LEFT(K55,1)="5"</formula>
    </cfRule>
    <cfRule type="expression" dxfId="367" priority="162" stopIfTrue="1">
      <formula>LEFT(K55,1)="4"</formula>
    </cfRule>
    <cfRule type="expression" dxfId="366" priority="163" stopIfTrue="1">
      <formula>OR(LEFT(K55,1)="3",LEFT(K55,1)="2")</formula>
    </cfRule>
  </conditionalFormatting>
  <conditionalFormatting sqref="K55">
    <cfRule type="expression" dxfId="365" priority="158" stopIfTrue="1">
      <formula>LEFT(K55,1)="5"</formula>
    </cfRule>
    <cfRule type="expression" dxfId="364" priority="159" stopIfTrue="1">
      <formula>LEFT(K55,1)="4"</formula>
    </cfRule>
    <cfRule type="expression" dxfId="363" priority="160" stopIfTrue="1">
      <formula>OR(LEFT(K55,1)="3",LEFT(K55,1)="2")</formula>
    </cfRule>
  </conditionalFormatting>
  <conditionalFormatting sqref="K55">
    <cfRule type="expression" dxfId="362" priority="155" stopIfTrue="1">
      <formula>LEFT(K55,1)="5"</formula>
    </cfRule>
    <cfRule type="expression" dxfId="361" priority="156" stopIfTrue="1">
      <formula>LEFT(K55,1)="4"</formula>
    </cfRule>
    <cfRule type="expression" dxfId="360" priority="157" stopIfTrue="1">
      <formula>OR(LEFT(K55,1)="3",LEFT(K55,1)="2")</formula>
    </cfRule>
  </conditionalFormatting>
  <conditionalFormatting sqref="K55">
    <cfRule type="expression" dxfId="359" priority="152" stopIfTrue="1">
      <formula>LEFT(K55,1)="5"</formula>
    </cfRule>
    <cfRule type="expression" dxfId="358" priority="153" stopIfTrue="1">
      <formula>LEFT(K55,1)="4"</formula>
    </cfRule>
    <cfRule type="expression" dxfId="357" priority="154" stopIfTrue="1">
      <formula>OR(LEFT(K55,1)="3",LEFT(K55,1)="2")</formula>
    </cfRule>
  </conditionalFormatting>
  <conditionalFormatting sqref="K55">
    <cfRule type="expression" dxfId="356" priority="149" stopIfTrue="1">
      <formula>LEFT(K55,1)="5"</formula>
    </cfRule>
    <cfRule type="expression" dxfId="355" priority="150" stopIfTrue="1">
      <formula>LEFT(K55,1)="4"</formula>
    </cfRule>
    <cfRule type="expression" dxfId="354" priority="151" stopIfTrue="1">
      <formula>OR(LEFT(K55,1)="3",LEFT(K55,1)="2")</formula>
    </cfRule>
  </conditionalFormatting>
  <conditionalFormatting sqref="K55">
    <cfRule type="expression" dxfId="353" priority="146" stopIfTrue="1">
      <formula>LEFT(K55,1)="5"</formula>
    </cfRule>
    <cfRule type="expression" dxfId="352" priority="147" stopIfTrue="1">
      <formula>LEFT(K55,1)="4"</formula>
    </cfRule>
    <cfRule type="expression" dxfId="351" priority="148" stopIfTrue="1">
      <formula>OR(LEFT(K55,1)="3",LEFT(K55,1)="2")</formula>
    </cfRule>
  </conditionalFormatting>
  <conditionalFormatting sqref="K55">
    <cfRule type="expression" dxfId="350" priority="143" stopIfTrue="1">
      <formula>LEFT(K55,1)="5"</formula>
    </cfRule>
    <cfRule type="expression" dxfId="349" priority="144" stopIfTrue="1">
      <formula>LEFT(K55,1)="4"</formula>
    </cfRule>
    <cfRule type="expression" dxfId="348" priority="145" stopIfTrue="1">
      <formula>OR(LEFT(K55,1)="3",LEFT(K55,1)="2")</formula>
    </cfRule>
  </conditionalFormatting>
  <conditionalFormatting sqref="K55">
    <cfRule type="expression" dxfId="347" priority="140" stopIfTrue="1">
      <formula>LEFT(K55,1)="5"</formula>
    </cfRule>
    <cfRule type="expression" dxfId="346" priority="141" stopIfTrue="1">
      <formula>LEFT(K55,1)="4"</formula>
    </cfRule>
    <cfRule type="expression" dxfId="345" priority="142" stopIfTrue="1">
      <formula>OR(LEFT(K55,1)="3",LEFT(K55,1)="2")</formula>
    </cfRule>
  </conditionalFormatting>
  <conditionalFormatting sqref="K55">
    <cfRule type="expression" dxfId="344" priority="137" stopIfTrue="1">
      <formula>LEFT(K55,1)="5"</formula>
    </cfRule>
    <cfRule type="expression" dxfId="343" priority="138" stopIfTrue="1">
      <formula>LEFT(K55,1)="4"</formula>
    </cfRule>
    <cfRule type="expression" dxfId="342" priority="139" stopIfTrue="1">
      <formula>OR(LEFT(K55,1)="3",LEFT(K55,1)="2")</formula>
    </cfRule>
  </conditionalFormatting>
  <conditionalFormatting sqref="AI11">
    <cfRule type="cellIs" dxfId="341" priority="134" stopIfTrue="1" operator="equal">
      <formula>"5-Risque Intolérable"</formula>
    </cfRule>
    <cfRule type="cellIs" dxfId="340" priority="135" stopIfTrue="1" operator="equal">
      <formula>"4-Risque Substantiel"</formula>
    </cfRule>
    <cfRule type="cellIs" dxfId="339" priority="136" stopIfTrue="1" operator="between">
      <formula>"2-Risque Tolérable"</formula>
      <formula>"3-Risque Modéré"</formula>
    </cfRule>
  </conditionalFormatting>
  <conditionalFormatting sqref="K121">
    <cfRule type="expression" dxfId="338" priority="131" stopIfTrue="1">
      <formula>LEFT(K121,1)="5"</formula>
    </cfRule>
    <cfRule type="expression" dxfId="337" priority="132" stopIfTrue="1">
      <formula>LEFT(K121,1)="4"</formula>
    </cfRule>
    <cfRule type="expression" dxfId="336" priority="133" stopIfTrue="1">
      <formula>OR(LEFT(K121,1)="3",LEFT(K121,1)="2")</formula>
    </cfRule>
  </conditionalFormatting>
  <conditionalFormatting sqref="K121">
    <cfRule type="expression" dxfId="335" priority="128" stopIfTrue="1">
      <formula>LEFT(K121,1)="5"</formula>
    </cfRule>
    <cfRule type="expression" dxfId="334" priority="129" stopIfTrue="1">
      <formula>LEFT(K121,1)="4"</formula>
    </cfRule>
    <cfRule type="expression" dxfId="333" priority="130" stopIfTrue="1">
      <formula>OR(LEFT(K121,1)="3",LEFT(K121,1)="2")</formula>
    </cfRule>
  </conditionalFormatting>
  <conditionalFormatting sqref="K121">
    <cfRule type="expression" dxfId="332" priority="125" stopIfTrue="1">
      <formula>LEFT(K121,1)="5"</formula>
    </cfRule>
    <cfRule type="expression" dxfId="331" priority="126" stopIfTrue="1">
      <formula>LEFT(K121,1)="4"</formula>
    </cfRule>
    <cfRule type="expression" dxfId="330" priority="127" stopIfTrue="1">
      <formula>OR(LEFT(K121,1)="3",LEFT(K121,1)="2")</formula>
    </cfRule>
  </conditionalFormatting>
  <conditionalFormatting sqref="K122">
    <cfRule type="expression" dxfId="329" priority="122" stopIfTrue="1">
      <formula>LEFT(K122,1)="5"</formula>
    </cfRule>
    <cfRule type="expression" dxfId="328" priority="123" stopIfTrue="1">
      <formula>LEFT(K122,1)="4"</formula>
    </cfRule>
    <cfRule type="expression" dxfId="327" priority="124" stopIfTrue="1">
      <formula>OR(LEFT(K122,1)="3",LEFT(K122,1)="2")</formula>
    </cfRule>
  </conditionalFormatting>
  <conditionalFormatting sqref="K133:K134">
    <cfRule type="expression" dxfId="326" priority="119" stopIfTrue="1">
      <formula>LEFT(K133,1)="5"</formula>
    </cfRule>
    <cfRule type="expression" dxfId="325" priority="120" stopIfTrue="1">
      <formula>LEFT(K133,1)="4"</formula>
    </cfRule>
    <cfRule type="expression" dxfId="324" priority="121" stopIfTrue="1">
      <formula>OR(LEFT(K133,1)="3",LEFT(K133,1)="2")</formula>
    </cfRule>
  </conditionalFormatting>
  <conditionalFormatting sqref="K133:K134">
    <cfRule type="expression" dxfId="323" priority="118" stopIfTrue="1">
      <formula>LEFT(K133,1)="5"</formula>
    </cfRule>
  </conditionalFormatting>
  <conditionalFormatting sqref="K123">
    <cfRule type="expression" dxfId="322" priority="115" stopIfTrue="1">
      <formula>LEFT(K123,1)="5"</formula>
    </cfRule>
    <cfRule type="expression" dxfId="321" priority="116" stopIfTrue="1">
      <formula>LEFT(K123,1)="4"</formula>
    </cfRule>
    <cfRule type="expression" dxfId="320" priority="117" stopIfTrue="1">
      <formula>OR(LEFT(K123,1)="3",LEFT(K123,1)="2")</formula>
    </cfRule>
  </conditionalFormatting>
  <conditionalFormatting sqref="K123">
    <cfRule type="expression" dxfId="319" priority="112" stopIfTrue="1">
      <formula>LEFT(K123,1)="5"</formula>
    </cfRule>
    <cfRule type="expression" dxfId="318" priority="113" stopIfTrue="1">
      <formula>LEFT(K123,1)="4"</formula>
    </cfRule>
    <cfRule type="expression" dxfId="317" priority="114" stopIfTrue="1">
      <formula>OR(LEFT(K123,1)="3",LEFT(K123,1)="2")</formula>
    </cfRule>
  </conditionalFormatting>
  <conditionalFormatting sqref="K123">
    <cfRule type="expression" dxfId="316" priority="109" stopIfTrue="1">
      <formula>LEFT(K123,1)="5"</formula>
    </cfRule>
    <cfRule type="expression" dxfId="315" priority="110" stopIfTrue="1">
      <formula>LEFT(K123,1)="4"</formula>
    </cfRule>
    <cfRule type="expression" dxfId="314" priority="111" stopIfTrue="1">
      <formula>OR(LEFT(K123,1)="3",LEFT(K123,1)="2")</formula>
    </cfRule>
  </conditionalFormatting>
  <conditionalFormatting sqref="K123">
    <cfRule type="expression" dxfId="313" priority="106" stopIfTrue="1">
      <formula>LEFT(K123,1)="5"</formula>
    </cfRule>
    <cfRule type="expression" dxfId="312" priority="107" stopIfTrue="1">
      <formula>LEFT(K123,1)="4"</formula>
    </cfRule>
    <cfRule type="expression" dxfId="311" priority="108" stopIfTrue="1">
      <formula>OR(LEFT(K123,1)="3",LEFT(K123,1)="2")</formula>
    </cfRule>
  </conditionalFormatting>
  <conditionalFormatting sqref="K123">
    <cfRule type="expression" dxfId="310" priority="103" stopIfTrue="1">
      <formula>LEFT(K123,1)="5"</formula>
    </cfRule>
    <cfRule type="expression" dxfId="309" priority="104" stopIfTrue="1">
      <formula>LEFT(K123,1)="4"</formula>
    </cfRule>
    <cfRule type="expression" dxfId="308" priority="105" stopIfTrue="1">
      <formula>OR(LEFT(K123,1)="3",LEFT(K123,1)="2")</formula>
    </cfRule>
  </conditionalFormatting>
  <conditionalFormatting sqref="K123">
    <cfRule type="expression" dxfId="307" priority="100" stopIfTrue="1">
      <formula>LEFT(K123,1)="5"</formula>
    </cfRule>
    <cfRule type="expression" dxfId="306" priority="101" stopIfTrue="1">
      <formula>LEFT(K123,1)="4"</formula>
    </cfRule>
    <cfRule type="expression" dxfId="305" priority="102" stopIfTrue="1">
      <formula>OR(LEFT(K123,1)="3",LEFT(K123,1)="2")</formula>
    </cfRule>
  </conditionalFormatting>
  <conditionalFormatting sqref="K123">
    <cfRule type="expression" dxfId="304" priority="97" stopIfTrue="1">
      <formula>LEFT(K123,1)="5"</formula>
    </cfRule>
    <cfRule type="expression" dxfId="303" priority="98" stopIfTrue="1">
      <formula>LEFT(K123,1)="4"</formula>
    </cfRule>
    <cfRule type="expression" dxfId="302" priority="99" stopIfTrue="1">
      <formula>OR(LEFT(K123,1)="3",LEFT(K123,1)="2")</formula>
    </cfRule>
  </conditionalFormatting>
  <conditionalFormatting sqref="K123">
    <cfRule type="expression" dxfId="301" priority="94" stopIfTrue="1">
      <formula>LEFT(K123,1)="5"</formula>
    </cfRule>
    <cfRule type="expression" dxfId="300" priority="95" stopIfTrue="1">
      <formula>LEFT(K123,1)="4"</formula>
    </cfRule>
    <cfRule type="expression" dxfId="299" priority="96" stopIfTrue="1">
      <formula>OR(LEFT(K123,1)="3",LEFT(K123,1)="2")</formula>
    </cfRule>
  </conditionalFormatting>
  <conditionalFormatting sqref="K123 AI123">
    <cfRule type="expression" dxfId="298" priority="91" stopIfTrue="1">
      <formula>LEFT(K123,1)="5"</formula>
    </cfRule>
    <cfRule type="expression" dxfId="297" priority="92" stopIfTrue="1">
      <formula>LEFT(K123,1)="4"</formula>
    </cfRule>
    <cfRule type="expression" dxfId="296" priority="93" stopIfTrue="1">
      <formula>OR(LEFT(K123,1)="3",LEFT(K123,1)="2")</formula>
    </cfRule>
  </conditionalFormatting>
  <conditionalFormatting sqref="K157">
    <cfRule type="expression" dxfId="295" priority="88" stopIfTrue="1">
      <formula>LEFT(K157,1)="5"</formula>
    </cfRule>
    <cfRule type="expression" dxfId="294" priority="89" stopIfTrue="1">
      <formula>LEFT(K157,1)="4"</formula>
    </cfRule>
    <cfRule type="expression" dxfId="293" priority="90" stopIfTrue="1">
      <formula>OR(LEFT(K157,1)="3",LEFT(K157,1)="2")</formula>
    </cfRule>
  </conditionalFormatting>
  <conditionalFormatting sqref="K157">
    <cfRule type="expression" dxfId="292" priority="85" stopIfTrue="1">
      <formula>LEFT(K157,1)="5"</formula>
    </cfRule>
    <cfRule type="expression" dxfId="291" priority="86" stopIfTrue="1">
      <formula>LEFT(K157,1)="4"</formula>
    </cfRule>
    <cfRule type="expression" dxfId="290" priority="87" stopIfTrue="1">
      <formula>OR(LEFT(K157,1)="3",LEFT(K157,1)="2")</formula>
    </cfRule>
  </conditionalFormatting>
  <conditionalFormatting sqref="K157">
    <cfRule type="expression" dxfId="289" priority="82" stopIfTrue="1">
      <formula>LEFT(K157,1)="5"</formula>
    </cfRule>
    <cfRule type="expression" dxfId="288" priority="83" stopIfTrue="1">
      <formula>LEFT(K157,1)="4"</formula>
    </cfRule>
    <cfRule type="expression" dxfId="287" priority="84" stopIfTrue="1">
      <formula>OR(LEFT(K157,1)="3",LEFT(K157,1)="2")</formula>
    </cfRule>
  </conditionalFormatting>
  <conditionalFormatting sqref="K67">
    <cfRule type="expression" dxfId="286" priority="79" stopIfTrue="1">
      <formula>LEFT(K67,1)="5"</formula>
    </cfRule>
    <cfRule type="expression" dxfId="285" priority="80" stopIfTrue="1">
      <formula>LEFT(K67,1)="4"</formula>
    </cfRule>
    <cfRule type="expression" dxfId="284" priority="81" stopIfTrue="1">
      <formula>OR(LEFT(K67,1)="3",LEFT(K67,1)="2")</formula>
    </cfRule>
  </conditionalFormatting>
  <conditionalFormatting sqref="K151">
    <cfRule type="expression" dxfId="283" priority="76" stopIfTrue="1">
      <formula>LEFT(K151,1)="5"</formula>
    </cfRule>
    <cfRule type="expression" dxfId="282" priority="77" stopIfTrue="1">
      <formula>LEFT(K151,1)="4"</formula>
    </cfRule>
    <cfRule type="expression" dxfId="281" priority="78" stopIfTrue="1">
      <formula>OR(LEFT(K151,1)="3",LEFT(K151,1)="2")</formula>
    </cfRule>
  </conditionalFormatting>
  <conditionalFormatting sqref="K151">
    <cfRule type="expression" dxfId="280" priority="73" stopIfTrue="1">
      <formula>LEFT(K151,1)="5"</formula>
    </cfRule>
    <cfRule type="expression" dxfId="279" priority="74" stopIfTrue="1">
      <formula>LEFT(K151,1)="4"</formula>
    </cfRule>
    <cfRule type="expression" dxfId="278" priority="75" stopIfTrue="1">
      <formula>OR(LEFT(K151,1)="3",LEFT(K151,1)="2")</formula>
    </cfRule>
  </conditionalFormatting>
  <conditionalFormatting sqref="K151">
    <cfRule type="expression" dxfId="277" priority="70" stopIfTrue="1">
      <formula>LEFT(K151,1)="5"</formula>
    </cfRule>
    <cfRule type="expression" dxfId="276" priority="71" stopIfTrue="1">
      <formula>LEFT(K151,1)="4"</formula>
    </cfRule>
    <cfRule type="expression" dxfId="275" priority="72" stopIfTrue="1">
      <formula>OR(LEFT(K151,1)="3",LEFT(K151,1)="2")</formula>
    </cfRule>
  </conditionalFormatting>
  <conditionalFormatting sqref="K151">
    <cfRule type="expression" dxfId="274" priority="67" stopIfTrue="1">
      <formula>LEFT(K151,1)="5"</formula>
    </cfRule>
    <cfRule type="expression" dxfId="273" priority="68" stopIfTrue="1">
      <formula>LEFT(K151,1)="4"</formula>
    </cfRule>
    <cfRule type="expression" dxfId="272" priority="69" stopIfTrue="1">
      <formula>OR(LEFT(K151,1)="3",LEFT(K151,1)="2")</formula>
    </cfRule>
  </conditionalFormatting>
  <conditionalFormatting sqref="K151">
    <cfRule type="expression" dxfId="271" priority="64" stopIfTrue="1">
      <formula>LEFT(K151,1)="5"</formula>
    </cfRule>
    <cfRule type="expression" dxfId="270" priority="65" stopIfTrue="1">
      <formula>LEFT(K151,1)="4"</formula>
    </cfRule>
    <cfRule type="expression" dxfId="269" priority="66" stopIfTrue="1">
      <formula>OR(LEFT(K151,1)="3",LEFT(K151,1)="2")</formula>
    </cfRule>
  </conditionalFormatting>
  <conditionalFormatting sqref="K151">
    <cfRule type="expression" dxfId="268" priority="61" stopIfTrue="1">
      <formula>LEFT(K151,1)="5"</formula>
    </cfRule>
    <cfRule type="expression" dxfId="267" priority="62" stopIfTrue="1">
      <formula>LEFT(K151,1)="4"</formula>
    </cfRule>
    <cfRule type="expression" dxfId="266" priority="63" stopIfTrue="1">
      <formula>OR(LEFT(K151,1)="3",LEFT(K151,1)="2")</formula>
    </cfRule>
  </conditionalFormatting>
  <conditionalFormatting sqref="K151">
    <cfRule type="expression" dxfId="265" priority="58" stopIfTrue="1">
      <formula>LEFT(K151,1)="5"</formula>
    </cfRule>
    <cfRule type="expression" dxfId="264" priority="59" stopIfTrue="1">
      <formula>LEFT(K151,1)="4"</formula>
    </cfRule>
    <cfRule type="expression" dxfId="263" priority="60" stopIfTrue="1">
      <formula>OR(LEFT(K151,1)="3",LEFT(K151,1)="2")</formula>
    </cfRule>
  </conditionalFormatting>
  <conditionalFormatting sqref="K151">
    <cfRule type="expression" dxfId="262" priority="55" stopIfTrue="1">
      <formula>LEFT(K151,1)="5"</formula>
    </cfRule>
    <cfRule type="expression" dxfId="261" priority="56" stopIfTrue="1">
      <formula>LEFT(K151,1)="4"</formula>
    </cfRule>
    <cfRule type="expression" dxfId="260" priority="57" stopIfTrue="1">
      <formula>OR(LEFT(K151,1)="3",LEFT(K151,1)="2")</formula>
    </cfRule>
  </conditionalFormatting>
  <conditionalFormatting sqref="K139">
    <cfRule type="expression" dxfId="259" priority="52" stopIfTrue="1">
      <formula>LEFT(K139,1)="5"</formula>
    </cfRule>
    <cfRule type="expression" dxfId="258" priority="53" stopIfTrue="1">
      <formula>LEFT(K139,1)="4"</formula>
    </cfRule>
    <cfRule type="expression" dxfId="257" priority="54" stopIfTrue="1">
      <formula>OR(LEFT(K139,1)="3",LEFT(K139,1)="2")</formula>
    </cfRule>
  </conditionalFormatting>
  <conditionalFormatting sqref="K139">
    <cfRule type="expression" dxfId="256" priority="49" stopIfTrue="1">
      <formula>LEFT(K139,1)="5"</formula>
    </cfRule>
    <cfRule type="expression" dxfId="255" priority="50" stopIfTrue="1">
      <formula>LEFT(K139,1)="4"</formula>
    </cfRule>
    <cfRule type="expression" dxfId="254" priority="51" stopIfTrue="1">
      <formula>OR(LEFT(K139,1)="3",LEFT(K139,1)="2")</formula>
    </cfRule>
  </conditionalFormatting>
  <conditionalFormatting sqref="K139">
    <cfRule type="expression" dxfId="253" priority="46" stopIfTrue="1">
      <formula>LEFT(K139,1)="5"</formula>
    </cfRule>
    <cfRule type="expression" dxfId="252" priority="47" stopIfTrue="1">
      <formula>LEFT(K139,1)="4"</formula>
    </cfRule>
    <cfRule type="expression" dxfId="251" priority="48" stopIfTrue="1">
      <formula>OR(LEFT(K139,1)="3",LEFT(K139,1)="2")</formula>
    </cfRule>
  </conditionalFormatting>
  <conditionalFormatting sqref="K139">
    <cfRule type="expression" dxfId="250" priority="43" stopIfTrue="1">
      <formula>LEFT(K139,1)="5"</formula>
    </cfRule>
    <cfRule type="expression" dxfId="249" priority="44" stopIfTrue="1">
      <formula>LEFT(K139,1)="4"</formula>
    </cfRule>
    <cfRule type="expression" dxfId="248" priority="45" stopIfTrue="1">
      <formula>OR(LEFT(K139,1)="3",LEFT(K139,1)="2")</formula>
    </cfRule>
  </conditionalFormatting>
  <conditionalFormatting sqref="K139">
    <cfRule type="expression" dxfId="247" priority="40" stopIfTrue="1">
      <formula>LEFT(K139,1)="5"</formula>
    </cfRule>
    <cfRule type="expression" dxfId="246" priority="41" stopIfTrue="1">
      <formula>LEFT(K139,1)="4"</formula>
    </cfRule>
    <cfRule type="expression" dxfId="245" priority="42" stopIfTrue="1">
      <formula>OR(LEFT(K139,1)="3",LEFT(K139,1)="2")</formula>
    </cfRule>
  </conditionalFormatting>
  <conditionalFormatting sqref="K139">
    <cfRule type="expression" dxfId="244" priority="37" stopIfTrue="1">
      <formula>LEFT(K139,1)="5"</formula>
    </cfRule>
    <cfRule type="expression" dxfId="243" priority="38" stopIfTrue="1">
      <formula>LEFT(K139,1)="4"</formula>
    </cfRule>
    <cfRule type="expression" dxfId="242" priority="39" stopIfTrue="1">
      <formula>OR(LEFT(K139,1)="3",LEFT(K139,1)="2")</formula>
    </cfRule>
  </conditionalFormatting>
  <conditionalFormatting sqref="K139">
    <cfRule type="expression" dxfId="241" priority="34" stopIfTrue="1">
      <formula>LEFT(K139,1)="5"</formula>
    </cfRule>
    <cfRule type="expression" dxfId="240" priority="35" stopIfTrue="1">
      <formula>LEFT(K139,1)="4"</formula>
    </cfRule>
    <cfRule type="expression" dxfId="239" priority="36" stopIfTrue="1">
      <formula>OR(LEFT(K139,1)="3",LEFT(K139,1)="2")</formula>
    </cfRule>
  </conditionalFormatting>
  <conditionalFormatting sqref="K139">
    <cfRule type="expression" dxfId="238" priority="31" stopIfTrue="1">
      <formula>LEFT(K139,1)="5"</formula>
    </cfRule>
    <cfRule type="expression" dxfId="237" priority="32" stopIfTrue="1">
      <formula>LEFT(K139,1)="4"</formula>
    </cfRule>
    <cfRule type="expression" dxfId="236" priority="33" stopIfTrue="1">
      <formula>OR(LEFT(K139,1)="3",LEFT(K139,1)="2")</formula>
    </cfRule>
  </conditionalFormatting>
  <conditionalFormatting sqref="K139">
    <cfRule type="expression" dxfId="235" priority="28" stopIfTrue="1">
      <formula>LEFT(K139,1)="5"</formula>
    </cfRule>
    <cfRule type="expression" dxfId="234" priority="29" stopIfTrue="1">
      <formula>LEFT(K139,1)="4"</formula>
    </cfRule>
    <cfRule type="expression" dxfId="233" priority="30" stopIfTrue="1">
      <formula>OR(LEFT(K139,1)="3",LEFT(K139,1)="2")</formula>
    </cfRule>
  </conditionalFormatting>
  <conditionalFormatting sqref="K139">
    <cfRule type="expression" dxfId="232" priority="25" stopIfTrue="1">
      <formula>LEFT(K139,1)="5"</formula>
    </cfRule>
    <cfRule type="expression" dxfId="231" priority="26" stopIfTrue="1">
      <formula>LEFT(K139,1)="4"</formula>
    </cfRule>
    <cfRule type="expression" dxfId="230" priority="27" stopIfTrue="1">
      <formula>OR(LEFT(K139,1)="3",LEFT(K139,1)="2")</formula>
    </cfRule>
  </conditionalFormatting>
  <conditionalFormatting sqref="K85">
    <cfRule type="expression" dxfId="229" priority="22" stopIfTrue="1">
      <formula>LEFT(K85,1)="5"</formula>
    </cfRule>
    <cfRule type="expression" dxfId="228" priority="23" stopIfTrue="1">
      <formula>LEFT(K85,1)="4"</formula>
    </cfRule>
    <cfRule type="expression" dxfId="227" priority="24" stopIfTrue="1">
      <formula>OR(LEFT(K85,1)="3",LEFT(K85,1)="2")</formula>
    </cfRule>
  </conditionalFormatting>
  <conditionalFormatting sqref="K85">
    <cfRule type="expression" dxfId="226" priority="19" stopIfTrue="1">
      <formula>LEFT(K85,1)="5"</formula>
    </cfRule>
    <cfRule type="expression" dxfId="225" priority="20" stopIfTrue="1">
      <formula>LEFT(K85,1)="4"</formula>
    </cfRule>
    <cfRule type="expression" dxfId="224" priority="21" stopIfTrue="1">
      <formula>OR(LEFT(K85,1)="3",LEFT(K85,1)="2")</formula>
    </cfRule>
  </conditionalFormatting>
  <conditionalFormatting sqref="K85">
    <cfRule type="expression" dxfId="223" priority="16" stopIfTrue="1">
      <formula>LEFT(K85,1)="5"</formula>
    </cfRule>
    <cfRule type="expression" dxfId="222" priority="17" stopIfTrue="1">
      <formula>LEFT(K85,1)="4"</formula>
    </cfRule>
    <cfRule type="expression" dxfId="221" priority="18" stopIfTrue="1">
      <formula>OR(LEFT(K85,1)="3",LEFT(K85,1)="2")</formula>
    </cfRule>
  </conditionalFormatting>
  <conditionalFormatting sqref="K85">
    <cfRule type="expression" dxfId="220" priority="13" stopIfTrue="1">
      <formula>LEFT(K85,1)="5"</formula>
    </cfRule>
    <cfRule type="expression" dxfId="219" priority="14" stopIfTrue="1">
      <formula>LEFT(K85,1)="4"</formula>
    </cfRule>
    <cfRule type="expression" dxfId="218" priority="15" stopIfTrue="1">
      <formula>OR(LEFT(K85,1)="3",LEFT(K85,1)="2")</formula>
    </cfRule>
  </conditionalFormatting>
  <conditionalFormatting sqref="K85">
    <cfRule type="expression" dxfId="217" priority="10" stopIfTrue="1">
      <formula>LEFT(K85,1)="5"</formula>
    </cfRule>
    <cfRule type="expression" dxfId="216" priority="11" stopIfTrue="1">
      <formula>LEFT(K85,1)="4"</formula>
    </cfRule>
    <cfRule type="expression" dxfId="215" priority="12" stopIfTrue="1">
      <formula>OR(LEFT(K85,1)="3",LEFT(K85,1)="2")</formula>
    </cfRule>
  </conditionalFormatting>
  <conditionalFormatting sqref="K85">
    <cfRule type="expression" dxfId="214" priority="7" stopIfTrue="1">
      <formula>LEFT(K85,1)="5"</formula>
    </cfRule>
    <cfRule type="expression" dxfId="213" priority="8" stopIfTrue="1">
      <formula>LEFT(K85,1)="4"</formula>
    </cfRule>
    <cfRule type="expression" dxfId="212" priority="9" stopIfTrue="1">
      <formula>OR(LEFT(K85,1)="3",LEFT(K85,1)="2")</formula>
    </cfRule>
  </conditionalFormatting>
  <conditionalFormatting sqref="K85">
    <cfRule type="expression" dxfId="211" priority="4" stopIfTrue="1">
      <formula>LEFT(K85,1)="5"</formula>
    </cfRule>
    <cfRule type="expression" dxfId="210" priority="5" stopIfTrue="1">
      <formula>LEFT(K85,1)="4"</formula>
    </cfRule>
    <cfRule type="expression" dxfId="209" priority="6" stopIfTrue="1">
      <formula>OR(LEFT(K85,1)="3",LEFT(K85,1)="2")</formula>
    </cfRule>
  </conditionalFormatting>
  <conditionalFormatting sqref="K85">
    <cfRule type="expression" dxfId="208" priority="1" stopIfTrue="1">
      <formula>LEFT(K85,1)="5"</formula>
    </cfRule>
    <cfRule type="expression" dxfId="207" priority="2" stopIfTrue="1">
      <formula>LEFT(K85,1)="4"</formula>
    </cfRule>
    <cfRule type="expression" dxfId="206" priority="3" stopIfTrue="1">
      <formula>OR(LEFT(K85,1)="3",LEFT(K85,1)="2")</formula>
    </cfRule>
  </conditionalFormatting>
  <dataValidations count="3">
    <dataValidation type="list" allowBlank="1" showInputMessage="1" showErrorMessage="1" sqref="H13:H17 H19:H23 H25:H29 H31:H35 H37:H41 H43:H47 H49:H53 H163:H167 H61:H65 AF157 H73:H77 H79:H83 H139:H143 H91:H95 H97:H101 H103:H107 H109:H113 H115:H119 AF55:AF59 H127:H131 AF133:AF134 H151:H155 H145:H149 H67:H71 H121:H125 H55:H59 AF121:AF123 H133:H137 H157:H161 H85:H89" xr:uid="{72A49968-26ED-4A75-A49B-9FBC65CCACD1}">
      <formula1>Exposition</formula1>
    </dataValidation>
    <dataValidation type="list" allowBlank="1" showInputMessage="1" showErrorMessage="1" sqref="I19:I23 I13:I17 I25:I29 I31:I35 I37:I41 I43:I47 I49:I53 I163:I167 I61:I65 AG157 I73:I77 I79:I83 I139:I143 I91:I95 I97:I101 I103:I107 I109:I113 I115:I119 AG55:AG59 I127:I131 AG133:AG134 I151:I155 I145:I149 I67:I71 I121:I125 I55:I59 AG121:AG123 I133:I137 I157:I161 I85:I89" xr:uid="{263AD95E-5811-423C-87AF-0F1E9BF24A69}">
      <formula1>Seriousness</formula1>
    </dataValidation>
    <dataValidation type="list" allowBlank="1" showInputMessage="1" showErrorMessage="1" sqref="E13:E17 E19:E23 E25:E29 E31:E35 E37:E41 E43:E47 E49:E53 E163:E167 E61:E65 E157:E161 E73:E77 E79:E83 E139:E143 E91:E95 E97:E101 E103:E107 E109:E113 E115:E119 E55:E59 E127:E131 E133:E137 E151:E155 E145:E149 E67:E71 E121:E125 E85:E89" xr:uid="{05B300E5-6E04-4A3E-95F2-330B036E11F4}">
      <formula1>PPE</formula1>
    </dataValidation>
  </dataValidations>
  <pageMargins left="0.19685039370078741" right="0.19685039370078741" top="0.59055118110236227" bottom="0.59055118110236227" header="0.51181102362204722" footer="0.51181102362204722"/>
  <pageSetup paperSize="8" scale="4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F2C50-C60A-48F2-AF14-976F3D4BADB2}">
  <sheetPr codeName="Feuil25">
    <tabColor indexed="43"/>
  </sheetPr>
  <dimension ref="A1:GY168"/>
  <sheetViews>
    <sheetView workbookViewId="0">
      <selection activeCell="C7" sqref="C7"/>
    </sheetView>
  </sheetViews>
  <sheetFormatPr baseColWidth="10" defaultColWidth="11.42578125" defaultRowHeight="12.75"/>
  <cols>
    <col min="1" max="1" width="33.7109375" style="81" customWidth="1"/>
    <col min="2" max="2" width="23.28515625" style="81" customWidth="1"/>
    <col min="3" max="3" width="20.7109375" style="81" customWidth="1"/>
    <col min="4" max="4" width="21.140625" style="81" customWidth="1"/>
    <col min="5" max="5" width="11.42578125" style="81" customWidth="1"/>
    <col min="6" max="6" width="12.42578125" style="81" customWidth="1"/>
    <col min="7" max="7" width="21.7109375" style="81" customWidth="1"/>
    <col min="8" max="8" width="14.7109375" style="81" customWidth="1"/>
    <col min="9" max="9" width="14" style="81" customWidth="1"/>
    <col min="10" max="10" width="3.7109375" style="81" hidden="1" customWidth="1"/>
    <col min="11" max="11" width="17" style="90" customWidth="1"/>
    <col min="12" max="13" width="9.85546875" style="90" customWidth="1"/>
    <col min="14" max="17" width="17" style="90" customWidth="1"/>
    <col min="18" max="18" width="27.140625" style="90" customWidth="1"/>
    <col min="19" max="19" width="10.5703125" style="3" hidden="1" customWidth="1"/>
    <col min="20" max="20" width="9.140625" style="3" hidden="1" customWidth="1"/>
    <col min="21" max="22" width="0" hidden="1" customWidth="1"/>
    <col min="23" max="23" width="5.140625" hidden="1" customWidth="1"/>
    <col min="24" max="24" width="5" hidden="1" customWidth="1"/>
    <col min="25" max="25" width="0" hidden="1" customWidth="1"/>
    <col min="26" max="16384" width="11.42578125" style="81"/>
  </cols>
  <sheetData>
    <row r="1" spans="1:207" ht="33.75">
      <c r="A1" s="78" t="s">
        <v>342</v>
      </c>
      <c r="B1" s="79"/>
      <c r="C1" s="79"/>
      <c r="D1" s="79"/>
      <c r="E1" s="79"/>
      <c r="F1" s="79"/>
      <c r="G1" s="79"/>
      <c r="H1" s="79"/>
      <c r="I1" s="79"/>
      <c r="J1" s="79"/>
      <c r="K1" s="79"/>
      <c r="L1" s="79"/>
      <c r="M1" s="79"/>
      <c r="N1" s="79"/>
      <c r="O1" s="79"/>
      <c r="P1" s="79"/>
      <c r="Q1" s="79"/>
      <c r="R1" s="80"/>
      <c r="S1" s="154"/>
      <c r="T1" s="154"/>
      <c r="U1" s="94">
        <f ca="1">TODAY()</f>
        <v>45455</v>
      </c>
      <c r="V1" s="155"/>
      <c r="W1" s="155"/>
      <c r="X1" s="155"/>
      <c r="Y1" s="155"/>
    </row>
    <row r="2" spans="1:207">
      <c r="B2" s="82" t="s">
        <v>343</v>
      </c>
      <c r="C2" s="247" t="s">
        <v>1303</v>
      </c>
      <c r="D2" s="248"/>
      <c r="E2" s="83"/>
      <c r="K2" s="81"/>
      <c r="L2" s="81"/>
      <c r="M2" s="81"/>
      <c r="N2" s="81"/>
      <c r="O2" s="81"/>
      <c r="P2" s="81"/>
      <c r="Q2" s="81"/>
      <c r="R2" s="81"/>
      <c r="S2"/>
      <c r="T2"/>
      <c r="V2" s="50"/>
    </row>
    <row r="3" spans="1:207">
      <c r="B3" s="84" t="s">
        <v>345</v>
      </c>
      <c r="C3" s="247" t="s">
        <v>646</v>
      </c>
      <c r="D3" s="248"/>
      <c r="E3" s="83"/>
      <c r="K3" s="81"/>
      <c r="L3" s="81"/>
      <c r="M3" s="81"/>
      <c r="N3" s="81"/>
      <c r="O3" s="81"/>
      <c r="P3" s="81"/>
      <c r="Q3" s="81"/>
      <c r="R3" s="81"/>
      <c r="S3"/>
      <c r="T3"/>
    </row>
    <row r="4" spans="1:207">
      <c r="B4" s="82" t="s">
        <v>347</v>
      </c>
      <c r="C4" s="85" t="s">
        <v>1304</v>
      </c>
      <c r="D4" s="86"/>
      <c r="E4" s="87"/>
      <c r="K4" s="81"/>
      <c r="L4" s="81"/>
      <c r="M4" s="81"/>
      <c r="N4" s="81"/>
      <c r="O4" s="81"/>
      <c r="P4" s="81"/>
      <c r="Q4" s="81"/>
      <c r="R4" s="81"/>
      <c r="S4"/>
      <c r="T4"/>
    </row>
    <row r="5" spans="1:207">
      <c r="B5" s="25" t="s">
        <v>314</v>
      </c>
      <c r="C5" s="88">
        <v>40565</v>
      </c>
      <c r="K5" s="81"/>
      <c r="L5" s="81"/>
      <c r="M5" s="81"/>
      <c r="N5" s="81"/>
      <c r="O5" s="81"/>
      <c r="P5" s="81"/>
      <c r="Q5" s="81"/>
      <c r="R5" s="81"/>
      <c r="S5"/>
      <c r="T5"/>
    </row>
    <row r="6" spans="1:207">
      <c r="B6" s="25" t="s">
        <v>1305</v>
      </c>
      <c r="C6" s="88">
        <v>40931</v>
      </c>
      <c r="K6" s="81"/>
      <c r="L6" s="81"/>
      <c r="M6" s="81"/>
      <c r="N6" s="81"/>
      <c r="O6" s="81"/>
      <c r="P6" s="81"/>
      <c r="Q6" s="81"/>
      <c r="R6" s="81"/>
      <c r="S6"/>
      <c r="T6"/>
    </row>
    <row r="7" spans="1:207" ht="25.5">
      <c r="B7" s="84" t="s">
        <v>350</v>
      </c>
      <c r="C7" s="89" t="str">
        <f>IF(ISERROR(AVERAGE(F12:F167)),"0",AVERAGE(F12:F167))</f>
        <v>0</v>
      </c>
      <c r="K7" s="81"/>
      <c r="L7" s="81"/>
      <c r="M7" s="81"/>
      <c r="N7" s="81"/>
      <c r="O7" s="81"/>
      <c r="P7" s="81"/>
      <c r="Q7" s="81"/>
      <c r="R7" s="81"/>
      <c r="S7"/>
      <c r="T7"/>
    </row>
    <row r="8" spans="1:207">
      <c r="D8" s="909" t="str">
        <f>IF((F9&lt;=0.85*C7),"Alert: please reconsider your HWAG definition","")</f>
        <v/>
      </c>
      <c r="E8" s="909"/>
      <c r="F8" s="909"/>
      <c r="G8" s="909"/>
    </row>
    <row r="9" spans="1:207">
      <c r="F9" s="93" t="str">
        <f>IF(ISERROR(AVERAGE(F12:F162)),C7,AVERAGE(F12:F162))</f>
        <v>0</v>
      </c>
    </row>
    <row r="10" spans="1:207" s="91" customFormat="1" ht="17.25" customHeight="1">
      <c r="A10" s="1" t="s">
        <v>354</v>
      </c>
      <c r="B10" s="2"/>
      <c r="C10" s="2"/>
      <c r="D10" s="2"/>
      <c r="E10" s="21"/>
      <c r="F10" s="2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9"/>
      <c r="AE10" s="906" t="s">
        <v>359</v>
      </c>
      <c r="AF10" s="907"/>
      <c r="AG10" s="907"/>
      <c r="AH10" s="907"/>
      <c r="AI10" s="908"/>
    </row>
    <row r="11" spans="1:207" s="90" customFormat="1" ht="90" customHeight="1">
      <c r="A11" s="15" t="s">
        <v>360</v>
      </c>
      <c r="B11" s="16" t="s">
        <v>361</v>
      </c>
      <c r="C11" s="16" t="s">
        <v>362</v>
      </c>
      <c r="D11" s="17" t="s">
        <v>363</v>
      </c>
      <c r="E11" s="28" t="s">
        <v>364</v>
      </c>
      <c r="F11" s="29" t="s">
        <v>1306</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9" t="s">
        <v>31</v>
      </c>
      <c r="Z11" s="316" t="s">
        <v>384</v>
      </c>
      <c r="AA11" s="317" t="s">
        <v>385</v>
      </c>
      <c r="AB11" s="205" t="s">
        <v>386</v>
      </c>
      <c r="AC11" s="206" t="s">
        <v>387</v>
      </c>
      <c r="AD11" s="226" t="s">
        <v>388</v>
      </c>
      <c r="AE11" s="207" t="s">
        <v>389</v>
      </c>
      <c r="AF11" s="228" t="s">
        <v>367</v>
      </c>
      <c r="AG11" s="228" t="s">
        <v>368</v>
      </c>
      <c r="AH11" s="229" t="s">
        <v>369</v>
      </c>
      <c r="AI11" s="230" t="s">
        <v>370</v>
      </c>
    </row>
    <row r="12" spans="1:207" s="92" customFormat="1" ht="14.25">
      <c r="A12" s="146" t="s">
        <v>253</v>
      </c>
      <c r="B12" s="6"/>
      <c r="C12" s="6"/>
      <c r="D12" s="6"/>
      <c r="E12" s="22"/>
      <c r="F12" s="22"/>
      <c r="G12" s="31"/>
      <c r="H12" s="23"/>
      <c r="I12" s="6"/>
      <c r="J12" s="13" t="str">
        <f>IF(SUM(J13:J17)=0,"",MAX(J13:J17))</f>
        <v/>
      </c>
      <c r="K12" s="24" t="str">
        <f>IF(ISERROR(VLOOKUP(Y12,'Directive OSH09 (FR)'!$T$6:$U$10,2,FALSE)),"",VLOOKUP(Y12,'Directive OSH09 (FR)'!$T$6:$U$10,2,FALSE))</f>
        <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IF(M12="Yes",IF(SUM(T13:T17)=0,0,1),2)</f>
        <v>0</v>
      </c>
      <c r="U12" s="160">
        <v>0</v>
      </c>
      <c r="V12" s="161">
        <v>3</v>
      </c>
      <c r="W12" s="162"/>
      <c r="X12" s="3"/>
      <c r="Y12" s="163" t="str">
        <f>IF(J12="","",IF(J12&gt;=161,5,IF(J12&gt;=65,4,IF(J12&gt;=20,3,IF(J12&gt;=9,2,1)))))</f>
        <v/>
      </c>
      <c r="Z12" s="232"/>
      <c r="AA12" s="233"/>
      <c r="AB12" s="233"/>
      <c r="AC12" s="233"/>
      <c r="AD12" s="234"/>
      <c r="AE12" s="232"/>
      <c r="AF12" s="233"/>
      <c r="AG12" s="233"/>
      <c r="AH12" s="233"/>
      <c r="AI12" s="234"/>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c r="A13" s="12"/>
      <c r="B13" s="4"/>
      <c r="C13" s="4"/>
      <c r="D13" s="4"/>
      <c r="E13" s="129"/>
      <c r="F13" s="5"/>
      <c r="G13" s="32"/>
      <c r="H13" s="7"/>
      <c r="I13" s="8"/>
      <c r="J13" s="8" t="str">
        <f>IF(ISERROR(W13*X13),"",W13*X13)</f>
        <v/>
      </c>
      <c r="K13" s="14" t="str">
        <f>IF(ISERROR(VLOOKUP(Y13,'Directive OSH09 (FR)'!$T$6:$U$10,2,FALSE)),"",VLOOKUP(Y13,'Directive OSH09 (FR)'!$T$6:$U$10,2,FALSE))</f>
        <v/>
      </c>
      <c r="L13" s="126"/>
      <c r="M13" s="127"/>
      <c r="N13" s="27"/>
      <c r="O13" s="27"/>
      <c r="P13" s="27"/>
      <c r="Q13" s="57"/>
      <c r="R13" s="35"/>
      <c r="S13" s="7">
        <f t="shared" ref="S13:T17" si="0">U13</f>
        <v>0</v>
      </c>
      <c r="T13" s="35">
        <f t="shared" si="0"/>
        <v>0</v>
      </c>
      <c r="U13" s="3">
        <f>IF(A13="",0,IF(Q$12="",1,IF(Q$12+$U$12*365&lt;$U$1,1,0)))</f>
        <v>0</v>
      </c>
      <c r="V13" s="163">
        <f>IF(A13="",0,IF(Q$12="",1,IF(Q$12+$V$12*365&lt;$U$1,1,0)))</f>
        <v>0</v>
      </c>
      <c r="W13" s="162" t="str">
        <f>IF(ISERROR(VLOOKUP(H13,'Directive OSH09 (FR)'!$O$6:$P$10,2,FALSE)),"",VLOOKUP(H13,'Directive OSH09 (FR)'!$O$6:$P$10,2,FALSE))</f>
        <v/>
      </c>
      <c r="X13" s="3" t="str">
        <f>IF(ISERROR(VLOOKUP(I13,'Directive OSH09 (FR)'!$O$13:$P$17,2,FALSE)),"",VLOOKUP(I13,'Directive OSH09 (FR)'!$O$13:$P$17,2,FALSE))</f>
        <v/>
      </c>
      <c r="Y13" s="163" t="str">
        <f>IF(J13="","",IF(J13&gt;=161,5,IF(J13&gt;=65,4,IF(J13&gt;=20,3,IF(J13&gt;=9,2,1)))))</f>
        <v/>
      </c>
      <c r="Z13" s="231"/>
      <c r="AA13" s="191"/>
      <c r="AB13" s="177"/>
      <c r="AC13" s="177"/>
      <c r="AD13" s="197"/>
      <c r="AE13" s="196"/>
      <c r="AF13" s="177"/>
      <c r="AG13" s="177"/>
      <c r="AH13" s="177"/>
      <c r="AI13" s="19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c r="A14" s="12"/>
      <c r="B14" s="4"/>
      <c r="C14" s="4"/>
      <c r="D14" s="4"/>
      <c r="E14" s="129"/>
      <c r="F14" s="5"/>
      <c r="G14" s="32"/>
      <c r="H14" s="7"/>
      <c r="I14" s="8"/>
      <c r="J14" s="8" t="str">
        <f t="shared" ref="J14:J17" si="1">IF(ISERROR(W14*X14),"",W14*X14)</f>
        <v/>
      </c>
      <c r="K14" s="14" t="str">
        <f>IF(ISERROR(VLOOKUP(Y14,'Directive OSH09 (FR)'!$T$6:$U$10,2,FALSE)),"",VLOOKUP(Y14,'Directive OSH09 (FR)'!$T$6:$U$10,2,FALSE))</f>
        <v/>
      </c>
      <c r="L14" s="126"/>
      <c r="M14" s="127"/>
      <c r="N14" s="27"/>
      <c r="O14" s="27"/>
      <c r="P14" s="27"/>
      <c r="Q14" s="57"/>
      <c r="R14" s="35"/>
      <c r="S14" s="7">
        <f t="shared" si="0"/>
        <v>0</v>
      </c>
      <c r="T14" s="35">
        <f t="shared" si="0"/>
        <v>0</v>
      </c>
      <c r="U14" s="3">
        <f t="shared" ref="U14:U17" si="2">IF(A14="",0,IF(Q$12="",1,IF(Q$12+$U$12*365&lt;$U$1,1,0)))</f>
        <v>0</v>
      </c>
      <c r="V14" s="163">
        <f t="shared" ref="V14:V17" si="3">IF(A14="",0,IF(Q$12="",1,IF(Q$12+$V$12*365&lt;$U$1,1,0)))</f>
        <v>0</v>
      </c>
      <c r="W14" s="162" t="str">
        <f>IF(ISERROR(VLOOKUP(H14,'Directive OSH09 (FR)'!$O$6:$P$10,2,FALSE)),"",VLOOKUP(H14,'Directive OSH09 (FR)'!$O$6:$P$10,2,FALSE))</f>
        <v/>
      </c>
      <c r="X14" s="3" t="str">
        <f>IF(ISERROR(VLOOKUP(I14,'Directive OSH09 (FR)'!$O$13:$P$17,2,FALSE)),"",VLOOKUP(I14,'Directive OSH09 (FR)'!$O$13:$P$17,2,FALSE))</f>
        <v/>
      </c>
      <c r="Y14" s="163" t="str">
        <f t="shared" ref="Y14:Y17" si="4">IF(J14="","",IF(J14&gt;=161,5,IF(J14&gt;=65,4,IF(J14&gt;=20,3,IF(J14&gt;=9,2,1)))))</f>
        <v/>
      </c>
      <c r="Z14" s="196"/>
      <c r="AA14" s="177"/>
      <c r="AB14" s="177"/>
      <c r="AC14" s="177"/>
      <c r="AD14" s="197"/>
      <c r="AE14" s="196"/>
      <c r="AF14" s="177"/>
      <c r="AG14" s="177"/>
      <c r="AH14" s="177"/>
      <c r="AI14" s="19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c r="A15" s="12"/>
      <c r="B15" s="4"/>
      <c r="C15" s="4"/>
      <c r="D15" s="4"/>
      <c r="E15" s="129"/>
      <c r="F15" s="5"/>
      <c r="G15" s="32"/>
      <c r="H15" s="7"/>
      <c r="I15" s="8"/>
      <c r="J15" s="8" t="str">
        <f t="shared" si="1"/>
        <v/>
      </c>
      <c r="K15" s="14" t="str">
        <f>IF(ISERROR(VLOOKUP(Y15,'Directive OSH09 (FR)'!$T$6:$U$10,2,FALSE)),"",VLOOKUP(Y15,'Directive OSH09 (FR)'!$T$6:$U$10,2,FALSE))</f>
        <v/>
      </c>
      <c r="L15" s="126"/>
      <c r="M15" s="127"/>
      <c r="N15" s="27"/>
      <c r="O15" s="27"/>
      <c r="P15" s="27"/>
      <c r="Q15" s="57"/>
      <c r="R15" s="35"/>
      <c r="S15" s="7">
        <f t="shared" si="0"/>
        <v>0</v>
      </c>
      <c r="T15" s="35">
        <f t="shared" si="0"/>
        <v>0</v>
      </c>
      <c r="U15" s="3">
        <f t="shared" si="2"/>
        <v>0</v>
      </c>
      <c r="V15" s="163">
        <f t="shared" si="3"/>
        <v>0</v>
      </c>
      <c r="W15" s="162" t="str">
        <f>IF(ISERROR(VLOOKUP(H15,'Directive OSH09 (FR)'!$O$6:$P$10,2,FALSE)),"",VLOOKUP(H15,'Directive OSH09 (FR)'!$O$6:$P$10,2,FALSE))</f>
        <v/>
      </c>
      <c r="X15" s="3" t="str">
        <f>IF(ISERROR(VLOOKUP(I15,'Directive OSH09 (FR)'!$O$13:$P$17,2,FALSE)),"",VLOOKUP(I15,'Directive OSH09 (FR)'!$O$13:$P$17,2,FALSE))</f>
        <v/>
      </c>
      <c r="Y15" s="163" t="str">
        <f t="shared" si="4"/>
        <v/>
      </c>
      <c r="Z15" s="196"/>
      <c r="AA15" s="177"/>
      <c r="AB15" s="177"/>
      <c r="AC15" s="177"/>
      <c r="AD15" s="197"/>
      <c r="AE15" s="196"/>
      <c r="AF15" s="177"/>
      <c r="AG15" s="177"/>
      <c r="AH15" s="177"/>
      <c r="AI15" s="197"/>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4"/>
      <c r="B16" s="4"/>
      <c r="C16" s="4"/>
      <c r="D16" s="4"/>
      <c r="E16" s="129"/>
      <c r="F16" s="5"/>
      <c r="G16" s="32"/>
      <c r="H16" s="7"/>
      <c r="I16" s="8"/>
      <c r="J16" s="8" t="str">
        <f t="shared" si="1"/>
        <v/>
      </c>
      <c r="K16" s="14" t="str">
        <f>IF(ISERROR(VLOOKUP(Y16,'Directive OSH09 (FR)'!$T$6:$U$10,2,FALSE)),"",VLOOKUP(Y16,'Directive OSH09 (FR)'!$T$6:$U$10,2,FALSE))</f>
        <v/>
      </c>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163" t="str">
        <f t="shared" si="4"/>
        <v/>
      </c>
      <c r="Z16" s="196"/>
      <c r="AA16" s="177"/>
      <c r="AB16" s="177"/>
      <c r="AC16" s="177"/>
      <c r="AD16" s="197"/>
      <c r="AE16" s="196"/>
      <c r="AF16" s="177"/>
      <c r="AG16" s="177"/>
      <c r="AH16" s="177"/>
      <c r="AI16" s="197"/>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67"/>
      <c r="B17" s="58"/>
      <c r="C17" s="58"/>
      <c r="D17" s="58"/>
      <c r="E17" s="59"/>
      <c r="F17" s="59"/>
      <c r="G17" s="60"/>
      <c r="H17" s="61"/>
      <c r="I17" s="62"/>
      <c r="J17" s="62" t="str">
        <f t="shared" si="1"/>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163" t="str">
        <f t="shared" si="4"/>
        <v/>
      </c>
      <c r="Z17" s="196"/>
      <c r="AA17" s="177"/>
      <c r="AB17" s="177"/>
      <c r="AC17" s="177"/>
      <c r="AD17" s="197"/>
      <c r="AE17" s="196"/>
      <c r="AF17" s="177"/>
      <c r="AG17" s="177"/>
      <c r="AH17" s="177"/>
      <c r="AI17" s="197"/>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92" customFormat="1" ht="14.25">
      <c r="A18" s="144" t="s">
        <v>257</v>
      </c>
      <c r="B18" s="6"/>
      <c r="C18" s="6"/>
      <c r="D18" s="6"/>
      <c r="E18" s="22"/>
      <c r="F18" s="22"/>
      <c r="G18" s="31"/>
      <c r="H18" s="23"/>
      <c r="I18" s="6"/>
      <c r="J18" s="13" t="str">
        <f>IF(SUM(J19:J23)=0,"",MAX(J19:J23))</f>
        <v/>
      </c>
      <c r="K18" s="24" t="str">
        <f>IF(ISERROR(VLOOKUP(Y18,'Directive OSH09 (FR)'!$T$6:$U$10,2,FALSE)),"",VLOOKUP(Y18,'Directive OSH09 (FR)'!$T$6:$U$10,2,FALSE))</f>
        <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IF(M18="Yes",IF(SUM(T19:T23)=0,0,1),2)</f>
        <v>0</v>
      </c>
      <c r="U18" s="160">
        <v>0</v>
      </c>
      <c r="V18" s="161">
        <v>3</v>
      </c>
      <c r="W18" s="162" t="str">
        <f>IF(ISERROR(VLOOKUP(H18,'Directive OSH09 (FR)'!$O$6:$P$10,2,FALSE)),"",VLOOKUP(H18,'Directive OSH09 (FR)'!$O$6:$P$10,2,FALSE))</f>
        <v/>
      </c>
      <c r="X18" s="3" t="str">
        <f>IF(ISERROR(VLOOKUP(I18,'Directive OSH09 (FR)'!$O$13:$P$17,2,FALSE)),"",VLOOKUP(I18,'Directive OSH09 (FR)'!$O$13:$P$17,2,FALSE))</f>
        <v/>
      </c>
      <c r="Y18" s="163" t="str">
        <f>IF(J18="","",IF(J18&gt;=161,5,IF(J18&gt;=65,4,IF(J18&gt;=20,3,IF(J18&gt;=9,2,1)))))</f>
        <v/>
      </c>
      <c r="Z18" s="232"/>
      <c r="AA18" s="233"/>
      <c r="AB18" s="233"/>
      <c r="AC18" s="233"/>
      <c r="AD18" s="234"/>
      <c r="AE18" s="232"/>
      <c r="AF18" s="233"/>
      <c r="AG18" s="233"/>
      <c r="AH18" s="233"/>
      <c r="AI18" s="234"/>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c r="A19" s="4"/>
      <c r="B19" s="4"/>
      <c r="C19" s="4"/>
      <c r="D19" s="4"/>
      <c r="E19" s="129"/>
      <c r="F19" s="5"/>
      <c r="G19" s="32"/>
      <c r="H19" s="7"/>
      <c r="I19" s="8"/>
      <c r="J19" s="8" t="str">
        <f>IF(ISERROR(W19*X19),"",W19*X19)</f>
        <v/>
      </c>
      <c r="K19" s="14" t="str">
        <f>IF(ISERROR(VLOOKUP(Y19,'Directive OSH09 (FR)'!$T$6:$U$10,2,FALSE)),"",VLOOKUP(Y19,'Directive OSH09 (FR)'!$T$6:$U$10,2,FALSE))</f>
        <v/>
      </c>
      <c r="L19" s="126"/>
      <c r="M19" s="127"/>
      <c r="N19" s="27"/>
      <c r="O19" s="27"/>
      <c r="P19" s="27"/>
      <c r="Q19" s="57"/>
      <c r="R19" s="35"/>
      <c r="S19" s="7">
        <f t="shared" ref="S19:T23" si="5">U19</f>
        <v>0</v>
      </c>
      <c r="T19" s="35">
        <f t="shared" si="5"/>
        <v>0</v>
      </c>
      <c r="U19" s="3">
        <f>IF(A19="",0,IF(Q$18="",1,IF(Q$18+$U$18*365&lt;$U$1,1,0)))</f>
        <v>0</v>
      </c>
      <c r="V19" s="163">
        <f>IF(A19="",0,IF(Q$18="",1,IF(Q$18+$V$18*365&lt;$U$1,1,0)))</f>
        <v>0</v>
      </c>
      <c r="W19" s="162" t="str">
        <f>IF(ISERROR(VLOOKUP(H19,'Directive OSH09 (FR)'!$O$6:$P$10,2,FALSE)),"",VLOOKUP(H19,'Directive OSH09 (FR)'!$O$6:$P$10,2,FALSE))</f>
        <v/>
      </c>
      <c r="X19" s="3" t="str">
        <f>IF(ISERROR(VLOOKUP(I19,'Directive OSH09 (FR)'!$O$13:$P$17,2,FALSE)),"",VLOOKUP(I19,'Directive OSH09 (FR)'!$O$13:$P$17,2,FALSE))</f>
        <v/>
      </c>
      <c r="Y19" s="163" t="str">
        <f>IF(J19="","",IF(J19&gt;=161,5,IF(J19&gt;=65,4,IF(J19&gt;=20,3,IF(J19&gt;=9,2,1)))))</f>
        <v/>
      </c>
      <c r="Z19" s="196"/>
      <c r="AA19" s="177"/>
      <c r="AB19" s="177"/>
      <c r="AC19" s="177"/>
      <c r="AD19" s="197"/>
      <c r="AE19" s="196"/>
      <c r="AF19" s="177"/>
      <c r="AG19" s="177"/>
      <c r="AH19" s="177"/>
      <c r="AI19" s="19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c r="A20" s="4"/>
      <c r="B20" s="4"/>
      <c r="C20" s="4"/>
      <c r="D20" s="4"/>
      <c r="E20" s="129"/>
      <c r="F20" s="5"/>
      <c r="G20" s="32"/>
      <c r="H20" s="7"/>
      <c r="I20" s="8"/>
      <c r="J20" s="8" t="str">
        <f t="shared" ref="J20:J23" si="6">IF(ISERROR(W20*X20),"",W20*X20)</f>
        <v/>
      </c>
      <c r="K20" s="14" t="str">
        <f>IF(ISERROR(VLOOKUP(Y20,'Directive OSH09 (FR)'!$T$6:$U$10,2,FALSE)),"",VLOOKUP(Y20,'Directive OSH09 (FR)'!$T$6:$U$10,2,FALSE))</f>
        <v/>
      </c>
      <c r="L20" s="126"/>
      <c r="M20" s="127"/>
      <c r="N20" s="27"/>
      <c r="O20" s="27"/>
      <c r="P20" s="27"/>
      <c r="Q20" s="57"/>
      <c r="R20" s="35"/>
      <c r="S20" s="7">
        <f t="shared" si="5"/>
        <v>0</v>
      </c>
      <c r="T20" s="35">
        <f t="shared" si="5"/>
        <v>0</v>
      </c>
      <c r="U20" s="3">
        <f t="shared" ref="U20:U23" si="7">IF(A20="",0,IF(Q$18="",1,IF(Q$18+$U$18*365&lt;$U$1,1,0)))</f>
        <v>0</v>
      </c>
      <c r="V20" s="163">
        <f t="shared" ref="V20:V23" si="8">IF(A20="",0,IF(Q$18="",1,IF(Q$18+$V$18*365&lt;$U$1,1,0)))</f>
        <v>0</v>
      </c>
      <c r="W20" s="162" t="str">
        <f>IF(ISERROR(VLOOKUP(H20,'Directive OSH09 (FR)'!$O$6:$P$10,2,FALSE)),"",VLOOKUP(H20,'Directive OSH09 (FR)'!$O$6:$P$10,2,FALSE))</f>
        <v/>
      </c>
      <c r="X20" s="3" t="str">
        <f>IF(ISERROR(VLOOKUP(I20,'Directive OSH09 (FR)'!$O$13:$P$17,2,FALSE)),"",VLOOKUP(I20,'Directive OSH09 (FR)'!$O$13:$P$17,2,FALSE))</f>
        <v/>
      </c>
      <c r="Y20" s="163" t="str">
        <f t="shared" ref="Y20:Y23" si="9">IF(J20="","",IF(J20&gt;=161,5,IF(J20&gt;=65,4,IF(J20&gt;=20,3,IF(J20&gt;=9,2,1)))))</f>
        <v/>
      </c>
      <c r="Z20" s="198"/>
      <c r="AA20" s="180"/>
      <c r="AB20" s="180"/>
      <c r="AC20" s="180"/>
      <c r="AD20" s="199"/>
      <c r="AE20" s="198"/>
      <c r="AF20" s="180"/>
      <c r="AG20" s="180"/>
      <c r="AH20" s="180"/>
      <c r="AI20" s="199"/>
    </row>
    <row r="21" spans="1:207">
      <c r="A21" s="4"/>
      <c r="B21" s="4"/>
      <c r="C21" s="4"/>
      <c r="D21" s="4"/>
      <c r="E21" s="129"/>
      <c r="F21" s="5"/>
      <c r="G21" s="32"/>
      <c r="H21" s="7"/>
      <c r="I21" s="8"/>
      <c r="J21" s="8" t="str">
        <f t="shared" si="6"/>
        <v/>
      </c>
      <c r="K21" s="14" t="str">
        <f>IF(ISERROR(VLOOKUP(Y21,'Directive OSH09 (FR)'!$T$6:$U$10,2,FALSE)),"",VLOOKUP(Y21,'Directive OSH09 (FR)'!$T$6:$U$10,2,FALSE))</f>
        <v/>
      </c>
      <c r="L21" s="126"/>
      <c r="M21" s="127"/>
      <c r="N21" s="27"/>
      <c r="O21" s="27"/>
      <c r="P21" s="27"/>
      <c r="Q21" s="57"/>
      <c r="R21" s="35"/>
      <c r="S21" s="7">
        <f t="shared" si="5"/>
        <v>0</v>
      </c>
      <c r="T21" s="35">
        <f t="shared" si="5"/>
        <v>0</v>
      </c>
      <c r="U21" s="3">
        <f t="shared" si="7"/>
        <v>0</v>
      </c>
      <c r="V21" s="163">
        <f t="shared" si="8"/>
        <v>0</v>
      </c>
      <c r="W21" s="162" t="str">
        <f>IF(ISERROR(VLOOKUP(H21,'Directive OSH09 (FR)'!$O$6:$P$10,2,FALSE)),"",VLOOKUP(H21,'Directive OSH09 (FR)'!$O$6:$P$10,2,FALSE))</f>
        <v/>
      </c>
      <c r="X21" s="3" t="str">
        <f>IF(ISERROR(VLOOKUP(I21,'Directive OSH09 (FR)'!$O$13:$P$17,2,FALSE)),"",VLOOKUP(I21,'Directive OSH09 (FR)'!$O$13:$P$17,2,FALSE))</f>
        <v/>
      </c>
      <c r="Y21" s="163" t="str">
        <f t="shared" si="9"/>
        <v/>
      </c>
      <c r="Z21" s="198"/>
      <c r="AA21" s="180"/>
      <c r="AB21" s="180"/>
      <c r="AC21" s="180"/>
      <c r="AD21" s="199"/>
      <c r="AE21" s="198"/>
      <c r="AF21" s="180"/>
      <c r="AG21" s="180"/>
      <c r="AH21" s="180"/>
      <c r="AI21" s="199"/>
    </row>
    <row r="22" spans="1:207">
      <c r="A22" s="4"/>
      <c r="B22" s="4"/>
      <c r="C22" s="4"/>
      <c r="D22" s="4"/>
      <c r="E22" s="129"/>
      <c r="F22" s="5"/>
      <c r="G22" s="32"/>
      <c r="H22" s="7"/>
      <c r="I22" s="8"/>
      <c r="J22" s="8" t="str">
        <f t="shared" si="6"/>
        <v/>
      </c>
      <c r="K22" s="14" t="str">
        <f>IF(ISERROR(VLOOKUP(Y22,'Directive OSH09 (FR)'!$T$6:$U$10,2,FALSE)),"",VLOOKUP(Y22,'Directive OSH09 (FR)'!$T$6:$U$10,2,FALSE))</f>
        <v/>
      </c>
      <c r="L22" s="126"/>
      <c r="M22" s="127"/>
      <c r="N22" s="27"/>
      <c r="O22" s="27"/>
      <c r="P22" s="27"/>
      <c r="Q22" s="57"/>
      <c r="R22" s="35"/>
      <c r="S22" s="7">
        <f t="shared" si="5"/>
        <v>0</v>
      </c>
      <c r="T22" s="35">
        <f t="shared" si="5"/>
        <v>0</v>
      </c>
      <c r="U22" s="3">
        <f t="shared" si="7"/>
        <v>0</v>
      </c>
      <c r="V22" s="163">
        <f t="shared" si="8"/>
        <v>0</v>
      </c>
      <c r="W22" s="162" t="str">
        <f>IF(ISERROR(VLOOKUP(H22,'Directive OSH09 (FR)'!$O$6:$P$10,2,FALSE)),"",VLOOKUP(H22,'Directive OSH09 (FR)'!$O$6:$P$10,2,FALSE))</f>
        <v/>
      </c>
      <c r="X22" s="3" t="str">
        <f>IF(ISERROR(VLOOKUP(I22,'Directive OSH09 (FR)'!$O$13:$P$17,2,FALSE)),"",VLOOKUP(I22,'Directive OSH09 (FR)'!$O$13:$P$17,2,FALSE))</f>
        <v/>
      </c>
      <c r="Y22" s="163" t="str">
        <f t="shared" si="9"/>
        <v/>
      </c>
      <c r="Z22" s="198"/>
      <c r="AA22" s="180"/>
      <c r="AB22" s="180"/>
      <c r="AC22" s="180"/>
      <c r="AD22" s="199"/>
      <c r="AE22" s="198"/>
      <c r="AF22" s="180"/>
      <c r="AG22" s="180"/>
      <c r="AH22" s="180"/>
      <c r="AI22" s="199"/>
    </row>
    <row r="23" spans="1:207" ht="5.25" customHeight="1">
      <c r="A23" s="67"/>
      <c r="B23" s="58"/>
      <c r="C23" s="58"/>
      <c r="D23" s="58"/>
      <c r="E23" s="59"/>
      <c r="F23" s="59"/>
      <c r="G23" s="60"/>
      <c r="H23" s="61"/>
      <c r="I23" s="62"/>
      <c r="J23" s="62" t="str">
        <f t="shared" si="6"/>
        <v/>
      </c>
      <c r="K23" s="63" t="str">
        <f>IF(ISERROR(VLOOKUP(Y23,'Directive OSH09 (FR)'!$T$6:$U$10,2,FALSE)),"",VLOOKUP(Y23,'Directive OSH09 (FR)'!$T$6:$U$10,2,FALSE))</f>
        <v/>
      </c>
      <c r="L23" s="61"/>
      <c r="M23" s="64"/>
      <c r="N23" s="64"/>
      <c r="O23" s="64"/>
      <c r="P23" s="64"/>
      <c r="Q23" s="65"/>
      <c r="R23" s="66"/>
      <c r="S23" s="61">
        <f t="shared" si="5"/>
        <v>0</v>
      </c>
      <c r="T23" s="66">
        <f t="shared" si="5"/>
        <v>0</v>
      </c>
      <c r="U23" s="164">
        <f t="shared" si="7"/>
        <v>0</v>
      </c>
      <c r="V23" s="165">
        <f t="shared" si="8"/>
        <v>0</v>
      </c>
      <c r="W23" s="162" t="str">
        <f>IF(ISERROR(VLOOKUP(H23,'Directive OSH09 (FR)'!$O$6:$P$10,2,FALSE)),"",VLOOKUP(H23,'Directive OSH09 (FR)'!$O$6:$P$10,2,FALSE))</f>
        <v/>
      </c>
      <c r="X23" s="3" t="str">
        <f>IF(ISERROR(VLOOKUP(I23,'Directive OSH09 (FR)'!$O$13:$P$17,2,FALSE)),"",VLOOKUP(I23,'Directive OSH09 (FR)'!$O$13:$P$17,2,FALSE))</f>
        <v/>
      </c>
      <c r="Y23" s="163" t="str">
        <f t="shared" si="9"/>
        <v/>
      </c>
      <c r="Z23" s="198"/>
      <c r="AA23" s="180"/>
      <c r="AB23" s="180"/>
      <c r="AC23" s="180"/>
      <c r="AD23" s="199"/>
      <c r="AE23" s="198"/>
      <c r="AF23" s="180"/>
      <c r="AG23" s="180"/>
      <c r="AH23" s="180"/>
      <c r="AI23" s="199"/>
    </row>
    <row r="24" spans="1:207">
      <c r="A24" s="6" t="s">
        <v>263</v>
      </c>
      <c r="B24" s="6"/>
      <c r="C24" s="6"/>
      <c r="D24" s="6"/>
      <c r="E24" s="22"/>
      <c r="F24" s="22"/>
      <c r="G24" s="31"/>
      <c r="H24" s="23"/>
      <c r="I24" s="6"/>
      <c r="J24" s="13" t="str">
        <f>IF(SUM(J25:J29)=0,"",MAX(J25:J29))</f>
        <v/>
      </c>
      <c r="K24" s="24" t="str">
        <f>IF(ISERROR(VLOOKUP(Y24,'Directive OSH09 (FR)'!$T$6:$U$10,2,FALSE)),"",VLOOKUP(Y24,'Directive OSH09 (FR)'!$T$6:$U$10,2,FALSE))</f>
        <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IF(OR(L24="Yes",M24="Yes"),MAX(Q25:Q29),"")</f>
        <v/>
      </c>
      <c r="R24" s="34"/>
      <c r="S24" s="43">
        <f>IF(L24="Yes",IF(SUM(S25:S29)=0,0,1),2)</f>
        <v>2</v>
      </c>
      <c r="T24" s="34">
        <f>IF(M24="Yes",IF(SUM(T25:T29)=0,0,1),2)</f>
        <v>2</v>
      </c>
      <c r="U24" s="160">
        <v>0</v>
      </c>
      <c r="V24" s="161">
        <v>0</v>
      </c>
      <c r="W24" s="162" t="str">
        <f>IF(ISERROR(VLOOKUP(H24,'Directive OSH09 (FR)'!$O$6:$P$10,2,FALSE)),"",VLOOKUP(H24,'Directive OSH09 (FR)'!$O$6:$P$10,2,FALSE))</f>
        <v/>
      </c>
      <c r="X24" s="3" t="str">
        <f>IF(ISERROR(VLOOKUP(I24,'Directive OSH09 (FR)'!$O$13:$P$17,2,FALSE)),"",VLOOKUP(I24,'Directive OSH09 (FR)'!$O$13:$P$17,2,FALSE))</f>
        <v/>
      </c>
      <c r="Y24" s="163" t="str">
        <f>IF(J24="","",IF(J24&gt;=161,5,IF(J24&gt;=65,4,IF(J24&gt;=20,3,IF(J24&gt;=9,2,1)))))</f>
        <v/>
      </c>
      <c r="Z24" s="232"/>
      <c r="AA24" s="233"/>
      <c r="AB24" s="233"/>
      <c r="AC24" s="233"/>
      <c r="AD24" s="234"/>
      <c r="AE24" s="232"/>
      <c r="AF24" s="233"/>
      <c r="AG24" s="233"/>
      <c r="AH24" s="233"/>
      <c r="AI24" s="234"/>
    </row>
    <row r="25" spans="1:207">
      <c r="A25" s="4"/>
      <c r="B25" s="4"/>
      <c r="C25" s="4"/>
      <c r="D25" s="4"/>
      <c r="E25" s="129"/>
      <c r="F25" s="5"/>
      <c r="G25" s="32"/>
      <c r="H25" s="7"/>
      <c r="I25" s="8"/>
      <c r="J25" s="8" t="str">
        <f>IF(ISERROR(W25*X25),"",W25*X25)</f>
        <v/>
      </c>
      <c r="K25" s="14" t="str">
        <f>IF(ISERROR(VLOOKUP(Y25,'Directive OSH09 (FR)'!$T$6:$U$10,2,FALSE)),"",VLOOKUP(Y25,'Directive OSH09 (FR)'!$T$6:$U$10,2,FALSE))</f>
        <v/>
      </c>
      <c r="L25" s="126"/>
      <c r="M25" s="127"/>
      <c r="N25" s="27"/>
      <c r="O25" s="27"/>
      <c r="P25" s="27"/>
      <c r="Q25" s="57"/>
      <c r="R25" s="35"/>
      <c r="S25" s="7">
        <f t="shared" ref="S25:T29" si="10">U25</f>
        <v>0</v>
      </c>
      <c r="T25" s="35">
        <f t="shared" si="10"/>
        <v>0</v>
      </c>
      <c r="U25" s="3">
        <f>IF(A25="",0,IF(Q$24="",1,IF(Q$24+$U$24*365&lt;$U$1,1,0)))</f>
        <v>0</v>
      </c>
      <c r="V25" s="163">
        <f>IF(A25="",0,IF(Q$24="",1,IF(Q$24+$V$24*365&lt;$U$1,1,0)))</f>
        <v>0</v>
      </c>
      <c r="W25" s="162" t="str">
        <f>IF(ISERROR(VLOOKUP(H25,'Directive OSH09 (FR)'!$O$6:$P$10,2,FALSE)),"",VLOOKUP(H25,'Directive OSH09 (FR)'!$O$6:$P$10,2,FALSE))</f>
        <v/>
      </c>
      <c r="X25" s="3" t="str">
        <f>IF(ISERROR(VLOOKUP(I25,'Directive OSH09 (FR)'!$O$13:$P$17,2,FALSE)),"",VLOOKUP(I25,'Directive OSH09 (FR)'!$O$13:$P$17,2,FALSE))</f>
        <v/>
      </c>
      <c r="Y25" s="163" t="str">
        <f>IF(J25="","",IF(J25&gt;=161,5,IF(J25&gt;=65,4,IF(J25&gt;=20,3,IF(J25&gt;=9,2,1)))))</f>
        <v/>
      </c>
      <c r="Z25" s="263"/>
      <c r="AA25" s="180"/>
      <c r="AB25" s="180"/>
      <c r="AC25" s="180"/>
      <c r="AD25" s="199"/>
      <c r="AE25" s="198"/>
      <c r="AF25" s="220"/>
      <c r="AG25" s="270"/>
      <c r="AH25" s="270"/>
      <c r="AI25" s="259"/>
    </row>
    <row r="26" spans="1:207">
      <c r="A26" s="4"/>
      <c r="B26" s="4"/>
      <c r="C26" s="4"/>
      <c r="D26" s="4"/>
      <c r="E26" s="129"/>
      <c r="F26" s="5"/>
      <c r="G26" s="32"/>
      <c r="H26" s="7"/>
      <c r="I26" s="8"/>
      <c r="J26" s="8" t="str">
        <f t="shared" ref="J26:J29" si="11">IF(ISERROR(W26*X26),"",W26*X26)</f>
        <v/>
      </c>
      <c r="K26" s="14" t="str">
        <f>IF(ISERROR(VLOOKUP(Y26,'Directive OSH09 (FR)'!$T$6:$U$10,2,FALSE)),"",VLOOKUP(Y26,'Directive OSH09 (FR)'!$T$6:$U$10,2,FALSE))</f>
        <v/>
      </c>
      <c r="L26" s="126"/>
      <c r="M26" s="127"/>
      <c r="N26" s="27"/>
      <c r="O26" s="27"/>
      <c r="P26" s="27"/>
      <c r="Q26" s="57"/>
      <c r="R26" s="35"/>
      <c r="S26" s="7">
        <f t="shared" si="10"/>
        <v>0</v>
      </c>
      <c r="T26" s="35">
        <f t="shared" si="10"/>
        <v>0</v>
      </c>
      <c r="U26" s="3">
        <f t="shared" ref="U26:U29" si="12">IF(A26="",0,IF(Q$24="",1,IF(Q$24+$U$24*365&lt;$U$1,1,0)))</f>
        <v>0</v>
      </c>
      <c r="V26" s="163">
        <f t="shared" ref="V26:V29" si="13">IF(A26="",0,IF(Q$24="",1,IF(Q$24+$V$24*365&lt;$U$1,1,0)))</f>
        <v>0</v>
      </c>
      <c r="W26" s="162" t="str">
        <f>IF(ISERROR(VLOOKUP(H26,'Directive OSH09 (FR)'!$O$6:$P$10,2,FALSE)),"",VLOOKUP(H26,'Directive OSH09 (FR)'!$O$6:$P$10,2,FALSE))</f>
        <v/>
      </c>
      <c r="X26" s="3" t="str">
        <f>IF(ISERROR(VLOOKUP(I26,'Directive OSH09 (FR)'!$O$13:$P$17,2,FALSE)),"",VLOOKUP(I26,'Directive OSH09 (FR)'!$O$13:$P$17,2,FALSE))</f>
        <v/>
      </c>
      <c r="Y26" s="163" t="str">
        <f t="shared" ref="Y26:Y29" si="14">IF(J26="","",IF(J26&gt;=161,5,IF(J26&gt;=65,4,IF(J26&gt;=20,3,IF(J26&gt;=9,2,1)))))</f>
        <v/>
      </c>
      <c r="Z26" s="198"/>
      <c r="AA26" s="180"/>
      <c r="AB26" s="180"/>
      <c r="AC26" s="180"/>
      <c r="AD26" s="199"/>
      <c r="AE26" s="198"/>
      <c r="AF26" s="180"/>
      <c r="AG26" s="180"/>
      <c r="AH26" s="180"/>
      <c r="AI26" s="199"/>
    </row>
    <row r="27" spans="1:207">
      <c r="A27" s="4"/>
      <c r="B27" s="4"/>
      <c r="C27" s="4"/>
      <c r="D27" s="4"/>
      <c r="E27" s="129"/>
      <c r="F27" s="5"/>
      <c r="G27" s="32"/>
      <c r="H27" s="7"/>
      <c r="I27" s="8"/>
      <c r="J27" s="8" t="str">
        <f t="shared" si="11"/>
        <v/>
      </c>
      <c r="K27" s="14" t="str">
        <f>IF(ISERROR(VLOOKUP(Y27,'Directive OSH09 (FR)'!$T$6:$U$10,2,FALSE)),"",VLOOKUP(Y27,'Directive OSH09 (FR)'!$T$6:$U$10,2,FALSE))</f>
        <v/>
      </c>
      <c r="L27" s="126"/>
      <c r="M27" s="127"/>
      <c r="N27" s="27"/>
      <c r="O27" s="27"/>
      <c r="P27" s="27"/>
      <c r="Q27" s="57"/>
      <c r="R27" s="35"/>
      <c r="S27" s="7">
        <f t="shared" si="10"/>
        <v>0</v>
      </c>
      <c r="T27" s="35">
        <f t="shared" si="10"/>
        <v>0</v>
      </c>
      <c r="U27" s="3">
        <f t="shared" si="12"/>
        <v>0</v>
      </c>
      <c r="V27" s="163">
        <f t="shared" si="13"/>
        <v>0</v>
      </c>
      <c r="W27" s="162" t="str">
        <f>IF(ISERROR(VLOOKUP(H27,'Directive OSH09 (FR)'!$O$6:$P$10,2,FALSE)),"",VLOOKUP(H27,'Directive OSH09 (FR)'!$O$6:$P$10,2,FALSE))</f>
        <v/>
      </c>
      <c r="X27" s="3" t="str">
        <f>IF(ISERROR(VLOOKUP(I27,'Directive OSH09 (FR)'!$O$13:$P$17,2,FALSE)),"",VLOOKUP(I27,'Directive OSH09 (FR)'!$O$13:$P$17,2,FALSE))</f>
        <v/>
      </c>
      <c r="Y27" s="163" t="str">
        <f t="shared" si="14"/>
        <v/>
      </c>
      <c r="Z27" s="198"/>
      <c r="AA27" s="180"/>
      <c r="AB27" s="180"/>
      <c r="AC27" s="180"/>
      <c r="AD27" s="199"/>
      <c r="AE27" s="198"/>
      <c r="AF27" s="180"/>
      <c r="AG27" s="180"/>
      <c r="AH27" s="180"/>
      <c r="AI27" s="199"/>
    </row>
    <row r="28" spans="1:207">
      <c r="A28" s="4"/>
      <c r="B28" s="4"/>
      <c r="C28" s="4"/>
      <c r="D28" s="4"/>
      <c r="E28" s="129"/>
      <c r="F28" s="5"/>
      <c r="G28" s="32"/>
      <c r="H28" s="7"/>
      <c r="I28" s="8"/>
      <c r="J28" s="8" t="str">
        <f t="shared" si="11"/>
        <v/>
      </c>
      <c r="K28" s="14" t="str">
        <f>IF(ISERROR(VLOOKUP(Y28,'Directive OSH09 (FR)'!$T$6:$U$10,2,FALSE)),"",VLOOKUP(Y28,'Directive OSH09 (FR)'!$T$6:$U$10,2,FALSE))</f>
        <v/>
      </c>
      <c r="L28" s="126"/>
      <c r="M28" s="127"/>
      <c r="N28" s="27"/>
      <c r="O28" s="27"/>
      <c r="P28" s="27"/>
      <c r="Q28" s="57"/>
      <c r="R28" s="35"/>
      <c r="S28" s="7">
        <f t="shared" si="10"/>
        <v>0</v>
      </c>
      <c r="T28" s="35">
        <f t="shared" si="10"/>
        <v>0</v>
      </c>
      <c r="U28" s="3">
        <f t="shared" si="12"/>
        <v>0</v>
      </c>
      <c r="V28" s="163">
        <f t="shared" si="13"/>
        <v>0</v>
      </c>
      <c r="W28" s="162" t="str">
        <f>IF(ISERROR(VLOOKUP(H28,'Directive OSH09 (FR)'!$O$6:$P$10,2,FALSE)),"",VLOOKUP(H28,'Directive OSH09 (FR)'!$O$6:$P$10,2,FALSE))</f>
        <v/>
      </c>
      <c r="X28" s="3" t="str">
        <f>IF(ISERROR(VLOOKUP(I28,'Directive OSH09 (FR)'!$O$13:$P$17,2,FALSE)),"",VLOOKUP(I28,'Directive OSH09 (FR)'!$O$13:$P$17,2,FALSE))</f>
        <v/>
      </c>
      <c r="Y28" s="163" t="str">
        <f t="shared" si="14"/>
        <v/>
      </c>
      <c r="Z28" s="198"/>
      <c r="AA28" s="180"/>
      <c r="AB28" s="180"/>
      <c r="AC28" s="180"/>
      <c r="AD28" s="199"/>
      <c r="AE28" s="198"/>
      <c r="AF28" s="180"/>
      <c r="AG28" s="180"/>
      <c r="AH28" s="180"/>
      <c r="AI28" s="199"/>
    </row>
    <row r="29" spans="1:207" ht="5.25" customHeight="1">
      <c r="A29" s="67"/>
      <c r="B29" s="58"/>
      <c r="C29" s="58"/>
      <c r="D29" s="58"/>
      <c r="E29" s="59"/>
      <c r="F29" s="59"/>
      <c r="G29" s="60"/>
      <c r="H29" s="61"/>
      <c r="I29" s="62"/>
      <c r="J29" s="62" t="str">
        <f t="shared" si="11"/>
        <v/>
      </c>
      <c r="K29" s="63" t="str">
        <f>IF(ISERROR(VLOOKUP(Y29,'Directive OSH09 (FR)'!$T$6:$U$10,2,FALSE)),"",VLOOKUP(Y29,'Directive OSH09 (FR)'!$T$6:$U$10,2,FALSE))</f>
        <v/>
      </c>
      <c r="L29" s="61"/>
      <c r="M29" s="64"/>
      <c r="N29" s="64"/>
      <c r="O29" s="64"/>
      <c r="P29" s="64"/>
      <c r="Q29" s="65"/>
      <c r="R29" s="66"/>
      <c r="S29" s="61">
        <f t="shared" si="10"/>
        <v>0</v>
      </c>
      <c r="T29" s="66">
        <f t="shared" si="10"/>
        <v>0</v>
      </c>
      <c r="U29" s="164">
        <f t="shared" si="12"/>
        <v>0</v>
      </c>
      <c r="V29" s="165">
        <f t="shared" si="13"/>
        <v>0</v>
      </c>
      <c r="W29" s="162" t="str">
        <f>IF(ISERROR(VLOOKUP(H29,'Directive OSH09 (FR)'!$O$6:$P$10,2,FALSE)),"",VLOOKUP(H29,'Directive OSH09 (FR)'!$O$6:$P$10,2,FALSE))</f>
        <v/>
      </c>
      <c r="X29" s="3" t="str">
        <f>IF(ISERROR(VLOOKUP(I29,'Directive OSH09 (FR)'!$O$13:$P$17,2,FALSE)),"",VLOOKUP(I29,'Directive OSH09 (FR)'!$O$13:$P$17,2,FALSE))</f>
        <v/>
      </c>
      <c r="Y29" s="163" t="str">
        <f t="shared" si="14"/>
        <v/>
      </c>
      <c r="Z29" s="198"/>
      <c r="AA29" s="180"/>
      <c r="AB29" s="180"/>
      <c r="AC29" s="180"/>
      <c r="AD29" s="199"/>
      <c r="AE29" s="198"/>
      <c r="AF29" s="180"/>
      <c r="AG29" s="180"/>
      <c r="AH29" s="180"/>
      <c r="AI29" s="199"/>
    </row>
    <row r="30" spans="1:207">
      <c r="A30" s="146" t="s">
        <v>267</v>
      </c>
      <c r="B30" s="6"/>
      <c r="C30" s="6"/>
      <c r="D30" s="6"/>
      <c r="E30" s="22"/>
      <c r="F30" s="22"/>
      <c r="G30" s="31"/>
      <c r="H30" s="23"/>
      <c r="I30" s="6"/>
      <c r="J30" s="13" t="str">
        <f>IF(SUM(J31:J35)=0,"",MAX(J31:J35))</f>
        <v/>
      </c>
      <c r="K30" s="24" t="str">
        <f>IF(ISERROR(VLOOKUP(Y30,'Directive OSH09 (FR)'!$T$6:$U$10,2,FALSE)),"",VLOOKUP(Y30,'Directive OSH09 (FR)'!$T$6:$U$10,2,FALSE))</f>
        <v/>
      </c>
      <c r="L30" s="43" t="str">
        <f>IF(ISERROR(VLOOKUP($A30,Dangers!$B$4:$G$1001,4,FALSE)),"ERR",IF(ISBLANK(VLOOKUP($A30,Dangers!$B$4:$G$1001,4,FALSE)),"","Yes"))</f>
        <v/>
      </c>
      <c r="M30" s="26" t="str">
        <f>IF(ISERROR(VLOOKUP($A30,Dangers!$B$4:$G$1001,6,FALSE)),"ERR",IF(ISBLANK((VLOOKUP($A30,Dangers!$B$4:$G$1001,6,FALSE))),"","Yes"))</f>
        <v/>
      </c>
      <c r="N30" s="26"/>
      <c r="O30" s="26"/>
      <c r="P30" s="26"/>
      <c r="Q30" s="132" t="str">
        <f>IF(OR(L30="Yes",M30="Yes"),MAX(Q31:Q35),"")</f>
        <v/>
      </c>
      <c r="R30" s="34"/>
      <c r="S30" s="43">
        <f>IF(L30="Yes",IF(SUM(S31:S35)=0,0,1),2)</f>
        <v>2</v>
      </c>
      <c r="T30" s="34">
        <f>IF(M30="Yes",IF(SUM(T31:T35)=0,0,1),2)</f>
        <v>2</v>
      </c>
      <c r="U30" s="160">
        <v>0</v>
      </c>
      <c r="V30" s="161">
        <v>0</v>
      </c>
      <c r="W30" s="162" t="str">
        <f>IF(ISERROR(VLOOKUP(H30,'Directive OSH09 (FR)'!$O$6:$P$10,2,FALSE)),"",VLOOKUP(H30,'Directive OSH09 (FR)'!$O$6:$P$10,2,FALSE))</f>
        <v/>
      </c>
      <c r="X30" s="3" t="str">
        <f>IF(ISERROR(VLOOKUP(I30,'Directive OSH09 (FR)'!$O$13:$P$17,2,FALSE)),"",VLOOKUP(I30,'Directive OSH09 (FR)'!$O$13:$P$17,2,FALSE))</f>
        <v/>
      </c>
      <c r="Y30" s="163" t="str">
        <f>IF(J30="","",IF(J30&gt;=161,5,IF(J30&gt;=65,4,IF(J30&gt;=20,3,IF(J30&gt;=9,2,1)))))</f>
        <v/>
      </c>
      <c r="Z30" s="232"/>
      <c r="AA30" s="233"/>
      <c r="AB30" s="233"/>
      <c r="AC30" s="233"/>
      <c r="AD30" s="234"/>
      <c r="AE30" s="232"/>
      <c r="AF30" s="233"/>
      <c r="AG30" s="233"/>
      <c r="AH30" s="233"/>
      <c r="AI30" s="234"/>
    </row>
    <row r="31" spans="1:207">
      <c r="A31" s="4"/>
      <c r="B31" s="4"/>
      <c r="C31" s="4"/>
      <c r="D31" s="4"/>
      <c r="E31" s="129"/>
      <c r="F31" s="5"/>
      <c r="G31" s="32"/>
      <c r="H31" s="7"/>
      <c r="I31" s="8"/>
      <c r="J31" s="8" t="str">
        <f>IF(ISERROR(W31*X31),"",W31*X31)</f>
        <v/>
      </c>
      <c r="K31" s="14" t="str">
        <f>IF(ISERROR(VLOOKUP(Y31,'Directive OSH09 (FR)'!$T$6:$U$10,2,FALSE)),"",VLOOKUP(Y31,'Directive OSH09 (FR)'!$T$6:$U$10,2,FALSE))</f>
        <v/>
      </c>
      <c r="L31" s="126"/>
      <c r="M31" s="127"/>
      <c r="N31" s="27"/>
      <c r="O31" s="27"/>
      <c r="P31" s="27"/>
      <c r="Q31" s="57"/>
      <c r="R31" s="35"/>
      <c r="S31" s="7">
        <f t="shared" ref="S31:T35" si="15">U31</f>
        <v>0</v>
      </c>
      <c r="T31" s="35">
        <f t="shared" si="15"/>
        <v>0</v>
      </c>
      <c r="U31" s="3">
        <f>IF(A31="",0,IF(Q$30="",1,IF(Q$30+$U$30*365&lt;$U$1,1,0)))</f>
        <v>0</v>
      </c>
      <c r="V31" s="163">
        <f>IF(A31="",0,IF(Q$30="",1,IF(Q$30+$V$30*365&lt;$U$1,1,0)))</f>
        <v>0</v>
      </c>
      <c r="W31" s="162" t="str">
        <f>IF(ISERROR(VLOOKUP(H31,'Directive OSH09 (FR)'!$O$6:$P$10,2,FALSE)),"",VLOOKUP(H31,'Directive OSH09 (FR)'!$O$6:$P$10,2,FALSE))</f>
        <v/>
      </c>
      <c r="X31" s="3" t="str">
        <f>IF(ISERROR(VLOOKUP(I31,'Directive OSH09 (FR)'!$O$13:$P$17,2,FALSE)),"",VLOOKUP(I31,'Directive OSH09 (FR)'!$O$13:$P$17,2,FALSE))</f>
        <v/>
      </c>
      <c r="Y31" s="163" t="str">
        <f>IF(J31="","",IF(J31&gt;=161,5,IF(J31&gt;=65,4,IF(J31&gt;=20,3,IF(J31&gt;=9,2,1)))))</f>
        <v/>
      </c>
      <c r="Z31" s="198"/>
      <c r="AA31" s="180"/>
      <c r="AB31" s="180"/>
      <c r="AC31" s="180"/>
      <c r="AD31" s="199"/>
      <c r="AE31" s="198"/>
      <c r="AF31" s="180"/>
      <c r="AG31" s="180"/>
      <c r="AH31" s="180"/>
      <c r="AI31" s="199"/>
    </row>
    <row r="32" spans="1:207">
      <c r="A32" s="4"/>
      <c r="B32" s="4"/>
      <c r="C32" s="4"/>
      <c r="D32" s="4"/>
      <c r="E32" s="129"/>
      <c r="F32" s="5"/>
      <c r="G32" s="32"/>
      <c r="H32" s="7"/>
      <c r="I32" s="8"/>
      <c r="J32" s="8" t="str">
        <f t="shared" ref="J32:J35" si="16">IF(ISERROR(W32*X32),"",W32*X32)</f>
        <v/>
      </c>
      <c r="K32" s="14" t="str">
        <f>IF(ISERROR(VLOOKUP(Y32,'Directive OSH09 (FR)'!$T$6:$U$10,2,FALSE)),"",VLOOKUP(Y32,'Directive OSH09 (FR)'!$T$6:$U$10,2,FALSE))</f>
        <v/>
      </c>
      <c r="L32" s="126"/>
      <c r="M32" s="127"/>
      <c r="N32" s="27"/>
      <c r="O32" s="27"/>
      <c r="P32" s="27"/>
      <c r="Q32" s="57"/>
      <c r="R32" s="35"/>
      <c r="S32" s="7">
        <f t="shared" si="15"/>
        <v>0</v>
      </c>
      <c r="T32" s="35">
        <f t="shared" si="15"/>
        <v>0</v>
      </c>
      <c r="U32" s="3">
        <f t="shared" ref="U32:U35" si="17">IF(A32="",0,IF(Q$30="",1,IF(Q$30+$U$30*365&lt;$U$1,1,0)))</f>
        <v>0</v>
      </c>
      <c r="V32" s="163">
        <f t="shared" ref="V32:V35" si="18">IF(A32="",0,IF(Q$30="",1,IF(Q$30+$V$30*365&lt;$U$1,1,0)))</f>
        <v>0</v>
      </c>
      <c r="W32" s="162" t="str">
        <f>IF(ISERROR(VLOOKUP(H32,'Directive OSH09 (FR)'!$O$6:$P$10,2,FALSE)),"",VLOOKUP(H32,'Directive OSH09 (FR)'!$O$6:$P$10,2,FALSE))</f>
        <v/>
      </c>
      <c r="X32" s="3" t="str">
        <f>IF(ISERROR(VLOOKUP(I32,'Directive OSH09 (FR)'!$O$13:$P$17,2,FALSE)),"",VLOOKUP(I32,'Directive OSH09 (FR)'!$O$13:$P$17,2,FALSE))</f>
        <v/>
      </c>
      <c r="Y32" s="163" t="str">
        <f t="shared" ref="Y32:Y35" si="19">IF(J32="","",IF(J32&gt;=161,5,IF(J32&gt;=65,4,IF(J32&gt;=20,3,IF(J32&gt;=9,2,1)))))</f>
        <v/>
      </c>
      <c r="Z32" s="198"/>
      <c r="AA32" s="180"/>
      <c r="AB32" s="180"/>
      <c r="AC32" s="180"/>
      <c r="AD32" s="199"/>
      <c r="AE32" s="198"/>
      <c r="AF32" s="180"/>
      <c r="AG32" s="180"/>
      <c r="AH32" s="180"/>
      <c r="AI32" s="199"/>
    </row>
    <row r="33" spans="1:35">
      <c r="A33" s="4"/>
      <c r="B33" s="4"/>
      <c r="C33" s="4"/>
      <c r="D33" s="4"/>
      <c r="E33" s="129"/>
      <c r="F33" s="5"/>
      <c r="G33" s="32"/>
      <c r="H33" s="7"/>
      <c r="I33" s="8"/>
      <c r="J33" s="8" t="str">
        <f t="shared" si="16"/>
        <v/>
      </c>
      <c r="K33" s="14" t="str">
        <f>IF(ISERROR(VLOOKUP(Y33,'Directive OSH09 (FR)'!$T$6:$U$10,2,FALSE)),"",VLOOKUP(Y33,'Directive OSH09 (FR)'!$T$6:$U$10,2,FALSE))</f>
        <v/>
      </c>
      <c r="L33" s="126"/>
      <c r="M33" s="127"/>
      <c r="N33" s="27"/>
      <c r="O33" s="27"/>
      <c r="P33" s="27"/>
      <c r="Q33" s="57"/>
      <c r="R33" s="35"/>
      <c r="S33" s="7">
        <f t="shared" si="15"/>
        <v>0</v>
      </c>
      <c r="T33" s="35">
        <f t="shared" si="15"/>
        <v>0</v>
      </c>
      <c r="U33" s="3">
        <f t="shared" si="17"/>
        <v>0</v>
      </c>
      <c r="V33" s="163">
        <f t="shared" si="18"/>
        <v>0</v>
      </c>
      <c r="W33" s="162" t="str">
        <f>IF(ISERROR(VLOOKUP(H33,'Directive OSH09 (FR)'!$O$6:$P$10,2,FALSE)),"",VLOOKUP(H33,'Directive OSH09 (FR)'!$O$6:$P$10,2,FALSE))</f>
        <v/>
      </c>
      <c r="X33" s="3" t="str">
        <f>IF(ISERROR(VLOOKUP(I33,'Directive OSH09 (FR)'!$O$13:$P$17,2,FALSE)),"",VLOOKUP(I33,'Directive OSH09 (FR)'!$O$13:$P$17,2,FALSE))</f>
        <v/>
      </c>
      <c r="Y33" s="163" t="str">
        <f t="shared" si="19"/>
        <v/>
      </c>
      <c r="Z33" s="198"/>
      <c r="AA33" s="180"/>
      <c r="AB33" s="180"/>
      <c r="AC33" s="180"/>
      <c r="AD33" s="199"/>
      <c r="AE33" s="198"/>
      <c r="AF33" s="180"/>
      <c r="AG33" s="180"/>
      <c r="AH33" s="180"/>
      <c r="AI33" s="199"/>
    </row>
    <row r="34" spans="1:35">
      <c r="A34" s="4"/>
      <c r="B34" s="4"/>
      <c r="C34" s="4"/>
      <c r="D34" s="4"/>
      <c r="E34" s="129"/>
      <c r="F34" s="5"/>
      <c r="G34" s="32"/>
      <c r="H34" s="7"/>
      <c r="I34" s="8"/>
      <c r="J34" s="8" t="str">
        <f t="shared" si="16"/>
        <v/>
      </c>
      <c r="K34" s="14" t="str">
        <f>IF(ISERROR(VLOOKUP(Y34,'Directive OSH09 (FR)'!$T$6:$U$10,2,FALSE)),"",VLOOKUP(Y34,'Directive OSH09 (FR)'!$T$6:$U$10,2,FALSE))</f>
        <v/>
      </c>
      <c r="L34" s="126"/>
      <c r="M34" s="127"/>
      <c r="N34" s="27"/>
      <c r="O34" s="27"/>
      <c r="P34" s="27"/>
      <c r="Q34" s="57"/>
      <c r="R34" s="35"/>
      <c r="S34" s="7">
        <f t="shared" si="15"/>
        <v>0</v>
      </c>
      <c r="T34" s="35">
        <f t="shared" si="15"/>
        <v>0</v>
      </c>
      <c r="U34" s="3">
        <f t="shared" si="17"/>
        <v>0</v>
      </c>
      <c r="V34" s="163">
        <f t="shared" si="18"/>
        <v>0</v>
      </c>
      <c r="W34" s="162" t="str">
        <f>IF(ISERROR(VLOOKUP(H34,'Directive OSH09 (FR)'!$O$6:$P$10,2,FALSE)),"",VLOOKUP(H34,'Directive OSH09 (FR)'!$O$6:$P$10,2,FALSE))</f>
        <v/>
      </c>
      <c r="X34" s="3" t="str">
        <f>IF(ISERROR(VLOOKUP(I34,'Directive OSH09 (FR)'!$O$13:$P$17,2,FALSE)),"",VLOOKUP(I34,'Directive OSH09 (FR)'!$O$13:$P$17,2,FALSE))</f>
        <v/>
      </c>
      <c r="Y34" s="163" t="str">
        <f t="shared" si="19"/>
        <v/>
      </c>
      <c r="Z34" s="198"/>
      <c r="AA34" s="180"/>
      <c r="AB34" s="180"/>
      <c r="AC34" s="180"/>
      <c r="AD34" s="199"/>
      <c r="AE34" s="198"/>
      <c r="AF34" s="180"/>
      <c r="AG34" s="180"/>
      <c r="AH34" s="180"/>
      <c r="AI34" s="199"/>
    </row>
    <row r="35" spans="1:35" ht="5.25" customHeight="1">
      <c r="A35" s="67"/>
      <c r="B35" s="58"/>
      <c r="C35" s="58"/>
      <c r="D35" s="58"/>
      <c r="E35" s="59"/>
      <c r="F35" s="59"/>
      <c r="G35" s="60"/>
      <c r="H35" s="61"/>
      <c r="I35" s="62"/>
      <c r="J35" s="62" t="str">
        <f t="shared" si="16"/>
        <v/>
      </c>
      <c r="K35" s="63" t="str">
        <f>IF(ISERROR(VLOOKUP(Y35,'Directive OSH09 (FR)'!$T$6:$U$10,2,FALSE)),"",VLOOKUP(Y35,'Directive OSH09 (FR)'!$T$6:$U$10,2,FALSE))</f>
        <v/>
      </c>
      <c r="L35" s="61"/>
      <c r="M35" s="64"/>
      <c r="N35" s="64"/>
      <c r="O35" s="64"/>
      <c r="P35" s="64"/>
      <c r="Q35" s="65"/>
      <c r="R35" s="66"/>
      <c r="S35" s="61">
        <f t="shared" si="15"/>
        <v>0</v>
      </c>
      <c r="T35" s="66">
        <f t="shared" si="15"/>
        <v>0</v>
      </c>
      <c r="U35" s="164">
        <f t="shared" si="17"/>
        <v>0</v>
      </c>
      <c r="V35" s="165">
        <f t="shared" si="18"/>
        <v>0</v>
      </c>
      <c r="W35" s="162" t="str">
        <f>IF(ISERROR(VLOOKUP(H35,'Directive OSH09 (FR)'!$O$6:$P$10,2,FALSE)),"",VLOOKUP(H35,'Directive OSH09 (FR)'!$O$6:$P$10,2,FALSE))</f>
        <v/>
      </c>
      <c r="X35" s="3" t="str">
        <f>IF(ISERROR(VLOOKUP(I35,'Directive OSH09 (FR)'!$O$13:$P$17,2,FALSE)),"",VLOOKUP(I35,'Directive OSH09 (FR)'!$O$13:$P$17,2,FALSE))</f>
        <v/>
      </c>
      <c r="Y35" s="163" t="str">
        <f t="shared" si="19"/>
        <v/>
      </c>
      <c r="Z35" s="198"/>
      <c r="AA35" s="180"/>
      <c r="AB35" s="180"/>
      <c r="AC35" s="180"/>
      <c r="AD35" s="199"/>
      <c r="AE35" s="198"/>
      <c r="AF35" s="180"/>
      <c r="AG35" s="180"/>
      <c r="AH35" s="180"/>
      <c r="AI35" s="199"/>
    </row>
    <row r="36" spans="1:35" ht="14.25">
      <c r="A36" s="144" t="s">
        <v>272</v>
      </c>
      <c r="B36" s="6"/>
      <c r="C36" s="6"/>
      <c r="D36" s="6"/>
      <c r="E36" s="22"/>
      <c r="F36" s="22"/>
      <c r="G36" s="31"/>
      <c r="H36" s="23"/>
      <c r="I36" s="6"/>
      <c r="J36" s="13" t="str">
        <f>IF(SUM(J37:J41)=0,"",MAX(J37:J41))</f>
        <v/>
      </c>
      <c r="K36" s="24" t="str">
        <f>IF(ISERROR(VLOOKUP(Y36,'Directive OSH09 (FR)'!$T$6:$U$10,2,FALSE)),"",VLOOKUP(Y36,'Directive OSH09 (FR)'!$T$6:$U$10,2,FALSE))</f>
        <v/>
      </c>
      <c r="L36" s="43" t="str">
        <f>IF(ISERROR(VLOOKUP($A36,Dangers!$B$4:$G$1001,4,FALSE)),"ERR",IF(ISBLANK(VLOOKUP($A36,Dangers!$B$4:$G$1001,4,FALSE)),"","Yes"))</f>
        <v>Yes</v>
      </c>
      <c r="M36" s="26" t="str">
        <f>IF(ISERROR(VLOOKUP($A36,Dangers!$B$4:$G$1001,6,FALSE)),"ERR",IF(ISBLANK((VLOOKUP($A36,Dangers!$B$4:$G$1001,6,FALSE))),"","Yes"))</f>
        <v>Yes</v>
      </c>
      <c r="N36" s="26"/>
      <c r="O36" s="26"/>
      <c r="P36" s="26"/>
      <c r="Q36" s="132">
        <f>IF(OR(L36="Yes",M36="Yes"),MAX(Q37:Q41),"")</f>
        <v>0</v>
      </c>
      <c r="R36" s="34"/>
      <c r="S36" s="43">
        <f>IF(L36="Yes",IF(SUM(S37:S41)=0,0,1),2)</f>
        <v>0</v>
      </c>
      <c r="T36" s="34">
        <f>IF(M36="Yes",IF(SUM(T37:T41)=0,0,1),2)</f>
        <v>0</v>
      </c>
      <c r="U36" s="160">
        <v>3</v>
      </c>
      <c r="V36" s="161">
        <v>5</v>
      </c>
      <c r="W36" s="162" t="str">
        <f>IF(ISERROR(VLOOKUP(H36,'Directive OSH09 (FR)'!$O$6:$P$10,2,FALSE)),"",VLOOKUP(H36,'Directive OSH09 (FR)'!$O$6:$P$10,2,FALSE))</f>
        <v/>
      </c>
      <c r="X36" s="3" t="str">
        <f>IF(ISERROR(VLOOKUP(I36,'Directive OSH09 (FR)'!$O$13:$P$17,2,FALSE)),"",VLOOKUP(I36,'Directive OSH09 (FR)'!$O$13:$P$17,2,FALSE))</f>
        <v/>
      </c>
      <c r="Y36" s="163" t="str">
        <f>IF(J36="","",IF(J36&gt;=161,5,IF(J36&gt;=65,4,IF(J36&gt;=20,3,IF(J36&gt;=9,2,1)))))</f>
        <v/>
      </c>
      <c r="Z36" s="232"/>
      <c r="AA36" s="233"/>
      <c r="AB36" s="233"/>
      <c r="AC36" s="233"/>
      <c r="AD36" s="234"/>
      <c r="AE36" s="232"/>
      <c r="AF36" s="233"/>
      <c r="AG36" s="233"/>
      <c r="AH36" s="233"/>
      <c r="AI36" s="234"/>
    </row>
    <row r="37" spans="1:35">
      <c r="A37" s="4"/>
      <c r="B37" s="4"/>
      <c r="C37" s="140"/>
      <c r="D37" s="4"/>
      <c r="E37" s="129"/>
      <c r="F37" s="5"/>
      <c r="G37" s="32"/>
      <c r="H37" s="7"/>
      <c r="I37" s="8"/>
      <c r="J37" s="8" t="str">
        <f>IF(ISERROR(W37*X37),"",W37*X37)</f>
        <v/>
      </c>
      <c r="K37" s="14" t="str">
        <f>IF(ISERROR(VLOOKUP(Y37,'Directive OSH09 (FR)'!$T$6:$U$10,2,FALSE)),"",VLOOKUP(Y37,'Directive OSH09 (FR)'!$T$6:$U$10,2,FALSE))</f>
        <v/>
      </c>
      <c r="L37" s="126"/>
      <c r="M37" s="127"/>
      <c r="N37" s="27"/>
      <c r="O37" s="27"/>
      <c r="P37" s="27"/>
      <c r="Q37" s="57"/>
      <c r="R37" s="35"/>
      <c r="S37" s="7">
        <f t="shared" ref="S37:T41" si="20">U37</f>
        <v>0</v>
      </c>
      <c r="T37" s="35">
        <f t="shared" si="20"/>
        <v>0</v>
      </c>
      <c r="U37" s="3">
        <f>IF(A37="",0,IF(Q$36="",1,IF(Q$36+$U$36*365&lt;$U$1,1,0)))</f>
        <v>0</v>
      </c>
      <c r="V37" s="163">
        <f>IF(A37="",0,IF(Q$36="",1,IF(Q$36+$V$36*365&lt;$U$1,1,0)))</f>
        <v>0</v>
      </c>
      <c r="W37" s="162" t="str">
        <f>IF(ISERROR(VLOOKUP(H37,'Directive OSH09 (FR)'!$O$6:$P$10,2,FALSE)),"",VLOOKUP(H37,'Directive OSH09 (FR)'!$O$6:$P$10,2,FALSE))</f>
        <v/>
      </c>
      <c r="X37" s="3" t="str">
        <f>IF(ISERROR(VLOOKUP(I37,'Directive OSH09 (FR)'!$O$13:$P$17,2,FALSE)),"",VLOOKUP(I37,'Directive OSH09 (FR)'!$O$13:$P$17,2,FALSE))</f>
        <v/>
      </c>
      <c r="Y37" s="163" t="str">
        <f>IF(J37="","",IF(J37&gt;=161,5,IF(J37&gt;=65,4,IF(J37&gt;=20,3,IF(J37&gt;=9,2,1)))))</f>
        <v/>
      </c>
      <c r="Z37" s="198"/>
      <c r="AA37" s="180"/>
      <c r="AB37" s="180"/>
      <c r="AC37" s="180"/>
      <c r="AD37" s="199"/>
      <c r="AE37" s="198"/>
      <c r="AF37" s="180"/>
      <c r="AG37" s="180"/>
      <c r="AH37" s="180"/>
      <c r="AI37" s="199"/>
    </row>
    <row r="38" spans="1:35">
      <c r="A38" s="4"/>
      <c r="B38" s="4"/>
      <c r="C38" s="140"/>
      <c r="D38" s="4"/>
      <c r="E38" s="129"/>
      <c r="F38" s="5"/>
      <c r="G38" s="32"/>
      <c r="H38" s="7"/>
      <c r="I38" s="8"/>
      <c r="J38" s="8" t="str">
        <f t="shared" ref="J38:J41" si="21">IF(ISERROR(W38*X38),"",W38*X38)</f>
        <v/>
      </c>
      <c r="K38" s="14" t="str">
        <f>IF(ISERROR(VLOOKUP(Y38,'Directive OSH09 (FR)'!$T$6:$U$10,2,FALSE)),"",VLOOKUP(Y38,'Directive OSH09 (FR)'!$T$6:$U$10,2,FALSE))</f>
        <v/>
      </c>
      <c r="L38" s="126"/>
      <c r="M38" s="127"/>
      <c r="N38" s="27"/>
      <c r="O38" s="27"/>
      <c r="P38" s="27"/>
      <c r="Q38" s="57"/>
      <c r="R38" s="35"/>
      <c r="S38" s="7">
        <f t="shared" si="20"/>
        <v>0</v>
      </c>
      <c r="T38" s="35">
        <f t="shared" si="20"/>
        <v>0</v>
      </c>
      <c r="U38" s="3">
        <f t="shared" ref="U38:U41" si="22">IF(A38="",0,IF(Q$36="",1,IF(Q$36+$U$36*365&lt;$U$1,1,0)))</f>
        <v>0</v>
      </c>
      <c r="V38" s="163">
        <f t="shared" ref="V38:V41" si="23">IF(A38="",0,IF(Q$36="",1,IF(Q$36+$V$36*365&lt;$U$1,1,0)))</f>
        <v>0</v>
      </c>
      <c r="W38" s="162" t="str">
        <f>IF(ISERROR(VLOOKUP(H38,'Directive OSH09 (FR)'!$O$6:$P$10,2,FALSE)),"",VLOOKUP(H38,'Directive OSH09 (FR)'!$O$6:$P$10,2,FALSE))</f>
        <v/>
      </c>
      <c r="X38" s="3" t="str">
        <f>IF(ISERROR(VLOOKUP(I38,'Directive OSH09 (FR)'!$O$13:$P$17,2,FALSE)),"",VLOOKUP(I38,'Directive OSH09 (FR)'!$O$13:$P$17,2,FALSE))</f>
        <v/>
      </c>
      <c r="Y38" s="163" t="str">
        <f t="shared" ref="Y38:Y41" si="24">IF(J38="","",IF(J38&gt;=161,5,IF(J38&gt;=65,4,IF(J38&gt;=20,3,IF(J38&gt;=9,2,1)))))</f>
        <v/>
      </c>
      <c r="Z38" s="198"/>
      <c r="AA38" s="180"/>
      <c r="AB38" s="180"/>
      <c r="AC38" s="180"/>
      <c r="AD38" s="199"/>
      <c r="AE38" s="198"/>
      <c r="AF38" s="180"/>
      <c r="AG38" s="180"/>
      <c r="AH38" s="180"/>
      <c r="AI38" s="199"/>
    </row>
    <row r="39" spans="1:35">
      <c r="A39" s="4"/>
      <c r="B39" s="4"/>
      <c r="C39" s="140"/>
      <c r="D39" s="4"/>
      <c r="E39" s="129"/>
      <c r="F39" s="5"/>
      <c r="G39" s="32"/>
      <c r="H39" s="7"/>
      <c r="I39" s="8"/>
      <c r="J39" s="8" t="str">
        <f t="shared" si="21"/>
        <v/>
      </c>
      <c r="K39" s="14" t="str">
        <f>IF(ISERROR(VLOOKUP(Y39,'Directive OSH09 (FR)'!$T$6:$U$10,2,FALSE)),"",VLOOKUP(Y39,'Directive OSH09 (FR)'!$T$6:$U$10,2,FALSE))</f>
        <v/>
      </c>
      <c r="L39" s="126"/>
      <c r="M39" s="127"/>
      <c r="N39" s="27"/>
      <c r="O39" s="27"/>
      <c r="P39" s="27"/>
      <c r="Q39" s="57"/>
      <c r="R39" s="35"/>
      <c r="S39" s="7">
        <f t="shared" si="20"/>
        <v>0</v>
      </c>
      <c r="T39" s="35">
        <f t="shared" si="20"/>
        <v>0</v>
      </c>
      <c r="U39" s="3">
        <f t="shared" si="22"/>
        <v>0</v>
      </c>
      <c r="V39" s="163">
        <f t="shared" si="23"/>
        <v>0</v>
      </c>
      <c r="W39" s="162" t="str">
        <f>IF(ISERROR(VLOOKUP(H39,'Directive OSH09 (FR)'!$O$6:$P$10,2,FALSE)),"",VLOOKUP(H39,'Directive OSH09 (FR)'!$O$6:$P$10,2,FALSE))</f>
        <v/>
      </c>
      <c r="X39" s="3" t="str">
        <f>IF(ISERROR(VLOOKUP(I39,'Directive OSH09 (FR)'!$O$13:$P$17,2,FALSE)),"",VLOOKUP(I39,'Directive OSH09 (FR)'!$O$13:$P$17,2,FALSE))</f>
        <v/>
      </c>
      <c r="Y39" s="163" t="str">
        <f t="shared" si="24"/>
        <v/>
      </c>
      <c r="Z39" s="198"/>
      <c r="AA39" s="180"/>
      <c r="AB39" s="180"/>
      <c r="AC39" s="180"/>
      <c r="AD39" s="199"/>
      <c r="AE39" s="198"/>
      <c r="AF39" s="180"/>
      <c r="AG39" s="180"/>
      <c r="AH39" s="180"/>
      <c r="AI39" s="199"/>
    </row>
    <row r="40" spans="1:35">
      <c r="A40" s="4"/>
      <c r="B40" s="4"/>
      <c r="C40" s="140"/>
      <c r="D40" s="4"/>
      <c r="E40" s="129"/>
      <c r="F40" s="5"/>
      <c r="G40" s="32"/>
      <c r="H40" s="7"/>
      <c r="I40" s="8"/>
      <c r="J40" s="8" t="str">
        <f t="shared" si="21"/>
        <v/>
      </c>
      <c r="K40" s="14" t="str">
        <f>IF(ISERROR(VLOOKUP(Y40,'Directive OSH09 (FR)'!$T$6:$U$10,2,FALSE)),"",VLOOKUP(Y40,'Directive OSH09 (FR)'!$T$6:$U$10,2,FALSE))</f>
        <v/>
      </c>
      <c r="L40" s="126"/>
      <c r="M40" s="127"/>
      <c r="N40" s="27"/>
      <c r="O40" s="27"/>
      <c r="P40" s="27"/>
      <c r="Q40" s="57"/>
      <c r="R40" s="35"/>
      <c r="S40" s="7">
        <f t="shared" si="20"/>
        <v>0</v>
      </c>
      <c r="T40" s="35">
        <f t="shared" si="20"/>
        <v>0</v>
      </c>
      <c r="U40" s="3">
        <f t="shared" si="22"/>
        <v>0</v>
      </c>
      <c r="V40" s="163">
        <f t="shared" si="23"/>
        <v>0</v>
      </c>
      <c r="W40" s="162" t="str">
        <f>IF(ISERROR(VLOOKUP(H40,'Directive OSH09 (FR)'!$O$6:$P$10,2,FALSE)),"",VLOOKUP(H40,'Directive OSH09 (FR)'!$O$6:$P$10,2,FALSE))</f>
        <v/>
      </c>
      <c r="X40" s="3" t="str">
        <f>IF(ISERROR(VLOOKUP(I40,'Directive OSH09 (FR)'!$O$13:$P$17,2,FALSE)),"",VLOOKUP(I40,'Directive OSH09 (FR)'!$O$13:$P$17,2,FALSE))</f>
        <v/>
      </c>
      <c r="Y40" s="163" t="str">
        <f t="shared" si="24"/>
        <v/>
      </c>
      <c r="Z40" s="198"/>
      <c r="AA40" s="180"/>
      <c r="AB40" s="180"/>
      <c r="AC40" s="180"/>
      <c r="AD40" s="199"/>
      <c r="AE40" s="198"/>
      <c r="AF40" s="180"/>
      <c r="AG40" s="180"/>
      <c r="AH40" s="180"/>
      <c r="AI40" s="199"/>
    </row>
    <row r="41" spans="1:35" ht="5.25" customHeight="1">
      <c r="A41" s="67"/>
      <c r="B41" s="58"/>
      <c r="C41" s="244"/>
      <c r="D41" s="58"/>
      <c r="E41" s="59"/>
      <c r="F41" s="59"/>
      <c r="G41" s="60"/>
      <c r="H41" s="61"/>
      <c r="I41" s="62"/>
      <c r="J41" s="62" t="str">
        <f t="shared" si="21"/>
        <v/>
      </c>
      <c r="K41" s="63" t="str">
        <f>IF(ISERROR(VLOOKUP(Y41,'Directive OSH09 (FR)'!$T$6:$U$10,2,FALSE)),"",VLOOKUP(Y41,'Directive OSH09 (FR)'!$T$6:$U$10,2,FALSE))</f>
        <v/>
      </c>
      <c r="L41" s="61"/>
      <c r="M41" s="64"/>
      <c r="N41" s="64"/>
      <c r="O41" s="64"/>
      <c r="P41" s="64"/>
      <c r="Q41" s="65"/>
      <c r="R41" s="66"/>
      <c r="S41" s="61">
        <f t="shared" si="20"/>
        <v>0</v>
      </c>
      <c r="T41" s="66">
        <f t="shared" si="20"/>
        <v>0</v>
      </c>
      <c r="U41" s="164">
        <f t="shared" si="22"/>
        <v>0</v>
      </c>
      <c r="V41" s="165">
        <f t="shared" si="23"/>
        <v>0</v>
      </c>
      <c r="W41" s="162" t="str">
        <f>IF(ISERROR(VLOOKUP(H41,'Directive OSH09 (FR)'!$O$6:$P$10,2,FALSE)),"",VLOOKUP(H41,'Directive OSH09 (FR)'!$O$6:$P$10,2,FALSE))</f>
        <v/>
      </c>
      <c r="X41" s="3" t="str">
        <f>IF(ISERROR(VLOOKUP(I41,'Directive OSH09 (FR)'!$O$13:$P$17,2,FALSE)),"",VLOOKUP(I41,'Directive OSH09 (FR)'!$O$13:$P$17,2,FALSE))</f>
        <v/>
      </c>
      <c r="Y41" s="163" t="str">
        <f t="shared" si="24"/>
        <v/>
      </c>
      <c r="Z41" s="198"/>
      <c r="AA41" s="180"/>
      <c r="AB41" s="180"/>
      <c r="AC41" s="180"/>
      <c r="AD41" s="199"/>
      <c r="AE41" s="198"/>
      <c r="AF41" s="180"/>
      <c r="AG41" s="180"/>
      <c r="AH41" s="180"/>
      <c r="AI41" s="199"/>
    </row>
    <row r="42" spans="1:35">
      <c r="A42" s="6" t="s">
        <v>274</v>
      </c>
      <c r="B42" s="6"/>
      <c r="C42" s="6"/>
      <c r="D42" s="6"/>
      <c r="E42" s="22"/>
      <c r="F42" s="22"/>
      <c r="G42" s="31"/>
      <c r="H42" s="23"/>
      <c r="I42" s="6"/>
      <c r="J42" s="13" t="str">
        <f>IF(SUM(J43:J47)=0,"",MAX(J43:J47))</f>
        <v/>
      </c>
      <c r="K42" s="24" t="str">
        <f>IF(ISERROR(VLOOKUP(Y42,'Directive OSH09 (FR)'!$T$6:$U$10,2,FALSE)),"",VLOOKUP(Y42,'Directive OSH09 (FR)'!$T$6:$U$10,2,FALSE))</f>
        <v/>
      </c>
      <c r="L42" s="43" t="str">
        <f>IF(ISERROR(VLOOKUP($A42,Dangers!$B$4:$G$1001,4,FALSE)),"ERR",IF(ISBLANK(VLOOKUP($A42,Dangers!$B$4:$G$1001,4,FALSE)),"","Yes"))</f>
        <v/>
      </c>
      <c r="M42" s="26" t="str">
        <f>IF(ISERROR(VLOOKUP($A42,Dangers!$B$4:$G$1001,6,FALSE)),"ERR",IF(ISBLANK((VLOOKUP($A42,Dangers!$B$4:$G$1001,6,FALSE))),"","Yes"))</f>
        <v/>
      </c>
      <c r="N42" s="26"/>
      <c r="O42" s="26"/>
      <c r="P42" s="26"/>
      <c r="Q42" s="132" t="str">
        <f>IF(OR(L42="Yes",M42="Yes"),MAX(Q43:Q47),"")</f>
        <v/>
      </c>
      <c r="R42" s="34"/>
      <c r="S42" s="43">
        <f>IF(L42="Yes",IF(SUM(S43:S47)=0,0,1),2)</f>
        <v>2</v>
      </c>
      <c r="T42" s="34">
        <f>IF(M42="Yes",IF(SUM(T43:T47)=0,0,1),2)</f>
        <v>2</v>
      </c>
      <c r="U42" s="160">
        <v>0</v>
      </c>
      <c r="V42" s="161">
        <v>0</v>
      </c>
      <c r="W42" s="162" t="str">
        <f>IF(ISERROR(VLOOKUP(H42,'Directive OSH09 (FR)'!$O$6:$P$10,2,FALSE)),"",VLOOKUP(H42,'Directive OSH09 (FR)'!$O$6:$P$10,2,FALSE))</f>
        <v/>
      </c>
      <c r="X42" s="3" t="str">
        <f>IF(ISERROR(VLOOKUP(I42,'Directive OSH09 (FR)'!$O$13:$P$17,2,FALSE)),"",VLOOKUP(I42,'Directive OSH09 (FR)'!$O$13:$P$17,2,FALSE))</f>
        <v/>
      </c>
      <c r="Y42" s="163" t="str">
        <f>IF(J42="","",IF(J42&gt;=161,5,IF(J42&gt;=65,4,IF(J42&gt;=20,3,IF(J42&gt;=9,2,1)))))</f>
        <v/>
      </c>
      <c r="Z42" s="232"/>
      <c r="AA42" s="233"/>
      <c r="AB42" s="233"/>
      <c r="AC42" s="233"/>
      <c r="AD42" s="234"/>
      <c r="AE42" s="232"/>
      <c r="AF42" s="233"/>
      <c r="AG42" s="233"/>
      <c r="AH42" s="233"/>
      <c r="AI42" s="234"/>
    </row>
    <row r="43" spans="1:35">
      <c r="A43" s="4"/>
      <c r="B43" s="4"/>
      <c r="C43" s="4"/>
      <c r="D43" s="4"/>
      <c r="E43" s="129"/>
      <c r="F43" s="5"/>
      <c r="G43" s="32"/>
      <c r="H43" s="7"/>
      <c r="I43" s="8"/>
      <c r="J43" s="8" t="str">
        <f>IF(ISERROR(W43*X43),"",W43*X43)</f>
        <v/>
      </c>
      <c r="K43" s="14" t="str">
        <f>IF(ISERROR(VLOOKUP(Y43,'Directive OSH09 (FR)'!$T$6:$U$10,2,FALSE)),"",VLOOKUP(Y43,'Directive OSH09 (FR)'!$T$6:$U$10,2,FALSE))</f>
        <v/>
      </c>
      <c r="L43" s="126"/>
      <c r="M43" s="127"/>
      <c r="N43" s="27"/>
      <c r="O43" s="27"/>
      <c r="P43" s="27"/>
      <c r="Q43" s="57"/>
      <c r="R43" s="35"/>
      <c r="S43" s="7">
        <f t="shared" ref="S43:T47" si="25">U43</f>
        <v>0</v>
      </c>
      <c r="T43" s="35">
        <f t="shared" si="25"/>
        <v>0</v>
      </c>
      <c r="U43" s="3">
        <f>IF(A43="",0,IF(Q$42="",1,IF(Q$42+$U$42*365&lt;$U$1,1,0)))</f>
        <v>0</v>
      </c>
      <c r="V43" s="163">
        <f>IF(A43="",0,IF(Q$42="",1,IF(Q$42+$V$42*365&lt;$U$1,1,0)))</f>
        <v>0</v>
      </c>
      <c r="W43" s="162" t="str">
        <f>IF(ISERROR(VLOOKUP(H43,'Directive OSH09 (FR)'!$O$6:$P$10,2,FALSE)),"",VLOOKUP(H43,'Directive OSH09 (FR)'!$O$6:$P$10,2,FALSE))</f>
        <v/>
      </c>
      <c r="X43" s="3" t="str">
        <f>IF(ISERROR(VLOOKUP(I43,'Directive OSH09 (FR)'!$O$13:$P$17,2,FALSE)),"",VLOOKUP(I43,'Directive OSH09 (FR)'!$O$13:$P$17,2,FALSE))</f>
        <v/>
      </c>
      <c r="Y43" s="163" t="str">
        <f>IF(J43="","",IF(J43&gt;=161,5,IF(J43&gt;=65,4,IF(J43&gt;=20,3,IF(J43&gt;=9,2,1)))))</f>
        <v/>
      </c>
      <c r="Z43" s="198"/>
      <c r="AA43" s="180"/>
      <c r="AB43" s="180"/>
      <c r="AC43" s="180"/>
      <c r="AD43" s="199"/>
      <c r="AE43" s="198"/>
      <c r="AF43" s="180"/>
      <c r="AG43" s="180"/>
      <c r="AH43" s="180"/>
      <c r="AI43" s="199"/>
    </row>
    <row r="44" spans="1:35">
      <c r="A44" s="4"/>
      <c r="B44" s="4"/>
      <c r="C44" s="4"/>
      <c r="D44" s="4"/>
      <c r="E44" s="129"/>
      <c r="F44" s="5"/>
      <c r="G44" s="32"/>
      <c r="H44" s="7"/>
      <c r="I44" s="8"/>
      <c r="J44" s="8" t="str">
        <f t="shared" ref="J44:J47" si="26">IF(ISERROR(W44*X44),"",W44*X44)</f>
        <v/>
      </c>
      <c r="K44" s="14" t="str">
        <f>IF(ISERROR(VLOOKUP(Y44,'Directive OSH09 (FR)'!$T$6:$U$10,2,FALSE)),"",VLOOKUP(Y44,'Directive OSH09 (FR)'!$T$6:$U$10,2,FALSE))</f>
        <v/>
      </c>
      <c r="L44" s="126"/>
      <c r="M44" s="127"/>
      <c r="N44" s="27"/>
      <c r="O44" s="27"/>
      <c r="P44" s="27"/>
      <c r="Q44" s="57"/>
      <c r="R44" s="35"/>
      <c r="S44" s="7">
        <f t="shared" si="25"/>
        <v>0</v>
      </c>
      <c r="T44" s="35">
        <f t="shared" si="25"/>
        <v>0</v>
      </c>
      <c r="U44" s="3">
        <f t="shared" ref="U44:U47" si="27">IF(A44="",0,IF(Q$42="",1,IF(Q$42+$U$42*365&lt;$U$1,1,0)))</f>
        <v>0</v>
      </c>
      <c r="V44" s="163">
        <f t="shared" ref="V44:V47" si="28">IF(A44="",0,IF(Q$42="",1,IF(Q$42+$V$42*365&lt;$U$1,1,0)))</f>
        <v>0</v>
      </c>
      <c r="W44" s="162" t="str">
        <f>IF(ISERROR(VLOOKUP(H44,'Directive OSH09 (FR)'!$O$6:$P$10,2,FALSE)),"",VLOOKUP(H44,'Directive OSH09 (FR)'!$O$6:$P$10,2,FALSE))</f>
        <v/>
      </c>
      <c r="X44" s="3" t="str">
        <f>IF(ISERROR(VLOOKUP(I44,'Directive OSH09 (FR)'!$O$13:$P$17,2,FALSE)),"",VLOOKUP(I44,'Directive OSH09 (FR)'!$O$13:$P$17,2,FALSE))</f>
        <v/>
      </c>
      <c r="Y44" s="163" t="str">
        <f t="shared" ref="Y44:Y47" si="29">IF(J44="","",IF(J44&gt;=161,5,IF(J44&gt;=65,4,IF(J44&gt;=20,3,IF(J44&gt;=9,2,1)))))</f>
        <v/>
      </c>
      <c r="Z44" s="198"/>
      <c r="AA44" s="180"/>
      <c r="AB44" s="180"/>
      <c r="AC44" s="180"/>
      <c r="AD44" s="199"/>
      <c r="AE44" s="198"/>
      <c r="AF44" s="180"/>
      <c r="AG44" s="180"/>
      <c r="AH44" s="180"/>
      <c r="AI44" s="199"/>
    </row>
    <row r="45" spans="1:35">
      <c r="A45" s="4"/>
      <c r="B45" s="4"/>
      <c r="C45" s="4"/>
      <c r="D45" s="4"/>
      <c r="E45" s="129"/>
      <c r="F45" s="5"/>
      <c r="G45" s="32"/>
      <c r="H45" s="7"/>
      <c r="I45" s="8"/>
      <c r="J45" s="8" t="str">
        <f t="shared" si="26"/>
        <v/>
      </c>
      <c r="K45" s="14" t="str">
        <f>IF(ISERROR(VLOOKUP(Y45,'Directive OSH09 (FR)'!$T$6:$U$10,2,FALSE)),"",VLOOKUP(Y45,'Directive OSH09 (FR)'!$T$6:$U$10,2,FALSE))</f>
        <v/>
      </c>
      <c r="L45" s="126"/>
      <c r="M45" s="127"/>
      <c r="N45" s="27"/>
      <c r="O45" s="27"/>
      <c r="P45" s="27"/>
      <c r="Q45" s="57"/>
      <c r="R45" s="35"/>
      <c r="S45" s="7">
        <f t="shared" si="25"/>
        <v>0</v>
      </c>
      <c r="T45" s="35">
        <f t="shared" si="25"/>
        <v>0</v>
      </c>
      <c r="U45" s="3">
        <f t="shared" si="27"/>
        <v>0</v>
      </c>
      <c r="V45" s="163">
        <f t="shared" si="28"/>
        <v>0</v>
      </c>
      <c r="W45" s="162" t="str">
        <f>IF(ISERROR(VLOOKUP(H45,'Directive OSH09 (FR)'!$O$6:$P$10,2,FALSE)),"",VLOOKUP(H45,'Directive OSH09 (FR)'!$O$6:$P$10,2,FALSE))</f>
        <v/>
      </c>
      <c r="X45" s="3" t="str">
        <f>IF(ISERROR(VLOOKUP(I45,'Directive OSH09 (FR)'!$O$13:$P$17,2,FALSE)),"",VLOOKUP(I45,'Directive OSH09 (FR)'!$O$13:$P$17,2,FALSE))</f>
        <v/>
      </c>
      <c r="Y45" s="163" t="str">
        <f t="shared" si="29"/>
        <v/>
      </c>
      <c r="Z45" s="198"/>
      <c r="AA45" s="180"/>
      <c r="AB45" s="180"/>
      <c r="AC45" s="180"/>
      <c r="AD45" s="199"/>
      <c r="AE45" s="198"/>
      <c r="AF45" s="180"/>
      <c r="AG45" s="180"/>
      <c r="AH45" s="180"/>
      <c r="AI45" s="199"/>
    </row>
    <row r="46" spans="1:35">
      <c r="A46" s="4"/>
      <c r="B46" s="4"/>
      <c r="C46" s="4"/>
      <c r="D46" s="4"/>
      <c r="E46" s="129"/>
      <c r="F46" s="5"/>
      <c r="G46" s="32"/>
      <c r="H46" s="7"/>
      <c r="I46" s="8"/>
      <c r="J46" s="8" t="str">
        <f t="shared" si="26"/>
        <v/>
      </c>
      <c r="K46" s="14" t="str">
        <f>IF(ISERROR(VLOOKUP(Y46,'Directive OSH09 (FR)'!$T$6:$U$10,2,FALSE)),"",VLOOKUP(Y46,'Directive OSH09 (FR)'!$T$6:$U$10,2,FALSE))</f>
        <v/>
      </c>
      <c r="L46" s="126"/>
      <c r="M46" s="127"/>
      <c r="N46" s="27"/>
      <c r="O46" s="27"/>
      <c r="P46" s="27"/>
      <c r="Q46" s="57"/>
      <c r="R46" s="35"/>
      <c r="S46" s="7">
        <f t="shared" si="25"/>
        <v>0</v>
      </c>
      <c r="T46" s="35">
        <f t="shared" si="25"/>
        <v>0</v>
      </c>
      <c r="U46" s="3">
        <f t="shared" si="27"/>
        <v>0</v>
      </c>
      <c r="V46" s="163">
        <f t="shared" si="28"/>
        <v>0</v>
      </c>
      <c r="W46" s="162" t="str">
        <f>IF(ISERROR(VLOOKUP(H46,'Directive OSH09 (FR)'!$O$6:$P$10,2,FALSE)),"",VLOOKUP(H46,'Directive OSH09 (FR)'!$O$6:$P$10,2,FALSE))</f>
        <v/>
      </c>
      <c r="X46" s="3" t="str">
        <f>IF(ISERROR(VLOOKUP(I46,'Directive OSH09 (FR)'!$O$13:$P$17,2,FALSE)),"",VLOOKUP(I46,'Directive OSH09 (FR)'!$O$13:$P$17,2,FALSE))</f>
        <v/>
      </c>
      <c r="Y46" s="163" t="str">
        <f t="shared" si="29"/>
        <v/>
      </c>
      <c r="Z46" s="198"/>
      <c r="AA46" s="180"/>
      <c r="AB46" s="180"/>
      <c r="AC46" s="180"/>
      <c r="AD46" s="199"/>
      <c r="AE46" s="198"/>
      <c r="AF46" s="180"/>
      <c r="AG46" s="180"/>
      <c r="AH46" s="180"/>
      <c r="AI46" s="199"/>
    </row>
    <row r="47" spans="1:35" ht="5.25" customHeight="1">
      <c r="A47" s="67"/>
      <c r="B47" s="58"/>
      <c r="C47" s="58"/>
      <c r="D47" s="58"/>
      <c r="E47" s="59"/>
      <c r="F47" s="59"/>
      <c r="G47" s="60"/>
      <c r="H47" s="61"/>
      <c r="I47" s="62"/>
      <c r="J47" s="62" t="str">
        <f t="shared" si="26"/>
        <v/>
      </c>
      <c r="K47" s="63" t="str">
        <f>IF(ISERROR(VLOOKUP(Y47,'Directive OSH09 (FR)'!$T$6:$U$10,2,FALSE)),"",VLOOKUP(Y47,'Directive OSH09 (FR)'!$T$6:$U$10,2,FALSE))</f>
        <v/>
      </c>
      <c r="L47" s="61"/>
      <c r="M47" s="64"/>
      <c r="N47" s="64"/>
      <c r="O47" s="64"/>
      <c r="P47" s="64"/>
      <c r="Q47" s="65"/>
      <c r="R47" s="66"/>
      <c r="S47" s="61">
        <f t="shared" si="25"/>
        <v>0</v>
      </c>
      <c r="T47" s="66">
        <f t="shared" si="25"/>
        <v>0</v>
      </c>
      <c r="U47" s="164">
        <f t="shared" si="27"/>
        <v>0</v>
      </c>
      <c r="V47" s="165">
        <f t="shared" si="28"/>
        <v>0</v>
      </c>
      <c r="W47" s="162" t="str">
        <f>IF(ISERROR(VLOOKUP(H47,'Directive OSH09 (FR)'!$O$6:$P$10,2,FALSE)),"",VLOOKUP(H47,'Directive OSH09 (FR)'!$O$6:$P$10,2,FALSE))</f>
        <v/>
      </c>
      <c r="X47" s="3" t="str">
        <f>IF(ISERROR(VLOOKUP(I47,'Directive OSH09 (FR)'!$O$13:$P$17,2,FALSE)),"",VLOOKUP(I47,'Directive OSH09 (FR)'!$O$13:$P$17,2,FALSE))</f>
        <v/>
      </c>
      <c r="Y47" s="163" t="str">
        <f t="shared" si="29"/>
        <v/>
      </c>
      <c r="Z47" s="198"/>
      <c r="AA47" s="180"/>
      <c r="AB47" s="180"/>
      <c r="AC47" s="180"/>
      <c r="AD47" s="199"/>
      <c r="AE47" s="198"/>
      <c r="AF47" s="180"/>
      <c r="AG47" s="180"/>
      <c r="AH47" s="180"/>
      <c r="AI47" s="199"/>
    </row>
    <row r="48" spans="1:35" ht="14.25">
      <c r="A48" s="144" t="s">
        <v>275</v>
      </c>
      <c r="B48" s="6"/>
      <c r="C48" s="6"/>
      <c r="D48" s="6"/>
      <c r="E48" s="22"/>
      <c r="F48" s="22"/>
      <c r="G48" s="31"/>
      <c r="H48" s="23"/>
      <c r="I48" s="6"/>
      <c r="J48" s="13" t="str">
        <f>IF(SUM(J49:J53)=0,"",MAX(J49:J53))</f>
        <v/>
      </c>
      <c r="K48" s="24" t="str">
        <f>IF(ISERROR(VLOOKUP(Y48,'Directive OSH09 (FR)'!$T$6:$U$10,2,FALSE)),"",VLOOKUP(Y48,'Directive OSH09 (FR)'!$T$6:$U$10,2,FALSE))</f>
        <v/>
      </c>
      <c r="L48" s="43" t="str">
        <f>IF(ISERROR(VLOOKUP($A48,Dangers!$B$4:$G$1001,4,FALSE)),"ERR",IF(ISBLANK(VLOOKUP($A48,Dangers!$B$4:$G$1001,4,FALSE)),"","Yes"))</f>
        <v>Yes</v>
      </c>
      <c r="M48" s="26" t="str">
        <f>IF(ISERROR(VLOOKUP($A48,Dangers!$B$4:$G$1001,6,FALSE)),"ERR",IF(ISBLANK((VLOOKUP($A48,Dangers!$B$4:$G$1001,6,FALSE))),"","Yes"))</f>
        <v>Yes</v>
      </c>
      <c r="N48" s="26"/>
      <c r="O48" s="26"/>
      <c r="P48" s="26"/>
      <c r="Q48" s="132">
        <f>IF(OR(L48="Yes",M48="Yes"),MAX(Q49:Q53),"")</f>
        <v>0</v>
      </c>
      <c r="R48" s="34"/>
      <c r="S48" s="43">
        <f>IF(L48="Yes",IF(SUM(S49:S53)=0,0,1),2)</f>
        <v>0</v>
      </c>
      <c r="T48" s="34">
        <f>IF(M48="Yes",IF(SUM(T49:T53)=0,0,1),2)</f>
        <v>0</v>
      </c>
      <c r="U48" s="160">
        <v>2</v>
      </c>
      <c r="V48" s="161">
        <v>2</v>
      </c>
      <c r="W48" s="162" t="str">
        <f>IF(ISERROR(VLOOKUP(H48,'Directive OSH09 (FR)'!$O$6:$P$10,2,FALSE)),"",VLOOKUP(H48,'Directive OSH09 (FR)'!$O$6:$P$10,2,FALSE))</f>
        <v/>
      </c>
      <c r="X48" s="3" t="str">
        <f>IF(ISERROR(VLOOKUP(I48,'Directive OSH09 (FR)'!$O$13:$P$17,2,FALSE)),"",VLOOKUP(I48,'Directive OSH09 (FR)'!$O$13:$P$17,2,FALSE))</f>
        <v/>
      </c>
      <c r="Y48" s="163" t="str">
        <f>IF(J48="","",IF(J48&gt;=161,5,IF(J48&gt;=65,4,IF(J48&gt;=20,3,IF(J48&gt;=9,2,1)))))</f>
        <v/>
      </c>
      <c r="Z48" s="232"/>
      <c r="AA48" s="233"/>
      <c r="AB48" s="233"/>
      <c r="AC48" s="233"/>
      <c r="AD48" s="234"/>
      <c r="AE48" s="232"/>
      <c r="AF48" s="233"/>
      <c r="AG48" s="233"/>
      <c r="AH48" s="233"/>
      <c r="AI48" s="234"/>
    </row>
    <row r="49" spans="1:35">
      <c r="A49" s="4"/>
      <c r="B49" s="4"/>
      <c r="C49" s="4"/>
      <c r="D49" s="4"/>
      <c r="E49" s="129"/>
      <c r="F49" s="5"/>
      <c r="G49" s="32"/>
      <c r="H49" s="7"/>
      <c r="I49" s="8"/>
      <c r="J49" s="8" t="str">
        <f>IF(ISERROR(W49*X49),"",W49*X49)</f>
        <v/>
      </c>
      <c r="K49" s="14" t="str">
        <f>IF(ISERROR(VLOOKUP(Y49,'Directive OSH09 (FR)'!$T$6:$U$10,2,FALSE)),"",VLOOKUP(Y49,'Directive OSH09 (FR)'!$T$6:$U$10,2,FALSE))</f>
        <v/>
      </c>
      <c r="L49" s="126"/>
      <c r="M49" s="127"/>
      <c r="N49" s="27"/>
      <c r="O49" s="27"/>
      <c r="P49" s="27"/>
      <c r="Q49" s="57"/>
      <c r="R49" s="35"/>
      <c r="S49" s="7">
        <f t="shared" ref="S49:T53" si="30">U49</f>
        <v>0</v>
      </c>
      <c r="T49" s="35">
        <f t="shared" si="30"/>
        <v>0</v>
      </c>
      <c r="U49" s="3">
        <f>IF(A49="",0,IF(Q$48="",1,IF(Q$48+$U$48*365&lt;$U$1,1,0)))</f>
        <v>0</v>
      </c>
      <c r="V49" s="163">
        <f>IF(A49="",0,IF(Q$48="",1,IF(Q$48+$V$48*365&lt;$U$1,1,0)))</f>
        <v>0</v>
      </c>
      <c r="W49" s="162" t="str">
        <f>IF(ISERROR(VLOOKUP(H49,'Directive OSH09 (FR)'!$O$6:$P$10,2,FALSE)),"",VLOOKUP(H49,'Directive OSH09 (FR)'!$O$6:$P$10,2,FALSE))</f>
        <v/>
      </c>
      <c r="X49" s="3" t="str">
        <f>IF(ISERROR(VLOOKUP(I49,'Directive OSH09 (FR)'!$O$13:$P$17,2,FALSE)),"",VLOOKUP(I49,'Directive OSH09 (FR)'!$O$13:$P$17,2,FALSE))</f>
        <v/>
      </c>
      <c r="Y49" s="163" t="str">
        <f>IF(J49="","",IF(J49&gt;=161,5,IF(J49&gt;=65,4,IF(J49&gt;=20,3,IF(J49&gt;=9,2,1)))))</f>
        <v/>
      </c>
      <c r="Z49" s="198"/>
      <c r="AA49" s="180"/>
      <c r="AB49" s="180"/>
      <c r="AC49" s="180"/>
      <c r="AD49" s="199"/>
      <c r="AE49" s="198"/>
      <c r="AF49" s="180"/>
      <c r="AG49" s="180"/>
      <c r="AH49" s="180"/>
      <c r="AI49" s="199"/>
    </row>
    <row r="50" spans="1:35">
      <c r="A50" s="4"/>
      <c r="B50" s="4"/>
      <c r="C50" s="4"/>
      <c r="D50" s="4"/>
      <c r="E50" s="129"/>
      <c r="F50" s="5"/>
      <c r="G50" s="32"/>
      <c r="H50" s="7"/>
      <c r="I50" s="8"/>
      <c r="J50" s="8" t="str">
        <f t="shared" ref="J50:J53" si="31">IF(ISERROR(W50*X50),"",W50*X50)</f>
        <v/>
      </c>
      <c r="K50" s="14" t="str">
        <f>IF(ISERROR(VLOOKUP(Y50,'Directive OSH09 (FR)'!$T$6:$U$10,2,FALSE)),"",VLOOKUP(Y50,'Directive OSH09 (FR)'!$T$6:$U$10,2,FALSE))</f>
        <v/>
      </c>
      <c r="L50" s="126"/>
      <c r="M50" s="127"/>
      <c r="N50" s="27"/>
      <c r="O50" s="27"/>
      <c r="P50" s="27"/>
      <c r="Q50" s="57"/>
      <c r="R50" s="35"/>
      <c r="S50" s="7">
        <f t="shared" si="30"/>
        <v>0</v>
      </c>
      <c r="T50" s="35">
        <f t="shared" si="30"/>
        <v>0</v>
      </c>
      <c r="U50" s="3">
        <f t="shared" ref="U50:U53" si="32">IF(A50="",0,IF(Q$48="",1,IF(Q$48+$U$48*365&lt;$U$1,1,0)))</f>
        <v>0</v>
      </c>
      <c r="V50" s="163">
        <f t="shared" ref="V50:V53" si="33">IF(A50="",0,IF(Q$48="",1,IF(Q$48+$V$48*365&lt;$U$1,1,0)))</f>
        <v>0</v>
      </c>
      <c r="W50" s="162" t="str">
        <f>IF(ISERROR(VLOOKUP(H50,'Directive OSH09 (FR)'!$O$6:$P$10,2,FALSE)),"",VLOOKUP(H50,'Directive OSH09 (FR)'!$O$6:$P$10,2,FALSE))</f>
        <v/>
      </c>
      <c r="X50" s="3" t="str">
        <f>IF(ISERROR(VLOOKUP(I50,'Directive OSH09 (FR)'!$O$13:$P$17,2,FALSE)),"",VLOOKUP(I50,'Directive OSH09 (FR)'!$O$13:$P$17,2,FALSE))</f>
        <v/>
      </c>
      <c r="Y50" s="163" t="str">
        <f t="shared" ref="Y50:Y53" si="34">IF(J50="","",IF(J50&gt;=161,5,IF(J50&gt;=65,4,IF(J50&gt;=20,3,IF(J50&gt;=9,2,1)))))</f>
        <v/>
      </c>
      <c r="Z50" s="198"/>
      <c r="AA50" s="180"/>
      <c r="AB50" s="180"/>
      <c r="AC50" s="180"/>
      <c r="AD50" s="199"/>
      <c r="AE50" s="198"/>
      <c r="AF50" s="180"/>
      <c r="AG50" s="180"/>
      <c r="AH50" s="180"/>
      <c r="AI50" s="199"/>
    </row>
    <row r="51" spans="1:35">
      <c r="A51" s="4"/>
      <c r="B51" s="4"/>
      <c r="C51" s="4"/>
      <c r="D51" s="4"/>
      <c r="E51" s="129"/>
      <c r="F51" s="5"/>
      <c r="G51" s="32"/>
      <c r="H51" s="7"/>
      <c r="I51" s="8"/>
      <c r="J51" s="8" t="str">
        <f t="shared" si="31"/>
        <v/>
      </c>
      <c r="K51" s="14" t="str">
        <f>IF(ISERROR(VLOOKUP(Y51,'Directive OSH09 (FR)'!$T$6:$U$10,2,FALSE)),"",VLOOKUP(Y51,'Directive OSH09 (FR)'!$T$6:$U$10,2,FALSE))</f>
        <v/>
      </c>
      <c r="L51" s="126"/>
      <c r="M51" s="127"/>
      <c r="N51" s="27"/>
      <c r="O51" s="27"/>
      <c r="P51" s="27"/>
      <c r="Q51" s="57"/>
      <c r="R51" s="35"/>
      <c r="S51" s="7">
        <f t="shared" si="30"/>
        <v>0</v>
      </c>
      <c r="T51" s="35">
        <f t="shared" si="30"/>
        <v>0</v>
      </c>
      <c r="U51" s="3">
        <f t="shared" si="32"/>
        <v>0</v>
      </c>
      <c r="V51" s="163">
        <f t="shared" si="33"/>
        <v>0</v>
      </c>
      <c r="W51" s="162" t="str">
        <f>IF(ISERROR(VLOOKUP(H51,'Directive OSH09 (FR)'!$O$6:$P$10,2,FALSE)),"",VLOOKUP(H51,'Directive OSH09 (FR)'!$O$6:$P$10,2,FALSE))</f>
        <v/>
      </c>
      <c r="X51" s="3" t="str">
        <f>IF(ISERROR(VLOOKUP(I51,'Directive OSH09 (FR)'!$O$13:$P$17,2,FALSE)),"",VLOOKUP(I51,'Directive OSH09 (FR)'!$O$13:$P$17,2,FALSE))</f>
        <v/>
      </c>
      <c r="Y51" s="163" t="str">
        <f t="shared" si="34"/>
        <v/>
      </c>
      <c r="Z51" s="198"/>
      <c r="AA51" s="180"/>
      <c r="AB51" s="180"/>
      <c r="AC51" s="180"/>
      <c r="AD51" s="199"/>
      <c r="AE51" s="198"/>
      <c r="AF51" s="180"/>
      <c r="AG51" s="180"/>
      <c r="AH51" s="180"/>
      <c r="AI51" s="199"/>
    </row>
    <row r="52" spans="1:35">
      <c r="A52" s="4"/>
      <c r="B52" s="4"/>
      <c r="C52" s="4"/>
      <c r="D52" s="4"/>
      <c r="E52" s="129"/>
      <c r="F52" s="5"/>
      <c r="G52" s="32"/>
      <c r="H52" s="7"/>
      <c r="I52" s="8"/>
      <c r="J52" s="8" t="str">
        <f t="shared" si="31"/>
        <v/>
      </c>
      <c r="K52" s="14" t="str">
        <f>IF(ISERROR(VLOOKUP(Y52,'Directive OSH09 (FR)'!$T$6:$U$10,2,FALSE)),"",VLOOKUP(Y52,'Directive OSH09 (FR)'!$T$6:$U$10,2,FALSE))</f>
        <v/>
      </c>
      <c r="L52" s="126"/>
      <c r="M52" s="127"/>
      <c r="N52" s="27"/>
      <c r="O52" s="27"/>
      <c r="P52" s="27"/>
      <c r="Q52" s="57"/>
      <c r="R52" s="35"/>
      <c r="S52" s="7">
        <f t="shared" si="30"/>
        <v>0</v>
      </c>
      <c r="T52" s="35">
        <f t="shared" si="30"/>
        <v>0</v>
      </c>
      <c r="U52" s="3">
        <f t="shared" si="32"/>
        <v>0</v>
      </c>
      <c r="V52" s="163">
        <f t="shared" si="33"/>
        <v>0</v>
      </c>
      <c r="W52" s="162" t="str">
        <f>IF(ISERROR(VLOOKUP(H52,'Directive OSH09 (FR)'!$O$6:$P$10,2,FALSE)),"",VLOOKUP(H52,'Directive OSH09 (FR)'!$O$6:$P$10,2,FALSE))</f>
        <v/>
      </c>
      <c r="X52" s="3" t="str">
        <f>IF(ISERROR(VLOOKUP(I52,'Directive OSH09 (FR)'!$O$13:$P$17,2,FALSE)),"",VLOOKUP(I52,'Directive OSH09 (FR)'!$O$13:$P$17,2,FALSE))</f>
        <v/>
      </c>
      <c r="Y52" s="163" t="str">
        <f t="shared" si="34"/>
        <v/>
      </c>
      <c r="Z52" s="198"/>
      <c r="AA52" s="180"/>
      <c r="AB52" s="180"/>
      <c r="AC52" s="180"/>
      <c r="AD52" s="199"/>
      <c r="AE52" s="198"/>
      <c r="AF52" s="180"/>
      <c r="AG52" s="180"/>
      <c r="AH52" s="180"/>
      <c r="AI52" s="199"/>
    </row>
    <row r="53" spans="1:35" ht="5.25" customHeight="1">
      <c r="A53" s="67"/>
      <c r="B53" s="58"/>
      <c r="C53" s="58"/>
      <c r="D53" s="58"/>
      <c r="E53" s="59"/>
      <c r="F53" s="59"/>
      <c r="G53" s="60"/>
      <c r="H53" s="61"/>
      <c r="I53" s="62"/>
      <c r="J53" s="62" t="str">
        <f t="shared" si="31"/>
        <v/>
      </c>
      <c r="K53" s="63" t="str">
        <f>IF(ISERROR(VLOOKUP(Y53,'Directive OSH09 (FR)'!$T$6:$U$10,2,FALSE)),"",VLOOKUP(Y53,'Directive OSH09 (FR)'!$T$6:$U$10,2,FALSE))</f>
        <v/>
      </c>
      <c r="L53" s="61"/>
      <c r="M53" s="64"/>
      <c r="N53" s="64"/>
      <c r="O53" s="64"/>
      <c r="P53" s="64"/>
      <c r="Q53" s="65"/>
      <c r="R53" s="66"/>
      <c r="S53" s="61">
        <f t="shared" si="30"/>
        <v>0</v>
      </c>
      <c r="T53" s="66">
        <f t="shared" si="30"/>
        <v>0</v>
      </c>
      <c r="U53" s="164">
        <f t="shared" si="32"/>
        <v>0</v>
      </c>
      <c r="V53" s="165">
        <f t="shared" si="33"/>
        <v>0</v>
      </c>
      <c r="W53" s="162" t="str">
        <f>IF(ISERROR(VLOOKUP(H53,'Directive OSH09 (FR)'!$O$6:$P$10,2,FALSE)),"",VLOOKUP(H53,'Directive OSH09 (FR)'!$O$6:$P$10,2,FALSE))</f>
        <v/>
      </c>
      <c r="X53" s="3" t="str">
        <f>IF(ISERROR(VLOOKUP(I53,'Directive OSH09 (FR)'!$O$13:$P$17,2,FALSE)),"",VLOOKUP(I53,'Directive OSH09 (FR)'!$O$13:$P$17,2,FALSE))</f>
        <v/>
      </c>
      <c r="Y53" s="163" t="str">
        <f t="shared" si="34"/>
        <v/>
      </c>
      <c r="Z53" s="198"/>
      <c r="AA53" s="180"/>
      <c r="AB53" s="180"/>
      <c r="AC53" s="180"/>
      <c r="AD53" s="199"/>
      <c r="AE53" s="198"/>
      <c r="AF53" s="180"/>
      <c r="AG53" s="180"/>
      <c r="AH53" s="180"/>
      <c r="AI53" s="199"/>
    </row>
    <row r="54" spans="1:35">
      <c r="A54" s="6" t="s">
        <v>278</v>
      </c>
      <c r="B54" s="6"/>
      <c r="C54" s="6"/>
      <c r="D54" s="6"/>
      <c r="E54" s="22"/>
      <c r="F54" s="22"/>
      <c r="G54" s="31"/>
      <c r="H54" s="23"/>
      <c r="I54" s="6"/>
      <c r="J54" s="13" t="str">
        <f>IF(SUM(J55:J59)=0,"",MAX(J55:J59))</f>
        <v/>
      </c>
      <c r="K54" s="24" t="str">
        <f>IF(ISERROR(VLOOKUP(Y54,'Directive OSH09 (FR)'!$T$6:$U$10,2,FALSE)),"",VLOOKUP(Y54,'Directive OSH09 (FR)'!$T$6:$U$10,2,FALSE))</f>
        <v/>
      </c>
      <c r="L54" s="43" t="str">
        <f>IF(ISERROR(VLOOKUP($A54,Dangers!$B$4:$G$1001,4,FALSE)),"ERR",IF(ISBLANK(VLOOKUP($A54,Dangers!$B$4:$G$1001,4,FALSE)),"","Yes"))</f>
        <v/>
      </c>
      <c r="M54" s="26" t="str">
        <f>IF(ISERROR(VLOOKUP($A54,Dangers!$B$4:$G$1001,6,FALSE)),"ERR",IF(ISBLANK((VLOOKUP($A54,Dangers!$B$4:$G$1001,6,FALSE))),"","Yes"))</f>
        <v/>
      </c>
      <c r="N54" s="26"/>
      <c r="O54" s="26"/>
      <c r="P54" s="26"/>
      <c r="Q54" s="132" t="str">
        <f>IF(OR(L54="Yes",M54="Yes"),MAX(Q55:Q59),"")</f>
        <v/>
      </c>
      <c r="R54" s="34"/>
      <c r="S54" s="43">
        <f>IF(L54="Yes",IF(SUM(S55:S59)=0,0,1),2)</f>
        <v>2</v>
      </c>
      <c r="T54" s="34">
        <f>IF(M54="Yes",IF(SUM(T55:T59)=0,0,1),2)</f>
        <v>2</v>
      </c>
      <c r="U54" s="160">
        <v>0</v>
      </c>
      <c r="V54" s="161">
        <v>0</v>
      </c>
      <c r="W54" s="162" t="str">
        <f>IF(ISERROR(VLOOKUP(H54,'Directive OSH09 (FR)'!$O$6:$P$10,2,FALSE)),"",VLOOKUP(H54,'Directive OSH09 (FR)'!$O$6:$P$10,2,FALSE))</f>
        <v/>
      </c>
      <c r="X54" s="3" t="str">
        <f>IF(ISERROR(VLOOKUP(I54,'Directive OSH09 (FR)'!$O$13:$P$17,2,FALSE)),"",VLOOKUP(I54,'Directive OSH09 (FR)'!$O$13:$P$17,2,FALSE))</f>
        <v/>
      </c>
      <c r="Y54" s="163" t="str">
        <f>IF(J54="","",IF(J54&gt;=161,5,IF(J54&gt;=65,4,IF(J54&gt;=20,3,IF(J54&gt;=9,2,1)))))</f>
        <v/>
      </c>
      <c r="Z54" s="232"/>
      <c r="AA54" s="233"/>
      <c r="AB54" s="233"/>
      <c r="AC54" s="233"/>
      <c r="AD54" s="234"/>
      <c r="AE54" s="232"/>
      <c r="AF54" s="233"/>
      <c r="AG54" s="233"/>
      <c r="AH54" s="233"/>
      <c r="AI54" s="234"/>
    </row>
    <row r="55" spans="1:35">
      <c r="A55" s="4"/>
      <c r="B55" s="4"/>
      <c r="C55" s="4"/>
      <c r="D55" s="4"/>
      <c r="E55" s="129"/>
      <c r="F55" s="5"/>
      <c r="G55" s="32"/>
      <c r="H55" s="7"/>
      <c r="I55" s="8"/>
      <c r="J55" s="8" t="str">
        <f>IF(ISERROR(W55*X55),"",W55*X55)</f>
        <v/>
      </c>
      <c r="K55" s="14" t="str">
        <f>IF(ISERROR(VLOOKUP(Y55,'Directive OSH09 (FR)'!$T$6:$U$10,2,FALSE)),"",VLOOKUP(Y55,'Directive OSH09 (FR)'!$T$6:$U$10,2,FALSE))</f>
        <v/>
      </c>
      <c r="L55" s="126"/>
      <c r="M55" s="127"/>
      <c r="N55" s="27"/>
      <c r="O55" s="27"/>
      <c r="P55" s="27"/>
      <c r="Q55" s="57"/>
      <c r="R55" s="35"/>
      <c r="S55" s="7">
        <f t="shared" ref="S55:T59" si="35">U55</f>
        <v>0</v>
      </c>
      <c r="T55" s="35">
        <f t="shared" si="35"/>
        <v>0</v>
      </c>
      <c r="U55" s="3">
        <f>IF(A55="",0,IF(Q$54="",1,IF(Q$54+$U$54*365&lt;$U$1,1,0)))</f>
        <v>0</v>
      </c>
      <c r="V55" s="163">
        <f>IF(A55="",0,IF(Q$54="",1,IF(Q$54+$V$54*365&lt;$U$1,1,0)))</f>
        <v>0</v>
      </c>
      <c r="W55" s="162" t="str">
        <f>IF(ISERROR(VLOOKUP(H55,'Directive OSH09 (FR)'!$O$6:$P$10,2,FALSE)),"",VLOOKUP(H55,'Directive OSH09 (FR)'!$O$6:$P$10,2,FALSE))</f>
        <v/>
      </c>
      <c r="X55" s="3" t="str">
        <f>IF(ISERROR(VLOOKUP(I55,'Directive OSH09 (FR)'!$O$13:$P$17,2,FALSE)),"",VLOOKUP(I55,'Directive OSH09 (FR)'!$O$13:$P$17,2,FALSE))</f>
        <v/>
      </c>
      <c r="Y55" s="163" t="str">
        <f>IF(J55="","",IF(J55&gt;=161,5,IF(J55&gt;=65,4,IF(J55&gt;=20,3,IF(J55&gt;=9,2,1)))))</f>
        <v/>
      </c>
      <c r="Z55" s="211"/>
      <c r="AA55" s="180"/>
      <c r="AB55" s="180"/>
      <c r="AC55" s="180"/>
      <c r="AD55" s="199"/>
      <c r="AE55" s="214"/>
      <c r="AF55" s="8"/>
      <c r="AG55" s="8"/>
      <c r="AH55" s="8">
        <f>IF(ISERROR(AU55*AV55),"",AU55*AV55)</f>
        <v>0</v>
      </c>
      <c r="AI55" s="199"/>
    </row>
    <row r="56" spans="1:35">
      <c r="A56" s="4"/>
      <c r="B56" s="4"/>
      <c r="C56" s="4"/>
      <c r="D56" s="4"/>
      <c r="E56" s="129"/>
      <c r="F56" s="5"/>
      <c r="G56" s="32"/>
      <c r="H56" s="7"/>
      <c r="I56" s="8"/>
      <c r="J56" s="8" t="str">
        <f t="shared" ref="J56:J59" si="36">IF(ISERROR(W56*X56),"",W56*X56)</f>
        <v/>
      </c>
      <c r="K56" s="14" t="str">
        <f>IF(ISERROR(VLOOKUP(Y56,'Directive OSH09 (FR)'!$T$6:$U$10,2,FALSE)),"",VLOOKUP(Y56,'Directive OSH09 (FR)'!$T$6:$U$10,2,FALSE))</f>
        <v/>
      </c>
      <c r="L56" s="126"/>
      <c r="M56" s="127"/>
      <c r="N56" s="27"/>
      <c r="O56" s="27"/>
      <c r="P56" s="27"/>
      <c r="Q56" s="57"/>
      <c r="R56" s="35"/>
      <c r="S56" s="7">
        <f t="shared" si="35"/>
        <v>0</v>
      </c>
      <c r="T56" s="35">
        <f t="shared" si="35"/>
        <v>0</v>
      </c>
      <c r="U56" s="3">
        <f t="shared" ref="U56:U59" si="37">IF(A56="",0,IF(Q$54="",1,IF(Q$54+$U$54*365&lt;$U$1,1,0)))</f>
        <v>0</v>
      </c>
      <c r="V56" s="163">
        <f t="shared" ref="V56:V59" si="38">IF(A56="",0,IF(Q$54="",1,IF(Q$54+$V$54*365&lt;$U$1,1,0)))</f>
        <v>0</v>
      </c>
      <c r="W56" s="162" t="str">
        <f>IF(ISERROR(VLOOKUP(H56,'Directive OSH09 (FR)'!$O$6:$P$10,2,FALSE)),"",VLOOKUP(H56,'Directive OSH09 (FR)'!$O$6:$P$10,2,FALSE))</f>
        <v/>
      </c>
      <c r="X56" s="3" t="str">
        <f>IF(ISERROR(VLOOKUP(I56,'Directive OSH09 (FR)'!$O$13:$P$17,2,FALSE)),"",VLOOKUP(I56,'Directive OSH09 (FR)'!$O$13:$P$17,2,FALSE))</f>
        <v/>
      </c>
      <c r="Y56" s="163" t="str">
        <f t="shared" ref="Y56:Y59" si="39">IF(J56="","",IF(J56&gt;=161,5,IF(J56&gt;=65,4,IF(J56&gt;=20,3,IF(J56&gt;=9,2,1)))))</f>
        <v/>
      </c>
      <c r="Z56" s="211"/>
      <c r="AA56" s="180"/>
      <c r="AB56" s="180"/>
      <c r="AC56" s="180"/>
      <c r="AD56" s="199"/>
      <c r="AE56" s="214"/>
      <c r="AF56" s="8"/>
      <c r="AG56" s="8"/>
      <c r="AH56" s="8">
        <f>IF(ISERROR(AU56*AV56),"",AU56*AV56)</f>
        <v>0</v>
      </c>
      <c r="AI56" s="199"/>
    </row>
    <row r="57" spans="1:35">
      <c r="A57" s="4"/>
      <c r="B57" s="4"/>
      <c r="C57" s="4"/>
      <c r="D57" s="4"/>
      <c r="E57" s="129"/>
      <c r="F57" s="5"/>
      <c r="G57" s="32"/>
      <c r="H57" s="7"/>
      <c r="I57" s="8"/>
      <c r="J57" s="8" t="str">
        <f t="shared" si="36"/>
        <v/>
      </c>
      <c r="K57" s="14" t="str">
        <f>IF(ISERROR(VLOOKUP(Y57,'Directive OSH09 (FR)'!$T$6:$U$10,2,FALSE)),"",VLOOKUP(Y57,'Directive OSH09 (FR)'!$T$6:$U$10,2,FALSE))</f>
        <v/>
      </c>
      <c r="L57" s="126"/>
      <c r="M57" s="127"/>
      <c r="N57" s="27"/>
      <c r="O57" s="27"/>
      <c r="P57" s="27"/>
      <c r="Q57" s="57"/>
      <c r="R57" s="35"/>
      <c r="S57" s="7">
        <f t="shared" si="35"/>
        <v>0</v>
      </c>
      <c r="T57" s="35">
        <f t="shared" si="35"/>
        <v>0</v>
      </c>
      <c r="U57" s="3">
        <f t="shared" si="37"/>
        <v>0</v>
      </c>
      <c r="V57" s="163">
        <f t="shared" si="38"/>
        <v>0</v>
      </c>
      <c r="W57" s="162" t="str">
        <f>IF(ISERROR(VLOOKUP(H57,'Directive OSH09 (FR)'!$O$6:$P$10,2,FALSE)),"",VLOOKUP(H57,'Directive OSH09 (FR)'!$O$6:$P$10,2,FALSE))</f>
        <v/>
      </c>
      <c r="X57" s="3" t="str">
        <f>IF(ISERROR(VLOOKUP(I57,'Directive OSH09 (FR)'!$O$13:$P$17,2,FALSE)),"",VLOOKUP(I57,'Directive OSH09 (FR)'!$O$13:$P$17,2,FALSE))</f>
        <v/>
      </c>
      <c r="Y57" s="163" t="str">
        <f t="shared" si="39"/>
        <v/>
      </c>
      <c r="Z57" s="211"/>
      <c r="AA57" s="180"/>
      <c r="AB57" s="180"/>
      <c r="AC57" s="180"/>
      <c r="AD57" s="199"/>
      <c r="AE57" s="214"/>
      <c r="AF57" s="8"/>
      <c r="AG57" s="8"/>
      <c r="AH57" s="8">
        <f>IF(ISERROR(AU57*AV57),"",AU57*AV57)</f>
        <v>0</v>
      </c>
      <c r="AI57" s="199"/>
    </row>
    <row r="58" spans="1:35">
      <c r="A58" s="4"/>
      <c r="B58" s="4"/>
      <c r="C58" s="4"/>
      <c r="D58" s="4"/>
      <c r="E58" s="129"/>
      <c r="F58" s="5"/>
      <c r="G58" s="32"/>
      <c r="H58" s="7"/>
      <c r="I58" s="8"/>
      <c r="J58" s="8" t="str">
        <f t="shared" si="36"/>
        <v/>
      </c>
      <c r="K58" s="14" t="str">
        <f>IF(ISERROR(VLOOKUP(Y58,'Directive OSH09 (FR)'!$T$6:$U$10,2,FALSE)),"",VLOOKUP(Y58,'Directive OSH09 (FR)'!$T$6:$U$10,2,FALSE))</f>
        <v/>
      </c>
      <c r="L58" s="126"/>
      <c r="M58" s="127"/>
      <c r="N58" s="27"/>
      <c r="O58" s="27"/>
      <c r="P58" s="27"/>
      <c r="Q58" s="57"/>
      <c r="R58" s="35"/>
      <c r="S58" s="7">
        <f t="shared" si="35"/>
        <v>0</v>
      </c>
      <c r="T58" s="35">
        <f t="shared" si="35"/>
        <v>0</v>
      </c>
      <c r="U58" s="3">
        <f t="shared" si="37"/>
        <v>0</v>
      </c>
      <c r="V58" s="163">
        <f t="shared" si="38"/>
        <v>0</v>
      </c>
      <c r="W58" s="162" t="str">
        <f>IF(ISERROR(VLOOKUP(H58,'Directive OSH09 (FR)'!$O$6:$P$10,2,FALSE)),"",VLOOKUP(H58,'Directive OSH09 (FR)'!$O$6:$P$10,2,FALSE))</f>
        <v/>
      </c>
      <c r="X58" s="3" t="str">
        <f>IF(ISERROR(VLOOKUP(I58,'Directive OSH09 (FR)'!$O$13:$P$17,2,FALSE)),"",VLOOKUP(I58,'Directive OSH09 (FR)'!$O$13:$P$17,2,FALSE))</f>
        <v/>
      </c>
      <c r="Y58" s="163" t="str">
        <f t="shared" si="39"/>
        <v/>
      </c>
      <c r="Z58" s="211"/>
      <c r="AA58" s="180"/>
      <c r="AB58" s="180"/>
      <c r="AC58" s="180"/>
      <c r="AD58" s="199"/>
      <c r="AE58" s="214"/>
      <c r="AF58" s="8"/>
      <c r="AG58" s="8"/>
      <c r="AH58" s="8"/>
      <c r="AI58" s="199"/>
    </row>
    <row r="59" spans="1:35" ht="5.25" customHeight="1">
      <c r="A59" s="67"/>
      <c r="B59" s="58"/>
      <c r="C59" s="58"/>
      <c r="D59" s="58"/>
      <c r="E59" s="59"/>
      <c r="F59" s="59"/>
      <c r="G59" s="60"/>
      <c r="H59" s="61"/>
      <c r="I59" s="62"/>
      <c r="J59" s="62" t="str">
        <f t="shared" si="36"/>
        <v/>
      </c>
      <c r="K59" s="63" t="str">
        <f>IF(ISERROR(VLOOKUP(Y59,'Directive OSH09 (FR)'!$T$6:$U$10,2,FALSE)),"",VLOOKUP(Y59,'Directive OSH09 (FR)'!$T$6:$U$10,2,FALSE))</f>
        <v/>
      </c>
      <c r="L59" s="61"/>
      <c r="M59" s="64"/>
      <c r="N59" s="64"/>
      <c r="O59" s="64"/>
      <c r="P59" s="64"/>
      <c r="Q59" s="65"/>
      <c r="R59" s="66"/>
      <c r="S59" s="61">
        <f t="shared" si="35"/>
        <v>0</v>
      </c>
      <c r="T59" s="66">
        <f t="shared" si="35"/>
        <v>0</v>
      </c>
      <c r="U59" s="164">
        <f t="shared" si="37"/>
        <v>0</v>
      </c>
      <c r="V59" s="165">
        <f t="shared" si="38"/>
        <v>0</v>
      </c>
      <c r="W59" s="162" t="str">
        <f>IF(ISERROR(VLOOKUP(H59,'Directive OSH09 (FR)'!$O$6:$P$10,2,FALSE)),"",VLOOKUP(H59,'Directive OSH09 (FR)'!$O$6:$P$10,2,FALSE))</f>
        <v/>
      </c>
      <c r="X59" s="3" t="str">
        <f>IF(ISERROR(VLOOKUP(I59,'Directive OSH09 (FR)'!$O$13:$P$17,2,FALSE)),"",VLOOKUP(I59,'Directive OSH09 (FR)'!$O$13:$P$17,2,FALSE))</f>
        <v/>
      </c>
      <c r="Y59" s="163" t="str">
        <f t="shared" si="39"/>
        <v/>
      </c>
      <c r="Z59" s="211"/>
      <c r="AA59" s="180"/>
      <c r="AB59" s="180"/>
      <c r="AC59" s="180"/>
      <c r="AD59" s="199"/>
      <c r="AE59" s="198"/>
      <c r="AF59" s="7"/>
      <c r="AG59" s="8"/>
      <c r="AH59" s="8">
        <f>IF(ISERROR(AU59*AV59),"",AU59*AV59)</f>
        <v>0</v>
      </c>
      <c r="AI59" s="199"/>
    </row>
    <row r="60" spans="1:35">
      <c r="A60" s="6" t="s">
        <v>279</v>
      </c>
      <c r="B60" s="6"/>
      <c r="C60" s="6"/>
      <c r="D60" s="6"/>
      <c r="E60" s="22"/>
      <c r="F60" s="22"/>
      <c r="G60" s="31"/>
      <c r="H60" s="23"/>
      <c r="I60" s="6"/>
      <c r="J60" s="13" t="str">
        <f>IF(SUM(J61:J65)=0,"",MAX(J61:J65))</f>
        <v/>
      </c>
      <c r="K60" s="24" t="str">
        <f>IF(ISERROR(VLOOKUP(Y60,'Directive OSH09 (FR)'!$T$6:$U$10,2,FALSE)),"",VLOOKUP(Y60,'Directive OSH09 (FR)'!$T$6:$U$10,2,FALSE))</f>
        <v/>
      </c>
      <c r="L60" s="43" t="str">
        <f>IF(ISERROR(VLOOKUP($A60,Dangers!$B$4:$G$1001,4,FALSE)),"ERR",IF(ISBLANK(VLOOKUP($A60,Dangers!$B$4:$G$1001,4,FALSE)),"","Yes"))</f>
        <v/>
      </c>
      <c r="M60" s="26" t="str">
        <f>IF(ISERROR(VLOOKUP($A60,Dangers!$B$4:$G$1001,6,FALSE)),"ERR",IF(ISBLANK((VLOOKUP($A60,Dangers!$B$4:$G$1001,6,FALSE))),"","Yes"))</f>
        <v/>
      </c>
      <c r="N60" s="26"/>
      <c r="O60" s="26"/>
      <c r="P60" s="26"/>
      <c r="Q60" s="132" t="str">
        <f>IF(OR(L60="Yes",M60="Yes"),MAX(Q61:Q65),"")</f>
        <v/>
      </c>
      <c r="R60" s="34"/>
      <c r="S60" s="43">
        <f>IF(L60="Yes",IF(SUM(S61:S65)=0,0,1),2)</f>
        <v>2</v>
      </c>
      <c r="T60" s="34">
        <f>IF(M60="Yes",IF(SUM(T61:T65)=0,0,1),2)</f>
        <v>2</v>
      </c>
      <c r="U60" s="160">
        <v>0</v>
      </c>
      <c r="V60" s="161">
        <v>0</v>
      </c>
      <c r="W60" s="162" t="str">
        <f>IF(ISERROR(VLOOKUP(H60,'Directive OSH09 (FR)'!$O$6:$P$10,2,FALSE)),"",VLOOKUP(H60,'Directive OSH09 (FR)'!$O$6:$P$10,2,FALSE))</f>
        <v/>
      </c>
      <c r="X60" s="3" t="str">
        <f>IF(ISERROR(VLOOKUP(I60,'Directive OSH09 (FR)'!$O$13:$P$17,2,FALSE)),"",VLOOKUP(I60,'Directive OSH09 (FR)'!$O$13:$P$17,2,FALSE))</f>
        <v/>
      </c>
      <c r="Y60" s="163" t="str">
        <f>IF(J60="","",IF(J60&gt;=161,5,IF(J60&gt;=65,4,IF(J60&gt;=20,3,IF(J60&gt;=9,2,1)))))</f>
        <v/>
      </c>
      <c r="Z60" s="232"/>
      <c r="AA60" s="233"/>
      <c r="AB60" s="233"/>
      <c r="AC60" s="233"/>
      <c r="AD60" s="234"/>
      <c r="AE60" s="232"/>
      <c r="AF60" s="233"/>
      <c r="AG60" s="233"/>
      <c r="AH60" s="233"/>
      <c r="AI60" s="234"/>
    </row>
    <row r="61" spans="1:35">
      <c r="A61" s="4"/>
      <c r="B61" s="4"/>
      <c r="C61" s="4"/>
      <c r="D61" s="4"/>
      <c r="E61" s="129"/>
      <c r="F61" s="5"/>
      <c r="G61" s="32"/>
      <c r="H61" s="7"/>
      <c r="I61" s="8"/>
      <c r="J61" s="8" t="str">
        <f>IF(ISERROR(W61*X61),"",W61*X61)</f>
        <v/>
      </c>
      <c r="K61" s="14" t="str">
        <f>IF(ISERROR(VLOOKUP(Y61,'Directive OSH09 (FR)'!$T$6:$U$10,2,FALSE)),"",VLOOKUP(Y61,'Directive OSH09 (FR)'!$T$6:$U$10,2,FALSE))</f>
        <v/>
      </c>
      <c r="L61" s="126"/>
      <c r="M61" s="127"/>
      <c r="N61" s="27"/>
      <c r="O61" s="27"/>
      <c r="P61" s="27"/>
      <c r="Q61" s="57"/>
      <c r="R61" s="35"/>
      <c r="S61" s="7">
        <f t="shared" ref="S61:T65" si="40">U61</f>
        <v>0</v>
      </c>
      <c r="T61" s="35">
        <f t="shared" si="40"/>
        <v>0</v>
      </c>
      <c r="U61" s="3">
        <f>IF(A61="",0,IF(Q$60="",1,IF(Q$60+$U$60*365&lt;$U$1,1,0)))</f>
        <v>0</v>
      </c>
      <c r="V61" s="163">
        <f>IF(A61="",0,IF(Q$60="",1,IF(Q$60+$V$60*365&lt;$U$1,1,0)))</f>
        <v>0</v>
      </c>
      <c r="W61" s="162" t="str">
        <f>IF(ISERROR(VLOOKUP(H61,'Directive OSH09 (FR)'!$O$6:$P$10,2,FALSE)),"",VLOOKUP(H61,'Directive OSH09 (FR)'!$O$6:$P$10,2,FALSE))</f>
        <v/>
      </c>
      <c r="X61" s="3" t="str">
        <f>IF(ISERROR(VLOOKUP(I61,'Directive OSH09 (FR)'!$O$13:$P$17,2,FALSE)),"",VLOOKUP(I61,'Directive OSH09 (FR)'!$O$13:$P$17,2,FALSE))</f>
        <v/>
      </c>
      <c r="Y61" s="163" t="str">
        <f>IF(J61="","",IF(J61&gt;=161,5,IF(J61&gt;=65,4,IF(J61&gt;=20,3,IF(J61&gt;=9,2,1)))))</f>
        <v/>
      </c>
      <c r="Z61" s="198"/>
      <c r="AA61" s="180"/>
      <c r="AB61" s="180"/>
      <c r="AC61" s="180"/>
      <c r="AD61" s="199"/>
      <c r="AE61" s="198"/>
      <c r="AF61" s="180"/>
      <c r="AG61" s="180"/>
      <c r="AH61" s="180"/>
      <c r="AI61" s="199"/>
    </row>
    <row r="62" spans="1:35">
      <c r="A62" s="4"/>
      <c r="B62" s="4"/>
      <c r="C62" s="4"/>
      <c r="D62" s="4"/>
      <c r="E62" s="129"/>
      <c r="F62" s="5"/>
      <c r="G62" s="32"/>
      <c r="H62" s="7"/>
      <c r="I62" s="8"/>
      <c r="J62" s="8" t="str">
        <f t="shared" ref="J62:J65" si="41">IF(ISERROR(W62*X62),"",W62*X62)</f>
        <v/>
      </c>
      <c r="K62" s="14" t="str">
        <f>IF(ISERROR(VLOOKUP(Y62,'Directive OSH09 (FR)'!$T$6:$U$10,2,FALSE)),"",VLOOKUP(Y62,'Directive OSH09 (FR)'!$T$6:$U$10,2,FALSE))</f>
        <v/>
      </c>
      <c r="L62" s="126"/>
      <c r="M62" s="127"/>
      <c r="N62" s="27"/>
      <c r="O62" s="27"/>
      <c r="P62" s="27"/>
      <c r="Q62" s="57"/>
      <c r="R62" s="35"/>
      <c r="S62" s="7">
        <f t="shared" si="40"/>
        <v>0</v>
      </c>
      <c r="T62" s="35">
        <f t="shared" si="40"/>
        <v>0</v>
      </c>
      <c r="U62" s="3">
        <f t="shared" ref="U62:U65" si="42">IF(A62="",0,IF(Q$60="",1,IF(Q$60+$U$60*365&lt;$U$1,1,0)))</f>
        <v>0</v>
      </c>
      <c r="V62" s="163">
        <f t="shared" ref="V62:V65" si="43">IF(A62="",0,IF(Q$60="",1,IF(Q$60+$V$60*365&lt;$U$1,1,0)))</f>
        <v>0</v>
      </c>
      <c r="W62" s="162" t="str">
        <f>IF(ISERROR(VLOOKUP(H62,'Directive OSH09 (FR)'!$O$6:$P$10,2,FALSE)),"",VLOOKUP(H62,'Directive OSH09 (FR)'!$O$6:$P$10,2,FALSE))</f>
        <v/>
      </c>
      <c r="X62" s="3" t="str">
        <f>IF(ISERROR(VLOOKUP(I62,'Directive OSH09 (FR)'!$O$13:$P$17,2,FALSE)),"",VLOOKUP(I62,'Directive OSH09 (FR)'!$O$13:$P$17,2,FALSE))</f>
        <v/>
      </c>
      <c r="Y62" s="163" t="str">
        <f t="shared" ref="Y62:Y65" si="44">IF(J62="","",IF(J62&gt;=161,5,IF(J62&gt;=65,4,IF(J62&gt;=20,3,IF(J62&gt;=9,2,1)))))</f>
        <v/>
      </c>
      <c r="Z62" s="198"/>
      <c r="AA62" s="180"/>
      <c r="AB62" s="180"/>
      <c r="AC62" s="180"/>
      <c r="AD62" s="199"/>
      <c r="AE62" s="198"/>
      <c r="AF62" s="180"/>
      <c r="AG62" s="180"/>
      <c r="AH62" s="180"/>
      <c r="AI62" s="199"/>
    </row>
    <row r="63" spans="1:35">
      <c r="A63" s="4"/>
      <c r="B63" s="4"/>
      <c r="C63" s="4"/>
      <c r="D63" s="4"/>
      <c r="E63" s="129"/>
      <c r="F63" s="5"/>
      <c r="G63" s="32"/>
      <c r="H63" s="7"/>
      <c r="I63" s="8"/>
      <c r="J63" s="8" t="str">
        <f t="shared" si="41"/>
        <v/>
      </c>
      <c r="K63" s="14" t="str">
        <f>IF(ISERROR(VLOOKUP(Y63,'Directive OSH09 (FR)'!$T$6:$U$10,2,FALSE)),"",VLOOKUP(Y63,'Directive OSH09 (FR)'!$T$6:$U$10,2,FALSE))</f>
        <v/>
      </c>
      <c r="L63" s="126"/>
      <c r="M63" s="127"/>
      <c r="N63" s="27"/>
      <c r="O63" s="27"/>
      <c r="P63" s="27"/>
      <c r="Q63" s="57"/>
      <c r="R63" s="35"/>
      <c r="S63" s="7">
        <f t="shared" si="40"/>
        <v>0</v>
      </c>
      <c r="T63" s="35">
        <f t="shared" si="40"/>
        <v>0</v>
      </c>
      <c r="U63" s="3">
        <f t="shared" si="42"/>
        <v>0</v>
      </c>
      <c r="V63" s="163">
        <f t="shared" si="43"/>
        <v>0</v>
      </c>
      <c r="W63" s="162" t="str">
        <f>IF(ISERROR(VLOOKUP(H63,'Directive OSH09 (FR)'!$O$6:$P$10,2,FALSE)),"",VLOOKUP(H63,'Directive OSH09 (FR)'!$O$6:$P$10,2,FALSE))</f>
        <v/>
      </c>
      <c r="X63" s="3" t="str">
        <f>IF(ISERROR(VLOOKUP(I63,'Directive OSH09 (FR)'!$O$13:$P$17,2,FALSE)),"",VLOOKUP(I63,'Directive OSH09 (FR)'!$O$13:$P$17,2,FALSE))</f>
        <v/>
      </c>
      <c r="Y63" s="163" t="str">
        <f t="shared" si="44"/>
        <v/>
      </c>
      <c r="Z63" s="198"/>
      <c r="AA63" s="180"/>
      <c r="AB63" s="180"/>
      <c r="AC63" s="180"/>
      <c r="AD63" s="199"/>
      <c r="AE63" s="198"/>
      <c r="AF63" s="180"/>
      <c r="AG63" s="180"/>
      <c r="AH63" s="180"/>
      <c r="AI63" s="199"/>
    </row>
    <row r="64" spans="1:35">
      <c r="A64" s="4"/>
      <c r="B64" s="4"/>
      <c r="C64" s="4"/>
      <c r="D64" s="4"/>
      <c r="E64" s="129"/>
      <c r="F64" s="5"/>
      <c r="G64" s="32"/>
      <c r="H64" s="7"/>
      <c r="I64" s="8"/>
      <c r="J64" s="8" t="str">
        <f t="shared" si="41"/>
        <v/>
      </c>
      <c r="K64" s="14" t="str">
        <f>IF(ISERROR(VLOOKUP(Y64,'Directive OSH09 (FR)'!$T$6:$U$10,2,FALSE)),"",VLOOKUP(Y64,'Directive OSH09 (FR)'!$T$6:$U$10,2,FALSE))</f>
        <v/>
      </c>
      <c r="L64" s="126"/>
      <c r="M64" s="127"/>
      <c r="N64" s="27"/>
      <c r="O64" s="27"/>
      <c r="P64" s="27"/>
      <c r="Q64" s="57"/>
      <c r="R64" s="35"/>
      <c r="S64" s="7">
        <f t="shared" si="40"/>
        <v>0</v>
      </c>
      <c r="T64" s="35">
        <f t="shared" si="40"/>
        <v>0</v>
      </c>
      <c r="U64" s="3">
        <f t="shared" si="42"/>
        <v>0</v>
      </c>
      <c r="V64" s="163">
        <f t="shared" si="43"/>
        <v>0</v>
      </c>
      <c r="W64" s="162" t="str">
        <f>IF(ISERROR(VLOOKUP(H64,'Directive OSH09 (FR)'!$O$6:$P$10,2,FALSE)),"",VLOOKUP(H64,'Directive OSH09 (FR)'!$O$6:$P$10,2,FALSE))</f>
        <v/>
      </c>
      <c r="X64" s="3" t="str">
        <f>IF(ISERROR(VLOOKUP(I64,'Directive OSH09 (FR)'!$O$13:$P$17,2,FALSE)),"",VLOOKUP(I64,'Directive OSH09 (FR)'!$O$13:$P$17,2,FALSE))</f>
        <v/>
      </c>
      <c r="Y64" s="163" t="str">
        <f t="shared" si="44"/>
        <v/>
      </c>
      <c r="Z64" s="198"/>
      <c r="AA64" s="180"/>
      <c r="AB64" s="180"/>
      <c r="AC64" s="180"/>
      <c r="AD64" s="199"/>
      <c r="AE64" s="198"/>
      <c r="AF64" s="180"/>
      <c r="AG64" s="180"/>
      <c r="AH64" s="180"/>
      <c r="AI64" s="199"/>
    </row>
    <row r="65" spans="1:35" ht="5.25" customHeight="1">
      <c r="A65" s="67"/>
      <c r="B65" s="58"/>
      <c r="C65" s="58"/>
      <c r="D65" s="58"/>
      <c r="E65" s="59"/>
      <c r="F65" s="59"/>
      <c r="G65" s="60"/>
      <c r="H65" s="61"/>
      <c r="I65" s="62"/>
      <c r="J65" s="62" t="str">
        <f t="shared" si="41"/>
        <v/>
      </c>
      <c r="K65" s="63" t="str">
        <f>IF(ISERROR(VLOOKUP(Y65,'Directive OSH09 (FR)'!$T$6:$U$10,2,FALSE)),"",VLOOKUP(Y65,'Directive OSH09 (FR)'!$T$6:$U$10,2,FALSE))</f>
        <v/>
      </c>
      <c r="L65" s="61"/>
      <c r="M65" s="64"/>
      <c r="N65" s="64"/>
      <c r="O65" s="64"/>
      <c r="P65" s="64"/>
      <c r="Q65" s="65"/>
      <c r="R65" s="66"/>
      <c r="S65" s="61">
        <f t="shared" si="40"/>
        <v>0</v>
      </c>
      <c r="T65" s="66">
        <f t="shared" si="40"/>
        <v>0</v>
      </c>
      <c r="U65" s="164">
        <f t="shared" si="42"/>
        <v>0</v>
      </c>
      <c r="V65" s="165">
        <f t="shared" si="43"/>
        <v>0</v>
      </c>
      <c r="W65" s="162" t="str">
        <f>IF(ISERROR(VLOOKUP(H65,'Directive OSH09 (FR)'!$O$6:$P$10,2,FALSE)),"",VLOOKUP(H65,'Directive OSH09 (FR)'!$O$6:$P$10,2,FALSE))</f>
        <v/>
      </c>
      <c r="X65" s="3" t="str">
        <f>IF(ISERROR(VLOOKUP(I65,'Directive OSH09 (FR)'!$O$13:$P$17,2,FALSE)),"",VLOOKUP(I65,'Directive OSH09 (FR)'!$O$13:$P$17,2,FALSE))</f>
        <v/>
      </c>
      <c r="Y65" s="163" t="str">
        <f t="shared" si="44"/>
        <v/>
      </c>
      <c r="Z65" s="198"/>
      <c r="AA65" s="180"/>
      <c r="AB65" s="180"/>
      <c r="AC65" s="180"/>
      <c r="AD65" s="199"/>
      <c r="AE65" s="198"/>
      <c r="AF65" s="180"/>
      <c r="AG65" s="180"/>
      <c r="AH65" s="180"/>
      <c r="AI65" s="199"/>
    </row>
    <row r="66" spans="1:35">
      <c r="A66" s="6" t="s">
        <v>280</v>
      </c>
      <c r="B66" s="6"/>
      <c r="C66" s="6"/>
      <c r="D66" s="6"/>
      <c r="E66" s="22"/>
      <c r="F66" s="22"/>
      <c r="G66" s="31"/>
      <c r="H66" s="23"/>
      <c r="I66" s="6"/>
      <c r="J66" s="13" t="str">
        <f>IF(SUM(J67:J71)=0,"",MAX(J67:J71))</f>
        <v/>
      </c>
      <c r="K66" s="24" t="str">
        <f>IF(ISERROR(VLOOKUP(Y66,'Directive OSH09 (FR)'!$T$6:$U$10,2,FALSE)),"",VLOOKUP(Y66,'Directive OSH09 (FR)'!$T$6:$U$10,2,FALSE))</f>
        <v/>
      </c>
      <c r="L66" s="43" t="str">
        <f>IF(ISERROR(VLOOKUP($A66,Dangers!$B$4:$G$1001,4,FALSE)),"ERR",IF(ISBLANK(VLOOKUP($A66,Dangers!$B$4:$G$1001,4,FALSE)),"","Yes"))</f>
        <v>Yes</v>
      </c>
      <c r="M66" s="26" t="str">
        <f>IF(ISERROR(VLOOKUP($A66,Dangers!$B$4:$G$1001,6,FALSE)),"ERR",IF(ISBLANK((VLOOKUP($A66,Dangers!$B$4:$G$1001,6,FALSE))),"","Yes"))</f>
        <v>Yes</v>
      </c>
      <c r="N66" s="26"/>
      <c r="O66" s="26"/>
      <c r="P66" s="26"/>
      <c r="Q66" s="132">
        <f>IF(OR(L66="Yes",M66="Yes"),MAX(Q67:Q71),"")</f>
        <v>0</v>
      </c>
      <c r="R66" s="34"/>
      <c r="S66" s="43">
        <f>IF(L66="Yes",IF(SUM(S67:S71)=0,0,1),2)</f>
        <v>0</v>
      </c>
      <c r="T66" s="34">
        <f>IF(M66="Yes",IF(SUM(T67:T71)=0,0,1),2)</f>
        <v>0</v>
      </c>
      <c r="U66" s="160">
        <v>5</v>
      </c>
      <c r="V66" s="161">
        <v>5</v>
      </c>
      <c r="W66" s="162" t="str">
        <f>IF(ISERROR(VLOOKUP(H66,'Directive OSH09 (FR)'!$O$6:$P$10,2,FALSE)),"",VLOOKUP(H66,'Directive OSH09 (FR)'!$O$6:$P$10,2,FALSE))</f>
        <v/>
      </c>
      <c r="X66" s="3" t="str">
        <f>IF(ISERROR(VLOOKUP(I66,'Directive OSH09 (FR)'!$O$13:$P$17,2,FALSE)),"",VLOOKUP(I66,'Directive OSH09 (FR)'!$O$13:$P$17,2,FALSE))</f>
        <v/>
      </c>
      <c r="Y66" s="163" t="str">
        <f>IF(J66="","",IF(J66&gt;=161,5,IF(J66&gt;=65,4,IF(J66&gt;=20,3,IF(J66&gt;=9,2,1)))))</f>
        <v/>
      </c>
      <c r="Z66" s="232"/>
      <c r="AA66" s="233"/>
      <c r="AB66" s="233"/>
      <c r="AC66" s="233"/>
      <c r="AD66" s="234"/>
      <c r="AE66" s="232"/>
      <c r="AF66" s="233"/>
      <c r="AG66" s="233"/>
      <c r="AH66" s="233"/>
      <c r="AI66" s="234"/>
    </row>
    <row r="67" spans="1:35">
      <c r="A67" s="4"/>
      <c r="B67" s="4"/>
      <c r="C67" s="4"/>
      <c r="D67" s="4"/>
      <c r="E67" s="129"/>
      <c r="F67" s="5"/>
      <c r="G67" s="32"/>
      <c r="H67" s="7"/>
      <c r="I67" s="8"/>
      <c r="J67" s="8" t="str">
        <f>IF(ISERROR(W67*X67),"",W67*X67)</f>
        <v/>
      </c>
      <c r="K67" s="14" t="str">
        <f>IF(ISERROR(VLOOKUP(Y67,'Directive OSH09 (FR)'!$T$6:$U$10,2,FALSE)),"",VLOOKUP(Y67,'Directive OSH09 (FR)'!$T$6:$U$10,2,FALSE))</f>
        <v/>
      </c>
      <c r="L67" s="126"/>
      <c r="M67" s="127"/>
      <c r="N67" s="27"/>
      <c r="O67" s="27"/>
      <c r="P67" s="27"/>
      <c r="Q67" s="57"/>
      <c r="R67" s="35"/>
      <c r="S67" s="7">
        <f t="shared" ref="S67:T71" si="45">U67</f>
        <v>0</v>
      </c>
      <c r="T67" s="35">
        <f t="shared" si="45"/>
        <v>0</v>
      </c>
      <c r="U67" s="3">
        <f>IF(A67="",0,IF(Q$66="",1,IF(Q$66+$U$66*365&lt;$U$1,1,0)))</f>
        <v>0</v>
      </c>
      <c r="V67" s="163">
        <f>IF(A67="",0,IF(Q$66="",1,IF(Q$66+$V$66*365&lt;$U$1,1,0)))</f>
        <v>0</v>
      </c>
      <c r="W67" s="162" t="str">
        <f>IF(ISERROR(VLOOKUP(H67,'Directive OSH09 (FR)'!$O$6:$P$10,2,FALSE)),"",VLOOKUP(H67,'Directive OSH09 (FR)'!$O$6:$P$10,2,FALSE))</f>
        <v/>
      </c>
      <c r="X67" s="3" t="str">
        <f>IF(ISERROR(VLOOKUP(I67,'Directive OSH09 (FR)'!$O$13:$P$17,2,FALSE)),"",VLOOKUP(I67,'Directive OSH09 (FR)'!$O$13:$P$17,2,FALSE))</f>
        <v/>
      </c>
      <c r="Y67" s="163" t="str">
        <f>IF(J67="","",IF(J67&gt;=161,5,IF(J67&gt;=65,4,IF(J67&gt;=20,3,IF(J67&gt;=9,2,1)))))</f>
        <v/>
      </c>
      <c r="Z67" s="198"/>
      <c r="AA67" s="180"/>
      <c r="AB67" s="180"/>
      <c r="AC67" s="180"/>
      <c r="AD67" s="199"/>
      <c r="AE67" s="198"/>
      <c r="AF67" s="180"/>
      <c r="AG67" s="180"/>
      <c r="AH67" s="180"/>
      <c r="AI67" s="199"/>
    </row>
    <row r="68" spans="1:35">
      <c r="A68" s="4"/>
      <c r="B68" s="4"/>
      <c r="C68" s="4"/>
      <c r="D68" s="4"/>
      <c r="E68" s="129"/>
      <c r="F68" s="5"/>
      <c r="G68" s="32"/>
      <c r="H68" s="7"/>
      <c r="I68" s="8"/>
      <c r="J68" s="8" t="str">
        <f t="shared" ref="J68:J71" si="46">IF(ISERROR(W68*X68),"",W68*X68)</f>
        <v/>
      </c>
      <c r="K68" s="14" t="str">
        <f>IF(ISERROR(VLOOKUP(Y68,'Directive OSH09 (FR)'!$T$6:$U$10,2,FALSE)),"",VLOOKUP(Y68,'Directive OSH09 (FR)'!$T$6:$U$10,2,FALSE))</f>
        <v/>
      </c>
      <c r="L68" s="126"/>
      <c r="M68" s="127"/>
      <c r="N68" s="27"/>
      <c r="O68" s="27"/>
      <c r="P68" s="27"/>
      <c r="Q68" s="57"/>
      <c r="R68" s="35"/>
      <c r="S68" s="7">
        <f t="shared" si="45"/>
        <v>0</v>
      </c>
      <c r="T68" s="35">
        <f t="shared" si="45"/>
        <v>0</v>
      </c>
      <c r="U68" s="3">
        <f t="shared" ref="U68:U71" si="47">IF(A68="",0,IF(Q$66="",1,IF(Q$66+$U$66*365&lt;$U$1,1,0)))</f>
        <v>0</v>
      </c>
      <c r="V68" s="163">
        <f t="shared" ref="V68:V71" si="48">IF(A68="",0,IF(Q$66="",1,IF(Q$66+$V$66*365&lt;$U$1,1,0)))</f>
        <v>0</v>
      </c>
      <c r="W68" s="162" t="str">
        <f>IF(ISERROR(VLOOKUP(H68,'Directive OSH09 (FR)'!$O$6:$P$10,2,FALSE)),"",VLOOKUP(H68,'Directive OSH09 (FR)'!$O$6:$P$10,2,FALSE))</f>
        <v/>
      </c>
      <c r="X68" s="3" t="str">
        <f>IF(ISERROR(VLOOKUP(I68,'Directive OSH09 (FR)'!$O$13:$P$17,2,FALSE)),"",VLOOKUP(I68,'Directive OSH09 (FR)'!$O$13:$P$17,2,FALSE))</f>
        <v/>
      </c>
      <c r="Y68" s="163" t="str">
        <f t="shared" ref="Y68:Y71" si="49">IF(J68="","",IF(J68&gt;=161,5,IF(J68&gt;=65,4,IF(J68&gt;=20,3,IF(J68&gt;=9,2,1)))))</f>
        <v/>
      </c>
      <c r="Z68" s="198"/>
      <c r="AA68" s="180"/>
      <c r="AB68" s="180"/>
      <c r="AC68" s="180"/>
      <c r="AD68" s="199"/>
      <c r="AE68" s="198"/>
      <c r="AF68" s="180"/>
      <c r="AG68" s="180"/>
      <c r="AH68" s="180"/>
      <c r="AI68" s="199"/>
    </row>
    <row r="69" spans="1:35">
      <c r="A69" s="4"/>
      <c r="B69" s="4"/>
      <c r="C69" s="4"/>
      <c r="D69" s="4"/>
      <c r="E69" s="129"/>
      <c r="F69" s="5"/>
      <c r="G69" s="32"/>
      <c r="H69" s="7"/>
      <c r="I69" s="8"/>
      <c r="J69" s="8" t="str">
        <f t="shared" si="46"/>
        <v/>
      </c>
      <c r="K69" s="14" t="str">
        <f>IF(ISERROR(VLOOKUP(Y69,'Directive OSH09 (FR)'!$T$6:$U$10,2,FALSE)),"",VLOOKUP(Y69,'Directive OSH09 (FR)'!$T$6:$U$10,2,FALSE))</f>
        <v/>
      </c>
      <c r="L69" s="126"/>
      <c r="M69" s="127"/>
      <c r="N69" s="27"/>
      <c r="O69" s="27"/>
      <c r="P69" s="27"/>
      <c r="Q69" s="57"/>
      <c r="R69" s="35"/>
      <c r="S69" s="7">
        <f t="shared" si="45"/>
        <v>0</v>
      </c>
      <c r="T69" s="35">
        <f t="shared" si="45"/>
        <v>0</v>
      </c>
      <c r="U69" s="3">
        <f t="shared" si="47"/>
        <v>0</v>
      </c>
      <c r="V69" s="163">
        <f t="shared" si="48"/>
        <v>0</v>
      </c>
      <c r="W69" s="162" t="str">
        <f>IF(ISERROR(VLOOKUP(H69,'Directive OSH09 (FR)'!$O$6:$P$10,2,FALSE)),"",VLOOKUP(H69,'Directive OSH09 (FR)'!$O$6:$P$10,2,FALSE))</f>
        <v/>
      </c>
      <c r="X69" s="3" t="str">
        <f>IF(ISERROR(VLOOKUP(I69,'Directive OSH09 (FR)'!$O$13:$P$17,2,FALSE)),"",VLOOKUP(I69,'Directive OSH09 (FR)'!$O$13:$P$17,2,FALSE))</f>
        <v/>
      </c>
      <c r="Y69" s="163" t="str">
        <f t="shared" si="49"/>
        <v/>
      </c>
      <c r="Z69" s="198"/>
      <c r="AA69" s="180"/>
      <c r="AB69" s="180"/>
      <c r="AC69" s="180"/>
      <c r="AD69" s="199"/>
      <c r="AE69" s="198"/>
      <c r="AF69" s="180"/>
      <c r="AG69" s="180"/>
      <c r="AH69" s="180"/>
      <c r="AI69" s="199"/>
    </row>
    <row r="70" spans="1:35">
      <c r="A70" s="4"/>
      <c r="B70" s="4"/>
      <c r="C70" s="4"/>
      <c r="D70" s="4"/>
      <c r="E70" s="129"/>
      <c r="F70" s="5"/>
      <c r="G70" s="32"/>
      <c r="H70" s="7"/>
      <c r="I70" s="8"/>
      <c r="J70" s="8" t="str">
        <f t="shared" si="46"/>
        <v/>
      </c>
      <c r="K70" s="14" t="str">
        <f>IF(ISERROR(VLOOKUP(Y70,'Directive OSH09 (FR)'!$T$6:$U$10,2,FALSE)),"",VLOOKUP(Y70,'Directive OSH09 (FR)'!$T$6:$U$10,2,FALSE))</f>
        <v/>
      </c>
      <c r="L70" s="126"/>
      <c r="M70" s="127"/>
      <c r="N70" s="27"/>
      <c r="O70" s="27"/>
      <c r="P70" s="27"/>
      <c r="Q70" s="57"/>
      <c r="R70" s="35"/>
      <c r="S70" s="7">
        <f t="shared" si="45"/>
        <v>0</v>
      </c>
      <c r="T70" s="35">
        <f t="shared" si="45"/>
        <v>0</v>
      </c>
      <c r="U70" s="3">
        <f t="shared" si="47"/>
        <v>0</v>
      </c>
      <c r="V70" s="163">
        <f t="shared" si="48"/>
        <v>0</v>
      </c>
      <c r="W70" s="162" t="str">
        <f>IF(ISERROR(VLOOKUP(H70,'Directive OSH09 (FR)'!$O$6:$P$10,2,FALSE)),"",VLOOKUP(H70,'Directive OSH09 (FR)'!$O$6:$P$10,2,FALSE))</f>
        <v/>
      </c>
      <c r="X70" s="3" t="str">
        <f>IF(ISERROR(VLOOKUP(I70,'Directive OSH09 (FR)'!$O$13:$P$17,2,FALSE)),"",VLOOKUP(I70,'Directive OSH09 (FR)'!$O$13:$P$17,2,FALSE))</f>
        <v/>
      </c>
      <c r="Y70" s="163" t="str">
        <f t="shared" si="49"/>
        <v/>
      </c>
      <c r="Z70" s="198"/>
      <c r="AA70" s="180"/>
      <c r="AB70" s="180"/>
      <c r="AC70" s="180"/>
      <c r="AD70" s="199"/>
      <c r="AE70" s="198"/>
      <c r="AF70" s="180"/>
      <c r="AG70" s="180"/>
      <c r="AH70" s="180"/>
      <c r="AI70" s="199"/>
    </row>
    <row r="71" spans="1:35" ht="5.25" customHeight="1">
      <c r="A71" s="67"/>
      <c r="B71" s="58"/>
      <c r="C71" s="58"/>
      <c r="D71" s="58"/>
      <c r="E71" s="59"/>
      <c r="F71" s="59"/>
      <c r="G71" s="60"/>
      <c r="H71" s="61"/>
      <c r="I71" s="62"/>
      <c r="J71" s="62" t="str">
        <f t="shared" si="46"/>
        <v/>
      </c>
      <c r="K71" s="63" t="str">
        <f>IF(ISERROR(VLOOKUP(Y71,'Directive OSH09 (FR)'!$T$6:$U$10,2,FALSE)),"",VLOOKUP(Y71,'Directive OSH09 (FR)'!$T$6:$U$10,2,FALSE))</f>
        <v/>
      </c>
      <c r="L71" s="61"/>
      <c r="M71" s="64"/>
      <c r="N71" s="64"/>
      <c r="O71" s="64"/>
      <c r="P71" s="64"/>
      <c r="Q71" s="65"/>
      <c r="R71" s="66"/>
      <c r="S71" s="61">
        <f t="shared" si="45"/>
        <v>0</v>
      </c>
      <c r="T71" s="66">
        <f t="shared" si="45"/>
        <v>0</v>
      </c>
      <c r="U71" s="164">
        <f t="shared" si="47"/>
        <v>0</v>
      </c>
      <c r="V71" s="165">
        <f t="shared" si="48"/>
        <v>0</v>
      </c>
      <c r="W71" s="162" t="str">
        <f>IF(ISERROR(VLOOKUP(H71,'Directive OSH09 (FR)'!$O$6:$P$10,2,FALSE)),"",VLOOKUP(H71,'Directive OSH09 (FR)'!$O$6:$P$10,2,FALSE))</f>
        <v/>
      </c>
      <c r="X71" s="3" t="str">
        <f>IF(ISERROR(VLOOKUP(I71,'Directive OSH09 (FR)'!$O$13:$P$17,2,FALSE)),"",VLOOKUP(I71,'Directive OSH09 (FR)'!$O$13:$P$17,2,FALSE))</f>
        <v/>
      </c>
      <c r="Y71" s="163" t="str">
        <f t="shared" si="49"/>
        <v/>
      </c>
      <c r="Z71" s="198"/>
      <c r="AA71" s="180"/>
      <c r="AB71" s="180"/>
      <c r="AC71" s="180"/>
      <c r="AD71" s="199"/>
      <c r="AE71" s="198"/>
      <c r="AF71" s="180"/>
      <c r="AG71" s="180"/>
      <c r="AH71" s="180"/>
      <c r="AI71" s="199"/>
    </row>
    <row r="72" spans="1:35">
      <c r="A72" s="144" t="s">
        <v>282</v>
      </c>
      <c r="B72" s="6"/>
      <c r="C72" s="6"/>
      <c r="D72" s="6"/>
      <c r="E72" s="22"/>
      <c r="F72" s="22"/>
      <c r="G72" s="31"/>
      <c r="H72" s="23"/>
      <c r="I72" s="6"/>
      <c r="J72" s="13" t="str">
        <f>IF(SUM(J73:J77)=0,"",MAX(J73:J77))</f>
        <v/>
      </c>
      <c r="K72" s="24" t="str">
        <f>IF(ISERROR(VLOOKUP(Y72,'Directive OSH09 (FR)'!$T$6:$U$10,2,FALSE)),"",VLOOKUP(Y72,'Directive OSH09 (FR)'!$T$6:$U$10,2,FALSE))</f>
        <v/>
      </c>
      <c r="L72" s="43" t="str">
        <f>IF(ISERROR(VLOOKUP($A72,Dangers!$B$4:$G$1001,4,FALSE)),"ERR",IF(ISBLANK(VLOOKUP($A72,Dangers!$B$4:$G$1001,4,FALSE)),"","Yes"))</f>
        <v>Yes</v>
      </c>
      <c r="M72" s="26" t="str">
        <f>IF(ISERROR(VLOOKUP($A72,Dangers!$B$4:$G$1001,6,FALSE)),"ERR",IF(ISBLANK((VLOOKUP($A72,Dangers!$B$4:$G$1001,6,FALSE))),"","Yes"))</f>
        <v/>
      </c>
      <c r="N72" s="26"/>
      <c r="O72" s="26"/>
      <c r="P72" s="26"/>
      <c r="Q72" s="132">
        <f>IF(OR(L72="Yes",M72="Yes"),MAX(Q73:Q77),"")</f>
        <v>0</v>
      </c>
      <c r="R72" s="34"/>
      <c r="S72" s="43">
        <f>IF(L72="Yes",IF(SUM(S73:S77)=0,0,1),2)</f>
        <v>0</v>
      </c>
      <c r="T72" s="34">
        <f>IF(M72="Yes",IF(SUM(T73:T77)=0,0,1),2)</f>
        <v>2</v>
      </c>
      <c r="U72" s="160">
        <v>5</v>
      </c>
      <c r="V72" s="161">
        <v>0</v>
      </c>
      <c r="W72" s="162" t="str">
        <f>IF(ISERROR(VLOOKUP(H72,'Directive OSH09 (FR)'!$O$6:$P$10,2,FALSE)),"",VLOOKUP(H72,'Directive OSH09 (FR)'!$O$6:$P$10,2,FALSE))</f>
        <v/>
      </c>
      <c r="X72" s="3" t="str">
        <f>IF(ISERROR(VLOOKUP(I72,'Directive OSH09 (FR)'!$O$13:$P$17,2,FALSE)),"",VLOOKUP(I72,'Directive OSH09 (FR)'!$O$13:$P$17,2,FALSE))</f>
        <v/>
      </c>
      <c r="Y72" s="163" t="str">
        <f>IF(J72="","",IF(J72&gt;=161,5,IF(J72&gt;=65,4,IF(J72&gt;=20,3,IF(J72&gt;=9,2,1)))))</f>
        <v/>
      </c>
      <c r="Z72" s="232"/>
      <c r="AA72" s="233"/>
      <c r="AB72" s="233"/>
      <c r="AC72" s="233"/>
      <c r="AD72" s="234"/>
      <c r="AE72" s="232"/>
      <c r="AF72" s="233"/>
      <c r="AG72" s="233"/>
      <c r="AH72" s="233"/>
      <c r="AI72" s="234"/>
    </row>
    <row r="73" spans="1:35">
      <c r="A73" s="4"/>
      <c r="B73" s="4"/>
      <c r="C73" s="4"/>
      <c r="D73" s="4"/>
      <c r="E73" s="129"/>
      <c r="F73" s="5"/>
      <c r="G73" s="32"/>
      <c r="H73" s="7"/>
      <c r="I73" s="8"/>
      <c r="J73" s="8" t="str">
        <f>IF(ISERROR(W73*X73),"",W73*X73)</f>
        <v/>
      </c>
      <c r="K73" s="14" t="str">
        <f>IF(ISERROR(VLOOKUP(Y73,'Directive OSH09 (FR)'!$T$6:$U$10,2,FALSE)),"",VLOOKUP(Y73,'Directive OSH09 (FR)'!$T$6:$U$10,2,FALSE))</f>
        <v/>
      </c>
      <c r="L73" s="126"/>
      <c r="M73" s="127"/>
      <c r="N73" s="27"/>
      <c r="O73" s="27"/>
      <c r="P73" s="27"/>
      <c r="Q73" s="57"/>
      <c r="R73" s="35"/>
      <c r="S73" s="7">
        <f t="shared" ref="S73:T77" si="50">U73</f>
        <v>0</v>
      </c>
      <c r="T73" s="35">
        <f t="shared" si="50"/>
        <v>0</v>
      </c>
      <c r="U73" s="3">
        <f>IF(A73="",0,IF(Q$72="",1,IF(Q$72+$U$72*365&lt;$U$1,1,0)))</f>
        <v>0</v>
      </c>
      <c r="V73" s="163">
        <f>IF(A73="",0,IF(Q$72="",1,IF(Q$72+$V$72*365&lt;$U$1,1,0)))</f>
        <v>0</v>
      </c>
      <c r="W73" s="162" t="str">
        <f>IF(ISERROR(VLOOKUP(H73,'Directive OSH09 (FR)'!$O$6:$P$10,2,FALSE)),"",VLOOKUP(H73,'Directive OSH09 (FR)'!$O$6:$P$10,2,FALSE))</f>
        <v/>
      </c>
      <c r="X73" s="3" t="str">
        <f>IF(ISERROR(VLOOKUP(I73,'Directive OSH09 (FR)'!$O$13:$P$17,2,FALSE)),"",VLOOKUP(I73,'Directive OSH09 (FR)'!$O$13:$P$17,2,FALSE))</f>
        <v/>
      </c>
      <c r="Y73" s="163" t="str">
        <f>IF(J73="","",IF(J73&gt;=161,5,IF(J73&gt;=65,4,IF(J73&gt;=20,3,IF(J73&gt;=9,2,1)))))</f>
        <v/>
      </c>
      <c r="Z73" s="198"/>
      <c r="AA73" s="180"/>
      <c r="AB73" s="180"/>
      <c r="AC73" s="180"/>
      <c r="AD73" s="199"/>
      <c r="AE73" s="198"/>
      <c r="AF73" s="180"/>
      <c r="AG73" s="180"/>
      <c r="AH73" s="180"/>
      <c r="AI73" s="199"/>
    </row>
    <row r="74" spans="1:35">
      <c r="A74" s="4"/>
      <c r="B74" s="4"/>
      <c r="C74" s="4"/>
      <c r="D74" s="4"/>
      <c r="E74" s="129"/>
      <c r="F74" s="5"/>
      <c r="G74" s="32"/>
      <c r="H74" s="7"/>
      <c r="I74" s="8"/>
      <c r="J74" s="8" t="str">
        <f t="shared" ref="J74:J77" si="51">IF(ISERROR(W74*X74),"",W74*X74)</f>
        <v/>
      </c>
      <c r="K74" s="14" t="str">
        <f>IF(ISERROR(VLOOKUP(Y74,'Directive OSH09 (FR)'!$T$6:$U$10,2,FALSE)),"",VLOOKUP(Y74,'Directive OSH09 (FR)'!$T$6:$U$10,2,FALSE))</f>
        <v/>
      </c>
      <c r="L74" s="126"/>
      <c r="M74" s="127"/>
      <c r="N74" s="27"/>
      <c r="O74" s="27"/>
      <c r="P74" s="27"/>
      <c r="Q74" s="57"/>
      <c r="R74" s="35"/>
      <c r="S74" s="7">
        <f t="shared" si="50"/>
        <v>0</v>
      </c>
      <c r="T74" s="35">
        <f t="shared" si="50"/>
        <v>0</v>
      </c>
      <c r="U74" s="3">
        <f t="shared" ref="U74:U77" si="52">IF(A74="",0,IF(Q$72="",1,IF(Q$72+$U$72*365&lt;$U$1,1,0)))</f>
        <v>0</v>
      </c>
      <c r="V74" s="163">
        <f t="shared" ref="V74:V77" si="53">IF(A74="",0,IF(Q$72="",1,IF(Q$72+$V$72*365&lt;$U$1,1,0)))</f>
        <v>0</v>
      </c>
      <c r="W74" s="162" t="str">
        <f>IF(ISERROR(VLOOKUP(H74,'Directive OSH09 (FR)'!$O$6:$P$10,2,FALSE)),"",VLOOKUP(H74,'Directive OSH09 (FR)'!$O$6:$P$10,2,FALSE))</f>
        <v/>
      </c>
      <c r="X74" s="3" t="str">
        <f>IF(ISERROR(VLOOKUP(I74,'Directive OSH09 (FR)'!$O$13:$P$17,2,FALSE)),"",VLOOKUP(I74,'Directive OSH09 (FR)'!$O$13:$P$17,2,FALSE))</f>
        <v/>
      </c>
      <c r="Y74" s="163" t="str">
        <f t="shared" ref="Y74:Y77" si="54">IF(J74="","",IF(J74&gt;=161,5,IF(J74&gt;=65,4,IF(J74&gt;=20,3,IF(J74&gt;=9,2,1)))))</f>
        <v/>
      </c>
      <c r="Z74" s="198"/>
      <c r="AA74" s="180"/>
      <c r="AB74" s="180"/>
      <c r="AC74" s="180"/>
      <c r="AD74" s="199"/>
      <c r="AE74" s="198"/>
      <c r="AF74" s="180"/>
      <c r="AG74" s="180"/>
      <c r="AH74" s="180"/>
      <c r="AI74" s="199"/>
    </row>
    <row r="75" spans="1:35">
      <c r="A75" s="4"/>
      <c r="B75" s="4"/>
      <c r="C75" s="4"/>
      <c r="D75" s="4"/>
      <c r="E75" s="129"/>
      <c r="F75" s="5"/>
      <c r="G75" s="32"/>
      <c r="H75" s="7"/>
      <c r="I75" s="8"/>
      <c r="J75" s="8" t="str">
        <f t="shared" si="51"/>
        <v/>
      </c>
      <c r="K75" s="14" t="str">
        <f>IF(ISERROR(VLOOKUP(Y75,'Directive OSH09 (FR)'!$T$6:$U$10,2,FALSE)),"",VLOOKUP(Y75,'Directive OSH09 (FR)'!$T$6:$U$10,2,FALSE))</f>
        <v/>
      </c>
      <c r="L75" s="126"/>
      <c r="M75" s="127"/>
      <c r="N75" s="27"/>
      <c r="O75" s="27"/>
      <c r="P75" s="27"/>
      <c r="Q75" s="57"/>
      <c r="R75" s="35"/>
      <c r="S75" s="7">
        <f t="shared" si="50"/>
        <v>0</v>
      </c>
      <c r="T75" s="35">
        <f t="shared" si="50"/>
        <v>0</v>
      </c>
      <c r="U75" s="3">
        <f t="shared" si="52"/>
        <v>0</v>
      </c>
      <c r="V75" s="163">
        <f t="shared" si="53"/>
        <v>0</v>
      </c>
      <c r="W75" s="162" t="str">
        <f>IF(ISERROR(VLOOKUP(H75,'Directive OSH09 (FR)'!$O$6:$P$10,2,FALSE)),"",VLOOKUP(H75,'Directive OSH09 (FR)'!$O$6:$P$10,2,FALSE))</f>
        <v/>
      </c>
      <c r="X75" s="3" t="str">
        <f>IF(ISERROR(VLOOKUP(I75,'Directive OSH09 (FR)'!$O$13:$P$17,2,FALSE)),"",VLOOKUP(I75,'Directive OSH09 (FR)'!$O$13:$P$17,2,FALSE))</f>
        <v/>
      </c>
      <c r="Y75" s="163" t="str">
        <f t="shared" si="54"/>
        <v/>
      </c>
      <c r="Z75" s="198"/>
      <c r="AA75" s="180"/>
      <c r="AB75" s="180"/>
      <c r="AC75" s="180"/>
      <c r="AD75" s="199"/>
      <c r="AE75" s="198"/>
      <c r="AF75" s="180"/>
      <c r="AG75" s="180"/>
      <c r="AH75" s="180"/>
      <c r="AI75" s="199"/>
    </row>
    <row r="76" spans="1:35">
      <c r="A76" s="4"/>
      <c r="B76" s="4"/>
      <c r="C76" s="4"/>
      <c r="D76" s="4"/>
      <c r="E76" s="129"/>
      <c r="F76" s="5"/>
      <c r="G76" s="32"/>
      <c r="H76" s="7"/>
      <c r="I76" s="8"/>
      <c r="J76" s="8" t="str">
        <f t="shared" si="51"/>
        <v/>
      </c>
      <c r="K76" s="14" t="str">
        <f>IF(ISERROR(VLOOKUP(Y76,'Directive OSH09 (FR)'!$T$6:$U$10,2,FALSE)),"",VLOOKUP(Y76,'Directive OSH09 (FR)'!$T$6:$U$10,2,FALSE))</f>
        <v/>
      </c>
      <c r="L76" s="126"/>
      <c r="M76" s="127"/>
      <c r="N76" s="27"/>
      <c r="O76" s="27"/>
      <c r="P76" s="27"/>
      <c r="Q76" s="57"/>
      <c r="R76" s="35"/>
      <c r="S76" s="7">
        <f t="shared" si="50"/>
        <v>0</v>
      </c>
      <c r="T76" s="35">
        <f t="shared" si="50"/>
        <v>0</v>
      </c>
      <c r="U76" s="3">
        <f t="shared" si="52"/>
        <v>0</v>
      </c>
      <c r="V76" s="163">
        <f t="shared" si="53"/>
        <v>0</v>
      </c>
      <c r="W76" s="162" t="str">
        <f>IF(ISERROR(VLOOKUP(H76,'Directive OSH09 (FR)'!$O$6:$P$10,2,FALSE)),"",VLOOKUP(H76,'Directive OSH09 (FR)'!$O$6:$P$10,2,FALSE))</f>
        <v/>
      </c>
      <c r="X76" s="3" t="str">
        <f>IF(ISERROR(VLOOKUP(I76,'Directive OSH09 (FR)'!$O$13:$P$17,2,FALSE)),"",VLOOKUP(I76,'Directive OSH09 (FR)'!$O$13:$P$17,2,FALSE))</f>
        <v/>
      </c>
      <c r="Y76" s="163" t="str">
        <f t="shared" si="54"/>
        <v/>
      </c>
      <c r="Z76" s="198"/>
      <c r="AA76" s="180"/>
      <c r="AB76" s="180"/>
      <c r="AC76" s="180"/>
      <c r="AD76" s="199"/>
      <c r="AE76" s="198"/>
      <c r="AF76" s="180"/>
      <c r="AG76" s="180"/>
      <c r="AH76" s="180"/>
      <c r="AI76" s="199"/>
    </row>
    <row r="77" spans="1:35" ht="5.25" customHeight="1">
      <c r="A77" s="67"/>
      <c r="B77" s="58"/>
      <c r="C77" s="58"/>
      <c r="D77" s="58"/>
      <c r="E77" s="59"/>
      <c r="F77" s="59"/>
      <c r="G77" s="60"/>
      <c r="H77" s="61"/>
      <c r="I77" s="62"/>
      <c r="J77" s="62" t="str">
        <f t="shared" si="51"/>
        <v/>
      </c>
      <c r="K77" s="63" t="str">
        <f>IF(ISERROR(VLOOKUP(Y77,'Directive OSH09 (FR)'!$T$6:$U$10,2,FALSE)),"",VLOOKUP(Y77,'Directive OSH09 (FR)'!$T$6:$U$10,2,FALSE))</f>
        <v/>
      </c>
      <c r="L77" s="61"/>
      <c r="M77" s="64"/>
      <c r="N77" s="64"/>
      <c r="O77" s="64"/>
      <c r="P77" s="64"/>
      <c r="Q77" s="65"/>
      <c r="R77" s="66"/>
      <c r="S77" s="61">
        <f t="shared" si="50"/>
        <v>0</v>
      </c>
      <c r="T77" s="66">
        <f t="shared" si="50"/>
        <v>0</v>
      </c>
      <c r="U77" s="164">
        <f t="shared" si="52"/>
        <v>0</v>
      </c>
      <c r="V77" s="165">
        <f t="shared" si="53"/>
        <v>0</v>
      </c>
      <c r="W77" s="162" t="str">
        <f>IF(ISERROR(VLOOKUP(H77,'Directive OSH09 (FR)'!$O$6:$P$10,2,FALSE)),"",VLOOKUP(H77,'Directive OSH09 (FR)'!$O$6:$P$10,2,FALSE))</f>
        <v/>
      </c>
      <c r="X77" s="3" t="str">
        <f>IF(ISERROR(VLOOKUP(I77,'Directive OSH09 (FR)'!$O$13:$P$17,2,FALSE)),"",VLOOKUP(I77,'Directive OSH09 (FR)'!$O$13:$P$17,2,FALSE))</f>
        <v/>
      </c>
      <c r="Y77" s="163" t="str">
        <f t="shared" si="54"/>
        <v/>
      </c>
      <c r="Z77" s="198"/>
      <c r="AA77" s="180"/>
      <c r="AB77" s="180"/>
      <c r="AC77" s="180"/>
      <c r="AD77" s="199"/>
      <c r="AE77" s="198"/>
      <c r="AF77" s="180"/>
      <c r="AG77" s="180"/>
      <c r="AH77" s="180"/>
      <c r="AI77" s="199"/>
    </row>
    <row r="78" spans="1:35" ht="25.5">
      <c r="A78" s="20" t="s">
        <v>283</v>
      </c>
      <c r="B78" s="6"/>
      <c r="C78" s="6"/>
      <c r="D78" s="6"/>
      <c r="E78" s="22"/>
      <c r="F78" s="22"/>
      <c r="G78" s="31"/>
      <c r="H78" s="23"/>
      <c r="I78" s="6"/>
      <c r="J78" s="13" t="str">
        <f>IF(SUM(J79:J83)=0,"",MAX(J79:J83))</f>
        <v/>
      </c>
      <c r="K78" s="24" t="str">
        <f>IF(ISERROR(VLOOKUP(Y78,'Directive OSH09 (FR)'!$T$6:$U$10,2,FALSE)),"",VLOOKUP(Y78,'Directive OSH09 (FR)'!$T$6:$U$10,2,FALSE))</f>
        <v/>
      </c>
      <c r="L78" s="43" t="str">
        <f>IF(ISERROR(VLOOKUP($A78,Dangers!$B$4:$G$1001,4,FALSE)),"ERR",IF(ISBLANK(VLOOKUP($A78,Dangers!$B$4:$G$1001,4,FALSE)),"","Yes"))</f>
        <v/>
      </c>
      <c r="M78" s="26" t="str">
        <f>IF(ISERROR(VLOOKUP($A78,Dangers!$B$4:$G$1001,6,FALSE)),"ERR",IF(ISBLANK((VLOOKUP($A78,Dangers!$B$4:$G$1001,6,FALSE))),"","Yes"))</f>
        <v/>
      </c>
      <c r="N78" s="26"/>
      <c r="O78" s="26"/>
      <c r="P78" s="26"/>
      <c r="Q78" s="132" t="str">
        <f>IF(OR(L78="Yes",M78="Yes"),MAX(Q79:Q83),"")</f>
        <v/>
      </c>
      <c r="R78" s="34"/>
      <c r="S78" s="43">
        <f>IF(L78="Yes",IF(SUM(S79:S83)=0,0,1),2)</f>
        <v>2</v>
      </c>
      <c r="T78" s="34">
        <f>IF(M78="Yes",IF(SUM(T79:T83)=0,0,1),2)</f>
        <v>2</v>
      </c>
      <c r="U78" s="160">
        <v>0</v>
      </c>
      <c r="V78" s="161">
        <v>0</v>
      </c>
      <c r="W78" s="162" t="str">
        <f>IF(ISERROR(VLOOKUP(H78,'Directive OSH09 (FR)'!$O$6:$P$10,2,FALSE)),"",VLOOKUP(H78,'Directive OSH09 (FR)'!$O$6:$P$10,2,FALSE))</f>
        <v/>
      </c>
      <c r="X78" s="3" t="str">
        <f>IF(ISERROR(VLOOKUP(I78,'Directive OSH09 (FR)'!$O$13:$P$17,2,FALSE)),"",VLOOKUP(I78,'Directive OSH09 (FR)'!$O$13:$P$17,2,FALSE))</f>
        <v/>
      </c>
      <c r="Y78" s="163" t="str">
        <f>IF(J78="","",IF(J78&gt;=161,5,IF(J78&gt;=65,4,IF(J78&gt;=20,3,IF(J78&gt;=9,2,1)))))</f>
        <v/>
      </c>
      <c r="Z78" s="232"/>
      <c r="AA78" s="233"/>
      <c r="AB78" s="233"/>
      <c r="AC78" s="233"/>
      <c r="AD78" s="234"/>
      <c r="AE78" s="232"/>
      <c r="AF78" s="233"/>
      <c r="AG78" s="233"/>
      <c r="AH78" s="233"/>
      <c r="AI78" s="234"/>
    </row>
    <row r="79" spans="1:35">
      <c r="A79" s="4"/>
      <c r="B79" s="4"/>
      <c r="C79" s="4"/>
      <c r="D79" s="4"/>
      <c r="E79" s="129"/>
      <c r="F79" s="5"/>
      <c r="G79" s="32"/>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si="55">U79</f>
        <v>0</v>
      </c>
      <c r="T79" s="35">
        <f t="shared" si="55"/>
        <v>0</v>
      </c>
      <c r="U79" s="3">
        <f>IF(A79="",0,IF(Q$78="",1,IF(Q$78+$U$78*365&lt;$U$1,1,0)))</f>
        <v>0</v>
      </c>
      <c r="V79" s="163">
        <f>IF(A79="",0,IF(Q$78="",1,IF(Q$78+$V$78*365&lt;$U$1,1,0)))</f>
        <v>0</v>
      </c>
      <c r="W79" s="162" t="str">
        <f>IF(ISERROR(VLOOKUP(H79,'Directive OSH09 (FR)'!$O$6:$P$10,2,FALSE)),"",VLOOKUP(H79,'Directive OSH09 (FR)'!$O$6:$P$10,2,FALSE))</f>
        <v/>
      </c>
      <c r="X79" s="3" t="str">
        <f>IF(ISERROR(VLOOKUP(I79,'Directive OSH09 (FR)'!$O$13:$P$17,2,FALSE)),"",VLOOKUP(I79,'Directive OSH09 (FR)'!$O$13:$P$17,2,FALSE))</f>
        <v/>
      </c>
      <c r="Y79" s="163" t="str">
        <f>IF(J79="","",IF(J79&gt;=161,5,IF(J79&gt;=65,4,IF(J79&gt;=20,3,IF(J79&gt;=9,2,1)))))</f>
        <v/>
      </c>
      <c r="Z79" s="198"/>
      <c r="AA79" s="180"/>
      <c r="AB79" s="180"/>
      <c r="AC79" s="180"/>
      <c r="AD79" s="199"/>
      <c r="AE79" s="198"/>
      <c r="AF79" s="180"/>
      <c r="AG79" s="180"/>
      <c r="AH79" s="180"/>
      <c r="AI79" s="199"/>
    </row>
    <row r="80" spans="1:35">
      <c r="A80" s="4"/>
      <c r="B80" s="4"/>
      <c r="C80" s="4"/>
      <c r="D80" s="4"/>
      <c r="E80" s="129"/>
      <c r="F80" s="5"/>
      <c r="G80" s="32"/>
      <c r="H80" s="7"/>
      <c r="I80" s="8"/>
      <c r="J80" s="8" t="str">
        <f t="shared" ref="J80:J83" si="56">IF(ISERROR(W80*X80),"",W80*X80)</f>
        <v/>
      </c>
      <c r="K80" s="14" t="str">
        <f>IF(ISERROR(VLOOKUP(Y80,'Directive OSH09 (FR)'!$T$6:$U$10,2,FALSE)),"",VLOOKUP(Y80,'Directive OSH09 (FR)'!$T$6:$U$10,2,FALSE))</f>
        <v/>
      </c>
      <c r="L80" s="126"/>
      <c r="M80" s="127"/>
      <c r="N80" s="27"/>
      <c r="O80" s="27"/>
      <c r="P80" s="27"/>
      <c r="Q80" s="57"/>
      <c r="R80" s="35"/>
      <c r="S80" s="7">
        <f t="shared" si="55"/>
        <v>0</v>
      </c>
      <c r="T80" s="35">
        <f t="shared" si="55"/>
        <v>0</v>
      </c>
      <c r="U80" s="3">
        <f t="shared" ref="U80:U83" si="57">IF(A80="",0,IF(Q$78="",1,IF(Q$78+$U$78*365&lt;$U$1,1,0)))</f>
        <v>0</v>
      </c>
      <c r="V80" s="163">
        <f t="shared" ref="V80:V83" si="58">IF(A80="",0,IF(Q$78="",1,IF(Q$78+$V$78*365&lt;$U$1,1,0)))</f>
        <v>0</v>
      </c>
      <c r="W80" s="162" t="str">
        <f>IF(ISERROR(VLOOKUP(H80,'Directive OSH09 (FR)'!$O$6:$P$10,2,FALSE)),"",VLOOKUP(H80,'Directive OSH09 (FR)'!$O$6:$P$10,2,FALSE))</f>
        <v/>
      </c>
      <c r="X80" s="3" t="str">
        <f>IF(ISERROR(VLOOKUP(I80,'Directive OSH09 (FR)'!$O$13:$P$17,2,FALSE)),"",VLOOKUP(I80,'Directive OSH09 (FR)'!$O$13:$P$17,2,FALSE))</f>
        <v/>
      </c>
      <c r="Y80" s="163" t="str">
        <f t="shared" ref="Y80:Y83" si="59">IF(J80="","",IF(J80&gt;=161,5,IF(J80&gt;=65,4,IF(J80&gt;=20,3,IF(J80&gt;=9,2,1)))))</f>
        <v/>
      </c>
      <c r="Z80" s="198"/>
      <c r="AA80" s="180"/>
      <c r="AB80" s="180"/>
      <c r="AC80" s="180"/>
      <c r="AD80" s="199"/>
      <c r="AE80" s="198"/>
      <c r="AF80" s="180"/>
      <c r="AG80" s="180"/>
      <c r="AH80" s="180"/>
      <c r="AI80" s="199"/>
    </row>
    <row r="81" spans="1:35">
      <c r="A81" s="4"/>
      <c r="B81" s="4"/>
      <c r="C81" s="4"/>
      <c r="D81" s="4"/>
      <c r="E81" s="129"/>
      <c r="F81" s="5"/>
      <c r="G81" s="32"/>
      <c r="H81" s="7"/>
      <c r="I81" s="8"/>
      <c r="J81" s="8" t="str">
        <f t="shared" si="56"/>
        <v/>
      </c>
      <c r="K81" s="14" t="str">
        <f>IF(ISERROR(VLOOKUP(Y81,'Directive OSH09 (FR)'!$T$6:$U$10,2,FALSE)),"",VLOOKUP(Y81,'Directive OSH09 (FR)'!$T$6:$U$10,2,FALSE))</f>
        <v/>
      </c>
      <c r="L81" s="126"/>
      <c r="M81" s="127"/>
      <c r="N81" s="27"/>
      <c r="O81" s="27"/>
      <c r="P81" s="27"/>
      <c r="Q81" s="57"/>
      <c r="R81" s="35"/>
      <c r="S81" s="7">
        <f t="shared" si="55"/>
        <v>0</v>
      </c>
      <c r="T81" s="35">
        <f t="shared" si="55"/>
        <v>0</v>
      </c>
      <c r="U81" s="3">
        <f t="shared" si="57"/>
        <v>0</v>
      </c>
      <c r="V81" s="163">
        <f t="shared" si="58"/>
        <v>0</v>
      </c>
      <c r="W81" s="162" t="str">
        <f>IF(ISERROR(VLOOKUP(H81,'Directive OSH09 (FR)'!$O$6:$P$10,2,FALSE)),"",VLOOKUP(H81,'Directive OSH09 (FR)'!$O$6:$P$10,2,FALSE))</f>
        <v/>
      </c>
      <c r="X81" s="3" t="str">
        <f>IF(ISERROR(VLOOKUP(I81,'Directive OSH09 (FR)'!$O$13:$P$17,2,FALSE)),"",VLOOKUP(I81,'Directive OSH09 (FR)'!$O$13:$P$17,2,FALSE))</f>
        <v/>
      </c>
      <c r="Y81" s="163" t="str">
        <f t="shared" si="59"/>
        <v/>
      </c>
      <c r="Z81" s="198"/>
      <c r="AA81" s="180"/>
      <c r="AB81" s="180"/>
      <c r="AC81" s="180"/>
      <c r="AD81" s="199"/>
      <c r="AE81" s="198"/>
      <c r="AF81" s="180"/>
      <c r="AG81" s="180"/>
      <c r="AH81" s="180"/>
      <c r="AI81" s="199"/>
    </row>
    <row r="82" spans="1:35">
      <c r="A82" s="4"/>
      <c r="B82" s="4"/>
      <c r="C82" s="4"/>
      <c r="D82" s="4"/>
      <c r="E82" s="129"/>
      <c r="F82" s="5"/>
      <c r="G82" s="32"/>
      <c r="H82" s="7"/>
      <c r="I82" s="8"/>
      <c r="J82" s="8" t="str">
        <f t="shared" si="56"/>
        <v/>
      </c>
      <c r="K82" s="14" t="str">
        <f>IF(ISERROR(VLOOKUP(Y82,'Directive OSH09 (FR)'!$T$6:$U$10,2,FALSE)),"",VLOOKUP(Y82,'Directive OSH09 (FR)'!$T$6:$U$10,2,FALSE))</f>
        <v/>
      </c>
      <c r="L82" s="126"/>
      <c r="M82" s="127"/>
      <c r="N82" s="27"/>
      <c r="O82" s="27"/>
      <c r="P82" s="27"/>
      <c r="Q82" s="57"/>
      <c r="R82" s="35"/>
      <c r="S82" s="7">
        <f t="shared" si="55"/>
        <v>0</v>
      </c>
      <c r="T82" s="35">
        <f t="shared" si="55"/>
        <v>0</v>
      </c>
      <c r="U82" s="3">
        <f t="shared" si="57"/>
        <v>0</v>
      </c>
      <c r="V82" s="163">
        <f t="shared" si="58"/>
        <v>0</v>
      </c>
      <c r="W82" s="162" t="str">
        <f>IF(ISERROR(VLOOKUP(H82,'Directive OSH09 (FR)'!$O$6:$P$10,2,FALSE)),"",VLOOKUP(H82,'Directive OSH09 (FR)'!$O$6:$P$10,2,FALSE))</f>
        <v/>
      </c>
      <c r="X82" s="3" t="str">
        <f>IF(ISERROR(VLOOKUP(I82,'Directive OSH09 (FR)'!$O$13:$P$17,2,FALSE)),"",VLOOKUP(I82,'Directive OSH09 (FR)'!$O$13:$P$17,2,FALSE))</f>
        <v/>
      </c>
      <c r="Y82" s="163" t="str">
        <f t="shared" si="59"/>
        <v/>
      </c>
      <c r="Z82" s="198"/>
      <c r="AA82" s="180"/>
      <c r="AB82" s="180"/>
      <c r="AC82" s="180"/>
      <c r="AD82" s="199"/>
      <c r="AE82" s="198"/>
      <c r="AF82" s="180"/>
      <c r="AG82" s="180"/>
      <c r="AH82" s="180"/>
      <c r="AI82" s="199"/>
    </row>
    <row r="83" spans="1:35" ht="5.25" customHeight="1">
      <c r="A83" s="67"/>
      <c r="B83" s="58"/>
      <c r="C83" s="58"/>
      <c r="D83" s="58"/>
      <c r="E83" s="59"/>
      <c r="F83" s="59"/>
      <c r="G83" s="60"/>
      <c r="H83" s="61"/>
      <c r="I83" s="62"/>
      <c r="J83" s="62" t="str">
        <f t="shared" si="56"/>
        <v/>
      </c>
      <c r="K83" s="63" t="str">
        <f>IF(ISERROR(VLOOKUP(Y83,'Directive OSH09 (FR)'!$T$6:$U$10,2,FALSE)),"",VLOOKUP(Y83,'Directive OSH09 (FR)'!$T$6:$U$10,2,FALSE))</f>
        <v/>
      </c>
      <c r="L83" s="61"/>
      <c r="M83" s="64"/>
      <c r="N83" s="64"/>
      <c r="O83" s="64"/>
      <c r="P83" s="64"/>
      <c r="Q83" s="65"/>
      <c r="R83" s="66"/>
      <c r="S83" s="61">
        <f t="shared" si="55"/>
        <v>0</v>
      </c>
      <c r="T83" s="66">
        <f t="shared" si="55"/>
        <v>0</v>
      </c>
      <c r="U83" s="164">
        <f t="shared" si="57"/>
        <v>0</v>
      </c>
      <c r="V83" s="165">
        <f t="shared" si="58"/>
        <v>0</v>
      </c>
      <c r="W83" s="162" t="str">
        <f>IF(ISERROR(VLOOKUP(H83,'Directive OSH09 (FR)'!$O$6:$P$10,2,FALSE)),"",VLOOKUP(H83,'Directive OSH09 (FR)'!$O$6:$P$10,2,FALSE))</f>
        <v/>
      </c>
      <c r="X83" s="3" t="str">
        <f>IF(ISERROR(VLOOKUP(I83,'Directive OSH09 (FR)'!$O$13:$P$17,2,FALSE)),"",VLOOKUP(I83,'Directive OSH09 (FR)'!$O$13:$P$17,2,FALSE))</f>
        <v/>
      </c>
      <c r="Y83" s="163" t="str">
        <f t="shared" si="59"/>
        <v/>
      </c>
      <c r="Z83" s="198"/>
      <c r="AA83" s="180"/>
      <c r="AB83" s="180"/>
      <c r="AC83" s="180"/>
      <c r="AD83" s="199"/>
      <c r="AE83" s="198"/>
      <c r="AF83" s="180"/>
      <c r="AG83" s="180"/>
      <c r="AH83" s="180"/>
      <c r="AI83" s="199"/>
    </row>
    <row r="84" spans="1:35" ht="14.25">
      <c r="A84" s="144" t="s">
        <v>284</v>
      </c>
      <c r="B84" s="6"/>
      <c r="C84" s="6"/>
      <c r="D84" s="6"/>
      <c r="E84" s="22"/>
      <c r="F84" s="22"/>
      <c r="G84" s="31"/>
      <c r="H84" s="23"/>
      <c r="I84" s="6"/>
      <c r="J84" s="13" t="str">
        <f>IF(SUM(J85:J89)=0,"",MAX(J85:J89))</f>
        <v/>
      </c>
      <c r="K84" s="24" t="str">
        <f>IF(ISERROR(VLOOKUP(Y84,'Directive OSH09 (FR)'!$T$6:$U$10,2,FALSE)),"",VLOOKUP(Y84,'Directive OSH09 (FR)'!$T$6:$U$10,2,FALSE))</f>
        <v/>
      </c>
      <c r="L84" s="43" t="str">
        <f>IF(ISERROR(VLOOKUP($A84,Dangers!$B$4:$G$1001,4,FALSE)),"ERR",IF(ISBLANK(VLOOKUP($A84,Dangers!$B$4:$G$1001,4,FALSE)),"","Yes"))</f>
        <v>Yes</v>
      </c>
      <c r="M84" s="26" t="str">
        <f>IF(ISERROR(VLOOKUP($A84,Dangers!$B$4:$G$1001,6,FALSE)),"ERR",IF(ISBLANK((VLOOKUP($A84,Dangers!$B$4:$G$1001,6,FALSE))),"","Yes"))</f>
        <v>Yes</v>
      </c>
      <c r="N84" s="26"/>
      <c r="O84" s="26"/>
      <c r="P84" s="26"/>
      <c r="Q84" s="132">
        <f>IF(OR(L84="Yes",M84="Yes"),MAX(Q85:Q89),"")</f>
        <v>0</v>
      </c>
      <c r="R84" s="34"/>
      <c r="S84" s="43">
        <f>IF(L84="Yes",IF(SUM(S85:S89)=0,0,1),2)</f>
        <v>0</v>
      </c>
      <c r="T84" s="34">
        <f>IF(M84="Yes",IF(SUM(T85:T89)=0,0,1),2)</f>
        <v>0</v>
      </c>
      <c r="U84" s="160">
        <v>3</v>
      </c>
      <c r="V84" s="161">
        <v>3</v>
      </c>
      <c r="W84" s="162" t="str">
        <f>IF(ISERROR(VLOOKUP(H84,'Directive OSH09 (FR)'!$O$6:$P$10,2,FALSE)),"",VLOOKUP(H84,'Directive OSH09 (FR)'!$O$6:$P$10,2,FALSE))</f>
        <v/>
      </c>
      <c r="X84" s="3" t="str">
        <f>IF(ISERROR(VLOOKUP(I84,'Directive OSH09 (FR)'!$O$13:$P$17,2,FALSE)),"",VLOOKUP(I84,'Directive OSH09 (FR)'!$O$13:$P$17,2,FALSE))</f>
        <v/>
      </c>
      <c r="Y84" s="163" t="str">
        <f>IF(J84="","",IF(J84&gt;=161,5,IF(J84&gt;=65,4,IF(J84&gt;=20,3,IF(J84&gt;=9,2,1)))))</f>
        <v/>
      </c>
      <c r="Z84" s="232"/>
      <c r="AA84" s="233"/>
      <c r="AB84" s="233"/>
      <c r="AC84" s="233"/>
      <c r="AD84" s="234"/>
      <c r="AE84" s="232"/>
      <c r="AF84" s="233"/>
      <c r="AG84" s="233"/>
      <c r="AH84" s="233"/>
      <c r="AI84" s="234"/>
    </row>
    <row r="85" spans="1:35">
      <c r="A85" s="4"/>
      <c r="B85" s="4"/>
      <c r="C85" s="4"/>
      <c r="D85" s="4"/>
      <c r="E85" s="129"/>
      <c r="F85" s="5"/>
      <c r="G85" s="32"/>
      <c r="H85" s="7"/>
      <c r="I85" s="8"/>
      <c r="J85" s="8" t="str">
        <f>IF(ISERROR(W85*X85),"",W85*X85)</f>
        <v/>
      </c>
      <c r="K85" s="14" t="str">
        <f>IF(ISERROR(VLOOKUP(Y85,'Directive OSH09 (FR)'!$T$6:$U$10,2,FALSE)),"",VLOOKUP(Y85,'Directive OSH09 (FR)'!$T$6:$U$10,2,FALSE))</f>
        <v/>
      </c>
      <c r="L85" s="126"/>
      <c r="M85" s="127"/>
      <c r="N85" s="27"/>
      <c r="O85" s="27"/>
      <c r="P85" s="27"/>
      <c r="Q85" s="57"/>
      <c r="R85" s="35"/>
      <c r="S85" s="7">
        <f t="shared" ref="S85:T89" si="60">U85</f>
        <v>0</v>
      </c>
      <c r="T85" s="35">
        <f t="shared" si="60"/>
        <v>0</v>
      </c>
      <c r="U85" s="3">
        <f>IF(A85="",0,IF(Q$84="",1,IF(Q$84+$U$84*365&lt;$U$1,1,0)))</f>
        <v>0</v>
      </c>
      <c r="V85" s="163">
        <f>IF(A85="",0,IF(Q$84="",1,IF(Q$84+$V$84*365&lt;$U$1,1,0)))</f>
        <v>0</v>
      </c>
      <c r="W85" s="162" t="str">
        <f>IF(ISERROR(VLOOKUP(H85,'Directive OSH09 (FR)'!$O$6:$P$10,2,FALSE)),"",VLOOKUP(H85,'Directive OSH09 (FR)'!$O$6:$P$10,2,FALSE))</f>
        <v/>
      </c>
      <c r="X85" s="3" t="str">
        <f>IF(ISERROR(VLOOKUP(I85,'Directive OSH09 (FR)'!$O$13:$P$17,2,FALSE)),"",VLOOKUP(I85,'Directive OSH09 (FR)'!$O$13:$P$17,2,FALSE))</f>
        <v/>
      </c>
      <c r="Y85" s="163" t="str">
        <f>IF(J85="","",IF(J85&gt;=161,5,IF(J85&gt;=65,4,IF(J85&gt;=20,3,IF(J85&gt;=9,2,1)))))</f>
        <v/>
      </c>
      <c r="Z85" s="198"/>
      <c r="AA85" s="180"/>
      <c r="AB85" s="180"/>
      <c r="AC85" s="180"/>
      <c r="AD85" s="199"/>
      <c r="AE85" s="198"/>
      <c r="AF85" s="180"/>
      <c r="AG85" s="180"/>
      <c r="AH85" s="180"/>
      <c r="AI85" s="199"/>
    </row>
    <row r="86" spans="1:35">
      <c r="A86" s="4"/>
      <c r="B86" s="4"/>
      <c r="C86" s="4"/>
      <c r="D86" s="4"/>
      <c r="E86" s="129"/>
      <c r="F86" s="5"/>
      <c r="G86" s="32"/>
      <c r="H86" s="7"/>
      <c r="I86" s="8"/>
      <c r="J86" s="8" t="str">
        <f t="shared" ref="J86:J89" si="61">IF(ISERROR(W86*X86),"",W86*X86)</f>
        <v/>
      </c>
      <c r="K86" s="14" t="str">
        <f>IF(ISERROR(VLOOKUP(Y86,'Directive OSH09 (FR)'!$T$6:$U$10,2,FALSE)),"",VLOOKUP(Y86,'Directive OSH09 (FR)'!$T$6:$U$10,2,FALSE))</f>
        <v/>
      </c>
      <c r="L86" s="126"/>
      <c r="M86" s="127"/>
      <c r="N86" s="27"/>
      <c r="O86" s="27"/>
      <c r="P86" s="27"/>
      <c r="Q86" s="57"/>
      <c r="R86" s="35"/>
      <c r="S86" s="7">
        <f t="shared" si="60"/>
        <v>0</v>
      </c>
      <c r="T86" s="35">
        <f t="shared" si="60"/>
        <v>0</v>
      </c>
      <c r="U86" s="3">
        <f t="shared" ref="U86:U89" si="62">IF(A86="",0,IF(Q$84="",1,IF(Q$84+$U$84*365&lt;$U$1,1,0)))</f>
        <v>0</v>
      </c>
      <c r="V86" s="163">
        <f t="shared" ref="V86:V89" si="63">IF(A86="",0,IF(Q$84="",1,IF(Q$84+$V$84*365&lt;$U$1,1,0)))</f>
        <v>0</v>
      </c>
      <c r="W86" s="162" t="str">
        <f>IF(ISERROR(VLOOKUP(H86,'Directive OSH09 (FR)'!$O$6:$P$10,2,FALSE)),"",VLOOKUP(H86,'Directive OSH09 (FR)'!$O$6:$P$10,2,FALSE))</f>
        <v/>
      </c>
      <c r="X86" s="3" t="str">
        <f>IF(ISERROR(VLOOKUP(I86,'Directive OSH09 (FR)'!$O$13:$P$17,2,FALSE)),"",VLOOKUP(I86,'Directive OSH09 (FR)'!$O$13:$P$17,2,FALSE))</f>
        <v/>
      </c>
      <c r="Y86" s="163" t="str">
        <f t="shared" ref="Y86:Y89" si="64">IF(J86="","",IF(J86&gt;=161,5,IF(J86&gt;=65,4,IF(J86&gt;=20,3,IF(J86&gt;=9,2,1)))))</f>
        <v/>
      </c>
      <c r="Z86" s="198"/>
      <c r="AA86" s="180"/>
      <c r="AB86" s="180"/>
      <c r="AC86" s="180"/>
      <c r="AD86" s="199"/>
      <c r="AE86" s="198"/>
      <c r="AF86" s="180"/>
      <c r="AG86" s="180"/>
      <c r="AH86" s="180"/>
      <c r="AI86" s="199"/>
    </row>
    <row r="87" spans="1:35">
      <c r="A87" s="4"/>
      <c r="B87" s="4"/>
      <c r="C87" s="4"/>
      <c r="D87" s="4"/>
      <c r="E87" s="129"/>
      <c r="F87" s="5"/>
      <c r="G87" s="32"/>
      <c r="H87" s="7"/>
      <c r="I87" s="8"/>
      <c r="J87" s="8" t="str">
        <f t="shared" si="61"/>
        <v/>
      </c>
      <c r="K87" s="14" t="str">
        <f>IF(ISERROR(VLOOKUP(Y87,'Directive OSH09 (FR)'!$T$6:$U$10,2,FALSE)),"",VLOOKUP(Y87,'Directive OSH09 (FR)'!$T$6:$U$10,2,FALSE))</f>
        <v/>
      </c>
      <c r="L87" s="126"/>
      <c r="M87" s="127"/>
      <c r="N87" s="27"/>
      <c r="O87" s="27"/>
      <c r="P87" s="27"/>
      <c r="Q87" s="57"/>
      <c r="R87" s="35"/>
      <c r="S87" s="7">
        <f t="shared" si="60"/>
        <v>0</v>
      </c>
      <c r="T87" s="35">
        <f t="shared" si="60"/>
        <v>0</v>
      </c>
      <c r="U87" s="3">
        <f t="shared" si="62"/>
        <v>0</v>
      </c>
      <c r="V87" s="163">
        <f t="shared" si="63"/>
        <v>0</v>
      </c>
      <c r="W87" s="162" t="str">
        <f>IF(ISERROR(VLOOKUP(H87,'Directive OSH09 (FR)'!$O$6:$P$10,2,FALSE)),"",VLOOKUP(H87,'Directive OSH09 (FR)'!$O$6:$P$10,2,FALSE))</f>
        <v/>
      </c>
      <c r="X87" s="3" t="str">
        <f>IF(ISERROR(VLOOKUP(I87,'Directive OSH09 (FR)'!$O$13:$P$17,2,FALSE)),"",VLOOKUP(I87,'Directive OSH09 (FR)'!$O$13:$P$17,2,FALSE))</f>
        <v/>
      </c>
      <c r="Y87" s="163" t="str">
        <f t="shared" si="64"/>
        <v/>
      </c>
      <c r="Z87" s="198"/>
      <c r="AA87" s="180"/>
      <c r="AB87" s="180"/>
      <c r="AC87" s="180"/>
      <c r="AD87" s="199"/>
      <c r="AE87" s="198"/>
      <c r="AF87" s="180"/>
      <c r="AG87" s="180"/>
      <c r="AH87" s="180"/>
      <c r="AI87" s="199"/>
    </row>
    <row r="88" spans="1:35">
      <c r="A88" s="4"/>
      <c r="B88" s="4"/>
      <c r="C88" s="4"/>
      <c r="D88" s="4"/>
      <c r="E88" s="129"/>
      <c r="F88" s="5"/>
      <c r="G88" s="32"/>
      <c r="H88" s="7"/>
      <c r="I88" s="8"/>
      <c r="J88" s="8" t="str">
        <f t="shared" si="61"/>
        <v/>
      </c>
      <c r="K88" s="14" t="str">
        <f>IF(ISERROR(VLOOKUP(Y88,'Directive OSH09 (FR)'!$T$6:$U$10,2,FALSE)),"",VLOOKUP(Y88,'Directive OSH09 (FR)'!$T$6:$U$10,2,FALSE))</f>
        <v/>
      </c>
      <c r="L88" s="126"/>
      <c r="M88" s="127"/>
      <c r="N88" s="27"/>
      <c r="O88" s="27"/>
      <c r="P88" s="27"/>
      <c r="Q88" s="57"/>
      <c r="R88" s="35"/>
      <c r="S88" s="7">
        <f t="shared" si="60"/>
        <v>0</v>
      </c>
      <c r="T88" s="35">
        <f t="shared" si="60"/>
        <v>0</v>
      </c>
      <c r="U88" s="3">
        <f t="shared" si="62"/>
        <v>0</v>
      </c>
      <c r="V88" s="163">
        <f t="shared" si="63"/>
        <v>0</v>
      </c>
      <c r="W88" s="162" t="str">
        <f>IF(ISERROR(VLOOKUP(H88,'Directive OSH09 (FR)'!$O$6:$P$10,2,FALSE)),"",VLOOKUP(H88,'Directive OSH09 (FR)'!$O$6:$P$10,2,FALSE))</f>
        <v/>
      </c>
      <c r="X88" s="3" t="str">
        <f>IF(ISERROR(VLOOKUP(I88,'Directive OSH09 (FR)'!$O$13:$P$17,2,FALSE)),"",VLOOKUP(I88,'Directive OSH09 (FR)'!$O$13:$P$17,2,FALSE))</f>
        <v/>
      </c>
      <c r="Y88" s="163" t="str">
        <f t="shared" si="64"/>
        <v/>
      </c>
      <c r="Z88" s="198"/>
      <c r="AA88" s="180"/>
      <c r="AB88" s="180"/>
      <c r="AC88" s="180"/>
      <c r="AD88" s="199"/>
      <c r="AE88" s="198"/>
      <c r="AF88" s="180"/>
      <c r="AG88" s="180"/>
      <c r="AH88" s="180"/>
      <c r="AI88" s="199"/>
    </row>
    <row r="89" spans="1:35" ht="5.25" customHeight="1">
      <c r="A89" s="67"/>
      <c r="B89" s="58"/>
      <c r="C89" s="58"/>
      <c r="D89" s="58"/>
      <c r="E89" s="59"/>
      <c r="F89" s="59"/>
      <c r="G89" s="60"/>
      <c r="H89" s="61"/>
      <c r="I89" s="62"/>
      <c r="J89" s="62" t="str">
        <f t="shared" si="61"/>
        <v/>
      </c>
      <c r="K89" s="63" t="str">
        <f>IF(ISERROR(VLOOKUP(Y89,'Directive OSH09 (FR)'!$T$6:$U$10,2,FALSE)),"",VLOOKUP(Y89,'Directive OSH09 (FR)'!$T$6:$U$10,2,FALSE))</f>
        <v/>
      </c>
      <c r="L89" s="61"/>
      <c r="M89" s="64"/>
      <c r="N89" s="64"/>
      <c r="O89" s="64"/>
      <c r="P89" s="64"/>
      <c r="Q89" s="65"/>
      <c r="R89" s="66"/>
      <c r="S89" s="61">
        <f t="shared" si="60"/>
        <v>0</v>
      </c>
      <c r="T89" s="66">
        <f t="shared" si="60"/>
        <v>0</v>
      </c>
      <c r="U89" s="164">
        <f t="shared" si="62"/>
        <v>0</v>
      </c>
      <c r="V89" s="165">
        <f t="shared" si="63"/>
        <v>0</v>
      </c>
      <c r="W89" s="162" t="str">
        <f>IF(ISERROR(VLOOKUP(H89,'Directive OSH09 (FR)'!$O$6:$P$10,2,FALSE)),"",VLOOKUP(H89,'Directive OSH09 (FR)'!$O$6:$P$10,2,FALSE))</f>
        <v/>
      </c>
      <c r="X89" s="3" t="str">
        <f>IF(ISERROR(VLOOKUP(I89,'Directive OSH09 (FR)'!$O$13:$P$17,2,FALSE)),"",VLOOKUP(I89,'Directive OSH09 (FR)'!$O$13:$P$17,2,FALSE))</f>
        <v/>
      </c>
      <c r="Y89" s="163" t="str">
        <f t="shared" si="64"/>
        <v/>
      </c>
      <c r="Z89" s="198"/>
      <c r="AA89" s="180"/>
      <c r="AB89" s="180"/>
      <c r="AC89" s="180"/>
      <c r="AD89" s="199"/>
      <c r="AE89" s="198"/>
      <c r="AF89" s="180"/>
      <c r="AG89" s="180"/>
      <c r="AH89" s="180"/>
      <c r="AI89" s="199"/>
    </row>
    <row r="90" spans="1:35" ht="14.25">
      <c r="A90" s="286" t="s">
        <v>339</v>
      </c>
      <c r="B90" s="6"/>
      <c r="C90" s="6"/>
      <c r="D90" s="6"/>
      <c r="E90" s="22"/>
      <c r="F90" s="22"/>
      <c r="G90" s="31"/>
      <c r="H90" s="23"/>
      <c r="I90" s="6"/>
      <c r="J90" s="13" t="str">
        <f>IF(SUM(J91:J95)=0,"",MAX(J91:J95))</f>
        <v/>
      </c>
      <c r="K90" s="24" t="str">
        <f>IF(ISERROR(VLOOKUP(Y90,'Directive OSH09 (FR)'!$T$6:$U$10,2,FALSE)),"",VLOOKUP(Y90,'Directive OSH09 (FR)'!$T$6:$U$10,2,FALSE))</f>
        <v/>
      </c>
      <c r="L90" s="43" t="str">
        <f>IF(ISERROR(VLOOKUP($A90,Dangers!$B$4:$G$1001,4,FALSE)),"ERR",IF(ISBLANK(VLOOKUP($A90,Dangers!$B$4:$G$1001,4,FALSE)),"","Yes"))</f>
        <v/>
      </c>
      <c r="M90" s="26" t="str">
        <f>IF(ISERROR(VLOOKUP($A90,Dangers!$B$4:$G$1001,6,FALSE)),"ERR",IF(ISBLANK((VLOOKUP($A90,Dangers!$B$4:$G$1001,6,FALSE))),"","Yes"))</f>
        <v>Yes</v>
      </c>
      <c r="N90" s="26"/>
      <c r="O90" s="26"/>
      <c r="P90" s="26"/>
      <c r="Q90" s="132">
        <f>IF(OR(L90="Yes",M90="Yes"),MAX(Q91:Q95),"")</f>
        <v>0</v>
      </c>
      <c r="R90" s="34"/>
      <c r="S90" s="43">
        <f>IF(L90="Yes",IF(SUM(S91:S95)=0,0,1),2)</f>
        <v>2</v>
      </c>
      <c r="T90" s="34">
        <f>IF(M90="Yes",IF(SUM(T91:T95)=0,0,1),2)</f>
        <v>0</v>
      </c>
      <c r="U90" s="160">
        <v>0</v>
      </c>
      <c r="V90" s="161">
        <v>2</v>
      </c>
      <c r="W90" s="162" t="str">
        <f>IF(ISERROR(VLOOKUP(H90,'Directive OSH09 (FR)'!$O$6:$P$10,2,FALSE)),"",VLOOKUP(H90,'Directive OSH09 (FR)'!$O$6:$P$10,2,FALSE))</f>
        <v/>
      </c>
      <c r="X90" s="3" t="str">
        <f>IF(ISERROR(VLOOKUP(I90,'Directive OSH09 (FR)'!$O$13:$P$17,2,FALSE)),"",VLOOKUP(I90,'Directive OSH09 (FR)'!$O$13:$P$17,2,FALSE))</f>
        <v/>
      </c>
      <c r="Y90" s="163" t="str">
        <f>IF(J90="","",IF(J90&gt;=161,5,IF(J90&gt;=65,4,IF(J90&gt;=20,3,IF(J90&gt;=9,2,1)))))</f>
        <v/>
      </c>
      <c r="Z90" s="232"/>
      <c r="AA90" s="233"/>
      <c r="AB90" s="233"/>
      <c r="AC90" s="233"/>
      <c r="AD90" s="234"/>
      <c r="AE90" s="232"/>
      <c r="AF90" s="233"/>
      <c r="AG90" s="233"/>
      <c r="AH90" s="233"/>
      <c r="AI90" s="234"/>
    </row>
    <row r="91" spans="1:35">
      <c r="A91" s="4"/>
      <c r="B91" s="4"/>
      <c r="C91" s="4"/>
      <c r="D91" s="4"/>
      <c r="E91" s="129"/>
      <c r="F91" s="5"/>
      <c r="G91" s="32"/>
      <c r="H91" s="7"/>
      <c r="I91" s="8"/>
      <c r="J91" s="8" t="str">
        <f>IF(ISERROR(W91*X91),"",W91*X91)</f>
        <v/>
      </c>
      <c r="K91" s="14" t="str">
        <f>IF(ISERROR(VLOOKUP(Y91,'Directive OSH09 (FR)'!$T$6:$U$10,2,FALSE)),"",VLOOKUP(Y91,'Directive OSH09 (FR)'!$T$6:$U$10,2,FALSE))</f>
        <v/>
      </c>
      <c r="L91" s="126"/>
      <c r="M91" s="127"/>
      <c r="N91" s="27"/>
      <c r="O91" s="27"/>
      <c r="P91" s="27"/>
      <c r="Q91" s="57"/>
      <c r="R91" s="35"/>
      <c r="S91" s="7">
        <f t="shared" ref="S91:T95" si="65">U91</f>
        <v>0</v>
      </c>
      <c r="T91" s="35">
        <f t="shared" si="65"/>
        <v>0</v>
      </c>
      <c r="U91" s="3">
        <f>IF(A91="",0,IF(Q$90="",1,IF(Q$90+$U$84*365&lt;$U$1,1,0)))</f>
        <v>0</v>
      </c>
      <c r="V91" s="163">
        <f>IF(A91="",0,IF(Q$90="",1,IF(Q$90+$V$84*365&lt;$U$1,1,0)))</f>
        <v>0</v>
      </c>
      <c r="W91" s="162" t="str">
        <f>IF(ISERROR(VLOOKUP(H91,'Directive OSH09 (FR)'!$O$6:$P$10,2,FALSE)),"",VLOOKUP(H91,'Directive OSH09 (FR)'!$O$6:$P$10,2,FALSE))</f>
        <v/>
      </c>
      <c r="X91" s="3" t="str">
        <f>IF(ISERROR(VLOOKUP(I91,'Directive OSH09 (FR)'!$O$13:$P$17,2,FALSE)),"",VLOOKUP(I91,'Directive OSH09 (FR)'!$O$13:$P$17,2,FALSE))</f>
        <v/>
      </c>
      <c r="Y91" s="163" t="str">
        <f>IF(J91="","",IF(J91&gt;=161,5,IF(J91&gt;=65,4,IF(J91&gt;=20,3,IF(J91&gt;=9,2,1)))))</f>
        <v/>
      </c>
      <c r="Z91" s="198"/>
      <c r="AA91" s="180"/>
      <c r="AB91" s="180"/>
      <c r="AC91" s="180"/>
      <c r="AD91" s="199"/>
      <c r="AE91" s="198"/>
      <c r="AF91" s="180"/>
      <c r="AG91" s="180"/>
      <c r="AH91" s="180"/>
      <c r="AI91" s="199"/>
    </row>
    <row r="92" spans="1:35">
      <c r="A92" s="4"/>
      <c r="B92" s="4"/>
      <c r="C92" s="4"/>
      <c r="D92" s="4"/>
      <c r="E92" s="129"/>
      <c r="F92" s="5"/>
      <c r="G92" s="32"/>
      <c r="H92" s="7"/>
      <c r="I92" s="8"/>
      <c r="J92" s="8" t="str">
        <f t="shared" ref="J92:J95" si="66">IF(ISERROR(W92*X92),"",W92*X92)</f>
        <v/>
      </c>
      <c r="K92" s="14" t="str">
        <f>IF(ISERROR(VLOOKUP(Y92,'Directive OSH09 (FR)'!$T$6:$U$10,2,FALSE)),"",VLOOKUP(Y92,'Directive OSH09 (FR)'!$T$6:$U$10,2,FALSE))</f>
        <v/>
      </c>
      <c r="L92" s="126"/>
      <c r="M92" s="127"/>
      <c r="N92" s="27"/>
      <c r="O92" s="27"/>
      <c r="P92" s="27"/>
      <c r="Q92" s="57"/>
      <c r="R92" s="35"/>
      <c r="S92" s="7">
        <f t="shared" si="65"/>
        <v>0</v>
      </c>
      <c r="T92" s="35">
        <f t="shared" si="65"/>
        <v>0</v>
      </c>
      <c r="U92" s="3">
        <f t="shared" ref="U92:U94" si="67">IF(A92="",0,IF(Q$90="",1,IF(Q$90+$U$84*365&lt;$U$1,1,0)))</f>
        <v>0</v>
      </c>
      <c r="V92" s="163">
        <f t="shared" ref="V92:V94" si="68">IF(A92="",0,IF(Q$90="",1,IF(Q$90+$V$84*365&lt;$U$1,1,0)))</f>
        <v>0</v>
      </c>
      <c r="W92" s="162" t="str">
        <f>IF(ISERROR(VLOOKUP(H92,'Directive OSH09 (FR)'!$O$6:$P$10,2,FALSE)),"",VLOOKUP(H92,'Directive OSH09 (FR)'!$O$6:$P$10,2,FALSE))</f>
        <v/>
      </c>
      <c r="X92" s="3" t="str">
        <f>IF(ISERROR(VLOOKUP(I92,'Directive OSH09 (FR)'!$O$13:$P$17,2,FALSE)),"",VLOOKUP(I92,'Directive OSH09 (FR)'!$O$13:$P$17,2,FALSE))</f>
        <v/>
      </c>
      <c r="Y92" s="163" t="str">
        <f t="shared" ref="Y92:Y95" si="69">IF(J92="","",IF(J92&gt;=161,5,IF(J92&gt;=65,4,IF(J92&gt;=20,3,IF(J92&gt;=9,2,1)))))</f>
        <v/>
      </c>
      <c r="Z92" s="198"/>
      <c r="AA92" s="180"/>
      <c r="AB92" s="180"/>
      <c r="AC92" s="180"/>
      <c r="AD92" s="199"/>
      <c r="AE92" s="198"/>
      <c r="AF92" s="180"/>
      <c r="AG92" s="180"/>
      <c r="AH92" s="180"/>
      <c r="AI92" s="199"/>
    </row>
    <row r="93" spans="1:35">
      <c r="A93" s="4"/>
      <c r="B93" s="4"/>
      <c r="C93" s="4"/>
      <c r="D93" s="4"/>
      <c r="E93" s="129"/>
      <c r="F93" s="5"/>
      <c r="G93" s="32"/>
      <c r="H93" s="7"/>
      <c r="I93" s="8"/>
      <c r="J93" s="8" t="str">
        <f t="shared" si="66"/>
        <v/>
      </c>
      <c r="K93" s="14" t="str">
        <f>IF(ISERROR(VLOOKUP(Y93,'Directive OSH09 (FR)'!$T$6:$U$10,2,FALSE)),"",VLOOKUP(Y93,'Directive OSH09 (FR)'!$T$6:$U$10,2,FALSE))</f>
        <v/>
      </c>
      <c r="L93" s="126"/>
      <c r="M93" s="127"/>
      <c r="N93" s="27"/>
      <c r="O93" s="27"/>
      <c r="P93" s="27"/>
      <c r="Q93" s="57"/>
      <c r="R93" s="35"/>
      <c r="S93" s="7">
        <f t="shared" si="65"/>
        <v>0</v>
      </c>
      <c r="T93" s="35">
        <f t="shared" si="65"/>
        <v>0</v>
      </c>
      <c r="U93" s="3">
        <f t="shared" si="67"/>
        <v>0</v>
      </c>
      <c r="V93" s="163">
        <f t="shared" si="68"/>
        <v>0</v>
      </c>
      <c r="W93" s="162" t="str">
        <f>IF(ISERROR(VLOOKUP(H93,'Directive OSH09 (FR)'!$O$6:$P$10,2,FALSE)),"",VLOOKUP(H93,'Directive OSH09 (FR)'!$O$6:$P$10,2,FALSE))</f>
        <v/>
      </c>
      <c r="X93" s="3" t="str">
        <f>IF(ISERROR(VLOOKUP(I93,'Directive OSH09 (FR)'!$O$13:$P$17,2,FALSE)),"",VLOOKUP(I93,'Directive OSH09 (FR)'!$O$13:$P$17,2,FALSE))</f>
        <v/>
      </c>
      <c r="Y93" s="163" t="str">
        <f t="shared" si="69"/>
        <v/>
      </c>
      <c r="Z93" s="198"/>
      <c r="AA93" s="180"/>
      <c r="AB93" s="180"/>
      <c r="AC93" s="180"/>
      <c r="AD93" s="199"/>
      <c r="AE93" s="198"/>
      <c r="AF93" s="180"/>
      <c r="AG93" s="180"/>
      <c r="AH93" s="180"/>
      <c r="AI93" s="199"/>
    </row>
    <row r="94" spans="1:35">
      <c r="A94" s="4"/>
      <c r="B94" s="4"/>
      <c r="C94" s="4"/>
      <c r="D94" s="4"/>
      <c r="E94" s="129"/>
      <c r="F94" s="5"/>
      <c r="G94" s="32"/>
      <c r="H94" s="7"/>
      <c r="I94" s="8"/>
      <c r="J94" s="8" t="str">
        <f t="shared" si="66"/>
        <v/>
      </c>
      <c r="K94" s="14" t="str">
        <f>IF(ISERROR(VLOOKUP(Y94,'Directive OSH09 (FR)'!$T$6:$U$10,2,FALSE)),"",VLOOKUP(Y94,'Directive OSH09 (FR)'!$T$6:$U$10,2,FALSE))</f>
        <v/>
      </c>
      <c r="L94" s="126"/>
      <c r="M94" s="127"/>
      <c r="N94" s="27"/>
      <c r="O94" s="27"/>
      <c r="P94" s="27"/>
      <c r="Q94" s="57"/>
      <c r="R94" s="35"/>
      <c r="S94" s="7">
        <f t="shared" si="65"/>
        <v>0</v>
      </c>
      <c r="T94" s="35">
        <f t="shared" si="65"/>
        <v>0</v>
      </c>
      <c r="U94" s="3">
        <f t="shared" si="67"/>
        <v>0</v>
      </c>
      <c r="V94" s="163">
        <f t="shared" si="68"/>
        <v>0</v>
      </c>
      <c r="W94" s="162" t="str">
        <f>IF(ISERROR(VLOOKUP(H94,'Directive OSH09 (FR)'!$O$6:$P$10,2,FALSE)),"",VLOOKUP(H94,'Directive OSH09 (FR)'!$O$6:$P$10,2,FALSE))</f>
        <v/>
      </c>
      <c r="X94" s="3" t="str">
        <f>IF(ISERROR(VLOOKUP(I94,'Directive OSH09 (FR)'!$O$13:$P$17,2,FALSE)),"",VLOOKUP(I94,'Directive OSH09 (FR)'!$O$13:$P$17,2,FALSE))</f>
        <v/>
      </c>
      <c r="Y94" s="163" t="str">
        <f t="shared" si="69"/>
        <v/>
      </c>
      <c r="Z94" s="198"/>
      <c r="AA94" s="180"/>
      <c r="AB94" s="180"/>
      <c r="AC94" s="180"/>
      <c r="AD94" s="199"/>
      <c r="AE94" s="198"/>
      <c r="AF94" s="180"/>
      <c r="AG94" s="180"/>
      <c r="AH94" s="180"/>
      <c r="AI94" s="199"/>
    </row>
    <row r="95" spans="1:35" ht="5.25" customHeight="1">
      <c r="A95" s="67"/>
      <c r="B95" s="58"/>
      <c r="C95" s="58"/>
      <c r="D95" s="58"/>
      <c r="E95" s="59"/>
      <c r="F95" s="59"/>
      <c r="G95" s="60"/>
      <c r="H95" s="61"/>
      <c r="I95" s="62"/>
      <c r="J95" s="62" t="str">
        <f t="shared" si="66"/>
        <v/>
      </c>
      <c r="K95" s="63" t="str">
        <f>IF(ISERROR(VLOOKUP(Y95,'Directive OSH09 (FR)'!$T$6:$U$10,2,FALSE)),"",VLOOKUP(Y95,'Directive OSH09 (FR)'!$T$6:$U$10,2,FALSE))</f>
        <v/>
      </c>
      <c r="L95" s="61"/>
      <c r="M95" s="64"/>
      <c r="N95" s="64"/>
      <c r="O95" s="64"/>
      <c r="P95" s="64"/>
      <c r="Q95" s="65"/>
      <c r="R95" s="66"/>
      <c r="S95" s="61">
        <f t="shared" si="65"/>
        <v>0</v>
      </c>
      <c r="T95" s="66">
        <f t="shared" si="65"/>
        <v>0</v>
      </c>
      <c r="U95" s="164">
        <f>IF(A95="",0,IF(Q$90="",1,IF(Q$90+$U$84*365&lt;$U$1,1,0)))</f>
        <v>0</v>
      </c>
      <c r="V95" s="165">
        <f>IF(A95="",0,IF(Q$90="",1,IF(Q$90+$V$84*365&lt;$U$1,1,0)))</f>
        <v>0</v>
      </c>
      <c r="W95" s="162" t="str">
        <f>IF(ISERROR(VLOOKUP(H95,'Directive OSH09 (FR)'!$O$6:$P$10,2,FALSE)),"",VLOOKUP(H95,'Directive OSH09 (FR)'!$O$6:$P$10,2,FALSE))</f>
        <v/>
      </c>
      <c r="X95" s="3" t="str">
        <f>IF(ISERROR(VLOOKUP(I95,'Directive OSH09 (FR)'!$O$13:$P$17,2,FALSE)),"",VLOOKUP(I95,'Directive OSH09 (FR)'!$O$13:$P$17,2,FALSE))</f>
        <v/>
      </c>
      <c r="Y95" s="163" t="str">
        <f t="shared" si="69"/>
        <v/>
      </c>
      <c r="Z95" s="198"/>
      <c r="AA95" s="180"/>
      <c r="AB95" s="180"/>
      <c r="AC95" s="180"/>
      <c r="AD95" s="199"/>
      <c r="AE95" s="198"/>
      <c r="AF95" s="180"/>
      <c r="AG95" s="180"/>
      <c r="AH95" s="180"/>
      <c r="AI95" s="199"/>
    </row>
    <row r="96" spans="1:35" ht="14.25">
      <c r="A96" s="144" t="s">
        <v>287</v>
      </c>
      <c r="B96" s="6"/>
      <c r="C96" s="6"/>
      <c r="D96" s="6"/>
      <c r="E96" s="22"/>
      <c r="F96" s="22"/>
      <c r="G96" s="31"/>
      <c r="H96" s="23"/>
      <c r="I96" s="6"/>
      <c r="J96" s="13" t="str">
        <f>IF(SUM(J97:J101)=0,"",MAX(J97:J101))</f>
        <v/>
      </c>
      <c r="K96" s="24" t="str">
        <f>IF(ISERROR(VLOOKUP(Y96,'Directive OSH09 (FR)'!$T$6:$U$10,2,FALSE)),"",VLOOKUP(Y96,'Directive OSH09 (FR)'!$T$6:$U$10,2,FALSE))</f>
        <v/>
      </c>
      <c r="L96" s="43" t="str">
        <f>IF(ISERROR(VLOOKUP($A96,Dangers!$B$4:$G$1001,4,FALSE)),"ERR",IF(ISBLANK(VLOOKUP($A96,Dangers!$B$4:$G$1001,4,FALSE)),"","Yes"))</f>
        <v/>
      </c>
      <c r="M96" s="26" t="str">
        <f>IF(ISERROR(VLOOKUP($A96,Dangers!$B$4:$G$1001,6,FALSE)),"ERR",IF(ISBLANK((VLOOKUP($A96,Dangers!$B$4:$G$1001,6,FALSE))),"","Yes"))</f>
        <v/>
      </c>
      <c r="N96" s="26"/>
      <c r="O96" s="26"/>
      <c r="P96" s="26"/>
      <c r="Q96" s="132" t="str">
        <f>IF(OR(L96="Yes",M96="Yes"),MAX(Q97:Q101),"")</f>
        <v/>
      </c>
      <c r="R96" s="34"/>
      <c r="S96" s="43">
        <f>IF(L96="Yes",IF(SUM(S97:S101)=0,0,1),2)</f>
        <v>2</v>
      </c>
      <c r="T96" s="34">
        <f>IF(M96="Yes",IF(SUM(T97:T101)=0,0,1),2)</f>
        <v>2</v>
      </c>
      <c r="U96" s="160">
        <v>0</v>
      </c>
      <c r="V96" s="161">
        <v>0</v>
      </c>
      <c r="W96" s="162" t="str">
        <f>IF(ISERROR(VLOOKUP(H96,'Directive OSH09 (FR)'!$O$6:$P$10,2,FALSE)),"",VLOOKUP(H96,'Directive OSH09 (FR)'!$O$6:$P$10,2,FALSE))</f>
        <v/>
      </c>
      <c r="X96" s="3" t="str">
        <f>IF(ISERROR(VLOOKUP(I96,'Directive OSH09 (FR)'!$O$13:$P$17,2,FALSE)),"",VLOOKUP(I96,'Directive OSH09 (FR)'!$O$13:$P$17,2,FALSE))</f>
        <v/>
      </c>
      <c r="Y96" s="163" t="str">
        <f>IF(J96="","",IF(J96&gt;=161,5,IF(J96&gt;=65,4,IF(J96&gt;=20,3,IF(J96&gt;=9,2,1)))))</f>
        <v/>
      </c>
      <c r="Z96" s="232"/>
      <c r="AA96" s="233"/>
      <c r="AB96" s="233"/>
      <c r="AC96" s="233"/>
      <c r="AD96" s="234"/>
      <c r="AE96" s="232"/>
      <c r="AF96" s="233"/>
      <c r="AG96" s="233"/>
      <c r="AH96" s="233"/>
      <c r="AI96" s="234"/>
    </row>
    <row r="97" spans="1:35">
      <c r="A97" s="4"/>
      <c r="B97" s="4"/>
      <c r="C97" s="4"/>
      <c r="D97" s="4"/>
      <c r="E97" s="129"/>
      <c r="F97" s="5"/>
      <c r="G97" s="32"/>
      <c r="H97" s="7"/>
      <c r="I97" s="8"/>
      <c r="J97" s="8" t="str">
        <f>IF(ISERROR(W97*X97),"",W97*X97)</f>
        <v/>
      </c>
      <c r="K97" s="14" t="str">
        <f>IF(ISERROR(VLOOKUP(Y97,'Directive OSH09 (FR)'!$T$6:$U$10,2,FALSE)),"",VLOOKUP(Y97,'Directive OSH09 (FR)'!$T$6:$U$10,2,FALSE))</f>
        <v/>
      </c>
      <c r="L97" s="126"/>
      <c r="M97" s="127"/>
      <c r="N97" s="27"/>
      <c r="O97" s="27"/>
      <c r="P97" s="27"/>
      <c r="Q97" s="57"/>
      <c r="R97" s="35"/>
      <c r="S97" s="7">
        <f t="shared" ref="S97:T101" si="70">U97</f>
        <v>0</v>
      </c>
      <c r="T97" s="35">
        <f t="shared" si="70"/>
        <v>0</v>
      </c>
      <c r="U97" s="3">
        <f>IF(A97="",0,IF(Q$96="",1,IF(Q$96+$U$84*365&lt;$U$1,1,0)))</f>
        <v>0</v>
      </c>
      <c r="V97" s="163">
        <f>IF(A97="",0,IF(Q$96="",1,IF(Q$96+$V$84*365&lt;$U$1,1,0)))</f>
        <v>0</v>
      </c>
      <c r="W97" s="162" t="str">
        <f>IF(ISERROR(VLOOKUP(H97,'Directive OSH09 (FR)'!$O$6:$P$10,2,FALSE)),"",VLOOKUP(H97,'Directive OSH09 (FR)'!$O$6:$P$10,2,FALSE))</f>
        <v/>
      </c>
      <c r="X97" s="3" t="str">
        <f>IF(ISERROR(VLOOKUP(I97,'Directive OSH09 (FR)'!$O$13:$P$17,2,FALSE)),"",VLOOKUP(I97,'Directive OSH09 (FR)'!$O$13:$P$17,2,FALSE))</f>
        <v/>
      </c>
      <c r="Y97" s="163" t="str">
        <f>IF(J97="","",IF(J97&gt;=161,5,IF(J97&gt;=65,4,IF(J97&gt;=20,3,IF(J97&gt;=9,2,1)))))</f>
        <v/>
      </c>
      <c r="Z97" s="198"/>
      <c r="AA97" s="180"/>
      <c r="AB97" s="180"/>
      <c r="AC97" s="180"/>
      <c r="AD97" s="199"/>
      <c r="AE97" s="198"/>
      <c r="AF97" s="180"/>
      <c r="AG97" s="180"/>
      <c r="AH97" s="180"/>
      <c r="AI97" s="199"/>
    </row>
    <row r="98" spans="1:35">
      <c r="A98" s="4"/>
      <c r="B98" s="4"/>
      <c r="C98" s="4"/>
      <c r="D98" s="4"/>
      <c r="E98" s="129"/>
      <c r="F98" s="5"/>
      <c r="G98" s="32"/>
      <c r="H98" s="7"/>
      <c r="I98" s="8"/>
      <c r="J98" s="8" t="str">
        <f t="shared" ref="J98:J101" si="71">IF(ISERROR(W98*X98),"",W98*X98)</f>
        <v/>
      </c>
      <c r="K98" s="14" t="str">
        <f>IF(ISERROR(VLOOKUP(Y98,'Directive OSH09 (FR)'!$T$6:$U$10,2,FALSE)),"",VLOOKUP(Y98,'Directive OSH09 (FR)'!$T$6:$U$10,2,FALSE))</f>
        <v/>
      </c>
      <c r="L98" s="126"/>
      <c r="M98" s="127"/>
      <c r="N98" s="27"/>
      <c r="O98" s="27"/>
      <c r="P98" s="27"/>
      <c r="Q98" s="57"/>
      <c r="R98" s="35"/>
      <c r="S98" s="7">
        <f t="shared" si="70"/>
        <v>0</v>
      </c>
      <c r="T98" s="35">
        <f t="shared" si="70"/>
        <v>0</v>
      </c>
      <c r="U98" s="3">
        <f t="shared" ref="U98:U100" si="72">IF(A98="",0,IF(Q$96="",1,IF(Q$96+$U$84*365&lt;$U$1,1,0)))</f>
        <v>0</v>
      </c>
      <c r="V98" s="163">
        <f t="shared" ref="V98:V100" si="73">IF(A98="",0,IF(Q$96="",1,IF(Q$96+$V$84*365&lt;$U$1,1,0)))</f>
        <v>0</v>
      </c>
      <c r="W98" s="162" t="str">
        <f>IF(ISERROR(VLOOKUP(H98,'Directive OSH09 (FR)'!$O$6:$P$10,2,FALSE)),"",VLOOKUP(H98,'Directive OSH09 (FR)'!$O$6:$P$10,2,FALSE))</f>
        <v/>
      </c>
      <c r="X98" s="3" t="str">
        <f>IF(ISERROR(VLOOKUP(I98,'Directive OSH09 (FR)'!$O$13:$P$17,2,FALSE)),"",VLOOKUP(I98,'Directive OSH09 (FR)'!$O$13:$P$17,2,FALSE))</f>
        <v/>
      </c>
      <c r="Y98" s="163" t="str">
        <f t="shared" ref="Y98:Y101" si="74">IF(J98="","",IF(J98&gt;=161,5,IF(J98&gt;=65,4,IF(J98&gt;=20,3,IF(J98&gt;=9,2,1)))))</f>
        <v/>
      </c>
      <c r="Z98" s="198"/>
      <c r="AA98" s="180"/>
      <c r="AB98" s="180"/>
      <c r="AC98" s="180"/>
      <c r="AD98" s="199"/>
      <c r="AE98" s="198"/>
      <c r="AF98" s="180"/>
      <c r="AG98" s="180"/>
      <c r="AH98" s="180"/>
      <c r="AI98" s="199"/>
    </row>
    <row r="99" spans="1:35">
      <c r="A99" s="4"/>
      <c r="B99" s="4"/>
      <c r="C99" s="4"/>
      <c r="D99" s="4"/>
      <c r="E99" s="129"/>
      <c r="F99" s="5"/>
      <c r="G99" s="32"/>
      <c r="H99" s="7"/>
      <c r="I99" s="8"/>
      <c r="J99" s="8" t="str">
        <f t="shared" si="71"/>
        <v/>
      </c>
      <c r="K99" s="14" t="str">
        <f>IF(ISERROR(VLOOKUP(Y99,'Directive OSH09 (FR)'!$T$6:$U$10,2,FALSE)),"",VLOOKUP(Y99,'Directive OSH09 (FR)'!$T$6:$U$10,2,FALSE))</f>
        <v/>
      </c>
      <c r="L99" s="126"/>
      <c r="M99" s="127"/>
      <c r="N99" s="27"/>
      <c r="O99" s="27"/>
      <c r="P99" s="27"/>
      <c r="Q99" s="57"/>
      <c r="R99" s="35"/>
      <c r="S99" s="7">
        <f t="shared" si="70"/>
        <v>0</v>
      </c>
      <c r="T99" s="35">
        <f t="shared" si="70"/>
        <v>0</v>
      </c>
      <c r="U99" s="3">
        <f t="shared" si="72"/>
        <v>0</v>
      </c>
      <c r="V99" s="163">
        <f t="shared" si="73"/>
        <v>0</v>
      </c>
      <c r="W99" s="162" t="str">
        <f>IF(ISERROR(VLOOKUP(H99,'Directive OSH09 (FR)'!$O$6:$P$10,2,FALSE)),"",VLOOKUP(H99,'Directive OSH09 (FR)'!$O$6:$P$10,2,FALSE))</f>
        <v/>
      </c>
      <c r="X99" s="3" t="str">
        <f>IF(ISERROR(VLOOKUP(I99,'Directive OSH09 (FR)'!$O$13:$P$17,2,FALSE)),"",VLOOKUP(I99,'Directive OSH09 (FR)'!$O$13:$P$17,2,FALSE))</f>
        <v/>
      </c>
      <c r="Y99" s="163" t="str">
        <f t="shared" si="74"/>
        <v/>
      </c>
      <c r="Z99" s="198"/>
      <c r="AA99" s="180"/>
      <c r="AB99" s="180"/>
      <c r="AC99" s="180"/>
      <c r="AD99" s="199"/>
      <c r="AE99" s="198"/>
      <c r="AF99" s="180"/>
      <c r="AG99" s="180"/>
      <c r="AH99" s="180"/>
      <c r="AI99" s="199"/>
    </row>
    <row r="100" spans="1:35">
      <c r="A100" s="4"/>
      <c r="B100" s="4"/>
      <c r="C100" s="4"/>
      <c r="D100" s="4"/>
      <c r="E100" s="129"/>
      <c r="F100" s="5"/>
      <c r="G100" s="32"/>
      <c r="H100" s="7"/>
      <c r="I100" s="8"/>
      <c r="J100" s="8" t="str">
        <f t="shared" si="71"/>
        <v/>
      </c>
      <c r="K100" s="14" t="str">
        <f>IF(ISERROR(VLOOKUP(Y100,'Directive OSH09 (FR)'!$T$6:$U$10,2,FALSE)),"",VLOOKUP(Y100,'Directive OSH09 (FR)'!$T$6:$U$10,2,FALSE))</f>
        <v/>
      </c>
      <c r="L100" s="126"/>
      <c r="M100" s="127"/>
      <c r="N100" s="27"/>
      <c r="O100" s="27"/>
      <c r="P100" s="27"/>
      <c r="Q100" s="57"/>
      <c r="R100" s="35"/>
      <c r="S100" s="7">
        <f t="shared" si="70"/>
        <v>0</v>
      </c>
      <c r="T100" s="35">
        <f t="shared" si="70"/>
        <v>0</v>
      </c>
      <c r="U100" s="3">
        <f t="shared" si="72"/>
        <v>0</v>
      </c>
      <c r="V100" s="163">
        <f t="shared" si="73"/>
        <v>0</v>
      </c>
      <c r="W100" s="162" t="str">
        <f>IF(ISERROR(VLOOKUP(H100,'Directive OSH09 (FR)'!$O$6:$P$10,2,FALSE)),"",VLOOKUP(H100,'Directive OSH09 (FR)'!$O$6:$P$10,2,FALSE))</f>
        <v/>
      </c>
      <c r="X100" s="3" t="str">
        <f>IF(ISERROR(VLOOKUP(I100,'Directive OSH09 (FR)'!$O$13:$P$17,2,FALSE)),"",VLOOKUP(I100,'Directive OSH09 (FR)'!$O$13:$P$17,2,FALSE))</f>
        <v/>
      </c>
      <c r="Y100" s="163" t="str">
        <f t="shared" si="74"/>
        <v/>
      </c>
      <c r="Z100" s="198"/>
      <c r="AA100" s="180"/>
      <c r="AB100" s="180"/>
      <c r="AC100" s="180"/>
      <c r="AD100" s="199"/>
      <c r="AE100" s="198"/>
      <c r="AF100" s="180"/>
      <c r="AG100" s="180"/>
      <c r="AH100" s="180"/>
      <c r="AI100" s="199"/>
    </row>
    <row r="101" spans="1:35" ht="5.25" customHeight="1">
      <c r="A101" s="67"/>
      <c r="B101" s="58"/>
      <c r="C101" s="58"/>
      <c r="D101" s="58"/>
      <c r="E101" s="59"/>
      <c r="F101" s="59"/>
      <c r="G101" s="60"/>
      <c r="H101" s="61"/>
      <c r="I101" s="62"/>
      <c r="J101" s="62" t="str">
        <f t="shared" si="71"/>
        <v/>
      </c>
      <c r="K101" s="63" t="str">
        <f>IF(ISERROR(VLOOKUP(Y101,'Directive OSH09 (FR)'!$T$6:$U$10,2,FALSE)),"",VLOOKUP(Y101,'Directive OSH09 (FR)'!$T$6:$U$10,2,FALSE))</f>
        <v/>
      </c>
      <c r="L101" s="61"/>
      <c r="M101" s="64"/>
      <c r="N101" s="64"/>
      <c r="O101" s="64"/>
      <c r="P101" s="64"/>
      <c r="Q101" s="65"/>
      <c r="R101" s="66"/>
      <c r="S101" s="61">
        <f t="shared" si="70"/>
        <v>0</v>
      </c>
      <c r="T101" s="66">
        <f t="shared" si="70"/>
        <v>0</v>
      </c>
      <c r="U101" s="164">
        <f>IF(A101="",0,IF(Q$96="",1,IF(Q$96+$U$84*365&lt;$U$1,1,0)))</f>
        <v>0</v>
      </c>
      <c r="V101" s="165">
        <f>IF(A101="",0,IF(Q$96="",1,IF(Q$96+$V$84*365&lt;$U$1,1,0)))</f>
        <v>0</v>
      </c>
      <c r="W101" s="162" t="str">
        <f>IF(ISERROR(VLOOKUP(H101,'Directive OSH09 (FR)'!$O$6:$P$10,2,FALSE)),"",VLOOKUP(H101,'Directive OSH09 (FR)'!$O$6:$P$10,2,FALSE))</f>
        <v/>
      </c>
      <c r="X101" s="3" t="str">
        <f>IF(ISERROR(VLOOKUP(I101,'Directive OSH09 (FR)'!$O$13:$P$17,2,FALSE)),"",VLOOKUP(I101,'Directive OSH09 (FR)'!$O$13:$P$17,2,FALSE))</f>
        <v/>
      </c>
      <c r="Y101" s="163" t="str">
        <f t="shared" si="74"/>
        <v/>
      </c>
      <c r="Z101" s="198"/>
      <c r="AA101" s="180"/>
      <c r="AB101" s="180"/>
      <c r="AC101" s="180"/>
      <c r="AD101" s="199"/>
      <c r="AE101" s="198"/>
      <c r="AF101" s="180"/>
      <c r="AG101" s="180"/>
      <c r="AH101" s="180"/>
      <c r="AI101" s="199"/>
    </row>
    <row r="102" spans="1:35">
      <c r="A102" s="20" t="s">
        <v>289</v>
      </c>
      <c r="B102" s="6"/>
      <c r="C102" s="6"/>
      <c r="D102" s="6"/>
      <c r="E102" s="22"/>
      <c r="F102" s="22"/>
      <c r="G102" s="31"/>
      <c r="H102" s="23"/>
      <c r="I102" s="6"/>
      <c r="J102" s="13" t="str">
        <f>IF(SUM(J103:J107)=0,"",MAX(J103:J107))</f>
        <v/>
      </c>
      <c r="K102" s="24" t="str">
        <f>IF(ISERROR(VLOOKUP(Y102,'Directive OSH09 (FR)'!$T$6:$U$10,2,FALSE)),"",VLOOKUP(Y102,'Directive OSH09 (FR)'!$T$6:$U$10,2,FALSE))</f>
        <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163" t="str">
        <f>IF(J102="","",IF(J102&gt;=161,5,IF(J102&gt;=65,4,IF(J102&gt;=20,3,IF(J102&gt;=9,2,1)))))</f>
        <v/>
      </c>
      <c r="Z102" s="232"/>
      <c r="AA102" s="233"/>
      <c r="AB102" s="233"/>
      <c r="AC102" s="233"/>
      <c r="AD102" s="234"/>
      <c r="AE102" s="232"/>
      <c r="AF102" s="233"/>
      <c r="AG102" s="233"/>
      <c r="AH102" s="233"/>
      <c r="AI102" s="234"/>
    </row>
    <row r="103" spans="1:35">
      <c r="A103" s="4"/>
      <c r="B103" s="4"/>
      <c r="C103" s="4"/>
      <c r="D103" s="4"/>
      <c r="E103" s="129"/>
      <c r="F103" s="5"/>
      <c r="G103" s="32"/>
      <c r="H103" s="7"/>
      <c r="I103" s="8"/>
      <c r="J103" s="8" t="str">
        <f>IF(ISERROR(W103*X103),"",W103*X103)</f>
        <v/>
      </c>
      <c r="K103" s="14" t="str">
        <f>IF(ISERROR(VLOOKUP(Y103,'Directive OSH09 (FR)'!$T$6:$U$10,2,FALSE)),"",VLOOKUP(Y103,'Directive OSH09 (FR)'!$T$6:$U$10,2,FALSE))</f>
        <v/>
      </c>
      <c r="L103" s="126"/>
      <c r="M103" s="127"/>
      <c r="N103" s="27"/>
      <c r="O103" s="27"/>
      <c r="P103" s="27"/>
      <c r="Q103" s="57"/>
      <c r="R103" s="35"/>
      <c r="S103" s="7">
        <f t="shared" ref="S103:T107" si="75">U103</f>
        <v>0</v>
      </c>
      <c r="T103" s="35">
        <f t="shared" si="75"/>
        <v>0</v>
      </c>
      <c r="U103" s="3">
        <f>IF(A103="",0,IF(Q$102="",1,IF(Q$102+$U$84*365&lt;$U$1,1,0)))</f>
        <v>0</v>
      </c>
      <c r="V103" s="163">
        <f>IF(A103="",0,IF(Q$102="",1,IF(Q$102+$V$84*365&lt;$U$1,1,0)))</f>
        <v>0</v>
      </c>
      <c r="W103" s="162" t="str">
        <f>IF(ISERROR(VLOOKUP(H103,'Directive OSH09 (FR)'!$O$6:$P$10,2,FALSE)),"",VLOOKUP(H103,'Directive OSH09 (FR)'!$O$6:$P$10,2,FALSE))</f>
        <v/>
      </c>
      <c r="X103" s="3" t="str">
        <f>IF(ISERROR(VLOOKUP(I103,'Directive OSH09 (FR)'!$O$13:$P$17,2,FALSE)),"",VLOOKUP(I103,'Directive OSH09 (FR)'!$O$13:$P$17,2,FALSE))</f>
        <v/>
      </c>
      <c r="Y103" s="163" t="str">
        <f>IF(J103="","",IF(J103&gt;=161,5,IF(J103&gt;=65,4,IF(J103&gt;=20,3,IF(J103&gt;=9,2,1)))))</f>
        <v/>
      </c>
      <c r="Z103" s="198"/>
      <c r="AA103" s="180"/>
      <c r="AB103" s="180"/>
      <c r="AC103" s="180"/>
      <c r="AD103" s="199"/>
      <c r="AE103" s="198"/>
      <c r="AF103" s="180"/>
      <c r="AG103" s="180"/>
      <c r="AH103" s="180"/>
      <c r="AI103" s="199"/>
    </row>
    <row r="104" spans="1:35">
      <c r="A104" s="4"/>
      <c r="B104" s="4"/>
      <c r="C104" s="4"/>
      <c r="D104" s="4"/>
      <c r="E104" s="129"/>
      <c r="F104" s="5"/>
      <c r="G104" s="32"/>
      <c r="H104" s="7"/>
      <c r="I104" s="8"/>
      <c r="J104" s="8" t="str">
        <f t="shared" ref="J104:J107" si="76">IF(ISERROR(W104*X104),"",W104*X104)</f>
        <v/>
      </c>
      <c r="K104" s="14" t="str">
        <f>IF(ISERROR(VLOOKUP(Y104,'Directive OSH09 (FR)'!$T$6:$U$10,2,FALSE)),"",VLOOKUP(Y104,'Directive OSH09 (FR)'!$T$6:$U$10,2,FALSE))</f>
        <v/>
      </c>
      <c r="L104" s="126"/>
      <c r="M104" s="127"/>
      <c r="N104" s="27"/>
      <c r="O104" s="27"/>
      <c r="P104" s="27"/>
      <c r="Q104" s="57"/>
      <c r="R104" s="35"/>
      <c r="S104" s="7">
        <f t="shared" si="75"/>
        <v>0</v>
      </c>
      <c r="T104" s="35">
        <f t="shared" si="75"/>
        <v>0</v>
      </c>
      <c r="U104" s="3">
        <f t="shared" ref="U104:U106" si="77">IF(A104="",0,IF(Q$102="",1,IF(Q$102+$U$84*365&lt;$U$1,1,0)))</f>
        <v>0</v>
      </c>
      <c r="V104" s="163">
        <f t="shared" ref="V104:V106" si="78">IF(A104="",0,IF(Q$102="",1,IF(Q$102+$V$84*365&lt;$U$1,1,0)))</f>
        <v>0</v>
      </c>
      <c r="W104" s="162" t="str">
        <f>IF(ISERROR(VLOOKUP(H104,'Directive OSH09 (FR)'!$O$6:$P$10,2,FALSE)),"",VLOOKUP(H104,'Directive OSH09 (FR)'!$O$6:$P$10,2,FALSE))</f>
        <v/>
      </c>
      <c r="X104" s="3" t="str">
        <f>IF(ISERROR(VLOOKUP(I104,'Directive OSH09 (FR)'!$O$13:$P$17,2,FALSE)),"",VLOOKUP(I104,'Directive OSH09 (FR)'!$O$13:$P$17,2,FALSE))</f>
        <v/>
      </c>
      <c r="Y104" s="163" t="str">
        <f t="shared" ref="Y104:Y107" si="79">IF(J104="","",IF(J104&gt;=161,5,IF(J104&gt;=65,4,IF(J104&gt;=20,3,IF(J104&gt;=9,2,1)))))</f>
        <v/>
      </c>
      <c r="Z104" s="198"/>
      <c r="AA104" s="180"/>
      <c r="AB104" s="180"/>
      <c r="AC104" s="180"/>
      <c r="AD104" s="199"/>
      <c r="AE104" s="198"/>
      <c r="AF104" s="180"/>
      <c r="AG104" s="180"/>
      <c r="AH104" s="180"/>
      <c r="AI104" s="199"/>
    </row>
    <row r="105" spans="1:35">
      <c r="A105" s="4"/>
      <c r="B105" s="4"/>
      <c r="C105" s="4"/>
      <c r="D105" s="4"/>
      <c r="E105" s="129"/>
      <c r="F105" s="5"/>
      <c r="G105" s="32"/>
      <c r="H105" s="7"/>
      <c r="I105" s="8"/>
      <c r="J105" s="8" t="str">
        <f t="shared" si="76"/>
        <v/>
      </c>
      <c r="K105" s="14" t="str">
        <f>IF(ISERROR(VLOOKUP(Y105,'Directive OSH09 (FR)'!$T$6:$U$10,2,FALSE)),"",VLOOKUP(Y105,'Directive OSH09 (FR)'!$T$6:$U$10,2,FALSE))</f>
        <v/>
      </c>
      <c r="L105" s="126"/>
      <c r="M105" s="127"/>
      <c r="N105" s="27"/>
      <c r="O105" s="27"/>
      <c r="P105" s="27"/>
      <c r="Q105" s="57"/>
      <c r="R105" s="35"/>
      <c r="S105" s="7">
        <f t="shared" si="75"/>
        <v>0</v>
      </c>
      <c r="T105" s="35">
        <f t="shared" si="75"/>
        <v>0</v>
      </c>
      <c r="U105" s="3">
        <f t="shared" si="77"/>
        <v>0</v>
      </c>
      <c r="V105" s="163">
        <f t="shared" si="78"/>
        <v>0</v>
      </c>
      <c r="W105" s="162" t="str">
        <f>IF(ISERROR(VLOOKUP(H105,'Directive OSH09 (FR)'!$O$6:$P$10,2,FALSE)),"",VLOOKUP(H105,'Directive OSH09 (FR)'!$O$6:$P$10,2,FALSE))</f>
        <v/>
      </c>
      <c r="X105" s="3" t="str">
        <f>IF(ISERROR(VLOOKUP(I105,'Directive OSH09 (FR)'!$O$13:$P$17,2,FALSE)),"",VLOOKUP(I105,'Directive OSH09 (FR)'!$O$13:$P$17,2,FALSE))</f>
        <v/>
      </c>
      <c r="Y105" s="163" t="str">
        <f t="shared" si="79"/>
        <v/>
      </c>
      <c r="Z105" s="198"/>
      <c r="AA105" s="180"/>
      <c r="AB105" s="180"/>
      <c r="AC105" s="180"/>
      <c r="AD105" s="199"/>
      <c r="AE105" s="198"/>
      <c r="AF105" s="180"/>
      <c r="AG105" s="180"/>
      <c r="AH105" s="180"/>
      <c r="AI105" s="199"/>
    </row>
    <row r="106" spans="1:35">
      <c r="A106" s="4"/>
      <c r="B106" s="4"/>
      <c r="C106" s="4"/>
      <c r="D106" s="4"/>
      <c r="E106" s="129"/>
      <c r="F106" s="5"/>
      <c r="G106" s="32"/>
      <c r="H106" s="7"/>
      <c r="I106" s="8"/>
      <c r="J106" s="8" t="str">
        <f t="shared" si="76"/>
        <v/>
      </c>
      <c r="K106" s="14" t="str">
        <f>IF(ISERROR(VLOOKUP(Y106,'Directive OSH09 (FR)'!$T$6:$U$10,2,FALSE)),"",VLOOKUP(Y106,'Directive OSH09 (FR)'!$T$6:$U$10,2,FALSE))</f>
        <v/>
      </c>
      <c r="L106" s="126"/>
      <c r="M106" s="127"/>
      <c r="N106" s="27"/>
      <c r="O106" s="27"/>
      <c r="P106" s="27"/>
      <c r="Q106" s="57"/>
      <c r="R106" s="35"/>
      <c r="S106" s="7">
        <f t="shared" si="75"/>
        <v>0</v>
      </c>
      <c r="T106" s="35">
        <f t="shared" si="75"/>
        <v>0</v>
      </c>
      <c r="U106" s="3">
        <f t="shared" si="77"/>
        <v>0</v>
      </c>
      <c r="V106" s="163">
        <f t="shared" si="78"/>
        <v>0</v>
      </c>
      <c r="W106" s="162" t="str">
        <f>IF(ISERROR(VLOOKUP(H106,'Directive OSH09 (FR)'!$O$6:$P$10,2,FALSE)),"",VLOOKUP(H106,'Directive OSH09 (FR)'!$O$6:$P$10,2,FALSE))</f>
        <v/>
      </c>
      <c r="X106" s="3" t="str">
        <f>IF(ISERROR(VLOOKUP(I106,'Directive OSH09 (FR)'!$O$13:$P$17,2,FALSE)),"",VLOOKUP(I106,'Directive OSH09 (FR)'!$O$13:$P$17,2,FALSE))</f>
        <v/>
      </c>
      <c r="Y106" s="163" t="str">
        <f t="shared" si="79"/>
        <v/>
      </c>
      <c r="Z106" s="198"/>
      <c r="AA106" s="180"/>
      <c r="AB106" s="180"/>
      <c r="AC106" s="180"/>
      <c r="AD106" s="199"/>
      <c r="AE106" s="198"/>
      <c r="AF106" s="180"/>
      <c r="AG106" s="180"/>
      <c r="AH106" s="180"/>
      <c r="AI106" s="199"/>
    </row>
    <row r="107" spans="1:35" ht="5.25" customHeight="1">
      <c r="A107" s="67"/>
      <c r="B107" s="58"/>
      <c r="C107" s="58"/>
      <c r="D107" s="58"/>
      <c r="E107" s="59"/>
      <c r="F107" s="59"/>
      <c r="G107" s="60"/>
      <c r="H107" s="61"/>
      <c r="I107" s="62"/>
      <c r="J107" s="62" t="str">
        <f t="shared" si="76"/>
        <v/>
      </c>
      <c r="K107" s="63" t="str">
        <f>IF(ISERROR(VLOOKUP(Y107,'Directive OSH09 (FR)'!$T$6:$U$10,2,FALSE)),"",VLOOKUP(Y107,'Directive OSH09 (FR)'!$T$6:$U$10,2,FALSE))</f>
        <v/>
      </c>
      <c r="L107" s="61"/>
      <c r="M107" s="64"/>
      <c r="N107" s="64"/>
      <c r="O107" s="64"/>
      <c r="P107" s="64"/>
      <c r="Q107" s="65"/>
      <c r="R107" s="66"/>
      <c r="S107" s="61">
        <f t="shared" si="75"/>
        <v>0</v>
      </c>
      <c r="T107" s="66">
        <f t="shared" si="75"/>
        <v>0</v>
      </c>
      <c r="U107" s="164">
        <f>IF(A107="",0,IF(Q$102="",1,IF(Q$102+$U$84*365&lt;$U$1,1,0)))</f>
        <v>0</v>
      </c>
      <c r="V107" s="165">
        <f>IF(A107="",0,IF(Q$102="",1,IF(Q$102+$V$84*365&lt;$U$1,1,0)))</f>
        <v>0</v>
      </c>
      <c r="W107" s="162" t="str">
        <f>IF(ISERROR(VLOOKUP(H107,'Directive OSH09 (FR)'!$O$6:$P$10,2,FALSE)),"",VLOOKUP(H107,'Directive OSH09 (FR)'!$O$6:$P$10,2,FALSE))</f>
        <v/>
      </c>
      <c r="X107" s="3" t="str">
        <f>IF(ISERROR(VLOOKUP(I107,'Directive OSH09 (FR)'!$O$13:$P$17,2,FALSE)),"",VLOOKUP(I107,'Directive OSH09 (FR)'!$O$13:$P$17,2,FALSE))</f>
        <v/>
      </c>
      <c r="Y107" s="163" t="str">
        <f t="shared" si="79"/>
        <v/>
      </c>
      <c r="Z107" s="198"/>
      <c r="AA107" s="180"/>
      <c r="AB107" s="180"/>
      <c r="AC107" s="180"/>
      <c r="AD107" s="199"/>
      <c r="AE107" s="198"/>
      <c r="AF107" s="180"/>
      <c r="AG107" s="180"/>
      <c r="AH107" s="180"/>
      <c r="AI107" s="199"/>
    </row>
    <row r="108" spans="1:35">
      <c r="A108" s="20" t="s">
        <v>290</v>
      </c>
      <c r="B108" s="6"/>
      <c r="C108" s="6"/>
      <c r="D108" s="6"/>
      <c r="E108" s="22"/>
      <c r="F108" s="22"/>
      <c r="G108" s="31"/>
      <c r="H108" s="23"/>
      <c r="I108" s="6"/>
      <c r="J108" s="13" t="str">
        <f>IF(SUM(J109:J113)=0,"",MAX(J109:J113))</f>
        <v/>
      </c>
      <c r="K108" s="24" t="str">
        <f>IF(ISERROR(VLOOKUP(Y108,'Directive OSH09 (FR)'!$T$6:$U$10,2,FALSE)),"",VLOOKUP(Y108,'Directive OSH09 (FR)'!$T$6:$U$10,2,FALSE))</f>
        <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163" t="str">
        <f>IF(J108="","",IF(J108&gt;=161,5,IF(J108&gt;=65,4,IF(J108&gt;=20,3,IF(J108&gt;=9,2,1)))))</f>
        <v/>
      </c>
      <c r="Z108" s="232"/>
      <c r="AA108" s="233"/>
      <c r="AB108" s="233"/>
      <c r="AC108" s="233"/>
      <c r="AD108" s="234"/>
      <c r="AE108" s="232"/>
      <c r="AF108" s="233"/>
      <c r="AG108" s="233"/>
      <c r="AH108" s="233"/>
      <c r="AI108" s="234"/>
    </row>
    <row r="109" spans="1:35">
      <c r="A109" s="4"/>
      <c r="B109" s="4"/>
      <c r="C109" s="4"/>
      <c r="D109" s="4"/>
      <c r="E109" s="129"/>
      <c r="F109" s="5"/>
      <c r="G109" s="32"/>
      <c r="H109" s="7"/>
      <c r="I109" s="8"/>
      <c r="J109" s="8" t="str">
        <f>IF(ISERROR(W109*X109),"",W109*X109)</f>
        <v/>
      </c>
      <c r="K109" s="14" t="str">
        <f>IF(ISERROR(VLOOKUP(Y109,'Directive OSH09 (FR)'!$T$6:$U$10,2,FALSE)),"",VLOOKUP(Y109,'Directive OSH09 (FR)'!$T$6:$U$10,2,FALSE))</f>
        <v/>
      </c>
      <c r="L109" s="126"/>
      <c r="M109" s="127"/>
      <c r="N109" s="27"/>
      <c r="O109" s="27"/>
      <c r="P109" s="27"/>
      <c r="Q109" s="57"/>
      <c r="R109" s="35"/>
      <c r="S109" s="7">
        <f t="shared" ref="S109:T113" si="80">U109</f>
        <v>0</v>
      </c>
      <c r="T109" s="35">
        <f t="shared" si="80"/>
        <v>0</v>
      </c>
      <c r="U109" s="3">
        <f>IF(A109="",0,IF(Q$108="",1,IF(Q$108+$U$84*365&lt;$U$1,1,0)))</f>
        <v>0</v>
      </c>
      <c r="V109" s="163">
        <f>IF(A109="",0,IF(Q$108="",1,IF(Q$108+$V$84*365&lt;$U$1,1,0)))</f>
        <v>0</v>
      </c>
      <c r="W109" s="162" t="str">
        <f>IF(ISERROR(VLOOKUP(H109,'Directive OSH09 (FR)'!$O$6:$P$10,2,FALSE)),"",VLOOKUP(H109,'Directive OSH09 (FR)'!$O$6:$P$10,2,FALSE))</f>
        <v/>
      </c>
      <c r="X109" s="3" t="str">
        <f>IF(ISERROR(VLOOKUP(I109,'Directive OSH09 (FR)'!$O$13:$P$17,2,FALSE)),"",VLOOKUP(I109,'Directive OSH09 (FR)'!$O$13:$P$17,2,FALSE))</f>
        <v/>
      </c>
      <c r="Y109" s="163" t="str">
        <f>IF(J109="","",IF(J109&gt;=161,5,IF(J109&gt;=65,4,IF(J109&gt;=20,3,IF(J109&gt;=9,2,1)))))</f>
        <v/>
      </c>
      <c r="Z109" s="198"/>
      <c r="AA109" s="180"/>
      <c r="AB109" s="180"/>
      <c r="AC109" s="180"/>
      <c r="AD109" s="199"/>
      <c r="AE109" s="198"/>
      <c r="AF109" s="180"/>
      <c r="AG109" s="180"/>
      <c r="AH109" s="180"/>
      <c r="AI109" s="199"/>
    </row>
    <row r="110" spans="1:35">
      <c r="A110" s="4"/>
      <c r="B110" s="4"/>
      <c r="C110" s="4"/>
      <c r="D110" s="4"/>
      <c r="E110" s="129"/>
      <c r="F110" s="5"/>
      <c r="G110" s="32"/>
      <c r="H110" s="7"/>
      <c r="I110" s="8"/>
      <c r="J110" s="8" t="str">
        <f t="shared" ref="J110:J113" si="81">IF(ISERROR(W110*X110),"",W110*X110)</f>
        <v/>
      </c>
      <c r="K110" s="14" t="str">
        <f>IF(ISERROR(VLOOKUP(Y110,'Directive OSH09 (FR)'!$T$6:$U$10,2,FALSE)),"",VLOOKUP(Y110,'Directive OSH09 (FR)'!$T$6:$U$10,2,FALSE))</f>
        <v/>
      </c>
      <c r="L110" s="126"/>
      <c r="M110" s="127"/>
      <c r="N110" s="27"/>
      <c r="O110" s="27"/>
      <c r="P110" s="27"/>
      <c r="Q110" s="57"/>
      <c r="R110" s="35"/>
      <c r="S110" s="7">
        <f t="shared" si="80"/>
        <v>0</v>
      </c>
      <c r="T110" s="35">
        <f t="shared" si="80"/>
        <v>0</v>
      </c>
      <c r="U110" s="3">
        <f t="shared" ref="U110:U112" si="82">IF(A110="",0,IF(Q$108="",1,IF(Q$108+$U$84*365&lt;$U$1,1,0)))</f>
        <v>0</v>
      </c>
      <c r="V110" s="163">
        <f t="shared" ref="V110:V112" si="83">IF(A110="",0,IF(Q$108="",1,IF(Q$108+$V$84*365&lt;$U$1,1,0)))</f>
        <v>0</v>
      </c>
      <c r="W110" s="162" t="str">
        <f>IF(ISERROR(VLOOKUP(H110,'Directive OSH09 (FR)'!$O$6:$P$10,2,FALSE)),"",VLOOKUP(H110,'Directive OSH09 (FR)'!$O$6:$P$10,2,FALSE))</f>
        <v/>
      </c>
      <c r="X110" s="3" t="str">
        <f>IF(ISERROR(VLOOKUP(I110,'Directive OSH09 (FR)'!$O$13:$P$17,2,FALSE)),"",VLOOKUP(I110,'Directive OSH09 (FR)'!$O$13:$P$17,2,FALSE))</f>
        <v/>
      </c>
      <c r="Y110" s="163" t="str">
        <f t="shared" ref="Y110:Y113" si="84">IF(J110="","",IF(J110&gt;=161,5,IF(J110&gt;=65,4,IF(J110&gt;=20,3,IF(J110&gt;=9,2,1)))))</f>
        <v/>
      </c>
      <c r="Z110" s="198"/>
      <c r="AA110" s="180"/>
      <c r="AB110" s="180"/>
      <c r="AC110" s="180"/>
      <c r="AD110" s="199"/>
      <c r="AE110" s="198"/>
      <c r="AF110" s="180"/>
      <c r="AG110" s="180"/>
      <c r="AH110" s="180"/>
      <c r="AI110" s="199"/>
    </row>
    <row r="111" spans="1:35">
      <c r="A111" s="4"/>
      <c r="B111" s="4"/>
      <c r="C111" s="4"/>
      <c r="D111" s="4"/>
      <c r="E111" s="129"/>
      <c r="F111" s="5"/>
      <c r="G111" s="32"/>
      <c r="H111" s="7"/>
      <c r="I111" s="8"/>
      <c r="J111" s="8" t="str">
        <f t="shared" si="81"/>
        <v/>
      </c>
      <c r="K111" s="14" t="str">
        <f>IF(ISERROR(VLOOKUP(Y111,'Directive OSH09 (FR)'!$T$6:$U$10,2,FALSE)),"",VLOOKUP(Y111,'Directive OSH09 (FR)'!$T$6:$U$10,2,FALSE))</f>
        <v/>
      </c>
      <c r="L111" s="126"/>
      <c r="M111" s="127"/>
      <c r="N111" s="27"/>
      <c r="O111" s="27"/>
      <c r="P111" s="27"/>
      <c r="Q111" s="57"/>
      <c r="R111" s="35"/>
      <c r="S111" s="7">
        <f t="shared" si="80"/>
        <v>0</v>
      </c>
      <c r="T111" s="35">
        <f t="shared" si="80"/>
        <v>0</v>
      </c>
      <c r="U111" s="3">
        <f t="shared" si="82"/>
        <v>0</v>
      </c>
      <c r="V111" s="163">
        <f t="shared" si="83"/>
        <v>0</v>
      </c>
      <c r="W111" s="162" t="str">
        <f>IF(ISERROR(VLOOKUP(H111,'Directive OSH09 (FR)'!$O$6:$P$10,2,FALSE)),"",VLOOKUP(H111,'Directive OSH09 (FR)'!$O$6:$P$10,2,FALSE))</f>
        <v/>
      </c>
      <c r="X111" s="3" t="str">
        <f>IF(ISERROR(VLOOKUP(I111,'Directive OSH09 (FR)'!$O$13:$P$17,2,FALSE)),"",VLOOKUP(I111,'Directive OSH09 (FR)'!$O$13:$P$17,2,FALSE))</f>
        <v/>
      </c>
      <c r="Y111" s="163" t="str">
        <f t="shared" si="84"/>
        <v/>
      </c>
      <c r="Z111" s="198"/>
      <c r="AA111" s="180"/>
      <c r="AB111" s="180"/>
      <c r="AC111" s="180"/>
      <c r="AD111" s="199"/>
      <c r="AE111" s="198"/>
      <c r="AF111" s="180"/>
      <c r="AG111" s="180"/>
      <c r="AH111" s="180"/>
      <c r="AI111" s="199"/>
    </row>
    <row r="112" spans="1:35">
      <c r="A112" s="4"/>
      <c r="B112" s="4"/>
      <c r="C112" s="4"/>
      <c r="D112" s="4"/>
      <c r="E112" s="129"/>
      <c r="F112" s="5"/>
      <c r="G112" s="32"/>
      <c r="H112" s="7"/>
      <c r="I112" s="8"/>
      <c r="J112" s="8" t="str">
        <f t="shared" si="81"/>
        <v/>
      </c>
      <c r="K112" s="14" t="str">
        <f>IF(ISERROR(VLOOKUP(Y112,'Directive OSH09 (FR)'!$T$6:$U$10,2,FALSE)),"",VLOOKUP(Y112,'Directive OSH09 (FR)'!$T$6:$U$10,2,FALSE))</f>
        <v/>
      </c>
      <c r="L112" s="126"/>
      <c r="M112" s="127"/>
      <c r="N112" s="27"/>
      <c r="O112" s="27"/>
      <c r="P112" s="27"/>
      <c r="Q112" s="57"/>
      <c r="R112" s="35"/>
      <c r="S112" s="7">
        <f t="shared" si="80"/>
        <v>0</v>
      </c>
      <c r="T112" s="35">
        <f t="shared" si="80"/>
        <v>0</v>
      </c>
      <c r="U112" s="3">
        <f t="shared" si="82"/>
        <v>0</v>
      </c>
      <c r="V112" s="163">
        <f t="shared" si="83"/>
        <v>0</v>
      </c>
      <c r="W112" s="162" t="str">
        <f>IF(ISERROR(VLOOKUP(H112,'Directive OSH09 (FR)'!$O$6:$P$10,2,FALSE)),"",VLOOKUP(H112,'Directive OSH09 (FR)'!$O$6:$P$10,2,FALSE))</f>
        <v/>
      </c>
      <c r="X112" s="3" t="str">
        <f>IF(ISERROR(VLOOKUP(I112,'Directive OSH09 (FR)'!$O$13:$P$17,2,FALSE)),"",VLOOKUP(I112,'Directive OSH09 (FR)'!$O$13:$P$17,2,FALSE))</f>
        <v/>
      </c>
      <c r="Y112" s="163" t="str">
        <f t="shared" si="84"/>
        <v/>
      </c>
      <c r="Z112" s="198"/>
      <c r="AA112" s="180"/>
      <c r="AB112" s="180"/>
      <c r="AC112" s="180"/>
      <c r="AD112" s="199"/>
      <c r="AE112" s="198"/>
      <c r="AF112" s="180"/>
      <c r="AG112" s="180"/>
      <c r="AH112" s="180"/>
      <c r="AI112" s="199"/>
    </row>
    <row r="113" spans="1:35" ht="5.25" customHeight="1">
      <c r="A113" s="67"/>
      <c r="B113" s="58"/>
      <c r="C113" s="58"/>
      <c r="D113" s="58"/>
      <c r="E113" s="59"/>
      <c r="F113" s="59"/>
      <c r="G113" s="60"/>
      <c r="H113" s="61"/>
      <c r="I113" s="62"/>
      <c r="J113" s="62" t="str">
        <f t="shared" si="81"/>
        <v/>
      </c>
      <c r="K113" s="63" t="str">
        <f>IF(ISERROR(VLOOKUP(Y113,'Directive OSH09 (FR)'!$T$6:$U$10,2,FALSE)),"",VLOOKUP(Y113,'Directive OSH09 (FR)'!$T$6:$U$10,2,FALSE))</f>
        <v/>
      </c>
      <c r="L113" s="61"/>
      <c r="M113" s="64"/>
      <c r="N113" s="64"/>
      <c r="O113" s="64"/>
      <c r="P113" s="64"/>
      <c r="Q113" s="65"/>
      <c r="R113" s="66"/>
      <c r="S113" s="61">
        <f t="shared" si="80"/>
        <v>0</v>
      </c>
      <c r="T113" s="66">
        <f t="shared" si="80"/>
        <v>0</v>
      </c>
      <c r="U113" s="164">
        <f>IF(A113="",0,IF(Q$108="",1,IF(Q$108+$U$84*365&lt;$U$1,1,0)))</f>
        <v>0</v>
      </c>
      <c r="V113" s="165">
        <f>IF(A113="",0,IF(Q$108="",1,IF(Q$108+$V$84*365&lt;$U$1,1,0)))</f>
        <v>0</v>
      </c>
      <c r="W113" s="162" t="str">
        <f>IF(ISERROR(VLOOKUP(H113,'Directive OSH09 (FR)'!$O$6:$P$10,2,FALSE)),"",VLOOKUP(H113,'Directive OSH09 (FR)'!$O$6:$P$10,2,FALSE))</f>
        <v/>
      </c>
      <c r="X113" s="3" t="str">
        <f>IF(ISERROR(VLOOKUP(I113,'Directive OSH09 (FR)'!$O$13:$P$17,2,FALSE)),"",VLOOKUP(I113,'Directive OSH09 (FR)'!$O$13:$P$17,2,FALSE))</f>
        <v/>
      </c>
      <c r="Y113" s="163" t="str">
        <f t="shared" si="84"/>
        <v/>
      </c>
      <c r="Z113" s="198"/>
      <c r="AA113" s="180"/>
      <c r="AB113" s="180"/>
      <c r="AC113" s="180"/>
      <c r="AD113" s="199"/>
      <c r="AE113" s="198"/>
      <c r="AF113" s="180"/>
      <c r="AG113" s="180"/>
      <c r="AH113" s="180"/>
      <c r="AI113" s="199"/>
    </row>
    <row r="114" spans="1:35">
      <c r="A114" s="20" t="s">
        <v>291</v>
      </c>
      <c r="B114" s="6"/>
      <c r="C114" s="6"/>
      <c r="D114" s="6"/>
      <c r="E114" s="22"/>
      <c r="F114" s="22"/>
      <c r="G114" s="31"/>
      <c r="H114" s="23"/>
      <c r="I114" s="6"/>
      <c r="J114" s="13" t="str">
        <f>IF(SUM(J115:J119)=0,"",MAX(J115:J119))</f>
        <v/>
      </c>
      <c r="K114" s="24" t="str">
        <f>IF(ISERROR(VLOOKUP(Y114,'Directive OSH09 (FR)'!$T$6:$U$10,2,FALSE)),"",VLOOKUP(Y114,'Directive OSH09 (FR)'!$T$6:$U$10,2,FALSE))</f>
        <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163" t="str">
        <f>IF(J114="","",IF(J114&gt;=161,5,IF(J114&gt;=65,4,IF(J114&gt;=20,3,IF(J114&gt;=9,2,1)))))</f>
        <v/>
      </c>
      <c r="Z114" s="232"/>
      <c r="AA114" s="233"/>
      <c r="AB114" s="233"/>
      <c r="AC114" s="233"/>
      <c r="AD114" s="234"/>
      <c r="AE114" s="232"/>
      <c r="AF114" s="233"/>
      <c r="AG114" s="233"/>
      <c r="AH114" s="233"/>
      <c r="AI114" s="234"/>
    </row>
    <row r="115" spans="1:35">
      <c r="A115" s="4"/>
      <c r="B115" s="4"/>
      <c r="C115" s="4"/>
      <c r="D115" s="4"/>
      <c r="E115" s="129"/>
      <c r="F115" s="5"/>
      <c r="G115" s="32"/>
      <c r="H115" s="7"/>
      <c r="I115" s="8"/>
      <c r="J115" s="8" t="str">
        <f>IF(ISERROR(W115*X115),"",W115*X115)</f>
        <v/>
      </c>
      <c r="K115" s="14" t="str">
        <f>IF(ISERROR(VLOOKUP(Y115,'Directive OSH09 (FR)'!$T$6:$U$10,2,FALSE)),"",VLOOKUP(Y115,'Directive OSH09 (FR)'!$T$6:$U$10,2,FALSE))</f>
        <v/>
      </c>
      <c r="L115" s="126"/>
      <c r="M115" s="127"/>
      <c r="N115" s="27"/>
      <c r="O115" s="27"/>
      <c r="P115" s="27"/>
      <c r="Q115" s="57"/>
      <c r="R115" s="35"/>
      <c r="S115" s="7">
        <f t="shared" ref="S115:T119" si="85">U115</f>
        <v>0</v>
      </c>
      <c r="T115" s="35">
        <f t="shared" si="85"/>
        <v>0</v>
      </c>
      <c r="U115" s="3">
        <f>IF(A115="",0,IF(Q$114="",1,IF(Q$114+$U$84*365&lt;$U$1,1,0)))</f>
        <v>0</v>
      </c>
      <c r="V115" s="163">
        <f>IF(A115="",0,IF(Q$114="",1,IF(Q$114+$V$84*365&lt;$U$1,1,0)))</f>
        <v>0</v>
      </c>
      <c r="W115" s="162" t="str">
        <f>IF(ISERROR(VLOOKUP(H115,'Directive OSH09 (FR)'!$O$6:$P$10,2,FALSE)),"",VLOOKUP(H115,'Directive OSH09 (FR)'!$O$6:$P$10,2,FALSE))</f>
        <v/>
      </c>
      <c r="X115" s="3" t="str">
        <f>IF(ISERROR(VLOOKUP(I115,'Directive OSH09 (FR)'!$O$13:$P$17,2,FALSE)),"",VLOOKUP(I115,'Directive OSH09 (FR)'!$O$13:$P$17,2,FALSE))</f>
        <v/>
      </c>
      <c r="Y115" s="163" t="str">
        <f>IF(J115="","",IF(J115&gt;=161,5,IF(J115&gt;=65,4,IF(J115&gt;=20,3,IF(J115&gt;=9,2,1)))))</f>
        <v/>
      </c>
      <c r="Z115" s="198"/>
      <c r="AA115" s="180"/>
      <c r="AB115" s="180"/>
      <c r="AC115" s="180"/>
      <c r="AD115" s="199"/>
      <c r="AE115" s="198"/>
      <c r="AF115" s="180"/>
      <c r="AG115" s="180"/>
      <c r="AH115" s="180"/>
      <c r="AI115" s="199"/>
    </row>
    <row r="116" spans="1:35">
      <c r="A116" s="4"/>
      <c r="B116" s="4"/>
      <c r="C116" s="4"/>
      <c r="D116" s="4"/>
      <c r="E116" s="129"/>
      <c r="F116" s="5"/>
      <c r="G116" s="32"/>
      <c r="H116" s="7"/>
      <c r="I116" s="8"/>
      <c r="J116" s="8" t="str">
        <f t="shared" ref="J116:J119" si="86">IF(ISERROR(W116*X116),"",W116*X116)</f>
        <v/>
      </c>
      <c r="K116" s="14" t="str">
        <f>IF(ISERROR(VLOOKUP(Y116,'Directive OSH09 (FR)'!$T$6:$U$10,2,FALSE)),"",VLOOKUP(Y116,'Directive OSH09 (FR)'!$T$6:$U$10,2,FALSE))</f>
        <v/>
      </c>
      <c r="L116" s="126"/>
      <c r="M116" s="127"/>
      <c r="N116" s="27"/>
      <c r="O116" s="27"/>
      <c r="P116" s="27"/>
      <c r="Q116" s="57"/>
      <c r="R116" s="35"/>
      <c r="S116" s="7">
        <f t="shared" si="85"/>
        <v>0</v>
      </c>
      <c r="T116" s="35">
        <f t="shared" si="85"/>
        <v>0</v>
      </c>
      <c r="U116" s="3">
        <f t="shared" ref="U116:U118" si="87">IF(A116="",0,IF(Q$114="",1,IF(Q$114+$U$84*365&lt;$U$1,1,0)))</f>
        <v>0</v>
      </c>
      <c r="V116" s="163">
        <f t="shared" ref="V116:V118" si="88">IF(A116="",0,IF(Q$114="",1,IF(Q$114+$V$84*365&lt;$U$1,1,0)))</f>
        <v>0</v>
      </c>
      <c r="W116" s="162" t="str">
        <f>IF(ISERROR(VLOOKUP(H116,'Directive OSH09 (FR)'!$O$6:$P$10,2,FALSE)),"",VLOOKUP(H116,'Directive OSH09 (FR)'!$O$6:$P$10,2,FALSE))</f>
        <v/>
      </c>
      <c r="X116" s="3" t="str">
        <f>IF(ISERROR(VLOOKUP(I116,'Directive OSH09 (FR)'!$O$13:$P$17,2,FALSE)),"",VLOOKUP(I116,'Directive OSH09 (FR)'!$O$13:$P$17,2,FALSE))</f>
        <v/>
      </c>
      <c r="Y116" s="163" t="str">
        <f t="shared" ref="Y116:Y119" si="89">IF(J116="","",IF(J116&gt;=161,5,IF(J116&gt;=65,4,IF(J116&gt;=20,3,IF(J116&gt;=9,2,1)))))</f>
        <v/>
      </c>
      <c r="Z116" s="198"/>
      <c r="AA116" s="180"/>
      <c r="AB116" s="180"/>
      <c r="AC116" s="180"/>
      <c r="AD116" s="199"/>
      <c r="AE116" s="198"/>
      <c r="AF116" s="180"/>
      <c r="AG116" s="180"/>
      <c r="AH116" s="180"/>
      <c r="AI116" s="199"/>
    </row>
    <row r="117" spans="1:35">
      <c r="A117" s="4"/>
      <c r="B117" s="4"/>
      <c r="C117" s="4"/>
      <c r="D117" s="4"/>
      <c r="E117" s="129"/>
      <c r="F117" s="5"/>
      <c r="G117" s="32"/>
      <c r="H117" s="7"/>
      <c r="I117" s="8"/>
      <c r="J117" s="8" t="str">
        <f t="shared" si="86"/>
        <v/>
      </c>
      <c r="K117" s="14" t="str">
        <f>IF(ISERROR(VLOOKUP(Y117,'Directive OSH09 (FR)'!$T$6:$U$10,2,FALSE)),"",VLOOKUP(Y117,'Directive OSH09 (FR)'!$T$6:$U$10,2,FALSE))</f>
        <v/>
      </c>
      <c r="L117" s="126"/>
      <c r="M117" s="127"/>
      <c r="N117" s="27"/>
      <c r="O117" s="27"/>
      <c r="P117" s="27"/>
      <c r="Q117" s="57"/>
      <c r="R117" s="35"/>
      <c r="S117" s="7">
        <f t="shared" si="85"/>
        <v>0</v>
      </c>
      <c r="T117" s="35">
        <f t="shared" si="85"/>
        <v>0</v>
      </c>
      <c r="U117" s="3">
        <f t="shared" si="87"/>
        <v>0</v>
      </c>
      <c r="V117" s="163">
        <f t="shared" si="88"/>
        <v>0</v>
      </c>
      <c r="W117" s="162" t="str">
        <f>IF(ISERROR(VLOOKUP(H117,'Directive OSH09 (FR)'!$O$6:$P$10,2,FALSE)),"",VLOOKUP(H117,'Directive OSH09 (FR)'!$O$6:$P$10,2,FALSE))</f>
        <v/>
      </c>
      <c r="X117" s="3" t="str">
        <f>IF(ISERROR(VLOOKUP(I117,'Directive OSH09 (FR)'!$O$13:$P$17,2,FALSE)),"",VLOOKUP(I117,'Directive OSH09 (FR)'!$O$13:$P$17,2,FALSE))</f>
        <v/>
      </c>
      <c r="Y117" s="163" t="str">
        <f t="shared" si="89"/>
        <v/>
      </c>
      <c r="Z117" s="198"/>
      <c r="AA117" s="180"/>
      <c r="AB117" s="180"/>
      <c r="AC117" s="180"/>
      <c r="AD117" s="199"/>
      <c r="AE117" s="198"/>
      <c r="AF117" s="180"/>
      <c r="AG117" s="180"/>
      <c r="AH117" s="180"/>
      <c r="AI117" s="199"/>
    </row>
    <row r="118" spans="1:35">
      <c r="A118" s="4"/>
      <c r="B118" s="4"/>
      <c r="C118" s="4"/>
      <c r="D118" s="4"/>
      <c r="E118" s="129"/>
      <c r="F118" s="5"/>
      <c r="G118" s="32"/>
      <c r="H118" s="7"/>
      <c r="I118" s="8"/>
      <c r="J118" s="8" t="str">
        <f t="shared" si="86"/>
        <v/>
      </c>
      <c r="K118" s="14" t="str">
        <f>IF(ISERROR(VLOOKUP(Y118,'Directive OSH09 (FR)'!$T$6:$U$10,2,FALSE)),"",VLOOKUP(Y118,'Directive OSH09 (FR)'!$T$6:$U$10,2,FALSE))</f>
        <v/>
      </c>
      <c r="L118" s="126"/>
      <c r="M118" s="127"/>
      <c r="N118" s="27"/>
      <c r="O118" s="27"/>
      <c r="P118" s="27"/>
      <c r="Q118" s="57"/>
      <c r="R118" s="35"/>
      <c r="S118" s="7">
        <f t="shared" si="85"/>
        <v>0</v>
      </c>
      <c r="T118" s="35">
        <f t="shared" si="85"/>
        <v>0</v>
      </c>
      <c r="U118" s="3">
        <f t="shared" si="87"/>
        <v>0</v>
      </c>
      <c r="V118" s="163">
        <f t="shared" si="88"/>
        <v>0</v>
      </c>
      <c r="W118" s="162" t="str">
        <f>IF(ISERROR(VLOOKUP(H118,'Directive OSH09 (FR)'!$O$6:$P$10,2,FALSE)),"",VLOOKUP(H118,'Directive OSH09 (FR)'!$O$6:$P$10,2,FALSE))</f>
        <v/>
      </c>
      <c r="X118" s="3" t="str">
        <f>IF(ISERROR(VLOOKUP(I118,'Directive OSH09 (FR)'!$O$13:$P$17,2,FALSE)),"",VLOOKUP(I118,'Directive OSH09 (FR)'!$O$13:$P$17,2,FALSE))</f>
        <v/>
      </c>
      <c r="Y118" s="163" t="str">
        <f t="shared" si="89"/>
        <v/>
      </c>
      <c r="Z118" s="198"/>
      <c r="AA118" s="180"/>
      <c r="AB118" s="180"/>
      <c r="AC118" s="180"/>
      <c r="AD118" s="199"/>
      <c r="AE118" s="198"/>
      <c r="AF118" s="180"/>
      <c r="AG118" s="180"/>
      <c r="AH118" s="180"/>
      <c r="AI118" s="199"/>
    </row>
    <row r="119" spans="1:35" ht="5.25" customHeight="1">
      <c r="A119" s="67"/>
      <c r="B119" s="58"/>
      <c r="C119" s="58"/>
      <c r="D119" s="58"/>
      <c r="E119" s="59"/>
      <c r="F119" s="59"/>
      <c r="G119" s="60"/>
      <c r="H119" s="61"/>
      <c r="I119" s="62"/>
      <c r="J119" s="62" t="str">
        <f t="shared" si="86"/>
        <v/>
      </c>
      <c r="K119" s="63" t="str">
        <f>IF(ISERROR(VLOOKUP(Y119,'Directive OSH09 (FR)'!$T$6:$U$10,2,FALSE)),"",VLOOKUP(Y119,'Directive OSH09 (FR)'!$T$6:$U$10,2,FALSE))</f>
        <v/>
      </c>
      <c r="L119" s="61"/>
      <c r="M119" s="64"/>
      <c r="N119" s="64"/>
      <c r="O119" s="64"/>
      <c r="P119" s="64"/>
      <c r="Q119" s="65"/>
      <c r="R119" s="66"/>
      <c r="S119" s="61">
        <f t="shared" si="85"/>
        <v>0</v>
      </c>
      <c r="T119" s="66">
        <f t="shared" si="85"/>
        <v>0</v>
      </c>
      <c r="U119" s="164">
        <f>IF(A119="",0,IF(Q$114="",1,IF(Q$114+$U$84*365&lt;$U$1,1,0)))</f>
        <v>0</v>
      </c>
      <c r="V119" s="165">
        <f>IF(A119="",0,IF(Q$114="",1,IF(Q$114+$V$84*365&lt;$U$1,1,0)))</f>
        <v>0</v>
      </c>
      <c r="W119" s="162" t="str">
        <f>IF(ISERROR(VLOOKUP(H119,'Directive OSH09 (FR)'!$O$6:$P$10,2,FALSE)),"",VLOOKUP(H119,'Directive OSH09 (FR)'!$O$6:$P$10,2,FALSE))</f>
        <v/>
      </c>
      <c r="X119" s="3" t="str">
        <f>IF(ISERROR(VLOOKUP(I119,'Directive OSH09 (FR)'!$O$13:$P$17,2,FALSE)),"",VLOOKUP(I119,'Directive OSH09 (FR)'!$O$13:$P$17,2,FALSE))</f>
        <v/>
      </c>
      <c r="Y119" s="163" t="str">
        <f t="shared" si="89"/>
        <v/>
      </c>
      <c r="Z119" s="198"/>
      <c r="AA119" s="180"/>
      <c r="AB119" s="180"/>
      <c r="AC119" s="180"/>
      <c r="AD119" s="199"/>
      <c r="AE119" s="198"/>
      <c r="AF119" s="180"/>
      <c r="AG119" s="180"/>
      <c r="AH119" s="180"/>
      <c r="AI119" s="199"/>
    </row>
    <row r="120" spans="1:35">
      <c r="A120" s="6" t="s">
        <v>1307</v>
      </c>
      <c r="B120" s="6"/>
      <c r="C120" s="6"/>
      <c r="D120" s="6"/>
      <c r="E120" s="22"/>
      <c r="F120" s="22"/>
      <c r="G120" s="31"/>
      <c r="H120" s="23"/>
      <c r="I120" s="6"/>
      <c r="J120" s="13" t="str">
        <f>IF(SUM(J121:J125)=0,"",MAX(J121:J125))</f>
        <v/>
      </c>
      <c r="K120" s="24" t="str">
        <f>IF(ISERROR(VLOOKUP(Y120,'Directive OSH09 (FR)'!$T$6:$U$10,2,FALSE)),"",VLOOKUP(Y120,'Directive OSH09 (FR)'!$T$6:$U$10,2,FALSE))</f>
        <v/>
      </c>
      <c r="L120" s="43" t="str">
        <f>IF(ISERROR(VLOOKUP($A120,Dangers!$B$4:$G$1001,4,FALSE)),"ERR",IF(ISBLANK(VLOOKUP($A120,Dangers!$B$4:$G$1001,4,FALSE)),"","Yes"))</f>
        <v>ERR</v>
      </c>
      <c r="M120" s="26" t="str">
        <f>IF(ISERROR(VLOOKUP($A120,Dangers!$B$4:$G$1001,6,FALSE)),"ERR",IF(ISBLANK((VLOOKUP($A120,Dangers!$B$4:$G$1001,6,FALSE))),"","Yes"))</f>
        <v>ERR</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163" t="str">
        <f>IF(J120="","",IF(J120&gt;=161,5,IF(J120&gt;=65,4,IF(J120&gt;=20,3,IF(J120&gt;=9,2,1)))))</f>
        <v/>
      </c>
      <c r="Z120" s="232"/>
      <c r="AA120" s="233"/>
      <c r="AB120" s="233"/>
      <c r="AC120" s="233"/>
      <c r="AD120" s="234"/>
      <c r="AE120" s="232"/>
      <c r="AF120" s="233"/>
      <c r="AG120" s="233"/>
      <c r="AH120" s="233"/>
      <c r="AI120" s="234"/>
    </row>
    <row r="121" spans="1:35">
      <c r="A121" s="4"/>
      <c r="B121" s="4"/>
      <c r="C121" s="4"/>
      <c r="D121" s="4"/>
      <c r="E121" s="129"/>
      <c r="F121" s="5"/>
      <c r="G121" s="32"/>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90">U121</f>
        <v>0</v>
      </c>
      <c r="T121" s="35">
        <f t="shared" si="90"/>
        <v>0</v>
      </c>
      <c r="U121" s="3">
        <f>IF(A121="",0,IF(Q$120="",1,IF(Q$120+$U$84*365&lt;$U$1,1,0)))</f>
        <v>0</v>
      </c>
      <c r="V121" s="163">
        <f>IF(A121="",0,IF(Q$120="",1,IF(Q$120+$V$84*365&lt;$U$1,1,0)))</f>
        <v>0</v>
      </c>
      <c r="W121" s="162" t="str">
        <f>IF(ISERROR(VLOOKUP(H121,'Directive OSH09 (FR)'!$O$6:$P$10,2,FALSE)),"",VLOOKUP(H121,'Directive OSH09 (FR)'!$O$6:$P$10,2,FALSE))</f>
        <v/>
      </c>
      <c r="X121" s="3" t="str">
        <f>IF(ISERROR(VLOOKUP(I121,'Directive OSH09 (FR)'!$O$13:$P$17,2,FALSE)),"",VLOOKUP(I121,'Directive OSH09 (FR)'!$O$13:$P$17,2,FALSE))</f>
        <v/>
      </c>
      <c r="Y121" s="163" t="str">
        <f>IF(J121="","",IF(J121&gt;=161,5,IF(J121&gt;=65,4,IF(J121&gt;=20,3,IF(J121&gt;=9,2,1)))))</f>
        <v/>
      </c>
      <c r="Z121" s="198"/>
      <c r="AA121" s="180"/>
      <c r="AB121" s="180"/>
      <c r="AC121" s="180"/>
      <c r="AD121" s="199"/>
      <c r="AE121" s="198"/>
      <c r="AF121" s="180"/>
      <c r="AG121" s="180"/>
      <c r="AH121" s="180"/>
      <c r="AI121" s="199"/>
    </row>
    <row r="122" spans="1:35">
      <c r="A122" s="4"/>
      <c r="B122" s="4"/>
      <c r="C122" s="4"/>
      <c r="D122" s="4"/>
      <c r="E122" s="129"/>
      <c r="F122" s="5"/>
      <c r="G122" s="32"/>
      <c r="H122" s="7"/>
      <c r="I122" s="8"/>
      <c r="J122" s="8" t="str">
        <f t="shared" ref="J122:J125" si="91">IF(ISERROR(W122*X122),"",W122*X122)</f>
        <v/>
      </c>
      <c r="K122" s="14" t="str">
        <f>IF(ISERROR(VLOOKUP(Y122,'Directive OSH09 (FR)'!$T$6:$U$10,2,FALSE)),"",VLOOKUP(Y122,'Directive OSH09 (FR)'!$T$6:$U$10,2,FALSE))</f>
        <v/>
      </c>
      <c r="L122" s="126"/>
      <c r="M122" s="127"/>
      <c r="N122" s="27"/>
      <c r="O122" s="27"/>
      <c r="P122" s="27"/>
      <c r="Q122" s="57"/>
      <c r="R122" s="35"/>
      <c r="S122" s="7">
        <f t="shared" si="90"/>
        <v>0</v>
      </c>
      <c r="T122" s="35">
        <f t="shared" si="90"/>
        <v>0</v>
      </c>
      <c r="U122" s="3">
        <f t="shared" ref="U122:U125" si="92">IF(A122="",0,IF(Q$120="",1,IF(Q$120+$U$84*365&lt;$U$1,1,0)))</f>
        <v>0</v>
      </c>
      <c r="V122" s="163">
        <f t="shared" ref="V122:V125" si="93">IF(A122="",0,IF(Q$120="",1,IF(Q$120+$V$84*365&lt;$U$1,1,0)))</f>
        <v>0</v>
      </c>
      <c r="W122" s="162" t="str">
        <f>IF(ISERROR(VLOOKUP(H122,'Directive OSH09 (FR)'!$O$6:$P$10,2,FALSE)),"",VLOOKUP(H122,'Directive OSH09 (FR)'!$O$6:$P$10,2,FALSE))</f>
        <v/>
      </c>
      <c r="X122" s="3" t="str">
        <f>IF(ISERROR(VLOOKUP(I122,'Directive OSH09 (FR)'!$O$13:$P$17,2,FALSE)),"",VLOOKUP(I122,'Directive OSH09 (FR)'!$O$13:$P$17,2,FALSE))</f>
        <v/>
      </c>
      <c r="Y122" s="163" t="str">
        <f t="shared" ref="Y122:Y125" si="94">IF(J122="","",IF(J122&gt;=161,5,IF(J122&gt;=65,4,IF(J122&gt;=20,3,IF(J122&gt;=9,2,1)))))</f>
        <v/>
      </c>
      <c r="Z122" s="198"/>
      <c r="AA122" s="180"/>
      <c r="AB122" s="180"/>
      <c r="AC122" s="180"/>
      <c r="AD122" s="199"/>
      <c r="AE122" s="198"/>
      <c r="AF122" s="180"/>
      <c r="AG122" s="180"/>
      <c r="AH122" s="180"/>
      <c r="AI122" s="199"/>
    </row>
    <row r="123" spans="1:35">
      <c r="A123" s="4"/>
      <c r="B123" s="4"/>
      <c r="C123" s="4"/>
      <c r="D123" s="4"/>
      <c r="E123" s="129"/>
      <c r="F123" s="5"/>
      <c r="G123" s="32"/>
      <c r="H123" s="7"/>
      <c r="I123" s="8"/>
      <c r="J123" s="8" t="str">
        <f t="shared" si="91"/>
        <v/>
      </c>
      <c r="K123" s="14" t="str">
        <f>IF(ISERROR(VLOOKUP(Y123,'Directive OSH09 (FR)'!$T$6:$U$10,2,FALSE)),"",VLOOKUP(Y123,'Directive OSH09 (FR)'!$T$6:$U$10,2,FALSE))</f>
        <v/>
      </c>
      <c r="L123" s="126"/>
      <c r="M123" s="127"/>
      <c r="N123" s="27"/>
      <c r="O123" s="27"/>
      <c r="P123" s="27"/>
      <c r="Q123" s="57"/>
      <c r="R123" s="35"/>
      <c r="S123" s="7">
        <f t="shared" si="90"/>
        <v>0</v>
      </c>
      <c r="T123" s="35">
        <f t="shared" si="90"/>
        <v>0</v>
      </c>
      <c r="U123" s="3">
        <f t="shared" si="92"/>
        <v>0</v>
      </c>
      <c r="V123" s="163">
        <f t="shared" si="93"/>
        <v>0</v>
      </c>
      <c r="W123" s="162" t="str">
        <f>IF(ISERROR(VLOOKUP(H123,'Directive OSH09 (FR)'!$O$6:$P$10,2,FALSE)),"",VLOOKUP(H123,'Directive OSH09 (FR)'!$O$6:$P$10,2,FALSE))</f>
        <v/>
      </c>
      <c r="X123" s="3" t="str">
        <f>IF(ISERROR(VLOOKUP(I123,'Directive OSH09 (FR)'!$O$13:$P$17,2,FALSE)),"",VLOOKUP(I123,'Directive OSH09 (FR)'!$O$13:$P$17,2,FALSE))</f>
        <v/>
      </c>
      <c r="Y123" s="163" t="str">
        <f t="shared" si="94"/>
        <v/>
      </c>
      <c r="Z123" s="198"/>
      <c r="AA123" s="180"/>
      <c r="AB123" s="180"/>
      <c r="AC123" s="180"/>
      <c r="AD123" s="199"/>
      <c r="AE123" s="198"/>
      <c r="AF123" s="180"/>
      <c r="AG123" s="180"/>
      <c r="AH123" s="180"/>
      <c r="AI123" s="199"/>
    </row>
    <row r="124" spans="1:35">
      <c r="A124" s="4"/>
      <c r="B124" s="4"/>
      <c r="C124" s="4"/>
      <c r="D124" s="4"/>
      <c r="E124" s="129"/>
      <c r="F124" s="5"/>
      <c r="G124" s="32"/>
      <c r="H124" s="7"/>
      <c r="I124" s="8"/>
      <c r="J124" s="8" t="str">
        <f t="shared" si="91"/>
        <v/>
      </c>
      <c r="K124" s="14" t="str">
        <f>IF(ISERROR(VLOOKUP(Y124,'Directive OSH09 (FR)'!$T$6:$U$10,2,FALSE)),"",VLOOKUP(Y124,'Directive OSH09 (FR)'!$T$6:$U$10,2,FALSE))</f>
        <v/>
      </c>
      <c r="L124" s="126"/>
      <c r="M124" s="127"/>
      <c r="N124" s="27"/>
      <c r="O124" s="27"/>
      <c r="P124" s="27"/>
      <c r="Q124" s="57"/>
      <c r="R124" s="35"/>
      <c r="S124" s="7">
        <f t="shared" si="90"/>
        <v>0</v>
      </c>
      <c r="T124" s="35">
        <f t="shared" si="90"/>
        <v>0</v>
      </c>
      <c r="U124" s="3">
        <f t="shared" si="92"/>
        <v>0</v>
      </c>
      <c r="V124" s="163">
        <f t="shared" si="93"/>
        <v>0</v>
      </c>
      <c r="W124" s="162" t="str">
        <f>IF(ISERROR(VLOOKUP(H124,'Directive OSH09 (FR)'!$O$6:$P$10,2,FALSE)),"",VLOOKUP(H124,'Directive OSH09 (FR)'!$O$6:$P$10,2,FALSE))</f>
        <v/>
      </c>
      <c r="X124" s="3" t="str">
        <f>IF(ISERROR(VLOOKUP(I124,'Directive OSH09 (FR)'!$O$13:$P$17,2,FALSE)),"",VLOOKUP(I124,'Directive OSH09 (FR)'!$O$13:$P$17,2,FALSE))</f>
        <v/>
      </c>
      <c r="Y124" s="163" t="str">
        <f t="shared" si="94"/>
        <v/>
      </c>
      <c r="Z124" s="198"/>
      <c r="AA124" s="180"/>
      <c r="AB124" s="180"/>
      <c r="AC124" s="180"/>
      <c r="AD124" s="199"/>
      <c r="AE124" s="198"/>
      <c r="AF124" s="180"/>
      <c r="AG124" s="180"/>
      <c r="AH124" s="180"/>
      <c r="AI124" s="199"/>
    </row>
    <row r="125" spans="1:35" ht="5.25" customHeight="1">
      <c r="A125" s="67"/>
      <c r="B125" s="58"/>
      <c r="C125" s="58"/>
      <c r="D125" s="58"/>
      <c r="E125" s="59"/>
      <c r="F125" s="59"/>
      <c r="G125" s="60"/>
      <c r="H125" s="61"/>
      <c r="I125" s="62"/>
      <c r="J125" s="62" t="str">
        <f t="shared" si="91"/>
        <v/>
      </c>
      <c r="K125" s="63" t="str">
        <f>IF(ISERROR(VLOOKUP(Y125,'Directive OSH09 (FR)'!$T$6:$U$10,2,FALSE)),"",VLOOKUP(Y125,'Directive OSH09 (FR)'!$T$6:$U$10,2,FALSE))</f>
        <v/>
      </c>
      <c r="L125" s="61"/>
      <c r="M125" s="64"/>
      <c r="N125" s="64"/>
      <c r="O125" s="64"/>
      <c r="P125" s="64"/>
      <c r="Q125" s="65"/>
      <c r="R125" s="66"/>
      <c r="S125" s="61">
        <f t="shared" si="90"/>
        <v>0</v>
      </c>
      <c r="T125" s="66">
        <f t="shared" si="90"/>
        <v>0</v>
      </c>
      <c r="U125" s="164">
        <f t="shared" si="92"/>
        <v>0</v>
      </c>
      <c r="V125" s="165">
        <f t="shared" si="93"/>
        <v>0</v>
      </c>
      <c r="W125" s="162" t="str">
        <f>IF(ISERROR(VLOOKUP(H125,'Directive OSH09 (FR)'!$O$6:$P$10,2,FALSE)),"",VLOOKUP(H125,'Directive OSH09 (FR)'!$O$6:$P$10,2,FALSE))</f>
        <v/>
      </c>
      <c r="X125" s="3" t="str">
        <f>IF(ISERROR(VLOOKUP(I125,'Directive OSH09 (FR)'!$O$13:$P$17,2,FALSE)),"",VLOOKUP(I125,'Directive OSH09 (FR)'!$O$13:$P$17,2,FALSE))</f>
        <v/>
      </c>
      <c r="Y125" s="163" t="str">
        <f t="shared" si="94"/>
        <v/>
      </c>
      <c r="Z125" s="198"/>
      <c r="AA125" s="180"/>
      <c r="AB125" s="180"/>
      <c r="AC125" s="180"/>
      <c r="AD125" s="199"/>
      <c r="AE125" s="198"/>
      <c r="AF125" s="180"/>
      <c r="AG125" s="180"/>
      <c r="AH125" s="180"/>
      <c r="AI125" s="199"/>
    </row>
    <row r="126" spans="1:35">
      <c r="A126" s="20" t="s">
        <v>295</v>
      </c>
      <c r="B126" s="6"/>
      <c r="C126" s="6"/>
      <c r="D126" s="6"/>
      <c r="E126" s="22"/>
      <c r="F126" s="22"/>
      <c r="G126" s="31"/>
      <c r="H126" s="23"/>
      <c r="I126" s="6"/>
      <c r="J126" s="13" t="str">
        <f>IF(SUM(J127:J131)=0,"",MAX(J127:J131))</f>
        <v/>
      </c>
      <c r="K126" s="24" t="str">
        <f>IF(ISERROR(VLOOKUP(Y126,'Directive OSH09 (FR)'!$T$6:$U$10,2,FALSE)),"",VLOOKUP(Y126,'Directive OSH09 (FR)'!$T$6:$U$10,2,FALSE))</f>
        <v/>
      </c>
      <c r="L126" s="43" t="str">
        <f>IF(ISERROR(VLOOKUP($A126,Dangers!$B$4:$G$1001,4,FALSE)),"ERR",IF(ISBLANK(VLOOKUP($A126,Dangers!$B$4:$G$1001,4,FALSE)),"","Yes"))</f>
        <v/>
      </c>
      <c r="M126" s="26" t="str">
        <f>IF(ISERROR(VLOOKUP($A126,Dangers!$B$4:$G$1001,6,FALSE)),"ERR",IF(ISBLANK((VLOOKUP($A126,Dangers!$B$4:$G$1001,6,FALSE))),"","Yes"))</f>
        <v/>
      </c>
      <c r="N126" s="26"/>
      <c r="O126" s="26"/>
      <c r="P126" s="26"/>
      <c r="Q126" s="132" t="str">
        <f>IF(OR(L126="Yes",M126="Yes"),MAX(Q127:Q131),"")</f>
        <v/>
      </c>
      <c r="R126" s="34"/>
      <c r="S126" s="43">
        <f>IF(L126="Yes",IF(SUM(S127:S131)=0,0,1),2)</f>
        <v>2</v>
      </c>
      <c r="T126" s="34">
        <f>IF(M126="Yes",IF(SUM(T127:T131)=0,0,1),2)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163" t="str">
        <f>IF(J126="","",IF(J126&gt;=161,5,IF(J126&gt;=65,4,IF(J126&gt;=20,3,IF(J126&gt;=9,2,1)))))</f>
        <v/>
      </c>
      <c r="Z126" s="232"/>
      <c r="AA126" s="233"/>
      <c r="AB126" s="233"/>
      <c r="AC126" s="233"/>
      <c r="AD126" s="234"/>
      <c r="AE126" s="232"/>
      <c r="AF126" s="233"/>
      <c r="AG126" s="233"/>
      <c r="AH126" s="233"/>
      <c r="AI126" s="234"/>
    </row>
    <row r="127" spans="1:35">
      <c r="A127" s="4"/>
      <c r="B127" s="4"/>
      <c r="C127" s="4"/>
      <c r="D127" s="4"/>
      <c r="E127" s="129"/>
      <c r="F127" s="5"/>
      <c r="G127" s="32"/>
      <c r="H127" s="7"/>
      <c r="I127" s="8"/>
      <c r="J127" s="8" t="str">
        <f>IF(ISERROR(W127*X127),"",W127*X127)</f>
        <v/>
      </c>
      <c r="K127" s="14" t="str">
        <f>IF(ISERROR(VLOOKUP(Y127,'Directive OSH09 (FR)'!$T$6:$U$10,2,FALSE)),"",VLOOKUP(Y127,'Directive OSH09 (FR)'!$T$6:$U$10,2,FALSE))</f>
        <v/>
      </c>
      <c r="L127" s="126"/>
      <c r="M127" s="127"/>
      <c r="N127" s="27"/>
      <c r="O127" s="27"/>
      <c r="P127" s="27"/>
      <c r="Q127" s="57"/>
      <c r="R127" s="35"/>
      <c r="S127" s="7">
        <f t="shared" ref="S127:T131" si="95">U127</f>
        <v>0</v>
      </c>
      <c r="T127" s="35">
        <f t="shared" si="95"/>
        <v>0</v>
      </c>
      <c r="U127" s="3">
        <f>IF(A127="",0,IF(Q$126="",1,IF(Q$126+$U$84*365&lt;$U$1,1,0)))</f>
        <v>0</v>
      </c>
      <c r="V127" s="163">
        <f>IF(A127="",0,IF(Q$126="",1,IF(Q$126+$V$84*365&lt;$U$1,1,0)))</f>
        <v>0</v>
      </c>
      <c r="W127" s="162" t="str">
        <f>IF(ISERROR(VLOOKUP(H127,'Directive OSH09 (FR)'!$O$6:$P$10,2,FALSE)),"",VLOOKUP(H127,'Directive OSH09 (FR)'!$O$6:$P$10,2,FALSE))</f>
        <v/>
      </c>
      <c r="X127" s="3" t="str">
        <f>IF(ISERROR(VLOOKUP(I127,'Directive OSH09 (FR)'!$O$13:$P$17,2,FALSE)),"",VLOOKUP(I127,'Directive OSH09 (FR)'!$O$13:$P$17,2,FALSE))</f>
        <v/>
      </c>
      <c r="Y127" s="163" t="str">
        <f>IF(J127="","",IF(J127&gt;=161,5,IF(J127&gt;=65,4,IF(J127&gt;=20,3,IF(J127&gt;=9,2,1)))))</f>
        <v/>
      </c>
      <c r="Z127" s="198"/>
      <c r="AA127" s="180"/>
      <c r="AB127" s="180"/>
      <c r="AC127" s="180"/>
      <c r="AD127" s="199"/>
      <c r="AE127" s="198"/>
      <c r="AF127" s="180"/>
      <c r="AG127" s="180"/>
      <c r="AH127" s="180"/>
      <c r="AI127" s="199"/>
    </row>
    <row r="128" spans="1:35">
      <c r="A128" s="4"/>
      <c r="B128" s="4"/>
      <c r="C128" s="4"/>
      <c r="D128" s="4"/>
      <c r="E128" s="129"/>
      <c r="F128" s="5"/>
      <c r="G128" s="32"/>
      <c r="H128" s="7"/>
      <c r="I128" s="8"/>
      <c r="J128" s="8" t="str">
        <f t="shared" ref="J128:J131" si="96">IF(ISERROR(W128*X128),"",W128*X128)</f>
        <v/>
      </c>
      <c r="K128" s="14" t="str">
        <f>IF(ISERROR(VLOOKUP(Y128,'Directive OSH09 (FR)'!$T$6:$U$10,2,FALSE)),"",VLOOKUP(Y128,'Directive OSH09 (FR)'!$T$6:$U$10,2,FALSE))</f>
        <v/>
      </c>
      <c r="L128" s="126"/>
      <c r="M128" s="127"/>
      <c r="N128" s="27"/>
      <c r="O128" s="27"/>
      <c r="P128" s="27"/>
      <c r="Q128" s="57"/>
      <c r="R128" s="35"/>
      <c r="S128" s="7">
        <f t="shared" si="95"/>
        <v>0</v>
      </c>
      <c r="T128" s="35">
        <f t="shared" si="95"/>
        <v>0</v>
      </c>
      <c r="U128" s="3">
        <f t="shared" ref="U128:U131" si="97">IF(A128="",0,IF(Q$126="",1,IF(Q$126+$U$84*365&lt;$U$1,1,0)))</f>
        <v>0</v>
      </c>
      <c r="V128" s="163">
        <f t="shared" ref="V128:V131" si="98">IF(A128="",0,IF(Q$126="",1,IF(Q$126+$V$84*365&lt;$U$1,1,0)))</f>
        <v>0</v>
      </c>
      <c r="W128" s="162" t="str">
        <f>IF(ISERROR(VLOOKUP(H128,'Directive OSH09 (FR)'!$O$6:$P$10,2,FALSE)),"",VLOOKUP(H128,'Directive OSH09 (FR)'!$O$6:$P$10,2,FALSE))</f>
        <v/>
      </c>
      <c r="X128" s="3" t="str">
        <f>IF(ISERROR(VLOOKUP(I128,'Directive OSH09 (FR)'!$O$13:$P$17,2,FALSE)),"",VLOOKUP(I128,'Directive OSH09 (FR)'!$O$13:$P$17,2,FALSE))</f>
        <v/>
      </c>
      <c r="Y128" s="163" t="str">
        <f t="shared" ref="Y128:Y131" si="99">IF(J128="","",IF(J128&gt;=161,5,IF(J128&gt;=65,4,IF(J128&gt;=20,3,IF(J128&gt;=9,2,1)))))</f>
        <v/>
      </c>
      <c r="Z128" s="198"/>
      <c r="AA128" s="180"/>
      <c r="AB128" s="180"/>
      <c r="AC128" s="180"/>
      <c r="AD128" s="199"/>
      <c r="AE128" s="198"/>
      <c r="AF128" s="180"/>
      <c r="AG128" s="180"/>
      <c r="AH128" s="180"/>
      <c r="AI128" s="199"/>
    </row>
    <row r="129" spans="1:35">
      <c r="A129" s="4"/>
      <c r="B129" s="4"/>
      <c r="C129" s="4"/>
      <c r="D129" s="4"/>
      <c r="E129" s="129"/>
      <c r="F129" s="5"/>
      <c r="G129" s="32"/>
      <c r="H129" s="7"/>
      <c r="I129" s="8"/>
      <c r="J129" s="8" t="str">
        <f t="shared" si="96"/>
        <v/>
      </c>
      <c r="K129" s="14" t="str">
        <f>IF(ISERROR(VLOOKUP(Y129,'Directive OSH09 (FR)'!$T$6:$U$10,2,FALSE)),"",VLOOKUP(Y129,'Directive OSH09 (FR)'!$T$6:$U$10,2,FALSE))</f>
        <v/>
      </c>
      <c r="L129" s="126"/>
      <c r="M129" s="127"/>
      <c r="N129" s="27"/>
      <c r="O129" s="27"/>
      <c r="P129" s="27"/>
      <c r="Q129" s="57"/>
      <c r="R129" s="35"/>
      <c r="S129" s="7">
        <f t="shared" si="95"/>
        <v>0</v>
      </c>
      <c r="T129" s="35">
        <f t="shared" si="95"/>
        <v>0</v>
      </c>
      <c r="U129" s="3">
        <f t="shared" si="97"/>
        <v>0</v>
      </c>
      <c r="V129" s="163">
        <f t="shared" si="98"/>
        <v>0</v>
      </c>
      <c r="W129" s="162" t="str">
        <f>IF(ISERROR(VLOOKUP(H129,'Directive OSH09 (FR)'!$O$6:$P$10,2,FALSE)),"",VLOOKUP(H129,'Directive OSH09 (FR)'!$O$6:$P$10,2,FALSE))</f>
        <v/>
      </c>
      <c r="X129" s="3" t="str">
        <f>IF(ISERROR(VLOOKUP(I129,'Directive OSH09 (FR)'!$O$13:$P$17,2,FALSE)),"",VLOOKUP(I129,'Directive OSH09 (FR)'!$O$13:$P$17,2,FALSE))</f>
        <v/>
      </c>
      <c r="Y129" s="163" t="str">
        <f t="shared" si="99"/>
        <v/>
      </c>
      <c r="Z129" s="198"/>
      <c r="AA129" s="180"/>
      <c r="AB129" s="180"/>
      <c r="AC129" s="180"/>
      <c r="AD129" s="199"/>
      <c r="AE129" s="198"/>
      <c r="AF129" s="180"/>
      <c r="AG129" s="180"/>
      <c r="AH129" s="180"/>
      <c r="AI129" s="199"/>
    </row>
    <row r="130" spans="1:35">
      <c r="A130" s="4"/>
      <c r="B130" s="4"/>
      <c r="C130" s="4"/>
      <c r="D130" s="4"/>
      <c r="E130" s="129"/>
      <c r="F130" s="5"/>
      <c r="G130" s="32"/>
      <c r="H130" s="7"/>
      <c r="I130" s="8"/>
      <c r="J130" s="8" t="str">
        <f t="shared" si="96"/>
        <v/>
      </c>
      <c r="K130" s="14" t="str">
        <f>IF(ISERROR(VLOOKUP(Y130,'Directive OSH09 (FR)'!$T$6:$U$10,2,FALSE)),"",VLOOKUP(Y130,'Directive OSH09 (FR)'!$T$6:$U$10,2,FALSE))</f>
        <v/>
      </c>
      <c r="L130" s="126"/>
      <c r="M130" s="127"/>
      <c r="N130" s="27"/>
      <c r="O130" s="27"/>
      <c r="P130" s="27"/>
      <c r="Q130" s="57"/>
      <c r="R130" s="35"/>
      <c r="S130" s="7">
        <f t="shared" si="95"/>
        <v>0</v>
      </c>
      <c r="T130" s="35">
        <f t="shared" si="95"/>
        <v>0</v>
      </c>
      <c r="U130" s="3">
        <f t="shared" si="97"/>
        <v>0</v>
      </c>
      <c r="V130" s="163">
        <f t="shared" si="98"/>
        <v>0</v>
      </c>
      <c r="W130" s="162" t="str">
        <f>IF(ISERROR(VLOOKUP(H130,'Directive OSH09 (FR)'!$O$6:$P$10,2,FALSE)),"",VLOOKUP(H130,'Directive OSH09 (FR)'!$O$6:$P$10,2,FALSE))</f>
        <v/>
      </c>
      <c r="X130" s="3" t="str">
        <f>IF(ISERROR(VLOOKUP(I130,'Directive OSH09 (FR)'!$O$13:$P$17,2,FALSE)),"",VLOOKUP(I130,'Directive OSH09 (FR)'!$O$13:$P$17,2,FALSE))</f>
        <v/>
      </c>
      <c r="Y130" s="163" t="str">
        <f t="shared" si="99"/>
        <v/>
      </c>
      <c r="Z130" s="198"/>
      <c r="AA130" s="180"/>
      <c r="AB130" s="180"/>
      <c r="AC130" s="180"/>
      <c r="AD130" s="199"/>
      <c r="AE130" s="198"/>
      <c r="AF130" s="180"/>
      <c r="AG130" s="180"/>
      <c r="AH130" s="180"/>
      <c r="AI130" s="199"/>
    </row>
    <row r="131" spans="1:35" ht="5.25" customHeight="1">
      <c r="A131" s="67"/>
      <c r="B131" s="58"/>
      <c r="C131" s="58"/>
      <c r="D131" s="58"/>
      <c r="E131" s="59"/>
      <c r="F131" s="59"/>
      <c r="G131" s="60"/>
      <c r="H131" s="61"/>
      <c r="I131" s="62"/>
      <c r="J131" s="62" t="str">
        <f t="shared" si="96"/>
        <v/>
      </c>
      <c r="K131" s="63" t="str">
        <f>IF(ISERROR(VLOOKUP(Y131,'Directive OSH09 (FR)'!$T$6:$U$10,2,FALSE)),"",VLOOKUP(Y131,'Directive OSH09 (FR)'!$T$6:$U$10,2,FALSE))</f>
        <v/>
      </c>
      <c r="L131" s="61"/>
      <c r="M131" s="64"/>
      <c r="N131" s="64"/>
      <c r="O131" s="64"/>
      <c r="P131" s="64"/>
      <c r="Q131" s="65"/>
      <c r="R131" s="66"/>
      <c r="S131" s="61">
        <f t="shared" si="95"/>
        <v>0</v>
      </c>
      <c r="T131" s="66">
        <f t="shared" si="95"/>
        <v>0</v>
      </c>
      <c r="U131" s="164">
        <f t="shared" si="97"/>
        <v>0</v>
      </c>
      <c r="V131" s="165">
        <f t="shared" si="98"/>
        <v>0</v>
      </c>
      <c r="W131" s="162" t="str">
        <f>IF(ISERROR(VLOOKUP(H131,'Directive OSH09 (FR)'!$O$6:$P$10,2,FALSE)),"",VLOOKUP(H131,'Directive OSH09 (FR)'!$O$6:$P$10,2,FALSE))</f>
        <v/>
      </c>
      <c r="X131" s="3" t="str">
        <f>IF(ISERROR(VLOOKUP(I131,'Directive OSH09 (FR)'!$O$13:$P$17,2,FALSE)),"",VLOOKUP(I131,'Directive OSH09 (FR)'!$O$13:$P$17,2,FALSE))</f>
        <v/>
      </c>
      <c r="Y131" s="163" t="str">
        <f t="shared" si="99"/>
        <v/>
      </c>
      <c r="Z131" s="198"/>
      <c r="AA131" s="180"/>
      <c r="AB131" s="180"/>
      <c r="AC131" s="180"/>
      <c r="AD131" s="199"/>
      <c r="AE131" s="198"/>
      <c r="AF131" s="180"/>
      <c r="AG131" s="180"/>
      <c r="AH131" s="180"/>
      <c r="AI131" s="199"/>
    </row>
    <row r="132" spans="1:35">
      <c r="A132" s="20" t="s">
        <v>296</v>
      </c>
      <c r="B132" s="6"/>
      <c r="C132" s="6"/>
      <c r="D132" s="6"/>
      <c r="E132" s="22"/>
      <c r="F132" s="22"/>
      <c r="G132" s="31"/>
      <c r="H132" s="23"/>
      <c r="I132" s="6"/>
      <c r="J132" s="13" t="str">
        <f>IF(SUM(J133:J137)=0,"",MAX(J133:J137))</f>
        <v/>
      </c>
      <c r="K132" s="24" t="str">
        <f>IF(ISERROR(VLOOKUP(Y132,'Directive OSH09 (FR)'!$T$6:$U$10,2,FALSE)),"",VLOOKUP(Y132,'Directive OSH09 (FR)'!$T$6:$U$10,2,FALSE))</f>
        <v/>
      </c>
      <c r="L132" s="43" t="str">
        <f>IF(ISERROR(VLOOKUP($A132,Dangers!$B$4:$G$1001,4,FALSE)),"ERR",IF(ISBLANK(VLOOKUP($A132,Dangers!$B$4:$G$1001,4,FALSE)),"","Yes"))</f>
        <v/>
      </c>
      <c r="M132" s="26" t="str">
        <f>IF(ISERROR(VLOOKUP($A132,Dangers!$B$4:$G$1001,6,FALSE)),"ERR",IF(ISBLANK((VLOOKUP($A132,Dangers!$B$4:$G$1001,6,FALSE))),"","Yes"))</f>
        <v/>
      </c>
      <c r="N132" s="26"/>
      <c r="O132" s="26"/>
      <c r="P132" s="26"/>
      <c r="Q132" s="132" t="str">
        <f>IF(OR(L132="Yes",M132="Yes"),MAX(Q133:Q137),"")</f>
        <v/>
      </c>
      <c r="R132" s="34"/>
      <c r="S132" s="43">
        <f>IF(L132="Yes",IF(SUM(S133:S137)=0,0,1),2)</f>
        <v>2</v>
      </c>
      <c r="T132" s="34">
        <f>IF(M132="Yes",IF(SUM(T133:T137)=0,0,1),2)</f>
        <v>2</v>
      </c>
      <c r="U132" s="160">
        <v>3</v>
      </c>
      <c r="V132" s="161">
        <v>0</v>
      </c>
      <c r="W132" s="162" t="str">
        <f>IF(ISERROR(VLOOKUP(H132,'Directive OSH09 (FR)'!$O$6:$P$10,2,FALSE)),"",VLOOKUP(H132,'Directive OSH09 (FR)'!$O$6:$P$10,2,FALSE))</f>
        <v/>
      </c>
      <c r="X132" s="3" t="str">
        <f>IF(ISERROR(VLOOKUP(I132,'Directive OSH09 (FR)'!$O$13:$P$17,2,FALSE)),"",VLOOKUP(I132,'Directive OSH09 (FR)'!$O$13:$P$17,2,FALSE))</f>
        <v/>
      </c>
      <c r="Y132" s="163" t="str">
        <f>IF(J132="","",IF(J132&gt;=161,5,IF(J132&gt;=65,4,IF(J132&gt;=20,3,IF(J132&gt;=9,2,1)))))</f>
        <v/>
      </c>
      <c r="Z132" s="232"/>
      <c r="AA132" s="233"/>
      <c r="AB132" s="233"/>
      <c r="AC132" s="233"/>
      <c r="AD132" s="234"/>
      <c r="AE132" s="232"/>
      <c r="AF132" s="233"/>
      <c r="AG132" s="233"/>
      <c r="AH132" s="233"/>
      <c r="AI132" s="234"/>
    </row>
    <row r="133" spans="1:35">
      <c r="A133" s="4"/>
      <c r="B133" s="4"/>
      <c r="C133" s="4"/>
      <c r="D133" s="4"/>
      <c r="E133" s="129"/>
      <c r="F133" s="5"/>
      <c r="G133" s="32"/>
      <c r="H133" s="7"/>
      <c r="I133" s="8"/>
      <c r="J133" s="8" t="str">
        <f>IF(ISERROR(W133*X133),"",W133*X133)</f>
        <v/>
      </c>
      <c r="K133" s="14" t="str">
        <f>IF(ISERROR(VLOOKUP(Y133,'Directive OSH09 (FR)'!$T$6:$U$10,2,FALSE)),"",VLOOKUP(Y133,'Directive OSH09 (FR)'!$T$6:$U$10,2,FALSE))</f>
        <v/>
      </c>
      <c r="L133" s="126"/>
      <c r="M133" s="127"/>
      <c r="N133" s="27"/>
      <c r="O133" s="27"/>
      <c r="P133" s="27"/>
      <c r="Q133" s="57"/>
      <c r="R133" s="35"/>
      <c r="S133" s="7">
        <f t="shared" ref="S133:T137" si="100">U133</f>
        <v>0</v>
      </c>
      <c r="T133" s="35">
        <f t="shared" si="100"/>
        <v>0</v>
      </c>
      <c r="U133" s="3">
        <f>IF(A133="",0,IF(Q$132="",1,IF(Q$132+$U$84*365&lt;$U$1,1,0)))</f>
        <v>0</v>
      </c>
      <c r="V133" s="163">
        <f>IF(A133="",0,IF(Q$132="",1,IF(Q$132+$V$84*365&lt;$U$1,1,0)))</f>
        <v>0</v>
      </c>
      <c r="W133" s="162" t="str">
        <f>IF(ISERROR(VLOOKUP(H133,'Directive OSH09 (FR)'!$O$6:$P$10,2,FALSE)),"",VLOOKUP(H133,'Directive OSH09 (FR)'!$O$6:$P$10,2,FALSE))</f>
        <v/>
      </c>
      <c r="X133" s="3" t="str">
        <f>IF(ISERROR(VLOOKUP(I133,'Directive OSH09 (FR)'!$O$13:$P$17,2,FALSE)),"",VLOOKUP(I133,'Directive OSH09 (FR)'!$O$13:$P$17,2,FALSE))</f>
        <v/>
      </c>
      <c r="Y133" s="163" t="str">
        <f>IF(J133="","",IF(J133&gt;=161,5,IF(J133&gt;=65,4,IF(J133&gt;=20,3,IF(J133&gt;=9,2,1)))))</f>
        <v/>
      </c>
      <c r="Z133" s="211"/>
      <c r="AA133" s="180"/>
      <c r="AB133" s="180"/>
      <c r="AC133" s="180"/>
      <c r="AD133" s="199"/>
      <c r="AE133" s="198"/>
      <c r="AF133" s="180"/>
      <c r="AG133" s="180"/>
      <c r="AH133" s="180"/>
      <c r="AI133" s="199"/>
    </row>
    <row r="134" spans="1:35">
      <c r="A134" s="4"/>
      <c r="B134" s="4"/>
      <c r="C134" s="4"/>
      <c r="D134" s="4"/>
      <c r="E134" s="129"/>
      <c r="F134" s="5"/>
      <c r="G134" s="32"/>
      <c r="H134" s="7"/>
      <c r="I134" s="8"/>
      <c r="J134" s="8" t="str">
        <f t="shared" ref="J134:J137" si="101">IF(ISERROR(W134*X134),"",W134*X134)</f>
        <v/>
      </c>
      <c r="K134" s="14" t="str">
        <f>IF(ISERROR(VLOOKUP(Y134,'Directive OSH09 (FR)'!$T$6:$U$10,2,FALSE)),"",VLOOKUP(Y134,'Directive OSH09 (FR)'!$T$6:$U$10,2,FALSE))</f>
        <v/>
      </c>
      <c r="L134" s="126"/>
      <c r="M134" s="127"/>
      <c r="N134" s="27"/>
      <c r="O134" s="27"/>
      <c r="P134" s="27"/>
      <c r="Q134" s="57"/>
      <c r="R134" s="35"/>
      <c r="S134" s="7">
        <f t="shared" si="100"/>
        <v>0</v>
      </c>
      <c r="T134" s="35">
        <f t="shared" si="100"/>
        <v>0</v>
      </c>
      <c r="U134" s="3">
        <f t="shared" ref="U134:U137" si="102">IF(A134="",0,IF(Q$132="",1,IF(Q$132+$U$84*365&lt;$U$1,1,0)))</f>
        <v>0</v>
      </c>
      <c r="V134" s="163">
        <f t="shared" ref="V134:V137" si="103">IF(A134="",0,IF(Q$132="",1,IF(Q$132+$V$84*365&lt;$U$1,1,0)))</f>
        <v>0</v>
      </c>
      <c r="W134" s="162" t="str">
        <f>IF(ISERROR(VLOOKUP(H134,'Directive OSH09 (FR)'!$O$6:$P$10,2,FALSE)),"",VLOOKUP(H134,'Directive OSH09 (FR)'!$O$6:$P$10,2,FALSE))</f>
        <v/>
      </c>
      <c r="X134" s="3" t="str">
        <f>IF(ISERROR(VLOOKUP(I134,'Directive OSH09 (FR)'!$O$13:$P$17,2,FALSE)),"",VLOOKUP(I134,'Directive OSH09 (FR)'!$O$13:$P$17,2,FALSE))</f>
        <v/>
      </c>
      <c r="Y134" s="163" t="str">
        <f t="shared" ref="Y134:Y137" si="104">IF(J134="","",IF(J134&gt;=161,5,IF(J134&gt;=65,4,IF(J134&gt;=20,3,IF(J134&gt;=9,2,1)))))</f>
        <v/>
      </c>
      <c r="Z134" s="198"/>
      <c r="AA134" s="180"/>
      <c r="AB134" s="180"/>
      <c r="AC134" s="180"/>
      <c r="AD134" s="199"/>
      <c r="AE134" s="198"/>
      <c r="AF134" s="180"/>
      <c r="AG134" s="180"/>
      <c r="AH134" s="180"/>
      <c r="AI134" s="199"/>
    </row>
    <row r="135" spans="1:35">
      <c r="A135" s="4"/>
      <c r="B135" s="4"/>
      <c r="C135" s="4"/>
      <c r="D135" s="4"/>
      <c r="E135" s="129"/>
      <c r="F135" s="5"/>
      <c r="G135" s="32"/>
      <c r="H135" s="7"/>
      <c r="I135" s="8"/>
      <c r="J135" s="8" t="str">
        <f t="shared" si="101"/>
        <v/>
      </c>
      <c r="K135" s="14" t="str">
        <f>IF(ISERROR(VLOOKUP(Y135,'Directive OSH09 (FR)'!$T$6:$U$10,2,FALSE)),"",VLOOKUP(Y135,'Directive OSH09 (FR)'!$T$6:$U$10,2,FALSE))</f>
        <v/>
      </c>
      <c r="L135" s="126"/>
      <c r="M135" s="127"/>
      <c r="N135" s="27"/>
      <c r="O135" s="27"/>
      <c r="P135" s="27"/>
      <c r="Q135" s="57"/>
      <c r="R135" s="35"/>
      <c r="S135" s="7">
        <f t="shared" si="100"/>
        <v>0</v>
      </c>
      <c r="T135" s="35">
        <f t="shared" si="100"/>
        <v>0</v>
      </c>
      <c r="U135" s="3">
        <f t="shared" si="102"/>
        <v>0</v>
      </c>
      <c r="V135" s="163">
        <f t="shared" si="103"/>
        <v>0</v>
      </c>
      <c r="W135" s="162" t="str">
        <f>IF(ISERROR(VLOOKUP(H135,'Directive OSH09 (FR)'!$O$6:$P$10,2,FALSE)),"",VLOOKUP(H135,'Directive OSH09 (FR)'!$O$6:$P$10,2,FALSE))</f>
        <v/>
      </c>
      <c r="X135" s="3" t="str">
        <f>IF(ISERROR(VLOOKUP(I135,'Directive OSH09 (FR)'!$O$13:$P$17,2,FALSE)),"",VLOOKUP(I135,'Directive OSH09 (FR)'!$O$13:$P$17,2,FALSE))</f>
        <v/>
      </c>
      <c r="Y135" s="163" t="str">
        <f t="shared" si="104"/>
        <v/>
      </c>
      <c r="Z135" s="198"/>
      <c r="AA135" s="180"/>
      <c r="AB135" s="180"/>
      <c r="AC135" s="180"/>
      <c r="AD135" s="199"/>
      <c r="AE135" s="198"/>
      <c r="AF135" s="180"/>
      <c r="AG135" s="180"/>
      <c r="AH135" s="180"/>
      <c r="AI135" s="199"/>
    </row>
    <row r="136" spans="1:35">
      <c r="A136" s="4"/>
      <c r="B136" s="4"/>
      <c r="C136" s="4"/>
      <c r="D136" s="4"/>
      <c r="E136" s="129"/>
      <c r="F136" s="5"/>
      <c r="G136" s="32"/>
      <c r="H136" s="7"/>
      <c r="I136" s="8"/>
      <c r="J136" s="8" t="str">
        <f t="shared" si="101"/>
        <v/>
      </c>
      <c r="K136" s="14" t="str">
        <f>IF(ISERROR(VLOOKUP(Y136,'Directive OSH09 (FR)'!$T$6:$U$10,2,FALSE)),"",VLOOKUP(Y136,'Directive OSH09 (FR)'!$T$6:$U$10,2,FALSE))</f>
        <v/>
      </c>
      <c r="L136" s="126"/>
      <c r="M136" s="127"/>
      <c r="N136" s="27"/>
      <c r="O136" s="27"/>
      <c r="P136" s="27"/>
      <c r="Q136" s="57"/>
      <c r="R136" s="35"/>
      <c r="S136" s="7">
        <f t="shared" si="100"/>
        <v>0</v>
      </c>
      <c r="T136" s="35">
        <f t="shared" si="100"/>
        <v>0</v>
      </c>
      <c r="U136" s="3">
        <f t="shared" si="102"/>
        <v>0</v>
      </c>
      <c r="V136" s="163">
        <f t="shared" si="103"/>
        <v>0</v>
      </c>
      <c r="W136" s="162" t="str">
        <f>IF(ISERROR(VLOOKUP(H136,'Directive OSH09 (FR)'!$O$6:$P$10,2,FALSE)),"",VLOOKUP(H136,'Directive OSH09 (FR)'!$O$6:$P$10,2,FALSE))</f>
        <v/>
      </c>
      <c r="X136" s="3" t="str">
        <f>IF(ISERROR(VLOOKUP(I136,'Directive OSH09 (FR)'!$O$13:$P$17,2,FALSE)),"",VLOOKUP(I136,'Directive OSH09 (FR)'!$O$13:$P$17,2,FALSE))</f>
        <v/>
      </c>
      <c r="Y136" s="163" t="str">
        <f t="shared" si="104"/>
        <v/>
      </c>
      <c r="Z136" s="198"/>
      <c r="AA136" s="180"/>
      <c r="AB136" s="180"/>
      <c r="AC136" s="180"/>
      <c r="AD136" s="199"/>
      <c r="AE136" s="198"/>
      <c r="AF136" s="180"/>
      <c r="AG136" s="180"/>
      <c r="AH136" s="180"/>
      <c r="AI136" s="199"/>
    </row>
    <row r="137" spans="1:35" ht="5.25" customHeight="1">
      <c r="A137" s="67"/>
      <c r="B137" s="58"/>
      <c r="C137" s="58"/>
      <c r="D137" s="58"/>
      <c r="E137" s="59"/>
      <c r="F137" s="59"/>
      <c r="G137" s="60"/>
      <c r="H137" s="61"/>
      <c r="I137" s="62"/>
      <c r="J137" s="62" t="str">
        <f t="shared" si="101"/>
        <v/>
      </c>
      <c r="K137" s="63" t="str">
        <f>IF(ISERROR(VLOOKUP(Y137,'Directive OSH09 (FR)'!$T$6:$U$10,2,FALSE)),"",VLOOKUP(Y137,'Directive OSH09 (FR)'!$T$6:$U$10,2,FALSE))</f>
        <v/>
      </c>
      <c r="L137" s="61"/>
      <c r="M137" s="64"/>
      <c r="N137" s="64"/>
      <c r="O137" s="64"/>
      <c r="P137" s="64"/>
      <c r="Q137" s="65"/>
      <c r="R137" s="66"/>
      <c r="S137" s="61">
        <f t="shared" si="100"/>
        <v>0</v>
      </c>
      <c r="T137" s="66">
        <f t="shared" si="100"/>
        <v>0</v>
      </c>
      <c r="U137" s="164">
        <f t="shared" si="102"/>
        <v>0</v>
      </c>
      <c r="V137" s="165">
        <f t="shared" si="103"/>
        <v>0</v>
      </c>
      <c r="W137" s="162" t="str">
        <f>IF(ISERROR(VLOOKUP(H137,'Directive OSH09 (FR)'!$O$6:$P$10,2,FALSE)),"",VLOOKUP(H137,'Directive OSH09 (FR)'!$O$6:$P$10,2,FALSE))</f>
        <v/>
      </c>
      <c r="X137" s="3" t="str">
        <f>IF(ISERROR(VLOOKUP(I137,'Directive OSH09 (FR)'!$O$13:$P$17,2,FALSE)),"",VLOOKUP(I137,'Directive OSH09 (FR)'!$O$13:$P$17,2,FALSE))</f>
        <v/>
      </c>
      <c r="Y137" s="163" t="str">
        <f t="shared" si="104"/>
        <v/>
      </c>
      <c r="Z137" s="198"/>
      <c r="AA137" s="180"/>
      <c r="AB137" s="180"/>
      <c r="AC137" s="180"/>
      <c r="AD137" s="199"/>
      <c r="AE137" s="198"/>
      <c r="AF137" s="180"/>
      <c r="AG137" s="180"/>
      <c r="AH137" s="180"/>
      <c r="AI137" s="199"/>
    </row>
    <row r="138" spans="1:35">
      <c r="A138" s="20" t="s">
        <v>297</v>
      </c>
      <c r="B138" s="6"/>
      <c r="C138" s="6"/>
      <c r="D138" s="6"/>
      <c r="E138" s="22"/>
      <c r="F138" s="22"/>
      <c r="G138" s="31"/>
      <c r="H138" s="23"/>
      <c r="I138" s="6"/>
      <c r="J138" s="13" t="str">
        <f>IF(SUM(J139:J143)=0,"",MAX(J139:J143))</f>
        <v/>
      </c>
      <c r="K138" s="24" t="str">
        <f>IF(ISERROR(VLOOKUP(Y138,'Directive OSH09 (FR)'!$T$6:$U$10,2,FALSE)),"",VLOOKUP(Y138,'Directive OSH09 (FR)'!$T$6:$U$10,2,FALSE))</f>
        <v/>
      </c>
      <c r="L138" s="43" t="str">
        <f>IF(ISERROR(VLOOKUP($A138,Dangers!$B$4:$G$1001,4,FALSE)),"ERR",IF(ISBLANK(VLOOKUP($A138,Dangers!$B$4:$G$1001,4,FALSE)),"","Yes"))</f>
        <v/>
      </c>
      <c r="M138" s="26" t="str">
        <f>IF(ISERROR(VLOOKUP($A138,Dangers!$B$4:$G$1001,6,FALSE)),"ERR",IF(ISBLANK((VLOOKUP($A138,Dangers!$B$4:$G$1001,6,FALSE))),"","Yes"))</f>
        <v>Yes</v>
      </c>
      <c r="N138" s="26"/>
      <c r="O138" s="26"/>
      <c r="P138" s="26"/>
      <c r="Q138" s="132">
        <f>IF(OR(L138="Yes",M138="Yes"),MAX(Q139:Q143),"")</f>
        <v>0</v>
      </c>
      <c r="R138" s="34"/>
      <c r="S138" s="43">
        <f>IF(L138="Yes",IF(SUM(S139:S143)=0,0,1),2)</f>
        <v>2</v>
      </c>
      <c r="T138" s="34">
        <f>IF(M138="Yes",IF(SUM(T139:T143)=0,0,1),2)</f>
        <v>0</v>
      </c>
      <c r="U138" s="160">
        <v>1</v>
      </c>
      <c r="V138" s="161">
        <v>3</v>
      </c>
      <c r="W138" s="162" t="str">
        <f>IF(ISERROR(VLOOKUP(H138,'Directive OSH09 (FR)'!$O$6:$P$10,2,FALSE)),"",VLOOKUP(H138,'Directive OSH09 (FR)'!$O$6:$P$10,2,FALSE))</f>
        <v/>
      </c>
      <c r="X138" s="3" t="str">
        <f>IF(ISERROR(VLOOKUP(I138,'Directive OSH09 (FR)'!$O$13:$P$17,2,FALSE)),"",VLOOKUP(I138,'Directive OSH09 (FR)'!$O$13:$P$17,2,FALSE))</f>
        <v/>
      </c>
      <c r="Y138" s="163" t="str">
        <f>IF(J138="","",IF(J138&gt;=161,5,IF(J138&gt;=65,4,IF(J138&gt;=20,3,IF(J138&gt;=9,2,1)))))</f>
        <v/>
      </c>
      <c r="Z138" s="232"/>
      <c r="AA138" s="233"/>
      <c r="AB138" s="233"/>
      <c r="AC138" s="233"/>
      <c r="AD138" s="234"/>
      <c r="AE138" s="232"/>
      <c r="AF138" s="233"/>
      <c r="AG138" s="233"/>
      <c r="AH138" s="233"/>
      <c r="AI138" s="234"/>
    </row>
    <row r="139" spans="1:35">
      <c r="A139" s="4"/>
      <c r="B139" s="4"/>
      <c r="C139" s="4"/>
      <c r="D139" s="4"/>
      <c r="E139" s="129"/>
      <c r="F139" s="5"/>
      <c r="G139" s="32"/>
      <c r="H139" s="7"/>
      <c r="I139" s="8"/>
      <c r="J139" s="8" t="str">
        <f>IF(ISERROR(W139*X139),"",W139*X139)</f>
        <v/>
      </c>
      <c r="K139" s="14" t="str">
        <f>IF(ISERROR(VLOOKUP(Y139,'Directive OSH09 (FR)'!$T$6:$U$10,2,FALSE)),"",VLOOKUP(Y139,'Directive OSH09 (FR)'!$T$6:$U$10,2,FALSE))</f>
        <v/>
      </c>
      <c r="L139" s="126"/>
      <c r="M139" s="127"/>
      <c r="N139" s="27"/>
      <c r="O139" s="27"/>
      <c r="P139" s="27"/>
      <c r="Q139" s="57"/>
      <c r="R139" s="35"/>
      <c r="S139" s="7">
        <f t="shared" ref="S139:T143" si="105">U139</f>
        <v>0</v>
      </c>
      <c r="T139" s="35">
        <f t="shared" si="105"/>
        <v>0</v>
      </c>
      <c r="U139" s="3">
        <f>IF(A139="",0,IF(Q$138="",1,IF(Q$138+$U$84*365&lt;$U$1,1,0)))</f>
        <v>0</v>
      </c>
      <c r="V139" s="163">
        <f>IF(A139="",0,IF(Q$138="",1,IF(Q$138+$V$84*365&lt;$U$1,1,0)))</f>
        <v>0</v>
      </c>
      <c r="W139" s="162" t="str">
        <f>IF(ISERROR(VLOOKUP(H139,'Directive OSH09 (FR)'!$O$6:$P$10,2,FALSE)),"",VLOOKUP(H139,'Directive OSH09 (FR)'!$O$6:$P$10,2,FALSE))</f>
        <v/>
      </c>
      <c r="X139" s="3" t="str">
        <f>IF(ISERROR(VLOOKUP(I139,'Directive OSH09 (FR)'!$O$13:$P$17,2,FALSE)),"",VLOOKUP(I139,'Directive OSH09 (FR)'!$O$13:$P$17,2,FALSE))</f>
        <v/>
      </c>
      <c r="Y139" s="163" t="str">
        <f>IF(J139="","",IF(J139&gt;=161,5,IF(J139&gt;=65,4,IF(J139&gt;=20,3,IF(J139&gt;=9,2,1)))))</f>
        <v/>
      </c>
      <c r="Z139" s="198"/>
      <c r="AA139" s="180"/>
      <c r="AB139" s="180"/>
      <c r="AC139" s="180"/>
      <c r="AD139" s="199"/>
      <c r="AE139" s="198"/>
      <c r="AF139" s="180"/>
      <c r="AG139" s="180"/>
      <c r="AH139" s="180"/>
      <c r="AI139" s="199"/>
    </row>
    <row r="140" spans="1:35">
      <c r="A140" s="4"/>
      <c r="B140" s="4"/>
      <c r="C140" s="4"/>
      <c r="D140" s="4"/>
      <c r="E140" s="129"/>
      <c r="F140" s="5"/>
      <c r="G140" s="32"/>
      <c r="H140" s="7"/>
      <c r="I140" s="8"/>
      <c r="J140" s="8" t="str">
        <f t="shared" ref="J140:J143" si="106">IF(ISERROR(W140*X140),"",W140*X140)</f>
        <v/>
      </c>
      <c r="K140" s="14" t="str">
        <f>IF(ISERROR(VLOOKUP(Y140,'Directive OSH09 (FR)'!$T$6:$U$10,2,FALSE)),"",VLOOKUP(Y140,'Directive OSH09 (FR)'!$T$6:$U$10,2,FALSE))</f>
        <v/>
      </c>
      <c r="L140" s="126"/>
      <c r="M140" s="127"/>
      <c r="N140" s="27"/>
      <c r="O140" s="27"/>
      <c r="P140" s="27"/>
      <c r="Q140" s="57"/>
      <c r="R140" s="35"/>
      <c r="S140" s="7">
        <f t="shared" si="105"/>
        <v>0</v>
      </c>
      <c r="T140" s="35">
        <f t="shared" si="105"/>
        <v>0</v>
      </c>
      <c r="U140" s="3">
        <f t="shared" ref="U140:U143" si="107">IF(A140="",0,IF(Q$138="",1,IF(Q$138+$U$84*365&lt;$U$1,1,0)))</f>
        <v>0</v>
      </c>
      <c r="V140" s="163">
        <f t="shared" ref="V140:V143" si="108">IF(A140="",0,IF(Q$138="",1,IF(Q$138+$V$84*365&lt;$U$1,1,0)))</f>
        <v>0</v>
      </c>
      <c r="W140" s="162" t="str">
        <f>IF(ISERROR(VLOOKUP(H140,'Directive OSH09 (FR)'!$O$6:$P$10,2,FALSE)),"",VLOOKUP(H140,'Directive OSH09 (FR)'!$O$6:$P$10,2,FALSE))</f>
        <v/>
      </c>
      <c r="X140" s="3" t="str">
        <f>IF(ISERROR(VLOOKUP(I140,'Directive OSH09 (FR)'!$O$13:$P$17,2,FALSE)),"",VLOOKUP(I140,'Directive OSH09 (FR)'!$O$13:$P$17,2,FALSE))</f>
        <v/>
      </c>
      <c r="Y140" s="163" t="str">
        <f t="shared" ref="Y140:Y143" si="109">IF(J140="","",IF(J140&gt;=161,5,IF(J140&gt;=65,4,IF(J140&gt;=20,3,IF(J140&gt;=9,2,1)))))</f>
        <v/>
      </c>
      <c r="Z140" s="198"/>
      <c r="AA140" s="180"/>
      <c r="AB140" s="180"/>
      <c r="AC140" s="180"/>
      <c r="AD140" s="199"/>
      <c r="AE140" s="198"/>
      <c r="AF140" s="180"/>
      <c r="AG140" s="180"/>
      <c r="AH140" s="180"/>
      <c r="AI140" s="199"/>
    </row>
    <row r="141" spans="1:35">
      <c r="A141" s="4"/>
      <c r="B141" s="4"/>
      <c r="C141" s="4"/>
      <c r="D141" s="4"/>
      <c r="E141" s="129"/>
      <c r="F141" s="5"/>
      <c r="G141" s="32"/>
      <c r="H141" s="7"/>
      <c r="I141" s="8"/>
      <c r="J141" s="8" t="str">
        <f t="shared" si="106"/>
        <v/>
      </c>
      <c r="K141" s="14" t="str">
        <f>IF(ISERROR(VLOOKUP(Y141,'Directive OSH09 (FR)'!$T$6:$U$10,2,FALSE)),"",VLOOKUP(Y141,'Directive OSH09 (FR)'!$T$6:$U$10,2,FALSE))</f>
        <v/>
      </c>
      <c r="L141" s="126"/>
      <c r="M141" s="127"/>
      <c r="N141" s="27"/>
      <c r="O141" s="27"/>
      <c r="P141" s="27"/>
      <c r="Q141" s="57"/>
      <c r="R141" s="35"/>
      <c r="S141" s="7">
        <f t="shared" si="105"/>
        <v>0</v>
      </c>
      <c r="T141" s="35">
        <f t="shared" si="105"/>
        <v>0</v>
      </c>
      <c r="U141" s="3">
        <f t="shared" si="107"/>
        <v>0</v>
      </c>
      <c r="V141" s="163">
        <f t="shared" si="108"/>
        <v>0</v>
      </c>
      <c r="W141" s="162" t="str">
        <f>IF(ISERROR(VLOOKUP(H141,'Directive OSH09 (FR)'!$O$6:$P$10,2,FALSE)),"",VLOOKUP(H141,'Directive OSH09 (FR)'!$O$6:$P$10,2,FALSE))</f>
        <v/>
      </c>
      <c r="X141" s="3" t="str">
        <f>IF(ISERROR(VLOOKUP(I141,'Directive OSH09 (FR)'!$O$13:$P$17,2,FALSE)),"",VLOOKUP(I141,'Directive OSH09 (FR)'!$O$13:$P$17,2,FALSE))</f>
        <v/>
      </c>
      <c r="Y141" s="163" t="str">
        <f t="shared" si="109"/>
        <v/>
      </c>
      <c r="Z141" s="198"/>
      <c r="AA141" s="180"/>
      <c r="AB141" s="180"/>
      <c r="AC141" s="180"/>
      <c r="AD141" s="199"/>
      <c r="AE141" s="198"/>
      <c r="AF141" s="180"/>
      <c r="AG141" s="180"/>
      <c r="AH141" s="180"/>
      <c r="AI141" s="199"/>
    </row>
    <row r="142" spans="1:35">
      <c r="A142" s="4"/>
      <c r="B142" s="4"/>
      <c r="C142" s="4"/>
      <c r="D142" s="4"/>
      <c r="E142" s="129"/>
      <c r="F142" s="5"/>
      <c r="G142" s="32"/>
      <c r="H142" s="7"/>
      <c r="I142" s="8"/>
      <c r="J142" s="8" t="str">
        <f t="shared" si="106"/>
        <v/>
      </c>
      <c r="K142" s="14" t="str">
        <f>IF(ISERROR(VLOOKUP(Y142,'Directive OSH09 (FR)'!$T$6:$U$10,2,FALSE)),"",VLOOKUP(Y142,'Directive OSH09 (FR)'!$T$6:$U$10,2,FALSE))</f>
        <v/>
      </c>
      <c r="L142" s="126"/>
      <c r="M142" s="127"/>
      <c r="N142" s="27"/>
      <c r="O142" s="27"/>
      <c r="P142" s="27"/>
      <c r="Q142" s="57"/>
      <c r="R142" s="35"/>
      <c r="S142" s="7">
        <f t="shared" si="105"/>
        <v>0</v>
      </c>
      <c r="T142" s="35">
        <f t="shared" si="105"/>
        <v>0</v>
      </c>
      <c r="U142" s="3">
        <f t="shared" si="107"/>
        <v>0</v>
      </c>
      <c r="V142" s="163">
        <f t="shared" si="108"/>
        <v>0</v>
      </c>
      <c r="W142" s="162" t="str">
        <f>IF(ISERROR(VLOOKUP(H142,'Directive OSH09 (FR)'!$O$6:$P$10,2,FALSE)),"",VLOOKUP(H142,'Directive OSH09 (FR)'!$O$6:$P$10,2,FALSE))</f>
        <v/>
      </c>
      <c r="X142" s="3" t="str">
        <f>IF(ISERROR(VLOOKUP(I142,'Directive OSH09 (FR)'!$O$13:$P$17,2,FALSE)),"",VLOOKUP(I142,'Directive OSH09 (FR)'!$O$13:$P$17,2,FALSE))</f>
        <v/>
      </c>
      <c r="Y142" s="163" t="str">
        <f t="shared" si="109"/>
        <v/>
      </c>
      <c r="Z142" s="198"/>
      <c r="AA142" s="180"/>
      <c r="AB142" s="180"/>
      <c r="AC142" s="180"/>
      <c r="AD142" s="199"/>
      <c r="AE142" s="198"/>
      <c r="AF142" s="180"/>
      <c r="AG142" s="180"/>
      <c r="AH142" s="180"/>
      <c r="AI142" s="199"/>
    </row>
    <row r="143" spans="1:35" ht="5.25" customHeight="1">
      <c r="A143" s="67"/>
      <c r="B143" s="58"/>
      <c r="C143" s="58"/>
      <c r="D143" s="58"/>
      <c r="E143" s="59"/>
      <c r="F143" s="59"/>
      <c r="G143" s="60"/>
      <c r="H143" s="61"/>
      <c r="I143" s="62"/>
      <c r="J143" s="62" t="str">
        <f t="shared" si="106"/>
        <v/>
      </c>
      <c r="K143" s="63" t="str">
        <f>IF(ISERROR(VLOOKUP(Y143,'Directive OSH09 (FR)'!$T$6:$U$10,2,FALSE)),"",VLOOKUP(Y143,'Directive OSH09 (FR)'!$T$6:$U$10,2,FALSE))</f>
        <v/>
      </c>
      <c r="L143" s="61"/>
      <c r="M143" s="64"/>
      <c r="N143" s="64"/>
      <c r="O143" s="64"/>
      <c r="P143" s="64"/>
      <c r="Q143" s="65"/>
      <c r="R143" s="66"/>
      <c r="S143" s="61">
        <f t="shared" si="105"/>
        <v>0</v>
      </c>
      <c r="T143" s="66">
        <f t="shared" si="105"/>
        <v>0</v>
      </c>
      <c r="U143" s="164">
        <f t="shared" si="107"/>
        <v>0</v>
      </c>
      <c r="V143" s="165">
        <f t="shared" si="108"/>
        <v>0</v>
      </c>
      <c r="W143" s="162" t="str">
        <f>IF(ISERROR(VLOOKUP(H143,'Directive OSH09 (FR)'!$O$6:$P$10,2,FALSE)),"",VLOOKUP(H143,'Directive OSH09 (FR)'!$O$6:$P$10,2,FALSE))</f>
        <v/>
      </c>
      <c r="X143" s="3" t="str">
        <f>IF(ISERROR(VLOOKUP(I143,'Directive OSH09 (FR)'!$O$13:$P$17,2,FALSE)),"",VLOOKUP(I143,'Directive OSH09 (FR)'!$O$13:$P$17,2,FALSE))</f>
        <v/>
      </c>
      <c r="Y143" s="163" t="str">
        <f t="shared" si="109"/>
        <v/>
      </c>
      <c r="Z143" s="198"/>
      <c r="AA143" s="180"/>
      <c r="AB143" s="180"/>
      <c r="AC143" s="180"/>
      <c r="AD143" s="199"/>
      <c r="AE143" s="198"/>
      <c r="AF143" s="180"/>
      <c r="AG143" s="180"/>
      <c r="AH143" s="180"/>
      <c r="AI143" s="199"/>
    </row>
    <row r="144" spans="1:35">
      <c r="A144" s="146" t="s">
        <v>300</v>
      </c>
      <c r="B144" s="6"/>
      <c r="C144" s="6"/>
      <c r="D144" s="6"/>
      <c r="E144" s="22"/>
      <c r="F144" s="22"/>
      <c r="G144" s="31"/>
      <c r="H144" s="23"/>
      <c r="I144" s="6"/>
      <c r="J144" s="13" t="str">
        <f>IF(SUM(J145:J149)=0,"",MAX(J145:J149))</f>
        <v/>
      </c>
      <c r="K144" s="24" t="str">
        <f>IF(ISERROR(VLOOKUP(Y144,'Directive OSH09 (FR)'!$T$6:$U$10,2,FALSE)),"",VLOOKUP(Y144,'Directive OSH09 (FR)'!$T$6:$U$10,2,FALSE))</f>
        <v/>
      </c>
      <c r="L144" s="43" t="str">
        <f>IF(ISERROR(VLOOKUP($A144,Dangers!$B$4:$G$1001,4,FALSE)),"ERR",IF(ISBLANK(VLOOKUP($A144,Dangers!$B$4:$G$1001,4,FALSE)),"","Yes"))</f>
        <v/>
      </c>
      <c r="M144" s="26" t="str">
        <f>IF(ISERROR(VLOOKUP($A144,Dangers!$B$4:$G$1001,6,FALSE)),"ERR",IF(ISBLANK((VLOOKUP($A144,Dangers!$B$4:$G$1001,6,FALSE))),"","Yes"))</f>
        <v/>
      </c>
      <c r="N144" s="26"/>
      <c r="O144" s="26"/>
      <c r="P144" s="26"/>
      <c r="Q144" s="132" t="str">
        <f>IF(OR(L144="Yes",M144="Yes"),MAX(Q145:Q149),"")</f>
        <v/>
      </c>
      <c r="R144" s="34"/>
      <c r="S144" s="43">
        <f>IF(L144="Yes",IF(SUM(S145:S149)=0,0,1),2)</f>
        <v>2</v>
      </c>
      <c r="T144" s="34">
        <f>IF(M144="Yes",IF(SUM(T145:T149)=0,0,1),2)</f>
        <v>2</v>
      </c>
      <c r="U144" s="160">
        <v>0</v>
      </c>
      <c r="V144" s="161">
        <v>0</v>
      </c>
      <c r="W144" s="162" t="str">
        <f>IF(ISERROR(VLOOKUP(H144,'Directive OSH09 (FR)'!$O$6:$P$10,2,FALSE)),"",VLOOKUP(H144,'Directive OSH09 (FR)'!$O$6:$P$10,2,FALSE))</f>
        <v/>
      </c>
      <c r="X144" s="3" t="str">
        <f>IF(ISERROR(VLOOKUP(I144,'Directive OSH09 (FR)'!$O$13:$P$17,2,FALSE)),"",VLOOKUP(I144,'Directive OSH09 (FR)'!$O$13:$P$17,2,FALSE))</f>
        <v/>
      </c>
      <c r="Y144" s="163" t="str">
        <f>IF(J144="","",IF(J144&gt;=161,5,IF(J144&gt;=65,4,IF(J144&gt;=20,3,IF(J144&gt;=9,2,1)))))</f>
        <v/>
      </c>
      <c r="Z144" s="232"/>
      <c r="AA144" s="233"/>
      <c r="AB144" s="233"/>
      <c r="AC144" s="233"/>
      <c r="AD144" s="234"/>
      <c r="AE144" s="232"/>
      <c r="AF144" s="233"/>
      <c r="AG144" s="233"/>
      <c r="AH144" s="233"/>
      <c r="AI144" s="234"/>
    </row>
    <row r="145" spans="1:35">
      <c r="A145" s="4"/>
      <c r="B145" s="4"/>
      <c r="C145" s="4"/>
      <c r="D145" s="4"/>
      <c r="E145" s="129"/>
      <c r="F145" s="5"/>
      <c r="G145" s="32"/>
      <c r="H145" s="7"/>
      <c r="I145" s="8"/>
      <c r="J145" s="8" t="str">
        <f>IF(ISERROR(W145*X145),"",W145*X145)</f>
        <v/>
      </c>
      <c r="K145" s="14" t="str">
        <f>IF(ISERROR(VLOOKUP(Y145,'Directive OSH09 (FR)'!$T$6:$U$10,2,FALSE)),"",VLOOKUP(Y145,'Directive OSH09 (FR)'!$T$6:$U$10,2,FALSE))</f>
        <v/>
      </c>
      <c r="L145" s="126"/>
      <c r="M145" s="127"/>
      <c r="N145" s="27"/>
      <c r="O145" s="27"/>
      <c r="P145" s="27"/>
      <c r="Q145" s="57"/>
      <c r="R145" s="35"/>
      <c r="S145" s="7">
        <f t="shared" ref="S145:T149" si="110">U145</f>
        <v>0</v>
      </c>
      <c r="T145" s="35">
        <f t="shared" si="110"/>
        <v>0</v>
      </c>
      <c r="U145" s="3">
        <f>IF(A145="",0,IF(Q$144="",1,IF(Q$144+$U$84*365&lt;$U$1,1,0)))</f>
        <v>0</v>
      </c>
      <c r="V145" s="163">
        <f>IF(A145="",0,IF(Q$144="",1,IF(Q$144+$V$84*365&lt;$U$1,1,0)))</f>
        <v>0</v>
      </c>
      <c r="W145" s="162" t="str">
        <f>IF(ISERROR(VLOOKUP(H145,'Directive OSH09 (FR)'!$O$6:$P$10,2,FALSE)),"",VLOOKUP(H145,'Directive OSH09 (FR)'!$O$6:$P$10,2,FALSE))</f>
        <v/>
      </c>
      <c r="X145" s="3" t="str">
        <f>IF(ISERROR(VLOOKUP(I145,'Directive OSH09 (FR)'!$O$13:$P$17,2,FALSE)),"",VLOOKUP(I145,'Directive OSH09 (FR)'!$O$13:$P$17,2,FALSE))</f>
        <v/>
      </c>
      <c r="Y145" s="163" t="str">
        <f>IF(J145="","",IF(J145&gt;=161,5,IF(J145&gt;=65,4,IF(J145&gt;=20,3,IF(J145&gt;=9,2,1)))))</f>
        <v/>
      </c>
      <c r="Z145" s="198"/>
      <c r="AA145" s="180"/>
      <c r="AB145" s="180"/>
      <c r="AC145" s="180"/>
      <c r="AD145" s="199"/>
      <c r="AE145" s="198"/>
      <c r="AF145" s="180"/>
      <c r="AG145" s="180"/>
      <c r="AH145" s="180"/>
      <c r="AI145" s="199"/>
    </row>
    <row r="146" spans="1:35">
      <c r="A146" s="4"/>
      <c r="B146" s="4"/>
      <c r="C146" s="4"/>
      <c r="D146" s="4"/>
      <c r="E146" s="129"/>
      <c r="F146" s="5"/>
      <c r="G146" s="42"/>
      <c r="H146" s="7"/>
      <c r="I146" s="8"/>
      <c r="J146" s="8" t="str">
        <f t="shared" ref="J146:J149" si="111">IF(ISERROR(W146*X146),"",W146*X146)</f>
        <v/>
      </c>
      <c r="K146" s="14" t="str">
        <f>IF(ISERROR(VLOOKUP(Y146,'Directive OSH09 (FR)'!$T$6:$U$10,2,FALSE)),"",VLOOKUP(Y146,'Directive OSH09 (FR)'!$T$6:$U$10,2,FALSE))</f>
        <v/>
      </c>
      <c r="L146" s="126"/>
      <c r="M146" s="127"/>
      <c r="N146" s="27"/>
      <c r="O146" s="27"/>
      <c r="P146" s="27"/>
      <c r="Q146" s="57"/>
      <c r="R146" s="35"/>
      <c r="S146" s="7">
        <f t="shared" si="110"/>
        <v>0</v>
      </c>
      <c r="T146" s="35">
        <f t="shared" si="110"/>
        <v>0</v>
      </c>
      <c r="U146" s="3">
        <f t="shared" ref="U146:U149" si="112">IF(A146="",0,IF(Q$144="",1,IF(Q$144+$U$84*365&lt;$U$1,1,0)))</f>
        <v>0</v>
      </c>
      <c r="V146" s="163">
        <f t="shared" ref="V146:V149" si="113">IF(A146="",0,IF(Q$144="",1,IF(Q$144+$V$84*365&lt;$U$1,1,0)))</f>
        <v>0</v>
      </c>
      <c r="W146" s="162" t="str">
        <f>IF(ISERROR(VLOOKUP(H146,'Directive OSH09 (FR)'!$O$6:$P$10,2,FALSE)),"",VLOOKUP(H146,'Directive OSH09 (FR)'!$O$6:$P$10,2,FALSE))</f>
        <v/>
      </c>
      <c r="X146" s="3" t="str">
        <f>IF(ISERROR(VLOOKUP(I146,'Directive OSH09 (FR)'!$O$13:$P$17,2,FALSE)),"",VLOOKUP(I146,'Directive OSH09 (FR)'!$O$13:$P$17,2,FALSE))</f>
        <v/>
      </c>
      <c r="Y146" s="163" t="str">
        <f t="shared" ref="Y146:Y149" si="114">IF(J146="","",IF(J146&gt;=161,5,IF(J146&gt;=65,4,IF(J146&gt;=20,3,IF(J146&gt;=9,2,1)))))</f>
        <v/>
      </c>
      <c r="Z146" s="198"/>
      <c r="AA146" s="180"/>
      <c r="AB146" s="180"/>
      <c r="AC146" s="180"/>
      <c r="AD146" s="199"/>
      <c r="AE146" s="198"/>
      <c r="AF146" s="180"/>
      <c r="AG146" s="180"/>
      <c r="AH146" s="180"/>
      <c r="AI146" s="199"/>
    </row>
    <row r="147" spans="1:35">
      <c r="A147" s="4"/>
      <c r="B147" s="4"/>
      <c r="C147" s="4"/>
      <c r="D147" s="4"/>
      <c r="E147" s="129"/>
      <c r="F147" s="5"/>
      <c r="G147" s="42"/>
      <c r="H147" s="7"/>
      <c r="I147" s="8"/>
      <c r="J147" s="8" t="str">
        <f t="shared" si="111"/>
        <v/>
      </c>
      <c r="K147" s="14" t="str">
        <f>IF(ISERROR(VLOOKUP(Y147,'Directive OSH09 (FR)'!$T$6:$U$10,2,FALSE)),"",VLOOKUP(Y147,'Directive OSH09 (FR)'!$T$6:$U$10,2,FALSE))</f>
        <v/>
      </c>
      <c r="L147" s="126"/>
      <c r="M147" s="127"/>
      <c r="N147" s="27"/>
      <c r="O147" s="27"/>
      <c r="P147" s="27"/>
      <c r="Q147" s="57"/>
      <c r="R147" s="35"/>
      <c r="S147" s="7">
        <f t="shared" si="110"/>
        <v>0</v>
      </c>
      <c r="T147" s="35">
        <f t="shared" si="110"/>
        <v>0</v>
      </c>
      <c r="U147" s="3">
        <f t="shared" si="112"/>
        <v>0</v>
      </c>
      <c r="V147" s="163">
        <f t="shared" si="113"/>
        <v>0</v>
      </c>
      <c r="W147" s="162" t="str">
        <f>IF(ISERROR(VLOOKUP(H147,'Directive OSH09 (FR)'!$O$6:$P$10,2,FALSE)),"",VLOOKUP(H147,'Directive OSH09 (FR)'!$O$6:$P$10,2,FALSE))</f>
        <v/>
      </c>
      <c r="X147" s="3" t="str">
        <f>IF(ISERROR(VLOOKUP(I147,'Directive OSH09 (FR)'!$O$13:$P$17,2,FALSE)),"",VLOOKUP(I147,'Directive OSH09 (FR)'!$O$13:$P$17,2,FALSE))</f>
        <v/>
      </c>
      <c r="Y147" s="163" t="str">
        <f t="shared" si="114"/>
        <v/>
      </c>
      <c r="Z147" s="198"/>
      <c r="AA147" s="180"/>
      <c r="AB147" s="180"/>
      <c r="AC147" s="180"/>
      <c r="AD147" s="199"/>
      <c r="AE147" s="198"/>
      <c r="AF147" s="180"/>
      <c r="AG147" s="180"/>
      <c r="AH147" s="180"/>
      <c r="AI147" s="199"/>
    </row>
    <row r="148" spans="1:35">
      <c r="A148" s="4"/>
      <c r="B148" s="4"/>
      <c r="C148" s="4"/>
      <c r="D148" s="4"/>
      <c r="E148" s="129"/>
      <c r="F148" s="5"/>
      <c r="G148" s="42"/>
      <c r="H148" s="7"/>
      <c r="I148" s="8"/>
      <c r="J148" s="8" t="str">
        <f t="shared" si="111"/>
        <v/>
      </c>
      <c r="K148" s="14" t="str">
        <f>IF(ISERROR(VLOOKUP(Y148,'Directive OSH09 (FR)'!$T$6:$U$10,2,FALSE)),"",VLOOKUP(Y148,'Directive OSH09 (FR)'!$T$6:$U$10,2,FALSE))</f>
        <v/>
      </c>
      <c r="L148" s="126"/>
      <c r="M148" s="127"/>
      <c r="N148" s="27"/>
      <c r="O148" s="27"/>
      <c r="P148" s="27"/>
      <c r="Q148" s="57"/>
      <c r="R148" s="35"/>
      <c r="S148" s="7">
        <f t="shared" si="110"/>
        <v>0</v>
      </c>
      <c r="T148" s="35">
        <f t="shared" si="110"/>
        <v>0</v>
      </c>
      <c r="U148" s="3">
        <f t="shared" si="112"/>
        <v>0</v>
      </c>
      <c r="V148" s="163">
        <f t="shared" si="113"/>
        <v>0</v>
      </c>
      <c r="W148" s="162" t="str">
        <f>IF(ISERROR(VLOOKUP(H148,'Directive OSH09 (FR)'!$O$6:$P$10,2,FALSE)),"",VLOOKUP(H148,'Directive OSH09 (FR)'!$O$6:$P$10,2,FALSE))</f>
        <v/>
      </c>
      <c r="X148" s="3" t="str">
        <f>IF(ISERROR(VLOOKUP(I148,'Directive OSH09 (FR)'!$O$13:$P$17,2,FALSE)),"",VLOOKUP(I148,'Directive OSH09 (FR)'!$O$13:$P$17,2,FALSE))</f>
        <v/>
      </c>
      <c r="Y148" s="163" t="str">
        <f t="shared" si="114"/>
        <v/>
      </c>
      <c r="Z148" s="198"/>
      <c r="AA148" s="180"/>
      <c r="AB148" s="180"/>
      <c r="AC148" s="180"/>
      <c r="AD148" s="199"/>
      <c r="AE148" s="198"/>
      <c r="AF148" s="180"/>
      <c r="AG148" s="180"/>
      <c r="AH148" s="180"/>
      <c r="AI148" s="199"/>
    </row>
    <row r="149" spans="1:35" ht="5.25" customHeight="1">
      <c r="A149" s="67"/>
      <c r="B149" s="58"/>
      <c r="C149" s="58"/>
      <c r="D149" s="58"/>
      <c r="E149" s="59"/>
      <c r="F149" s="59"/>
      <c r="G149" s="71"/>
      <c r="H149" s="61"/>
      <c r="I149" s="62"/>
      <c r="J149" s="62" t="str">
        <f t="shared" si="111"/>
        <v/>
      </c>
      <c r="K149" s="63" t="str">
        <f>IF(ISERROR(VLOOKUP(Y149,'Directive OSH09 (FR)'!$T$6:$U$10,2,FALSE)),"",VLOOKUP(Y149,'Directive OSH09 (FR)'!$T$6:$U$10,2,FALSE))</f>
        <v/>
      </c>
      <c r="L149" s="61"/>
      <c r="M149" s="64"/>
      <c r="N149" s="64"/>
      <c r="O149" s="64"/>
      <c r="P149" s="64"/>
      <c r="Q149" s="65"/>
      <c r="R149" s="66"/>
      <c r="S149" s="61">
        <f t="shared" si="110"/>
        <v>0</v>
      </c>
      <c r="T149" s="66">
        <f t="shared" si="110"/>
        <v>0</v>
      </c>
      <c r="U149" s="164">
        <f t="shared" si="112"/>
        <v>0</v>
      </c>
      <c r="V149" s="165">
        <f t="shared" si="113"/>
        <v>0</v>
      </c>
      <c r="W149" s="162" t="str">
        <f>IF(ISERROR(VLOOKUP(H149,'Directive OSH09 (FR)'!$O$6:$P$10,2,FALSE)),"",VLOOKUP(H149,'Directive OSH09 (FR)'!$O$6:$P$10,2,FALSE))</f>
        <v/>
      </c>
      <c r="X149" s="3" t="str">
        <f>IF(ISERROR(VLOOKUP(I149,'Directive OSH09 (FR)'!$O$13:$P$17,2,FALSE)),"",VLOOKUP(I149,'Directive OSH09 (FR)'!$O$13:$P$17,2,FALSE))</f>
        <v/>
      </c>
      <c r="Y149" s="163" t="str">
        <f t="shared" si="114"/>
        <v/>
      </c>
      <c r="Z149" s="198"/>
      <c r="AA149" s="180"/>
      <c r="AB149" s="180"/>
      <c r="AC149" s="180"/>
      <c r="AD149" s="199"/>
      <c r="AE149" s="198"/>
      <c r="AF149" s="180"/>
      <c r="AG149" s="180"/>
      <c r="AH149" s="180"/>
      <c r="AI149" s="199"/>
    </row>
    <row r="150" spans="1:35">
      <c r="A150" s="6" t="s">
        <v>301</v>
      </c>
      <c r="B150" s="6"/>
      <c r="C150" s="6"/>
      <c r="D150" s="6"/>
      <c r="E150" s="22"/>
      <c r="F150" s="22"/>
      <c r="G150" s="31"/>
      <c r="H150" s="23"/>
      <c r="I150" s="6"/>
      <c r="J150" s="13" t="str">
        <f>IF(SUM(J151:J155)=0,"",MAX(J151:J155))</f>
        <v/>
      </c>
      <c r="K150" s="24" t="str">
        <f>IF(ISERROR(VLOOKUP(Y150,'Directive OSH09 (FR)'!$T$6:$U$10,2,FALSE)),"",VLOOKUP(Y150,'Directive OSH09 (FR)'!$T$6:$U$10,2,FALSE))</f>
        <v/>
      </c>
      <c r="L150" s="43" t="str">
        <f>IF(ISERROR(VLOOKUP($A150,Dangers!$B$4:$G$1001,4,FALSE)),"ERR",IF(ISBLANK(VLOOKUP($A150,Dangers!$B$4:$G$1001,4,FALSE)),"","Yes"))</f>
        <v/>
      </c>
      <c r="M150" s="26" t="str">
        <f>IF(ISERROR(VLOOKUP($A150,Dangers!$B$4:$G$1001,6,FALSE)),"ERR",IF(ISBLANK((VLOOKUP($A150,Dangers!$B$4:$G$1001,6,FALSE))),"","Yes"))</f>
        <v/>
      </c>
      <c r="N150" s="26"/>
      <c r="O150" s="26"/>
      <c r="P150" s="26"/>
      <c r="Q150" s="132" t="str">
        <f>IF(OR(L150="Yes",M150="Yes"),MAX(Q151:Q155),"")</f>
        <v/>
      </c>
      <c r="R150" s="34"/>
      <c r="S150" s="43">
        <f>IF(L150="Yes",IF(SUM(S151:S155)=0,0,1),2)</f>
        <v>2</v>
      </c>
      <c r="T150" s="34">
        <f>IF(M150="Yes",IF(SUM(T151:T155)=0,0,1),2)</f>
        <v>2</v>
      </c>
      <c r="U150" s="160">
        <v>0</v>
      </c>
      <c r="V150" s="161">
        <v>0</v>
      </c>
      <c r="W150" s="162" t="str">
        <f>IF(ISERROR(VLOOKUP(H150,'Directive OSH09 (FR)'!$O$6:$P$10,2,FALSE)),"",VLOOKUP(H150,'Directive OSH09 (FR)'!$O$6:$P$10,2,FALSE))</f>
        <v/>
      </c>
      <c r="X150" s="3" t="str">
        <f>IF(ISERROR(VLOOKUP(I150,'Directive OSH09 (FR)'!$O$13:$P$17,2,FALSE)),"",VLOOKUP(I150,'Directive OSH09 (FR)'!$O$13:$P$17,2,FALSE))</f>
        <v/>
      </c>
      <c r="Y150" s="163" t="str">
        <f>IF(J150="","",IF(J150&gt;=161,5,IF(J150&gt;=65,4,IF(J150&gt;=20,3,IF(J150&gt;=9,2,1)))))</f>
        <v/>
      </c>
      <c r="Z150" s="232"/>
      <c r="AA150" s="233"/>
      <c r="AB150" s="233"/>
      <c r="AC150" s="233"/>
      <c r="AD150" s="234"/>
      <c r="AE150" s="232"/>
      <c r="AF150" s="233"/>
      <c r="AG150" s="233"/>
      <c r="AH150" s="233"/>
      <c r="AI150" s="234"/>
    </row>
    <row r="151" spans="1:35">
      <c r="A151" s="4"/>
      <c r="B151" s="4"/>
      <c r="C151" s="4"/>
      <c r="D151" s="4"/>
      <c r="E151" s="129"/>
      <c r="F151" s="5"/>
      <c r="G151" s="32"/>
      <c r="H151" s="7"/>
      <c r="I151" s="8"/>
      <c r="J151" s="8" t="str">
        <f>IF(ISERROR(W151*X151),"",W151*X151)</f>
        <v/>
      </c>
      <c r="K151" s="14" t="str">
        <f>IF(ISERROR(VLOOKUP(Y151,'Directive OSH09 (FR)'!$T$6:$U$10,2,FALSE)),"",VLOOKUP(Y151,'Directive OSH09 (FR)'!$T$6:$U$10,2,FALSE))</f>
        <v/>
      </c>
      <c r="L151" s="126"/>
      <c r="M151" s="127"/>
      <c r="N151" s="27"/>
      <c r="O151" s="27"/>
      <c r="P151" s="27"/>
      <c r="Q151" s="57"/>
      <c r="R151" s="35"/>
      <c r="S151" s="7">
        <f t="shared" ref="S151:T155" si="115">U151</f>
        <v>0</v>
      </c>
      <c r="T151" s="35">
        <f t="shared" si="115"/>
        <v>0</v>
      </c>
      <c r="U151" s="3">
        <f>IF(A151="",0,IF(Q$150="",1,IF(Q$150+$U$84*365&lt;$U$1,1,0)))</f>
        <v>0</v>
      </c>
      <c r="V151" s="163">
        <f>IF(A151="",0,IF(Q$150="",1,IF(Q$150+$V$84*365&lt;$U$1,1,0)))</f>
        <v>0</v>
      </c>
      <c r="W151" s="162" t="str">
        <f>IF(ISERROR(VLOOKUP(H151,'Directive OSH09 (FR)'!$O$6:$P$10,2,FALSE)),"",VLOOKUP(H151,'Directive OSH09 (FR)'!$O$6:$P$10,2,FALSE))</f>
        <v/>
      </c>
      <c r="X151" s="3" t="str">
        <f>IF(ISERROR(VLOOKUP(I151,'Directive OSH09 (FR)'!$O$13:$P$17,2,FALSE)),"",VLOOKUP(I151,'Directive OSH09 (FR)'!$O$13:$P$17,2,FALSE))</f>
        <v/>
      </c>
      <c r="Y151" s="163" t="str">
        <f>IF(J151="","",IF(J151&gt;=161,5,IF(J151&gt;=65,4,IF(J151&gt;=20,3,IF(J151&gt;=9,2,1)))))</f>
        <v/>
      </c>
      <c r="Z151" s="198"/>
      <c r="AA151" s="180"/>
      <c r="AB151" s="180"/>
      <c r="AC151" s="180"/>
      <c r="AD151" s="199"/>
      <c r="AE151" s="198"/>
      <c r="AF151" s="180"/>
      <c r="AG151" s="180"/>
      <c r="AH151" s="180"/>
      <c r="AI151" s="199"/>
    </row>
    <row r="152" spans="1:35">
      <c r="A152" s="4"/>
      <c r="B152" s="4"/>
      <c r="C152" s="4"/>
      <c r="D152" s="4"/>
      <c r="E152" s="129"/>
      <c r="F152" s="5"/>
      <c r="G152" s="42"/>
      <c r="H152" s="7"/>
      <c r="I152" s="8"/>
      <c r="J152" s="8" t="str">
        <f t="shared" ref="J152:J155" si="116">IF(ISERROR(W152*X152),"",W152*X152)</f>
        <v/>
      </c>
      <c r="K152" s="14" t="str">
        <f>IF(ISERROR(VLOOKUP(Y152,'Directive OSH09 (FR)'!$T$6:$U$10,2,FALSE)),"",VLOOKUP(Y152,'Directive OSH09 (FR)'!$T$6:$U$10,2,FALSE))</f>
        <v/>
      </c>
      <c r="L152" s="126"/>
      <c r="M152" s="127"/>
      <c r="N152" s="27"/>
      <c r="O152" s="27"/>
      <c r="P152" s="27"/>
      <c r="Q152" s="57"/>
      <c r="R152" s="35"/>
      <c r="S152" s="7">
        <f t="shared" si="115"/>
        <v>0</v>
      </c>
      <c r="T152" s="35">
        <f t="shared" si="115"/>
        <v>0</v>
      </c>
      <c r="U152" s="3">
        <f t="shared" ref="U152:U155" si="117">IF(A152="",0,IF(Q$150="",1,IF(Q$150+$U$84*365&lt;$U$1,1,0)))</f>
        <v>0</v>
      </c>
      <c r="V152" s="163">
        <f t="shared" ref="V152:V155" si="118">IF(A152="",0,IF(Q$150="",1,IF(Q$150+$V$84*365&lt;$U$1,1,0)))</f>
        <v>0</v>
      </c>
      <c r="W152" s="162" t="str">
        <f>IF(ISERROR(VLOOKUP(H152,'Directive OSH09 (FR)'!$O$6:$P$10,2,FALSE)),"",VLOOKUP(H152,'Directive OSH09 (FR)'!$O$6:$P$10,2,FALSE))</f>
        <v/>
      </c>
      <c r="X152" s="3" t="str">
        <f>IF(ISERROR(VLOOKUP(I152,'Directive OSH09 (FR)'!$O$13:$P$17,2,FALSE)),"",VLOOKUP(I152,'Directive OSH09 (FR)'!$O$13:$P$17,2,FALSE))</f>
        <v/>
      </c>
      <c r="Y152" s="163" t="str">
        <f t="shared" ref="Y152:Y155" si="119">IF(J152="","",IF(J152&gt;=161,5,IF(J152&gt;=65,4,IF(J152&gt;=20,3,IF(J152&gt;=9,2,1)))))</f>
        <v/>
      </c>
      <c r="Z152" s="198"/>
      <c r="AA152" s="180"/>
      <c r="AB152" s="180"/>
      <c r="AC152" s="180"/>
      <c r="AD152" s="199"/>
      <c r="AE152" s="198"/>
      <c r="AF152" s="180"/>
      <c r="AG152" s="180"/>
      <c r="AH152" s="180"/>
      <c r="AI152" s="199"/>
    </row>
    <row r="153" spans="1:35">
      <c r="A153" s="4"/>
      <c r="B153" s="4"/>
      <c r="C153" s="4"/>
      <c r="D153" s="4"/>
      <c r="E153" s="129"/>
      <c r="F153" s="5"/>
      <c r="G153" s="42"/>
      <c r="H153" s="7"/>
      <c r="I153" s="8"/>
      <c r="J153" s="8" t="str">
        <f t="shared" si="116"/>
        <v/>
      </c>
      <c r="K153" s="14" t="str">
        <f>IF(ISERROR(VLOOKUP(Y153,'Directive OSH09 (FR)'!$T$6:$U$10,2,FALSE)),"",VLOOKUP(Y153,'Directive OSH09 (FR)'!$T$6:$U$10,2,FALSE))</f>
        <v/>
      </c>
      <c r="L153" s="126"/>
      <c r="M153" s="127"/>
      <c r="N153" s="27"/>
      <c r="O153" s="27"/>
      <c r="P153" s="27"/>
      <c r="Q153" s="57"/>
      <c r="R153" s="35"/>
      <c r="S153" s="7">
        <f t="shared" si="115"/>
        <v>0</v>
      </c>
      <c r="T153" s="35">
        <f t="shared" si="115"/>
        <v>0</v>
      </c>
      <c r="U153" s="3">
        <f t="shared" si="117"/>
        <v>0</v>
      </c>
      <c r="V153" s="163">
        <f t="shared" si="118"/>
        <v>0</v>
      </c>
      <c r="W153" s="162" t="str">
        <f>IF(ISERROR(VLOOKUP(H153,'Directive OSH09 (FR)'!$O$6:$P$10,2,FALSE)),"",VLOOKUP(H153,'Directive OSH09 (FR)'!$O$6:$P$10,2,FALSE))</f>
        <v/>
      </c>
      <c r="X153" s="3" t="str">
        <f>IF(ISERROR(VLOOKUP(I153,'Directive OSH09 (FR)'!$O$13:$P$17,2,FALSE)),"",VLOOKUP(I153,'Directive OSH09 (FR)'!$O$13:$P$17,2,FALSE))</f>
        <v/>
      </c>
      <c r="Y153" s="163" t="str">
        <f t="shared" si="119"/>
        <v/>
      </c>
      <c r="Z153" s="198"/>
      <c r="AA153" s="180"/>
      <c r="AB153" s="180"/>
      <c r="AC153" s="180"/>
      <c r="AD153" s="199"/>
      <c r="AE153" s="198"/>
      <c r="AF153" s="180"/>
      <c r="AG153" s="180"/>
      <c r="AH153" s="180"/>
      <c r="AI153" s="199"/>
    </row>
    <row r="154" spans="1:35">
      <c r="A154" s="4"/>
      <c r="B154" s="4"/>
      <c r="C154" s="4"/>
      <c r="D154" s="4"/>
      <c r="E154" s="129"/>
      <c r="F154" s="5"/>
      <c r="G154" s="42"/>
      <c r="H154" s="7"/>
      <c r="I154" s="8"/>
      <c r="J154" s="8" t="str">
        <f t="shared" si="116"/>
        <v/>
      </c>
      <c r="K154" s="14" t="str">
        <f>IF(ISERROR(VLOOKUP(Y154,'Directive OSH09 (FR)'!$T$6:$U$10,2,FALSE)),"",VLOOKUP(Y154,'Directive OSH09 (FR)'!$T$6:$U$10,2,FALSE))</f>
        <v/>
      </c>
      <c r="L154" s="126"/>
      <c r="M154" s="127"/>
      <c r="N154" s="27"/>
      <c r="O154" s="27"/>
      <c r="P154" s="27"/>
      <c r="Q154" s="57"/>
      <c r="R154" s="35"/>
      <c r="S154" s="7">
        <f t="shared" si="115"/>
        <v>0</v>
      </c>
      <c r="T154" s="35">
        <f t="shared" si="115"/>
        <v>0</v>
      </c>
      <c r="U154" s="3">
        <f t="shared" si="117"/>
        <v>0</v>
      </c>
      <c r="V154" s="163">
        <f t="shared" si="118"/>
        <v>0</v>
      </c>
      <c r="W154" s="162" t="str">
        <f>IF(ISERROR(VLOOKUP(H154,'Directive OSH09 (FR)'!$O$6:$P$10,2,FALSE)),"",VLOOKUP(H154,'Directive OSH09 (FR)'!$O$6:$P$10,2,FALSE))</f>
        <v/>
      </c>
      <c r="X154" s="3" t="str">
        <f>IF(ISERROR(VLOOKUP(I154,'Directive OSH09 (FR)'!$O$13:$P$17,2,FALSE)),"",VLOOKUP(I154,'Directive OSH09 (FR)'!$O$13:$P$17,2,FALSE))</f>
        <v/>
      </c>
      <c r="Y154" s="163" t="str">
        <f t="shared" si="119"/>
        <v/>
      </c>
      <c r="Z154" s="198"/>
      <c r="AA154" s="180"/>
      <c r="AB154" s="180"/>
      <c r="AC154" s="180"/>
      <c r="AD154" s="199"/>
      <c r="AE154" s="198"/>
      <c r="AF154" s="180"/>
      <c r="AG154" s="180"/>
      <c r="AH154" s="180"/>
      <c r="AI154" s="199"/>
    </row>
    <row r="155" spans="1:35" ht="5.25" customHeight="1">
      <c r="A155" s="67"/>
      <c r="B155" s="58"/>
      <c r="C155" s="58"/>
      <c r="D155" s="58"/>
      <c r="E155" s="59"/>
      <c r="F155" s="59"/>
      <c r="G155" s="71"/>
      <c r="H155" s="61"/>
      <c r="I155" s="62"/>
      <c r="J155" s="62" t="str">
        <f t="shared" si="116"/>
        <v/>
      </c>
      <c r="K155" s="63" t="str">
        <f>IF(ISERROR(VLOOKUP(Y155,'Directive OSH09 (FR)'!$T$6:$U$10,2,FALSE)),"",VLOOKUP(Y155,'Directive OSH09 (FR)'!$T$6:$U$10,2,FALSE))</f>
        <v/>
      </c>
      <c r="L155" s="61"/>
      <c r="M155" s="64"/>
      <c r="N155" s="64"/>
      <c r="O155" s="64"/>
      <c r="P155" s="64"/>
      <c r="Q155" s="65"/>
      <c r="R155" s="66"/>
      <c r="S155" s="61">
        <f t="shared" si="115"/>
        <v>0</v>
      </c>
      <c r="T155" s="66">
        <f t="shared" si="115"/>
        <v>0</v>
      </c>
      <c r="U155" s="164">
        <f t="shared" si="117"/>
        <v>0</v>
      </c>
      <c r="V155" s="165">
        <f t="shared" si="118"/>
        <v>0</v>
      </c>
      <c r="W155" s="162" t="str">
        <f>IF(ISERROR(VLOOKUP(H155,'Directive OSH09 (FR)'!$O$6:$P$10,2,FALSE)),"",VLOOKUP(H155,'Directive OSH09 (FR)'!$O$6:$P$10,2,FALSE))</f>
        <v/>
      </c>
      <c r="X155" s="3" t="str">
        <f>IF(ISERROR(VLOOKUP(I155,'Directive OSH09 (FR)'!$O$13:$P$17,2,FALSE)),"",VLOOKUP(I155,'Directive OSH09 (FR)'!$O$13:$P$17,2,FALSE))</f>
        <v/>
      </c>
      <c r="Y155" s="163" t="str">
        <f t="shared" si="119"/>
        <v/>
      </c>
      <c r="Z155" s="198"/>
      <c r="AA155" s="180"/>
      <c r="AB155" s="180"/>
      <c r="AC155" s="180"/>
      <c r="AD155" s="199"/>
      <c r="AE155" s="198"/>
      <c r="AF155" s="180"/>
      <c r="AG155" s="180"/>
      <c r="AH155" s="180"/>
      <c r="AI155" s="199"/>
    </row>
    <row r="156" spans="1:35">
      <c r="A156" s="20" t="s">
        <v>302</v>
      </c>
      <c r="B156" s="6"/>
      <c r="C156" s="6"/>
      <c r="D156" s="6"/>
      <c r="E156" s="22"/>
      <c r="F156" s="22"/>
      <c r="G156" s="31"/>
      <c r="H156" s="23"/>
      <c r="I156" s="6"/>
      <c r="J156" s="13" t="str">
        <f>IF(SUM(J157:J161)=0,"",MAX(J157:J161))</f>
        <v/>
      </c>
      <c r="K156" s="24" t="str">
        <f>IF(ISERROR(VLOOKUP(Y156,'Directive OSH09 (FR)'!$T$6:$U$10,2,FALSE)),"",VLOOKUP(Y156,'Directive OSH09 (FR)'!$T$6:$U$10,2,FALSE))</f>
        <v/>
      </c>
      <c r="L156" s="43" t="str">
        <f>IF(ISERROR(VLOOKUP($A156,Dangers!$B$4:$G$1001,4,FALSE)),"ERR",IF(ISBLANK(VLOOKUP($A156,Dangers!$B$4:$G$1001,4,FALSE)),"","Yes"))</f>
        <v/>
      </c>
      <c r="M156" s="26" t="str">
        <f>IF(ISERROR(VLOOKUP($A156,Dangers!$B$4:$G$1001,6,FALSE)),"ERR",IF(ISBLANK((VLOOKUP($A156,Dangers!$B$4:$G$1001,6,FALSE))),"","Yes"))</f>
        <v/>
      </c>
      <c r="N156" s="26"/>
      <c r="O156" s="26"/>
      <c r="P156" s="26"/>
      <c r="Q156" s="132" t="str">
        <f>IF(OR(L156="Yes",M156="Yes"),MAX(Q157:Q161),"")</f>
        <v/>
      </c>
      <c r="R156" s="34"/>
      <c r="S156" s="43">
        <f>IF(L156="Yes",IF(SUM(S157:S161)=0,0,1),2)</f>
        <v>2</v>
      </c>
      <c r="T156" s="34">
        <f>IF(M156="Yes",IF(SUM(T157:T161)=0,0,1),2)</f>
        <v>2</v>
      </c>
      <c r="U156" s="160">
        <v>0</v>
      </c>
      <c r="V156" s="161">
        <v>0</v>
      </c>
      <c r="W156" s="162" t="str">
        <f>IF(ISERROR(VLOOKUP(H156,'Directive OSH09 (FR)'!$O$6:$P$10,2,FALSE)),"",VLOOKUP(H156,'Directive OSH09 (FR)'!$O$6:$P$10,2,FALSE))</f>
        <v/>
      </c>
      <c r="X156" s="3" t="str">
        <f>IF(ISERROR(VLOOKUP(I156,'Directive OSH09 (FR)'!$O$13:$P$17,2,FALSE)),"",VLOOKUP(I156,'Directive OSH09 (FR)'!$O$13:$P$17,2,FALSE))</f>
        <v/>
      </c>
      <c r="Y156" s="163" t="str">
        <f>IF(J156="","",IF(J156&gt;=161,5,IF(J156&gt;=65,4,IF(J156&gt;=20,3,IF(J156&gt;=9,2,1)))))</f>
        <v/>
      </c>
      <c r="Z156" s="232"/>
      <c r="AA156" s="233"/>
      <c r="AB156" s="233"/>
      <c r="AC156" s="233"/>
      <c r="AD156" s="234"/>
      <c r="AE156" s="232"/>
      <c r="AF156" s="233"/>
      <c r="AG156" s="233"/>
      <c r="AH156" s="233"/>
      <c r="AI156" s="234"/>
    </row>
    <row r="157" spans="1:35">
      <c r="A157" s="4"/>
      <c r="B157" s="4"/>
      <c r="C157" s="4"/>
      <c r="D157" s="4"/>
      <c r="E157" s="129"/>
      <c r="F157" s="5"/>
      <c r="G157" s="32"/>
      <c r="H157" s="7"/>
      <c r="I157" s="8"/>
      <c r="J157" s="8" t="str">
        <f>IF(ISERROR(W157*X157),"",W157*X157)</f>
        <v/>
      </c>
      <c r="K157" s="14" t="str">
        <f>IF(ISERROR(VLOOKUP(Y157,'Directive OSH09 (FR)'!$T$6:$U$10,2,FALSE)),"",VLOOKUP(Y157,'Directive OSH09 (FR)'!$T$6:$U$10,2,FALSE))</f>
        <v/>
      </c>
      <c r="L157" s="126"/>
      <c r="M157" s="127"/>
      <c r="N157" s="27"/>
      <c r="O157" s="27"/>
      <c r="P157" s="27"/>
      <c r="Q157" s="57"/>
      <c r="R157" s="35"/>
      <c r="S157" s="7">
        <f t="shared" ref="S157:T161" si="120">U157</f>
        <v>0</v>
      </c>
      <c r="T157" s="35">
        <f t="shared" si="120"/>
        <v>0</v>
      </c>
      <c r="U157" s="3">
        <f>IF(A157="",0,IF(Q$156="",1,IF(Q$156+$U$84*365&lt;$U$1,1,0)))</f>
        <v>0</v>
      </c>
      <c r="V157" s="163">
        <f>IF(A157="",0,IF(Q$156="",1,IF(Q$156+$V$84*365&lt;$U$1,1,0)))</f>
        <v>0</v>
      </c>
      <c r="W157" s="162" t="str">
        <f>IF(ISERROR(VLOOKUP(H157,'Directive OSH09 (FR)'!$O$6:$P$10,2,FALSE)),"",VLOOKUP(H157,'Directive OSH09 (FR)'!$O$6:$P$10,2,FALSE))</f>
        <v/>
      </c>
      <c r="X157" s="3" t="str">
        <f>IF(ISERROR(VLOOKUP(I157,'Directive OSH09 (FR)'!$O$13:$P$17,2,FALSE)),"",VLOOKUP(I157,'Directive OSH09 (FR)'!$O$13:$P$17,2,FALSE))</f>
        <v/>
      </c>
      <c r="Y157" s="163" t="str">
        <f>IF(J157="","",IF(J157&gt;=161,5,IF(J157&gt;=65,4,IF(J157&gt;=20,3,IF(J157&gt;=9,2,1)))))</f>
        <v/>
      </c>
      <c r="Z157" s="198"/>
      <c r="AA157" s="180"/>
      <c r="AB157" s="180"/>
      <c r="AC157" s="180"/>
      <c r="AD157" s="199"/>
      <c r="AE157" s="198"/>
      <c r="AF157" s="180"/>
      <c r="AG157" s="180"/>
      <c r="AH157" s="180"/>
      <c r="AI157" s="199"/>
    </row>
    <row r="158" spans="1:35">
      <c r="A158" s="4"/>
      <c r="B158" s="4"/>
      <c r="C158" s="4"/>
      <c r="D158" s="4"/>
      <c r="E158" s="129"/>
      <c r="F158" s="5"/>
      <c r="G158" s="42"/>
      <c r="H158" s="7"/>
      <c r="I158" s="8"/>
      <c r="J158" s="8" t="str">
        <f t="shared" ref="J158:J161" si="121">IF(ISERROR(W158*X158),"",W158*X158)</f>
        <v/>
      </c>
      <c r="K158" s="14" t="str">
        <f>IF(ISERROR(VLOOKUP(Y158,'Directive OSH09 (FR)'!$T$6:$U$10,2,FALSE)),"",VLOOKUP(Y158,'Directive OSH09 (FR)'!$T$6:$U$10,2,FALSE))</f>
        <v/>
      </c>
      <c r="L158" s="126"/>
      <c r="M158" s="127"/>
      <c r="N158" s="27"/>
      <c r="O158" s="27"/>
      <c r="P158" s="27"/>
      <c r="Q158" s="57"/>
      <c r="R158" s="35"/>
      <c r="S158" s="7">
        <f t="shared" si="120"/>
        <v>0</v>
      </c>
      <c r="T158" s="35">
        <f t="shared" si="120"/>
        <v>0</v>
      </c>
      <c r="U158" s="3">
        <f t="shared" ref="U158:U161" si="122">IF(A158="",0,IF(Q$156="",1,IF(Q$156+$U$84*365&lt;$U$1,1,0)))</f>
        <v>0</v>
      </c>
      <c r="V158" s="163">
        <f t="shared" ref="V158:V161" si="123">IF(A158="",0,IF(Q$156="",1,IF(Q$156+$V$84*365&lt;$U$1,1,0)))</f>
        <v>0</v>
      </c>
      <c r="W158" s="162" t="str">
        <f>IF(ISERROR(VLOOKUP(H158,'Directive OSH09 (FR)'!$O$6:$P$10,2,FALSE)),"",VLOOKUP(H158,'Directive OSH09 (FR)'!$O$6:$P$10,2,FALSE))</f>
        <v/>
      </c>
      <c r="X158" s="3" t="str">
        <f>IF(ISERROR(VLOOKUP(I158,'Directive OSH09 (FR)'!$O$13:$P$17,2,FALSE)),"",VLOOKUP(I158,'Directive OSH09 (FR)'!$O$13:$P$17,2,FALSE))</f>
        <v/>
      </c>
      <c r="Y158" s="163" t="str">
        <f t="shared" ref="Y158:Y161" si="124">IF(J158="","",IF(J158&gt;=161,5,IF(J158&gt;=65,4,IF(J158&gt;=20,3,IF(J158&gt;=9,2,1)))))</f>
        <v/>
      </c>
      <c r="Z158" s="198"/>
      <c r="AA158" s="180"/>
      <c r="AB158" s="180"/>
      <c r="AC158" s="180"/>
      <c r="AD158" s="199"/>
      <c r="AE158" s="198"/>
      <c r="AF158" s="180"/>
      <c r="AG158" s="180"/>
      <c r="AH158" s="180"/>
      <c r="AI158" s="199"/>
    </row>
    <row r="159" spans="1:35">
      <c r="A159" s="4"/>
      <c r="B159" s="4"/>
      <c r="C159" s="4"/>
      <c r="D159" s="4"/>
      <c r="E159" s="129"/>
      <c r="F159" s="5"/>
      <c r="G159" s="42"/>
      <c r="H159" s="7"/>
      <c r="I159" s="8"/>
      <c r="J159" s="8" t="str">
        <f t="shared" si="121"/>
        <v/>
      </c>
      <c r="K159" s="14" t="str">
        <f>IF(ISERROR(VLOOKUP(Y159,'Directive OSH09 (FR)'!$T$6:$U$10,2,FALSE)),"",VLOOKUP(Y159,'Directive OSH09 (FR)'!$T$6:$U$10,2,FALSE))</f>
        <v/>
      </c>
      <c r="L159" s="126"/>
      <c r="M159" s="127"/>
      <c r="N159" s="27"/>
      <c r="O159" s="27"/>
      <c r="P159" s="27"/>
      <c r="Q159" s="57"/>
      <c r="R159" s="35"/>
      <c r="S159" s="7">
        <f t="shared" si="120"/>
        <v>0</v>
      </c>
      <c r="T159" s="35">
        <f t="shared" si="120"/>
        <v>0</v>
      </c>
      <c r="U159" s="3">
        <f t="shared" si="122"/>
        <v>0</v>
      </c>
      <c r="V159" s="163">
        <f t="shared" si="123"/>
        <v>0</v>
      </c>
      <c r="W159" s="162" t="str">
        <f>IF(ISERROR(VLOOKUP(H159,'Directive OSH09 (FR)'!$O$6:$P$10,2,FALSE)),"",VLOOKUP(H159,'Directive OSH09 (FR)'!$O$6:$P$10,2,FALSE))</f>
        <v/>
      </c>
      <c r="X159" s="3" t="str">
        <f>IF(ISERROR(VLOOKUP(I159,'Directive OSH09 (FR)'!$O$13:$P$17,2,FALSE)),"",VLOOKUP(I159,'Directive OSH09 (FR)'!$O$13:$P$17,2,FALSE))</f>
        <v/>
      </c>
      <c r="Y159" s="163" t="str">
        <f t="shared" si="124"/>
        <v/>
      </c>
      <c r="Z159" s="198"/>
      <c r="AA159" s="180"/>
      <c r="AB159" s="180"/>
      <c r="AC159" s="180"/>
      <c r="AD159" s="199"/>
      <c r="AE159" s="198"/>
      <c r="AF159" s="180"/>
      <c r="AG159" s="180"/>
      <c r="AH159" s="180"/>
      <c r="AI159" s="199"/>
    </row>
    <row r="160" spans="1:35">
      <c r="A160" s="4"/>
      <c r="B160" s="4"/>
      <c r="C160" s="4"/>
      <c r="D160" s="4"/>
      <c r="E160" s="129"/>
      <c r="F160" s="5"/>
      <c r="G160" s="42"/>
      <c r="H160" s="7"/>
      <c r="I160" s="8"/>
      <c r="J160" s="8" t="str">
        <f t="shared" si="121"/>
        <v/>
      </c>
      <c r="K160" s="14" t="str">
        <f>IF(ISERROR(VLOOKUP(Y160,'Directive OSH09 (FR)'!$T$6:$U$10,2,FALSE)),"",VLOOKUP(Y160,'Directive OSH09 (FR)'!$T$6:$U$10,2,FALSE))</f>
        <v/>
      </c>
      <c r="L160" s="126"/>
      <c r="M160" s="127"/>
      <c r="N160" s="27"/>
      <c r="O160" s="27"/>
      <c r="P160" s="27"/>
      <c r="Q160" s="57"/>
      <c r="R160" s="35"/>
      <c r="S160" s="7">
        <f t="shared" si="120"/>
        <v>0</v>
      </c>
      <c r="T160" s="35">
        <f t="shared" si="120"/>
        <v>0</v>
      </c>
      <c r="U160" s="3">
        <f t="shared" si="122"/>
        <v>0</v>
      </c>
      <c r="V160" s="163">
        <f t="shared" si="123"/>
        <v>0</v>
      </c>
      <c r="W160" s="162" t="str">
        <f>IF(ISERROR(VLOOKUP(H160,'Directive OSH09 (FR)'!$O$6:$P$10,2,FALSE)),"",VLOOKUP(H160,'Directive OSH09 (FR)'!$O$6:$P$10,2,FALSE))</f>
        <v/>
      </c>
      <c r="X160" s="3" t="str">
        <f>IF(ISERROR(VLOOKUP(I160,'Directive OSH09 (FR)'!$O$13:$P$17,2,FALSE)),"",VLOOKUP(I160,'Directive OSH09 (FR)'!$O$13:$P$17,2,FALSE))</f>
        <v/>
      </c>
      <c r="Y160" s="163" t="str">
        <f t="shared" si="124"/>
        <v/>
      </c>
      <c r="Z160" s="198"/>
      <c r="AA160" s="180"/>
      <c r="AB160" s="180"/>
      <c r="AC160" s="180"/>
      <c r="AD160" s="199"/>
      <c r="AE160" s="198"/>
      <c r="AF160" s="180"/>
      <c r="AG160" s="180"/>
      <c r="AH160" s="180"/>
      <c r="AI160" s="199"/>
    </row>
    <row r="161" spans="1:35" ht="5.25" customHeight="1">
      <c r="A161" s="67"/>
      <c r="B161" s="58"/>
      <c r="C161" s="58"/>
      <c r="D161" s="58"/>
      <c r="E161" s="59"/>
      <c r="F161" s="59"/>
      <c r="G161" s="71"/>
      <c r="H161" s="61"/>
      <c r="I161" s="62"/>
      <c r="J161" s="62" t="str">
        <f t="shared" si="121"/>
        <v/>
      </c>
      <c r="K161" s="63" t="str">
        <f>IF(ISERROR(VLOOKUP(Y161,'Directive OSH09 (FR)'!$T$6:$U$10,2,FALSE)),"",VLOOKUP(Y161,'Directive OSH09 (FR)'!$T$6:$U$10,2,FALSE))</f>
        <v/>
      </c>
      <c r="L161" s="61"/>
      <c r="M161" s="64"/>
      <c r="N161" s="64"/>
      <c r="O161" s="64"/>
      <c r="P161" s="64"/>
      <c r="Q161" s="65"/>
      <c r="R161" s="66"/>
      <c r="S161" s="61">
        <f t="shared" si="120"/>
        <v>0</v>
      </c>
      <c r="T161" s="66">
        <f t="shared" si="120"/>
        <v>0</v>
      </c>
      <c r="U161" s="164">
        <f t="shared" si="122"/>
        <v>0</v>
      </c>
      <c r="V161" s="165">
        <f t="shared" si="123"/>
        <v>0</v>
      </c>
      <c r="W161" s="162" t="str">
        <f>IF(ISERROR(VLOOKUP(H161,'Directive OSH09 (FR)'!$O$6:$P$10,2,FALSE)),"",VLOOKUP(H161,'Directive OSH09 (FR)'!$O$6:$P$10,2,FALSE))</f>
        <v/>
      </c>
      <c r="X161" s="3" t="str">
        <f>IF(ISERROR(VLOOKUP(I161,'Directive OSH09 (FR)'!$O$13:$P$17,2,FALSE)),"",VLOOKUP(I161,'Directive OSH09 (FR)'!$O$13:$P$17,2,FALSE))</f>
        <v/>
      </c>
      <c r="Y161" s="163" t="str">
        <f t="shared" si="124"/>
        <v/>
      </c>
      <c r="Z161" s="198"/>
      <c r="AA161" s="180"/>
      <c r="AB161" s="180"/>
      <c r="AC161" s="180"/>
      <c r="AD161" s="199"/>
      <c r="AE161" s="198"/>
      <c r="AF161" s="180"/>
      <c r="AG161" s="180"/>
      <c r="AH161" s="180"/>
      <c r="AI161" s="199"/>
    </row>
    <row r="162" spans="1:35" customFormat="1">
      <c r="A162" s="20" t="s">
        <v>341</v>
      </c>
      <c r="B162" s="6"/>
      <c r="C162" s="6"/>
      <c r="D162" s="6"/>
      <c r="E162" s="22"/>
      <c r="F162" s="22"/>
      <c r="G162" s="31"/>
      <c r="H162" s="23"/>
      <c r="I162" s="6"/>
      <c r="J162" s="13" t="str">
        <f>IF(SUM(J163:J167)=0,"",MAX(J163:J167))</f>
        <v/>
      </c>
      <c r="K162" s="24" t="str">
        <f>IF(ISERROR(VLOOKUP(Y162,'Directive OSH09 (FR)'!$T$6:$U$10,2,FALSE)),"",VLOOKUP(Y162,'Directive OSH09 (FR)'!$T$6:$U$10,2,FALSE))</f>
        <v/>
      </c>
      <c r="L162" s="43" t="str">
        <f>IF(ISERROR(VLOOKUP($A162,Dangers!$B$4:$G$1001,4,FALSE)),"ERR",IF(ISBLANK(VLOOKUP($A162,Dangers!$B$4:$G$1001,4,FALSE)),"","Yes"))</f>
        <v>ERR</v>
      </c>
      <c r="M162" s="26" t="str">
        <f>IF(ISERROR(VLOOKUP($A162,Dangers!$B$4:$G$1001,6,FALSE)),"ERR",IF(ISBLANK((VLOOKUP($A162,Dangers!$B$4:$G$1001,6,FALSE))),"","Yes"))</f>
        <v>ERR</v>
      </c>
      <c r="N162" s="26"/>
      <c r="O162" s="26"/>
      <c r="P162" s="26"/>
      <c r="Q162" s="132" t="str">
        <f>IF(OR(L162="Yes",M162="Yes"),MAX(Q163:Q167),"")</f>
        <v/>
      </c>
      <c r="R162" s="34"/>
      <c r="S162" s="43">
        <f>IF(L162="Yes",IF(SUM(S163:S167)=0,0,1),2)</f>
        <v>2</v>
      </c>
      <c r="T162" s="34">
        <f>IF(M162="Yes",IF(SUM(T163:T167)=0,0,1),2)</f>
        <v>2</v>
      </c>
      <c r="U162" s="160">
        <v>0</v>
      </c>
      <c r="V162" s="161">
        <v>0</v>
      </c>
      <c r="W162" s="162" t="str">
        <f>IF(ISERROR(VLOOKUP(H162,'Directive OSH09 (FR)'!$O$6:$P$10,2,FALSE)),"",VLOOKUP(H162,'Directive OSH09 (FR)'!$O$6:$P$10,2,FALSE))</f>
        <v/>
      </c>
      <c r="X162" s="3" t="str">
        <f>IF(ISERROR(VLOOKUP(I162,'Directive OSH09 (FR)'!$O$13:$P$17,2,FALSE)),"",VLOOKUP(I162,'Directive OSH09 (FR)'!$O$13:$P$17,2,FALSE))</f>
        <v/>
      </c>
      <c r="Y162" s="163" t="str">
        <f>IF(J162="","",IF(J162&gt;=161,5,IF(J162&gt;=65,4,IF(J162&gt;=20,3,IF(J162&gt;=9,2,1)))))</f>
        <v/>
      </c>
      <c r="Z162" s="232"/>
      <c r="AA162" s="233"/>
      <c r="AB162" s="233"/>
      <c r="AC162" s="233"/>
      <c r="AD162" s="234"/>
      <c r="AE162" s="232"/>
      <c r="AF162" s="233"/>
      <c r="AG162" s="233"/>
      <c r="AH162" s="233"/>
      <c r="AI162" s="234"/>
    </row>
    <row r="163" spans="1:35" customFormat="1">
      <c r="A163" s="4"/>
      <c r="B163" s="4"/>
      <c r="C163" s="4"/>
      <c r="D163" s="4"/>
      <c r="E163" s="129"/>
      <c r="F163" s="5"/>
      <c r="G163" s="32"/>
      <c r="H163" s="7"/>
      <c r="I163" s="8"/>
      <c r="J163" s="8" t="str">
        <f>IF(ISERROR(W163*X163),"",W163*X163)</f>
        <v/>
      </c>
      <c r="K163" s="14" t="str">
        <f>IF(ISERROR(VLOOKUP(Y163,'Directive OSH09 (FR)'!$T$6:$U$10,2,FALSE)),"",VLOOKUP(Y163,'Directive OSH09 (FR)'!$T$6:$U$10,2,FALSE))</f>
        <v/>
      </c>
      <c r="L163" s="126"/>
      <c r="M163" s="127"/>
      <c r="N163" s="27"/>
      <c r="O163" s="27"/>
      <c r="P163" s="27"/>
      <c r="Q163" s="57"/>
      <c r="R163" s="35"/>
      <c r="S163" s="7">
        <f t="shared" ref="S163:T167" si="125">U163</f>
        <v>0</v>
      </c>
      <c r="T163" s="35">
        <f t="shared" si="125"/>
        <v>0</v>
      </c>
      <c r="U163" s="3">
        <f>IF(A163="",0,IF(Q$162="",1,IF(Q$162+$U$84*365&lt;$U$1,1,0)))</f>
        <v>0</v>
      </c>
      <c r="V163" s="163">
        <f>IF(A163="",0,IF(Q$162="",1,IF(Q$162+$V$84*365&lt;$U$1,1,0)))</f>
        <v>0</v>
      </c>
      <c r="W163" s="162" t="str">
        <f>IF(ISERROR(VLOOKUP(H163,'Directive OSH09 (FR)'!$O$6:$P$10,2,FALSE)),"",VLOOKUP(H163,'Directive OSH09 (FR)'!$O$6:$P$10,2,FALSE))</f>
        <v/>
      </c>
      <c r="X163" s="3" t="str">
        <f>IF(ISERROR(VLOOKUP(I163,'Directive OSH09 (FR)'!$O$13:$P$17,2,FALSE)),"",VLOOKUP(I163,'Directive OSH09 (FR)'!$O$13:$P$17,2,FALSE))</f>
        <v/>
      </c>
      <c r="Y163" s="163" t="str">
        <f>IF(J163="","",IF(J163&gt;=161,5,IF(J163&gt;=65,4,IF(J163&gt;=20,3,IF(J163&gt;=9,2,1)))))</f>
        <v/>
      </c>
      <c r="Z163" s="201"/>
      <c r="AA163" s="12"/>
      <c r="AB163" s="12"/>
      <c r="AC163" s="12"/>
      <c r="AD163" s="200"/>
      <c r="AE163" s="201"/>
      <c r="AF163" s="12"/>
      <c r="AG163" s="12"/>
      <c r="AH163" s="12"/>
      <c r="AI163" s="200"/>
    </row>
    <row r="164" spans="1:35" customFormat="1">
      <c r="A164" s="4"/>
      <c r="B164" s="4"/>
      <c r="C164" s="4"/>
      <c r="D164" s="4"/>
      <c r="E164" s="129"/>
      <c r="F164" s="5"/>
      <c r="G164" s="32"/>
      <c r="H164" s="7"/>
      <c r="I164" s="8"/>
      <c r="J164" s="8" t="str">
        <f t="shared" ref="J164:J167" si="126">IF(ISERROR(W164*X164),"",W164*X164)</f>
        <v/>
      </c>
      <c r="K164" s="14" t="str">
        <f>IF(ISERROR(VLOOKUP(Y164,'Directive OSH09 (FR)'!$T$6:$U$10,2,FALSE)),"",VLOOKUP(Y164,'Directive OSH09 (FR)'!$T$6:$U$10,2,FALSE))</f>
        <v/>
      </c>
      <c r="L164" s="126"/>
      <c r="M164" s="127"/>
      <c r="N164" s="27"/>
      <c r="O164" s="27"/>
      <c r="P164" s="27"/>
      <c r="Q164" s="57"/>
      <c r="R164" s="35"/>
      <c r="S164" s="7">
        <f t="shared" si="125"/>
        <v>0</v>
      </c>
      <c r="T164" s="35">
        <f t="shared" si="125"/>
        <v>0</v>
      </c>
      <c r="U164" s="3">
        <f t="shared" ref="U164:U167" si="127">IF(A164="",0,IF(Q$162="",1,IF(Q$162+$U$84*365&lt;$U$1,1,0)))</f>
        <v>0</v>
      </c>
      <c r="V164" s="163">
        <f t="shared" ref="V164:V167" si="128">IF(A164="",0,IF(Q$162="",1,IF(Q$162+$V$84*365&lt;$U$1,1,0)))</f>
        <v>0</v>
      </c>
      <c r="W164" s="162" t="str">
        <f>IF(ISERROR(VLOOKUP(H164,'Directive OSH09 (FR)'!$O$6:$P$10,2,FALSE)),"",VLOOKUP(H164,'Directive OSH09 (FR)'!$O$6:$P$10,2,FALSE))</f>
        <v/>
      </c>
      <c r="X164" s="3" t="str">
        <f>IF(ISERROR(VLOOKUP(I164,'Directive OSH09 (FR)'!$O$13:$P$17,2,FALSE)),"",VLOOKUP(I164,'Directive OSH09 (FR)'!$O$13:$P$17,2,FALSE))</f>
        <v/>
      </c>
      <c r="Y164" s="163" t="str">
        <f t="shared" ref="Y164:Y167" si="129">IF(J164="","",IF(J164&gt;=161,5,IF(J164&gt;=65,4,IF(J164&gt;=20,3,IF(J164&gt;=9,2,1)))))</f>
        <v/>
      </c>
      <c r="Z164" s="201"/>
      <c r="AA164" s="12"/>
      <c r="AB164" s="12"/>
      <c r="AC164" s="12"/>
      <c r="AD164" s="200"/>
      <c r="AE164" s="201"/>
      <c r="AF164" s="12"/>
      <c r="AG164" s="12"/>
      <c r="AH164" s="12"/>
      <c r="AI164" s="200"/>
    </row>
    <row r="165" spans="1:35" customFormat="1">
      <c r="A165" s="4"/>
      <c r="B165" s="4"/>
      <c r="C165" s="4"/>
      <c r="D165" s="4"/>
      <c r="E165" s="129"/>
      <c r="F165" s="5"/>
      <c r="G165" s="32"/>
      <c r="H165" s="7"/>
      <c r="I165" s="8"/>
      <c r="J165" s="8" t="str">
        <f t="shared" si="126"/>
        <v/>
      </c>
      <c r="K165" s="14" t="str">
        <f>IF(ISERROR(VLOOKUP(Y165,'Directive OSH09 (FR)'!$T$6:$U$10,2,FALSE)),"",VLOOKUP(Y165,'Directive OSH09 (FR)'!$T$6:$U$10,2,FALSE))</f>
        <v/>
      </c>
      <c r="L165" s="126"/>
      <c r="M165" s="127"/>
      <c r="N165" s="27"/>
      <c r="O165" s="27"/>
      <c r="P165" s="27"/>
      <c r="Q165" s="57"/>
      <c r="R165" s="35"/>
      <c r="S165" s="7">
        <f t="shared" si="125"/>
        <v>0</v>
      </c>
      <c r="T165" s="35">
        <f t="shared" si="125"/>
        <v>0</v>
      </c>
      <c r="U165" s="3">
        <f t="shared" si="127"/>
        <v>0</v>
      </c>
      <c r="V165" s="163">
        <f t="shared" si="128"/>
        <v>0</v>
      </c>
      <c r="W165" s="162" t="str">
        <f>IF(ISERROR(VLOOKUP(H165,'Directive OSH09 (FR)'!$O$6:$P$10,2,FALSE)),"",VLOOKUP(H165,'Directive OSH09 (FR)'!$O$6:$P$10,2,FALSE))</f>
        <v/>
      </c>
      <c r="X165" s="3" t="str">
        <f>IF(ISERROR(VLOOKUP(I165,'Directive OSH09 (FR)'!$O$13:$P$17,2,FALSE)),"",VLOOKUP(I165,'Directive OSH09 (FR)'!$O$13:$P$17,2,FALSE))</f>
        <v/>
      </c>
      <c r="Y165" s="163" t="str">
        <f t="shared" si="129"/>
        <v/>
      </c>
      <c r="Z165" s="201"/>
      <c r="AA165" s="12"/>
      <c r="AB165" s="12"/>
      <c r="AC165" s="12"/>
      <c r="AD165" s="200"/>
      <c r="AE165" s="201"/>
      <c r="AF165" s="12"/>
      <c r="AG165" s="12"/>
      <c r="AH165" s="12"/>
      <c r="AI165" s="200"/>
    </row>
    <row r="166" spans="1:35" customFormat="1">
      <c r="A166" s="4"/>
      <c r="B166" s="4"/>
      <c r="C166" s="4"/>
      <c r="D166" s="4"/>
      <c r="E166" s="129"/>
      <c r="F166" s="5"/>
      <c r="G166" s="32"/>
      <c r="H166" s="7"/>
      <c r="I166" s="8"/>
      <c r="J166" s="8" t="str">
        <f t="shared" si="126"/>
        <v/>
      </c>
      <c r="K166" s="14" t="str">
        <f>IF(ISERROR(VLOOKUP(Y166,'Directive OSH09 (FR)'!$T$6:$U$10,2,FALSE)),"",VLOOKUP(Y166,'Directive OSH09 (FR)'!$T$6:$U$10,2,FALSE))</f>
        <v/>
      </c>
      <c r="L166" s="126"/>
      <c r="M166" s="127"/>
      <c r="N166" s="27"/>
      <c r="O166" s="27"/>
      <c r="P166" s="27"/>
      <c r="Q166" s="57"/>
      <c r="R166" s="35"/>
      <c r="S166" s="7">
        <f t="shared" si="125"/>
        <v>0</v>
      </c>
      <c r="T166" s="35">
        <f t="shared" si="125"/>
        <v>0</v>
      </c>
      <c r="U166" s="3">
        <f t="shared" si="127"/>
        <v>0</v>
      </c>
      <c r="V166" s="163">
        <f t="shared" si="128"/>
        <v>0</v>
      </c>
      <c r="W166" s="162" t="str">
        <f>IF(ISERROR(VLOOKUP(H166,'Directive OSH09 (FR)'!$O$6:$P$10,2,FALSE)),"",VLOOKUP(H166,'Directive OSH09 (FR)'!$O$6:$P$10,2,FALSE))</f>
        <v/>
      </c>
      <c r="X166" s="3" t="str">
        <f>IF(ISERROR(VLOOKUP(I166,'Directive OSH09 (FR)'!$O$13:$P$17,2,FALSE)),"",VLOOKUP(I166,'Directive OSH09 (FR)'!$O$13:$P$17,2,FALSE))</f>
        <v/>
      </c>
      <c r="Y166" s="163" t="str">
        <f t="shared" si="129"/>
        <v/>
      </c>
      <c r="Z166" s="201"/>
      <c r="AA166" s="12"/>
      <c r="AB166" s="12"/>
      <c r="AC166" s="12"/>
      <c r="AD166" s="200"/>
      <c r="AE166" s="201"/>
      <c r="AF166" s="12"/>
      <c r="AG166" s="12"/>
      <c r="AH166" s="12"/>
      <c r="AI166" s="200"/>
    </row>
    <row r="167" spans="1:35" customFormat="1" ht="5.25" customHeight="1">
      <c r="A167" s="67"/>
      <c r="B167" s="58"/>
      <c r="C167" s="58"/>
      <c r="D167" s="58"/>
      <c r="E167" s="59"/>
      <c r="F167" s="59"/>
      <c r="G167" s="72"/>
      <c r="H167" s="61"/>
      <c r="I167" s="62"/>
      <c r="J167" s="62" t="str">
        <f t="shared" si="126"/>
        <v/>
      </c>
      <c r="K167" s="63" t="str">
        <f>IF(ISERROR(VLOOKUP(Y167,'Directive OSH09 (FR)'!$T$6:$U$10,2,FALSE)),"",VLOOKUP(Y167,'Directive OSH09 (FR)'!$T$6:$U$10,2,FALSE))</f>
        <v/>
      </c>
      <c r="L167" s="73"/>
      <c r="M167" s="74"/>
      <c r="N167" s="74"/>
      <c r="O167" s="74"/>
      <c r="P167" s="74"/>
      <c r="Q167" s="75"/>
      <c r="R167" s="76"/>
      <c r="S167" s="61">
        <f t="shared" si="125"/>
        <v>0</v>
      </c>
      <c r="T167" s="66">
        <f t="shared" si="125"/>
        <v>0</v>
      </c>
      <c r="U167" s="61">
        <f t="shared" si="127"/>
        <v>0</v>
      </c>
      <c r="V167" s="66">
        <f t="shared" si="128"/>
        <v>0</v>
      </c>
      <c r="W167" s="166" t="str">
        <f>IF(ISERROR(VLOOKUP(H167,'Directive OSH09 (FR)'!$O$6:$P$10,2,FALSE)),"",VLOOKUP(H167,'Directive OSH09 (FR)'!$O$6:$P$10,2,FALSE))</f>
        <v/>
      </c>
      <c r="X167" s="167" t="str">
        <f>IF(ISERROR(VLOOKUP(I167,'Directive OSH09 (FR)'!$O$13:$P$17,2,FALSE)),"",VLOOKUP(I167,'Directive OSH09 (FR)'!$O$13:$P$17,2,FALSE))</f>
        <v/>
      </c>
      <c r="Y167" s="168" t="str">
        <f t="shared" si="129"/>
        <v/>
      </c>
      <c r="Z167" s="202"/>
      <c r="AA167" s="215"/>
      <c r="AB167" s="215"/>
      <c r="AC167" s="215"/>
      <c r="AD167" s="216"/>
      <c r="AE167" s="202"/>
      <c r="AF167" s="215"/>
      <c r="AG167" s="215"/>
      <c r="AH167" s="215"/>
      <c r="AI167" s="216"/>
    </row>
    <row r="168" spans="1:35" customFormat="1">
      <c r="K168" s="3"/>
      <c r="L168" s="3"/>
      <c r="M168" s="3"/>
      <c r="N168" s="3"/>
      <c r="O168" s="3"/>
      <c r="P168" s="3"/>
      <c r="Q168" s="3"/>
      <c r="R168" s="3"/>
      <c r="S168" s="3"/>
      <c r="T168" s="3"/>
    </row>
  </sheetData>
  <mergeCells count="6">
    <mergeCell ref="AE10:AI10"/>
    <mergeCell ref="D8:G8"/>
    <mergeCell ref="G10:K10"/>
    <mergeCell ref="L10:R10"/>
    <mergeCell ref="S10:Y10"/>
    <mergeCell ref="Z10:AD10"/>
  </mergeCells>
  <conditionalFormatting sqref="K168:T65536 K11:V11">
    <cfRule type="cellIs" dxfId="205" priority="196" stopIfTrue="1" operator="equal">
      <formula>"5-Risque Intolérable"</formula>
    </cfRule>
    <cfRule type="cellIs" dxfId="204" priority="197" stopIfTrue="1" operator="equal">
      <formula>"4-Risque Substantiel"</formula>
    </cfRule>
    <cfRule type="cellIs" dxfId="203" priority="198" stopIfTrue="1" operator="between">
      <formula>"2-Risque Tolérable"</formula>
      <formula>"3-Risque Modéré"</formula>
    </cfRule>
  </conditionalFormatting>
  <conditionalFormatting sqref="N162:P162 R162 R108 N156:P156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R138 K12:K167">
    <cfRule type="expression" dxfId="202" priority="199" stopIfTrue="1">
      <formula>LEFT(K12,1)="5"</formula>
    </cfRule>
    <cfRule type="expression" dxfId="201" priority="200" stopIfTrue="1">
      <formula>LEFT(K12,1)="4"</formula>
    </cfRule>
    <cfRule type="expression" dxfId="200" priority="201" stopIfTrue="1">
      <formula>OR(LEFT(K12,1)="3",LEFT(K12,1)="2")</formula>
    </cfRule>
  </conditionalFormatting>
  <conditionalFormatting sqref="L18 L150 L24 L30 L156 L36 L42 L48 L54 L60 L66 L72 L78 L84 L90 L96 L102 L108 L162 L114 L120 L126 L132 L138 L144 L12">
    <cfRule type="expression" dxfId="199" priority="202" stopIfTrue="1">
      <formula>$S12=1</formula>
    </cfRule>
    <cfRule type="expression" dxfId="198" priority="203" stopIfTrue="1">
      <formula>$S12=0</formula>
    </cfRule>
  </conditionalFormatting>
  <conditionalFormatting sqref="M18 M144 M24 M30 M162 M36 M42 M48 M54 M60 M66 M72 M78 M84 M90 M96 M102 M108 M114 M120 M126 M132 M156 M150 M138 M12">
    <cfRule type="expression" dxfId="197" priority="204" stopIfTrue="1">
      <formula>$T12=1</formula>
    </cfRule>
    <cfRule type="expression" dxfId="196" priority="205" stopIfTrue="1">
      <formula>$T12=0</formula>
    </cfRule>
  </conditionalFormatting>
  <conditionalFormatting sqref="D8:G8">
    <cfRule type="expression" dxfId="195" priority="206" stopIfTrue="1">
      <formula>($F$9&lt;=0.85*$C$7)</formula>
    </cfRule>
  </conditionalFormatting>
  <conditionalFormatting sqref="R162 R108 R138 R144 R150 R132 R12 R30 R42 R66 R78 R90 R102 R114 R18 R24 R36 R48 R54 R60 R126 R156 R72 R84 R96 R120">
    <cfRule type="expression" dxfId="194" priority="193" stopIfTrue="1">
      <formula>LEFT(R12,1)="5"</formula>
    </cfRule>
    <cfRule type="expression" dxfId="193" priority="194" stopIfTrue="1">
      <formula>LEFT(R12,1)="4"</formula>
    </cfRule>
    <cfRule type="expression" dxfId="192" priority="195" stopIfTrue="1">
      <formula>OR(LEFT(R12,1)="3",LEFT(R12,1)="2")</formula>
    </cfRule>
  </conditionalFormatting>
  <conditionalFormatting sqref="R162 R108 R138 R144 R150 R132 R12 R30 R42 R66 R78 R90 R102 R114 R18 R24 R36 R48 R54 R60 R126 R156 R72 R84 R96 R120">
    <cfRule type="expression" dxfId="191" priority="190" stopIfTrue="1">
      <formula>LEFT(R12,1)="5"</formula>
    </cfRule>
    <cfRule type="expression" dxfId="190" priority="191" stopIfTrue="1">
      <formula>LEFT(R12,1)="4"</formula>
    </cfRule>
    <cfRule type="expression" dxfId="189" priority="192" stopIfTrue="1">
      <formula>OR(LEFT(R12,1)="3",LEFT(R12,1)="2")</formula>
    </cfRule>
  </conditionalFormatting>
  <conditionalFormatting sqref="K11:V11 K168:T65536">
    <cfRule type="cellIs" dxfId="188" priority="187" stopIfTrue="1" operator="equal">
      <formula>"5-Risque Intolérable"</formula>
    </cfRule>
    <cfRule type="cellIs" dxfId="187" priority="188" stopIfTrue="1" operator="equal">
      <formula>"4-Risque Substantiel"</formula>
    </cfRule>
    <cfRule type="cellIs" dxfId="186" priority="189"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185" priority="184" stopIfTrue="1">
      <formula>LEFT(K12,1)="5"</formula>
    </cfRule>
    <cfRule type="expression" dxfId="184" priority="185" stopIfTrue="1">
      <formula>LEFT(K12,1)="4"</formula>
    </cfRule>
    <cfRule type="expression" dxfId="183" priority="186" stopIfTrue="1">
      <formula>OR(LEFT(K12,1)="3",LEFT(K12,1)="2")</formula>
    </cfRule>
  </conditionalFormatting>
  <conditionalFormatting sqref="D8:G8">
    <cfRule type="expression" dxfId="182" priority="183" stopIfTrue="1">
      <formula>($F$9&lt;=0.85*$C$7)</formula>
    </cfRule>
  </conditionalFormatting>
  <conditionalFormatting sqref="L18 L150 L24 L30 L156 L36 L42 L48 L54 L60 L66 L72 L78 L84 L90 L96 L102 L108 L12 L114 L120 L126 L132 L138 L144 L162">
    <cfRule type="expression" dxfId="181" priority="181" stopIfTrue="1">
      <formula>$S12=1</formula>
    </cfRule>
    <cfRule type="expression" dxfId="180" priority="182" stopIfTrue="1">
      <formula>$S12=0</formula>
    </cfRule>
  </conditionalFormatting>
  <conditionalFormatting sqref="M18 M144 M24 M30 M12 M36 M42 M48 M54 M60 M66 M72 M78 M84 M90 M96 M102 M108 M114 M120 M126 M132 M156 M150 M138 M162">
    <cfRule type="expression" dxfId="179" priority="179" stopIfTrue="1">
      <formula>$T12=1</formula>
    </cfRule>
    <cfRule type="expression" dxfId="178" priority="180" stopIfTrue="1">
      <formula>$T12=0</formula>
    </cfRule>
  </conditionalFormatting>
  <conditionalFormatting sqref="R162 R108 R138 R144 R150 R132 R12 R30 R42 R66 R78 R90 R102 R114 R18 R24 R36 R48 R54 R60 R126 R156 R72 R84 R96 R120">
    <cfRule type="expression" dxfId="177" priority="176" stopIfTrue="1">
      <formula>LEFT(R12,1)="5"</formula>
    </cfRule>
    <cfRule type="expression" dxfId="176" priority="177" stopIfTrue="1">
      <formula>LEFT(R12,1)="4"</formula>
    </cfRule>
    <cfRule type="expression" dxfId="175" priority="178" stopIfTrue="1">
      <formula>OR(LEFT(R12,1)="3",LEFT(R12,1)="2")</formula>
    </cfRule>
  </conditionalFormatting>
  <conditionalFormatting sqref="R162 R108 R138 R144 R150 R132 R12 R30 R42 R66 R78 R90 R102 R114 R18 R24 R36 R48 R54 R60 R126 R156 R72 R84 R96 R120">
    <cfRule type="expression" dxfId="174" priority="173" stopIfTrue="1">
      <formula>LEFT(R12,1)="5"</formula>
    </cfRule>
    <cfRule type="expression" dxfId="173" priority="174" stopIfTrue="1">
      <formula>LEFT(R12,1)="4"</formula>
    </cfRule>
    <cfRule type="expression" dxfId="172" priority="175" stopIfTrue="1">
      <formula>OR(LEFT(R12,1)="3",LEFT(R12,1)="2")</formula>
    </cfRule>
  </conditionalFormatting>
  <conditionalFormatting sqref="K11:V11 K168:T65536">
    <cfRule type="cellIs" dxfId="171" priority="170" stopIfTrue="1" operator="equal">
      <formula>"5-Risque Intolérable"</formula>
    </cfRule>
    <cfRule type="cellIs" dxfId="170" priority="171" stopIfTrue="1" operator="equal">
      <formula>"4-Risque Substantiel"</formula>
    </cfRule>
    <cfRule type="cellIs" dxfId="169" priority="172"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168" priority="167" stopIfTrue="1">
      <formula>LEFT(K12,1)="5"</formula>
    </cfRule>
    <cfRule type="expression" dxfId="167" priority="168" stopIfTrue="1">
      <formula>LEFT(K12,1)="4"</formula>
    </cfRule>
    <cfRule type="expression" dxfId="166" priority="169" stopIfTrue="1">
      <formula>OR(LEFT(K12,1)="3",LEFT(K12,1)="2")</formula>
    </cfRule>
  </conditionalFormatting>
  <conditionalFormatting sqref="D8:G8">
    <cfRule type="expression" dxfId="165" priority="166" stopIfTrue="1">
      <formula>($F$9&lt;=0.85*$C$7)</formula>
    </cfRule>
  </conditionalFormatting>
  <conditionalFormatting sqref="L18 L150 L24 L30 L156 L36 L42 L48 L54 L60 L66 L72 L78 L84 L90 L96 L102 L108 L12 L114 L120 L126 L132 L138 L144 L162">
    <cfRule type="expression" dxfId="164" priority="164" stopIfTrue="1">
      <formula>$S12=1</formula>
    </cfRule>
    <cfRule type="expression" dxfId="163" priority="165" stopIfTrue="1">
      <formula>$S12=0</formula>
    </cfRule>
  </conditionalFormatting>
  <conditionalFormatting sqref="M18 M144 M24 M30 M12 M36 M42 M48 M54 M60 M66 M72 M78 M84 M90 M96 M102 M108 M114 M120 M126 M132 M156 M150 M138 M162">
    <cfRule type="expression" dxfId="162" priority="162" stopIfTrue="1">
      <formula>$T12=1</formula>
    </cfRule>
    <cfRule type="expression" dxfId="161" priority="163" stopIfTrue="1">
      <formula>$T12=0</formula>
    </cfRule>
  </conditionalFormatting>
  <conditionalFormatting sqref="R162 R108 R138 R144 R150 R132 R12 R30 R42 R66 R78 R90 R102 R114 R18 R24 R36 R48 R54 R60 R126 R156 R72 R84 R96 R120">
    <cfRule type="expression" dxfId="160" priority="159" stopIfTrue="1">
      <formula>LEFT(R12,1)="5"</formula>
    </cfRule>
    <cfRule type="expression" dxfId="159" priority="160" stopIfTrue="1">
      <formula>LEFT(R12,1)="4"</formula>
    </cfRule>
    <cfRule type="expression" dxfId="158" priority="161" stopIfTrue="1">
      <formula>OR(LEFT(R12,1)="3",LEFT(R12,1)="2")</formula>
    </cfRule>
  </conditionalFormatting>
  <conditionalFormatting sqref="R162 R108 R138 R144 R150 R132 R12 R30 R42 R66 R78 R90 R102 R114 R18 R24 R36 R48 R54 R60 R126 R156 R72 R84 R96 R120">
    <cfRule type="expression" dxfId="157" priority="156" stopIfTrue="1">
      <formula>LEFT(R12,1)="5"</formula>
    </cfRule>
    <cfRule type="expression" dxfId="156" priority="157" stopIfTrue="1">
      <formula>LEFT(R12,1)="4"</formula>
    </cfRule>
    <cfRule type="expression" dxfId="155" priority="158" stopIfTrue="1">
      <formula>OR(LEFT(R12,1)="3",LEFT(R12,1)="2")</formula>
    </cfRule>
  </conditionalFormatting>
  <conditionalFormatting sqref="K11:V11 K168:T65536">
    <cfRule type="cellIs" dxfId="154" priority="153" stopIfTrue="1" operator="equal">
      <formula>"5-Risque Intolérable"</formula>
    </cfRule>
    <cfRule type="cellIs" dxfId="153" priority="154" stopIfTrue="1" operator="equal">
      <formula>"4-Risque Substantiel"</formula>
    </cfRule>
    <cfRule type="cellIs" dxfId="152" priority="155"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151" priority="150" stopIfTrue="1">
      <formula>LEFT(K12,1)="5"</formula>
    </cfRule>
    <cfRule type="expression" dxfId="150" priority="151" stopIfTrue="1">
      <formula>LEFT(K12,1)="4"</formula>
    </cfRule>
    <cfRule type="expression" dxfId="149" priority="152" stopIfTrue="1">
      <formula>OR(LEFT(K12,1)="3",LEFT(K12,1)="2")</formula>
    </cfRule>
  </conditionalFormatting>
  <conditionalFormatting sqref="D8:G8">
    <cfRule type="expression" dxfId="148" priority="149" stopIfTrue="1">
      <formula>($F$9&lt;=0.85*$C$7)</formula>
    </cfRule>
  </conditionalFormatting>
  <conditionalFormatting sqref="L18 L150 L24 L30 L156 L36 L42 L48 L54 L60 L66 L72 L78 L84 L90 L96 L102 L108 L12 L114 L120 L126 L132 L138 L144 L162">
    <cfRule type="expression" dxfId="147" priority="147" stopIfTrue="1">
      <formula>$S12=1</formula>
    </cfRule>
    <cfRule type="expression" dxfId="146" priority="148" stopIfTrue="1">
      <formula>$S12=0</formula>
    </cfRule>
  </conditionalFormatting>
  <conditionalFormatting sqref="M18 M144 M24 M30 M12 M36 M42 M48 M54 M60 M66 M72 M78 M84 M90 M96 M102 M108 M114 M120 M126 M132 M156 M150 M138 M162">
    <cfRule type="expression" dxfId="145" priority="145" stopIfTrue="1">
      <formula>$T12=1</formula>
    </cfRule>
    <cfRule type="expression" dxfId="144" priority="146" stopIfTrue="1">
      <formula>$T12=0</formula>
    </cfRule>
  </conditionalFormatting>
  <conditionalFormatting sqref="R162 R108 R138 R144 R150 R132 R12 R30 R42 R66 R78 R90 R102 R114 R18 R24 R36 R48 R54 R60 R126 R156 R72 R84 R96 R120">
    <cfRule type="expression" dxfId="143" priority="142" stopIfTrue="1">
      <formula>LEFT(R12,1)="5"</formula>
    </cfRule>
    <cfRule type="expression" dxfId="142" priority="143" stopIfTrue="1">
      <formula>LEFT(R12,1)="4"</formula>
    </cfRule>
    <cfRule type="expression" dxfId="141" priority="144" stopIfTrue="1">
      <formula>OR(LEFT(R12,1)="3",LEFT(R12,1)="2")</formula>
    </cfRule>
  </conditionalFormatting>
  <conditionalFormatting sqref="R162 R108 R138 R144 R150 R132 R12 R30 R42 R66 R78 R90 R102 R114 R18 R24 R36 R48 R54 R60 R126 R156 R72 R84 R96 R120">
    <cfRule type="expression" dxfId="140" priority="139" stopIfTrue="1">
      <formula>LEFT(R12,1)="5"</formula>
    </cfRule>
    <cfRule type="expression" dxfId="139" priority="140" stopIfTrue="1">
      <formula>LEFT(R12,1)="4"</formula>
    </cfRule>
    <cfRule type="expression" dxfId="138" priority="141" stopIfTrue="1">
      <formula>OR(LEFT(R12,1)="3",LEFT(R12,1)="2")</formula>
    </cfRule>
  </conditionalFormatting>
  <conditionalFormatting sqref="K11:V11 K168:T65536">
    <cfRule type="cellIs" dxfId="137" priority="136" stopIfTrue="1" operator="equal">
      <formula>"5-Risque Intolérable"</formula>
    </cfRule>
    <cfRule type="cellIs" dxfId="136" priority="137" stopIfTrue="1" operator="equal">
      <formula>"4-Risque Substantiel"</formula>
    </cfRule>
    <cfRule type="cellIs" dxfId="135" priority="138"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134" priority="133" stopIfTrue="1">
      <formula>LEFT(K12,1)="5"</formula>
    </cfRule>
    <cfRule type="expression" dxfId="133" priority="134" stopIfTrue="1">
      <formula>LEFT(K12,1)="4"</formula>
    </cfRule>
    <cfRule type="expression" dxfId="132" priority="135" stopIfTrue="1">
      <formula>OR(LEFT(K12,1)="3",LEFT(K12,1)="2")</formula>
    </cfRule>
  </conditionalFormatting>
  <conditionalFormatting sqref="D8:G8">
    <cfRule type="expression" dxfId="131" priority="132" stopIfTrue="1">
      <formula>($F$9&lt;=0.85*$C$7)</formula>
    </cfRule>
  </conditionalFormatting>
  <conditionalFormatting sqref="L18 L150 L24 L30 L156 L36 L42 L48 L54 L60 L66 L72 L78 L84 L90 L96 L102 L108 L12 L114 L120 L126 L132 L138 L144 L162">
    <cfRule type="expression" dxfId="130" priority="130" stopIfTrue="1">
      <formula>$S12=1</formula>
    </cfRule>
    <cfRule type="expression" dxfId="129" priority="131" stopIfTrue="1">
      <formula>$S12=0</formula>
    </cfRule>
  </conditionalFormatting>
  <conditionalFormatting sqref="M18 M144 M24 M30 M12 M36 M42 M48 M54 M60 M66 M72 M78 M84 M90 M96 M102 M108 M114 M120 M126 M132 M156 M150 M138 M162">
    <cfRule type="expression" dxfId="128" priority="128" stopIfTrue="1">
      <formula>$T12=1</formula>
    </cfRule>
    <cfRule type="expression" dxfId="127" priority="129" stopIfTrue="1">
      <formula>$T12=0</formula>
    </cfRule>
  </conditionalFormatting>
  <conditionalFormatting sqref="R162 R108 R138 R144 R150 R132 R12 R30 R42 R66 R78 R90 R102 R114 R18 R24 R36 R48 R54 R60 R126 R156 R72 R84 R96 R120">
    <cfRule type="expression" dxfId="126" priority="125" stopIfTrue="1">
      <formula>LEFT(R12,1)="5"</formula>
    </cfRule>
    <cfRule type="expression" dxfId="125" priority="126" stopIfTrue="1">
      <formula>LEFT(R12,1)="4"</formula>
    </cfRule>
    <cfRule type="expression" dxfId="124" priority="127" stopIfTrue="1">
      <formula>OR(LEFT(R12,1)="3",LEFT(R12,1)="2")</formula>
    </cfRule>
  </conditionalFormatting>
  <conditionalFormatting sqref="R162 R108 R138 R144 R150 R132 R12 R30 R42 R66 R78 R90 R102 R114 R18 R24 R36 R48 R54 R60 R126 R156 R72 R84 R96 R120">
    <cfRule type="expression" dxfId="123" priority="122" stopIfTrue="1">
      <formula>LEFT(R12,1)="5"</formula>
    </cfRule>
    <cfRule type="expression" dxfId="122" priority="123" stopIfTrue="1">
      <formula>LEFT(R12,1)="4"</formula>
    </cfRule>
    <cfRule type="expression" dxfId="121" priority="124" stopIfTrue="1">
      <formula>OR(LEFT(R12,1)="3",LEFT(R12,1)="2")</formula>
    </cfRule>
  </conditionalFormatting>
  <conditionalFormatting sqref="K11:V11 K168:T65536">
    <cfRule type="cellIs" dxfId="120" priority="119" stopIfTrue="1" operator="equal">
      <formula>"5-Risque Intolérable"</formula>
    </cfRule>
    <cfRule type="cellIs" dxfId="119" priority="120" stopIfTrue="1" operator="equal">
      <formula>"4-Risque Substantiel"</formula>
    </cfRule>
    <cfRule type="cellIs" dxfId="118" priority="121"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117" priority="116" stopIfTrue="1">
      <formula>LEFT(K12,1)="5"</formula>
    </cfRule>
    <cfRule type="expression" dxfId="116" priority="117" stopIfTrue="1">
      <formula>LEFT(K12,1)="4"</formula>
    </cfRule>
    <cfRule type="expression" dxfId="115" priority="118" stopIfTrue="1">
      <formula>OR(LEFT(K12,1)="3",LEFT(K12,1)="2")</formula>
    </cfRule>
  </conditionalFormatting>
  <conditionalFormatting sqref="D8:G8">
    <cfRule type="expression" dxfId="114" priority="115" stopIfTrue="1">
      <formula>($F$9&lt;=0.85*$C$7)</formula>
    </cfRule>
  </conditionalFormatting>
  <conditionalFormatting sqref="L18 L150 L24 L30 L156 L36 L42 L48 L54 L60 L66 L72 L78 L84 L90 L96 L102 L108 L12 L114 L120 L126 L132 L138 L144 L162">
    <cfRule type="expression" dxfId="113" priority="113" stopIfTrue="1">
      <formula>$S12=1</formula>
    </cfRule>
    <cfRule type="expression" dxfId="112" priority="114" stopIfTrue="1">
      <formula>$S12=0</formula>
    </cfRule>
  </conditionalFormatting>
  <conditionalFormatting sqref="M18 M144 M24 M30 M12 M36 M42 M48 M54 M60 M66 M72 M78 M84 M90 M96 M102 M108 M114 M120 M126 M132 M156 M150 M138 M162">
    <cfRule type="expression" dxfId="111" priority="111" stopIfTrue="1">
      <formula>$T12=1</formula>
    </cfRule>
    <cfRule type="expression" dxfId="110" priority="112" stopIfTrue="1">
      <formula>$T12=0</formula>
    </cfRule>
  </conditionalFormatting>
  <conditionalFormatting sqref="R162 R108 R138 R144 R150 R132 R12 R30 R42 R66 R78 R90 R102 R114 R18 R24 R36 R48 R54 R60 R126 R156 R72 R84 R96 R120">
    <cfRule type="expression" dxfId="109" priority="108" stopIfTrue="1">
      <formula>LEFT(R12,1)="5"</formula>
    </cfRule>
    <cfRule type="expression" dxfId="108" priority="109" stopIfTrue="1">
      <formula>LEFT(R12,1)="4"</formula>
    </cfRule>
    <cfRule type="expression" dxfId="107" priority="110" stopIfTrue="1">
      <formula>OR(LEFT(R12,1)="3",LEFT(R12,1)="2")</formula>
    </cfRule>
  </conditionalFormatting>
  <conditionalFormatting sqref="R162 R108 R138 R144 R150 R132 R12 R30 R42 R66 R78 R90 R102 R114 R18 R24 R36 R48 R54 R60 R126 R156 R72 R84 R96 R120">
    <cfRule type="expression" dxfId="106" priority="105" stopIfTrue="1">
      <formula>LEFT(R12,1)="5"</formula>
    </cfRule>
    <cfRule type="expression" dxfId="105" priority="106" stopIfTrue="1">
      <formula>LEFT(R12,1)="4"</formula>
    </cfRule>
    <cfRule type="expression" dxfId="104" priority="107" stopIfTrue="1">
      <formula>OR(LEFT(R12,1)="3",LEFT(R12,1)="2")</formula>
    </cfRule>
  </conditionalFormatting>
  <conditionalFormatting sqref="K11:V11 K168:T65536">
    <cfRule type="cellIs" dxfId="103" priority="102" stopIfTrue="1" operator="equal">
      <formula>"5-Risque Intolérable"</formula>
    </cfRule>
    <cfRule type="cellIs" dxfId="102" priority="103" stopIfTrue="1" operator="equal">
      <formula>"4-Risque Substantiel"</formula>
    </cfRule>
    <cfRule type="cellIs" dxfId="101" priority="104"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100" priority="99" stopIfTrue="1">
      <formula>LEFT(K12,1)="5"</formula>
    </cfRule>
    <cfRule type="expression" dxfId="99" priority="100" stopIfTrue="1">
      <formula>LEFT(K12,1)="4"</formula>
    </cfRule>
    <cfRule type="expression" dxfId="98" priority="101" stopIfTrue="1">
      <formula>OR(LEFT(K12,1)="3",LEFT(K12,1)="2")</formula>
    </cfRule>
  </conditionalFormatting>
  <conditionalFormatting sqref="D8:G8">
    <cfRule type="expression" dxfId="97" priority="98" stopIfTrue="1">
      <formula>($F$9&lt;=0.85*$C$7)</formula>
    </cfRule>
  </conditionalFormatting>
  <conditionalFormatting sqref="L18 L150 L24 L30 L156 L36 L42 L48 L54 L60 L66 L72 L78 L84 L90 L96 L102 L108 L12 L114 L120 L126 L132 L138 L144 L162">
    <cfRule type="expression" dxfId="96" priority="96" stopIfTrue="1">
      <formula>$S12=1</formula>
    </cfRule>
    <cfRule type="expression" dxfId="95" priority="97" stopIfTrue="1">
      <formula>$S12=0</formula>
    </cfRule>
  </conditionalFormatting>
  <conditionalFormatting sqref="M18 M144 M24 M30 M12 M36 M42 M48 M54 M60 M66 M72 M78 M84 M90 M96 M102 M108 M114 M120 M126 M132 M156 M150 M138 M162">
    <cfRule type="expression" dxfId="94" priority="94" stopIfTrue="1">
      <formula>$T12=1</formula>
    </cfRule>
    <cfRule type="expression" dxfId="93" priority="95" stopIfTrue="1">
      <formula>$T12=0</formula>
    </cfRule>
  </conditionalFormatting>
  <conditionalFormatting sqref="R162 R108 R138 R144 R150 R132 R12 R30 R42 R66 R78 R90 R102 R114 R18 R24 R36 R48 R54 R60 R126 R156 R72 R84 R96 R120">
    <cfRule type="expression" dxfId="92" priority="91" stopIfTrue="1">
      <formula>LEFT(R12,1)="5"</formula>
    </cfRule>
    <cfRule type="expression" dxfId="91" priority="92" stopIfTrue="1">
      <formula>LEFT(R12,1)="4"</formula>
    </cfRule>
    <cfRule type="expression" dxfId="90" priority="93" stopIfTrue="1">
      <formula>OR(LEFT(R12,1)="3",LEFT(R12,1)="2")</formula>
    </cfRule>
  </conditionalFormatting>
  <conditionalFormatting sqref="R162 R108 R138 R144 R150 R132 R12 R30 R42 R66 R78 R90 R102 R114 R18 R24 R36 R48 R54 R60 R126 R156 R72 R84 R96 R120">
    <cfRule type="expression" dxfId="89" priority="88" stopIfTrue="1">
      <formula>LEFT(R12,1)="5"</formula>
    </cfRule>
    <cfRule type="expression" dxfId="88" priority="89" stopIfTrue="1">
      <formula>LEFT(R12,1)="4"</formula>
    </cfRule>
    <cfRule type="expression" dxfId="87" priority="90" stopIfTrue="1">
      <formula>OR(LEFT(R12,1)="3",LEFT(R12,1)="2")</formula>
    </cfRule>
  </conditionalFormatting>
  <conditionalFormatting sqref="K11:V11 K168:T65536">
    <cfRule type="cellIs" dxfId="86" priority="85" stopIfTrue="1" operator="equal">
      <formula>"5-Risque Intolérable"</formula>
    </cfRule>
    <cfRule type="cellIs" dxfId="85" priority="86" stopIfTrue="1" operator="equal">
      <formula>"4-Risque Substantiel"</formula>
    </cfRule>
    <cfRule type="cellIs" dxfId="84" priority="87" stopIfTrue="1" operator="between">
      <formula>"2-Risque Tolérable"</formula>
      <formula>"3-Risque Modéré"</formula>
    </cfRule>
  </conditionalFormatting>
  <conditionalFormatting sqref="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N162:P162 R162 K12:K167">
    <cfRule type="expression" dxfId="83" priority="82" stopIfTrue="1">
      <formula>LEFT(K12,1)="5"</formula>
    </cfRule>
    <cfRule type="expression" dxfId="82" priority="83" stopIfTrue="1">
      <formula>LEFT(K12,1)="4"</formula>
    </cfRule>
    <cfRule type="expression" dxfId="81" priority="84" stopIfTrue="1">
      <formula>OR(LEFT(K12,1)="3",LEFT(K12,1)="2")</formula>
    </cfRule>
  </conditionalFormatting>
  <conditionalFormatting sqref="D8:G8">
    <cfRule type="expression" dxfId="80" priority="81" stopIfTrue="1">
      <formula>($F$9&lt;=0.85*$C$7)</formula>
    </cfRule>
  </conditionalFormatting>
  <conditionalFormatting sqref="L18 L150 L24 L30 L156 L36 L42 L48 L54 L60 L66 L72 L78 L84 L90 L96 L102 L108 L12 L114 L120 L126 L132 L138 L144 L162">
    <cfRule type="expression" dxfId="79" priority="79" stopIfTrue="1">
      <formula>$S12=1</formula>
    </cfRule>
    <cfRule type="expression" dxfId="78" priority="80" stopIfTrue="1">
      <formula>$S12=0</formula>
    </cfRule>
  </conditionalFormatting>
  <conditionalFormatting sqref="M18 M144 M24 M30 M12 M36 M42 M48 M54 M60 M66 M72 M78 M84 M90 M96 M102 M108 M114 M120 M126 M132 M156 M150 M138 M162">
    <cfRule type="expression" dxfId="77" priority="77" stopIfTrue="1">
      <formula>$T12=1</formula>
    </cfRule>
    <cfRule type="expression" dxfId="76" priority="78" stopIfTrue="1">
      <formula>$T12=0</formula>
    </cfRule>
  </conditionalFormatting>
  <conditionalFormatting sqref="R162 R108 R138 R144 R150 R132 R12 R30 R42 R66 R78 R90 R102 R114 R18 R24 R36 R48 R54 R60 R126 R156 R72 R84 R96 R120">
    <cfRule type="expression" dxfId="75" priority="74" stopIfTrue="1">
      <formula>LEFT(R12,1)="5"</formula>
    </cfRule>
    <cfRule type="expression" dxfId="74" priority="75" stopIfTrue="1">
      <formula>LEFT(R12,1)="4"</formula>
    </cfRule>
    <cfRule type="expression" dxfId="73" priority="76" stopIfTrue="1">
      <formula>OR(LEFT(R12,1)="3",LEFT(R12,1)="2")</formula>
    </cfRule>
  </conditionalFormatting>
  <conditionalFormatting sqref="R162 R108 R138 R144 R150 R132 R12 R30 R42 R66 R78 R90 R102 R114 R18 R24 R36 R48 R54 R60 R126 R156 R72 R84 R96 R120">
    <cfRule type="expression" dxfId="72" priority="71" stopIfTrue="1">
      <formula>LEFT(R12,1)="5"</formula>
    </cfRule>
    <cfRule type="expression" dxfId="71" priority="72" stopIfTrue="1">
      <formula>LEFT(R12,1)="4"</formula>
    </cfRule>
    <cfRule type="expression" dxfId="70" priority="73" stopIfTrue="1">
      <formula>OR(LEFT(R12,1)="3",LEFT(R12,1)="2")</formula>
    </cfRule>
  </conditionalFormatting>
  <conditionalFormatting sqref="K168:T65536 K11:V11">
    <cfRule type="cellIs" dxfId="69" priority="68" stopIfTrue="1" operator="equal">
      <formula>"5-Risque Intolérable"</formula>
    </cfRule>
    <cfRule type="cellIs" dxfId="68" priority="69" stopIfTrue="1" operator="equal">
      <formula>"4-Risque Substantiel"</formula>
    </cfRule>
    <cfRule type="cellIs" dxfId="67" priority="70" stopIfTrue="1" operator="between">
      <formula>"2-Risque Tolérable"</formula>
      <formula>"3-Risque Modéré"</formula>
    </cfRule>
  </conditionalFormatting>
  <conditionalFormatting sqref="N162:P162 R162 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K12:K167">
    <cfRule type="expression" dxfId="66" priority="65" stopIfTrue="1">
      <formula>LEFT(K12,1)="5"</formula>
    </cfRule>
    <cfRule type="expression" dxfId="65" priority="66" stopIfTrue="1">
      <formula>LEFT(K12,1)="4"</formula>
    </cfRule>
    <cfRule type="expression" dxfId="64" priority="67" stopIfTrue="1">
      <formula>OR(LEFT(K12,1)="3",LEFT(K12,1)="2")</formula>
    </cfRule>
  </conditionalFormatting>
  <conditionalFormatting sqref="L18 L150 L24 L30 L156 L36 L42 L48 L54 L60 L66 L72 L78 L84 L90 L96 L102 L108 L12 L114 L120 L126 L132 L138 L144 L162">
    <cfRule type="expression" dxfId="63" priority="63" stopIfTrue="1">
      <formula>$S12=1</formula>
    </cfRule>
    <cfRule type="expression" dxfId="62" priority="64" stopIfTrue="1">
      <formula>$S12=0</formula>
    </cfRule>
  </conditionalFormatting>
  <conditionalFormatting sqref="M18 M144 M24 M30 M12 M36 M42 M48 M54 M60 M66 M72 M78 M84 M90 M96 M102 M108 M114 M120 M126 M132 M156 M150 M138 M162">
    <cfRule type="expression" dxfId="61" priority="61" stopIfTrue="1">
      <formula>$T12=1</formula>
    </cfRule>
    <cfRule type="expression" dxfId="60" priority="62" stopIfTrue="1">
      <formula>$T12=0</formula>
    </cfRule>
  </conditionalFormatting>
  <conditionalFormatting sqref="D8:G8">
    <cfRule type="expression" dxfId="59" priority="60" stopIfTrue="1">
      <formula>($F$9&lt;=0.85*$C$7)</formula>
    </cfRule>
  </conditionalFormatting>
  <conditionalFormatting sqref="R162 R108 R138 R144 R150 R132 R12 R30 R42 R66 R78 R90 R102 R114 R18 R24 R36 R48 R54 R60 R126 R156 R72 R84 R96 R120">
    <cfRule type="expression" dxfId="58" priority="57" stopIfTrue="1">
      <formula>LEFT(R12,1)="5"</formula>
    </cfRule>
    <cfRule type="expression" dxfId="57" priority="58" stopIfTrue="1">
      <formula>LEFT(R12,1)="4"</formula>
    </cfRule>
    <cfRule type="expression" dxfId="56" priority="59" stopIfTrue="1">
      <formula>OR(LEFT(R12,1)="3",LEFT(R12,1)="2")</formula>
    </cfRule>
  </conditionalFormatting>
  <conditionalFormatting sqref="R162 R108 R138 R144 R150 R132 R12 R30 R42 R66 R78 R90 R102 R114 R18 R24 R36 R48 R54 R60 R126 R156 R72 R84 R96 R120">
    <cfRule type="expression" dxfId="55" priority="54" stopIfTrue="1">
      <formula>LEFT(R12,1)="5"</formula>
    </cfRule>
    <cfRule type="expression" dxfId="54" priority="55" stopIfTrue="1">
      <formula>LEFT(R12,1)="4"</formula>
    </cfRule>
    <cfRule type="expression" dxfId="53" priority="56" stopIfTrue="1">
      <formula>OR(LEFT(R12,1)="3",LEFT(R12,1)="2")</formula>
    </cfRule>
  </conditionalFormatting>
  <conditionalFormatting sqref="K168:T65536 K11:V11">
    <cfRule type="cellIs" dxfId="52" priority="51" stopIfTrue="1" operator="equal">
      <formula>"5-Risque Intolérable"</formula>
    </cfRule>
    <cfRule type="cellIs" dxfId="51" priority="52" stopIfTrue="1" operator="equal">
      <formula>"4-Risque Substantiel"</formula>
    </cfRule>
    <cfRule type="cellIs" dxfId="50" priority="53" stopIfTrue="1" operator="between">
      <formula>"2-Risque Tolérable"</formula>
      <formula>"3-Risque Modéré"</formula>
    </cfRule>
  </conditionalFormatting>
  <conditionalFormatting sqref="N162:P162 R162 R108 N156:P156 R138 N138:P138 R144 R150 R132 R12 N30:P30 R30 N36:P36 R42 N48:P48 N60:P60 R66 N72:P72 R78 N84:P84 R90 N96:P96 R102 N108:P108 R114 N120:P120 N126:P126 N18:P18 N12:P12 R18 R24 N24:P24 R36 N42:P42 R48 R54 N54:P54 R60 R126 N66:P66 R156 R72 N114:P114 N78:P78 N150:P150 R84 N132:P132 N90:P90 N144:P144 R96 R120 N102:P102 K12:K167">
    <cfRule type="expression" dxfId="49" priority="48" stopIfTrue="1">
      <formula>LEFT(K12,1)="5"</formula>
    </cfRule>
    <cfRule type="expression" dxfId="48" priority="49" stopIfTrue="1">
      <formula>LEFT(K12,1)="4"</formula>
    </cfRule>
    <cfRule type="expression" dxfId="47" priority="50" stopIfTrue="1">
      <formula>OR(LEFT(K12,1)="3",LEFT(K12,1)="2")</formula>
    </cfRule>
  </conditionalFormatting>
  <conditionalFormatting sqref="L18 L150 L24 L30 L156 L36 L42 L48 L54 L60 L66 L72 L78 L84 L90 L96 L102 L108 L12 L114 L120 L126 L132 L138 L144 L162">
    <cfRule type="expression" dxfId="46" priority="46" stopIfTrue="1">
      <formula>$S12=1</formula>
    </cfRule>
    <cfRule type="expression" dxfId="45" priority="47" stopIfTrue="1">
      <formula>$S12=0</formula>
    </cfRule>
  </conditionalFormatting>
  <conditionalFormatting sqref="M18 M144 M24 M30 M12 M36 M42 M48 M54 M60 M66 M72 M78 M84 M90 M96 M102 M108 M114 M120 M126 M132 M156 M150 M138 M162">
    <cfRule type="expression" dxfId="44" priority="44" stopIfTrue="1">
      <formula>$T12=1</formula>
    </cfRule>
    <cfRule type="expression" dxfId="43" priority="45" stopIfTrue="1">
      <formula>$T12=0</formula>
    </cfRule>
  </conditionalFormatting>
  <conditionalFormatting sqref="D8:G8">
    <cfRule type="expression" dxfId="42" priority="43" stopIfTrue="1">
      <formula>($F$9&lt;=0.85*$C$7)</formula>
    </cfRule>
  </conditionalFormatting>
  <conditionalFormatting sqref="R162 R108 R138 R144 R150 R132 R12 R30 R42 R66 R78 R90 R102 R114 R18 R24 R36 R48 R54 R60 R126 R156 R72 R84 R96 R120">
    <cfRule type="expression" dxfId="41" priority="40" stopIfTrue="1">
      <formula>LEFT(R12,1)="5"</formula>
    </cfRule>
    <cfRule type="expression" dxfId="40" priority="41" stopIfTrue="1">
      <formula>LEFT(R12,1)="4"</formula>
    </cfRule>
    <cfRule type="expression" dxfId="39" priority="42" stopIfTrue="1">
      <formula>OR(LEFT(R12,1)="3",LEFT(R12,1)="2")</formula>
    </cfRule>
  </conditionalFormatting>
  <conditionalFormatting sqref="R162 R108 R138 R144 R150 R132 R12 R30 R42 R66 R78 R90 R102 R114 R18 R24 R36 R48 R54 R60 R126 R156 R72 R84 R96 R120">
    <cfRule type="expression" dxfId="38" priority="37" stopIfTrue="1">
      <formula>LEFT(R12,1)="5"</formula>
    </cfRule>
    <cfRule type="expression" dxfId="37" priority="38" stopIfTrue="1">
      <formula>LEFT(R12,1)="4"</formula>
    </cfRule>
    <cfRule type="expression" dxfId="36" priority="39" stopIfTrue="1">
      <formula>OR(LEFT(R12,1)="3",LEFT(R12,1)="2")</formula>
    </cfRule>
  </conditionalFormatting>
  <conditionalFormatting sqref="W11">
    <cfRule type="cellIs" dxfId="35" priority="34" stopIfTrue="1" operator="equal">
      <formula>"5-Risque Intolérable"</formula>
    </cfRule>
    <cfRule type="cellIs" dxfId="34" priority="35" stopIfTrue="1" operator="equal">
      <formula>"4-Risque Substantiel"</formula>
    </cfRule>
    <cfRule type="cellIs" dxfId="33" priority="36" stopIfTrue="1" operator="between">
      <formula>"2-Risque Tolérable"</formula>
      <formula>"3-Risque Modéré"</formula>
    </cfRule>
  </conditionalFormatting>
  <conditionalFormatting sqref="X11">
    <cfRule type="cellIs" dxfId="32" priority="31" stopIfTrue="1" operator="equal">
      <formula>"5-Risque Intolérable"</formula>
    </cfRule>
    <cfRule type="cellIs" dxfId="31" priority="32" stopIfTrue="1" operator="equal">
      <formula>"4-Risque Substantiel"</formula>
    </cfRule>
    <cfRule type="cellIs" dxfId="30" priority="33" stopIfTrue="1" operator="between">
      <formula>"2-Risque Tolérable"</formula>
      <formula>"3-Risque Modéré"</formula>
    </cfRule>
  </conditionalFormatting>
  <conditionalFormatting sqref="Y11">
    <cfRule type="cellIs" dxfId="29" priority="28" stopIfTrue="1" operator="equal">
      <formula>"5-Risque Intolérable"</formula>
    </cfRule>
    <cfRule type="cellIs" dxfId="28" priority="29" stopIfTrue="1" operator="equal">
      <formula>"4-Risque Substantiel"</formula>
    </cfRule>
    <cfRule type="cellIs" dxfId="27" priority="30" stopIfTrue="1" operator="between">
      <formula>"2-Risque Tolérable"</formula>
      <formula>"3-Risque Modéré"</formula>
    </cfRule>
  </conditionalFormatting>
  <conditionalFormatting sqref="V1:Y1">
    <cfRule type="cellIs" dxfId="26" priority="25" stopIfTrue="1" operator="equal">
      <formula>"5-Risque Intolérable"</formula>
    </cfRule>
    <cfRule type="cellIs" dxfId="25" priority="26" stopIfTrue="1" operator="equal">
      <formula>"4-Risque Substantiel"</formula>
    </cfRule>
    <cfRule type="cellIs" dxfId="24" priority="27" stopIfTrue="1" operator="between">
      <formula>"2-Risque Tolérable"</formula>
      <formula>"3-Risque Modéré"</formula>
    </cfRule>
  </conditionalFormatting>
  <conditionalFormatting sqref="Y11">
    <cfRule type="cellIs" dxfId="23" priority="22" stopIfTrue="1" operator="equal">
      <formula>"5-Risque Intolérable"</formula>
    </cfRule>
    <cfRule type="cellIs" dxfId="22" priority="23" stopIfTrue="1" operator="equal">
      <formula>"4-Risque Substantiel"</formula>
    </cfRule>
    <cfRule type="cellIs" dxfId="21" priority="24" stopIfTrue="1" operator="between">
      <formula>"2-Risque Tolérable"</formula>
      <formula>"3-Risque Modéré"</formula>
    </cfRule>
  </conditionalFormatting>
  <conditionalFormatting sqref="Y1">
    <cfRule type="cellIs" dxfId="20" priority="19" stopIfTrue="1" operator="equal">
      <formula>"5-Risque Intolérable"</formula>
    </cfRule>
    <cfRule type="cellIs" dxfId="19" priority="20" stopIfTrue="1" operator="equal">
      <formula>"4-Risque Substantiel"</formula>
    </cfRule>
    <cfRule type="cellIs" dxfId="18" priority="21" stopIfTrue="1" operator="between">
      <formula>"2-Risque Tolérable"</formula>
      <formula>"3-Risque Modéré"</formula>
    </cfRule>
  </conditionalFormatting>
  <conditionalFormatting sqref="K11:R11">
    <cfRule type="cellIs" dxfId="17" priority="16" stopIfTrue="1" operator="equal">
      <formula>"5-Risque Intolérable"</formula>
    </cfRule>
    <cfRule type="cellIs" dxfId="16" priority="17" stopIfTrue="1" operator="equal">
      <formula>"4-Risque Substantiel"</formula>
    </cfRule>
    <cfRule type="cellIs" dxfId="15" priority="18" stopIfTrue="1" operator="between">
      <formula>"2-Risque Tolérable"</formula>
      <formula>"3-Risque Modéré"</formula>
    </cfRule>
  </conditionalFormatting>
  <conditionalFormatting sqref="L11">
    <cfRule type="cellIs" dxfId="14" priority="13" stopIfTrue="1" operator="equal">
      <formula>"5-Risque Intolérable"</formula>
    </cfRule>
    <cfRule type="cellIs" dxfId="13" priority="14" stopIfTrue="1" operator="equal">
      <formula>"4-Risque Substantiel"</formula>
    </cfRule>
    <cfRule type="cellIs" dxfId="12" priority="15" stopIfTrue="1" operator="between">
      <formula>"2-Risque Tolérable"</formula>
      <formula>"3-Risque Modéré"</formula>
    </cfRule>
  </conditionalFormatting>
  <conditionalFormatting sqref="L11">
    <cfRule type="cellIs" dxfId="11" priority="10" stopIfTrue="1" operator="equal">
      <formula>"5-Risque Intolérable"</formula>
    </cfRule>
    <cfRule type="cellIs" dxfId="10" priority="11" stopIfTrue="1" operator="equal">
      <formula>"4-Risque Substantiel"</formula>
    </cfRule>
    <cfRule type="cellIs" dxfId="9" priority="12" stopIfTrue="1" operator="between">
      <formula>"2-Risque Tolérable"</formula>
      <formula>"3-Risque Modéré"</formula>
    </cfRule>
  </conditionalFormatting>
  <conditionalFormatting sqref="M11">
    <cfRule type="cellIs" dxfId="8" priority="7" stopIfTrue="1" operator="equal">
      <formula>"5-Risque Intolérable"</formula>
    </cfRule>
    <cfRule type="cellIs" dxfId="7" priority="8" stopIfTrue="1" operator="equal">
      <formula>"4-Risque Substantiel"</formula>
    </cfRule>
    <cfRule type="cellIs" dxfId="6" priority="9" stopIfTrue="1" operator="between">
      <formula>"2-Risque Tolérable"</formula>
      <formula>"3-Risque Modéré"</formula>
    </cfRule>
  </conditionalFormatting>
  <conditionalFormatting sqref="M11">
    <cfRule type="cellIs" dxfId="5" priority="4" stopIfTrue="1" operator="equal">
      <formula>"5-Risque Intolérable"</formula>
    </cfRule>
    <cfRule type="cellIs" dxfId="4" priority="5" stopIfTrue="1" operator="equal">
      <formula>"4-Risque Substantiel"</formula>
    </cfRule>
    <cfRule type="cellIs" dxfId="3" priority="6" stopIfTrue="1" operator="between">
      <formula>"2-Risque Tolérable"</formula>
      <formula>"3-Risque Modéré"</formula>
    </cfRule>
  </conditionalFormatting>
  <conditionalFormatting sqref="AI11">
    <cfRule type="cellIs" dxfId="2" priority="1" stopIfTrue="1" operator="equal">
      <formula>"5-Risque Intolérable"</formula>
    </cfRule>
    <cfRule type="cellIs" dxfId="1" priority="2" stopIfTrue="1" operator="equal">
      <formula>"4-Risque Substantiel"</formula>
    </cfRule>
    <cfRule type="cellIs" dxfId="0" priority="3" stopIfTrue="1" operator="between">
      <formula>"2-Risque Tolérable"</formula>
      <formula>"3-Risque Modéré"</formula>
    </cfRule>
  </conditionalFormatting>
  <dataValidations count="3">
    <dataValidation type="list" allowBlank="1" showInputMessage="1" showErrorMessage="1" sqref="H13:H17 H19:H23 H25:H29 H31:H35 H37:H41 H43:H47 H49:H53 H55:H59 H61:H65 H67:H71 H73:H77 H79:H83 H85:H89 H91:H95 H97:H101 H103:H107 H109:H113 H115:H119 H121:H125 H127:H131 H133:H137 H139:H143 H145:H149 H151:H155 H157:H161 H163:H167 AF55:AF59" xr:uid="{FC97949B-20B0-4A41-9C14-54EADA5E1117}">
      <formula1>Exposition</formula1>
    </dataValidation>
    <dataValidation type="list" allowBlank="1" showInputMessage="1" showErrorMessage="1" sqref="I19:I23 I13:I17 I25:I29 I31:I35 I37:I41 I43:I47 I49:I53 I55:I59 I61:I65 I67:I71 I73:I77 I79:I83 I85:I89 I91:I95 I97:I101 I103:I107 I109:I113 I115:I119 I121:I125 I127:I131 I133:I137 I139:I143 I145:I149 I151:I155 I157:I161 I163:I167 AG55:AG59" xr:uid="{B9D14617-1DFF-4B23-B433-0BBF08C90599}">
      <formula1>Seriousness</formula1>
    </dataValidation>
    <dataValidation type="list" allowBlank="1" showInputMessage="1" showErrorMessage="1" sqref="E13:E17 E19:E23 E25:E29 E31:E35 E37:E41 E43:E47 E49:E53 E55:E59 E61:E65 E67:E71 E73:E77 E79:E83 E85:E89 E91:E95 E97:E101 E103:E107 E109:E113 E115:E119 E121:E125 E127:E131 E133:E137 E139:E143 E145:E149 E151:E155 E157:E161 E163:E167" xr:uid="{E5258C2B-D2C4-44F7-A816-4A7C4816844A}">
      <formula1>PPE</formula1>
    </dataValidation>
  </dataValidations>
  <pageMargins left="0.19685039370078741" right="0.19685039370078741" top="0.59055118110236227" bottom="0.59055118110236227" header="0.51181102362204722" footer="0.51181102362204722"/>
  <pageSetup paperSize="8" scale="4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indexed="41"/>
  </sheetPr>
  <dimension ref="A1:B389"/>
  <sheetViews>
    <sheetView topLeftCell="A6" workbookViewId="0"/>
  </sheetViews>
  <sheetFormatPr baseColWidth="10" defaultColWidth="11.42578125" defaultRowHeight="12.75"/>
  <cols>
    <col min="1" max="1" width="145.28515625" customWidth="1"/>
    <col min="2" max="2" width="13.42578125" customWidth="1"/>
  </cols>
  <sheetData>
    <row r="1" spans="1:1">
      <c r="A1" t="s">
        <v>134</v>
      </c>
    </row>
    <row r="3" spans="1:1" ht="15.75">
      <c r="A3" s="51" t="s">
        <v>135</v>
      </c>
    </row>
    <row r="4" spans="1:1">
      <c r="A4" s="70" t="s">
        <v>136</v>
      </c>
    </row>
    <row r="5" spans="1:1">
      <c r="A5" s="235" t="s">
        <v>137</v>
      </c>
    </row>
    <row r="7" spans="1:1">
      <c r="A7" s="70" t="s">
        <v>138</v>
      </c>
    </row>
    <row r="8" spans="1:1" ht="25.5">
      <c r="A8" s="138" t="s">
        <v>139</v>
      </c>
    </row>
    <row r="9" spans="1:1">
      <c r="A9" s="235"/>
    </row>
    <row r="10" spans="1:1">
      <c r="A10" s="235"/>
    </row>
    <row r="11" spans="1:1">
      <c r="A11" s="70" t="s">
        <v>140</v>
      </c>
    </row>
    <row r="12" spans="1:1">
      <c r="A12" t="s">
        <v>141</v>
      </c>
    </row>
    <row r="13" spans="1:1">
      <c r="A13" t="s">
        <v>142</v>
      </c>
    </row>
    <row r="14" spans="1:1">
      <c r="A14" t="s">
        <v>143</v>
      </c>
    </row>
    <row r="16" spans="1:1">
      <c r="A16" s="70" t="s">
        <v>144</v>
      </c>
    </row>
    <row r="17" spans="1:1">
      <c r="A17" t="s">
        <v>145</v>
      </c>
    </row>
    <row r="26" spans="1:1">
      <c r="A26" t="s">
        <v>146</v>
      </c>
    </row>
    <row r="27" spans="1:1">
      <c r="A27" t="s">
        <v>147</v>
      </c>
    </row>
    <row r="38" spans="1:1">
      <c r="A38" s="70" t="s">
        <v>148</v>
      </c>
    </row>
    <row r="39" spans="1:1">
      <c r="A39" s="70" t="s">
        <v>149</v>
      </c>
    </row>
    <row r="40" spans="1:1">
      <c r="A40" s="70" t="s">
        <v>150</v>
      </c>
    </row>
    <row r="41" spans="1:1">
      <c r="A41" s="235" t="s">
        <v>151</v>
      </c>
    </row>
    <row r="42" spans="1:1">
      <c r="A42" s="70"/>
    </row>
    <row r="43" spans="1:1">
      <c r="A43" s="70"/>
    </row>
    <row r="44" spans="1:1">
      <c r="A44" s="70"/>
    </row>
    <row r="45" spans="1:1">
      <c r="A45" s="70"/>
    </row>
    <row r="46" spans="1:1">
      <c r="A46" s="70"/>
    </row>
    <row r="47" spans="1:1">
      <c r="A47" s="235" t="s">
        <v>152</v>
      </c>
    </row>
    <row r="48" spans="1:1">
      <c r="A48" s="235" t="s">
        <v>153</v>
      </c>
    </row>
    <row r="49" spans="1:1">
      <c r="A49" s="235" t="s">
        <v>154</v>
      </c>
    </row>
    <row r="50" spans="1:1">
      <c r="A50" s="235" t="s">
        <v>155</v>
      </c>
    </row>
    <row r="51" spans="1:1">
      <c r="A51" s="235" t="s">
        <v>156</v>
      </c>
    </row>
    <row r="52" spans="1:1">
      <c r="A52" s="235" t="s">
        <v>157</v>
      </c>
    </row>
    <row r="53" spans="1:1">
      <c r="A53" s="70"/>
    </row>
    <row r="54" spans="1:1">
      <c r="A54" s="70"/>
    </row>
    <row r="55" spans="1:1">
      <c r="A55" s="70"/>
    </row>
    <row r="56" spans="1:1">
      <c r="A56" s="70" t="s">
        <v>158</v>
      </c>
    </row>
    <row r="57" spans="1:1">
      <c r="A57" s="122" t="s">
        <v>159</v>
      </c>
    </row>
    <row r="58" spans="1:1">
      <c r="A58" s="122"/>
    </row>
    <row r="59" spans="1:1">
      <c r="A59" s="122"/>
    </row>
    <row r="60" spans="1:1">
      <c r="A60" s="122"/>
    </row>
    <row r="61" spans="1:1">
      <c r="A61" s="122"/>
    </row>
    <row r="62" spans="1:1">
      <c r="A62" s="122"/>
    </row>
    <row r="63" spans="1:1">
      <c r="A63" s="122"/>
    </row>
    <row r="64" spans="1:1">
      <c r="A64" s="122"/>
    </row>
    <row r="65" spans="1:1">
      <c r="A65" s="122" t="s">
        <v>160</v>
      </c>
    </row>
    <row r="67" spans="1:1">
      <c r="A67" s="70" t="s">
        <v>161</v>
      </c>
    </row>
    <row r="68" spans="1:1">
      <c r="A68" t="s">
        <v>162</v>
      </c>
    </row>
    <row r="70" spans="1:1" ht="15.75">
      <c r="A70" s="51" t="s">
        <v>163</v>
      </c>
    </row>
    <row r="71" spans="1:1">
      <c r="A71" s="70" t="s">
        <v>164</v>
      </c>
    </row>
    <row r="72" spans="1:1">
      <c r="A72" t="s">
        <v>165</v>
      </c>
    </row>
    <row r="78" spans="1:1" ht="16.5" customHeight="1"/>
    <row r="79" spans="1:1" ht="16.5" customHeight="1"/>
    <row r="81" spans="1:1">
      <c r="A81" s="70"/>
    </row>
    <row r="82" spans="1:1">
      <c r="A82" s="70"/>
    </row>
    <row r="83" spans="1:1">
      <c r="A83" s="70"/>
    </row>
    <row r="84" spans="1:1">
      <c r="A84" s="123" t="s">
        <v>166</v>
      </c>
    </row>
    <row r="85" spans="1:1">
      <c r="A85" s="123"/>
    </row>
    <row r="86" spans="1:1">
      <c r="A86" s="123"/>
    </row>
    <row r="87" spans="1:1">
      <c r="A87" s="123"/>
    </row>
    <row r="88" spans="1:1">
      <c r="A88" s="123"/>
    </row>
    <row r="89" spans="1:1">
      <c r="A89" s="123"/>
    </row>
    <row r="90" spans="1:1">
      <c r="A90" s="123"/>
    </row>
    <row r="91" spans="1:1">
      <c r="A91" s="123"/>
    </row>
    <row r="92" spans="1:1">
      <c r="A92" s="123"/>
    </row>
    <row r="93" spans="1:1">
      <c r="A93" s="123"/>
    </row>
    <row r="94" spans="1:1">
      <c r="A94" s="123"/>
    </row>
    <row r="95" spans="1:1">
      <c r="A95" s="123"/>
    </row>
    <row r="96" spans="1:1">
      <c r="A96" s="123"/>
    </row>
    <row r="97" spans="1:1">
      <c r="A97" s="123"/>
    </row>
    <row r="98" spans="1:1">
      <c r="A98" s="123"/>
    </row>
    <row r="99" spans="1:1">
      <c r="A99" s="123"/>
    </row>
    <row r="100" spans="1:1">
      <c r="A100" s="123"/>
    </row>
    <row r="101" spans="1:1">
      <c r="A101" s="123"/>
    </row>
    <row r="102" spans="1:1">
      <c r="A102" s="123"/>
    </row>
    <row r="103" spans="1:1">
      <c r="A103" s="123"/>
    </row>
    <row r="104" spans="1:1">
      <c r="A104" s="123"/>
    </row>
    <row r="105" spans="1:1">
      <c r="A105" s="123"/>
    </row>
    <row r="106" spans="1:1">
      <c r="A106" s="123"/>
    </row>
    <row r="107" spans="1:1">
      <c r="A107" s="123"/>
    </row>
    <row r="108" spans="1:1">
      <c r="A108" s="70" t="s">
        <v>167</v>
      </c>
    </row>
    <row r="109" spans="1:1">
      <c r="A109" s="122" t="s">
        <v>168</v>
      </c>
    </row>
    <row r="110" spans="1:1">
      <c r="A110" s="70"/>
    </row>
    <row r="112" spans="1:1">
      <c r="A112" s="70" t="s">
        <v>169</v>
      </c>
    </row>
    <row r="113" spans="1:1">
      <c r="A113" t="s">
        <v>170</v>
      </c>
    </row>
    <row r="114" spans="1:1">
      <c r="A114" t="s">
        <v>171</v>
      </c>
    </row>
    <row r="123" spans="1:1">
      <c r="A123" t="s">
        <v>172</v>
      </c>
    </row>
    <row r="125" spans="1:1" ht="16.5" customHeight="1"/>
    <row r="127" spans="1:1">
      <c r="A127" t="s">
        <v>173</v>
      </c>
    </row>
    <row r="128" spans="1:1">
      <c r="A128" t="s">
        <v>174</v>
      </c>
    </row>
    <row r="129" spans="1:1">
      <c r="A129" s="69" t="s">
        <v>175</v>
      </c>
    </row>
    <row r="131" spans="1:1">
      <c r="A131" s="70" t="s">
        <v>176</v>
      </c>
    </row>
    <row r="132" spans="1:1">
      <c r="A132" t="s">
        <v>177</v>
      </c>
    </row>
    <row r="133" spans="1:1">
      <c r="A133" t="s">
        <v>178</v>
      </c>
    </row>
    <row r="134" spans="1:1">
      <c r="A134" t="s">
        <v>179</v>
      </c>
    </row>
    <row r="138" spans="1:1">
      <c r="A138" t="s">
        <v>180</v>
      </c>
    </row>
    <row r="140" spans="1:1">
      <c r="A140" t="s">
        <v>181</v>
      </c>
    </row>
    <row r="141" spans="1:1">
      <c r="A141" t="s">
        <v>182</v>
      </c>
    </row>
    <row r="142" spans="1:1">
      <c r="A142" t="s">
        <v>183</v>
      </c>
    </row>
    <row r="144" spans="1:1">
      <c r="A144" t="s">
        <v>184</v>
      </c>
    </row>
    <row r="149" spans="1:1">
      <c r="A149" t="s">
        <v>185</v>
      </c>
    </row>
    <row r="161" spans="1:1">
      <c r="A161" t="s">
        <v>186</v>
      </c>
    </row>
    <row r="164" spans="1:1">
      <c r="A164" t="s">
        <v>187</v>
      </c>
    </row>
    <row r="166" spans="1:1" ht="15.75">
      <c r="A166" s="51" t="s">
        <v>188</v>
      </c>
    </row>
    <row r="167" spans="1:1">
      <c r="A167" s="70" t="s">
        <v>189</v>
      </c>
    </row>
    <row r="168" spans="1:1">
      <c r="A168" s="70" t="s">
        <v>190</v>
      </c>
    </row>
    <row r="169" spans="1:1">
      <c r="A169" t="s">
        <v>191</v>
      </c>
    </row>
    <row r="170" spans="1:1">
      <c r="A170" t="s">
        <v>192</v>
      </c>
    </row>
    <row r="173" spans="1:1">
      <c r="A173" t="s">
        <v>193</v>
      </c>
    </row>
    <row r="174" spans="1:1">
      <c r="A174" t="s">
        <v>194</v>
      </c>
    </row>
    <row r="178" spans="1:2">
      <c r="A178" t="s">
        <v>195</v>
      </c>
    </row>
    <row r="180" spans="1:2">
      <c r="A180" s="70" t="s">
        <v>196</v>
      </c>
    </row>
    <row r="181" spans="1:2">
      <c r="A181" s="235" t="s">
        <v>197</v>
      </c>
      <c r="B181" s="48"/>
    </row>
    <row r="182" spans="1:2">
      <c r="A182" s="235" t="s">
        <v>198</v>
      </c>
      <c r="B182" s="48"/>
    </row>
    <row r="183" spans="1:2">
      <c r="A183" s="235" t="s">
        <v>199</v>
      </c>
      <c r="B183" s="48"/>
    </row>
    <row r="184" spans="1:2">
      <c r="A184" s="235"/>
      <c r="B184" s="48"/>
    </row>
    <row r="185" spans="1:2">
      <c r="A185" s="235"/>
      <c r="B185" s="48"/>
    </row>
    <row r="186" spans="1:2">
      <c r="A186" s="235"/>
      <c r="B186" s="48"/>
    </row>
    <row r="187" spans="1:2">
      <c r="A187" s="235"/>
      <c r="B187" s="48"/>
    </row>
    <row r="188" spans="1:2">
      <c r="A188" s="235"/>
      <c r="B188" s="48"/>
    </row>
    <row r="189" spans="1:2">
      <c r="A189" s="235"/>
      <c r="B189" s="48"/>
    </row>
    <row r="190" spans="1:2">
      <c r="A190" s="235"/>
      <c r="B190" s="48"/>
    </row>
    <row r="191" spans="1:2">
      <c r="A191" s="235"/>
      <c r="B191" s="48"/>
    </row>
    <row r="192" spans="1:2">
      <c r="A192" s="235"/>
      <c r="B192" s="48"/>
    </row>
    <row r="193" spans="1:2">
      <c r="A193" s="235"/>
      <c r="B193" s="48"/>
    </row>
    <row r="194" spans="1:2">
      <c r="A194" s="235"/>
      <c r="B194" s="48"/>
    </row>
    <row r="195" spans="1:2">
      <c r="A195" s="235"/>
      <c r="B195" s="48"/>
    </row>
    <row r="196" spans="1:2">
      <c r="A196" s="235"/>
      <c r="B196" s="48"/>
    </row>
    <row r="197" spans="1:2">
      <c r="A197" s="235"/>
      <c r="B197" s="48"/>
    </row>
    <row r="198" spans="1:2">
      <c r="A198" s="235"/>
      <c r="B198" s="48"/>
    </row>
    <row r="199" spans="1:2">
      <c r="A199" s="235"/>
      <c r="B199" s="48"/>
    </row>
    <row r="200" spans="1:2">
      <c r="A200" s="235"/>
      <c r="B200" s="48"/>
    </row>
    <row r="201" spans="1:2">
      <c r="A201" s="235"/>
      <c r="B201" s="48"/>
    </row>
    <row r="202" spans="1:2">
      <c r="A202" s="235"/>
      <c r="B202" s="48"/>
    </row>
    <row r="203" spans="1:2">
      <c r="A203" s="235"/>
      <c r="B203" s="48"/>
    </row>
    <row r="204" spans="1:2">
      <c r="A204" s="235"/>
      <c r="B204" s="48"/>
    </row>
    <row r="205" spans="1:2">
      <c r="A205" s="235"/>
      <c r="B205" s="48"/>
    </row>
    <row r="206" spans="1:2">
      <c r="A206" s="235"/>
      <c r="B206" s="48"/>
    </row>
    <row r="207" spans="1:2">
      <c r="A207" s="235"/>
      <c r="B207" s="48"/>
    </row>
    <row r="208" spans="1:2">
      <c r="A208" s="70"/>
      <c r="B208" s="48"/>
    </row>
    <row r="209" spans="1:2">
      <c r="A209" s="70"/>
      <c r="B209" s="48"/>
    </row>
    <row r="210" spans="1:2">
      <c r="A210" s="70"/>
      <c r="B210" s="48"/>
    </row>
    <row r="211" spans="1:2">
      <c r="A211" s="235" t="s">
        <v>200</v>
      </c>
      <c r="B211" s="48"/>
    </row>
    <row r="212" spans="1:2">
      <c r="A212" s="70"/>
      <c r="B212" s="48"/>
    </row>
    <row r="213" spans="1:2">
      <c r="B213" s="48"/>
    </row>
    <row r="214" spans="1:2">
      <c r="A214" s="70"/>
      <c r="B214" s="48"/>
    </row>
    <row r="215" spans="1:2">
      <c r="A215" s="70"/>
      <c r="B215" s="48"/>
    </row>
    <row r="216" spans="1:2">
      <c r="A216" s="70"/>
      <c r="B216" s="48"/>
    </row>
    <row r="217" spans="1:2">
      <c r="A217" s="70"/>
      <c r="B217" s="48"/>
    </row>
    <row r="218" spans="1:2">
      <c r="A218" s="70"/>
      <c r="B218" s="48"/>
    </row>
    <row r="219" spans="1:2">
      <c r="A219" s="70" t="s">
        <v>201</v>
      </c>
      <c r="B219" s="48"/>
    </row>
    <row r="220" spans="1:2">
      <c r="A220" s="70"/>
      <c r="B220" s="48"/>
    </row>
    <row r="221" spans="1:2">
      <c r="A221" s="70"/>
      <c r="B221" s="48"/>
    </row>
    <row r="222" spans="1:2">
      <c r="A222" s="70"/>
      <c r="B222" s="48"/>
    </row>
    <row r="223" spans="1:2">
      <c r="A223" s="70"/>
      <c r="B223" s="48"/>
    </row>
    <row r="224" spans="1:2">
      <c r="A224" s="70"/>
      <c r="B224" s="48"/>
    </row>
    <row r="225" spans="1:2">
      <c r="A225" s="70"/>
      <c r="B225" s="48"/>
    </row>
    <row r="226" spans="1:2">
      <c r="A226" s="70"/>
      <c r="B226" s="48"/>
    </row>
    <row r="227" spans="1:2">
      <c r="A227" s="70"/>
      <c r="B227" s="48"/>
    </row>
    <row r="228" spans="1:2">
      <c r="A228" s="70"/>
      <c r="B228" s="48"/>
    </row>
    <row r="229" spans="1:2">
      <c r="A229" s="70"/>
      <c r="B229" s="48"/>
    </row>
    <row r="230" spans="1:2">
      <c r="A230" s="128" t="s">
        <v>202</v>
      </c>
      <c r="B230" s="48"/>
    </row>
    <row r="231" spans="1:2">
      <c r="B231" s="48"/>
    </row>
    <row r="232" spans="1:2" ht="15.75">
      <c r="A232" s="51" t="s">
        <v>203</v>
      </c>
      <c r="B232" s="48"/>
    </row>
    <row r="233" spans="1:2">
      <c r="A233" s="70" t="s">
        <v>204</v>
      </c>
      <c r="B233" s="48"/>
    </row>
    <row r="234" spans="1:2">
      <c r="A234" t="s">
        <v>205</v>
      </c>
      <c r="B234" s="48"/>
    </row>
    <row r="235" spans="1:2">
      <c r="B235" s="48"/>
    </row>
    <row r="236" spans="1:2">
      <c r="B236" s="48"/>
    </row>
    <row r="237" spans="1:2">
      <c r="B237" s="48"/>
    </row>
    <row r="238" spans="1:2">
      <c r="B238" s="48"/>
    </row>
    <row r="239" spans="1:2">
      <c r="B239" s="48"/>
    </row>
    <row r="240" spans="1:2">
      <c r="B240" s="48"/>
    </row>
    <row r="241" spans="1:2">
      <c r="B241" s="48"/>
    </row>
    <row r="242" spans="1:2">
      <c r="B242" s="48"/>
    </row>
    <row r="243" spans="1:2">
      <c r="B243" s="48"/>
    </row>
    <row r="244" spans="1:2">
      <c r="B244" s="48"/>
    </row>
    <row r="245" spans="1:2">
      <c r="B245" s="48"/>
    </row>
    <row r="246" spans="1:2">
      <c r="B246" s="48"/>
    </row>
    <row r="247" spans="1:2">
      <c r="A247" t="s">
        <v>206</v>
      </c>
      <c r="B247" s="48"/>
    </row>
    <row r="248" spans="1:2">
      <c r="A248" s="70" t="s">
        <v>207</v>
      </c>
      <c r="B248" s="48"/>
    </row>
    <row r="249" spans="1:2">
      <c r="A249" t="s">
        <v>208</v>
      </c>
      <c r="B249" s="48"/>
    </row>
    <row r="250" spans="1:2">
      <c r="B250" s="48"/>
    </row>
    <row r="251" spans="1:2">
      <c r="B251" s="48"/>
    </row>
    <row r="252" spans="1:2">
      <c r="B252" s="48"/>
    </row>
    <row r="253" spans="1:2">
      <c r="B253" s="48"/>
    </row>
    <row r="254" spans="1:2">
      <c r="B254" s="48"/>
    </row>
    <row r="255" spans="1:2">
      <c r="B255" s="48"/>
    </row>
    <row r="256" spans="1:2">
      <c r="B256" s="48"/>
    </row>
    <row r="257" spans="2:2">
      <c r="B257" s="48"/>
    </row>
    <row r="258" spans="2:2">
      <c r="B258" s="48"/>
    </row>
    <row r="259" spans="2:2">
      <c r="B259" s="48"/>
    </row>
    <row r="260" spans="2:2">
      <c r="B260" s="48"/>
    </row>
    <row r="261" spans="2:2">
      <c r="B261" s="48"/>
    </row>
    <row r="262" spans="2:2">
      <c r="B262" s="48"/>
    </row>
    <row r="278" spans="1:1">
      <c r="A278" t="s">
        <v>209</v>
      </c>
    </row>
    <row r="279" spans="1:1">
      <c r="A279" t="s">
        <v>210</v>
      </c>
    </row>
    <row r="280" spans="1:1">
      <c r="A280" t="s">
        <v>211</v>
      </c>
    </row>
    <row r="281" spans="1:1">
      <c r="A281" t="s">
        <v>212</v>
      </c>
    </row>
    <row r="282" spans="1:1">
      <c r="A282" t="s">
        <v>213</v>
      </c>
    </row>
    <row r="283" spans="1:1">
      <c r="A283" s="121" t="s">
        <v>214</v>
      </c>
    </row>
    <row r="285" spans="1:1">
      <c r="A285" s="70" t="s">
        <v>215</v>
      </c>
    </row>
    <row r="287" spans="1:1">
      <c r="A287" t="s">
        <v>216</v>
      </c>
    </row>
    <row r="300" spans="1:1">
      <c r="A300" t="s">
        <v>217</v>
      </c>
    </row>
    <row r="301" spans="1:1">
      <c r="A301" t="s">
        <v>218</v>
      </c>
    </row>
    <row r="302" spans="1:1">
      <c r="A302" t="s">
        <v>219</v>
      </c>
    </row>
    <row r="303" spans="1:1">
      <c r="A303" t="s">
        <v>220</v>
      </c>
    </row>
    <row r="309" spans="1:1">
      <c r="A309" t="s">
        <v>221</v>
      </c>
    </row>
    <row r="327" spans="1:1">
      <c r="A327" s="70" t="s">
        <v>222</v>
      </c>
    </row>
    <row r="328" spans="1:1">
      <c r="A328" t="s">
        <v>223</v>
      </c>
    </row>
    <row r="330" spans="1:1">
      <c r="A330" t="s">
        <v>224</v>
      </c>
    </row>
    <row r="340" spans="1:1">
      <c r="A340" t="s">
        <v>225</v>
      </c>
    </row>
    <row r="358" spans="1:1">
      <c r="A358" s="70" t="s">
        <v>226</v>
      </c>
    </row>
    <row r="360" spans="1:1">
      <c r="A360" t="s">
        <v>227</v>
      </c>
    </row>
    <row r="361" spans="1:1">
      <c r="A361" t="s">
        <v>228</v>
      </c>
    </row>
    <row r="362" spans="1:1">
      <c r="A362" t="s">
        <v>229</v>
      </c>
    </row>
    <row r="363" spans="1:1">
      <c r="A363" t="s">
        <v>230</v>
      </c>
    </row>
    <row r="364" spans="1:1">
      <c r="A364" t="s">
        <v>231</v>
      </c>
    </row>
    <row r="373" spans="1:1">
      <c r="A373" t="s">
        <v>232</v>
      </c>
    </row>
    <row r="374" spans="1:1">
      <c r="A374" t="s">
        <v>233</v>
      </c>
    </row>
    <row r="385" spans="1:1">
      <c r="A385" s="70" t="s">
        <v>234</v>
      </c>
    </row>
    <row r="386" spans="1:1">
      <c r="A386" t="s">
        <v>235</v>
      </c>
    </row>
    <row r="389" spans="1:1">
      <c r="A389" s="235" t="s">
        <v>236</v>
      </c>
    </row>
  </sheetData>
  <phoneticPr fontId="4" type="noConversion"/>
  <pageMargins left="0.3" right="0.31" top="0.59" bottom="0.56000000000000005" header="0.39" footer="0.35"/>
  <pageSetup paperSize="9" scale="7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K65"/>
  <sheetViews>
    <sheetView workbookViewId="0"/>
  </sheetViews>
  <sheetFormatPr baseColWidth="10" defaultColWidth="11.42578125" defaultRowHeight="12.75"/>
  <cols>
    <col min="1" max="1" width="4" customWidth="1"/>
    <col min="2" max="2" width="30.42578125" customWidth="1"/>
    <col min="3" max="4" width="31.5703125" customWidth="1"/>
    <col min="5" max="5" width="40.5703125" customWidth="1"/>
    <col min="6" max="6" width="19" customWidth="1"/>
    <col min="7" max="7" width="39" customWidth="1"/>
    <col min="8" max="8" width="32" customWidth="1"/>
    <col min="9" max="9" width="14.85546875" customWidth="1"/>
  </cols>
  <sheetData>
    <row r="1" spans="1:8" s="101" customFormat="1" ht="42" customHeight="1">
      <c r="B1" s="169" t="s">
        <v>237</v>
      </c>
      <c r="C1" s="245" t="s">
        <v>238</v>
      </c>
      <c r="D1" s="170" t="s">
        <v>239</v>
      </c>
      <c r="E1" s="850" t="s">
        <v>238</v>
      </c>
      <c r="F1" s="850"/>
      <c r="G1" s="169" t="s">
        <v>237</v>
      </c>
      <c r="H1" s="169" t="s">
        <v>237</v>
      </c>
    </row>
    <row r="2" spans="1:8" ht="25.5">
      <c r="C2" s="246" t="s">
        <v>240</v>
      </c>
      <c r="E2" s="851" t="s">
        <v>241</v>
      </c>
      <c r="F2" s="851"/>
      <c r="G2" s="124"/>
      <c r="H2" s="50"/>
    </row>
    <row r="3" spans="1:8" ht="67.5" customHeight="1">
      <c r="B3" s="173" t="s">
        <v>242</v>
      </c>
      <c r="C3" s="171" t="s">
        <v>243</v>
      </c>
      <c r="E3" s="852" t="s">
        <v>244</v>
      </c>
      <c r="F3" s="852"/>
      <c r="G3" s="124"/>
      <c r="H3" s="50"/>
    </row>
    <row r="4" spans="1:8" ht="63.75">
      <c r="A4" s="36" t="s">
        <v>245</v>
      </c>
      <c r="B4" s="37" t="s">
        <v>246</v>
      </c>
      <c r="C4" s="38" t="s">
        <v>247</v>
      </c>
      <c r="D4" s="38" t="s">
        <v>248</v>
      </c>
      <c r="E4" s="53" t="s">
        <v>249</v>
      </c>
      <c r="F4" s="53" t="s">
        <v>250</v>
      </c>
      <c r="G4" s="38" t="s">
        <v>251</v>
      </c>
      <c r="H4" s="38" t="s">
        <v>252</v>
      </c>
    </row>
    <row r="5" spans="1:8" ht="12.75" customHeight="1">
      <c r="A5" s="853">
        <v>1</v>
      </c>
      <c r="B5" s="145" t="s">
        <v>253</v>
      </c>
      <c r="C5" s="12" t="s">
        <v>254</v>
      </c>
      <c r="D5" s="12"/>
      <c r="E5" s="12"/>
      <c r="F5" s="40"/>
      <c r="G5" s="95" t="s">
        <v>255</v>
      </c>
      <c r="H5" s="40">
        <v>3</v>
      </c>
    </row>
    <row r="6" spans="1:8">
      <c r="A6" s="854"/>
      <c r="B6" s="236"/>
      <c r="C6" s="12" t="s">
        <v>256</v>
      </c>
      <c r="D6" s="12"/>
      <c r="E6" s="12"/>
      <c r="F6" s="40"/>
      <c r="G6" s="12"/>
      <c r="H6" s="40"/>
    </row>
    <row r="7" spans="1:8">
      <c r="A7" s="855"/>
      <c r="B7" s="237"/>
      <c r="C7" s="12"/>
      <c r="D7" s="12"/>
      <c r="E7" s="12"/>
      <c r="F7" s="40"/>
      <c r="G7" s="12"/>
      <c r="H7" s="40"/>
    </row>
    <row r="8" spans="1:8" ht="12.75" customHeight="1">
      <c r="A8" s="853">
        <f>A5+1</f>
        <v>2</v>
      </c>
      <c r="B8" s="145" t="s">
        <v>257</v>
      </c>
      <c r="C8" s="95" t="s">
        <v>258</v>
      </c>
      <c r="D8" s="12"/>
      <c r="E8" s="12"/>
      <c r="F8" s="40"/>
      <c r="G8" s="95" t="s">
        <v>255</v>
      </c>
      <c r="H8" s="40">
        <v>3</v>
      </c>
    </row>
    <row r="9" spans="1:8">
      <c r="A9" s="854"/>
      <c r="B9" s="236"/>
      <c r="C9" s="95" t="s">
        <v>259</v>
      </c>
      <c r="D9" s="12"/>
      <c r="E9" s="12"/>
      <c r="F9" s="40"/>
      <c r="G9" s="12"/>
      <c r="H9" s="40"/>
    </row>
    <row r="10" spans="1:8">
      <c r="A10" s="854"/>
      <c r="B10" s="236"/>
      <c r="C10" s="95" t="s">
        <v>260</v>
      </c>
      <c r="D10" s="12"/>
      <c r="E10" s="12"/>
      <c r="F10" s="40"/>
      <c r="G10" s="12"/>
      <c r="H10" s="40"/>
    </row>
    <row r="11" spans="1:8">
      <c r="A11" s="854"/>
      <c r="B11" s="236"/>
      <c r="C11" s="95" t="s">
        <v>261</v>
      </c>
      <c r="D11" s="95" t="s">
        <v>262</v>
      </c>
      <c r="E11" s="12"/>
      <c r="F11" s="40"/>
      <c r="G11" s="12"/>
      <c r="H11" s="40"/>
    </row>
    <row r="12" spans="1:8">
      <c r="A12" s="855"/>
      <c r="B12" s="237"/>
      <c r="C12" s="12"/>
      <c r="D12" s="12"/>
      <c r="E12" s="12"/>
      <c r="F12" s="40"/>
      <c r="G12" s="12"/>
      <c r="H12" s="40"/>
    </row>
    <row r="13" spans="1:8" ht="25.5">
      <c r="A13" s="853">
        <f>A8+1</f>
        <v>3</v>
      </c>
      <c r="B13" s="145" t="s">
        <v>263</v>
      </c>
      <c r="C13" s="45" t="s">
        <v>264</v>
      </c>
      <c r="D13" s="39"/>
      <c r="E13" s="12"/>
      <c r="F13" s="40"/>
      <c r="G13" s="12"/>
      <c r="H13" s="40"/>
    </row>
    <row r="14" spans="1:8">
      <c r="A14" s="854"/>
      <c r="B14" s="236"/>
      <c r="C14" s="39" t="s">
        <v>265</v>
      </c>
      <c r="D14" s="39"/>
      <c r="E14" s="12"/>
      <c r="F14" s="40"/>
      <c r="G14" s="12"/>
      <c r="H14" s="40"/>
    </row>
    <row r="15" spans="1:8">
      <c r="A15" s="854"/>
      <c r="B15" s="236"/>
      <c r="C15" s="147" t="s">
        <v>266</v>
      </c>
      <c r="D15" s="39"/>
      <c r="E15" s="12"/>
      <c r="F15" s="40"/>
      <c r="G15" s="12"/>
      <c r="H15" s="40"/>
    </row>
    <row r="16" spans="1:8">
      <c r="A16" s="855"/>
      <c r="B16" s="237"/>
      <c r="C16" s="238"/>
      <c r="D16" s="12"/>
      <c r="E16" s="12"/>
      <c r="F16" s="40"/>
      <c r="G16" s="12"/>
      <c r="H16" s="40"/>
    </row>
    <row r="17" spans="1:8" ht="25.5">
      <c r="A17" s="853">
        <f>A13+1</f>
        <v>4</v>
      </c>
      <c r="B17" s="145" t="s">
        <v>267</v>
      </c>
      <c r="C17" s="95" t="s">
        <v>268</v>
      </c>
      <c r="D17" s="12"/>
      <c r="E17" s="12"/>
      <c r="F17" s="40"/>
      <c r="G17" s="12"/>
      <c r="H17" s="40"/>
    </row>
    <row r="18" spans="1:8">
      <c r="A18" s="854"/>
      <c r="B18" s="236"/>
      <c r="C18" s="12" t="s">
        <v>269</v>
      </c>
      <c r="D18" s="95" t="s">
        <v>270</v>
      </c>
      <c r="E18" s="12"/>
      <c r="F18" s="40"/>
      <c r="G18" s="12"/>
      <c r="H18" s="40"/>
    </row>
    <row r="19" spans="1:8">
      <c r="A19" s="854"/>
      <c r="B19" s="236"/>
      <c r="C19" s="147" t="s">
        <v>271</v>
      </c>
      <c r="D19" s="12"/>
      <c r="E19" s="12"/>
      <c r="F19" s="40"/>
      <c r="G19" s="12"/>
      <c r="H19" s="40"/>
    </row>
    <row r="20" spans="1:8">
      <c r="A20" s="855"/>
      <c r="B20" s="237"/>
      <c r="C20" s="12"/>
      <c r="D20" s="12"/>
      <c r="E20" s="12"/>
      <c r="F20" s="40"/>
      <c r="G20" s="12"/>
      <c r="H20" s="40"/>
    </row>
    <row r="21" spans="1:8" ht="38.25">
      <c r="A21" s="40">
        <f>A17+1</f>
        <v>5</v>
      </c>
      <c r="B21" s="145" t="s">
        <v>272</v>
      </c>
      <c r="C21" s="12"/>
      <c r="D21" s="12"/>
      <c r="E21" s="41" t="s">
        <v>273</v>
      </c>
      <c r="F21" s="40">
        <v>3</v>
      </c>
      <c r="G21" s="95" t="s">
        <v>255</v>
      </c>
      <c r="H21" s="40">
        <v>5</v>
      </c>
    </row>
    <row r="22" spans="1:8">
      <c r="A22" s="40"/>
      <c r="B22" s="239"/>
      <c r="C22" s="12"/>
      <c r="D22" s="12"/>
      <c r="E22" s="41"/>
      <c r="F22" s="40"/>
      <c r="G22" s="12"/>
      <c r="H22" s="40"/>
    </row>
    <row r="23" spans="1:8">
      <c r="A23" s="40">
        <f>A21+1</f>
        <v>6</v>
      </c>
      <c r="B23" s="145" t="s">
        <v>274</v>
      </c>
      <c r="C23" s="12"/>
      <c r="D23" s="12"/>
      <c r="E23" s="12"/>
      <c r="F23" s="40"/>
      <c r="G23" s="12"/>
      <c r="H23" s="40"/>
    </row>
    <row r="24" spans="1:8">
      <c r="A24" s="40"/>
      <c r="B24" s="240"/>
      <c r="C24" s="12"/>
      <c r="D24" s="12"/>
      <c r="E24" s="12"/>
      <c r="F24" s="40"/>
      <c r="G24" s="12"/>
      <c r="H24" s="40"/>
    </row>
    <row r="25" spans="1:8" ht="39.75" customHeight="1">
      <c r="A25" s="40">
        <f>A23+1</f>
        <v>7</v>
      </c>
      <c r="B25" s="174" t="s">
        <v>275</v>
      </c>
      <c r="C25" s="12"/>
      <c r="D25" s="95" t="s">
        <v>262</v>
      </c>
      <c r="E25" s="41" t="s">
        <v>276</v>
      </c>
      <c r="F25" s="54"/>
      <c r="G25" s="41" t="s">
        <v>277</v>
      </c>
      <c r="H25" s="54">
        <v>2</v>
      </c>
    </row>
    <row r="26" spans="1:8" ht="22.5" customHeight="1">
      <c r="A26" s="40"/>
      <c r="B26" s="241"/>
      <c r="C26" s="12"/>
      <c r="D26" s="12"/>
      <c r="E26" s="41"/>
      <c r="F26" s="54"/>
      <c r="G26" s="41"/>
      <c r="H26" s="54"/>
    </row>
    <row r="27" spans="1:8">
      <c r="A27" s="40">
        <f>A25+1</f>
        <v>8</v>
      </c>
      <c r="B27" s="145" t="s">
        <v>278</v>
      </c>
      <c r="C27" s="12"/>
      <c r="D27" s="12"/>
      <c r="E27" s="12"/>
      <c r="F27" s="40"/>
      <c r="G27" s="12"/>
      <c r="H27" s="40"/>
    </row>
    <row r="28" spans="1:8">
      <c r="A28" s="40"/>
      <c r="B28" s="240"/>
      <c r="C28" s="12"/>
      <c r="D28" s="12"/>
      <c r="E28" s="12"/>
      <c r="F28" s="40"/>
      <c r="G28" s="12"/>
      <c r="H28" s="40"/>
    </row>
    <row r="29" spans="1:8" ht="25.5">
      <c r="A29" s="40">
        <f>A27+1</f>
        <v>9</v>
      </c>
      <c r="B29" s="145" t="s">
        <v>279</v>
      </c>
      <c r="C29" s="12"/>
      <c r="D29" s="12"/>
      <c r="E29" s="12"/>
      <c r="F29" s="40"/>
      <c r="G29" s="12"/>
      <c r="H29" s="40"/>
    </row>
    <row r="30" spans="1:8">
      <c r="A30" s="40"/>
      <c r="B30" s="240"/>
      <c r="C30" s="12"/>
      <c r="D30" s="12"/>
      <c r="E30" s="12"/>
      <c r="F30" s="40"/>
      <c r="G30" s="12"/>
      <c r="H30" s="40"/>
    </row>
    <row r="31" spans="1:8" ht="38.25">
      <c r="A31" s="40">
        <f>A29+1</f>
        <v>10</v>
      </c>
      <c r="B31" s="242" t="s">
        <v>280</v>
      </c>
      <c r="C31" s="12"/>
      <c r="D31" s="12"/>
      <c r="E31" s="41" t="s">
        <v>276</v>
      </c>
      <c r="F31" s="54"/>
      <c r="G31" s="41" t="s">
        <v>281</v>
      </c>
      <c r="H31" s="54">
        <v>5</v>
      </c>
    </row>
    <row r="32" spans="1:8" ht="38.25">
      <c r="A32" s="40">
        <f>A31+1</f>
        <v>11</v>
      </c>
      <c r="B32" s="145" t="s">
        <v>282</v>
      </c>
      <c r="C32" s="12"/>
      <c r="D32" s="12"/>
      <c r="E32" s="41" t="s">
        <v>276</v>
      </c>
      <c r="F32" s="40"/>
      <c r="G32" s="55"/>
      <c r="H32" s="40"/>
    </row>
    <row r="33" spans="1:11">
      <c r="A33" s="40"/>
      <c r="B33" s="240"/>
      <c r="D33" s="12"/>
      <c r="E33" s="41"/>
      <c r="F33" s="40"/>
      <c r="G33" s="55"/>
      <c r="H33" s="40"/>
      <c r="K33" s="9"/>
    </row>
    <row r="34" spans="1:11" ht="25.5">
      <c r="A34" s="40">
        <f>A32+1</f>
        <v>12</v>
      </c>
      <c r="B34" s="145" t="s">
        <v>283</v>
      </c>
      <c r="D34" s="12"/>
      <c r="E34" s="12"/>
      <c r="F34" s="40"/>
      <c r="G34" s="12"/>
      <c r="H34" s="40"/>
      <c r="K34" s="9"/>
    </row>
    <row r="35" spans="1:11">
      <c r="A35" s="40"/>
      <c r="B35" s="240"/>
      <c r="D35" s="12"/>
      <c r="E35" s="12"/>
      <c r="F35" s="40"/>
      <c r="G35" s="12"/>
      <c r="H35" s="40"/>
      <c r="K35" s="9"/>
    </row>
    <row r="36" spans="1:11" ht="105.75">
      <c r="A36" s="40">
        <f>A34+1</f>
        <v>13</v>
      </c>
      <c r="B36" s="145" t="s">
        <v>284</v>
      </c>
      <c r="C36" s="12"/>
      <c r="D36" s="12"/>
      <c r="E36" s="41" t="s">
        <v>276</v>
      </c>
      <c r="F36" s="54">
        <v>3</v>
      </c>
      <c r="G36" s="152" t="s">
        <v>285</v>
      </c>
      <c r="H36" s="54">
        <v>3</v>
      </c>
    </row>
    <row r="37" spans="1:11">
      <c r="A37" s="40"/>
      <c r="B37" s="240"/>
      <c r="C37" s="12"/>
      <c r="D37" s="12"/>
      <c r="E37" s="41"/>
      <c r="F37" s="54"/>
      <c r="G37" s="56"/>
      <c r="H37" s="54"/>
    </row>
    <row r="38" spans="1:11" ht="38.25">
      <c r="A38" s="40">
        <f>A36+1</f>
        <v>14</v>
      </c>
      <c r="B38" s="285" t="s">
        <v>286</v>
      </c>
      <c r="C38" s="12"/>
      <c r="D38" s="12"/>
      <c r="E38" s="12"/>
      <c r="F38" s="40"/>
      <c r="G38" s="41" t="s">
        <v>277</v>
      </c>
      <c r="H38" s="54">
        <v>2</v>
      </c>
    </row>
    <row r="39" spans="1:11">
      <c r="A39" s="40"/>
      <c r="B39" s="240"/>
      <c r="C39" s="12"/>
      <c r="D39" s="12"/>
      <c r="E39" s="12"/>
      <c r="F39" s="40"/>
      <c r="G39" s="41"/>
      <c r="H39" s="54"/>
    </row>
    <row r="40" spans="1:11" ht="14.25">
      <c r="A40" s="40">
        <f>A38+1</f>
        <v>15</v>
      </c>
      <c r="B40" s="145" t="s">
        <v>287</v>
      </c>
      <c r="C40" s="147" t="s">
        <v>288</v>
      </c>
      <c r="D40" s="12"/>
      <c r="E40" s="12"/>
      <c r="F40" s="40"/>
      <c r="G40" s="12"/>
      <c r="H40" s="40"/>
    </row>
    <row r="41" spans="1:11">
      <c r="A41" s="40"/>
      <c r="B41" s="240"/>
      <c r="C41" s="12"/>
      <c r="D41" s="12"/>
      <c r="E41" s="12"/>
      <c r="F41" s="40"/>
      <c r="G41" s="12"/>
      <c r="H41" s="40"/>
    </row>
    <row r="42" spans="1:11">
      <c r="A42" s="40">
        <f>A40+1</f>
        <v>16</v>
      </c>
      <c r="B42" s="145" t="s">
        <v>289</v>
      </c>
      <c r="C42" s="12"/>
      <c r="D42" s="12"/>
      <c r="E42" s="12"/>
      <c r="F42" s="40"/>
      <c r="G42" s="12"/>
      <c r="H42" s="40"/>
    </row>
    <row r="43" spans="1:11">
      <c r="A43" s="40"/>
      <c r="B43" s="240"/>
      <c r="C43" s="12"/>
      <c r="D43" s="12"/>
      <c r="E43" s="12"/>
      <c r="F43" s="40"/>
      <c r="G43" s="12"/>
      <c r="H43" s="40"/>
    </row>
    <row r="44" spans="1:11">
      <c r="A44" s="40">
        <f>A42+1</f>
        <v>17</v>
      </c>
      <c r="B44" s="145" t="s">
        <v>290</v>
      </c>
      <c r="C44" s="12"/>
      <c r="D44" s="12"/>
      <c r="E44" s="12"/>
      <c r="F44" s="40"/>
      <c r="G44" s="12"/>
      <c r="H44" s="40"/>
    </row>
    <row r="45" spans="1:11">
      <c r="A45" s="77"/>
      <c r="B45" s="239"/>
      <c r="C45" s="12"/>
      <c r="D45" s="12"/>
      <c r="E45" s="12"/>
      <c r="F45" s="40"/>
      <c r="G45" s="12"/>
      <c r="H45" s="40"/>
    </row>
    <row r="46" spans="1:11" ht="12.75" customHeight="1">
      <c r="A46" s="853">
        <f>A44+1</f>
        <v>18</v>
      </c>
      <c r="B46" s="145" t="s">
        <v>291</v>
      </c>
      <c r="C46" s="95" t="s">
        <v>292</v>
      </c>
      <c r="D46" s="12"/>
      <c r="E46" s="12"/>
      <c r="F46" s="40"/>
      <c r="G46" s="12"/>
      <c r="H46" s="40"/>
    </row>
    <row r="47" spans="1:11">
      <c r="A47" s="854"/>
      <c r="B47" s="236"/>
      <c r="C47" s="95" t="s">
        <v>293</v>
      </c>
      <c r="D47" s="12"/>
      <c r="E47" s="12"/>
      <c r="F47" s="40"/>
      <c r="G47" s="12"/>
      <c r="H47" s="40"/>
    </row>
    <row r="48" spans="1:11">
      <c r="A48" s="854"/>
      <c r="B48" s="236"/>
      <c r="C48" s="12"/>
      <c r="D48" s="12"/>
      <c r="E48" s="12"/>
      <c r="F48" s="40"/>
      <c r="G48" s="12"/>
      <c r="H48" s="40"/>
    </row>
    <row r="49" spans="1:8">
      <c r="A49" s="855"/>
      <c r="B49" s="237"/>
      <c r="C49" s="12"/>
      <c r="D49" s="12"/>
      <c r="E49" s="12"/>
      <c r="F49" s="40"/>
      <c r="G49" s="12"/>
      <c r="H49" s="40"/>
    </row>
    <row r="50" spans="1:8" ht="25.5">
      <c r="A50" s="40">
        <f>A46+1</f>
        <v>19</v>
      </c>
      <c r="B50" s="243" t="s">
        <v>294</v>
      </c>
      <c r="C50" s="12"/>
      <c r="D50" s="12"/>
      <c r="E50" s="12"/>
      <c r="F50" s="40"/>
      <c r="G50" s="12"/>
      <c r="H50" s="40"/>
    </row>
    <row r="51" spans="1:8">
      <c r="A51" s="40"/>
      <c r="B51" s="243"/>
      <c r="C51" s="133"/>
      <c r="D51" s="12"/>
      <c r="E51" s="12"/>
      <c r="F51" s="40"/>
      <c r="G51" s="12"/>
      <c r="H51" s="40"/>
    </row>
    <row r="52" spans="1:8">
      <c r="A52" s="40">
        <f>A50+1</f>
        <v>20</v>
      </c>
      <c r="B52" s="243" t="s">
        <v>295</v>
      </c>
      <c r="D52" s="12"/>
      <c r="E52" s="12"/>
      <c r="F52" s="40"/>
      <c r="G52" s="12"/>
      <c r="H52" s="40"/>
    </row>
    <row r="53" spans="1:8">
      <c r="A53" s="40"/>
      <c r="B53" s="243"/>
      <c r="D53" s="12"/>
      <c r="E53" s="12"/>
      <c r="F53" s="40"/>
      <c r="G53" s="12"/>
      <c r="H53" s="40"/>
    </row>
    <row r="54" spans="1:8">
      <c r="A54" s="40">
        <f>A52+1</f>
        <v>21</v>
      </c>
      <c r="B54" s="243" t="s">
        <v>296</v>
      </c>
      <c r="C54" s="12"/>
      <c r="D54" s="12"/>
      <c r="E54" s="12"/>
      <c r="F54" s="40"/>
      <c r="G54" s="12"/>
      <c r="H54" s="40"/>
    </row>
    <row r="55" spans="1:8">
      <c r="A55" s="40"/>
      <c r="B55" s="243"/>
      <c r="C55" s="12"/>
      <c r="D55" s="12"/>
      <c r="E55" s="12"/>
      <c r="F55" s="40"/>
      <c r="G55" s="12"/>
      <c r="H55" s="40"/>
    </row>
    <row r="56" spans="1:8" ht="57" customHeight="1">
      <c r="A56" s="40">
        <f>A54+1</f>
        <v>22</v>
      </c>
      <c r="B56" s="145" t="s">
        <v>297</v>
      </c>
      <c r="C56" s="254" t="s">
        <v>298</v>
      </c>
      <c r="D56" s="12"/>
      <c r="E56" s="12"/>
      <c r="F56" s="40"/>
      <c r="G56" s="95" t="s">
        <v>299</v>
      </c>
      <c r="H56" s="40">
        <v>3</v>
      </c>
    </row>
    <row r="57" spans="1:8" ht="43.5" customHeight="1">
      <c r="A57" s="40"/>
      <c r="B57" s="240"/>
      <c r="C57" s="12"/>
      <c r="D57" s="12"/>
      <c r="E57" s="12"/>
      <c r="F57" s="40"/>
      <c r="G57" s="55"/>
      <c r="H57" s="40"/>
    </row>
    <row r="58" spans="1:8" ht="25.5">
      <c r="A58" s="40">
        <f>A56+1</f>
        <v>23</v>
      </c>
      <c r="B58" s="145" t="s">
        <v>300</v>
      </c>
      <c r="C58" s="12"/>
      <c r="D58" s="12"/>
      <c r="E58" s="12"/>
      <c r="F58" s="40"/>
      <c r="G58" s="12"/>
      <c r="H58" s="40"/>
    </row>
    <row r="59" spans="1:8">
      <c r="A59" s="40"/>
      <c r="B59" s="240"/>
      <c r="C59" s="12"/>
      <c r="D59" s="12"/>
      <c r="E59" s="12"/>
      <c r="F59" s="40"/>
      <c r="G59" s="12"/>
      <c r="H59" s="40"/>
    </row>
    <row r="60" spans="1:8" ht="25.5">
      <c r="A60" s="40">
        <f>A58+1</f>
        <v>24</v>
      </c>
      <c r="B60" s="145" t="s">
        <v>301</v>
      </c>
      <c r="C60" s="12"/>
      <c r="D60" s="12"/>
      <c r="E60" s="12"/>
      <c r="F60" s="40"/>
      <c r="G60" s="12"/>
      <c r="H60" s="40"/>
    </row>
    <row r="61" spans="1:8">
      <c r="A61" s="40"/>
      <c r="B61" s="240"/>
      <c r="C61" s="12"/>
      <c r="D61" s="12"/>
      <c r="E61" s="12"/>
      <c r="F61" s="40"/>
      <c r="G61" s="12"/>
      <c r="H61" s="40"/>
    </row>
    <row r="62" spans="1:8">
      <c r="A62" s="40">
        <f>A60+1</f>
        <v>25</v>
      </c>
      <c r="B62" s="145" t="s">
        <v>302</v>
      </c>
      <c r="C62" s="12"/>
      <c r="D62" s="12"/>
      <c r="E62" s="12"/>
      <c r="F62" s="40"/>
      <c r="G62" s="12"/>
      <c r="H62" s="40"/>
    </row>
    <row r="63" spans="1:8">
      <c r="A63" s="40"/>
      <c r="B63" s="240"/>
      <c r="C63" s="12"/>
      <c r="D63" s="12"/>
      <c r="E63" s="12"/>
      <c r="F63" s="40"/>
      <c r="G63" s="12"/>
      <c r="H63" s="40"/>
    </row>
    <row r="64" spans="1:8" s="101" customFormat="1" ht="25.5">
      <c r="A64" s="54">
        <v>26</v>
      </c>
      <c r="B64" s="243" t="s">
        <v>303</v>
      </c>
      <c r="C64" s="152" t="s">
        <v>304</v>
      </c>
      <c r="D64" s="152" t="s">
        <v>305</v>
      </c>
      <c r="E64" s="41"/>
      <c r="F64" s="54"/>
      <c r="G64" s="41"/>
      <c r="H64" s="54"/>
    </row>
    <row r="65" spans="2:2">
      <c r="B65" s="239" t="s">
        <v>306</v>
      </c>
    </row>
  </sheetData>
  <mergeCells count="8">
    <mergeCell ref="E1:F1"/>
    <mergeCell ref="E2:F2"/>
    <mergeCell ref="E3:F3"/>
    <mergeCell ref="A13:A16"/>
    <mergeCell ref="A46:A49"/>
    <mergeCell ref="A17:A20"/>
    <mergeCell ref="A5:A7"/>
    <mergeCell ref="A8:A12"/>
  </mergeCells>
  <phoneticPr fontId="4" type="noConversion"/>
  <pageMargins left="0.19685039370078741" right="0.19685039370078741" top="0.98425196850393704" bottom="0.98425196850393704" header="0.51181102362204722" footer="0.51181102362204722"/>
  <pageSetup paperSize="8"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FFC000"/>
  </sheetPr>
  <dimension ref="A1:U37"/>
  <sheetViews>
    <sheetView workbookViewId="0">
      <selection activeCell="H20" sqref="H20"/>
    </sheetView>
  </sheetViews>
  <sheetFormatPr baseColWidth="10" defaultColWidth="11.42578125" defaultRowHeight="12.75" customHeight="1"/>
  <cols>
    <col min="1" max="1" width="48.5703125" customWidth="1"/>
    <col min="2" max="21" width="12.7109375" customWidth="1"/>
  </cols>
  <sheetData>
    <row r="1" spans="1:21" s="19" customFormat="1" ht="18">
      <c r="A1" s="340" t="s">
        <v>307</v>
      </c>
      <c r="F1" s="52" t="s">
        <v>308</v>
      </c>
      <c r="G1" s="859" t="s">
        <v>309</v>
      </c>
      <c r="H1" s="860"/>
      <c r="I1" s="860"/>
      <c r="J1" s="860"/>
      <c r="K1" s="861"/>
    </row>
    <row r="2" spans="1:21" s="341" customFormat="1" ht="15.75">
      <c r="F2" s="342" t="s">
        <v>310</v>
      </c>
      <c r="G2" s="862"/>
      <c r="H2" s="863"/>
      <c r="I2" s="863"/>
      <c r="J2" s="864"/>
    </row>
    <row r="3" spans="1:21" s="341" customFormat="1" ht="15.75">
      <c r="A3" s="343" t="s">
        <v>242</v>
      </c>
    </row>
    <row r="4" spans="1:21" s="339" customFormat="1" ht="18" customHeight="1">
      <c r="A4" s="344" t="s">
        <v>311</v>
      </c>
      <c r="B4" s="345">
        <f ca="1">TODAY()</f>
        <v>45455</v>
      </c>
      <c r="E4" s="344" t="s">
        <v>312</v>
      </c>
      <c r="F4" s="346">
        <v>38</v>
      </c>
      <c r="H4" s="856" t="s">
        <v>313</v>
      </c>
      <c r="I4" s="857"/>
      <c r="J4" s="858"/>
      <c r="K4" s="348">
        <f>ROUNDUP(F4^0.5,0)</f>
        <v>7</v>
      </c>
      <c r="M4" s="341"/>
      <c r="N4" s="341"/>
      <c r="O4" s="341"/>
      <c r="P4" s="341"/>
      <c r="Q4" s="341"/>
      <c r="R4" s="341"/>
      <c r="S4" s="341"/>
      <c r="T4" s="341"/>
      <c r="U4" s="341"/>
    </row>
    <row r="5" spans="1:21" s="339" customFormat="1" ht="18" customHeight="1">
      <c r="A5" s="344"/>
      <c r="B5" s="349"/>
      <c r="E5" s="347"/>
      <c r="F5" s="350"/>
      <c r="H5" s="347"/>
      <c r="I5" s="347"/>
      <c r="J5" s="347"/>
      <c r="K5" s="351"/>
      <c r="M5" s="341"/>
      <c r="N5" s="341"/>
      <c r="O5" s="341"/>
      <c r="P5" s="341"/>
      <c r="Q5" s="341"/>
      <c r="R5" s="341"/>
      <c r="S5" s="341"/>
      <c r="T5" s="341"/>
      <c r="U5" s="341"/>
    </row>
    <row r="6" spans="1:21" s="339" customFormat="1" ht="18" customHeight="1">
      <c r="A6" s="347"/>
      <c r="B6" s="349"/>
      <c r="E6" s="347"/>
      <c r="F6" s="319"/>
      <c r="H6" s="319"/>
      <c r="I6" s="319"/>
      <c r="J6" s="319"/>
      <c r="K6" s="319"/>
      <c r="M6" s="341"/>
      <c r="N6" s="341"/>
      <c r="O6" s="341"/>
      <c r="P6" s="341"/>
      <c r="Q6" s="341"/>
      <c r="R6" s="341"/>
      <c r="S6" s="341"/>
      <c r="T6" s="341"/>
      <c r="U6" s="341"/>
    </row>
    <row r="7" spans="1:21" s="339" customFormat="1">
      <c r="B7" s="339">
        <f ca="1">IF(ISERROR($B$4-B9),"",IF($B$4-B9&gt;=365,1,0))</f>
        <v>0</v>
      </c>
      <c r="C7" s="339">
        <f t="shared" ref="C7:U7" ca="1" si="0">IF(ISERROR($B$4-C9),"",IF($B$4-C9&gt;=365,1,0))</f>
        <v>0</v>
      </c>
      <c r="D7" s="339">
        <f t="shared" ca="1" si="0"/>
        <v>0</v>
      </c>
      <c r="E7" s="339">
        <f t="shared" ca="1" si="0"/>
        <v>0</v>
      </c>
      <c r="F7" s="339">
        <f t="shared" ca="1" si="0"/>
        <v>0</v>
      </c>
      <c r="G7" s="339">
        <f t="shared" ca="1" si="0"/>
        <v>0</v>
      </c>
      <c r="H7" s="339">
        <f t="shared" ca="1" si="0"/>
        <v>0</v>
      </c>
      <c r="I7" s="339">
        <f t="shared" ca="1" si="0"/>
        <v>0</v>
      </c>
      <c r="J7" s="339">
        <f t="shared" ca="1" si="0"/>
        <v>0</v>
      </c>
      <c r="K7" s="339">
        <f t="shared" ca="1" si="0"/>
        <v>0</v>
      </c>
      <c r="L7" s="339">
        <f t="shared" ca="1" si="0"/>
        <v>0</v>
      </c>
      <c r="M7" s="339">
        <f t="shared" ca="1" si="0"/>
        <v>0</v>
      </c>
      <c r="N7" s="339">
        <f t="shared" ca="1" si="0"/>
        <v>0</v>
      </c>
      <c r="O7" s="339">
        <f t="shared" ca="1" si="0"/>
        <v>0</v>
      </c>
      <c r="P7" s="339">
        <f t="shared" ca="1" si="0"/>
        <v>0</v>
      </c>
      <c r="Q7" s="339">
        <f t="shared" ca="1" si="0"/>
        <v>0</v>
      </c>
      <c r="R7" s="339">
        <f t="shared" ca="1" si="0"/>
        <v>0</v>
      </c>
      <c r="S7" s="339">
        <f t="shared" ca="1" si="0"/>
        <v>0</v>
      </c>
      <c r="T7" s="339">
        <f t="shared" ca="1" si="0"/>
        <v>0</v>
      </c>
      <c r="U7" s="339">
        <f t="shared" ca="1" si="0"/>
        <v>0</v>
      </c>
    </row>
    <row r="8" spans="1:21" s="339" customFormat="1">
      <c r="A8" s="25" t="s">
        <v>314</v>
      </c>
      <c r="B8" s="378">
        <f ca="1">VLOOKUP($A8,INDIRECT("'"&amp;B$11&amp;"'!$b$5:$c$6"),2,FALSE)</f>
        <v>44809</v>
      </c>
      <c r="C8" s="378">
        <f t="shared" ref="C8:U9" ca="1" si="1">VLOOKUP($A8,INDIRECT("'"&amp;C$11&amp;"'!$b$5:$c$6"),2,FALSE)</f>
        <v>44736</v>
      </c>
      <c r="D8" s="378">
        <f t="shared" ca="1" si="1"/>
        <v>44670</v>
      </c>
      <c r="E8" s="378">
        <f t="shared" ca="1" si="1"/>
        <v>44673</v>
      </c>
      <c r="F8" s="378" t="str">
        <f t="shared" ca="1" si="1"/>
        <v>13/05/2022</v>
      </c>
      <c r="G8" s="378" t="str">
        <f t="shared" ca="1" si="1"/>
        <v>14/05/2022</v>
      </c>
      <c r="H8" s="378">
        <f t="shared" ca="1" si="1"/>
        <v>44697</v>
      </c>
      <c r="I8" s="378" t="str">
        <f t="shared" ca="1" si="1"/>
        <v>16/05/2022</v>
      </c>
      <c r="J8" s="378" t="str">
        <f t="shared" ca="1" si="1"/>
        <v>17/05/2022</v>
      </c>
      <c r="K8" s="378">
        <f t="shared" ca="1" si="1"/>
        <v>44698</v>
      </c>
      <c r="L8" s="378">
        <f t="shared" ca="1" si="1"/>
        <v>44698</v>
      </c>
      <c r="M8" s="378">
        <f t="shared" ca="1" si="1"/>
        <v>44694</v>
      </c>
      <c r="N8" s="378">
        <f t="shared" ca="1" si="1"/>
        <v>44698</v>
      </c>
      <c r="O8" s="378">
        <f t="shared" ca="1" si="1"/>
        <v>44670</v>
      </c>
      <c r="P8" s="378">
        <f t="shared" ca="1" si="1"/>
        <v>45408</v>
      </c>
      <c r="Q8" s="378">
        <f ca="1">VLOOKUP($A8,INDIRECT("'"&amp;Q$11&amp;"'!$b$5:$c$6"),2,FALSE)</f>
        <v>44698</v>
      </c>
      <c r="R8" s="378">
        <f t="shared" ca="1" si="1"/>
        <v>44697</v>
      </c>
      <c r="S8" s="378">
        <f t="shared" ca="1" si="1"/>
        <v>44684</v>
      </c>
      <c r="T8" s="378">
        <f t="shared" ca="1" si="1"/>
        <v>40565</v>
      </c>
      <c r="U8" s="378">
        <f t="shared" ca="1" si="1"/>
        <v>40565</v>
      </c>
    </row>
    <row r="9" spans="1:21" s="339" customFormat="1">
      <c r="A9" s="184" t="s">
        <v>315</v>
      </c>
      <c r="B9" s="378" t="str">
        <f ca="1">VLOOKUP($A9,INDIRECT("'"&amp;B$11&amp;"'!$b$5:$c$6"),2,FALSE)</f>
        <v>27/03/2024</v>
      </c>
      <c r="C9" s="378">
        <f t="shared" ca="1" si="1"/>
        <v>45378</v>
      </c>
      <c r="D9" s="378">
        <f t="shared" ca="1" si="1"/>
        <v>45378</v>
      </c>
      <c r="E9" s="378">
        <f t="shared" ca="1" si="1"/>
        <v>45378</v>
      </c>
      <c r="F9" s="378">
        <f t="shared" ca="1" si="1"/>
        <v>45378</v>
      </c>
      <c r="G9" s="378">
        <f t="shared" ca="1" si="1"/>
        <v>45378</v>
      </c>
      <c r="H9" s="378">
        <f t="shared" ca="1" si="1"/>
        <v>45378</v>
      </c>
      <c r="I9" s="378">
        <f t="shared" ca="1" si="1"/>
        <v>45378</v>
      </c>
      <c r="J9" s="378">
        <f t="shared" ca="1" si="1"/>
        <v>45378</v>
      </c>
      <c r="K9" s="378">
        <f t="shared" ca="1" si="1"/>
        <v>45378</v>
      </c>
      <c r="L9" s="378">
        <f t="shared" ca="1" si="1"/>
        <v>45378</v>
      </c>
      <c r="M9" s="378">
        <f t="shared" ca="1" si="1"/>
        <v>45378</v>
      </c>
      <c r="N9" s="378">
        <f t="shared" ca="1" si="1"/>
        <v>45378</v>
      </c>
      <c r="O9" s="378">
        <f t="shared" ca="1" si="1"/>
        <v>45378</v>
      </c>
      <c r="P9" s="378">
        <f t="shared" ca="1" si="1"/>
        <v>45408</v>
      </c>
      <c r="Q9" s="378">
        <f t="shared" ca="1" si="1"/>
        <v>45378</v>
      </c>
      <c r="R9" s="378">
        <f t="shared" ca="1" si="1"/>
        <v>45378</v>
      </c>
      <c r="S9" s="378">
        <f t="shared" ca="1" si="1"/>
        <v>45378</v>
      </c>
      <c r="T9" s="378">
        <f t="shared" ca="1" si="1"/>
        <v>45378</v>
      </c>
      <c r="U9" s="378">
        <f t="shared" ca="1" si="1"/>
        <v>45378</v>
      </c>
    </row>
    <row r="10" spans="1:21" s="339" customFormat="1">
      <c r="B10" s="352" t="s">
        <v>316</v>
      </c>
      <c r="C10" s="353"/>
      <c r="D10" s="353"/>
      <c r="E10" s="353"/>
      <c r="F10" s="353"/>
      <c r="G10" s="353"/>
      <c r="H10" s="353"/>
      <c r="I10" s="353"/>
      <c r="J10" s="353"/>
      <c r="K10" s="353"/>
      <c r="L10" s="353"/>
      <c r="M10" s="353"/>
      <c r="N10" s="353"/>
      <c r="O10" s="353"/>
      <c r="P10" s="353"/>
      <c r="Q10" s="353"/>
      <c r="R10" s="353"/>
      <c r="S10" s="353"/>
      <c r="T10" s="353"/>
      <c r="U10" s="353"/>
    </row>
    <row r="11" spans="1:21" s="222" customFormat="1" ht="39.75" customHeight="1">
      <c r="A11" s="148" t="s">
        <v>317</v>
      </c>
      <c r="B11" s="306" t="s">
        <v>318</v>
      </c>
      <c r="C11" s="306" t="s">
        <v>319</v>
      </c>
      <c r="D11" s="306" t="s">
        <v>320</v>
      </c>
      <c r="E11" s="306" t="s">
        <v>321</v>
      </c>
      <c r="F11" s="306" t="s">
        <v>322</v>
      </c>
      <c r="G11" s="306" t="s">
        <v>323</v>
      </c>
      <c r="H11" s="306" t="s">
        <v>324</v>
      </c>
      <c r="I11" s="306" t="s">
        <v>325</v>
      </c>
      <c r="J11" s="306" t="s">
        <v>326</v>
      </c>
      <c r="K11" s="306" t="s">
        <v>327</v>
      </c>
      <c r="L11" s="306" t="s">
        <v>328</v>
      </c>
      <c r="M11" s="306" t="s">
        <v>329</v>
      </c>
      <c r="N11" s="306" t="s">
        <v>330</v>
      </c>
      <c r="O11" s="306" t="s">
        <v>331</v>
      </c>
      <c r="P11" s="306" t="s">
        <v>332</v>
      </c>
      <c r="Q11" s="306" t="s">
        <v>333</v>
      </c>
      <c r="R11" s="306" t="s">
        <v>334</v>
      </c>
      <c r="S11" s="306" t="s">
        <v>335</v>
      </c>
      <c r="T11" s="306" t="s">
        <v>336</v>
      </c>
      <c r="U11" s="306" t="s">
        <v>337</v>
      </c>
    </row>
    <row r="12" spans="1:21" s="339" customFormat="1" ht="24.75" customHeight="1">
      <c r="A12" s="354" t="s">
        <v>338</v>
      </c>
      <c r="B12" s="8" t="str">
        <f t="shared" ref="B12:U12" ca="1" si="2">VLOOKUP($A12,INDIRECT("'"&amp;B$11&amp;"'!$A$4:$M$200"),11,FALSE)</f>
        <v>4-Substantiel</v>
      </c>
      <c r="C12" s="8" t="str">
        <f t="shared" ca="1" si="2"/>
        <v>3-Moderé</v>
      </c>
      <c r="D12" s="8" t="str">
        <f t="shared" ca="1" si="2"/>
        <v>3-Moderé</v>
      </c>
      <c r="E12" s="8" t="str">
        <f t="shared" ca="1" si="2"/>
        <v>3-Moderé</v>
      </c>
      <c r="F12" s="8" t="str">
        <f t="shared" ca="1" si="2"/>
        <v>3-Moderé</v>
      </c>
      <c r="G12" s="8" t="str">
        <f t="shared" ca="1" si="2"/>
        <v>3-Moderé</v>
      </c>
      <c r="H12" s="8" t="str">
        <f t="shared" ca="1" si="2"/>
        <v>3-Moderé</v>
      </c>
      <c r="I12" s="8" t="str">
        <f t="shared" ca="1" si="2"/>
        <v>3-Moderé</v>
      </c>
      <c r="J12" s="8" t="str">
        <f t="shared" ca="1" si="2"/>
        <v>3-Moderé</v>
      </c>
      <c r="K12" s="8" t="str">
        <f t="shared" ca="1" si="2"/>
        <v>3-Moderé</v>
      </c>
      <c r="L12" s="8" t="str">
        <f t="shared" ca="1" si="2"/>
        <v>3-Moderé</v>
      </c>
      <c r="M12" s="8" t="str">
        <f t="shared" ca="1" si="2"/>
        <v>2-Tolérable</v>
      </c>
      <c r="N12" s="8" t="str">
        <f ca="1">VLOOKUP($A12,INDIRECT("'"&amp;N$11&amp;"'!$A$4:$M$200"),11,FALSE)</f>
        <v>3-Moderé</v>
      </c>
      <c r="O12" s="8" t="str">
        <f ca="1">VLOOKUP($A12,INDIRECT("'"&amp;O$11&amp;"'!$A$4:$M$200"),11,FALSE)</f>
        <v>4-Substantiel</v>
      </c>
      <c r="P12" s="8" t="str">
        <f t="shared" ca="1" si="2"/>
        <v>2-Tolérable</v>
      </c>
      <c r="Q12" s="8" t="str">
        <f t="shared" ca="1" si="2"/>
        <v>3-Moderé</v>
      </c>
      <c r="R12" s="8" t="str">
        <f t="shared" ca="1" si="2"/>
        <v/>
      </c>
      <c r="S12" s="8" t="str">
        <f t="shared" ca="1" si="2"/>
        <v>1-Negligeable</v>
      </c>
      <c r="T12" s="8" t="str">
        <f t="shared" ca="1" si="2"/>
        <v/>
      </c>
      <c r="U12" s="8" t="str">
        <f t="shared" ca="1" si="2"/>
        <v/>
      </c>
    </row>
    <row r="13" spans="1:21" s="339" customFormat="1" ht="24.75" customHeight="1">
      <c r="A13" s="354" t="s">
        <v>257</v>
      </c>
      <c r="B13" s="8" t="str">
        <f t="shared" ref="B13:C37" ca="1" si="3">VLOOKUP($A13,INDIRECT("'"&amp;B$11&amp;"'!$A$4:$M$200"),11,FALSE)</f>
        <v>3-Moderé</v>
      </c>
      <c r="C13" s="8" t="str">
        <f t="shared" ref="C13:L22" ca="1" si="4">VLOOKUP($A13,INDIRECT("'"&amp;C$11&amp;"'!$A$4:$M$200"),11,FALSE)</f>
        <v>3-Moderé</v>
      </c>
      <c r="D13" s="8" t="str">
        <f t="shared" ca="1" si="4"/>
        <v>3-Moderé</v>
      </c>
      <c r="E13" s="8" t="str">
        <f t="shared" ca="1" si="4"/>
        <v>3-Moderé</v>
      </c>
      <c r="F13" s="8" t="str">
        <f t="shared" ca="1" si="4"/>
        <v>3-Moderé</v>
      </c>
      <c r="G13" s="8" t="str">
        <f t="shared" ca="1" si="4"/>
        <v>3-Moderé</v>
      </c>
      <c r="H13" s="8" t="str">
        <f t="shared" ca="1" si="4"/>
        <v>3-Moderé</v>
      </c>
      <c r="I13" s="8" t="str">
        <f t="shared" ca="1" si="4"/>
        <v>3-Moderé</v>
      </c>
      <c r="J13" s="8" t="str">
        <f t="shared" ca="1" si="4"/>
        <v>2-Tolérable</v>
      </c>
      <c r="K13" s="8" t="str">
        <f t="shared" ca="1" si="4"/>
        <v>3-Moderé</v>
      </c>
      <c r="L13" s="8" t="str">
        <f t="shared" ca="1" si="4"/>
        <v>4-Substantiel</v>
      </c>
      <c r="M13" s="8" t="str">
        <f t="shared" ref="M13:U22" ca="1" si="5">VLOOKUP($A13,INDIRECT("'"&amp;M$11&amp;"'!$A$4:$M$200"),11,FALSE)</f>
        <v>2-Tolérable</v>
      </c>
      <c r="N13" s="8" t="str">
        <f ca="1">VLOOKUP($A13,INDIRECT("'"&amp;N$11&amp;"'!$A$4:$M$200"),11,FALSE)</f>
        <v>3-Moderé</v>
      </c>
      <c r="O13" s="8" t="str">
        <f t="shared" ca="1" si="5"/>
        <v>2-Tolérable</v>
      </c>
      <c r="P13" s="8" t="str">
        <f t="shared" ca="1" si="5"/>
        <v>2-Tolérable</v>
      </c>
      <c r="Q13" s="8" t="str">
        <f t="shared" ca="1" si="5"/>
        <v>1-Negligeable</v>
      </c>
      <c r="R13" s="8" t="str">
        <f t="shared" ca="1" si="5"/>
        <v>1-Negligeable</v>
      </c>
      <c r="S13" s="8" t="str">
        <f t="shared" ca="1" si="5"/>
        <v/>
      </c>
      <c r="T13" s="8" t="str">
        <f t="shared" ca="1" si="5"/>
        <v>3-Moderé</v>
      </c>
      <c r="U13" s="8" t="str">
        <f t="shared" ca="1" si="5"/>
        <v/>
      </c>
    </row>
    <row r="14" spans="1:21" s="339" customFormat="1" ht="24.75" customHeight="1">
      <c r="A14" s="354" t="s">
        <v>263</v>
      </c>
      <c r="B14" s="8" t="str">
        <f t="shared" ca="1" si="3"/>
        <v>1-Negligeable</v>
      </c>
      <c r="C14" s="8" t="str">
        <f t="shared" ca="1" si="4"/>
        <v>1-Negligeable</v>
      </c>
      <c r="D14" s="8" t="str">
        <f t="shared" ca="1" si="4"/>
        <v>1-Negligeable</v>
      </c>
      <c r="E14" s="8" t="str">
        <f t="shared" ca="1" si="4"/>
        <v>1-Negligeable</v>
      </c>
      <c r="F14" s="8" t="str">
        <f t="shared" ca="1" si="4"/>
        <v>1-Negligeable</v>
      </c>
      <c r="G14" s="8" t="str">
        <f t="shared" ca="1" si="4"/>
        <v>1-Negligeable</v>
      </c>
      <c r="H14" s="8" t="str">
        <f t="shared" ca="1" si="4"/>
        <v>2-Tolérable</v>
      </c>
      <c r="I14" s="8" t="str">
        <f t="shared" ca="1" si="4"/>
        <v>1-Negligeable</v>
      </c>
      <c r="J14" s="8" t="str">
        <f t="shared" ca="1" si="4"/>
        <v>2-Tolérable</v>
      </c>
      <c r="K14" s="8" t="str">
        <f t="shared" ca="1" si="4"/>
        <v>1-Negligeable</v>
      </c>
      <c r="L14" s="8" t="str">
        <f t="shared" ca="1" si="4"/>
        <v>2-Tolérable</v>
      </c>
      <c r="M14" s="8" t="str">
        <f t="shared" ca="1" si="5"/>
        <v>2-Tolérable</v>
      </c>
      <c r="N14" s="8" t="str">
        <f t="shared" ca="1" si="5"/>
        <v>2-Tolérable</v>
      </c>
      <c r="O14" s="8" t="str">
        <f t="shared" ca="1" si="5"/>
        <v>1-Negligeable</v>
      </c>
      <c r="P14" s="8" t="str">
        <f t="shared" ca="1" si="5"/>
        <v>1-Negligeable</v>
      </c>
      <c r="Q14" s="8" t="str">
        <f t="shared" ca="1" si="5"/>
        <v>1-Negligeable</v>
      </c>
      <c r="R14" s="8" t="str">
        <f t="shared" ca="1" si="5"/>
        <v>1-Negligeable</v>
      </c>
      <c r="S14" s="8" t="str">
        <f t="shared" ca="1" si="5"/>
        <v>1-Negligeable</v>
      </c>
      <c r="T14" s="8" t="str">
        <f t="shared" ca="1" si="5"/>
        <v>2-Tolérable</v>
      </c>
      <c r="U14" s="8" t="str">
        <f t="shared" ca="1" si="5"/>
        <v>2-Tolérable</v>
      </c>
    </row>
    <row r="15" spans="1:21" s="339" customFormat="1" ht="24.75" customHeight="1">
      <c r="A15" s="354" t="s">
        <v>267</v>
      </c>
      <c r="B15" s="8" t="str">
        <f t="shared" ca="1" si="3"/>
        <v>3-Moderé</v>
      </c>
      <c r="C15" s="8" t="str">
        <f t="shared" ca="1" si="4"/>
        <v>3-Moderé</v>
      </c>
      <c r="D15" s="8" t="str">
        <f t="shared" ca="1" si="4"/>
        <v>3-Moderé</v>
      </c>
      <c r="E15" s="8" t="str">
        <f t="shared" ca="1" si="4"/>
        <v>3-Moderé</v>
      </c>
      <c r="F15" s="8" t="str">
        <f t="shared" ca="1" si="4"/>
        <v>3-Moderé</v>
      </c>
      <c r="G15" s="8" t="str">
        <f t="shared" ca="1" si="4"/>
        <v>3-Moderé</v>
      </c>
      <c r="H15" s="8" t="str">
        <f t="shared" ca="1" si="4"/>
        <v>3-Moderé</v>
      </c>
      <c r="I15" s="8" t="str">
        <f t="shared" ca="1" si="4"/>
        <v>3-Moderé</v>
      </c>
      <c r="J15" s="8" t="str">
        <f t="shared" ca="1" si="4"/>
        <v>3-Moderé</v>
      </c>
      <c r="K15" s="8" t="str">
        <f t="shared" ca="1" si="4"/>
        <v>3-Moderé</v>
      </c>
      <c r="L15" s="8" t="str">
        <f t="shared" ca="1" si="4"/>
        <v>3-Moderé</v>
      </c>
      <c r="M15" s="8" t="str">
        <f t="shared" ca="1" si="5"/>
        <v>3-Moderé</v>
      </c>
      <c r="N15" s="8" t="str">
        <f t="shared" ca="1" si="5"/>
        <v>2-Tolérable</v>
      </c>
      <c r="O15" s="8" t="str">
        <f t="shared" ca="1" si="5"/>
        <v>3-Moderé</v>
      </c>
      <c r="P15" s="8" t="str">
        <f t="shared" ca="1" si="5"/>
        <v>3-Moderé</v>
      </c>
      <c r="Q15" s="8" t="str">
        <f t="shared" ca="1" si="5"/>
        <v>3-Moderé</v>
      </c>
      <c r="R15" s="8" t="str">
        <f t="shared" ca="1" si="5"/>
        <v/>
      </c>
      <c r="S15" s="8" t="str">
        <f t="shared" ca="1" si="5"/>
        <v/>
      </c>
      <c r="T15" s="8" t="str">
        <f t="shared" ca="1" si="5"/>
        <v/>
      </c>
      <c r="U15" s="8" t="str">
        <f t="shared" ca="1" si="5"/>
        <v/>
      </c>
    </row>
    <row r="16" spans="1:21" s="339" customFormat="1" ht="24.75" customHeight="1">
      <c r="A16" s="354" t="s">
        <v>272</v>
      </c>
      <c r="B16" s="8" t="str">
        <f t="shared" ca="1" si="3"/>
        <v/>
      </c>
      <c r="C16" s="8" t="str">
        <f t="shared" ca="1" si="4"/>
        <v>1-Negligeable</v>
      </c>
      <c r="D16" s="8" t="str">
        <f t="shared" ca="1" si="4"/>
        <v>1-Negligeable</v>
      </c>
      <c r="E16" s="8" t="str">
        <f t="shared" ca="1" si="4"/>
        <v/>
      </c>
      <c r="F16" s="8" t="str">
        <f t="shared" ca="1" si="4"/>
        <v>1-Negligeable</v>
      </c>
      <c r="G16" s="8" t="str">
        <f t="shared" ca="1" si="4"/>
        <v/>
      </c>
      <c r="H16" s="8" t="str">
        <f t="shared" ca="1" si="4"/>
        <v/>
      </c>
      <c r="I16" s="8" t="str">
        <f t="shared" ca="1" si="4"/>
        <v/>
      </c>
      <c r="J16" s="8" t="str">
        <f t="shared" ca="1" si="4"/>
        <v>1-Negligeable</v>
      </c>
      <c r="K16" s="8" t="str">
        <f t="shared" ca="1" si="4"/>
        <v>1-Negligeable</v>
      </c>
      <c r="L16" s="8" t="str">
        <f t="shared" ca="1" si="4"/>
        <v>1-Negligeable</v>
      </c>
      <c r="M16" s="8" t="str">
        <f t="shared" ca="1" si="5"/>
        <v>2-Tolérable</v>
      </c>
      <c r="N16" s="8" t="str">
        <f t="shared" ca="1" si="5"/>
        <v>1-Negligeable</v>
      </c>
      <c r="O16" s="8" t="str">
        <f t="shared" ca="1" si="5"/>
        <v>1-Negligeable</v>
      </c>
      <c r="P16" s="8" t="str">
        <f t="shared" ca="1" si="5"/>
        <v/>
      </c>
      <c r="Q16" s="8" t="str">
        <f t="shared" ca="1" si="5"/>
        <v/>
      </c>
      <c r="R16" s="8" t="str">
        <f t="shared" ca="1" si="5"/>
        <v/>
      </c>
      <c r="S16" s="8" t="str">
        <f t="shared" ca="1" si="5"/>
        <v/>
      </c>
      <c r="T16" s="8" t="str">
        <f t="shared" ca="1" si="5"/>
        <v/>
      </c>
      <c r="U16" s="8" t="str">
        <f t="shared" ca="1" si="5"/>
        <v/>
      </c>
    </row>
    <row r="17" spans="1:21" s="339" customFormat="1" ht="24.75" customHeight="1">
      <c r="A17" s="354" t="s">
        <v>274</v>
      </c>
      <c r="B17" s="8" t="str">
        <f t="shared" ca="1" si="3"/>
        <v>2-Tolérable</v>
      </c>
      <c r="C17" s="8" t="str">
        <f t="shared" ca="1" si="4"/>
        <v>2-Tolérable</v>
      </c>
      <c r="D17" s="8" t="str">
        <f t="shared" ca="1" si="4"/>
        <v>2-Tolérable</v>
      </c>
      <c r="E17" s="8" t="str">
        <f t="shared" ca="1" si="4"/>
        <v>2-Tolérable</v>
      </c>
      <c r="F17" s="8" t="str">
        <f t="shared" ca="1" si="4"/>
        <v>2-Tolérable</v>
      </c>
      <c r="G17" s="8" t="str">
        <f t="shared" ca="1" si="4"/>
        <v>2-Tolérable</v>
      </c>
      <c r="H17" s="8" t="str">
        <f t="shared" ca="1" si="4"/>
        <v/>
      </c>
      <c r="I17" s="8" t="str">
        <f t="shared" ca="1" si="4"/>
        <v>2-Tolérable</v>
      </c>
      <c r="J17" s="8" t="str">
        <f t="shared" ca="1" si="4"/>
        <v>2-Tolérable</v>
      </c>
      <c r="K17" s="8" t="str">
        <f t="shared" ca="1" si="4"/>
        <v>2-Tolérable</v>
      </c>
      <c r="L17" s="8" t="str">
        <f t="shared" ca="1" si="4"/>
        <v>2-Tolérable</v>
      </c>
      <c r="M17" s="8" t="str">
        <f t="shared" ca="1" si="5"/>
        <v>2-Tolérable</v>
      </c>
      <c r="N17" s="8" t="str">
        <f t="shared" ca="1" si="5"/>
        <v>3-Moderé</v>
      </c>
      <c r="O17" s="8" t="str">
        <f t="shared" ca="1" si="5"/>
        <v>2-Tolérable</v>
      </c>
      <c r="P17" s="8" t="str">
        <f t="shared" ca="1" si="5"/>
        <v/>
      </c>
      <c r="Q17" s="8" t="str">
        <f t="shared" ca="1" si="5"/>
        <v/>
      </c>
      <c r="R17" s="8" t="str">
        <f t="shared" ca="1" si="5"/>
        <v/>
      </c>
      <c r="S17" s="8" t="str">
        <f t="shared" ca="1" si="5"/>
        <v/>
      </c>
      <c r="T17" s="8" t="str">
        <f t="shared" ca="1" si="5"/>
        <v/>
      </c>
      <c r="U17" s="8" t="str">
        <f t="shared" ca="1" si="5"/>
        <v/>
      </c>
    </row>
    <row r="18" spans="1:21" s="339" customFormat="1" ht="24.75" customHeight="1">
      <c r="A18" s="354" t="s">
        <v>275</v>
      </c>
      <c r="B18" s="8" t="str">
        <f t="shared" ca="1" si="3"/>
        <v>2-Tolérable</v>
      </c>
      <c r="C18" s="8" t="str">
        <f t="shared" ca="1" si="4"/>
        <v>2-Tolérable</v>
      </c>
      <c r="D18" s="8" t="str">
        <f t="shared" ca="1" si="4"/>
        <v>2-Tolérable</v>
      </c>
      <c r="E18" s="8" t="str">
        <f t="shared" ca="1" si="4"/>
        <v>2-Tolérable</v>
      </c>
      <c r="F18" s="8" t="str">
        <f t="shared" ca="1" si="4"/>
        <v>2-Tolérable</v>
      </c>
      <c r="G18" s="8" t="str">
        <f t="shared" ca="1" si="4"/>
        <v>2-Tolérable</v>
      </c>
      <c r="H18" s="8" t="str">
        <f t="shared" ca="1" si="4"/>
        <v>3-Moderé</v>
      </c>
      <c r="I18" s="8" t="str">
        <f t="shared" ca="1" si="4"/>
        <v>2-Tolérable</v>
      </c>
      <c r="J18" s="8" t="str">
        <f t="shared" ca="1" si="4"/>
        <v/>
      </c>
      <c r="K18" s="8" t="str">
        <f t="shared" ca="1" si="4"/>
        <v>2-Tolérable</v>
      </c>
      <c r="L18" s="8" t="str">
        <f t="shared" ca="1" si="4"/>
        <v/>
      </c>
      <c r="M18" s="8" t="str">
        <f t="shared" ca="1" si="5"/>
        <v>2-Tolérable</v>
      </c>
      <c r="N18" s="8" t="str">
        <f t="shared" ca="1" si="5"/>
        <v>2-Tolérable</v>
      </c>
      <c r="O18" s="8" t="str">
        <f t="shared" ca="1" si="5"/>
        <v>2-Tolérable</v>
      </c>
      <c r="P18" s="8" t="str">
        <f t="shared" ca="1" si="5"/>
        <v/>
      </c>
      <c r="Q18" s="8" t="str">
        <f t="shared" ca="1" si="5"/>
        <v/>
      </c>
      <c r="R18" s="8" t="str">
        <f t="shared" ca="1" si="5"/>
        <v/>
      </c>
      <c r="S18" s="8" t="str">
        <f t="shared" ca="1" si="5"/>
        <v/>
      </c>
      <c r="T18" s="8" t="str">
        <f t="shared" ca="1" si="5"/>
        <v/>
      </c>
      <c r="U18" s="8" t="str">
        <f t="shared" ca="1" si="5"/>
        <v/>
      </c>
    </row>
    <row r="19" spans="1:21" s="339" customFormat="1" ht="24.75" customHeight="1">
      <c r="A19" s="354" t="s">
        <v>278</v>
      </c>
      <c r="B19" s="8" t="str">
        <f t="shared" ca="1" si="3"/>
        <v>3-Moderé</v>
      </c>
      <c r="C19" s="8" t="str">
        <f t="shared" ca="1" si="4"/>
        <v>3-Moderé</v>
      </c>
      <c r="D19" s="8" t="str">
        <f t="shared" ca="1" si="4"/>
        <v>3-Moderé</v>
      </c>
      <c r="E19" s="8" t="str">
        <f t="shared" ca="1" si="4"/>
        <v>3-Moderé</v>
      </c>
      <c r="F19" s="8" t="str">
        <f t="shared" ca="1" si="4"/>
        <v>3-Moderé</v>
      </c>
      <c r="G19" s="8" t="str">
        <f t="shared" ca="1" si="4"/>
        <v>3-Moderé</v>
      </c>
      <c r="H19" s="8" t="str">
        <f t="shared" ca="1" si="4"/>
        <v>3-Moderé</v>
      </c>
      <c r="I19" s="8" t="str">
        <f t="shared" ca="1" si="4"/>
        <v>3-Moderé</v>
      </c>
      <c r="J19" s="8" t="str">
        <f t="shared" ca="1" si="4"/>
        <v>3-Moderé</v>
      </c>
      <c r="K19" s="8" t="str">
        <f t="shared" ca="1" si="4"/>
        <v>3-Moderé</v>
      </c>
      <c r="L19" s="8" t="str">
        <f t="shared" ca="1" si="4"/>
        <v>3-Moderé</v>
      </c>
      <c r="M19" s="8" t="str">
        <f t="shared" ca="1" si="5"/>
        <v>3-Moderé</v>
      </c>
      <c r="N19" s="8" t="str">
        <f t="shared" ca="1" si="5"/>
        <v>3-Moderé</v>
      </c>
      <c r="O19" s="8" t="str">
        <f t="shared" ca="1" si="5"/>
        <v>3-Moderé</v>
      </c>
      <c r="P19" s="8" t="str">
        <f t="shared" ca="1" si="5"/>
        <v>3-Moderé</v>
      </c>
      <c r="Q19" s="8" t="str">
        <f t="shared" ca="1" si="5"/>
        <v>3-Moderé</v>
      </c>
      <c r="R19" s="8" t="str">
        <f t="shared" ca="1" si="5"/>
        <v>3-Moderé</v>
      </c>
      <c r="S19" s="8" t="str">
        <f t="shared" ca="1" si="5"/>
        <v/>
      </c>
      <c r="T19" s="8" t="str">
        <f t="shared" ca="1" si="5"/>
        <v/>
      </c>
      <c r="U19" s="8" t="str">
        <f t="shared" ca="1" si="5"/>
        <v>3-Moderé</v>
      </c>
    </row>
    <row r="20" spans="1:21" s="339" customFormat="1" ht="24.75" customHeight="1">
      <c r="A20" s="354" t="s">
        <v>279</v>
      </c>
      <c r="B20" s="8" t="str">
        <f t="shared" ca="1" si="3"/>
        <v>2-Tolérable</v>
      </c>
      <c r="C20" s="8" t="str">
        <f t="shared" ca="1" si="4"/>
        <v>2-Tolérable</v>
      </c>
      <c r="D20" s="8" t="str">
        <f t="shared" ca="1" si="4"/>
        <v>2-Tolérable</v>
      </c>
      <c r="E20" s="8" t="str">
        <f t="shared" ca="1" si="4"/>
        <v>2-Tolérable</v>
      </c>
      <c r="F20" s="8" t="str">
        <f t="shared" ca="1" si="4"/>
        <v>2-Tolérable</v>
      </c>
      <c r="G20" s="8" t="str">
        <f t="shared" ca="1" si="4"/>
        <v>2-Tolérable</v>
      </c>
      <c r="H20" s="8" t="str">
        <f t="shared" ca="1" si="4"/>
        <v>2-Tolérable</v>
      </c>
      <c r="I20" s="8" t="str">
        <f t="shared" ca="1" si="4"/>
        <v>2-Tolérable</v>
      </c>
      <c r="J20" s="8" t="str">
        <f t="shared" ca="1" si="4"/>
        <v>2-Tolérable</v>
      </c>
      <c r="K20" s="8" t="str">
        <f t="shared" ca="1" si="4"/>
        <v>2-Tolérable</v>
      </c>
      <c r="L20" s="8" t="str">
        <f t="shared" ca="1" si="4"/>
        <v>2-Tolérable</v>
      </c>
      <c r="M20" s="8" t="str">
        <f t="shared" ca="1" si="5"/>
        <v>4-Substantiel</v>
      </c>
      <c r="N20" s="8" t="str">
        <f t="shared" ca="1" si="5"/>
        <v>2-Tolérable</v>
      </c>
      <c r="O20" s="8" t="str">
        <f t="shared" ca="1" si="5"/>
        <v>2-Tolérable</v>
      </c>
      <c r="P20" s="8" t="str">
        <f t="shared" ca="1" si="5"/>
        <v>2-Tolérable</v>
      </c>
      <c r="Q20" s="8" t="str">
        <f t="shared" ca="1" si="5"/>
        <v>2-Tolérable</v>
      </c>
      <c r="R20" s="8" t="str">
        <f t="shared" ca="1" si="5"/>
        <v>2-Tolérable</v>
      </c>
      <c r="S20" s="8" t="str">
        <f t="shared" ca="1" si="5"/>
        <v>3-Moderé</v>
      </c>
      <c r="T20" s="8" t="str">
        <f t="shared" ca="1" si="5"/>
        <v>1-Negligeable</v>
      </c>
      <c r="U20" s="8" t="str">
        <f t="shared" ca="1" si="5"/>
        <v>1-Negligeable</v>
      </c>
    </row>
    <row r="21" spans="1:21" s="339" customFormat="1" ht="24.75" customHeight="1">
      <c r="A21" s="354" t="s">
        <v>280</v>
      </c>
      <c r="B21" s="8" t="str">
        <f t="shared" ca="1" si="3"/>
        <v>2-Tolérable</v>
      </c>
      <c r="C21" s="8" t="str">
        <f t="shared" ca="1" si="4"/>
        <v>2-Tolérable</v>
      </c>
      <c r="D21" s="8" t="str">
        <f t="shared" ca="1" si="4"/>
        <v>2-Tolérable</v>
      </c>
      <c r="E21" s="8" t="str">
        <f t="shared" ca="1" si="4"/>
        <v>2-Tolérable</v>
      </c>
      <c r="F21" s="8" t="str">
        <f t="shared" ca="1" si="4"/>
        <v>2-Tolérable</v>
      </c>
      <c r="G21" s="8" t="str">
        <f t="shared" ca="1" si="4"/>
        <v>2-Tolérable</v>
      </c>
      <c r="H21" s="8" t="str">
        <f t="shared" ca="1" si="4"/>
        <v>2-Tolérable</v>
      </c>
      <c r="I21" s="8" t="str">
        <f t="shared" ca="1" si="4"/>
        <v>2-Tolérable</v>
      </c>
      <c r="J21" s="8" t="str">
        <f t="shared" ca="1" si="4"/>
        <v>2-Tolérable</v>
      </c>
      <c r="K21" s="8" t="str">
        <f t="shared" ca="1" si="4"/>
        <v>2-Tolérable</v>
      </c>
      <c r="L21" s="8" t="str">
        <f t="shared" ca="1" si="4"/>
        <v>2-Tolérable</v>
      </c>
      <c r="M21" s="8" t="str">
        <f t="shared" ca="1" si="5"/>
        <v>2-Tolérable</v>
      </c>
      <c r="N21" s="8" t="str">
        <f t="shared" ca="1" si="5"/>
        <v>2-Tolérable</v>
      </c>
      <c r="O21" s="8" t="str">
        <f t="shared" ca="1" si="5"/>
        <v>3-Moderé</v>
      </c>
      <c r="P21" s="8" t="str">
        <f t="shared" ca="1" si="5"/>
        <v>2-Tolérable</v>
      </c>
      <c r="Q21" s="8" t="str">
        <f t="shared" ca="1" si="5"/>
        <v>2-Tolérable</v>
      </c>
      <c r="R21" s="8" t="str">
        <f t="shared" ca="1" si="5"/>
        <v>2-Tolérable</v>
      </c>
      <c r="S21" s="8" t="str">
        <f t="shared" ca="1" si="5"/>
        <v>2-Tolérable</v>
      </c>
      <c r="T21" s="8" t="str">
        <f t="shared" ca="1" si="5"/>
        <v/>
      </c>
      <c r="U21" s="8" t="str">
        <f t="shared" ca="1" si="5"/>
        <v>2-Tolérable</v>
      </c>
    </row>
    <row r="22" spans="1:21" s="339" customFormat="1" ht="24.75" customHeight="1">
      <c r="A22" s="354" t="s">
        <v>282</v>
      </c>
      <c r="B22" s="8" t="str">
        <f t="shared" ca="1" si="3"/>
        <v/>
      </c>
      <c r="C22" s="8" t="str">
        <f t="shared" ca="1" si="4"/>
        <v/>
      </c>
      <c r="D22" s="8" t="str">
        <f t="shared" ca="1" si="4"/>
        <v/>
      </c>
      <c r="E22" s="8" t="str">
        <f t="shared" ca="1" si="4"/>
        <v/>
      </c>
      <c r="F22" s="8" t="str">
        <f t="shared" ca="1" si="4"/>
        <v/>
      </c>
      <c r="G22" s="8" t="str">
        <f t="shared" ca="1" si="4"/>
        <v/>
      </c>
      <c r="H22" s="8" t="str">
        <f t="shared" ca="1" si="4"/>
        <v/>
      </c>
      <c r="I22" s="8" t="str">
        <f t="shared" ca="1" si="4"/>
        <v/>
      </c>
      <c r="J22" s="8" t="str">
        <f t="shared" ca="1" si="4"/>
        <v/>
      </c>
      <c r="K22" s="8" t="str">
        <f t="shared" ca="1" si="4"/>
        <v/>
      </c>
      <c r="L22" s="8" t="str">
        <f t="shared" ca="1" si="4"/>
        <v/>
      </c>
      <c r="M22" s="8" t="str">
        <f t="shared" ca="1" si="5"/>
        <v/>
      </c>
      <c r="N22" s="8" t="str">
        <f t="shared" ca="1" si="5"/>
        <v/>
      </c>
      <c r="O22" s="8" t="str">
        <f t="shared" ca="1" si="5"/>
        <v/>
      </c>
      <c r="P22" s="8" t="str">
        <f t="shared" ca="1" si="5"/>
        <v/>
      </c>
      <c r="Q22" s="8" t="str">
        <f t="shared" ca="1" si="5"/>
        <v/>
      </c>
      <c r="R22" s="8" t="str">
        <f t="shared" ca="1" si="5"/>
        <v/>
      </c>
      <c r="S22" s="8" t="str">
        <f t="shared" ca="1" si="5"/>
        <v/>
      </c>
      <c r="T22" s="8" t="str">
        <f t="shared" ca="1" si="5"/>
        <v/>
      </c>
      <c r="U22" s="8" t="str">
        <f t="shared" ca="1" si="5"/>
        <v/>
      </c>
    </row>
    <row r="23" spans="1:21" s="339" customFormat="1" ht="24.75" customHeight="1">
      <c r="A23" s="354" t="s">
        <v>283</v>
      </c>
      <c r="B23" s="8" t="str">
        <f t="shared" ca="1" si="3"/>
        <v/>
      </c>
      <c r="C23" s="8" t="str">
        <f t="shared" ref="C23:L37" ca="1" si="6">VLOOKUP($A23,INDIRECT("'"&amp;C$11&amp;"'!$A$4:$M$200"),11,FALSE)</f>
        <v/>
      </c>
      <c r="D23" s="8" t="str">
        <f t="shared" ca="1" si="6"/>
        <v/>
      </c>
      <c r="E23" s="8" t="str">
        <f t="shared" ca="1" si="6"/>
        <v>1-Negligeable</v>
      </c>
      <c r="F23" s="8" t="str">
        <f t="shared" ca="1" si="6"/>
        <v/>
      </c>
      <c r="G23" s="8" t="str">
        <f t="shared" ca="1" si="6"/>
        <v/>
      </c>
      <c r="H23" s="8" t="str">
        <f t="shared" ca="1" si="6"/>
        <v>2-Tolérable</v>
      </c>
      <c r="I23" s="8" t="str">
        <f t="shared" ca="1" si="6"/>
        <v/>
      </c>
      <c r="J23" s="8" t="str">
        <f t="shared" ca="1" si="6"/>
        <v/>
      </c>
      <c r="K23" s="8" t="str">
        <f t="shared" ca="1" si="6"/>
        <v/>
      </c>
      <c r="L23" s="8" t="str">
        <f t="shared" ca="1" si="6"/>
        <v/>
      </c>
      <c r="M23" s="8" t="str">
        <f t="shared" ref="M23:U37" ca="1" si="7">VLOOKUP($A23,INDIRECT("'"&amp;M$11&amp;"'!$A$4:$M$200"),11,FALSE)</f>
        <v/>
      </c>
      <c r="N23" s="8" t="str">
        <f t="shared" ca="1" si="7"/>
        <v/>
      </c>
      <c r="O23" s="8" t="str">
        <f t="shared" ca="1" si="7"/>
        <v>3-Moderé</v>
      </c>
      <c r="P23" s="8" t="str">
        <f t="shared" ca="1" si="7"/>
        <v/>
      </c>
      <c r="Q23" s="8" t="str">
        <f t="shared" ca="1" si="7"/>
        <v/>
      </c>
      <c r="R23" s="8" t="str">
        <f t="shared" ca="1" si="7"/>
        <v/>
      </c>
      <c r="S23" s="8" t="str">
        <f t="shared" ca="1" si="7"/>
        <v/>
      </c>
      <c r="T23" s="8" t="str">
        <f t="shared" ca="1" si="7"/>
        <v/>
      </c>
      <c r="U23" s="8" t="str">
        <f t="shared" ca="1" si="7"/>
        <v/>
      </c>
    </row>
    <row r="24" spans="1:21" s="339" customFormat="1" ht="24.75" customHeight="1">
      <c r="A24" s="354" t="s">
        <v>284</v>
      </c>
      <c r="B24" s="8" t="str">
        <f t="shared" ca="1" si="3"/>
        <v>2-Tolérable</v>
      </c>
      <c r="C24" s="8" t="str">
        <f t="shared" ca="1" si="6"/>
        <v>2-Tolérable</v>
      </c>
      <c r="D24" s="8" t="str">
        <f t="shared" ca="1" si="6"/>
        <v>2-Tolérable</v>
      </c>
      <c r="E24" s="8" t="str">
        <f t="shared" ca="1" si="6"/>
        <v>2-Tolérable</v>
      </c>
      <c r="F24" s="8" t="str">
        <f t="shared" ca="1" si="6"/>
        <v>2-Tolérable</v>
      </c>
      <c r="G24" s="8" t="str">
        <f t="shared" ca="1" si="6"/>
        <v>2-Tolérable</v>
      </c>
      <c r="H24" s="8" t="str">
        <f t="shared" ca="1" si="6"/>
        <v>2-Tolérable</v>
      </c>
      <c r="I24" s="8" t="str">
        <f t="shared" ca="1" si="6"/>
        <v>3-Moderé</v>
      </c>
      <c r="J24" s="8" t="str">
        <f t="shared" ca="1" si="6"/>
        <v>2-Tolérable</v>
      </c>
      <c r="K24" s="8" t="str">
        <f t="shared" ca="1" si="6"/>
        <v>2-Tolérable</v>
      </c>
      <c r="L24" s="8" t="str">
        <f t="shared" ca="1" si="6"/>
        <v>2-Tolérable</v>
      </c>
      <c r="M24" s="8" t="str">
        <f t="shared" ca="1" si="7"/>
        <v>3-Moderé</v>
      </c>
      <c r="N24" s="8" t="str">
        <f t="shared" ca="1" si="7"/>
        <v>1-Negligeable</v>
      </c>
      <c r="O24" s="8" t="str">
        <f t="shared" ca="1" si="7"/>
        <v>2-Tolérable</v>
      </c>
      <c r="P24" s="8" t="str">
        <f t="shared" ca="1" si="7"/>
        <v>2-Tolérable</v>
      </c>
      <c r="Q24" s="8" t="str">
        <f t="shared" ca="1" si="7"/>
        <v>2-Tolérable</v>
      </c>
      <c r="R24" s="8" t="str">
        <f t="shared" ca="1" si="7"/>
        <v>2-Tolérable</v>
      </c>
      <c r="S24" s="8" t="str">
        <f t="shared" ca="1" si="7"/>
        <v>1-Negligeable</v>
      </c>
      <c r="T24" s="8" t="str">
        <f t="shared" ca="1" si="7"/>
        <v>3-Moderé</v>
      </c>
      <c r="U24" s="8" t="str">
        <f t="shared" ca="1" si="7"/>
        <v>2-Tolérable</v>
      </c>
    </row>
    <row r="25" spans="1:21" s="339" customFormat="1" ht="24.75" customHeight="1">
      <c r="A25" s="354" t="s">
        <v>339</v>
      </c>
      <c r="B25" s="8" t="str">
        <f t="shared" ca="1" si="3"/>
        <v>3-Moderé</v>
      </c>
      <c r="C25" s="8" t="str">
        <f t="shared" ca="1" si="6"/>
        <v>3-Moderé</v>
      </c>
      <c r="D25" s="8" t="str">
        <f t="shared" ca="1" si="6"/>
        <v>3-Moderé</v>
      </c>
      <c r="E25" s="8" t="str">
        <f t="shared" ca="1" si="6"/>
        <v>3-Moderé</v>
      </c>
      <c r="F25" s="8" t="str">
        <f t="shared" ca="1" si="6"/>
        <v>3-Moderé</v>
      </c>
      <c r="G25" s="8" t="str">
        <f t="shared" ca="1" si="6"/>
        <v>3-Moderé</v>
      </c>
      <c r="H25" s="8" t="str">
        <f t="shared" ca="1" si="6"/>
        <v/>
      </c>
      <c r="I25" s="8" t="str">
        <f t="shared" ca="1" si="6"/>
        <v>3-Moderé</v>
      </c>
      <c r="J25" s="8" t="str">
        <f t="shared" ca="1" si="6"/>
        <v>3-Moderé</v>
      </c>
      <c r="K25" s="8" t="str">
        <f t="shared" ca="1" si="6"/>
        <v>3-Moderé</v>
      </c>
      <c r="L25" s="8" t="str">
        <f t="shared" ca="1" si="6"/>
        <v>3-Moderé</v>
      </c>
      <c r="M25" s="8" t="str">
        <f t="shared" ca="1" si="7"/>
        <v>3-Moderé</v>
      </c>
      <c r="N25" s="8" t="str">
        <f t="shared" ca="1" si="7"/>
        <v>3-Moderé</v>
      </c>
      <c r="O25" s="8" t="str">
        <f t="shared" ca="1" si="7"/>
        <v>3-Moderé</v>
      </c>
      <c r="P25" s="8" t="str">
        <f t="shared" ca="1" si="7"/>
        <v/>
      </c>
      <c r="Q25" s="8" t="str">
        <f t="shared" ca="1" si="7"/>
        <v/>
      </c>
      <c r="R25" s="8" t="str">
        <f t="shared" ca="1" si="7"/>
        <v/>
      </c>
      <c r="S25" s="8" t="str">
        <f t="shared" ca="1" si="7"/>
        <v/>
      </c>
      <c r="T25" s="8" t="str">
        <f t="shared" ca="1" si="7"/>
        <v>4-Substantiel</v>
      </c>
      <c r="U25" s="8" t="str">
        <f t="shared" ca="1" si="7"/>
        <v/>
      </c>
    </row>
    <row r="26" spans="1:21" s="339" customFormat="1" ht="24.75" customHeight="1">
      <c r="A26" s="354" t="s">
        <v>287</v>
      </c>
      <c r="B26" s="8" t="str">
        <f t="shared" ca="1" si="3"/>
        <v>2-Tolérable</v>
      </c>
      <c r="C26" s="8" t="str">
        <f t="shared" ca="1" si="6"/>
        <v>2-Tolérable</v>
      </c>
      <c r="D26" s="8" t="str">
        <f t="shared" ca="1" si="6"/>
        <v>2-Tolérable</v>
      </c>
      <c r="E26" s="8" t="str">
        <f t="shared" ca="1" si="6"/>
        <v>2-Tolérable</v>
      </c>
      <c r="F26" s="8" t="str">
        <f t="shared" ca="1" si="6"/>
        <v>2-Tolérable</v>
      </c>
      <c r="G26" s="8" t="str">
        <f t="shared" ca="1" si="6"/>
        <v>2-Tolérable</v>
      </c>
      <c r="H26" s="8" t="str">
        <f t="shared" ca="1" si="6"/>
        <v>2-Tolérable</v>
      </c>
      <c r="I26" s="8" t="str">
        <f t="shared" ca="1" si="6"/>
        <v>2-Tolérable</v>
      </c>
      <c r="J26" s="8" t="str">
        <f t="shared" ca="1" si="6"/>
        <v>2-Tolérable</v>
      </c>
      <c r="K26" s="8" t="str">
        <f t="shared" ca="1" si="6"/>
        <v>2-Tolérable</v>
      </c>
      <c r="L26" s="8" t="str">
        <f t="shared" ca="1" si="6"/>
        <v>2-Tolérable</v>
      </c>
      <c r="M26" s="8" t="str">
        <f t="shared" ca="1" si="7"/>
        <v>2-Tolérable</v>
      </c>
      <c r="N26" s="8" t="str">
        <f t="shared" ca="1" si="7"/>
        <v>2-Tolérable</v>
      </c>
      <c r="O26" s="8" t="str">
        <f t="shared" ca="1" si="7"/>
        <v>2-Tolérable</v>
      </c>
      <c r="P26" s="8" t="str">
        <f t="shared" ca="1" si="7"/>
        <v>2-Tolérable</v>
      </c>
      <c r="Q26" s="8" t="str">
        <f t="shared" ca="1" si="7"/>
        <v>2-Tolérable</v>
      </c>
      <c r="R26" s="8" t="str">
        <f t="shared" ca="1" si="7"/>
        <v>2-Tolérable</v>
      </c>
      <c r="S26" s="8" t="str">
        <f t="shared" ca="1" si="7"/>
        <v>1-Negligeable</v>
      </c>
      <c r="T26" s="8" t="str">
        <f t="shared" ca="1" si="7"/>
        <v>1-Negligeable</v>
      </c>
      <c r="U26" s="8" t="str">
        <f t="shared" ca="1" si="7"/>
        <v>1-Negligeable</v>
      </c>
    </row>
    <row r="27" spans="1:21" s="339" customFormat="1" ht="24.75" customHeight="1">
      <c r="A27" s="354" t="s">
        <v>289</v>
      </c>
      <c r="B27" s="8" t="str">
        <f t="shared" ca="1" si="3"/>
        <v>1-Negligeable</v>
      </c>
      <c r="C27" s="8" t="str">
        <f t="shared" ca="1" si="6"/>
        <v>1-Negligeable</v>
      </c>
      <c r="D27" s="8" t="str">
        <f t="shared" ca="1" si="6"/>
        <v>1-Negligeable</v>
      </c>
      <c r="E27" s="8" t="str">
        <f t="shared" ca="1" si="6"/>
        <v>1-Negligeable</v>
      </c>
      <c r="F27" s="8" t="str">
        <f t="shared" ca="1" si="6"/>
        <v>1-Negligeable</v>
      </c>
      <c r="G27" s="8" t="str">
        <f t="shared" ca="1" si="6"/>
        <v>1-Negligeable</v>
      </c>
      <c r="H27" s="8" t="str">
        <f t="shared" ca="1" si="6"/>
        <v>1-Negligeable</v>
      </c>
      <c r="I27" s="8" t="str">
        <f t="shared" ca="1" si="6"/>
        <v>1-Negligeable</v>
      </c>
      <c r="J27" s="8" t="str">
        <f t="shared" ca="1" si="6"/>
        <v>1-Negligeable</v>
      </c>
      <c r="K27" s="8" t="str">
        <f t="shared" ca="1" si="6"/>
        <v>1-Negligeable</v>
      </c>
      <c r="L27" s="8" t="str">
        <f t="shared" ca="1" si="6"/>
        <v>1-Negligeable</v>
      </c>
      <c r="M27" s="8" t="str">
        <f t="shared" ca="1" si="7"/>
        <v>1-Negligeable</v>
      </c>
      <c r="N27" s="8" t="str">
        <f t="shared" ca="1" si="7"/>
        <v>1-Negligeable</v>
      </c>
      <c r="O27" s="8" t="str">
        <f t="shared" ca="1" si="7"/>
        <v>1-Negligeable</v>
      </c>
      <c r="P27" s="8" t="str">
        <f t="shared" ca="1" si="7"/>
        <v>1-Negligeable</v>
      </c>
      <c r="Q27" s="8" t="str">
        <f t="shared" ca="1" si="7"/>
        <v>1-Negligeable</v>
      </c>
      <c r="R27" s="8" t="str">
        <f t="shared" ca="1" si="7"/>
        <v>1-Negligeable</v>
      </c>
      <c r="S27" s="8" t="str">
        <f t="shared" ca="1" si="7"/>
        <v>1-Negligeable</v>
      </c>
      <c r="T27" s="8" t="str">
        <f t="shared" ca="1" si="7"/>
        <v>1-Negligeable</v>
      </c>
      <c r="U27" s="8" t="str">
        <f t="shared" ca="1" si="7"/>
        <v>1-Negligeable</v>
      </c>
    </row>
    <row r="28" spans="1:21" s="339" customFormat="1" ht="24.75" customHeight="1">
      <c r="A28" s="354" t="s">
        <v>290</v>
      </c>
      <c r="B28" s="8" t="str">
        <f t="shared" ca="1" si="3"/>
        <v>1-Negligeable</v>
      </c>
      <c r="C28" s="8" t="str">
        <f t="shared" ca="1" si="6"/>
        <v>1-Negligeable</v>
      </c>
      <c r="D28" s="8" t="str">
        <f t="shared" ca="1" si="6"/>
        <v>1-Negligeable</v>
      </c>
      <c r="E28" s="8" t="str">
        <f t="shared" ca="1" si="6"/>
        <v>1-Negligeable</v>
      </c>
      <c r="F28" s="8" t="str">
        <f t="shared" ca="1" si="6"/>
        <v>1-Negligeable</v>
      </c>
      <c r="G28" s="8" t="str">
        <f t="shared" ca="1" si="6"/>
        <v>1-Negligeable</v>
      </c>
      <c r="H28" s="8" t="str">
        <f t="shared" ca="1" si="6"/>
        <v>1-Negligeable</v>
      </c>
      <c r="I28" s="8" t="str">
        <f t="shared" ca="1" si="6"/>
        <v>1-Negligeable</v>
      </c>
      <c r="J28" s="8" t="str">
        <f t="shared" ca="1" si="6"/>
        <v>1-Negligeable</v>
      </c>
      <c r="K28" s="8" t="str">
        <f t="shared" ca="1" si="6"/>
        <v>1-Negligeable</v>
      </c>
      <c r="L28" s="8" t="str">
        <f t="shared" ca="1" si="6"/>
        <v>1-Negligeable</v>
      </c>
      <c r="M28" s="8" t="str">
        <f t="shared" ca="1" si="7"/>
        <v>1-Negligeable</v>
      </c>
      <c r="N28" s="8" t="str">
        <f t="shared" ca="1" si="7"/>
        <v>1-Negligeable</v>
      </c>
      <c r="O28" s="8" t="str">
        <f t="shared" ca="1" si="7"/>
        <v>3-Moderé</v>
      </c>
      <c r="P28" s="8" t="str">
        <f t="shared" ca="1" si="7"/>
        <v>3-Moderé</v>
      </c>
      <c r="Q28" s="8" t="str">
        <f t="shared" ca="1" si="7"/>
        <v>3-Moderé</v>
      </c>
      <c r="R28" s="8" t="str">
        <f t="shared" ca="1" si="7"/>
        <v>1-Negligeable</v>
      </c>
      <c r="S28" s="8" t="str">
        <f t="shared" ca="1" si="7"/>
        <v/>
      </c>
      <c r="T28" s="8" t="str">
        <f t="shared" ca="1" si="7"/>
        <v/>
      </c>
      <c r="U28" s="8" t="str">
        <f t="shared" ca="1" si="7"/>
        <v/>
      </c>
    </row>
    <row r="29" spans="1:21" s="339" customFormat="1" ht="24.75" customHeight="1">
      <c r="A29" s="354" t="s">
        <v>291</v>
      </c>
      <c r="B29" s="8" t="str">
        <f t="shared" ca="1" si="3"/>
        <v/>
      </c>
      <c r="C29" s="8" t="str">
        <f t="shared" ca="1" si="6"/>
        <v/>
      </c>
      <c r="D29" s="8" t="str">
        <f t="shared" ca="1" si="6"/>
        <v/>
      </c>
      <c r="E29" s="8" t="str">
        <f t="shared" ca="1" si="6"/>
        <v/>
      </c>
      <c r="F29" s="8" t="str">
        <f t="shared" ca="1" si="6"/>
        <v/>
      </c>
      <c r="G29" s="8" t="str">
        <f t="shared" ca="1" si="6"/>
        <v/>
      </c>
      <c r="H29" s="8" t="str">
        <f t="shared" ca="1" si="6"/>
        <v/>
      </c>
      <c r="I29" s="8" t="str">
        <f t="shared" ca="1" si="6"/>
        <v/>
      </c>
      <c r="J29" s="8" t="str">
        <f t="shared" ca="1" si="6"/>
        <v/>
      </c>
      <c r="K29" s="8" t="str">
        <f t="shared" ca="1" si="6"/>
        <v/>
      </c>
      <c r="L29" s="8" t="str">
        <f t="shared" ca="1" si="6"/>
        <v/>
      </c>
      <c r="M29" s="8" t="str">
        <f t="shared" ca="1" si="7"/>
        <v>2-Tolérable</v>
      </c>
      <c r="N29" s="8" t="str">
        <f t="shared" ca="1" si="7"/>
        <v/>
      </c>
      <c r="O29" s="8" t="str">
        <f t="shared" ca="1" si="7"/>
        <v/>
      </c>
      <c r="P29" s="8" t="str">
        <f t="shared" ca="1" si="7"/>
        <v/>
      </c>
      <c r="Q29" s="8" t="str">
        <f t="shared" ca="1" si="7"/>
        <v/>
      </c>
      <c r="R29" s="8" t="str">
        <f t="shared" ca="1" si="7"/>
        <v/>
      </c>
      <c r="S29" s="8" t="str">
        <f t="shared" ca="1" si="7"/>
        <v/>
      </c>
      <c r="T29" s="8" t="str">
        <f t="shared" ca="1" si="7"/>
        <v/>
      </c>
      <c r="U29" s="8" t="str">
        <f t="shared" ca="1" si="7"/>
        <v/>
      </c>
    </row>
    <row r="30" spans="1:21" s="339" customFormat="1" ht="24.75" customHeight="1">
      <c r="A30" s="354" t="s">
        <v>340</v>
      </c>
      <c r="B30" s="8" t="str">
        <f t="shared" ca="1" si="3"/>
        <v>2-Tolérable</v>
      </c>
      <c r="C30" s="8" t="str">
        <f t="shared" ca="1" si="3"/>
        <v>2-Tolérable</v>
      </c>
      <c r="D30" s="8" t="str">
        <f t="shared" ca="1" si="6"/>
        <v>2-Tolérable</v>
      </c>
      <c r="E30" s="8" t="str">
        <f t="shared" ca="1" si="6"/>
        <v>2-Tolérable</v>
      </c>
      <c r="F30" s="8" t="str">
        <f t="shared" ca="1" si="6"/>
        <v>2-Tolérable</v>
      </c>
      <c r="G30" s="8" t="str">
        <f t="shared" ca="1" si="6"/>
        <v>2-Tolérable</v>
      </c>
      <c r="H30" s="8" t="str">
        <f t="shared" ca="1" si="6"/>
        <v>2-Tolérable</v>
      </c>
      <c r="I30" s="8" t="str">
        <f t="shared" ca="1" si="6"/>
        <v>2-Tolérable</v>
      </c>
      <c r="J30" s="8" t="str">
        <f t="shared" ca="1" si="6"/>
        <v>2-Tolérable</v>
      </c>
      <c r="K30" s="8" t="str">
        <f t="shared" ca="1" si="6"/>
        <v>2-Tolérable</v>
      </c>
      <c r="L30" s="8" t="str">
        <f t="shared" ca="1" si="6"/>
        <v>2-Tolérable</v>
      </c>
      <c r="M30" s="8" t="str">
        <f t="shared" ca="1" si="7"/>
        <v>2-Tolérable</v>
      </c>
      <c r="N30" s="8" t="str">
        <f t="shared" ca="1" si="7"/>
        <v>2-Tolérable</v>
      </c>
      <c r="O30" s="8" t="str">
        <f t="shared" ca="1" si="7"/>
        <v>2-Tolérable</v>
      </c>
      <c r="P30" s="8" t="str">
        <f t="shared" ca="1" si="7"/>
        <v>2-Tolérable</v>
      </c>
      <c r="Q30" s="8" t="str">
        <f t="shared" ca="1" si="7"/>
        <v>2-Tolérable</v>
      </c>
      <c r="R30" s="8" t="str">
        <f t="shared" ca="1" si="7"/>
        <v>2-Tolérable</v>
      </c>
      <c r="S30" s="8" t="str">
        <f t="shared" ca="1" si="7"/>
        <v>2-Tolérable</v>
      </c>
      <c r="T30" s="8" t="str">
        <f t="shared" ca="1" si="7"/>
        <v>1-Negligeable</v>
      </c>
      <c r="U30" s="8" t="str">
        <f t="shared" ca="1" si="7"/>
        <v>2-Tolérable</v>
      </c>
    </row>
    <row r="31" spans="1:21" s="339" customFormat="1" ht="24.75" customHeight="1">
      <c r="A31" s="354" t="s">
        <v>295</v>
      </c>
      <c r="B31" s="8" t="str">
        <f ca="1">VLOOKUP($A31,INDIRECT("'"&amp;B$11&amp;"'!$A$4:$M$200"),11,FALSE)</f>
        <v/>
      </c>
      <c r="C31" s="8" t="str">
        <f t="shared" ca="1" si="6"/>
        <v/>
      </c>
      <c r="D31" s="8" t="str">
        <f t="shared" ca="1" si="6"/>
        <v/>
      </c>
      <c r="E31" s="8" t="str">
        <f t="shared" ca="1" si="6"/>
        <v/>
      </c>
      <c r="F31" s="8" t="str">
        <f t="shared" ca="1" si="6"/>
        <v/>
      </c>
      <c r="G31" s="8">
        <f t="shared" ca="1" si="6"/>
        <v>0</v>
      </c>
      <c r="H31" s="8" t="str">
        <f t="shared" ca="1" si="6"/>
        <v/>
      </c>
      <c r="I31" s="8" t="str">
        <f t="shared" ca="1" si="6"/>
        <v/>
      </c>
      <c r="J31" s="8" t="str">
        <f t="shared" ca="1" si="6"/>
        <v/>
      </c>
      <c r="K31" s="8" t="str">
        <f t="shared" ca="1" si="6"/>
        <v/>
      </c>
      <c r="L31" s="8" t="str">
        <f t="shared" ca="1" si="6"/>
        <v/>
      </c>
      <c r="M31" s="8" t="str">
        <f t="shared" ca="1" si="7"/>
        <v>3-Moderé</v>
      </c>
      <c r="N31" s="8" t="str">
        <f t="shared" ca="1" si="7"/>
        <v/>
      </c>
      <c r="O31" s="8" t="str">
        <f t="shared" ca="1" si="7"/>
        <v>3-Moderé</v>
      </c>
      <c r="P31" s="8" t="str">
        <f t="shared" ca="1" si="7"/>
        <v>3-Moderé</v>
      </c>
      <c r="Q31" s="8" t="str">
        <f t="shared" ca="1" si="7"/>
        <v>3-Moderé</v>
      </c>
      <c r="R31" s="8" t="str">
        <f t="shared" ca="1" si="7"/>
        <v/>
      </c>
      <c r="S31" s="8" t="str">
        <f t="shared" ca="1" si="7"/>
        <v/>
      </c>
      <c r="T31" s="8" t="str">
        <f t="shared" ca="1" si="7"/>
        <v/>
      </c>
      <c r="U31" s="8" t="str">
        <f t="shared" ca="1" si="7"/>
        <v/>
      </c>
    </row>
    <row r="32" spans="1:21" s="339" customFormat="1" ht="24.75" customHeight="1">
      <c r="A32" s="354" t="s">
        <v>296</v>
      </c>
      <c r="B32" s="8" t="str">
        <f t="shared" ca="1" si="3"/>
        <v>3-Moderé</v>
      </c>
      <c r="C32" s="8" t="str">
        <f t="shared" ca="1" si="6"/>
        <v>3-Moderé</v>
      </c>
      <c r="D32" s="8" t="str">
        <f t="shared" ca="1" si="6"/>
        <v>3-Moderé</v>
      </c>
      <c r="E32" s="8" t="str">
        <f t="shared" ca="1" si="6"/>
        <v>3-Moderé</v>
      </c>
      <c r="F32" s="8" t="str">
        <f t="shared" ca="1" si="6"/>
        <v>3-Moderé</v>
      </c>
      <c r="G32" s="8" t="str">
        <f t="shared" ca="1" si="6"/>
        <v>3-Moderé</v>
      </c>
      <c r="H32" s="8" t="str">
        <f t="shared" ca="1" si="6"/>
        <v>3-Moderé</v>
      </c>
      <c r="I32" s="8" t="str">
        <f t="shared" ca="1" si="6"/>
        <v>3-Moderé</v>
      </c>
      <c r="J32" s="8" t="str">
        <f t="shared" ca="1" si="6"/>
        <v>3-Moderé</v>
      </c>
      <c r="K32" s="8" t="str">
        <f t="shared" ca="1" si="6"/>
        <v>3-Moderé</v>
      </c>
      <c r="L32" s="8" t="str">
        <f t="shared" ca="1" si="6"/>
        <v>3-Moderé</v>
      </c>
      <c r="M32" s="8" t="str">
        <f t="shared" ca="1" si="7"/>
        <v>3-Moderé</v>
      </c>
      <c r="N32" s="8" t="str">
        <f t="shared" ca="1" si="7"/>
        <v>3-Moderé</v>
      </c>
      <c r="O32" s="8" t="str">
        <f t="shared" ca="1" si="7"/>
        <v>3-Moderé</v>
      </c>
      <c r="P32" s="8" t="str">
        <f t="shared" ca="1" si="7"/>
        <v>3-Moderé</v>
      </c>
      <c r="Q32" s="8" t="str">
        <f t="shared" ca="1" si="7"/>
        <v>3-Moderé</v>
      </c>
      <c r="R32" s="8" t="str">
        <f t="shared" ca="1" si="7"/>
        <v>3-Moderé</v>
      </c>
      <c r="S32" s="8" t="str">
        <f t="shared" ca="1" si="7"/>
        <v>3-Moderé</v>
      </c>
      <c r="T32" s="8" t="str">
        <f t="shared" ca="1" si="7"/>
        <v>3-Moderé</v>
      </c>
      <c r="U32" s="8" t="str">
        <f t="shared" ca="1" si="7"/>
        <v>2-Tolérable</v>
      </c>
    </row>
    <row r="33" spans="1:21" s="339" customFormat="1" ht="24.75" customHeight="1">
      <c r="A33" s="354" t="s">
        <v>297</v>
      </c>
      <c r="B33" s="8" t="str">
        <f t="shared" ca="1" si="3"/>
        <v>3-Moderé</v>
      </c>
      <c r="C33" s="8" t="str">
        <f t="shared" ca="1" si="6"/>
        <v>3-Moderé</v>
      </c>
      <c r="D33" s="8" t="str">
        <f t="shared" ca="1" si="6"/>
        <v>3-Moderé</v>
      </c>
      <c r="E33" s="8" t="str">
        <f t="shared" ca="1" si="6"/>
        <v>3-Moderé</v>
      </c>
      <c r="F33" s="8" t="str">
        <f t="shared" ca="1" si="6"/>
        <v>3-Moderé</v>
      </c>
      <c r="G33" s="8" t="str">
        <f t="shared" ca="1" si="6"/>
        <v>3-Moderé</v>
      </c>
      <c r="H33" s="8" t="str">
        <f t="shared" ca="1" si="6"/>
        <v/>
      </c>
      <c r="I33" s="8" t="str">
        <f t="shared" ca="1" si="6"/>
        <v/>
      </c>
      <c r="J33" s="8" t="str">
        <f t="shared" ca="1" si="6"/>
        <v/>
      </c>
      <c r="K33" s="8" t="str">
        <f t="shared" ca="1" si="6"/>
        <v>3-Moderé</v>
      </c>
      <c r="L33" s="8" t="str">
        <f t="shared" ca="1" si="6"/>
        <v>3-Moderé</v>
      </c>
      <c r="M33" s="8" t="str">
        <f t="shared" ca="1" si="7"/>
        <v>3-Moderé</v>
      </c>
      <c r="N33" s="8" t="str">
        <f t="shared" ca="1" si="7"/>
        <v>3-Moderé</v>
      </c>
      <c r="O33" s="8" t="str">
        <f t="shared" ca="1" si="7"/>
        <v>3-Moderé</v>
      </c>
      <c r="P33" s="8" t="str">
        <f t="shared" ca="1" si="7"/>
        <v/>
      </c>
      <c r="Q33" s="8" t="str">
        <f t="shared" ca="1" si="7"/>
        <v>3-Moderé</v>
      </c>
      <c r="R33" s="8" t="str">
        <f t="shared" ca="1" si="7"/>
        <v>2-Tolérable</v>
      </c>
      <c r="S33" s="8" t="str">
        <f t="shared" ca="1" si="7"/>
        <v/>
      </c>
      <c r="T33" s="8" t="str">
        <f t="shared" ca="1" si="7"/>
        <v/>
      </c>
      <c r="U33" s="8" t="str">
        <f t="shared" ca="1" si="7"/>
        <v>2-Tolérable</v>
      </c>
    </row>
    <row r="34" spans="1:21" s="339" customFormat="1" ht="24.75" customHeight="1">
      <c r="A34" s="354" t="s">
        <v>300</v>
      </c>
      <c r="B34" s="8" t="str">
        <f t="shared" ca="1" si="3"/>
        <v>3-Moderé</v>
      </c>
      <c r="C34" s="8" t="str">
        <f t="shared" ca="1" si="6"/>
        <v>3-Moderé</v>
      </c>
      <c r="D34" s="8" t="str">
        <f t="shared" ca="1" si="6"/>
        <v>3-Moderé</v>
      </c>
      <c r="E34" s="8" t="str">
        <f t="shared" ca="1" si="6"/>
        <v>3-Moderé</v>
      </c>
      <c r="F34" s="8" t="str">
        <f t="shared" ca="1" si="6"/>
        <v>3-Moderé</v>
      </c>
      <c r="G34" s="8" t="str">
        <f t="shared" ca="1" si="6"/>
        <v>3-Moderé</v>
      </c>
      <c r="H34" s="8" t="str">
        <f t="shared" ca="1" si="6"/>
        <v>3-Moderé</v>
      </c>
      <c r="I34" s="8" t="str">
        <f t="shared" ca="1" si="6"/>
        <v>3-Moderé</v>
      </c>
      <c r="J34" s="8" t="str">
        <f t="shared" ca="1" si="6"/>
        <v>3-Moderé</v>
      </c>
      <c r="K34" s="8" t="str">
        <f t="shared" ca="1" si="6"/>
        <v>3-Moderé</v>
      </c>
      <c r="L34" s="8" t="str">
        <f t="shared" ca="1" si="6"/>
        <v>3-Moderé</v>
      </c>
      <c r="M34" s="8" t="str">
        <f t="shared" ca="1" si="7"/>
        <v>3-Moderé</v>
      </c>
      <c r="N34" s="8" t="str">
        <f t="shared" ca="1" si="7"/>
        <v>3-Moderé</v>
      </c>
      <c r="O34" s="8" t="str">
        <f t="shared" ca="1" si="7"/>
        <v>3-Moderé</v>
      </c>
      <c r="P34" s="8" t="str">
        <f t="shared" ca="1" si="7"/>
        <v>3-Moderé</v>
      </c>
      <c r="Q34" s="8" t="str">
        <f t="shared" ca="1" si="7"/>
        <v>3-Moderé</v>
      </c>
      <c r="R34" s="8" t="str">
        <f t="shared" ca="1" si="7"/>
        <v>3-Moderé</v>
      </c>
      <c r="S34" s="8" t="str">
        <f t="shared" ca="1" si="7"/>
        <v/>
      </c>
      <c r="T34" s="8" t="str">
        <f t="shared" ca="1" si="7"/>
        <v>2-Tolérable</v>
      </c>
      <c r="U34" s="8" t="str">
        <f t="shared" ca="1" si="7"/>
        <v/>
      </c>
    </row>
    <row r="35" spans="1:21" s="339" customFormat="1" ht="24.75" customHeight="1">
      <c r="A35" s="354" t="s">
        <v>301</v>
      </c>
      <c r="B35" s="8" t="str">
        <f t="shared" ca="1" si="3"/>
        <v>1-Negligeable</v>
      </c>
      <c r="C35" s="8" t="str">
        <f t="shared" ca="1" si="6"/>
        <v>1-Negligeable</v>
      </c>
      <c r="D35" s="8" t="str">
        <f t="shared" ca="1" si="6"/>
        <v>1-Negligeable</v>
      </c>
      <c r="E35" s="8" t="str">
        <f t="shared" ca="1" si="6"/>
        <v>1-Negligeable</v>
      </c>
      <c r="F35" s="8" t="str">
        <f t="shared" ca="1" si="6"/>
        <v>1-Negligeable</v>
      </c>
      <c r="G35" s="8" t="str">
        <f t="shared" ca="1" si="6"/>
        <v>1-Negligeable</v>
      </c>
      <c r="H35" s="8" t="str">
        <f t="shared" ca="1" si="6"/>
        <v>1-Negligeable</v>
      </c>
      <c r="I35" s="8" t="str">
        <f t="shared" ca="1" si="6"/>
        <v>1-Negligeable</v>
      </c>
      <c r="J35" s="8" t="str">
        <f t="shared" ca="1" si="6"/>
        <v>1-Negligeable</v>
      </c>
      <c r="K35" s="8" t="str">
        <f t="shared" ca="1" si="6"/>
        <v>1-Negligeable</v>
      </c>
      <c r="L35" s="8" t="str">
        <f t="shared" ca="1" si="6"/>
        <v>1-Negligeable</v>
      </c>
      <c r="M35" s="8" t="str">
        <f t="shared" ca="1" si="7"/>
        <v>1-Negligeable</v>
      </c>
      <c r="N35" s="8" t="str">
        <f t="shared" ca="1" si="7"/>
        <v>1-Negligeable</v>
      </c>
      <c r="O35" s="8" t="str">
        <f t="shared" ca="1" si="7"/>
        <v>1-Negligeable</v>
      </c>
      <c r="P35" s="8" t="str">
        <f t="shared" ca="1" si="7"/>
        <v>1-Negligeable</v>
      </c>
      <c r="Q35" s="8" t="str">
        <f t="shared" ca="1" si="7"/>
        <v>1-Negligeable</v>
      </c>
      <c r="R35" s="8" t="str">
        <f t="shared" ca="1" si="7"/>
        <v>2-Tolérable</v>
      </c>
      <c r="S35" s="8" t="str">
        <f t="shared" ca="1" si="7"/>
        <v/>
      </c>
      <c r="T35" s="8" t="str">
        <f t="shared" ca="1" si="7"/>
        <v/>
      </c>
      <c r="U35" s="8" t="str">
        <f t="shared" ca="1" si="7"/>
        <v>2-Tolérable</v>
      </c>
    </row>
    <row r="36" spans="1:21" s="339" customFormat="1" ht="24.75" customHeight="1">
      <c r="A36" s="354" t="s">
        <v>302</v>
      </c>
      <c r="B36" s="8" t="str">
        <f t="shared" ca="1" si="3"/>
        <v>2-Tolérable</v>
      </c>
      <c r="C36" s="8" t="str">
        <f t="shared" ca="1" si="6"/>
        <v>2-Tolérable</v>
      </c>
      <c r="D36" s="8" t="str">
        <f t="shared" ca="1" si="6"/>
        <v>2-Tolérable</v>
      </c>
      <c r="E36" s="8" t="str">
        <f t="shared" ca="1" si="6"/>
        <v>2-Tolérable</v>
      </c>
      <c r="F36" s="8" t="str">
        <f t="shared" ca="1" si="6"/>
        <v>2-Tolérable</v>
      </c>
      <c r="G36" s="8" t="str">
        <f t="shared" ca="1" si="6"/>
        <v>2-Tolérable</v>
      </c>
      <c r="H36" s="8" t="str">
        <f t="shared" ca="1" si="6"/>
        <v>1-Negligeable</v>
      </c>
      <c r="I36" s="8" t="str">
        <f t="shared" ca="1" si="6"/>
        <v>2-Tolérable</v>
      </c>
      <c r="J36" s="8" t="str">
        <f t="shared" ca="1" si="6"/>
        <v>1-Negligeable</v>
      </c>
      <c r="K36" s="8" t="str">
        <f t="shared" ca="1" si="6"/>
        <v>2-Tolérable</v>
      </c>
      <c r="L36" s="8" t="str">
        <f t="shared" ca="1" si="6"/>
        <v>1-Negligeable</v>
      </c>
      <c r="M36" s="8" t="str">
        <f t="shared" ca="1" si="7"/>
        <v>2-Tolérable</v>
      </c>
      <c r="N36" s="8" t="str">
        <f t="shared" ca="1" si="7"/>
        <v>1-Negligeable</v>
      </c>
      <c r="O36" s="8" t="str">
        <f t="shared" ca="1" si="7"/>
        <v>1-Negligeable</v>
      </c>
      <c r="P36" s="8" t="str">
        <f t="shared" ca="1" si="7"/>
        <v>1-Negligeable</v>
      </c>
      <c r="Q36" s="8" t="str">
        <f t="shared" ca="1" si="7"/>
        <v>2-Tolérable</v>
      </c>
      <c r="R36" s="8" t="str">
        <f t="shared" ca="1" si="7"/>
        <v>1-Negligeable</v>
      </c>
      <c r="S36" s="8" t="str">
        <f t="shared" ca="1" si="7"/>
        <v>1-Negligeable</v>
      </c>
      <c r="T36" s="8" t="str">
        <f t="shared" ca="1" si="7"/>
        <v>2-Tolérable</v>
      </c>
      <c r="U36" s="8" t="str">
        <f t="shared" ca="1" si="7"/>
        <v>1-Negligeable</v>
      </c>
    </row>
    <row r="37" spans="1:21" s="339" customFormat="1">
      <c r="A37" s="355" t="s">
        <v>341</v>
      </c>
      <c r="B37" s="8" t="str">
        <f t="shared" ca="1" si="3"/>
        <v/>
      </c>
      <c r="C37" s="8" t="str">
        <f t="shared" ca="1" si="6"/>
        <v/>
      </c>
      <c r="D37" s="8" t="str">
        <f t="shared" ca="1" si="6"/>
        <v/>
      </c>
      <c r="E37" s="8" t="str">
        <f t="shared" ca="1" si="6"/>
        <v/>
      </c>
      <c r="F37" s="8" t="str">
        <f t="shared" ca="1" si="6"/>
        <v/>
      </c>
      <c r="G37" s="8" t="str">
        <f t="shared" ca="1" si="6"/>
        <v/>
      </c>
      <c r="H37" s="8" t="str">
        <f t="shared" ca="1" si="6"/>
        <v/>
      </c>
      <c r="I37" s="8" t="str">
        <f t="shared" ca="1" si="6"/>
        <v/>
      </c>
      <c r="J37" s="8" t="str">
        <f t="shared" ca="1" si="6"/>
        <v/>
      </c>
      <c r="K37" s="8" t="str">
        <f t="shared" ca="1" si="6"/>
        <v/>
      </c>
      <c r="L37" s="8" t="str">
        <f t="shared" ca="1" si="6"/>
        <v/>
      </c>
      <c r="M37" s="8" t="str">
        <f t="shared" ca="1" si="7"/>
        <v/>
      </c>
      <c r="N37" s="8" t="str">
        <f t="shared" ca="1" si="7"/>
        <v/>
      </c>
      <c r="O37" s="8" t="str">
        <f t="shared" ca="1" si="7"/>
        <v/>
      </c>
      <c r="P37" s="8" t="str">
        <f t="shared" ca="1" si="7"/>
        <v/>
      </c>
      <c r="Q37" s="8" t="str">
        <f t="shared" ca="1" si="7"/>
        <v/>
      </c>
      <c r="R37" s="8" t="str">
        <f t="shared" ca="1" si="7"/>
        <v/>
      </c>
      <c r="S37" s="8" t="str">
        <f t="shared" ca="1" si="7"/>
        <v/>
      </c>
      <c r="T37" s="8" t="str">
        <f t="shared" ca="1" si="7"/>
        <v/>
      </c>
      <c r="U37" s="8" t="str">
        <f t="shared" ca="1" si="7"/>
        <v/>
      </c>
    </row>
  </sheetData>
  <mergeCells count="3">
    <mergeCell ref="H4:J4"/>
    <mergeCell ref="G1:K1"/>
    <mergeCell ref="G2:J2"/>
  </mergeCells>
  <phoneticPr fontId="4" type="noConversion"/>
  <conditionalFormatting sqref="B12:U37">
    <cfRule type="expression" dxfId="10027" priority="37">
      <formula>LEFT(B12,1)="3"</formula>
    </cfRule>
    <cfRule type="expression" dxfId="10026" priority="42" stopIfTrue="1">
      <formula>LEFT(B12,1)="5"</formula>
    </cfRule>
    <cfRule type="expression" dxfId="10025" priority="43" stopIfTrue="1">
      <formula>LEFT(B12,1)="4"</formula>
    </cfRule>
    <cfRule type="expression" dxfId="10024" priority="44" stopIfTrue="1">
      <formula>LEFT(B12,1)="2"</formula>
    </cfRule>
  </conditionalFormatting>
  <conditionalFormatting sqref="B8:U9">
    <cfRule type="expression" dxfId="10023" priority="45" stopIfTrue="1">
      <formula>$B$7=1</formula>
    </cfRule>
  </conditionalFormatting>
  <pageMargins left="0.39370078740157483" right="0.39370078740157483" top="0.98425196850393704" bottom="0.98425196850393704" header="0.51181102362204722" footer="0.51181102362204722"/>
  <pageSetup paperSize="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0000"/>
  </sheetPr>
  <dimension ref="A1:GY183"/>
  <sheetViews>
    <sheetView topLeftCell="E49" workbookViewId="0">
      <selection activeCell="N53" sqref="N53"/>
    </sheetView>
  </sheetViews>
  <sheetFormatPr baseColWidth="10" defaultColWidth="9.140625" defaultRowHeight="12.75"/>
  <cols>
    <col min="1" max="1" width="35.7109375" style="265" customWidth="1"/>
    <col min="2" max="4" width="40.7109375" style="290" customWidth="1"/>
    <col min="5" max="5" width="13.7109375" style="290" customWidth="1"/>
    <col min="6" max="6" width="13.7109375" style="295" customWidth="1"/>
    <col min="7" max="7" width="25.7109375" style="290" customWidth="1"/>
    <col min="8" max="9" width="15.7109375" style="290" customWidth="1"/>
    <col min="10" max="10" width="3.7109375" style="290" customWidth="1"/>
    <col min="11" max="11" width="15.7109375" style="90" customWidth="1"/>
    <col min="12" max="13" width="9.85546875" style="90" hidden="1" customWidth="1"/>
    <col min="14" max="18" width="12.7109375" style="90" customWidth="1"/>
    <col min="19" max="19" width="10.5703125" style="3" customWidth="1"/>
    <col min="20" max="20" width="9.140625" style="3" customWidth="1"/>
    <col min="21" max="22" width="11.42578125" style="319" customWidth="1"/>
    <col min="23" max="23" width="5.140625" style="319" customWidth="1"/>
    <col min="24" max="24" width="5" style="319" customWidth="1"/>
    <col min="25" max="25" width="11.42578125" style="319" customWidth="1"/>
    <col min="26" max="26" width="45.7109375" style="90" customWidth="1"/>
    <col min="27" max="27" width="45.7109375" style="290" customWidth="1"/>
    <col min="28" max="33" width="12.7109375" style="290" customWidth="1"/>
    <col min="34" max="34" width="12.7109375" style="290" hidden="1" customWidth="1"/>
    <col min="35" max="35" width="12.7109375" style="290" customWidth="1"/>
    <col min="36" max="16384" width="9.140625" style="290"/>
  </cols>
  <sheetData>
    <row r="1" spans="1:207" ht="33.75">
      <c r="A1" s="401" t="s">
        <v>342</v>
      </c>
      <c r="B1" s="301"/>
      <c r="C1" s="301"/>
      <c r="D1" s="287"/>
      <c r="E1" s="287"/>
      <c r="F1" s="294"/>
      <c r="G1" s="287"/>
      <c r="H1" s="287"/>
      <c r="I1" s="287"/>
      <c r="J1" s="287"/>
      <c r="K1" s="287"/>
      <c r="L1" s="287"/>
      <c r="M1" s="287"/>
      <c r="N1" s="287"/>
      <c r="O1" s="287"/>
      <c r="P1" s="287"/>
      <c r="Q1" s="287"/>
      <c r="R1" s="413"/>
      <c r="S1" s="414"/>
      <c r="T1" s="414"/>
      <c r="U1" s="415">
        <f ca="1">TODAY()</f>
        <v>45455</v>
      </c>
      <c r="V1" s="155"/>
      <c r="W1" s="155"/>
      <c r="X1" s="155"/>
      <c r="Y1" s="155"/>
    </row>
    <row r="2" spans="1:207">
      <c r="B2" s="510" t="s">
        <v>343</v>
      </c>
      <c r="C2" s="601" t="s">
        <v>344</v>
      </c>
      <c r="D2" s="505"/>
      <c r="E2" s="288"/>
      <c r="K2" s="290"/>
      <c r="L2" s="290"/>
      <c r="M2" s="290"/>
      <c r="N2" s="290"/>
      <c r="O2" s="290"/>
      <c r="P2" s="290"/>
      <c r="Q2" s="290"/>
      <c r="R2" s="290"/>
      <c r="S2" s="319"/>
      <c r="T2" s="319"/>
      <c r="V2" s="416"/>
    </row>
    <row r="3" spans="1:207">
      <c r="B3" s="511" t="s">
        <v>345</v>
      </c>
      <c r="C3" s="602" t="s">
        <v>346</v>
      </c>
      <c r="D3" s="288"/>
      <c r="E3" s="288"/>
      <c r="K3" s="290"/>
      <c r="L3" s="290"/>
      <c r="M3" s="290"/>
      <c r="N3" s="290"/>
      <c r="O3" s="290"/>
      <c r="P3" s="290"/>
      <c r="Q3" s="290"/>
      <c r="R3" s="290"/>
      <c r="S3" s="319"/>
      <c r="T3" s="319"/>
    </row>
    <row r="4" spans="1:207">
      <c r="B4" s="512" t="s">
        <v>347</v>
      </c>
      <c r="C4" s="603" t="s">
        <v>348</v>
      </c>
      <c r="D4" s="289"/>
      <c r="E4" s="289"/>
      <c r="K4" s="290"/>
      <c r="L4" s="290"/>
      <c r="M4" s="290"/>
      <c r="N4" s="290"/>
      <c r="O4" s="290"/>
      <c r="P4" s="290"/>
      <c r="Q4" s="290"/>
      <c r="R4" s="290"/>
      <c r="S4" s="319"/>
      <c r="T4" s="319"/>
    </row>
    <row r="5" spans="1:207">
      <c r="B5" s="502" t="s">
        <v>314</v>
      </c>
      <c r="C5" s="469">
        <v>44809</v>
      </c>
      <c r="K5" s="290"/>
      <c r="L5" s="290"/>
      <c r="M5" s="290"/>
      <c r="N5" s="290"/>
      <c r="O5" s="290"/>
      <c r="P5" s="290"/>
      <c r="Q5" s="290"/>
      <c r="R5" s="290"/>
      <c r="S5" s="319"/>
      <c r="T5" s="319"/>
    </row>
    <row r="6" spans="1:207">
      <c r="B6" s="502" t="s">
        <v>315</v>
      </c>
      <c r="C6" s="472" t="s">
        <v>349</v>
      </c>
      <c r="K6" s="290"/>
      <c r="L6" s="290"/>
      <c r="M6" s="290"/>
      <c r="N6" s="290"/>
      <c r="O6" s="290"/>
      <c r="P6" s="290"/>
      <c r="Q6" s="290"/>
      <c r="R6" s="290"/>
      <c r="S6" s="319"/>
      <c r="T6" s="319"/>
    </row>
    <row r="7" spans="1:207">
      <c r="B7" s="513" t="s">
        <v>350</v>
      </c>
      <c r="C7" s="471">
        <f>IF(ISERROR(AVERAGE(F12:F177)),C7,AVERAGE(F12:F177))</f>
        <v>12</v>
      </c>
      <c r="D7" s="295"/>
      <c r="K7" s="290"/>
      <c r="L7" s="290"/>
      <c r="M7" s="290"/>
      <c r="N7" s="290"/>
      <c r="O7" s="290"/>
      <c r="P7" s="290"/>
      <c r="Q7" s="290"/>
      <c r="R7" s="290"/>
      <c r="S7" s="319"/>
      <c r="T7" s="319"/>
    </row>
    <row r="8" spans="1:207">
      <c r="B8" s="514" t="s">
        <v>351</v>
      </c>
      <c r="C8" s="604" t="s">
        <v>352</v>
      </c>
      <c r="D8" s="865" t="str">
        <f>IF((F9&lt;=0.85*C7),"Alerte : merci de revoir la description de votre HWAG","")</f>
        <v/>
      </c>
      <c r="E8" s="865"/>
      <c r="F8" s="865"/>
      <c r="G8" s="865"/>
    </row>
    <row r="9" spans="1:207" ht="50.25" customHeight="1">
      <c r="A9" s="509" t="s">
        <v>242</v>
      </c>
      <c r="B9" s="599" t="s">
        <v>353</v>
      </c>
      <c r="F9" s="451">
        <f>IF(ISERROR(AVERAGE(F12:F177)),C7,AVERAGE(F12:F177))</f>
        <v>12</v>
      </c>
    </row>
    <row r="10" spans="1:207" s="516" customFormat="1" ht="17.25" customHeight="1">
      <c r="A10" s="402" t="s">
        <v>354</v>
      </c>
      <c r="B10" s="302"/>
      <c r="C10" s="302"/>
      <c r="D10" s="302"/>
      <c r="E10" s="291"/>
      <c r="F10" s="515"/>
      <c r="G10" s="873" t="s">
        <v>355</v>
      </c>
      <c r="H10" s="874"/>
      <c r="I10" s="874"/>
      <c r="J10" s="874"/>
      <c r="K10" s="875"/>
      <c r="L10" s="873" t="s">
        <v>356</v>
      </c>
      <c r="M10" s="874"/>
      <c r="N10" s="874"/>
      <c r="O10" s="874"/>
      <c r="P10" s="874"/>
      <c r="Q10" s="874"/>
      <c r="R10" s="874"/>
      <c r="S10" s="866" t="s">
        <v>357</v>
      </c>
      <c r="T10" s="867"/>
      <c r="U10" s="867"/>
      <c r="V10" s="867"/>
      <c r="W10" s="867"/>
      <c r="X10" s="867"/>
      <c r="Y10" s="867"/>
      <c r="Z10" s="868" t="s">
        <v>358</v>
      </c>
      <c r="AA10" s="869"/>
      <c r="AB10" s="869"/>
      <c r="AC10" s="869"/>
      <c r="AD10" s="869"/>
      <c r="AE10" s="870" t="s">
        <v>359</v>
      </c>
      <c r="AF10" s="871"/>
      <c r="AG10" s="871"/>
      <c r="AH10" s="871"/>
      <c r="AI10" s="872"/>
    </row>
    <row r="11" spans="1:207" s="90" customFormat="1" ht="90" customHeight="1">
      <c r="A11" s="15" t="s">
        <v>360</v>
      </c>
      <c r="B11" s="16" t="s">
        <v>361</v>
      </c>
      <c r="C11" s="16" t="s">
        <v>362</v>
      </c>
      <c r="D11" s="17" t="s">
        <v>363</v>
      </c>
      <c r="E11" s="28" t="s">
        <v>364</v>
      </c>
      <c r="F11" s="455"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690" t="s">
        <v>384</v>
      </c>
      <c r="AA11" s="690" t="s">
        <v>385</v>
      </c>
      <c r="AB11" s="691" t="s">
        <v>386</v>
      </c>
      <c r="AC11" s="692" t="s">
        <v>387</v>
      </c>
      <c r="AD11" s="693" t="s">
        <v>388</v>
      </c>
      <c r="AE11" s="694" t="s">
        <v>389</v>
      </c>
      <c r="AF11" s="695" t="s">
        <v>367</v>
      </c>
      <c r="AG11" s="696" t="s">
        <v>368</v>
      </c>
      <c r="AH11" s="697" t="s">
        <v>369</v>
      </c>
      <c r="AI11" s="698" t="s">
        <v>370</v>
      </c>
    </row>
    <row r="12" spans="1:207" s="517" customFormat="1" ht="14.25">
      <c r="A12" s="450" t="s">
        <v>338</v>
      </c>
      <c r="B12" s="398"/>
      <c r="C12" s="398"/>
      <c r="D12" s="398"/>
      <c r="E12" s="370"/>
      <c r="F12" s="600"/>
      <c r="G12" s="464"/>
      <c r="H12" s="412"/>
      <c r="I12" s="398"/>
      <c r="J12" s="398">
        <f>IF(SUM(J13:J17)=0,"",MAX(J13:J17))</f>
        <v>72</v>
      </c>
      <c r="K12" s="356" t="str">
        <f>IF(ISERROR(VLOOKUP(Y12,'Directive OSH09 (FR)'!$T$6:$U$10,2,FALSE)),"",VLOOKUP(Y12,'Directive OSH09 (FR)'!$T$6:$U$10,2,FALSE))</f>
        <v>4-Substantiel</v>
      </c>
      <c r="L12" s="357" t="str">
        <f>IF(ISERROR(VLOOKUP($A12,Dangers!$B$4:$G$1001,4,FALSE)),"ERR",IF(ISBLANK(VLOOKUP($A12,Dangers!$B$4:$G$1001,4,FALSE)),"","Yes"))</f>
        <v/>
      </c>
      <c r="M12" s="358" t="str">
        <f>IF(ISERROR(VLOOKUP($A12,Dangers!$B$4:$G$1001,6,FALSE)),"ERR",IF(ISBLANK((VLOOKUP($A12,Dangers!$B$4:$G$1001,6,FALSE))),"","Yes"))</f>
        <v>Yes</v>
      </c>
      <c r="N12" s="358"/>
      <c r="O12" s="359"/>
      <c r="P12" s="358"/>
      <c r="Q12" s="360">
        <f>IF(OR(L12="Yes",M12="Yes"),MAX(Q13:Q17),"")</f>
        <v>0</v>
      </c>
      <c r="R12" s="361"/>
      <c r="S12" s="357">
        <f>IF(L12="Yes",IF(SUM(S13:S17)=0,0,1),2)</f>
        <v>2</v>
      </c>
      <c r="T12" s="361">
        <f ca="1">IF(M12="Yes",IF(SUM(T13:T17)=0,0,1),2)</f>
        <v>1</v>
      </c>
      <c r="U12" s="362">
        <v>0</v>
      </c>
      <c r="V12" s="363">
        <v>3</v>
      </c>
      <c r="W12" s="364"/>
      <c r="X12" s="362"/>
      <c r="Y12" s="362">
        <f>IF(J12="","",IF(J12&gt;=161,5,IF(J12&gt;=65,4,IF(J12&gt;=20,3,IF(J12&gt;=9,2,1)))))</f>
        <v>4</v>
      </c>
      <c r="Z12" s="365"/>
      <c r="AA12" s="365"/>
      <c r="AB12" s="365"/>
      <c r="AC12" s="368"/>
      <c r="AD12" s="665"/>
      <c r="AE12" s="644"/>
      <c r="AF12" s="518"/>
      <c r="AG12" s="398"/>
      <c r="AH12" s="398" t="str">
        <f>IF(SUM(AH13:AH17)=0,"",MAX(AH13:AH17))</f>
        <v/>
      </c>
      <c r="AI12" s="645" t="str">
        <f>IF(ISERROR(VLOOKUP(AW12,'Directive OSH09 (FR)'!$T$6:$U$10,2,FALSE)),"",VLOOKUP(AW12,'Directive OSH09 (FR)'!$T$6:$U$10,2,FALSE))</f>
        <v/>
      </c>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row>
    <row r="13" spans="1:207" ht="45.75" customHeight="1">
      <c r="A13" s="508" t="s">
        <v>1308</v>
      </c>
      <c r="B13" s="255" t="s">
        <v>391</v>
      </c>
      <c r="C13" s="255" t="s">
        <v>392</v>
      </c>
      <c r="D13" s="255" t="s">
        <v>393</v>
      </c>
      <c r="E13" s="266" t="s">
        <v>33</v>
      </c>
      <c r="F13" s="267">
        <v>12</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4"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51">
      <c r="A14" s="404" t="s">
        <v>1308</v>
      </c>
      <c r="B14" s="255" t="s">
        <v>395</v>
      </c>
      <c r="C14" s="255" t="s">
        <v>396</v>
      </c>
      <c r="D14" s="255" t="s">
        <v>397</v>
      </c>
      <c r="E14" s="266" t="s">
        <v>36</v>
      </c>
      <c r="F14" s="267">
        <v>12</v>
      </c>
      <c r="G14" s="256" t="s">
        <v>398</v>
      </c>
      <c r="H14" s="7" t="s">
        <v>41</v>
      </c>
      <c r="I14" s="8" t="s">
        <v>48</v>
      </c>
      <c r="J14" s="8">
        <f t="shared" ref="J14" si="1">IF(ISERROR(W14*X14),"",W14*X14)</f>
        <v>72</v>
      </c>
      <c r="K14" s="24" t="str">
        <f>IF(ISERROR(VLOOKUP(Y14,'Directive OSH09 (FR)'!$T$6:$U$10,2,FALSE)),"",VLOOKUP(Y14,'Directive OSH09 (FR)'!$T$6:$U$10,2,FALSE))</f>
        <v>4-Substantiel</v>
      </c>
      <c r="L14" s="126"/>
      <c r="M14" s="127"/>
      <c r="N14" s="27"/>
      <c r="O14" s="27"/>
      <c r="P14" s="27"/>
      <c r="Q14" s="57"/>
      <c r="R14" s="35"/>
      <c r="S14" s="7">
        <f t="shared" ca="1" si="0"/>
        <v>1</v>
      </c>
      <c r="T14" s="35">
        <f t="shared" ca="1" si="0"/>
        <v>1</v>
      </c>
      <c r="U14" s="3">
        <f t="shared" ref="U14" ca="1" si="2">IF(A14="",0,IF(Q$12="",1,IF(Q$12+$U$12*365&lt;$U$1,1,0)))</f>
        <v>1</v>
      </c>
      <c r="V14" s="163">
        <f t="shared" ref="V14" ca="1" si="3">IF(A14="",0,IF(Q$12="",1,IF(Q$12+$V$12*365&lt;$U$1,1,0)))</f>
        <v>1</v>
      </c>
      <c r="W14" s="162">
        <f>IF(ISERROR(VLOOKUP(H14,'Directive OSH09 (FR)'!$O$6:$P$10,2,FALSE)),"",VLOOKUP(H14,'Directive OSH09 (FR)'!$O$6:$P$10,2,FALSE))</f>
        <v>9</v>
      </c>
      <c r="X14" s="3">
        <f>IF(ISERROR(VLOOKUP(I14,'Directive OSH09 (FR)'!$O$13:$P$17,2,FALSE)),"",VLOOKUP(I14,'Directive OSH09 (FR)'!$O$13:$P$17,2,FALSE))</f>
        <v>8</v>
      </c>
      <c r="Y14" s="3">
        <f t="shared" ref="Y14" si="4">IF(J14="","",IF(J14&gt;=161,5,IF(J14&gt;=65,4,IF(J14&gt;=20,3,IF(J14&gt;=9,2,1)))))</f>
        <v>4</v>
      </c>
      <c r="Z14" s="636" t="s">
        <v>399</v>
      </c>
      <c r="AA14" s="638"/>
      <c r="AB14" s="177"/>
      <c r="AC14" s="195"/>
      <c r="AD14" s="666"/>
      <c r="AE14" s="646"/>
      <c r="AF14" s="314"/>
      <c r="AG14" s="8"/>
      <c r="AH14" s="8">
        <f>IF(ISERROR(AU14*AV14),"",AU14*AV14)</f>
        <v>0</v>
      </c>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38.25">
      <c r="A15" s="404" t="s">
        <v>1308</v>
      </c>
      <c r="B15" s="8" t="s">
        <v>400</v>
      </c>
      <c r="C15" s="8" t="s">
        <v>396</v>
      </c>
      <c r="D15" s="255" t="s">
        <v>401</v>
      </c>
      <c r="E15" s="266" t="s">
        <v>36</v>
      </c>
      <c r="F15" s="267">
        <v>12</v>
      </c>
      <c r="G15" s="321" t="s">
        <v>398</v>
      </c>
      <c r="H15" s="7" t="s">
        <v>38</v>
      </c>
      <c r="I15" s="8" t="s">
        <v>47</v>
      </c>
      <c r="J15" s="8">
        <f>IF(ISERROR(W15*X15),"",W15*X15)</f>
        <v>16</v>
      </c>
      <c r="K15" s="24" t="str">
        <f>IF(ISERROR(VLOOKUP(Y15,'Directive OSH09 (FR)'!$T$6:$U$10,2,FALSE)),"",VLOOKUP(Y15,'Directive OSH09 (FR)'!$T$6:$U$10,2,FALSE))</f>
        <v>2-Tolérable</v>
      </c>
      <c r="L15" s="126"/>
      <c r="M15" s="127"/>
      <c r="N15" s="27"/>
      <c r="O15" s="27"/>
      <c r="P15" s="27"/>
      <c r="Q15" s="57"/>
      <c r="R15" s="35"/>
      <c r="S15" s="7">
        <f ca="1">U15</f>
        <v>1</v>
      </c>
      <c r="T15" s="35">
        <f ca="1">V15</f>
        <v>1</v>
      </c>
      <c r="U15" s="3">
        <f ca="1">IF(A15="",0,IF(Q$12="",1,IF(Q$12+$U$12*365&lt;$U$1,1,0)))</f>
        <v>1</v>
      </c>
      <c r="V15" s="163">
        <f ca="1">IF(A15="",0,IF(Q$12="",1,IF(Q$12+$V$12*365&lt;$U$1,1,0)))</f>
        <v>1</v>
      </c>
      <c r="W15" s="162">
        <f>IF(ISERROR(VLOOKUP(H15,'Directive OSH09 (FR)'!$O$6:$P$10,2,FALSE)),"",VLOOKUP(H15,'Directive OSH09 (FR)'!$O$6:$P$10,2,FALSE))</f>
        <v>4</v>
      </c>
      <c r="X15" s="3">
        <f>IF(ISERROR(VLOOKUP(I15,'Directive OSH09 (FR)'!$O$13:$P$17,2,FALSE)),"",VLOOKUP(I15,'Directive OSH09 (FR)'!$O$13:$P$17,2,FALSE))</f>
        <v>4</v>
      </c>
      <c r="Y15" s="3">
        <f>IF(J15="","",IF(J15&gt;=161,5,IF(J15&gt;=65,4,IF(J15&gt;=20,3,IF(J15&gt;=9,2,1)))))</f>
        <v>2</v>
      </c>
      <c r="Z15" s="639" t="s">
        <v>402</v>
      </c>
      <c r="AA15" s="640"/>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c r="K16" s="14"/>
      <c r="L16" s="126"/>
      <c r="M16" s="127"/>
      <c r="N16" s="27"/>
      <c r="O16" s="27"/>
      <c r="P16" s="27"/>
      <c r="Q16" s="57"/>
      <c r="R16" s="35"/>
      <c r="S16" s="7">
        <f t="shared" ref="S16:T17" si="5">U16</f>
        <v>0</v>
      </c>
      <c r="T16" s="35">
        <f t="shared" si="5"/>
        <v>0</v>
      </c>
      <c r="U16" s="3">
        <f t="shared" ref="U16:U17" si="6">IF(A16="",0,IF(Q$12="",1,IF(Q$12+$U$12*365&lt;$U$1,1,0)))</f>
        <v>0</v>
      </c>
      <c r="V16" s="163">
        <f t="shared" ref="V16:V17" si="7">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ref="Y16:Y17" si="8">IF(J16="","",IF(J16&gt;=161,5,IF(J16&gt;=65,4,IF(J16&gt;=20,3,IF(J16&gt;=9,2,1)))))</f>
        <v/>
      </c>
      <c r="Z16" s="177"/>
      <c r="AA16" s="177"/>
      <c r="AB16" s="177"/>
      <c r="AC16" s="195"/>
      <c r="AD16" s="666"/>
      <c r="AE16" s="646"/>
      <c r="AF16" s="314"/>
      <c r="AG16" s="8"/>
      <c r="AH16" s="8"/>
      <c r="AI16" s="649"/>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ref="J17" si="9">IF(ISERROR(W17*X17),"",W17*X17)</f>
        <v/>
      </c>
      <c r="K17" s="63" t="str">
        <f>IF(ISERROR(VLOOKUP(Y17,'Directive OSH09 (FR)'!$T$6:$U$10,2,FALSE)),"",VLOOKUP(Y17,'Directive OSH09 (FR)'!$T$6:$U$10,2,FALSE))</f>
        <v/>
      </c>
      <c r="L17" s="61"/>
      <c r="M17" s="64"/>
      <c r="N17" s="64"/>
      <c r="O17" s="64"/>
      <c r="P17" s="64"/>
      <c r="Q17" s="65"/>
      <c r="R17" s="66"/>
      <c r="S17" s="61">
        <f t="shared" si="5"/>
        <v>0</v>
      </c>
      <c r="T17" s="66">
        <f t="shared" si="5"/>
        <v>0</v>
      </c>
      <c r="U17" s="164">
        <f t="shared" si="6"/>
        <v>0</v>
      </c>
      <c r="V17" s="165">
        <f t="shared" si="7"/>
        <v>0</v>
      </c>
      <c r="W17" s="162" t="str">
        <f>IF(ISERROR(VLOOKUP(H17,'Directive OSH09 (FR)'!$O$6:$P$10,2,FALSE)),"",VLOOKUP(H17,'Directive OSH09 (FR)'!$O$6:$P$10,2,FALSE))</f>
        <v/>
      </c>
      <c r="X17" s="3" t="str">
        <f>IF(ISERROR(VLOOKUP(I17,'Directive OSH09 (FR)'!$O$13:$P$17,2,FALSE)),"",VLOOKUP(I17,'Directive OSH09 (FR)'!$O$13:$P$17,2,FALSE))</f>
        <v/>
      </c>
      <c r="Y17" s="3" t="str">
        <f t="shared" si="8"/>
        <v/>
      </c>
      <c r="Z17" s="177"/>
      <c r="AA17" s="177"/>
      <c r="AB17" s="177"/>
      <c r="AC17" s="195"/>
      <c r="AD17" s="666"/>
      <c r="AE17" s="646"/>
      <c r="AF17" s="642"/>
      <c r="AG17" s="62"/>
      <c r="AH17" s="62"/>
      <c r="AI17" s="65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17" customFormat="1" ht="14.25">
      <c r="A18" s="403" t="s">
        <v>257</v>
      </c>
      <c r="B18" s="398"/>
      <c r="C18" s="398"/>
      <c r="D18" s="398"/>
      <c r="E18" s="370"/>
      <c r="F18" s="371"/>
      <c r="G18" s="464"/>
      <c r="H18" s="412"/>
      <c r="I18" s="398"/>
      <c r="J18" s="398">
        <f>IF(SUM(J19:J23)=0,"",MAX(J19:J23))</f>
        <v>36</v>
      </c>
      <c r="K18" s="356" t="str">
        <f>IF(ISERROR(VLOOKUP(Y18,'Directive OSH09 (FR)'!$T$6:$U$10,2,FALSE)),"",VLOOKUP(Y18,'Directive OSH09 (FR)'!$T$6:$U$10,2,FALSE))</f>
        <v>3-Moderé</v>
      </c>
      <c r="L18" s="357" t="str">
        <f>IF(ISERROR(VLOOKUP($A18,Dangers!$B$4:$G$1001,4,FALSE)),"ERR",IF(ISBLANK(VLOOKUP($A18,Dangers!$B$4:$G$1001,4,FALSE)),"","Yes"))</f>
        <v/>
      </c>
      <c r="M18" s="358" t="str">
        <f>IF(ISERROR(VLOOKUP($A18,Dangers!$B$4:$G$1001,6,FALSE)),"ERR",IF(ISBLANK((VLOOKUP($A18,Dangers!$B$4:$G$1001,6,FALSE))),"","Yes"))</f>
        <v>Yes</v>
      </c>
      <c r="N18" s="358"/>
      <c r="O18" s="359"/>
      <c r="P18" s="358"/>
      <c r="Q18" s="360">
        <f>IF(OR(L18="Yes",M18="Yes"),MAX(Q19:Q23),"")</f>
        <v>0</v>
      </c>
      <c r="R18" s="361"/>
      <c r="S18" s="357">
        <f>IF(L18="Yes",IF(SUM(S19:S23)=0,0,1),2)</f>
        <v>2</v>
      </c>
      <c r="T18" s="361">
        <f ca="1">IF(M18="Yes",IF(SUM(T19:T23)=0,0,1),2)</f>
        <v>1</v>
      </c>
      <c r="U18" s="362">
        <v>0</v>
      </c>
      <c r="V18" s="363">
        <v>3</v>
      </c>
      <c r="W18" s="364" t="str">
        <f>IF(ISERROR(VLOOKUP(H18,'Directive OSH09 (FR)'!$O$6:$P$10,2,FALSE)),"",VLOOKUP(H18,'Directive OSH09 (FR)'!$O$6:$P$10,2,FALSE))</f>
        <v/>
      </c>
      <c r="X18" s="362" t="str">
        <f>IF(ISERROR(VLOOKUP(I18,'Directive OSH09 (FR)'!$O$13:$P$17,2,FALSE)),"",VLOOKUP(I18,'Directive OSH09 (FR)'!$O$13:$P$17,2,FALSE))</f>
        <v/>
      </c>
      <c r="Y18" s="362">
        <f>IF(J18="","",IF(J18&gt;=161,5,IF(J18&gt;=65,4,IF(J18&gt;=20,3,IF(J18&gt;=9,2,1)))))</f>
        <v>3</v>
      </c>
      <c r="Z18" s="365"/>
      <c r="AA18" s="365"/>
      <c r="AB18" s="365"/>
      <c r="AC18" s="368"/>
      <c r="AD18" s="665"/>
      <c r="AE18" s="644"/>
      <c r="AF18" s="518"/>
      <c r="AG18" s="398"/>
      <c r="AH18" s="398"/>
      <c r="AI18" s="645"/>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row>
    <row r="19" spans="1:207" ht="76.5">
      <c r="A19" s="261" t="s">
        <v>403</v>
      </c>
      <c r="B19" s="255" t="s">
        <v>404</v>
      </c>
      <c r="C19" s="255" t="s">
        <v>405</v>
      </c>
      <c r="D19" s="255" t="s">
        <v>406</v>
      </c>
      <c r="E19" s="266" t="s">
        <v>33</v>
      </c>
      <c r="F19" s="267">
        <v>12</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0" ca="1" si="10">U19</f>
        <v>1</v>
      </c>
      <c r="T19" s="35">
        <f t="shared" ca="1" si="10"/>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12</v>
      </c>
      <c r="G20" s="256" t="s">
        <v>413</v>
      </c>
      <c r="H20" s="7" t="s">
        <v>38</v>
      </c>
      <c r="I20" s="8" t="s">
        <v>47</v>
      </c>
      <c r="J20" s="8">
        <f t="shared" ref="J20" si="11">IF(ISERROR(W20*X20),"",W20*X20)</f>
        <v>16</v>
      </c>
      <c r="K20" s="14" t="str">
        <f>IF(ISERROR(VLOOKUP(Y20,'Directive OSH09 (FR)'!$T$6:$U$10,2,FALSE)),"",VLOOKUP(Y20,'Directive OSH09 (FR)'!$T$6:$U$10,2,FALSE))</f>
        <v>2-Tolérable</v>
      </c>
      <c r="L20" s="126"/>
      <c r="M20" s="127"/>
      <c r="N20" s="27"/>
      <c r="O20" s="27"/>
      <c r="P20" s="27"/>
      <c r="Q20" s="57"/>
      <c r="R20" s="35"/>
      <c r="S20" s="7">
        <f t="shared" ca="1" si="10"/>
        <v>1</v>
      </c>
      <c r="T20" s="35">
        <f t="shared" ca="1" si="10"/>
        <v>1</v>
      </c>
      <c r="U20" s="3">
        <f t="shared" ref="U20" ca="1" si="12">IF(A20="",0,IF(Q$18="",1,IF(Q$18+$U$18*365&lt;$U$1,1,0)))</f>
        <v>1</v>
      </c>
      <c r="V20" s="163">
        <f t="shared" ref="V20" ca="1" si="13">IF(A20="",0,IF(Q$18="",1,IF(Q$18+$V$18*365&lt;$U$1,1,0)))</f>
        <v>1</v>
      </c>
      <c r="W20" s="162">
        <f>IF(ISERROR(VLOOKUP(H20,'Directive OSH09 (FR)'!$O$6:$P$10,2,FALSE)),"",VLOOKUP(H20,'Directive OSH09 (FR)'!$O$6:$P$10,2,FALSE))</f>
        <v>4</v>
      </c>
      <c r="X20" s="3">
        <f>IF(ISERROR(VLOOKUP(I20,'Directive OSH09 (FR)'!$O$13:$P$17,2,FALSE)),"",VLOOKUP(I20,'Directive OSH09 (FR)'!$O$13:$P$17,2,FALSE))</f>
        <v>4</v>
      </c>
      <c r="Y20" s="3">
        <f t="shared" ref="Y20" si="14">IF(J20="","",IF(J20&gt;=161,5,IF(J20&gt;=65,4,IF(J20&gt;=20,3,IF(J20&gt;=9,2,1)))))</f>
        <v>2</v>
      </c>
      <c r="Z20" s="196"/>
      <c r="AA20" s="418"/>
      <c r="AB20" s="418"/>
      <c r="AC20" s="420"/>
      <c r="AD20" s="667"/>
      <c r="AE20" s="651"/>
      <c r="AF20" s="314"/>
      <c r="AG20" s="8"/>
      <c r="AH20" s="8">
        <f t="shared" ref="AH20" si="15">IF(ISERROR(AU20*AV20),"",AU20*AV20)</f>
        <v>0</v>
      </c>
      <c r="AI20" s="652"/>
    </row>
    <row r="21" spans="1:207" ht="38.25">
      <c r="A21" s="261" t="s">
        <v>1308</v>
      </c>
      <c r="B21" s="255" t="s">
        <v>415</v>
      </c>
      <c r="C21" s="255" t="s">
        <v>416</v>
      </c>
      <c r="D21" s="255" t="s">
        <v>417</v>
      </c>
      <c r="E21" s="266" t="s">
        <v>36</v>
      </c>
      <c r="F21" s="267">
        <v>12</v>
      </c>
      <c r="G21" s="256" t="s">
        <v>418</v>
      </c>
      <c r="H21" s="7" t="s">
        <v>35</v>
      </c>
      <c r="I21" s="8" t="s">
        <v>47</v>
      </c>
      <c r="J21" s="8">
        <f t="shared" ref="J21:J23" si="16">IF(ISERROR(W21*X21),"",W21*X21)</f>
        <v>8</v>
      </c>
      <c r="K21" s="14" t="str">
        <f>IF(ISERROR(VLOOKUP(Y21,'Directive OSH09 (FR)'!$T$6:$U$10,2,FALSE)),"",VLOOKUP(Y21,'Directive OSH09 (FR)'!$T$6:$U$10,2,FALSE))</f>
        <v>1-Negligeable</v>
      </c>
      <c r="L21" s="126"/>
      <c r="M21" s="127"/>
      <c r="N21" s="27"/>
      <c r="O21" s="27"/>
      <c r="P21" s="27"/>
      <c r="Q21" s="57"/>
      <c r="R21" s="35"/>
      <c r="S21" s="7">
        <f t="shared" ref="S21:T23" ca="1" si="17">U21</f>
        <v>1</v>
      </c>
      <c r="T21" s="35">
        <f t="shared" ca="1" si="17"/>
        <v>1</v>
      </c>
      <c r="U21" s="3">
        <f t="shared" ref="U21:U23" ca="1" si="18">IF(A21="",0,IF(Q$18="",1,IF(Q$18+$U$18*365&lt;$U$1,1,0)))</f>
        <v>1</v>
      </c>
      <c r="V21" s="163">
        <f t="shared" ref="V21:V23" ca="1" si="19">IF(A21="",0,IF(Q$18="",1,IF(Q$18+$V$18*365&lt;$U$1,1,0)))</f>
        <v>1</v>
      </c>
      <c r="W21" s="162">
        <f>IF(ISERROR(VLOOKUP(H21,'Directive OSH09 (FR)'!$O$6:$P$10,2,FALSE)),"",VLOOKUP(H21,'Directive OSH09 (FR)'!$O$6:$P$10,2,FALSE))</f>
        <v>2</v>
      </c>
      <c r="X21" s="3">
        <f>IF(ISERROR(VLOOKUP(I21,'Directive OSH09 (FR)'!$O$13:$P$17,2,FALSE)),"",VLOOKUP(I21,'Directive OSH09 (FR)'!$O$13:$P$17,2,FALSE))</f>
        <v>4</v>
      </c>
      <c r="Y21" s="3">
        <f t="shared" ref="Y21:Y23" si="20">IF(J21="","",IF(J21&gt;=161,5,IF(J21&gt;=65,4,IF(J21&gt;=20,3,IF(J21&gt;=9,2,1)))))</f>
        <v>1</v>
      </c>
      <c r="Z21" s="177"/>
      <c r="AA21" s="418"/>
      <c r="AB21" s="418"/>
      <c r="AC21" s="420"/>
      <c r="AD21" s="667"/>
      <c r="AE21" s="651"/>
      <c r="AF21" s="314"/>
      <c r="AG21" s="8"/>
      <c r="AH21" s="8"/>
      <c r="AI21" s="649"/>
    </row>
    <row r="22" spans="1:207" ht="38.25">
      <c r="A22" s="261" t="s">
        <v>419</v>
      </c>
      <c r="B22" s="8" t="s">
        <v>420</v>
      </c>
      <c r="C22" s="255" t="s">
        <v>421</v>
      </c>
      <c r="D22" s="255" t="s">
        <v>422</v>
      </c>
      <c r="E22" s="266" t="s">
        <v>36</v>
      </c>
      <c r="F22" s="267">
        <v>12</v>
      </c>
      <c r="G22" s="321" t="s">
        <v>423</v>
      </c>
      <c r="H22" s="7" t="s">
        <v>35</v>
      </c>
      <c r="I22" s="8" t="s">
        <v>47</v>
      </c>
      <c r="J22" s="8">
        <f t="shared" si="16"/>
        <v>8</v>
      </c>
      <c r="K22" s="14" t="str">
        <f>IF(ISERROR(VLOOKUP(Y22,'Directive OSH09 (FR)'!$T$6:$U$10,2,FALSE)),"",VLOOKUP(Y22,'Directive OSH09 (FR)'!$T$6:$U$10,2,FALSE))</f>
        <v>1-Negligeable</v>
      </c>
      <c r="L22" s="126"/>
      <c r="M22" s="127"/>
      <c r="N22" s="27"/>
      <c r="O22" s="27"/>
      <c r="P22" s="27"/>
      <c r="Q22" s="57"/>
      <c r="R22" s="35"/>
      <c r="S22" s="7">
        <f t="shared" ca="1" si="17"/>
        <v>1</v>
      </c>
      <c r="T22" s="35">
        <f t="shared" ca="1" si="17"/>
        <v>1</v>
      </c>
      <c r="U22" s="3">
        <f t="shared" ca="1" si="18"/>
        <v>1</v>
      </c>
      <c r="V22" s="163">
        <f t="shared" ca="1" si="19"/>
        <v>1</v>
      </c>
      <c r="W22" s="162">
        <f>IF(ISERROR(VLOOKUP(H22,'Directive OSH09 (FR)'!$O$6:$P$10,2,FALSE)),"",VLOOKUP(H22,'Directive OSH09 (FR)'!$O$6:$P$10,2,FALSE))</f>
        <v>2</v>
      </c>
      <c r="X22" s="3">
        <f>IF(ISERROR(VLOOKUP(I22,'Directive OSH09 (FR)'!$O$13:$P$17,2,FALSE)),"",VLOOKUP(I22,'Directive OSH09 (FR)'!$O$13:$P$17,2,FALSE))</f>
        <v>4</v>
      </c>
      <c r="Y22" s="3">
        <f t="shared" si="20"/>
        <v>1</v>
      </c>
      <c r="Z22" s="196"/>
      <c r="AA22" s="418"/>
      <c r="AB22" s="418"/>
      <c r="AC22" s="420"/>
      <c r="AD22" s="667"/>
      <c r="AE22" s="651"/>
      <c r="AF22" s="314"/>
      <c r="AG22" s="8"/>
      <c r="AH22" s="8">
        <f t="shared" ref="AH22" si="21">IF(ISERROR(AU22*AV22),"",AU22*AV22)</f>
        <v>0</v>
      </c>
      <c r="AI22" s="653"/>
    </row>
    <row r="23" spans="1:207" ht="5.25" customHeight="1">
      <c r="A23" s="405"/>
      <c r="B23" s="62"/>
      <c r="C23" s="62"/>
      <c r="D23" s="62"/>
      <c r="E23" s="293"/>
      <c r="F23" s="282"/>
      <c r="G23" s="458"/>
      <c r="H23" s="61"/>
      <c r="I23" s="62"/>
      <c r="J23" s="62" t="str">
        <f t="shared" si="16"/>
        <v/>
      </c>
      <c r="K23" s="63" t="str">
        <f>IF(ISERROR(VLOOKUP(Y23,'Directive OSH09 (FR)'!$T$6:$U$10,2,FALSE)),"",VLOOKUP(Y23,'Directive OSH09 (FR)'!$T$6:$U$10,2,FALSE))</f>
        <v/>
      </c>
      <c r="L23" s="61"/>
      <c r="M23" s="64"/>
      <c r="N23" s="64"/>
      <c r="O23" s="64"/>
      <c r="P23" s="64"/>
      <c r="Q23" s="65"/>
      <c r="R23" s="66"/>
      <c r="S23" s="61">
        <f t="shared" si="17"/>
        <v>0</v>
      </c>
      <c r="T23" s="66">
        <f t="shared" si="17"/>
        <v>0</v>
      </c>
      <c r="U23" s="164">
        <f t="shared" si="18"/>
        <v>0</v>
      </c>
      <c r="V23" s="165">
        <f t="shared" si="19"/>
        <v>0</v>
      </c>
      <c r="W23" s="162" t="str">
        <f>IF(ISERROR(VLOOKUP(H23,'Directive OSH09 (FR)'!$O$6:$P$10,2,FALSE)),"",VLOOKUP(H23,'Directive OSH09 (FR)'!$O$6:$P$10,2,FALSE))</f>
        <v/>
      </c>
      <c r="X23" s="3" t="str">
        <f>IF(ISERROR(VLOOKUP(I23,'Directive OSH09 (FR)'!$O$13:$P$17,2,FALSE)),"",VLOOKUP(I23,'Directive OSH09 (FR)'!$O$13:$P$17,2,FALSE))</f>
        <v/>
      </c>
      <c r="Y23" s="3" t="str">
        <f t="shared" si="20"/>
        <v/>
      </c>
      <c r="Z23" s="177"/>
      <c r="AA23" s="418"/>
      <c r="AB23" s="418"/>
      <c r="AC23" s="420"/>
      <c r="AD23" s="667"/>
      <c r="AE23" s="651"/>
      <c r="AF23" s="642"/>
      <c r="AG23" s="62"/>
      <c r="AH23" s="62"/>
      <c r="AI23" s="650"/>
    </row>
    <row r="24" spans="1:207" s="517" customFormat="1">
      <c r="A24" s="403" t="s">
        <v>263</v>
      </c>
      <c r="B24" s="398"/>
      <c r="C24" s="398"/>
      <c r="D24" s="398"/>
      <c r="E24" s="370"/>
      <c r="F24" s="371"/>
      <c r="G24" s="464"/>
      <c r="H24" s="412"/>
      <c r="I24" s="398"/>
      <c r="J24" s="398">
        <f>IF(SUM(J25:J31)=0,"",MAX(J25:J31))</f>
        <v>8</v>
      </c>
      <c r="K24" s="356" t="str">
        <f>IF(ISERROR(VLOOKUP(Y24,'Directive OSH09 (FR)'!$T$6:$U$10,2,FALSE)),"",VLOOKUP(Y24,'Directive OSH09 (FR)'!$T$6:$U$10,2,FALSE))</f>
        <v>1-Negligeable</v>
      </c>
      <c r="L24" s="357" t="str">
        <f>IF(ISERROR(VLOOKUP($A24,Dangers!$B$4:$G$1001,4,FALSE)),"ERR",IF(ISBLANK(VLOOKUP($A24,Dangers!$B$4:$G$1001,4,FALSE)),"","Yes"))</f>
        <v/>
      </c>
      <c r="M24" s="358" t="str">
        <f>IF(ISERROR(VLOOKUP($A24,Dangers!$B$4:$G$1001,6,FALSE)),"ERR",IF(ISBLANK((VLOOKUP($A24,Dangers!$B$4:$G$1001,6,FALSE))),"","Yes"))</f>
        <v/>
      </c>
      <c r="N24" s="358"/>
      <c r="O24" s="359"/>
      <c r="P24" s="358"/>
      <c r="Q24" s="360" t="str">
        <f>IF(OR(L24="Yes",M24="Yes"),MAX(Q25:Q31),"")</f>
        <v/>
      </c>
      <c r="R24" s="361"/>
      <c r="S24" s="357">
        <f>IF(L24="Yes",IF(SUM(S25:S31)=0,0,1),2)</f>
        <v>2</v>
      </c>
      <c r="T24" s="361">
        <f>IF(M24="Yes",IF(SUM(T25:T31)=0,0,1),2)</f>
        <v>2</v>
      </c>
      <c r="U24" s="362">
        <v>0</v>
      </c>
      <c r="V24" s="363">
        <v>0</v>
      </c>
      <c r="W24" s="364" t="str">
        <f>IF(ISERROR(VLOOKUP(H24,'Directive OSH09 (FR)'!$O$6:$P$10,2,FALSE)),"",VLOOKUP(H24,'Directive OSH09 (FR)'!$O$6:$P$10,2,FALSE))</f>
        <v/>
      </c>
      <c r="X24" s="362" t="str">
        <f>IF(ISERROR(VLOOKUP(I24,'Directive OSH09 (FR)'!$O$13:$P$17,2,FALSE)),"",VLOOKUP(I24,'Directive OSH09 (FR)'!$O$13:$P$17,2,FALSE))</f>
        <v/>
      </c>
      <c r="Y24" s="362">
        <f>IF(J24="","",IF(J24&gt;=161,5,IF(J24&gt;=65,4,IF(J24&gt;=20,3,IF(J24&gt;=9,2,1)))))</f>
        <v>1</v>
      </c>
      <c r="Z24" s="365"/>
      <c r="AA24" s="365"/>
      <c r="AB24" s="365"/>
      <c r="AC24" s="368"/>
      <c r="AD24" s="665"/>
      <c r="AE24" s="644"/>
      <c r="AF24" s="518"/>
      <c r="AG24" s="398"/>
      <c r="AH24" s="398"/>
      <c r="AI24" s="645"/>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row>
    <row r="25" spans="1:207" ht="76.5">
      <c r="A25" s="261" t="s">
        <v>424</v>
      </c>
      <c r="B25" s="255" t="s">
        <v>425</v>
      </c>
      <c r="C25" s="255" t="s">
        <v>426</v>
      </c>
      <c r="D25" s="255" t="s">
        <v>427</v>
      </c>
      <c r="E25" s="266" t="s">
        <v>36</v>
      </c>
      <c r="F25" s="267">
        <v>12</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0" si="22">U25</f>
        <v>1</v>
      </c>
      <c r="T25" s="35">
        <f t="shared" si="22"/>
        <v>1</v>
      </c>
      <c r="U25" s="3">
        <f t="shared" ref="U25:U31" si="23">IF(A25="",0,IF(Q$24="",1,IF(Q$24+$U$24*365&lt;$U$1,1,0)))</f>
        <v>1</v>
      </c>
      <c r="V25" s="163">
        <f t="shared" ref="V25:V31" si="24">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12</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22"/>
        <v>1</v>
      </c>
      <c r="T26" s="35">
        <f t="shared" si="22"/>
        <v>1</v>
      </c>
      <c r="U26" s="3">
        <f t="shared" si="23"/>
        <v>1</v>
      </c>
      <c r="V26" s="163">
        <f t="shared" si="24"/>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83.25" customHeight="1">
      <c r="A27" s="261" t="s">
        <v>424</v>
      </c>
      <c r="B27" s="8" t="s">
        <v>430</v>
      </c>
      <c r="C27" s="255" t="s">
        <v>432</v>
      </c>
      <c r="D27" s="255" t="s">
        <v>433</v>
      </c>
      <c r="E27" s="266" t="s">
        <v>36</v>
      </c>
      <c r="F27" s="267">
        <v>12</v>
      </c>
      <c r="G27" s="256" t="s">
        <v>428</v>
      </c>
      <c r="H27" s="7" t="s">
        <v>38</v>
      </c>
      <c r="I27" s="8" t="s">
        <v>46</v>
      </c>
      <c r="J27" s="8">
        <f t="shared" ref="J27:J30" si="25">IF(ISERROR(W27*X27),"",W27*X27)</f>
        <v>4</v>
      </c>
      <c r="K27" s="14" t="str">
        <f>IF(ISERROR(VLOOKUP(Y27,'Directive OSH09 (FR)'!$T$6:$U$10,2,FALSE)),"",VLOOKUP(Y27,'Directive OSH09 (FR)'!$T$6:$U$10,2,FALSE))</f>
        <v>1-Negligeable</v>
      </c>
      <c r="L27" s="126"/>
      <c r="M27" s="127"/>
      <c r="N27" s="27"/>
      <c r="O27" s="27"/>
      <c r="P27" s="27"/>
      <c r="Q27" s="57"/>
      <c r="R27" s="35"/>
      <c r="S27" s="7">
        <f t="shared" si="22"/>
        <v>1</v>
      </c>
      <c r="T27" s="35">
        <f t="shared" si="22"/>
        <v>1</v>
      </c>
      <c r="U27" s="3">
        <f t="shared" si="23"/>
        <v>1</v>
      </c>
      <c r="V27" s="163">
        <f t="shared" si="24"/>
        <v>1</v>
      </c>
      <c r="W27" s="162">
        <f>IF(ISERROR(VLOOKUP(H27,'Directive OSH09 (FR)'!$O$6:$P$10,2,FALSE)),"",VLOOKUP(H27,'Directive OSH09 (FR)'!$O$6:$P$10,2,FALSE))</f>
        <v>4</v>
      </c>
      <c r="X27" s="3">
        <f>IF(ISERROR(VLOOKUP(I27,'Directive OSH09 (FR)'!$O$13:$P$17,2,FALSE)),"",VLOOKUP(I27,'Directive OSH09 (FR)'!$O$13:$P$17,2,FALSE))</f>
        <v>1</v>
      </c>
      <c r="Y27" s="3">
        <f t="shared" ref="Y27:Y30" si="26">IF(J27="","",IF(J27&gt;=161,5,IF(J27&gt;=65,4,IF(J27&gt;=20,3,IF(J27&gt;=9,2,1)))))</f>
        <v>1</v>
      </c>
      <c r="Z27" s="210" t="s">
        <v>429</v>
      </c>
      <c r="AA27" s="418"/>
      <c r="AB27" s="418"/>
      <c r="AC27" s="420"/>
      <c r="AD27" s="667"/>
      <c r="AE27" s="651"/>
      <c r="AF27" s="314"/>
      <c r="AG27" s="8"/>
      <c r="AH27" s="8">
        <f>IF(ISERROR(AU27*AV27),"",AU27*AV27)</f>
        <v>0</v>
      </c>
      <c r="AI27" s="652"/>
    </row>
    <row r="28" spans="1:207" ht="143.25" customHeight="1">
      <c r="A28" s="261" t="s">
        <v>424</v>
      </c>
      <c r="B28" s="8" t="s">
        <v>434</v>
      </c>
      <c r="C28" s="255" t="s">
        <v>435</v>
      </c>
      <c r="D28" s="255" t="s">
        <v>436</v>
      </c>
      <c r="E28" s="266" t="s">
        <v>36</v>
      </c>
      <c r="F28" s="267">
        <v>12</v>
      </c>
      <c r="G28" s="256" t="s">
        <v>437</v>
      </c>
      <c r="H28" s="7" t="s">
        <v>35</v>
      </c>
      <c r="I28" s="8" t="s">
        <v>47</v>
      </c>
      <c r="J28" s="8">
        <f t="shared" si="25"/>
        <v>8</v>
      </c>
      <c r="K28" s="14" t="str">
        <f>IF(ISERROR(VLOOKUP(Y28,'Directive OSH09 (FR)'!$T$6:$U$10,2,FALSE)),"",VLOOKUP(Y28,'Directive OSH09 (FR)'!$T$6:$U$10,2,FALSE))</f>
        <v>1-Negligeable</v>
      </c>
      <c r="L28" s="126"/>
      <c r="M28" s="127"/>
      <c r="N28" s="27"/>
      <c r="O28" s="27"/>
      <c r="P28" s="27"/>
      <c r="Q28" s="57"/>
      <c r="R28" s="35"/>
      <c r="S28" s="7">
        <f t="shared" si="22"/>
        <v>1</v>
      </c>
      <c r="T28" s="35">
        <f t="shared" si="22"/>
        <v>1</v>
      </c>
      <c r="U28" s="3">
        <f t="shared" si="23"/>
        <v>1</v>
      </c>
      <c r="V28" s="163">
        <f t="shared" si="24"/>
        <v>1</v>
      </c>
      <c r="W28" s="162">
        <f>IF(ISERROR(VLOOKUP(H28,'Directive OSH09 (FR)'!$O$6:$P$10,2,FALSE)),"",VLOOKUP(H28,'Directive OSH09 (FR)'!$O$6:$P$10,2,FALSE))</f>
        <v>2</v>
      </c>
      <c r="X28" s="3">
        <f>IF(ISERROR(VLOOKUP(I28,'Directive OSH09 (FR)'!$O$13:$P$17,2,FALSE)),"",VLOOKUP(I28,'Directive OSH09 (FR)'!$O$13:$P$17,2,FALSE))</f>
        <v>4</v>
      </c>
      <c r="Y28" s="3">
        <f t="shared" si="26"/>
        <v>1</v>
      </c>
      <c r="Z28" s="210" t="s">
        <v>429</v>
      </c>
      <c r="AA28" s="418"/>
      <c r="AB28" s="418"/>
      <c r="AC28" s="420"/>
      <c r="AD28" s="667"/>
      <c r="AE28" s="651"/>
      <c r="AF28" s="314"/>
      <c r="AG28" s="8"/>
      <c r="AH28" s="8">
        <f>IF(ISERROR(AU28*AV28),"",AU28*AV28)</f>
        <v>0</v>
      </c>
      <c r="AI28" s="652"/>
    </row>
    <row r="29" spans="1:207" ht="89.25">
      <c r="A29" s="261" t="s">
        <v>424</v>
      </c>
      <c r="B29" s="8" t="s">
        <v>430</v>
      </c>
      <c r="C29" s="255" t="s">
        <v>438</v>
      </c>
      <c r="D29" s="255" t="s">
        <v>439</v>
      </c>
      <c r="E29" s="266" t="s">
        <v>36</v>
      </c>
      <c r="F29" s="267">
        <v>12</v>
      </c>
      <c r="G29" s="256" t="s">
        <v>428</v>
      </c>
      <c r="H29" s="7" t="s">
        <v>38</v>
      </c>
      <c r="I29" s="8" t="s">
        <v>46</v>
      </c>
      <c r="J29" s="309">
        <f t="shared" si="25"/>
        <v>4</v>
      </c>
      <c r="K29" s="308" t="str">
        <f>IF(ISERROR(VLOOKUP(Y29,'Directive OSH09 (FR)'!$T$6:$U$10,2,FALSE)),"",VLOOKUP(Y29,'Directive OSH09 (FR)'!$T$6:$U$10,2,FALSE))</f>
        <v>1-Negligeable</v>
      </c>
      <c r="L29" s="126"/>
      <c r="M29" s="127"/>
      <c r="N29" s="27"/>
      <c r="O29" s="27"/>
      <c r="P29" s="27"/>
      <c r="Q29" s="57"/>
      <c r="R29" s="35"/>
      <c r="S29" s="7">
        <f t="shared" si="22"/>
        <v>1</v>
      </c>
      <c r="T29" s="35">
        <f t="shared" si="22"/>
        <v>1</v>
      </c>
      <c r="U29" s="3">
        <f t="shared" si="23"/>
        <v>1</v>
      </c>
      <c r="V29" s="163">
        <f t="shared" si="24"/>
        <v>1</v>
      </c>
      <c r="W29" s="162">
        <f>IF(ISERROR(VLOOKUP(H29,'Directive OSH09 (FR)'!$O$6:$P$10,2,FALSE)),"",VLOOKUP(H29,'Directive OSH09 (FR)'!$O$6:$P$10,2,FALSE))</f>
        <v>4</v>
      </c>
      <c r="X29" s="3">
        <f>IF(ISERROR(VLOOKUP(I29,'Directive OSH09 (FR)'!$O$13:$P$17,2,FALSE)),"",VLOOKUP(I29,'Directive OSH09 (FR)'!$O$13:$P$17,2,FALSE))</f>
        <v>1</v>
      </c>
      <c r="Y29" s="3">
        <f t="shared" si="26"/>
        <v>1</v>
      </c>
      <c r="Z29" s="210" t="s">
        <v>429</v>
      </c>
      <c r="AA29" s="418"/>
      <c r="AB29" s="418"/>
      <c r="AC29" s="420"/>
      <c r="AD29" s="667"/>
      <c r="AE29" s="651"/>
      <c r="AF29" s="314"/>
      <c r="AG29" s="8"/>
      <c r="AH29" s="8">
        <f t="shared" ref="AH29:AH30" si="27">IF(ISERROR(AU29*AV29),"",AU29*AV29)</f>
        <v>0</v>
      </c>
      <c r="AI29" s="652"/>
    </row>
    <row r="30" spans="1:207" ht="114.75">
      <c r="A30" s="261" t="s">
        <v>424</v>
      </c>
      <c r="B30" s="8" t="s">
        <v>434</v>
      </c>
      <c r="C30" s="255" t="s">
        <v>440</v>
      </c>
      <c r="D30" s="255" t="s">
        <v>441</v>
      </c>
      <c r="E30" s="266" t="s">
        <v>36</v>
      </c>
      <c r="F30" s="267">
        <v>12</v>
      </c>
      <c r="G30" s="256" t="s">
        <v>428</v>
      </c>
      <c r="H30" s="7" t="s">
        <v>35</v>
      </c>
      <c r="I30" s="8" t="s">
        <v>46</v>
      </c>
      <c r="J30" s="309">
        <f t="shared" si="25"/>
        <v>2</v>
      </c>
      <c r="K30" s="308" t="str">
        <f>IF(ISERROR(VLOOKUP(Y30,'Directive OSH09 (FR)'!$T$6:$U$10,2,FALSE)),"",VLOOKUP(Y30,'Directive OSH09 (FR)'!$T$6:$U$10,2,FALSE))</f>
        <v>1-Negligeable</v>
      </c>
      <c r="L30" s="126"/>
      <c r="M30" s="127"/>
      <c r="N30" s="27"/>
      <c r="O30" s="27"/>
      <c r="P30" s="27"/>
      <c r="Q30" s="57"/>
      <c r="R30" s="35"/>
      <c r="S30" s="7">
        <f t="shared" si="22"/>
        <v>1</v>
      </c>
      <c r="T30" s="35">
        <f t="shared" si="22"/>
        <v>1</v>
      </c>
      <c r="U30" s="3">
        <f t="shared" si="23"/>
        <v>1</v>
      </c>
      <c r="V30" s="163">
        <f t="shared" si="24"/>
        <v>1</v>
      </c>
      <c r="W30" s="162">
        <f>IF(ISERROR(VLOOKUP(H30,'Directive OSH09 (FR)'!$O$6:$P$10,2,FALSE)),"",VLOOKUP(H30,'Directive OSH09 (FR)'!$O$6:$P$10,2,FALSE))</f>
        <v>2</v>
      </c>
      <c r="X30" s="3">
        <f>IF(ISERROR(VLOOKUP(I30,'Directive OSH09 (FR)'!$O$13:$P$17,2,FALSE)),"",VLOOKUP(I30,'Directive OSH09 (FR)'!$O$13:$P$17,2,FALSE))</f>
        <v>1</v>
      </c>
      <c r="Y30" s="3">
        <f t="shared" si="26"/>
        <v>1</v>
      </c>
      <c r="Z30" s="210" t="s">
        <v>429</v>
      </c>
      <c r="AA30" s="418"/>
      <c r="AB30" s="418"/>
      <c r="AC30" s="420"/>
      <c r="AD30" s="667"/>
      <c r="AE30" s="651"/>
      <c r="AF30" s="314"/>
      <c r="AG30" s="8"/>
      <c r="AH30" s="8">
        <f t="shared" si="27"/>
        <v>0</v>
      </c>
      <c r="AI30" s="652"/>
    </row>
    <row r="31" spans="1:207" ht="5.25" customHeight="1">
      <c r="A31" s="405"/>
      <c r="B31" s="62"/>
      <c r="C31" s="62"/>
      <c r="D31" s="62"/>
      <c r="E31" s="293"/>
      <c r="F31" s="282"/>
      <c r="G31" s="458"/>
      <c r="H31" s="61"/>
      <c r="I31" s="62"/>
      <c r="J31" s="62" t="str">
        <f t="shared" ref="J31" si="28">IF(ISERROR(W31*X31),"",W31*X31)</f>
        <v/>
      </c>
      <c r="K31" s="63" t="str">
        <f>IF(ISERROR(VLOOKUP(Y31,'Directive OSH09 (FR)'!$T$6:$U$10,2,FALSE)),"",VLOOKUP(Y31,'Directive OSH09 (FR)'!$T$6:$U$10,2,FALSE))</f>
        <v/>
      </c>
      <c r="L31" s="61"/>
      <c r="M31" s="64"/>
      <c r="N31" s="64"/>
      <c r="O31" s="64"/>
      <c r="P31" s="64"/>
      <c r="Q31" s="65"/>
      <c r="R31" s="66"/>
      <c r="S31" s="61">
        <f t="shared" ref="S31:T31" si="29">U31</f>
        <v>0</v>
      </c>
      <c r="T31" s="66">
        <f t="shared" si="29"/>
        <v>0</v>
      </c>
      <c r="U31" s="164">
        <f t="shared" si="23"/>
        <v>0</v>
      </c>
      <c r="V31" s="165">
        <f t="shared" si="24"/>
        <v>0</v>
      </c>
      <c r="W31" s="162" t="str">
        <f>IF(ISERROR(VLOOKUP(H31,'Directive OSH09 (FR)'!$O$6:$P$10,2,FALSE)),"",VLOOKUP(H31,'Directive OSH09 (FR)'!$O$6:$P$10,2,FALSE))</f>
        <v/>
      </c>
      <c r="X31" s="3" t="str">
        <f>IF(ISERROR(VLOOKUP(I31,'Directive OSH09 (FR)'!$O$13:$P$17,2,FALSE)),"",VLOOKUP(I31,'Directive OSH09 (FR)'!$O$13:$P$17,2,FALSE))</f>
        <v/>
      </c>
      <c r="Y31" s="3" t="str">
        <f t="shared" ref="Y31" si="30">IF(J31="","",IF(J31&gt;=161,5,IF(J31&gt;=65,4,IF(J31&gt;=20,3,IF(J31&gt;=9,2,1)))))</f>
        <v/>
      </c>
      <c r="Z31" s="177"/>
      <c r="AA31" s="418"/>
      <c r="AB31" s="418"/>
      <c r="AC31" s="420"/>
      <c r="AD31" s="667"/>
      <c r="AE31" s="651"/>
      <c r="AF31" s="642"/>
      <c r="AG31" s="62"/>
      <c r="AH31" s="62"/>
      <c r="AI31" s="650"/>
    </row>
    <row r="32" spans="1:207" s="517" customFormat="1">
      <c r="A32" s="403" t="s">
        <v>267</v>
      </c>
      <c r="B32" s="398"/>
      <c r="C32" s="398"/>
      <c r="D32" s="398"/>
      <c r="E32" s="370"/>
      <c r="F32" s="371"/>
      <c r="G32" s="464"/>
      <c r="H32" s="412"/>
      <c r="I32" s="398"/>
      <c r="J32" s="398">
        <f>IF(SUM(J33:J38)=0,"",MAX(J33:J38))</f>
        <v>32</v>
      </c>
      <c r="K32" s="356" t="str">
        <f>IF(ISERROR(VLOOKUP(Y32,'Directive OSH09 (FR)'!$T$6:$U$10,2,FALSE)),"",VLOOKUP(Y32,'Directive OSH09 (FR)'!$T$6:$U$10,2,FALSE))</f>
        <v>3-Moderé</v>
      </c>
      <c r="L32" s="357" t="str">
        <f>IF(ISERROR(VLOOKUP($A32,Dangers!$B$4:$G$1001,4,FALSE)),"ERR",IF(ISBLANK(VLOOKUP($A32,Dangers!$B$4:$G$1001,4,FALSE)),"","Yes"))</f>
        <v/>
      </c>
      <c r="M32" s="358" t="str">
        <f>IF(ISERROR(VLOOKUP($A32,Dangers!$B$4:$G$1001,6,FALSE)),"ERR",IF(ISBLANK((VLOOKUP($A32,Dangers!$B$4:$G$1001,6,FALSE))),"","Yes"))</f>
        <v/>
      </c>
      <c r="N32" s="358"/>
      <c r="O32" s="359"/>
      <c r="P32" s="358"/>
      <c r="Q32" s="360" t="str">
        <f>IF(OR(L32="Yes",M32="Yes"),MAX(Q33:Q38),"")</f>
        <v/>
      </c>
      <c r="R32" s="361"/>
      <c r="S32" s="357">
        <f>IF(L32="Yes",IF(SUM(S33:S38)=0,0,1),2)</f>
        <v>2</v>
      </c>
      <c r="T32" s="361">
        <f>IF(M32="Yes",IF(SUM(T33:T38)=0,0,1),2)</f>
        <v>2</v>
      </c>
      <c r="U32" s="362">
        <v>0</v>
      </c>
      <c r="V32" s="363">
        <v>0</v>
      </c>
      <c r="W32" s="364" t="str">
        <f>IF(ISERROR(VLOOKUP(H32,'Directive OSH09 (FR)'!$O$6:$P$10,2,FALSE)),"",VLOOKUP(H32,'Directive OSH09 (FR)'!$O$6:$P$10,2,FALSE))</f>
        <v/>
      </c>
      <c r="X32" s="362" t="str">
        <f>IF(ISERROR(VLOOKUP(I32,'Directive OSH09 (FR)'!$O$13:$P$17,2,FALSE)),"",VLOOKUP(I32,'Directive OSH09 (FR)'!$O$13:$P$17,2,FALSE))</f>
        <v/>
      </c>
      <c r="Y32" s="362">
        <f>IF(J32="","",IF(J32&gt;=161,5,IF(J32&gt;=65,4,IF(J32&gt;=20,3,IF(J32&gt;=9,2,1)))))</f>
        <v>3</v>
      </c>
      <c r="Z32" s="365"/>
      <c r="AA32" s="365"/>
      <c r="AB32" s="365"/>
      <c r="AC32" s="368"/>
      <c r="AD32" s="665"/>
      <c r="AE32" s="644"/>
      <c r="AF32" s="518"/>
      <c r="AG32" s="398"/>
      <c r="AH32" s="398"/>
      <c r="AI32" s="645"/>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6"/>
      <c r="BZ32" s="366"/>
      <c r="CA32" s="366"/>
      <c r="CB32" s="366"/>
      <c r="CC32" s="366"/>
      <c r="CD32" s="366"/>
      <c r="CE32" s="366"/>
      <c r="CF32" s="366"/>
      <c r="CG32" s="366"/>
      <c r="CH32" s="366"/>
      <c r="CI32" s="366"/>
      <c r="CJ32" s="366"/>
      <c r="CK32" s="366"/>
      <c r="CL32" s="366"/>
      <c r="CM32" s="366"/>
      <c r="CN32" s="366"/>
      <c r="CO32" s="366"/>
      <c r="CP32" s="366"/>
      <c r="CQ32" s="366"/>
      <c r="CR32" s="366"/>
      <c r="CS32" s="366"/>
      <c r="CT32" s="366"/>
      <c r="CU32" s="366"/>
      <c r="CV32" s="366"/>
      <c r="CW32" s="366"/>
      <c r="CX32" s="366"/>
      <c r="CY32" s="366"/>
      <c r="CZ32" s="366"/>
      <c r="DA32" s="366"/>
      <c r="DB32" s="366"/>
      <c r="DC32" s="366"/>
      <c r="DD32" s="366"/>
      <c r="DE32" s="366"/>
      <c r="DF32" s="366"/>
      <c r="DG32" s="366"/>
      <c r="DH32" s="366"/>
      <c r="DI32" s="366"/>
      <c r="DJ32" s="366"/>
      <c r="DK32" s="366"/>
      <c r="DL32" s="366"/>
      <c r="DM32" s="366"/>
      <c r="DN32" s="366"/>
      <c r="DO32" s="366"/>
      <c r="DP32" s="366"/>
      <c r="DQ32" s="366"/>
      <c r="DR32" s="366"/>
      <c r="DS32" s="366"/>
      <c r="DT32" s="366"/>
      <c r="DU32" s="366"/>
      <c r="DV32" s="366"/>
      <c r="DW32" s="366"/>
      <c r="DX32" s="366"/>
      <c r="DY32" s="366"/>
      <c r="DZ32" s="366"/>
      <c r="EA32" s="366"/>
      <c r="EB32" s="366"/>
      <c r="EC32" s="366"/>
      <c r="ED32" s="366"/>
      <c r="EE32" s="366"/>
      <c r="EF32" s="366"/>
      <c r="EG32" s="366"/>
      <c r="EH32" s="366"/>
      <c r="EI32" s="366"/>
      <c r="EJ32" s="366"/>
      <c r="EK32" s="366"/>
      <c r="EL32" s="366"/>
      <c r="EM32" s="366"/>
      <c r="EN32" s="366"/>
      <c r="EO32" s="366"/>
      <c r="EP32" s="366"/>
      <c r="EQ32" s="366"/>
      <c r="ER32" s="366"/>
      <c r="ES32" s="366"/>
      <c r="ET32" s="366"/>
      <c r="EU32" s="366"/>
      <c r="EV32" s="366"/>
      <c r="EW32" s="366"/>
      <c r="EX32" s="366"/>
      <c r="EY32" s="366"/>
      <c r="EZ32" s="366"/>
      <c r="FA32" s="366"/>
      <c r="FB32" s="366"/>
      <c r="FC32" s="366"/>
      <c r="FD32" s="366"/>
      <c r="FE32" s="366"/>
      <c r="FF32" s="366"/>
      <c r="FG32" s="366"/>
      <c r="FH32" s="366"/>
      <c r="FI32" s="366"/>
      <c r="FJ32" s="366"/>
      <c r="FK32" s="366"/>
      <c r="FL32" s="366"/>
      <c r="FM32" s="366"/>
      <c r="FN32" s="366"/>
      <c r="FO32" s="366"/>
      <c r="FP32" s="366"/>
      <c r="FQ32" s="366"/>
      <c r="FR32" s="366"/>
      <c r="FS32" s="366"/>
      <c r="FT32" s="366"/>
      <c r="FU32" s="366"/>
      <c r="FV32" s="366"/>
      <c r="FW32" s="366"/>
      <c r="FX32" s="366"/>
      <c r="FY32" s="366"/>
      <c r="FZ32" s="366"/>
      <c r="GA32" s="366"/>
      <c r="GB32" s="366"/>
      <c r="GC32" s="366"/>
      <c r="GD32" s="366"/>
      <c r="GE32" s="366"/>
      <c r="GF32" s="366"/>
      <c r="GG32" s="366"/>
      <c r="GH32" s="366"/>
      <c r="GI32" s="366"/>
      <c r="GJ32" s="366"/>
      <c r="GK32" s="366"/>
      <c r="GL32" s="366"/>
      <c r="GM32" s="366"/>
      <c r="GN32" s="366"/>
      <c r="GO32" s="366"/>
      <c r="GP32" s="366"/>
      <c r="GQ32" s="366"/>
      <c r="GR32" s="366"/>
      <c r="GS32" s="366"/>
      <c r="GT32" s="366"/>
      <c r="GU32" s="366"/>
      <c r="GV32" s="366"/>
      <c r="GW32" s="366"/>
      <c r="GX32" s="366"/>
      <c r="GY32" s="366"/>
    </row>
    <row r="33" spans="1:207" ht="63.75">
      <c r="A33" s="261" t="s">
        <v>442</v>
      </c>
      <c r="B33" s="255" t="s">
        <v>443</v>
      </c>
      <c r="C33" s="255" t="s">
        <v>444</v>
      </c>
      <c r="D33" s="255" t="s">
        <v>445</v>
      </c>
      <c r="E33" s="266" t="s">
        <v>36</v>
      </c>
      <c r="F33" s="267">
        <v>12</v>
      </c>
      <c r="G33" s="256" t="s">
        <v>446</v>
      </c>
      <c r="H33" s="7" t="s">
        <v>38</v>
      </c>
      <c r="I33" s="8" t="s">
        <v>47</v>
      </c>
      <c r="J33" s="8">
        <f>IF(ISERROR(W33*X33),"",W33*X33)</f>
        <v>16</v>
      </c>
      <c r="K33" s="14" t="str">
        <f>IF(ISERROR(VLOOKUP(Y33,'Directive OSH09 (FR)'!$T$6:$U$10,2,FALSE)),"",VLOOKUP(Y33,'Directive OSH09 (FR)'!$T$6:$U$10,2,FALSE))</f>
        <v>2-Tolérable</v>
      </c>
      <c r="L33" s="126"/>
      <c r="M33" s="127"/>
      <c r="N33" s="27"/>
      <c r="O33" s="27"/>
      <c r="P33" s="27"/>
      <c r="Q33" s="57"/>
      <c r="R33" s="35"/>
      <c r="S33" s="7">
        <f t="shared" ref="S33:T36" si="31">U33</f>
        <v>1</v>
      </c>
      <c r="T33" s="35">
        <f t="shared" si="31"/>
        <v>1</v>
      </c>
      <c r="U33" s="3">
        <f>IF(A33="",0,IF(Q$32="",1,IF(Q$32+$U$32*365&lt;$U$1,1,0)))</f>
        <v>1</v>
      </c>
      <c r="V33" s="163">
        <f>IF(A33="",0,IF(Q$32="",1,IF(Q$32+$V$32*365&lt;$U$1,1,0)))</f>
        <v>1</v>
      </c>
      <c r="W33" s="162">
        <f>IF(ISERROR(VLOOKUP(H33,'Directive OSH09 (FR)'!$O$6:$P$10,2,FALSE)),"",VLOOKUP(H33,'Directive OSH09 (FR)'!$O$6:$P$10,2,FALSE))</f>
        <v>4</v>
      </c>
      <c r="X33" s="3">
        <f>IF(ISERROR(VLOOKUP(I33,'Directive OSH09 (FR)'!$O$13:$P$17,2,FALSE)),"",VLOOKUP(I33,'Directive OSH09 (FR)'!$O$13:$P$17,2,FALSE))</f>
        <v>4</v>
      </c>
      <c r="Y33" s="3">
        <f>IF(J33="","",IF(J33&gt;=161,5,IF(J33&gt;=65,4,IF(J33&gt;=20,3,IF(J33&gt;=9,2,1)))))</f>
        <v>2</v>
      </c>
      <c r="Z33" s="196"/>
      <c r="AA33" s="434"/>
      <c r="AB33" s="176"/>
      <c r="AC33" s="420"/>
      <c r="AD33" s="667"/>
      <c r="AE33" s="651"/>
      <c r="AF33" s="314"/>
      <c r="AG33" s="8"/>
      <c r="AH33" s="8"/>
      <c r="AI33" s="654"/>
    </row>
    <row r="34" spans="1:207" ht="102">
      <c r="A34" s="261" t="s">
        <v>442</v>
      </c>
      <c r="B34" s="255" t="s">
        <v>447</v>
      </c>
      <c r="C34" s="255" t="s">
        <v>448</v>
      </c>
      <c r="D34" s="255" t="s">
        <v>1314</v>
      </c>
      <c r="E34" s="266" t="s">
        <v>36</v>
      </c>
      <c r="F34" s="267">
        <v>12</v>
      </c>
      <c r="G34" s="256" t="s">
        <v>449</v>
      </c>
      <c r="H34" s="7" t="s">
        <v>38</v>
      </c>
      <c r="I34" s="8" t="s">
        <v>48</v>
      </c>
      <c r="J34" s="8">
        <f>IF(ISERROR(W34*X34),"",W34*X34)</f>
        <v>32</v>
      </c>
      <c r="K34" s="14" t="str">
        <f>IF(ISERROR(VLOOKUP(Y34,'Directive OSH09 (FR)'!$T$6:$U$10,2,FALSE)),"",VLOOKUP(Y34,'Directive OSH09 (FR)'!$T$6:$U$10,2,FALSE))</f>
        <v>3-Moderé</v>
      </c>
      <c r="L34" s="126"/>
      <c r="M34" s="127"/>
      <c r="N34" s="27"/>
      <c r="O34" s="27"/>
      <c r="P34" s="27"/>
      <c r="Q34" s="57"/>
      <c r="R34" s="35"/>
      <c r="S34" s="7">
        <f>U34</f>
        <v>1</v>
      </c>
      <c r="T34" s="35">
        <f>V34</f>
        <v>1</v>
      </c>
      <c r="U34" s="3">
        <f>IF(A34="",0,IF(Q$32="",1,IF(Q$32+$U$32*365&lt;$U$1,1,0)))</f>
        <v>1</v>
      </c>
      <c r="V34" s="163">
        <f>IF(A34="",0,IF(Q$32="",1,IF(Q$32+$V$32*365&lt;$U$1,1,0)))</f>
        <v>1</v>
      </c>
      <c r="W34" s="162">
        <f>IF(ISERROR(VLOOKUP(H34,'Directive OSH09 (FR)'!$O$6:$P$10,2,FALSE)),"",VLOOKUP(H34,'Directive OSH09 (FR)'!$O$6:$P$10,2,FALSE))</f>
        <v>4</v>
      </c>
      <c r="X34" s="3">
        <f>IF(ISERROR(VLOOKUP(I34,'Directive OSH09 (FR)'!$O$13:$P$17,2,FALSE)),"",VLOOKUP(I34,'Directive OSH09 (FR)'!$O$13:$P$17,2,FALSE))</f>
        <v>8</v>
      </c>
      <c r="Y34" s="3">
        <f>IF(J34="","",IF(J34&gt;=161,5,IF(J34&gt;=65,4,IF(J34&gt;=20,3,IF(J34&gt;=9,2,1)))))</f>
        <v>3</v>
      </c>
      <c r="Z34" s="196" t="s">
        <v>450</v>
      </c>
      <c r="AA34" s="434"/>
      <c r="AB34" s="176"/>
      <c r="AC34" s="420"/>
      <c r="AD34" s="667"/>
      <c r="AE34" s="651"/>
      <c r="AF34" s="314"/>
      <c r="AG34" s="8"/>
      <c r="AH34" s="8"/>
      <c r="AI34" s="654"/>
    </row>
    <row r="35" spans="1:207" ht="51">
      <c r="A35" s="261" t="s">
        <v>442</v>
      </c>
      <c r="B35" s="255" t="s">
        <v>443</v>
      </c>
      <c r="C35" s="255" t="s">
        <v>451</v>
      </c>
      <c r="D35" s="255" t="s">
        <v>452</v>
      </c>
      <c r="E35" s="266" t="s">
        <v>36</v>
      </c>
      <c r="F35" s="267">
        <v>12</v>
      </c>
      <c r="G35" s="256" t="s">
        <v>453</v>
      </c>
      <c r="H35" s="7" t="s">
        <v>38</v>
      </c>
      <c r="I35" s="8" t="s">
        <v>47</v>
      </c>
      <c r="J35" s="8">
        <f>IF(ISERROR(W35*X35),"",W35*X35)</f>
        <v>16</v>
      </c>
      <c r="K35" s="14" t="str">
        <f>IF(ISERROR(VLOOKUP(Y35,'Directive OSH09 (FR)'!$T$6:$U$10,2,FALSE)),"",VLOOKUP(Y35,'Directive OSH09 (FR)'!$T$6:$U$10,2,FALSE))</f>
        <v>2-Tolérable</v>
      </c>
      <c r="L35" s="126"/>
      <c r="M35" s="127"/>
      <c r="N35" s="27"/>
      <c r="O35" s="27"/>
      <c r="P35" s="27"/>
      <c r="Q35" s="57"/>
      <c r="R35" s="35"/>
      <c r="S35" s="7">
        <f ca="1">U35</f>
        <v>1</v>
      </c>
      <c r="T35" s="35">
        <f ca="1">V35</f>
        <v>1</v>
      </c>
      <c r="U35" s="3">
        <f ca="1">IF(A35="",0,IF(Q$18="",1,IF(Q$18+$U$18*365&lt;$U$1,1,0)))</f>
        <v>1</v>
      </c>
      <c r="V35" s="163">
        <f ca="1">IF(A35="",0,IF(Q$18="",1,IF(Q$18+$V$18*365&lt;$U$1,1,0)))</f>
        <v>1</v>
      </c>
      <c r="W35" s="162">
        <f>IF(ISERROR(VLOOKUP(H35,'Directive OSH09 (FR)'!$O$6:$P$10,2,FALSE)),"",VLOOKUP(H35,'Directive OSH09 (FR)'!$O$6:$P$10,2,FALSE))</f>
        <v>4</v>
      </c>
      <c r="X35" s="3">
        <f>IF(ISERROR(VLOOKUP(I35,'Directive OSH09 (FR)'!$O$13:$P$17,2,FALSE)),"",VLOOKUP(I35,'Directive OSH09 (FR)'!$O$13:$P$17,2,FALSE))</f>
        <v>4</v>
      </c>
      <c r="Y35" s="3">
        <f>IF(J35="","",IF(J35&gt;=161,5,IF(J35&gt;=65,4,IF(J35&gt;=20,3,IF(J35&gt;=9,2,1)))))</f>
        <v>2</v>
      </c>
      <c r="Z35" s="196" t="s">
        <v>454</v>
      </c>
      <c r="AA35" s="418"/>
      <c r="AB35" s="418"/>
      <c r="AC35" s="420"/>
      <c r="AD35" s="667"/>
      <c r="AE35" s="651"/>
      <c r="AF35" s="314"/>
      <c r="AG35" s="8"/>
      <c r="AH35" s="8"/>
      <c r="AI35" s="649"/>
    </row>
    <row r="36" spans="1:207" ht="102">
      <c r="A36" s="261" t="s">
        <v>455</v>
      </c>
      <c r="B36" s="255" t="s">
        <v>456</v>
      </c>
      <c r="C36" s="255" t="s">
        <v>457</v>
      </c>
      <c r="D36" s="255" t="s">
        <v>458</v>
      </c>
      <c r="E36" s="266" t="s">
        <v>36</v>
      </c>
      <c r="F36" s="267">
        <v>12</v>
      </c>
      <c r="G36" s="256" t="s">
        <v>459</v>
      </c>
      <c r="H36" s="7" t="s">
        <v>38</v>
      </c>
      <c r="I36" s="8" t="s">
        <v>46</v>
      </c>
      <c r="J36" s="8">
        <f t="shared" ref="J36" si="32">IF(ISERROR(W36*X36),"",W36*X36)</f>
        <v>4</v>
      </c>
      <c r="K36" s="14" t="str">
        <f>IF(ISERROR(VLOOKUP(Y36,'Directive OSH09 (FR)'!$T$6:$U$10,2,FALSE)),"",VLOOKUP(Y36,'Directive OSH09 (FR)'!$T$6:$U$10,2,FALSE))</f>
        <v>1-Negligeable</v>
      </c>
      <c r="L36" s="126"/>
      <c r="M36" s="127"/>
      <c r="N36" s="27"/>
      <c r="O36" s="27"/>
      <c r="P36" s="27"/>
      <c r="Q36" s="57"/>
      <c r="R36" s="35"/>
      <c r="S36" s="7">
        <f t="shared" si="31"/>
        <v>1</v>
      </c>
      <c r="T36" s="35">
        <f t="shared" si="31"/>
        <v>1</v>
      </c>
      <c r="U36" s="3">
        <f>IF(A36="",0,IF(Q$32="",1,IF(Q$32+$U$32*365&lt;$U$1,1,0)))</f>
        <v>1</v>
      </c>
      <c r="V36" s="163">
        <f>IF(A36="",0,IF(Q$32="",1,IF(Q$32+$V$32*365&lt;$U$1,1,0)))</f>
        <v>1</v>
      </c>
      <c r="W36" s="162">
        <f>IF(ISERROR(VLOOKUP(H36,'Directive OSH09 (FR)'!$O$6:$P$10,2,FALSE)),"",VLOOKUP(H36,'Directive OSH09 (FR)'!$O$6:$P$10,2,FALSE))</f>
        <v>4</v>
      </c>
      <c r="X36" s="3">
        <f>IF(ISERROR(VLOOKUP(I36,'Directive OSH09 (FR)'!$O$13:$P$17,2,FALSE)),"",VLOOKUP(I36,'Directive OSH09 (FR)'!$O$13:$P$17,2,FALSE))</f>
        <v>1</v>
      </c>
      <c r="Y36" s="3">
        <f t="shared" ref="Y36" si="33">IF(J36="","",IF(J36&gt;=161,5,IF(J36&gt;=65,4,IF(J36&gt;=20,3,IF(J36&gt;=9,2,1)))))</f>
        <v>1</v>
      </c>
      <c r="Z36" s="210" t="s">
        <v>1313</v>
      </c>
      <c r="AA36" s="178" t="s">
        <v>460</v>
      </c>
      <c r="AB36" s="418"/>
      <c r="AC36" s="420"/>
      <c r="AD36" s="667"/>
      <c r="AE36" s="651"/>
      <c r="AF36" s="314"/>
      <c r="AG36" s="8"/>
      <c r="AH36" s="8"/>
      <c r="AI36" s="654"/>
    </row>
    <row r="37" spans="1:207" ht="63.75">
      <c r="A37" s="261" t="s">
        <v>455</v>
      </c>
      <c r="B37" s="255" t="s">
        <v>447</v>
      </c>
      <c r="C37" s="255" t="s">
        <v>461</v>
      </c>
      <c r="D37" s="255" t="s">
        <v>462</v>
      </c>
      <c r="E37" s="266" t="s">
        <v>36</v>
      </c>
      <c r="F37" s="267">
        <v>12</v>
      </c>
      <c r="G37" s="256" t="s">
        <v>446</v>
      </c>
      <c r="H37" s="7" t="s">
        <v>35</v>
      </c>
      <c r="I37" s="8" t="s">
        <v>48</v>
      </c>
      <c r="J37" s="8">
        <f>IF(ISERROR(W37*X37),"",W37*X37)</f>
        <v>16</v>
      </c>
      <c r="K37" s="14" t="str">
        <f>IF(ISERROR(VLOOKUP(Y37,'Directive OSH09 (FR)'!$T$6:$U$10,2,FALSE)),"",VLOOKUP(Y37,'Directive OSH09 (FR)'!$T$6:$U$10,2,FALSE))</f>
        <v>2-Tolérable</v>
      </c>
      <c r="L37" s="126"/>
      <c r="M37" s="127"/>
      <c r="N37" s="27"/>
      <c r="O37" s="27"/>
      <c r="P37" s="27"/>
      <c r="Q37" s="57"/>
      <c r="R37" s="35"/>
      <c r="S37" s="7">
        <f>U37</f>
        <v>1</v>
      </c>
      <c r="T37" s="35">
        <f>V37</f>
        <v>1</v>
      </c>
      <c r="U37" s="3">
        <f>IF(A37="",0,IF(Q$32="",1,IF(Q$32+$U$32*365&lt;$U$1,1,0)))</f>
        <v>1</v>
      </c>
      <c r="V37" s="163">
        <f>IF(A37="",0,IF(Q$32="",1,IF(Q$32+$V$32*365&lt;$U$1,1,0)))</f>
        <v>1</v>
      </c>
      <c r="W37" s="162">
        <f>IF(ISERROR(VLOOKUP(H37,'Directive OSH09 (FR)'!$O$6:$P$10,2,FALSE)),"",VLOOKUP(H37,'Directive OSH09 (FR)'!$O$6:$P$10,2,FALSE))</f>
        <v>2</v>
      </c>
      <c r="X37" s="3">
        <f>IF(ISERROR(VLOOKUP(I37,'Directive OSH09 (FR)'!$O$13:$P$17,2,FALSE)),"",VLOOKUP(I37,'Directive OSH09 (FR)'!$O$13:$P$17,2,FALSE))</f>
        <v>8</v>
      </c>
      <c r="Y37" s="3">
        <f>IF(J37="","",IF(J37&gt;=161,5,IF(J37&gt;=65,4,IF(J37&gt;=20,3,IF(J37&gt;=9,2,1)))))</f>
        <v>2</v>
      </c>
      <c r="Z37" s="210" t="s">
        <v>450</v>
      </c>
      <c r="AA37" s="418"/>
      <c r="AB37" s="418"/>
      <c r="AC37" s="420"/>
      <c r="AD37" s="667"/>
      <c r="AE37" s="651"/>
      <c r="AF37" s="553"/>
      <c r="AG37" s="8"/>
      <c r="AH37" s="8">
        <f t="shared" ref="AH37" si="34">IF(ISERROR(AU37*AV37),"",AU37*AV37)</f>
        <v>0</v>
      </c>
      <c r="AI37" s="653"/>
    </row>
    <row r="38" spans="1:207" ht="5.25" customHeight="1">
      <c r="A38" s="405"/>
      <c r="B38" s="62"/>
      <c r="C38" s="62"/>
      <c r="D38" s="62"/>
      <c r="E38" s="293"/>
      <c r="F38" s="282"/>
      <c r="G38" s="458"/>
      <c r="H38" s="61"/>
      <c r="I38" s="62"/>
      <c r="J38" s="62" t="str">
        <f t="shared" ref="J38" si="35">IF(ISERROR(W38*X38),"",W38*X38)</f>
        <v/>
      </c>
      <c r="K38" s="63" t="str">
        <f>IF(ISERROR(VLOOKUP(Y38,'Directive OSH09 (FR)'!$T$6:$U$10,2,FALSE)),"",VLOOKUP(Y38,'Directive OSH09 (FR)'!$T$6:$U$10,2,FALSE))</f>
        <v/>
      </c>
      <c r="L38" s="61"/>
      <c r="M38" s="64"/>
      <c r="N38" s="64"/>
      <c r="O38" s="64"/>
      <c r="P38" s="64"/>
      <c r="Q38" s="65"/>
      <c r="R38" s="66"/>
      <c r="S38" s="61">
        <f t="shared" ref="S38:T38" si="36">U38</f>
        <v>0</v>
      </c>
      <c r="T38" s="66">
        <f t="shared" si="36"/>
        <v>0</v>
      </c>
      <c r="U38" s="164">
        <f>IF(A38="",0,IF(Q$32="",1,IF(Q$32+$U$32*365&lt;$U$1,1,0)))</f>
        <v>0</v>
      </c>
      <c r="V38" s="165">
        <f>IF(A38="",0,IF(Q$32="",1,IF(Q$32+$V$32*365&lt;$U$1,1,0)))</f>
        <v>0</v>
      </c>
      <c r="W38" s="162" t="str">
        <f>IF(ISERROR(VLOOKUP(H38,'Directive OSH09 (FR)'!$O$6:$P$10,2,FALSE)),"",VLOOKUP(H38,'Directive OSH09 (FR)'!$O$6:$P$10,2,FALSE))</f>
        <v/>
      </c>
      <c r="X38" s="3" t="str">
        <f>IF(ISERROR(VLOOKUP(I38,'Directive OSH09 (FR)'!$O$13:$P$17,2,FALSE)),"",VLOOKUP(I38,'Directive OSH09 (FR)'!$O$13:$P$17,2,FALSE))</f>
        <v/>
      </c>
      <c r="Y38" s="3" t="str">
        <f t="shared" ref="Y38" si="37">IF(J38="","",IF(J38&gt;=161,5,IF(J38&gt;=65,4,IF(J38&gt;=20,3,IF(J38&gt;=9,2,1)))))</f>
        <v/>
      </c>
      <c r="Z38" s="177"/>
      <c r="AA38" s="418"/>
      <c r="AB38" s="418"/>
      <c r="AC38" s="420"/>
      <c r="AD38" s="667"/>
      <c r="AE38" s="651"/>
      <c r="AF38" s="642"/>
      <c r="AG38" s="62"/>
      <c r="AH38" s="62"/>
      <c r="AI38" s="650"/>
    </row>
    <row r="39" spans="1:207" s="517" customFormat="1" ht="14.25">
      <c r="A39" s="403" t="s">
        <v>272</v>
      </c>
      <c r="B39" s="398"/>
      <c r="C39" s="398"/>
      <c r="D39" s="398"/>
      <c r="E39" s="370"/>
      <c r="F39" s="371"/>
      <c r="G39" s="464"/>
      <c r="H39" s="412"/>
      <c r="I39" s="398"/>
      <c r="J39" s="398" t="str">
        <f>IF(SUM(J40:J44)=0,"",MAX(J40:J44))</f>
        <v/>
      </c>
      <c r="K39" s="356" t="str">
        <f>IF(ISERROR(VLOOKUP(Y39,'Directive OSH09 (FR)'!$T$6:$U$10,2,FALSE)),"",VLOOKUP(Y39,'Directive OSH09 (FR)'!$T$6:$U$10,2,FALSE))</f>
        <v/>
      </c>
      <c r="L39" s="357" t="str">
        <f>IF(ISERROR(VLOOKUP($A39,Dangers!$B$4:$G$1001,4,FALSE)),"ERR",IF(ISBLANK(VLOOKUP($A39,Dangers!$B$4:$G$1001,4,FALSE)),"","Yes"))</f>
        <v>Yes</v>
      </c>
      <c r="M39" s="358" t="str">
        <f>IF(ISERROR(VLOOKUP($A39,Dangers!$B$4:$G$1001,6,FALSE)),"ERR",IF(ISBLANK((VLOOKUP($A39,Dangers!$B$4:$G$1001,6,FALSE))),"","Yes"))</f>
        <v>Yes</v>
      </c>
      <c r="N39" s="358"/>
      <c r="O39" s="359"/>
      <c r="P39" s="358"/>
      <c r="Q39" s="360">
        <f>IF(OR(L39="Yes",M39="Yes"),MAX(Q40:Q44),"")</f>
        <v>0</v>
      </c>
      <c r="R39" s="361"/>
      <c r="S39" s="357">
        <f ca="1">IF(L39="Yes",IF(SUM(S40:S44)=0,0,1),2)</f>
        <v>1</v>
      </c>
      <c r="T39" s="361">
        <f ca="1">IF(M39="Yes",IF(SUM(T40:T44)=0,0,1),2)</f>
        <v>1</v>
      </c>
      <c r="U39" s="362">
        <v>3</v>
      </c>
      <c r="V39" s="363">
        <v>5</v>
      </c>
      <c r="W39" s="364" t="str">
        <f>IF(ISERROR(VLOOKUP(H39,'Directive OSH09 (FR)'!$O$6:$P$10,2,FALSE)),"",VLOOKUP(H39,'Directive OSH09 (FR)'!$O$6:$P$10,2,FALSE))</f>
        <v/>
      </c>
      <c r="X39" s="362" t="str">
        <f>IF(ISERROR(VLOOKUP(I39,'Directive OSH09 (FR)'!$O$13:$P$17,2,FALSE)),"",VLOOKUP(I39,'Directive OSH09 (FR)'!$O$13:$P$17,2,FALSE))</f>
        <v/>
      </c>
      <c r="Y39" s="362" t="str">
        <f>IF(J39="","",IF(J39&gt;=161,5,IF(J39&gt;=65,4,IF(J39&gt;=20,3,IF(J39&gt;=9,2,1)))))</f>
        <v/>
      </c>
      <c r="Z39" s="365"/>
      <c r="AA39" s="365"/>
      <c r="AB39" s="365"/>
      <c r="AC39" s="368"/>
      <c r="AD39" s="665"/>
      <c r="AE39" s="644"/>
      <c r="AF39" s="518"/>
      <c r="AG39" s="398"/>
      <c r="AH39" s="398"/>
      <c r="AI39" s="645"/>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6"/>
      <c r="BZ39" s="366"/>
      <c r="CA39" s="366"/>
      <c r="CB39" s="366"/>
      <c r="CC39" s="366"/>
      <c r="CD39" s="366"/>
      <c r="CE39" s="366"/>
      <c r="CF39" s="366"/>
      <c r="CG39" s="366"/>
      <c r="CH39" s="366"/>
      <c r="CI39" s="366"/>
      <c r="CJ39" s="366"/>
      <c r="CK39" s="366"/>
      <c r="CL39" s="366"/>
      <c r="CM39" s="366"/>
      <c r="CN39" s="366"/>
      <c r="CO39" s="366"/>
      <c r="CP39" s="366"/>
      <c r="CQ39" s="366"/>
      <c r="CR39" s="366"/>
      <c r="CS39" s="366"/>
      <c r="CT39" s="366"/>
      <c r="CU39" s="366"/>
      <c r="CV39" s="366"/>
      <c r="CW39" s="366"/>
      <c r="CX39" s="366"/>
      <c r="CY39" s="366"/>
      <c r="CZ39" s="366"/>
      <c r="DA39" s="366"/>
      <c r="DB39" s="366"/>
      <c r="DC39" s="366"/>
      <c r="DD39" s="366"/>
      <c r="DE39" s="366"/>
      <c r="DF39" s="366"/>
      <c r="DG39" s="366"/>
      <c r="DH39" s="366"/>
      <c r="DI39" s="366"/>
      <c r="DJ39" s="366"/>
      <c r="DK39" s="366"/>
      <c r="DL39" s="366"/>
      <c r="DM39" s="366"/>
      <c r="DN39" s="366"/>
      <c r="DO39" s="366"/>
      <c r="DP39" s="366"/>
      <c r="DQ39" s="366"/>
      <c r="DR39" s="366"/>
      <c r="DS39" s="366"/>
      <c r="DT39" s="366"/>
      <c r="DU39" s="366"/>
      <c r="DV39" s="366"/>
      <c r="DW39" s="366"/>
      <c r="DX39" s="366"/>
      <c r="DY39" s="366"/>
      <c r="DZ39" s="366"/>
      <c r="EA39" s="366"/>
      <c r="EB39" s="366"/>
      <c r="EC39" s="366"/>
      <c r="ED39" s="366"/>
      <c r="EE39" s="366"/>
      <c r="EF39" s="366"/>
      <c r="EG39" s="366"/>
      <c r="EH39" s="366"/>
      <c r="EI39" s="366"/>
      <c r="EJ39" s="366"/>
      <c r="EK39" s="366"/>
      <c r="EL39" s="366"/>
      <c r="EM39" s="366"/>
      <c r="EN39" s="366"/>
      <c r="EO39" s="366"/>
      <c r="EP39" s="366"/>
      <c r="EQ39" s="366"/>
      <c r="ER39" s="366"/>
      <c r="ES39" s="366"/>
      <c r="ET39" s="366"/>
      <c r="EU39" s="366"/>
      <c r="EV39" s="366"/>
      <c r="EW39" s="366"/>
      <c r="EX39" s="366"/>
      <c r="EY39" s="366"/>
      <c r="EZ39" s="366"/>
      <c r="FA39" s="366"/>
      <c r="FB39" s="366"/>
      <c r="FC39" s="366"/>
      <c r="FD39" s="366"/>
      <c r="FE39" s="366"/>
      <c r="FF39" s="366"/>
      <c r="FG39" s="366"/>
      <c r="FH39" s="366"/>
      <c r="FI39" s="366"/>
      <c r="FJ39" s="366"/>
      <c r="FK39" s="366"/>
      <c r="FL39" s="366"/>
      <c r="FM39" s="366"/>
      <c r="FN39" s="366"/>
      <c r="FO39" s="366"/>
      <c r="FP39" s="366"/>
      <c r="FQ39" s="366"/>
      <c r="FR39" s="366"/>
      <c r="FS39" s="366"/>
      <c r="FT39" s="366"/>
      <c r="FU39" s="366"/>
      <c r="FV39" s="366"/>
      <c r="FW39" s="366"/>
      <c r="FX39" s="366"/>
      <c r="FY39" s="366"/>
      <c r="FZ39" s="366"/>
      <c r="GA39" s="366"/>
      <c r="GB39" s="366"/>
      <c r="GC39" s="366"/>
      <c r="GD39" s="366"/>
      <c r="GE39" s="366"/>
      <c r="GF39" s="366"/>
      <c r="GG39" s="366"/>
      <c r="GH39" s="366"/>
      <c r="GI39" s="366"/>
      <c r="GJ39" s="366"/>
      <c r="GK39" s="366"/>
      <c r="GL39" s="366"/>
      <c r="GM39" s="366"/>
      <c r="GN39" s="366"/>
      <c r="GO39" s="366"/>
      <c r="GP39" s="366"/>
      <c r="GQ39" s="366"/>
      <c r="GR39" s="366"/>
      <c r="GS39" s="366"/>
      <c r="GT39" s="366"/>
      <c r="GU39" s="366"/>
      <c r="GV39" s="366"/>
      <c r="GW39" s="366"/>
      <c r="GX39" s="366"/>
      <c r="GY39" s="366"/>
    </row>
    <row r="40" spans="1:207">
      <c r="A40" s="260" t="s">
        <v>463</v>
      </c>
      <c r="B40" s="8"/>
      <c r="C40" s="255"/>
      <c r="D40" s="8"/>
      <c r="E40" s="266"/>
      <c r="F40" s="267"/>
      <c r="G40" s="321"/>
      <c r="H40" s="7"/>
      <c r="I40" s="8"/>
      <c r="J40" s="8" t="str">
        <f>IF(ISERROR(W40*X40),"",W40*X40)</f>
        <v/>
      </c>
      <c r="K40" s="14" t="str">
        <f>IF(ISERROR(VLOOKUP(Y40,'Directive OSH09 (FR)'!$T$6:$U$10,2,FALSE)),"",VLOOKUP(Y40,'Directive OSH09 (FR)'!$T$6:$U$10,2,FALSE))</f>
        <v/>
      </c>
      <c r="L40" s="126"/>
      <c r="M40" s="127"/>
      <c r="N40" s="27"/>
      <c r="O40" s="27"/>
      <c r="P40" s="27"/>
      <c r="Q40" s="57"/>
      <c r="R40" s="35"/>
      <c r="S40" s="7">
        <f t="shared" ref="S40:T44" ca="1" si="38">U40</f>
        <v>1</v>
      </c>
      <c r="T40" s="35">
        <f t="shared" ca="1" si="38"/>
        <v>1</v>
      </c>
      <c r="U40" s="3">
        <f ca="1">IF(A40="",0,IF(Q$39="",1,IF(Q$39+$U$39*365&lt;$U$1,1,0)))</f>
        <v>1</v>
      </c>
      <c r="V40" s="163">
        <f ca="1">IF(A40="",0,IF(Q$39="",1,IF(Q$39+$V$39*365&lt;$U$1,1,0)))</f>
        <v>1</v>
      </c>
      <c r="W40" s="162" t="str">
        <f>IF(ISERROR(VLOOKUP(H40,'Directive OSH09 (FR)'!$O$6:$P$10,2,FALSE)),"",VLOOKUP(H40,'Directive OSH09 (FR)'!$O$6:$P$10,2,FALSE))</f>
        <v/>
      </c>
      <c r="X40" s="3" t="str">
        <f>IF(ISERROR(VLOOKUP(I40,'Directive OSH09 (FR)'!$O$13:$P$17,2,FALSE)),"",VLOOKUP(I40,'Directive OSH09 (FR)'!$O$13:$P$17,2,FALSE))</f>
        <v/>
      </c>
      <c r="Y40" s="3" t="str">
        <f>IF(J40="","",IF(J40&gt;=161,5,IF(J40&gt;=65,4,IF(J40&gt;=20,3,IF(J40&gt;=9,2,1)))))</f>
        <v/>
      </c>
      <c r="Z40" s="177"/>
      <c r="AA40" s="422"/>
      <c r="AB40" s="418"/>
      <c r="AC40" s="420"/>
      <c r="AD40" s="667"/>
      <c r="AE40" s="651"/>
      <c r="AF40" s="314"/>
      <c r="AG40" s="8"/>
      <c r="AH40" s="8"/>
      <c r="AI40" s="649"/>
    </row>
    <row r="41" spans="1:207">
      <c r="A41" s="261"/>
      <c r="B41" s="8"/>
      <c r="C41" s="255"/>
      <c r="D41" s="8"/>
      <c r="E41" s="266"/>
      <c r="F41" s="267"/>
      <c r="G41" s="321"/>
      <c r="H41" s="7"/>
      <c r="I41" s="8"/>
      <c r="J41" s="8" t="str">
        <f t="shared" ref="J41:J44" si="39">IF(ISERROR(W41*X41),"",W41*X41)</f>
        <v/>
      </c>
      <c r="K41" s="14" t="str">
        <f>IF(ISERROR(VLOOKUP(Y41,'Directive OSH09 (FR)'!$T$6:$U$10,2,FALSE)),"",VLOOKUP(Y41,'Directive OSH09 (FR)'!$T$6:$U$10,2,FALSE))</f>
        <v/>
      </c>
      <c r="L41" s="126"/>
      <c r="M41" s="127"/>
      <c r="N41" s="27"/>
      <c r="O41" s="27"/>
      <c r="P41" s="27"/>
      <c r="Q41" s="57"/>
      <c r="R41" s="35"/>
      <c r="S41" s="7">
        <f t="shared" si="38"/>
        <v>0</v>
      </c>
      <c r="T41" s="35">
        <f t="shared" si="38"/>
        <v>0</v>
      </c>
      <c r="U41" s="3">
        <f>IF(A41="",0,IF(Q$39="",1,IF(Q$39+$U$39*365&lt;$U$1,1,0)))</f>
        <v>0</v>
      </c>
      <c r="V41" s="163">
        <f>IF(A41="",0,IF(Q$39="",1,IF(Q$39+$V$39*365&lt;$U$1,1,0)))</f>
        <v>0</v>
      </c>
      <c r="W41" s="162" t="str">
        <f>IF(ISERROR(VLOOKUP(H41,'Directive OSH09 (FR)'!$O$6:$P$10,2,FALSE)),"",VLOOKUP(H41,'Directive OSH09 (FR)'!$O$6:$P$10,2,FALSE))</f>
        <v/>
      </c>
      <c r="X41" s="3" t="str">
        <f>IF(ISERROR(VLOOKUP(I41,'Directive OSH09 (FR)'!$O$13:$P$17,2,FALSE)),"",VLOOKUP(I41,'Directive OSH09 (FR)'!$O$13:$P$17,2,FALSE))</f>
        <v/>
      </c>
      <c r="Y41" s="3" t="str">
        <f t="shared" ref="Y41:Y44" si="40">IF(J41="","",IF(J41&gt;=161,5,IF(J41&gt;=65,4,IF(J41&gt;=20,3,IF(J41&gt;=9,2,1)))))</f>
        <v/>
      </c>
      <c r="Z41" s="177"/>
      <c r="AA41" s="418"/>
      <c r="AB41" s="418"/>
      <c r="AC41" s="420"/>
      <c r="AD41" s="667"/>
      <c r="AE41" s="651"/>
      <c r="AF41" s="314"/>
      <c r="AG41" s="8"/>
      <c r="AH41" s="8"/>
      <c r="AI41" s="649"/>
    </row>
    <row r="42" spans="1:207">
      <c r="A42" s="261"/>
      <c r="B42" s="8"/>
      <c r="C42" s="255"/>
      <c r="D42" s="8"/>
      <c r="E42" s="266"/>
      <c r="F42" s="267"/>
      <c r="G42" s="321"/>
      <c r="H42" s="7"/>
      <c r="I42" s="8"/>
      <c r="J42" s="8" t="str">
        <f t="shared" si="39"/>
        <v/>
      </c>
      <c r="K42" s="14" t="str">
        <f>IF(ISERROR(VLOOKUP(Y42,'Directive OSH09 (FR)'!$T$6:$U$10,2,FALSE)),"",VLOOKUP(Y42,'Directive OSH09 (FR)'!$T$6:$U$10,2,FALSE))</f>
        <v/>
      </c>
      <c r="L42" s="126"/>
      <c r="M42" s="127"/>
      <c r="N42" s="27"/>
      <c r="O42" s="27"/>
      <c r="P42" s="27"/>
      <c r="Q42" s="57"/>
      <c r="R42" s="35"/>
      <c r="S42" s="7">
        <f t="shared" si="38"/>
        <v>0</v>
      </c>
      <c r="T42" s="35">
        <f t="shared" si="38"/>
        <v>0</v>
      </c>
      <c r="U42" s="3">
        <f>IF(A42="",0,IF(Q$39="",1,IF(Q$39+$U$39*365&lt;$U$1,1,0)))</f>
        <v>0</v>
      </c>
      <c r="V42" s="163">
        <f>IF(A42="",0,IF(Q$39="",1,IF(Q$39+$V$39*365&lt;$U$1,1,0)))</f>
        <v>0</v>
      </c>
      <c r="W42" s="162" t="str">
        <f>IF(ISERROR(VLOOKUP(H42,'Directive OSH09 (FR)'!$O$6:$P$10,2,FALSE)),"",VLOOKUP(H42,'Directive OSH09 (FR)'!$O$6:$P$10,2,FALSE))</f>
        <v/>
      </c>
      <c r="X42" s="3" t="str">
        <f>IF(ISERROR(VLOOKUP(I42,'Directive OSH09 (FR)'!$O$13:$P$17,2,FALSE)),"",VLOOKUP(I42,'Directive OSH09 (FR)'!$O$13:$P$17,2,FALSE))</f>
        <v/>
      </c>
      <c r="Y42" s="3" t="str">
        <f t="shared" si="40"/>
        <v/>
      </c>
      <c r="Z42" s="177"/>
      <c r="AA42" s="418"/>
      <c r="AB42" s="418"/>
      <c r="AC42" s="420"/>
      <c r="AD42" s="667"/>
      <c r="AE42" s="651"/>
      <c r="AF42" s="314"/>
      <c r="AG42" s="8"/>
      <c r="AH42" s="8"/>
      <c r="AI42" s="649"/>
    </row>
    <row r="43" spans="1:207">
      <c r="A43" s="261"/>
      <c r="B43" s="8"/>
      <c r="C43" s="255"/>
      <c r="D43" s="8"/>
      <c r="E43" s="266"/>
      <c r="F43" s="267"/>
      <c r="G43" s="321"/>
      <c r="H43" s="7"/>
      <c r="I43" s="8"/>
      <c r="J43" s="8" t="str">
        <f t="shared" si="39"/>
        <v/>
      </c>
      <c r="K43" s="14" t="str">
        <f>IF(ISERROR(VLOOKUP(Y43,'Directive OSH09 (FR)'!$T$6:$U$10,2,FALSE)),"",VLOOKUP(Y43,'Directive OSH09 (FR)'!$T$6:$U$10,2,FALSE))</f>
        <v/>
      </c>
      <c r="L43" s="126"/>
      <c r="M43" s="127"/>
      <c r="N43" s="27"/>
      <c r="O43" s="27"/>
      <c r="P43" s="27"/>
      <c r="Q43" s="57"/>
      <c r="R43" s="35"/>
      <c r="S43" s="7">
        <f t="shared" si="38"/>
        <v>0</v>
      </c>
      <c r="T43" s="35">
        <f t="shared" si="38"/>
        <v>0</v>
      </c>
      <c r="U43" s="3">
        <f>IF(A43="",0,IF(Q$39="",1,IF(Q$39+$U$39*365&lt;$U$1,1,0)))</f>
        <v>0</v>
      </c>
      <c r="V43" s="163">
        <f>IF(A43="",0,IF(Q$39="",1,IF(Q$39+$V$39*365&lt;$U$1,1,0)))</f>
        <v>0</v>
      </c>
      <c r="W43" s="162" t="str">
        <f>IF(ISERROR(VLOOKUP(H43,'Directive OSH09 (FR)'!$O$6:$P$10,2,FALSE)),"",VLOOKUP(H43,'Directive OSH09 (FR)'!$O$6:$P$10,2,FALSE))</f>
        <v/>
      </c>
      <c r="X43" s="3" t="str">
        <f>IF(ISERROR(VLOOKUP(I43,'Directive OSH09 (FR)'!$O$13:$P$17,2,FALSE)),"",VLOOKUP(I43,'Directive OSH09 (FR)'!$O$13:$P$17,2,FALSE))</f>
        <v/>
      </c>
      <c r="Y43" s="3" t="str">
        <f t="shared" si="40"/>
        <v/>
      </c>
      <c r="Z43" s="177"/>
      <c r="AA43" s="418"/>
      <c r="AB43" s="418"/>
      <c r="AC43" s="420"/>
      <c r="AD43" s="667"/>
      <c r="AE43" s="651"/>
      <c r="AF43" s="314"/>
      <c r="AG43" s="8"/>
      <c r="AH43" s="8"/>
      <c r="AI43" s="649"/>
    </row>
    <row r="44" spans="1:207" ht="5.25" customHeight="1">
      <c r="A44" s="405"/>
      <c r="B44" s="62"/>
      <c r="C44" s="306"/>
      <c r="D44" s="62"/>
      <c r="E44" s="293"/>
      <c r="F44" s="282"/>
      <c r="G44" s="458"/>
      <c r="H44" s="61"/>
      <c r="I44" s="62"/>
      <c r="J44" s="62" t="str">
        <f t="shared" si="39"/>
        <v/>
      </c>
      <c r="K44" s="63" t="str">
        <f>IF(ISERROR(VLOOKUP(Y44,'Directive OSH09 (FR)'!$T$6:$U$10,2,FALSE)),"",VLOOKUP(Y44,'Directive OSH09 (FR)'!$T$6:$U$10,2,FALSE))</f>
        <v/>
      </c>
      <c r="L44" s="61"/>
      <c r="M44" s="64"/>
      <c r="N44" s="64"/>
      <c r="O44" s="64"/>
      <c r="P44" s="64"/>
      <c r="Q44" s="65"/>
      <c r="R44" s="66"/>
      <c r="S44" s="61">
        <f t="shared" si="38"/>
        <v>0</v>
      </c>
      <c r="T44" s="66">
        <f t="shared" si="38"/>
        <v>0</v>
      </c>
      <c r="U44" s="164">
        <f>IF(A44="",0,IF(Q$39="",1,IF(Q$39+$U$39*365&lt;$U$1,1,0)))</f>
        <v>0</v>
      </c>
      <c r="V44" s="165">
        <f>IF(A44="",0,IF(Q$39="",1,IF(Q$39+$V$39*365&lt;$U$1,1,0)))</f>
        <v>0</v>
      </c>
      <c r="W44" s="162" t="str">
        <f>IF(ISERROR(VLOOKUP(H44,'Directive OSH09 (FR)'!$O$6:$P$10,2,FALSE)),"",VLOOKUP(H44,'Directive OSH09 (FR)'!$O$6:$P$10,2,FALSE))</f>
        <v/>
      </c>
      <c r="X44" s="3" t="str">
        <f>IF(ISERROR(VLOOKUP(I44,'Directive OSH09 (FR)'!$O$13:$P$17,2,FALSE)),"",VLOOKUP(I44,'Directive OSH09 (FR)'!$O$13:$P$17,2,FALSE))</f>
        <v/>
      </c>
      <c r="Y44" s="3" t="str">
        <f t="shared" si="40"/>
        <v/>
      </c>
      <c r="Z44" s="177"/>
      <c r="AA44" s="418"/>
      <c r="AB44" s="418"/>
      <c r="AC44" s="420"/>
      <c r="AD44" s="667"/>
      <c r="AE44" s="651"/>
      <c r="AF44" s="642"/>
      <c r="AG44" s="62"/>
      <c r="AH44" s="62"/>
      <c r="AI44" s="650"/>
    </row>
    <row r="45" spans="1:207" s="517" customFormat="1">
      <c r="A45" s="403" t="s">
        <v>274</v>
      </c>
      <c r="B45" s="398"/>
      <c r="C45" s="398"/>
      <c r="D45" s="398"/>
      <c r="E45" s="370"/>
      <c r="F45" s="371"/>
      <c r="G45" s="464"/>
      <c r="H45" s="412"/>
      <c r="I45" s="398"/>
      <c r="J45" s="398">
        <f>IF(SUM(J46:J50)=0,"",MAX(J46:J50))</f>
        <v>16</v>
      </c>
      <c r="K45" s="356" t="str">
        <f>IF(ISERROR(VLOOKUP(Y45,'Directive OSH09 (FR)'!$T$6:$U$10,2,FALSE)),"",VLOOKUP(Y45,'Directive OSH09 (FR)'!$T$6:$U$10,2,FALSE))</f>
        <v>2-Tolérable</v>
      </c>
      <c r="L45" s="357" t="str">
        <f>IF(ISERROR(VLOOKUP($A45,Dangers!$B$4:$G$1001,4,FALSE)),"ERR",IF(ISBLANK(VLOOKUP($A45,Dangers!$B$4:$G$1001,4,FALSE)),"","Yes"))</f>
        <v/>
      </c>
      <c r="M45" s="358" t="str">
        <f>IF(ISERROR(VLOOKUP($A45,Dangers!$B$4:$G$1001,6,FALSE)),"ERR",IF(ISBLANK((VLOOKUP($A45,Dangers!$B$4:$G$1001,6,FALSE))),"","Yes"))</f>
        <v/>
      </c>
      <c r="N45" s="358"/>
      <c r="O45" s="359"/>
      <c r="P45" s="358"/>
      <c r="Q45" s="360" t="str">
        <f>IF(OR(L45="Yes",M45="Yes"),MAX(Q46:Q50),"")</f>
        <v/>
      </c>
      <c r="R45" s="361"/>
      <c r="S45" s="357">
        <f>IF(L45="Yes",IF(SUM(S46:S50)=0,0,1),2)</f>
        <v>2</v>
      </c>
      <c r="T45" s="361">
        <f>IF(M45="Yes",IF(SUM(T46:T50)=0,0,1),2)</f>
        <v>2</v>
      </c>
      <c r="U45" s="362">
        <v>0</v>
      </c>
      <c r="V45" s="363">
        <v>0</v>
      </c>
      <c r="W45" s="364" t="str">
        <f>IF(ISERROR(VLOOKUP(H45,'Directive OSH09 (FR)'!$O$6:$P$10,2,FALSE)),"",VLOOKUP(H45,'Directive OSH09 (FR)'!$O$6:$P$10,2,FALSE))</f>
        <v/>
      </c>
      <c r="X45" s="362" t="str">
        <f>IF(ISERROR(VLOOKUP(I45,'Directive OSH09 (FR)'!$O$13:$P$17,2,FALSE)),"",VLOOKUP(I45,'Directive OSH09 (FR)'!$O$13:$P$17,2,FALSE))</f>
        <v/>
      </c>
      <c r="Y45" s="362">
        <f>IF(J45="","",IF(J45&gt;=161,5,IF(J45&gt;=65,4,IF(J45&gt;=20,3,IF(J45&gt;=9,2,1)))))</f>
        <v>2</v>
      </c>
      <c r="Z45" s="365"/>
      <c r="AA45" s="365"/>
      <c r="AB45" s="365"/>
      <c r="AC45" s="368"/>
      <c r="AD45" s="665"/>
      <c r="AE45" s="644"/>
      <c r="AF45" s="518"/>
      <c r="AG45" s="398"/>
      <c r="AH45" s="398"/>
      <c r="AI45" s="645"/>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row>
    <row r="46" spans="1:207" ht="25.5">
      <c r="A46" s="260" t="s">
        <v>464</v>
      </c>
      <c r="B46" s="8" t="s">
        <v>465</v>
      </c>
      <c r="C46" s="8" t="s">
        <v>466</v>
      </c>
      <c r="D46" s="8" t="s">
        <v>467</v>
      </c>
      <c r="E46" s="266" t="s">
        <v>39</v>
      </c>
      <c r="F46" s="267">
        <v>12</v>
      </c>
      <c r="G46" s="256" t="s">
        <v>418</v>
      </c>
      <c r="H46" s="7" t="s">
        <v>38</v>
      </c>
      <c r="I46" s="8" t="s">
        <v>47</v>
      </c>
      <c r="J46" s="8">
        <f>IF(ISERROR(W46*X46),"",W46*X46)</f>
        <v>16</v>
      </c>
      <c r="K46" s="14" t="str">
        <f>IF(ISERROR(VLOOKUP(Y46,'Directive OSH09 (FR)'!$T$6:$U$10,2,FALSE)),"",VLOOKUP(Y46,'Directive OSH09 (FR)'!$T$6:$U$10,2,FALSE))</f>
        <v>2-Tolérable</v>
      </c>
      <c r="L46" s="126"/>
      <c r="M46" s="127"/>
      <c r="N46" s="27"/>
      <c r="O46" s="27"/>
      <c r="P46" s="27"/>
      <c r="Q46" s="57"/>
      <c r="R46" s="35"/>
      <c r="S46" s="7">
        <f t="shared" ref="S46:T48" si="41">U46</f>
        <v>1</v>
      </c>
      <c r="T46" s="35">
        <f t="shared" si="41"/>
        <v>1</v>
      </c>
      <c r="U46" s="3">
        <f>IF(A46="",0,IF(Q$46="",1,IF(Q$46+$U$46*365&lt;$U$1,1,0)))</f>
        <v>1</v>
      </c>
      <c r="V46" s="163">
        <f>IF(A46="",0,IF(Q$46="",1,IF(Q$46+$V$46*365&lt;$U$1,1,0)))</f>
        <v>1</v>
      </c>
      <c r="W46" s="162">
        <f>IF(ISERROR(VLOOKUP(H46,'Directive OSH09 (FR)'!$O$6:$P$10,2,FALSE)),"",VLOOKUP(H46,'Directive OSH09 (FR)'!$O$6:$P$10,2,FALSE))</f>
        <v>4</v>
      </c>
      <c r="X46" s="3">
        <f>IF(ISERROR(VLOOKUP(I46,'Directive OSH09 (FR)'!$O$13:$P$17,2,FALSE)),"",VLOOKUP(I46,'Directive OSH09 (FR)'!$O$13:$P$17,2,FALSE))</f>
        <v>4</v>
      </c>
      <c r="Y46" s="3">
        <f>IF(J46="","",IF(J46&gt;=161,5,IF(J46&gt;=65,4,IF(J46&gt;=20,3,IF(J46&gt;=9,2,1)))))</f>
        <v>2</v>
      </c>
      <c r="Z46" s="196" t="s">
        <v>450</v>
      </c>
      <c r="AA46" s="418"/>
      <c r="AB46" s="418"/>
      <c r="AC46" s="420"/>
      <c r="AD46" s="667"/>
      <c r="AE46" s="651"/>
      <c r="AF46" s="314"/>
      <c r="AG46" s="8"/>
      <c r="AH46" s="8">
        <f>IF(ISERROR(AU46*AV46),"",AU46*AV46)</f>
        <v>0</v>
      </c>
      <c r="AI46" s="652"/>
    </row>
    <row r="47" spans="1:207" ht="38.25">
      <c r="A47" s="261" t="s">
        <v>468</v>
      </c>
      <c r="B47" s="8" t="s">
        <v>465</v>
      </c>
      <c r="C47" s="8" t="s">
        <v>469</v>
      </c>
      <c r="D47" s="8" t="s">
        <v>470</v>
      </c>
      <c r="E47" s="266" t="s">
        <v>39</v>
      </c>
      <c r="F47" s="267">
        <v>12</v>
      </c>
      <c r="G47" s="321" t="s">
        <v>471</v>
      </c>
      <c r="H47" s="7" t="s">
        <v>35</v>
      </c>
      <c r="I47" s="8" t="s">
        <v>48</v>
      </c>
      <c r="J47" s="8">
        <f t="shared" ref="J47:J48" si="42">IF(ISERROR(W47*X47),"",W47*X47)</f>
        <v>16</v>
      </c>
      <c r="K47" s="14" t="str">
        <f>IF(ISERROR(VLOOKUP(Y47,'Directive OSH09 (FR)'!$T$6:$U$10,2,FALSE)),"",VLOOKUP(Y47,'Directive OSH09 (FR)'!$T$6:$U$10,2,FALSE))</f>
        <v>2-Tolérable</v>
      </c>
      <c r="L47" s="126"/>
      <c r="M47" s="127"/>
      <c r="N47" s="27"/>
      <c r="O47" s="27"/>
      <c r="P47" s="27"/>
      <c r="Q47" s="57"/>
      <c r="R47" s="35"/>
      <c r="S47" s="7">
        <f t="shared" si="41"/>
        <v>1</v>
      </c>
      <c r="T47" s="35">
        <f t="shared" si="41"/>
        <v>1</v>
      </c>
      <c r="U47" s="3">
        <f>IF(A47="",0,IF(Q$46="",1,IF(Q$46+$U$46*365&lt;$U$1,1,0)))</f>
        <v>1</v>
      </c>
      <c r="V47" s="163">
        <f>IF(A47="",0,IF(Q$46="",1,IF(Q$46+$V$46*365&lt;$U$1,1,0)))</f>
        <v>1</v>
      </c>
      <c r="W47" s="162">
        <f>IF(ISERROR(VLOOKUP(H47,'Directive OSH09 (FR)'!$O$6:$P$10,2,FALSE)),"",VLOOKUP(H47,'Directive OSH09 (FR)'!$O$6:$P$10,2,FALSE))</f>
        <v>2</v>
      </c>
      <c r="X47" s="3">
        <f>IF(ISERROR(VLOOKUP(I47,'Directive OSH09 (FR)'!$O$13:$P$17,2,FALSE)),"",VLOOKUP(I47,'Directive OSH09 (FR)'!$O$13:$P$17,2,FALSE))</f>
        <v>8</v>
      </c>
      <c r="Y47" s="3">
        <f t="shared" ref="Y47:Y48" si="43">IF(J47="","",IF(J47&gt;=161,5,IF(J47&gt;=65,4,IF(J47&gt;=20,3,IF(J47&gt;=9,2,1)))))</f>
        <v>2</v>
      </c>
      <c r="Z47" s="196" t="s">
        <v>450</v>
      </c>
      <c r="AA47" s="418"/>
      <c r="AB47" s="418"/>
      <c r="AC47" s="420"/>
      <c r="AD47" s="667"/>
      <c r="AE47" s="651"/>
      <c r="AF47" s="314"/>
      <c r="AG47" s="8"/>
      <c r="AH47" s="8">
        <f t="shared" ref="AH47:AH48" si="44">IF(ISERROR(AU47*AV47),"",AU47*AV47)</f>
        <v>0</v>
      </c>
      <c r="AI47" s="652"/>
    </row>
    <row r="48" spans="1:207" ht="25.5">
      <c r="A48" s="261" t="s">
        <v>468</v>
      </c>
      <c r="B48" s="8" t="s">
        <v>465</v>
      </c>
      <c r="C48" s="8" t="s">
        <v>469</v>
      </c>
      <c r="D48" s="8" t="s">
        <v>472</v>
      </c>
      <c r="E48" s="266" t="s">
        <v>39</v>
      </c>
      <c r="F48" s="267">
        <v>12</v>
      </c>
      <c r="G48" s="321" t="s">
        <v>471</v>
      </c>
      <c r="H48" s="7" t="s">
        <v>35</v>
      </c>
      <c r="I48" s="8" t="s">
        <v>47</v>
      </c>
      <c r="J48" s="8">
        <f t="shared" si="42"/>
        <v>8</v>
      </c>
      <c r="K48" s="14" t="str">
        <f>IF(ISERROR(VLOOKUP(Y48,'Directive OSH09 (FR)'!$T$6:$U$10,2,FALSE)),"",VLOOKUP(Y48,'Directive OSH09 (FR)'!$T$6:$U$10,2,FALSE))</f>
        <v>1-Negligeable</v>
      </c>
      <c r="L48" s="126"/>
      <c r="M48" s="127"/>
      <c r="N48" s="27"/>
      <c r="O48" s="27"/>
      <c r="P48" s="27"/>
      <c r="Q48" s="57"/>
      <c r="R48" s="35"/>
      <c r="S48" s="7">
        <f t="shared" si="41"/>
        <v>1</v>
      </c>
      <c r="T48" s="35">
        <f t="shared" si="41"/>
        <v>1</v>
      </c>
      <c r="U48" s="3">
        <f>IF(A48="",0,IF(Q$46="",1,IF(Q$46+$U$46*365&lt;$U$1,1,0)))</f>
        <v>1</v>
      </c>
      <c r="V48" s="163">
        <f>IF(A48="",0,IF(Q$46="",1,IF(Q$46+$V$46*365&lt;$U$1,1,0)))</f>
        <v>1</v>
      </c>
      <c r="W48" s="162">
        <f>IF(ISERROR(VLOOKUP(H48,'Directive OSH09 (FR)'!$O$6:$P$10,2,FALSE)),"",VLOOKUP(H48,'Directive OSH09 (FR)'!$O$6:$P$10,2,FALSE))</f>
        <v>2</v>
      </c>
      <c r="X48" s="3">
        <f>IF(ISERROR(VLOOKUP(I48,'Directive OSH09 (FR)'!$O$13:$P$17,2,FALSE)),"",VLOOKUP(I48,'Directive OSH09 (FR)'!$O$13:$P$17,2,FALSE))</f>
        <v>4</v>
      </c>
      <c r="Y48" s="3">
        <f t="shared" si="43"/>
        <v>1</v>
      </c>
      <c r="Z48" s="196" t="s">
        <v>450</v>
      </c>
      <c r="AA48" s="418"/>
      <c r="AB48" s="418"/>
      <c r="AC48" s="420"/>
      <c r="AD48" s="667"/>
      <c r="AE48" s="651"/>
      <c r="AF48" s="314"/>
      <c r="AG48" s="8"/>
      <c r="AH48" s="8">
        <f t="shared" si="44"/>
        <v>0</v>
      </c>
      <c r="AI48" s="652"/>
    </row>
    <row r="49" spans="1:207">
      <c r="A49" s="261"/>
      <c r="B49" s="8"/>
      <c r="C49" s="8"/>
      <c r="D49" s="8"/>
      <c r="E49" s="266"/>
      <c r="F49" s="267"/>
      <c r="G49" s="321"/>
      <c r="H49" s="7"/>
      <c r="I49" s="8"/>
      <c r="J49" s="8" t="str">
        <f t="shared" ref="J49:J50" si="45">IF(ISERROR(W49*X49),"",W49*X49)</f>
        <v/>
      </c>
      <c r="K49" s="14" t="str">
        <f>IF(ISERROR(VLOOKUP(Y49,'Directive OSH09 (FR)'!$T$6:$U$10,2,FALSE)),"",VLOOKUP(Y49,'Directive OSH09 (FR)'!$T$6:$U$10,2,FALSE))</f>
        <v/>
      </c>
      <c r="L49" s="126"/>
      <c r="M49" s="127"/>
      <c r="N49" s="27"/>
      <c r="O49" s="27"/>
      <c r="P49" s="27"/>
      <c r="Q49" s="57"/>
      <c r="R49" s="35"/>
      <c r="S49" s="7">
        <f t="shared" ref="S49:T50" si="46">U49</f>
        <v>0</v>
      </c>
      <c r="T49" s="35">
        <f t="shared" si="46"/>
        <v>0</v>
      </c>
      <c r="U49" s="3">
        <f>IF(A49="",0,IF(Q$45="",1,IF(Q$45+$U$45*365&lt;$U$1,1,0)))</f>
        <v>0</v>
      </c>
      <c r="V49" s="163">
        <f>IF(A49="",0,IF(Q$45="",1,IF(Q$45+$V$45*365&lt;$U$1,1,0)))</f>
        <v>0</v>
      </c>
      <c r="W49" s="162" t="str">
        <f>IF(ISERROR(VLOOKUP(H49,'Directive OSH09 (FR)'!$O$6:$P$10,2,FALSE)),"",VLOOKUP(H49,'Directive OSH09 (FR)'!$O$6:$P$10,2,FALSE))</f>
        <v/>
      </c>
      <c r="X49" s="3" t="str">
        <f>IF(ISERROR(VLOOKUP(I49,'Directive OSH09 (FR)'!$O$13:$P$17,2,FALSE)),"",VLOOKUP(I49,'Directive OSH09 (FR)'!$O$13:$P$17,2,FALSE))</f>
        <v/>
      </c>
      <c r="Y49" s="3" t="str">
        <f t="shared" ref="Y49:Y50" si="47">IF(J49="","",IF(J49&gt;=161,5,IF(J49&gt;=65,4,IF(J49&gt;=20,3,IF(J49&gt;=9,2,1)))))</f>
        <v/>
      </c>
      <c r="Z49" s="177"/>
      <c r="AA49" s="418"/>
      <c r="AB49" s="418"/>
      <c r="AC49" s="420"/>
      <c r="AD49" s="667"/>
      <c r="AE49" s="651"/>
      <c r="AF49" s="314"/>
      <c r="AG49" s="8"/>
      <c r="AH49" s="8"/>
      <c r="AI49" s="649"/>
    </row>
    <row r="50" spans="1:207" ht="5.25" customHeight="1">
      <c r="A50" s="405"/>
      <c r="B50" s="62"/>
      <c r="C50" s="62"/>
      <c r="D50" s="62"/>
      <c r="E50" s="293"/>
      <c r="F50" s="282"/>
      <c r="G50" s="458"/>
      <c r="H50" s="61"/>
      <c r="I50" s="62"/>
      <c r="J50" s="62" t="str">
        <f t="shared" si="45"/>
        <v/>
      </c>
      <c r="K50" s="63" t="str">
        <f>IF(ISERROR(VLOOKUP(Y50,'Directive OSH09 (FR)'!$T$6:$U$10,2,FALSE)),"",VLOOKUP(Y50,'Directive OSH09 (FR)'!$T$6:$U$10,2,FALSE))</f>
        <v/>
      </c>
      <c r="L50" s="61"/>
      <c r="M50" s="64"/>
      <c r="N50" s="64"/>
      <c r="O50" s="64"/>
      <c r="P50" s="64"/>
      <c r="Q50" s="65"/>
      <c r="R50" s="66"/>
      <c r="S50" s="61">
        <f t="shared" si="46"/>
        <v>0</v>
      </c>
      <c r="T50" s="66">
        <f t="shared" si="46"/>
        <v>0</v>
      </c>
      <c r="U50" s="164">
        <f>IF(A50="",0,IF(Q$45="",1,IF(Q$45+$U$45*365&lt;$U$1,1,0)))</f>
        <v>0</v>
      </c>
      <c r="V50" s="165">
        <f>IF(A50="",0,IF(Q$45="",1,IF(Q$45+$V$45*365&lt;$U$1,1,0)))</f>
        <v>0</v>
      </c>
      <c r="W50" s="162" t="str">
        <f>IF(ISERROR(VLOOKUP(H50,'Directive OSH09 (FR)'!$O$6:$P$10,2,FALSE)),"",VLOOKUP(H50,'Directive OSH09 (FR)'!$O$6:$P$10,2,FALSE))</f>
        <v/>
      </c>
      <c r="X50" s="3" t="str">
        <f>IF(ISERROR(VLOOKUP(I50,'Directive OSH09 (FR)'!$O$13:$P$17,2,FALSE)),"",VLOOKUP(I50,'Directive OSH09 (FR)'!$O$13:$P$17,2,FALSE))</f>
        <v/>
      </c>
      <c r="Y50" s="3" t="str">
        <f t="shared" si="47"/>
        <v/>
      </c>
      <c r="Z50" s="177"/>
      <c r="AA50" s="418"/>
      <c r="AB50" s="418"/>
      <c r="AC50" s="420"/>
      <c r="AD50" s="667"/>
      <c r="AE50" s="651"/>
      <c r="AF50" s="642"/>
      <c r="AG50" s="62"/>
      <c r="AH50" s="62"/>
      <c r="AI50" s="650"/>
    </row>
    <row r="51" spans="1:207" s="517" customFormat="1" ht="14.25">
      <c r="A51" s="403" t="s">
        <v>275</v>
      </c>
      <c r="B51" s="398"/>
      <c r="C51" s="398"/>
      <c r="D51" s="398"/>
      <c r="E51" s="370"/>
      <c r="F51" s="371"/>
      <c r="G51" s="464"/>
      <c r="H51" s="412"/>
      <c r="I51" s="398"/>
      <c r="J51" s="398">
        <f>IF(SUM(J52:J56)=0,"",MAX(J52:J56))</f>
        <v>16</v>
      </c>
      <c r="K51" s="356" t="str">
        <f>IF(ISERROR(VLOOKUP(Y51,'Directive OSH09 (FR)'!$T$6:$U$10,2,FALSE)),"",VLOOKUP(Y51,'Directive OSH09 (FR)'!$T$6:$U$10,2,FALSE))</f>
        <v>2-Tolérable</v>
      </c>
      <c r="L51" s="357" t="str">
        <f>IF(ISERROR(VLOOKUP($A51,Dangers!$B$4:$G$1001,4,FALSE)),"ERR",IF(ISBLANK(VLOOKUP($A51,Dangers!$B$4:$G$1001,4,FALSE)),"","Yes"))</f>
        <v>Yes</v>
      </c>
      <c r="M51" s="358" t="str">
        <f>IF(ISERROR(VLOOKUP($A51,Dangers!$B$4:$G$1001,6,FALSE)),"ERR",IF(ISBLANK((VLOOKUP($A51,Dangers!$B$4:$G$1001,6,FALSE))),"","Yes"))</f>
        <v>Yes</v>
      </c>
      <c r="N51" s="358"/>
      <c r="O51" s="359"/>
      <c r="P51" s="358"/>
      <c r="Q51" s="360">
        <f>IF(OR(L51="Yes",M51="Yes"),MAX(Q52:Q56),"")</f>
        <v>0</v>
      </c>
      <c r="R51" s="361"/>
      <c r="S51" s="357">
        <f>IF(L51="Yes",IF(SUM(S52:S56)=0,0,1),2)</f>
        <v>1</v>
      </c>
      <c r="T51" s="361">
        <f>IF(M51="Yes",IF(SUM(T52:T56)=0,0,1),2)</f>
        <v>1</v>
      </c>
      <c r="U51" s="362">
        <v>2</v>
      </c>
      <c r="V51" s="363">
        <v>2</v>
      </c>
      <c r="W51" s="364" t="str">
        <f>IF(ISERROR(VLOOKUP(H51,'Directive OSH09 (FR)'!$O$6:$P$10,2,FALSE)),"",VLOOKUP(H51,'Directive OSH09 (FR)'!$O$6:$P$10,2,FALSE))</f>
        <v/>
      </c>
      <c r="X51" s="362" t="str">
        <f>IF(ISERROR(VLOOKUP(I51,'Directive OSH09 (FR)'!$O$13:$P$17,2,FALSE)),"",VLOOKUP(I51,'Directive OSH09 (FR)'!$O$13:$P$17,2,FALSE))</f>
        <v/>
      </c>
      <c r="Y51" s="362">
        <f>IF(J51="","",IF(J51&gt;=161,5,IF(J51&gt;=65,4,IF(J51&gt;=20,3,IF(J51&gt;=9,2,1)))))</f>
        <v>2</v>
      </c>
      <c r="Z51" s="365"/>
      <c r="AA51" s="365"/>
      <c r="AB51" s="365"/>
      <c r="AC51" s="368"/>
      <c r="AD51" s="665"/>
      <c r="AE51" s="644"/>
      <c r="AF51" s="518"/>
      <c r="AG51" s="398"/>
      <c r="AH51" s="398"/>
      <c r="AI51" s="645"/>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row>
    <row r="52" spans="1:207" ht="191.25">
      <c r="A52" s="260" t="s">
        <v>473</v>
      </c>
      <c r="B52" s="255" t="s">
        <v>474</v>
      </c>
      <c r="C52" s="255" t="s">
        <v>475</v>
      </c>
      <c r="D52" s="255" t="s">
        <v>1323</v>
      </c>
      <c r="E52" s="266" t="s">
        <v>36</v>
      </c>
      <c r="F52" s="267">
        <v>12</v>
      </c>
      <c r="G52" s="256" t="s">
        <v>476</v>
      </c>
      <c r="H52" s="7" t="s">
        <v>35</v>
      </c>
      <c r="I52" s="8" t="s">
        <v>48</v>
      </c>
      <c r="J52" s="8">
        <f>IF(ISERROR(W52*X52),"",W52*X52)</f>
        <v>16</v>
      </c>
      <c r="K52" s="14" t="str">
        <f>IF(ISERROR(VLOOKUP(Y52,'Directive OSH09 (FR)'!$T$6:$U$10,2,FALSE)),"",VLOOKUP(Y52,'Directive OSH09 (FR)'!$T$6:$U$10,2,FALSE))</f>
        <v>2-Tolérable</v>
      </c>
      <c r="L52" s="126"/>
      <c r="M52" s="127"/>
      <c r="N52" s="27"/>
      <c r="O52" s="27"/>
      <c r="P52" s="27"/>
      <c r="Q52" s="57"/>
      <c r="R52" s="35"/>
      <c r="S52" s="7">
        <f t="shared" ref="S52:T54" si="48">U52</f>
        <v>1</v>
      </c>
      <c r="T52" s="35">
        <f t="shared" si="48"/>
        <v>1</v>
      </c>
      <c r="U52" s="3">
        <f>IF(A52="",0,IF(Q$52="",1,IF(Q$52+$U$52*365&lt;$U$1,1,0)))</f>
        <v>1</v>
      </c>
      <c r="V52" s="163">
        <f>IF(A52="",0,IF(Q$52="",1,IF(Q$52+$V$52*365&lt;$U$1,1,0)))</f>
        <v>1</v>
      </c>
      <c r="W52" s="162">
        <f>IF(ISERROR(VLOOKUP(H52,'Directive OSH09 (FR)'!$O$6:$P$10,2,FALSE)),"",VLOOKUP(H52,'Directive OSH09 (FR)'!$O$6:$P$10,2,FALSE))</f>
        <v>2</v>
      </c>
      <c r="X52" s="3">
        <f>IF(ISERROR(VLOOKUP(I52,'Directive OSH09 (FR)'!$O$13:$P$17,2,FALSE)),"",VLOOKUP(I52,'Directive OSH09 (FR)'!$O$13:$P$17,2,FALSE))</f>
        <v>8</v>
      </c>
      <c r="Y52" s="3">
        <f>IF(J52="","",IF(J52&gt;=161,5,IF(J52&gt;=65,4,IF(J52&gt;=20,3,IF(J52&gt;=9,2,1)))))</f>
        <v>2</v>
      </c>
      <c r="Z52" s="210" t="s">
        <v>477</v>
      </c>
      <c r="AA52" s="425" t="s">
        <v>478</v>
      </c>
      <c r="AB52" s="418"/>
      <c r="AC52" s="420"/>
      <c r="AD52" s="667"/>
      <c r="AE52" s="651"/>
      <c r="AF52" s="314"/>
      <c r="AG52" s="8"/>
      <c r="AH52" s="8">
        <f>IF(ISERROR(AU52*AV52),"",AU52*AV52)</f>
        <v>0</v>
      </c>
      <c r="AI52" s="652"/>
    </row>
    <row r="53" spans="1:207" ht="140.25" customHeight="1">
      <c r="A53" s="261" t="s">
        <v>473</v>
      </c>
      <c r="B53" s="255" t="s">
        <v>479</v>
      </c>
      <c r="C53" s="255" t="s">
        <v>480</v>
      </c>
      <c r="D53" s="255" t="s">
        <v>1324</v>
      </c>
      <c r="E53" s="266" t="s">
        <v>36</v>
      </c>
      <c r="F53" s="267">
        <v>12</v>
      </c>
      <c r="G53" s="256" t="s">
        <v>476</v>
      </c>
      <c r="H53" s="7" t="s">
        <v>35</v>
      </c>
      <c r="I53" s="8" t="s">
        <v>48</v>
      </c>
      <c r="J53" s="8">
        <f t="shared" ref="J53:J54" si="49">IF(ISERROR(W53*X53),"",W53*X53)</f>
        <v>16</v>
      </c>
      <c r="K53" s="14" t="str">
        <f>IF(ISERROR(VLOOKUP(Y53,'Directive OSH09 (FR)'!$T$6:$U$10,2,FALSE)),"",VLOOKUP(Y53,'Directive OSH09 (FR)'!$T$6:$U$10,2,FALSE))</f>
        <v>2-Tolérable</v>
      </c>
      <c r="L53" s="126"/>
      <c r="M53" s="127"/>
      <c r="N53" s="175"/>
      <c r="O53" s="27"/>
      <c r="P53" s="27"/>
      <c r="Q53" s="57"/>
      <c r="R53" s="35"/>
      <c r="S53" s="7">
        <f t="shared" si="48"/>
        <v>1</v>
      </c>
      <c r="T53" s="35">
        <f t="shared" si="48"/>
        <v>1</v>
      </c>
      <c r="U53" s="3">
        <f>IF(A53="",0,IF(Q$52="",1,IF(Q$52+$U$52*365&lt;$U$1,1,0)))</f>
        <v>1</v>
      </c>
      <c r="V53" s="163">
        <f>IF(A53="",0,IF(Q$52="",1,IF(Q$52+$V$52*365&lt;$U$1,1,0)))</f>
        <v>1</v>
      </c>
      <c r="W53" s="162">
        <f>IF(ISERROR(VLOOKUP(H53,'Directive OSH09 (FR)'!$O$6:$P$10,2,FALSE)),"",VLOOKUP(H53,'Directive OSH09 (FR)'!$O$6:$P$10,2,FALSE))</f>
        <v>2</v>
      </c>
      <c r="X53" s="3">
        <f>IF(ISERROR(VLOOKUP(I53,'Directive OSH09 (FR)'!$O$13:$P$17,2,FALSE)),"",VLOOKUP(I53,'Directive OSH09 (FR)'!$O$13:$P$17,2,FALSE))</f>
        <v>8</v>
      </c>
      <c r="Y53" s="3">
        <f t="shared" ref="Y53:Y54" si="50">IF(J53="","",IF(J53&gt;=161,5,IF(J53&gt;=65,4,IF(J53&gt;=20,3,IF(J53&gt;=9,2,1)))))</f>
        <v>2</v>
      </c>
      <c r="Z53" s="210" t="s">
        <v>481</v>
      </c>
      <c r="AA53" s="425" t="s">
        <v>478</v>
      </c>
      <c r="AB53" s="418"/>
      <c r="AC53" s="420"/>
      <c r="AD53" s="667"/>
      <c r="AE53" s="651"/>
      <c r="AF53" s="314"/>
      <c r="AG53" s="8"/>
      <c r="AH53" s="8">
        <f t="shared" ref="AH53:AH54" si="51">IF(ISERROR(AU53*AV53),"",AU53*AV53)</f>
        <v>0</v>
      </c>
      <c r="AI53" s="647"/>
    </row>
    <row r="54" spans="1:207" ht="102">
      <c r="A54" s="260" t="s">
        <v>482</v>
      </c>
      <c r="B54" s="8" t="s">
        <v>483</v>
      </c>
      <c r="C54" s="255" t="s">
        <v>484</v>
      </c>
      <c r="D54" s="255" t="s">
        <v>1325</v>
      </c>
      <c r="E54" s="266" t="s">
        <v>36</v>
      </c>
      <c r="F54" s="267">
        <v>12</v>
      </c>
      <c r="G54" s="256" t="s">
        <v>476</v>
      </c>
      <c r="H54" s="7" t="s">
        <v>35</v>
      </c>
      <c r="I54" s="8" t="s">
        <v>47</v>
      </c>
      <c r="J54" s="8">
        <f t="shared" si="49"/>
        <v>8</v>
      </c>
      <c r="K54" s="14" t="str">
        <f>IF(ISERROR(VLOOKUP(Y54,'Directive OSH09 (FR)'!$T$6:$U$10,2,FALSE)),"",VLOOKUP(Y54,'Directive OSH09 (FR)'!$T$6:$U$10,2,FALSE))</f>
        <v>1-Negligeable</v>
      </c>
      <c r="L54" s="126"/>
      <c r="M54" s="127"/>
      <c r="N54" s="27"/>
      <c r="O54" s="27"/>
      <c r="P54" s="27"/>
      <c r="Q54" s="57"/>
      <c r="R54" s="35"/>
      <c r="S54" s="7">
        <f t="shared" si="48"/>
        <v>1</v>
      </c>
      <c r="T54" s="35">
        <f t="shared" si="48"/>
        <v>1</v>
      </c>
      <c r="U54" s="3">
        <f>IF(A54="",0,IF(Q$52="",1,IF(Q$52+$U$52*365&lt;$U$1,1,0)))</f>
        <v>1</v>
      </c>
      <c r="V54" s="163">
        <f>IF(A54="",0,IF(Q$52="",1,IF(Q$52+$V$52*365&lt;$U$1,1,0)))</f>
        <v>1</v>
      </c>
      <c r="W54" s="162">
        <f>IF(ISERROR(VLOOKUP(H54,'Directive OSH09 (FR)'!$O$6:$P$10,2,FALSE)),"",VLOOKUP(H54,'Directive OSH09 (FR)'!$O$6:$P$10,2,FALSE))</f>
        <v>2</v>
      </c>
      <c r="X54" s="3">
        <f>IF(ISERROR(VLOOKUP(I54,'Directive OSH09 (FR)'!$O$13:$P$17,2,FALSE)),"",VLOOKUP(I54,'Directive OSH09 (FR)'!$O$13:$P$17,2,FALSE))</f>
        <v>4</v>
      </c>
      <c r="Y54" s="3">
        <f t="shared" si="50"/>
        <v>1</v>
      </c>
      <c r="Z54" s="196"/>
      <c r="AA54" s="418"/>
      <c r="AB54" s="418"/>
      <c r="AC54" s="420"/>
      <c r="AD54" s="667"/>
      <c r="AE54" s="651"/>
      <c r="AF54" s="314"/>
      <c r="AG54" s="8"/>
      <c r="AH54" s="8">
        <f t="shared" si="51"/>
        <v>0</v>
      </c>
      <c r="AI54" s="652"/>
    </row>
    <row r="55" spans="1:207">
      <c r="A55" s="261"/>
      <c r="B55" s="8"/>
      <c r="C55" s="8"/>
      <c r="D55" s="8"/>
      <c r="E55" s="266"/>
      <c r="F55" s="267"/>
      <c r="G55" s="321"/>
      <c r="H55" s="7"/>
      <c r="I55" s="8"/>
      <c r="J55" s="8" t="str">
        <f t="shared" ref="J55:J56" si="52">IF(ISERROR(W55*X55),"",W55*X55)</f>
        <v/>
      </c>
      <c r="K55" s="14" t="str">
        <f>IF(ISERROR(VLOOKUP(Y55,'Directive OSH09 (FR)'!$T$6:$U$10,2,FALSE)),"",VLOOKUP(Y55,'Directive OSH09 (FR)'!$T$6:$U$10,2,FALSE))</f>
        <v/>
      </c>
      <c r="L55" s="126"/>
      <c r="M55" s="127"/>
      <c r="N55" s="27"/>
      <c r="O55" s="27"/>
      <c r="P55" s="27"/>
      <c r="Q55" s="57"/>
      <c r="R55" s="35"/>
      <c r="S55" s="7">
        <f t="shared" ref="S55:T56" si="53">U55</f>
        <v>0</v>
      </c>
      <c r="T55" s="35">
        <f t="shared" si="53"/>
        <v>0</v>
      </c>
      <c r="U55" s="3">
        <f>IF(A55="",0,IF(Q$51="",1,IF(Q$51+$U$51*365&lt;$U$1,1,0)))</f>
        <v>0</v>
      </c>
      <c r="V55" s="163">
        <f>IF(A55="",0,IF(Q$51="",1,IF(Q$51+$V$51*365&lt;$U$1,1,0)))</f>
        <v>0</v>
      </c>
      <c r="W55" s="162" t="str">
        <f>IF(ISERROR(VLOOKUP(H55,'Directive OSH09 (FR)'!$O$6:$P$10,2,FALSE)),"",VLOOKUP(H55,'Directive OSH09 (FR)'!$O$6:$P$10,2,FALSE))</f>
        <v/>
      </c>
      <c r="X55" s="3" t="str">
        <f>IF(ISERROR(VLOOKUP(I55,'Directive OSH09 (FR)'!$O$13:$P$17,2,FALSE)),"",VLOOKUP(I55,'Directive OSH09 (FR)'!$O$13:$P$17,2,FALSE))</f>
        <v/>
      </c>
      <c r="Y55" s="3" t="str">
        <f t="shared" ref="Y55:Y56" si="54">IF(J55="","",IF(J55&gt;=161,5,IF(J55&gt;=65,4,IF(J55&gt;=20,3,IF(J55&gt;=9,2,1)))))</f>
        <v/>
      </c>
      <c r="Z55" s="177"/>
      <c r="AA55" s="418"/>
      <c r="AB55" s="418"/>
      <c r="AC55" s="420"/>
      <c r="AD55" s="667"/>
      <c r="AE55" s="651"/>
      <c r="AF55" s="314"/>
      <c r="AG55" s="8"/>
      <c r="AH55" s="8"/>
      <c r="AI55" s="649"/>
    </row>
    <row r="56" spans="1:207" ht="5.25" customHeight="1">
      <c r="A56" s="405"/>
      <c r="B56" s="62"/>
      <c r="C56" s="62"/>
      <c r="D56" s="62"/>
      <c r="E56" s="293"/>
      <c r="F56" s="282"/>
      <c r="G56" s="458"/>
      <c r="H56" s="61"/>
      <c r="I56" s="62"/>
      <c r="J56" s="62" t="str">
        <f t="shared" si="52"/>
        <v/>
      </c>
      <c r="K56" s="63" t="str">
        <f>IF(ISERROR(VLOOKUP(Y56,'Directive OSH09 (FR)'!$T$6:$U$10,2,FALSE)),"",VLOOKUP(Y56,'Directive OSH09 (FR)'!$T$6:$U$10,2,FALSE))</f>
        <v/>
      </c>
      <c r="L56" s="61"/>
      <c r="M56" s="64"/>
      <c r="N56" s="64"/>
      <c r="O56" s="64"/>
      <c r="P56" s="64"/>
      <c r="Q56" s="65"/>
      <c r="R56" s="66"/>
      <c r="S56" s="61">
        <f t="shared" si="53"/>
        <v>0</v>
      </c>
      <c r="T56" s="66">
        <f t="shared" si="53"/>
        <v>0</v>
      </c>
      <c r="U56" s="164">
        <f>IF(A56="",0,IF(Q$51="",1,IF(Q$51+$U$51*365&lt;$U$1,1,0)))</f>
        <v>0</v>
      </c>
      <c r="V56" s="165">
        <f>IF(A56="",0,IF(Q$51="",1,IF(Q$51+$V$51*365&lt;$U$1,1,0)))</f>
        <v>0</v>
      </c>
      <c r="W56" s="162" t="str">
        <f>IF(ISERROR(VLOOKUP(H56,'Directive OSH09 (FR)'!$O$6:$P$10,2,FALSE)),"",VLOOKUP(H56,'Directive OSH09 (FR)'!$O$6:$P$10,2,FALSE))</f>
        <v/>
      </c>
      <c r="X56" s="3" t="str">
        <f>IF(ISERROR(VLOOKUP(I56,'Directive OSH09 (FR)'!$O$13:$P$17,2,FALSE)),"",VLOOKUP(I56,'Directive OSH09 (FR)'!$O$13:$P$17,2,FALSE))</f>
        <v/>
      </c>
      <c r="Y56" s="3" t="str">
        <f t="shared" si="54"/>
        <v/>
      </c>
      <c r="Z56" s="177"/>
      <c r="AA56" s="418"/>
      <c r="AB56" s="418"/>
      <c r="AC56" s="420"/>
      <c r="AD56" s="667"/>
      <c r="AE56" s="651"/>
      <c r="AF56" s="642"/>
      <c r="AG56" s="62"/>
      <c r="AH56" s="62"/>
      <c r="AI56" s="650"/>
    </row>
    <row r="57" spans="1:207" s="517" customFormat="1">
      <c r="A57" s="403" t="s">
        <v>278</v>
      </c>
      <c r="B57" s="398"/>
      <c r="C57" s="398"/>
      <c r="D57" s="398"/>
      <c r="E57" s="370"/>
      <c r="F57" s="371"/>
      <c r="G57" s="464"/>
      <c r="H57" s="412"/>
      <c r="I57" s="398"/>
      <c r="J57" s="398">
        <f>IF(SUM(J58:J64)=0,"",MAX(J58:J64))</f>
        <v>32</v>
      </c>
      <c r="K57" s="356" t="str">
        <f>IF(ISERROR(VLOOKUP(Y57,'Directive OSH09 (FR)'!$T$6:$U$10,2,FALSE)),"",VLOOKUP(Y57,'Directive OSH09 (FR)'!$T$6:$U$10,2,FALSE))</f>
        <v>3-Moderé</v>
      </c>
      <c r="L57" s="357" t="str">
        <f>IF(ISERROR(VLOOKUP($A57,Dangers!$B$4:$G$1001,4,FALSE)),"ERR",IF(ISBLANK(VLOOKUP($A57,Dangers!$B$4:$G$1001,4,FALSE)),"","Yes"))</f>
        <v/>
      </c>
      <c r="M57" s="358" t="str">
        <f>IF(ISERROR(VLOOKUP($A57,Dangers!$B$4:$G$1001,6,FALSE)),"ERR",IF(ISBLANK((VLOOKUP($A57,Dangers!$B$4:$G$1001,6,FALSE))),"","Yes"))</f>
        <v/>
      </c>
      <c r="N57" s="358"/>
      <c r="O57" s="359"/>
      <c r="P57" s="358"/>
      <c r="Q57" s="360" t="str">
        <f>IF(OR(L57="Yes",M57="Yes"),MAX(Q58:Q64),"")</f>
        <v/>
      </c>
      <c r="R57" s="361"/>
      <c r="S57" s="357">
        <f>IF(L57="Yes",IF(SUM(S58:S64)=0,0,1),2)</f>
        <v>2</v>
      </c>
      <c r="T57" s="361">
        <f>IF(M57="Yes",IF(SUM(T58:T64)=0,0,1),2)</f>
        <v>2</v>
      </c>
      <c r="U57" s="362">
        <v>0</v>
      </c>
      <c r="V57" s="363">
        <v>0</v>
      </c>
      <c r="W57" s="364" t="str">
        <f>IF(ISERROR(VLOOKUP(H57,'Directive OSH09 (FR)'!$O$6:$P$10,2,FALSE)),"",VLOOKUP(H57,'Directive OSH09 (FR)'!$O$6:$P$10,2,FALSE))</f>
        <v/>
      </c>
      <c r="X57" s="362" t="str">
        <f>IF(ISERROR(VLOOKUP(I57,'Directive OSH09 (FR)'!$O$13:$P$17,2,FALSE)),"",VLOOKUP(I57,'Directive OSH09 (FR)'!$O$13:$P$17,2,FALSE))</f>
        <v/>
      </c>
      <c r="Y57" s="362">
        <f t="shared" ref="Y57:Y62" si="55">IF(J57="","",IF(J57&gt;=161,5,IF(J57&gt;=65,4,IF(J57&gt;=20,3,IF(J57&gt;=9,2,1)))))</f>
        <v>3</v>
      </c>
      <c r="Z57" s="365"/>
      <c r="AA57" s="365"/>
      <c r="AB57" s="365"/>
      <c r="AC57" s="368"/>
      <c r="AD57" s="665"/>
      <c r="AE57" s="644"/>
      <c r="AF57" s="518"/>
      <c r="AG57" s="398"/>
      <c r="AH57" s="398"/>
      <c r="AI57" s="645"/>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row>
    <row r="58" spans="1:207" ht="25.5">
      <c r="A58" s="261" t="s">
        <v>485</v>
      </c>
      <c r="B58" s="255" t="s">
        <v>486</v>
      </c>
      <c r="C58" s="255" t="s">
        <v>487</v>
      </c>
      <c r="D58" s="530" t="s">
        <v>488</v>
      </c>
      <c r="E58" s="266" t="s">
        <v>39</v>
      </c>
      <c r="F58" s="267">
        <v>12</v>
      </c>
      <c r="G58" s="256" t="s">
        <v>489</v>
      </c>
      <c r="H58" s="7" t="s">
        <v>38</v>
      </c>
      <c r="I58" s="8" t="s">
        <v>48</v>
      </c>
      <c r="J58" s="8">
        <f>IF(ISERROR(W58*X58),"",W58*X58)</f>
        <v>32</v>
      </c>
      <c r="K58" s="14" t="str">
        <f>IF(ISERROR(VLOOKUP(Y58,'Directive OSH09 (FR)'!$T$6:$U$10,2,FALSE)),"",VLOOKUP(Y58,'Directive OSH09 (FR)'!$T$6:$U$10,2,FALSE))</f>
        <v>3-Moderé</v>
      </c>
      <c r="L58" s="126"/>
      <c r="M58" s="127"/>
      <c r="N58" s="27"/>
      <c r="O58" s="27"/>
      <c r="P58" s="27"/>
      <c r="Q58" s="57"/>
      <c r="R58" s="35"/>
      <c r="S58" s="7">
        <f t="shared" ref="S58:T63" si="56">U58</f>
        <v>1</v>
      </c>
      <c r="T58" s="35">
        <f t="shared" si="56"/>
        <v>1</v>
      </c>
      <c r="U58" s="3">
        <f t="shared" ref="U58:U63" si="57">IF(A58="",0,IF(Q$58="",1,IF(Q$58+$U$58*365&lt;$U$1,1,0)))</f>
        <v>1</v>
      </c>
      <c r="V58" s="163">
        <f t="shared" ref="V58:V63" si="58">IF(A58="",0,IF(Q$58="",1,IF(Q$58+$V$58*365&lt;$U$1,1,0)))</f>
        <v>1</v>
      </c>
      <c r="W58" s="162">
        <f>IF(ISERROR(VLOOKUP(H58,'Directive OSH09 (FR)'!$O$6:$P$10,2,FALSE)),"",VLOOKUP(H58,'Directive OSH09 (FR)'!$O$6:$P$10,2,FALSE))</f>
        <v>4</v>
      </c>
      <c r="X58" s="3">
        <f>IF(ISERROR(VLOOKUP(I58,'Directive OSH09 (FR)'!$O$13:$P$17,2,FALSE)),"",VLOOKUP(I58,'Directive OSH09 (FR)'!$O$13:$P$17,2,FALSE))</f>
        <v>8</v>
      </c>
      <c r="Y58" s="3">
        <f t="shared" si="55"/>
        <v>3</v>
      </c>
      <c r="Z58" s="196"/>
      <c r="AA58" s="418"/>
      <c r="AB58" s="418"/>
      <c r="AC58" s="420"/>
      <c r="AD58" s="667"/>
      <c r="AE58" s="651"/>
      <c r="AF58" s="314"/>
      <c r="AG58" s="8"/>
      <c r="AH58" s="8">
        <f>IF(ISERROR(AU58*AV58),"",AU58*AV58)</f>
        <v>0</v>
      </c>
      <c r="AI58" s="653"/>
    </row>
    <row r="59" spans="1:207" ht="38.25">
      <c r="A59" s="261" t="s">
        <v>485</v>
      </c>
      <c r="B59" s="255" t="s">
        <v>490</v>
      </c>
      <c r="C59" s="255" t="s">
        <v>491</v>
      </c>
      <c r="D59" s="442" t="s">
        <v>492</v>
      </c>
      <c r="E59" s="266" t="s">
        <v>39</v>
      </c>
      <c r="F59" s="267">
        <v>12</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ref="S59:T62" si="59">U59</f>
        <v>1</v>
      </c>
      <c r="T59" s="35">
        <f t="shared" si="59"/>
        <v>1</v>
      </c>
      <c r="U59" s="3">
        <f t="shared" si="57"/>
        <v>1</v>
      </c>
      <c r="V59" s="163">
        <f t="shared" si="58"/>
        <v>1</v>
      </c>
      <c r="W59" s="162">
        <f>IF(ISERROR(VLOOKUP(H59,'Directive OSH09 (FR)'!$O$6:$P$10,2,FALSE)),"",VLOOKUP(H59,'Directive OSH09 (FR)'!$O$6:$P$10,2,FALSE))</f>
        <v>4</v>
      </c>
      <c r="X59" s="3">
        <f>IF(ISERROR(VLOOKUP(I59,'Directive OSH09 (FR)'!$O$13:$P$17,2,FALSE)),"",VLOOKUP(I59,'Directive OSH09 (FR)'!$O$13:$P$17,2,FALSE))</f>
        <v>8</v>
      </c>
      <c r="Y59" s="3">
        <f t="shared" si="55"/>
        <v>3</v>
      </c>
      <c r="Z59" s="196"/>
      <c r="AA59" s="418"/>
      <c r="AB59" s="418"/>
      <c r="AC59" s="420"/>
      <c r="AD59" s="667"/>
      <c r="AE59" s="651"/>
      <c r="AF59" s="314"/>
      <c r="AG59" s="8"/>
      <c r="AH59" s="8"/>
      <c r="AI59" s="653"/>
    </row>
    <row r="60" spans="1:207" ht="25.5">
      <c r="A60" s="261" t="s">
        <v>485</v>
      </c>
      <c r="B60" s="8" t="s">
        <v>493</v>
      </c>
      <c r="C60" s="8" t="s">
        <v>494</v>
      </c>
      <c r="D60" s="255" t="s">
        <v>495</v>
      </c>
      <c r="E60" s="266" t="s">
        <v>39</v>
      </c>
      <c r="F60" s="267">
        <v>12</v>
      </c>
      <c r="G60" s="256" t="s">
        <v>489</v>
      </c>
      <c r="H60" s="7" t="s">
        <v>38</v>
      </c>
      <c r="I60" s="8" t="s">
        <v>48</v>
      </c>
      <c r="J60" s="8">
        <f t="shared" ref="J60:J63" si="60">IF(ISERROR(W60*X60),"",W60*X60)</f>
        <v>32</v>
      </c>
      <c r="K60" s="14" t="str">
        <f>IF(ISERROR(VLOOKUP(Y60,'Directive OSH09 (FR)'!$T$6:$U$10,2,FALSE)),"",VLOOKUP(Y60,'Directive OSH09 (FR)'!$T$6:$U$10,2,FALSE))</f>
        <v>3-Moderé</v>
      </c>
      <c r="L60" s="126"/>
      <c r="M60" s="127"/>
      <c r="N60" s="27"/>
      <c r="O60" s="27"/>
      <c r="P60" s="27"/>
      <c r="Q60" s="57"/>
      <c r="R60" s="35"/>
      <c r="S60" s="7">
        <f t="shared" si="59"/>
        <v>1</v>
      </c>
      <c r="T60" s="35">
        <f t="shared" si="59"/>
        <v>1</v>
      </c>
      <c r="U60" s="3">
        <f t="shared" si="57"/>
        <v>1</v>
      </c>
      <c r="V60" s="163">
        <f t="shared" si="58"/>
        <v>1</v>
      </c>
      <c r="W60" s="162">
        <f>IF(ISERROR(VLOOKUP(H60,'Directive OSH09 (FR)'!$O$6:$P$10,2,FALSE)),"",VLOOKUP(H60,'Directive OSH09 (FR)'!$O$6:$P$10,2,FALSE))</f>
        <v>4</v>
      </c>
      <c r="X60" s="3">
        <f>IF(ISERROR(VLOOKUP(I60,'Directive OSH09 (FR)'!$O$13:$P$17,2,FALSE)),"",VLOOKUP(I60,'Directive OSH09 (FR)'!$O$13:$P$17,2,FALSE))</f>
        <v>8</v>
      </c>
      <c r="Y60" s="3">
        <f t="shared" si="55"/>
        <v>3</v>
      </c>
      <c r="Z60" s="196"/>
      <c r="AA60" s="418"/>
      <c r="AB60" s="418"/>
      <c r="AC60" s="420"/>
      <c r="AD60" s="667"/>
      <c r="AE60" s="651"/>
      <c r="AF60" s="314"/>
      <c r="AG60" s="8"/>
      <c r="AH60" s="8">
        <f t="shared" ref="AH60:AH63" si="61">IF(ISERROR(AU60*AV60),"",AU60*AV60)</f>
        <v>0</v>
      </c>
      <c r="AI60" s="652"/>
    </row>
    <row r="61" spans="1:207" ht="25.5">
      <c r="A61" s="261" t="s">
        <v>485</v>
      </c>
      <c r="B61" s="8" t="s">
        <v>496</v>
      </c>
      <c r="C61" s="8" t="s">
        <v>494</v>
      </c>
      <c r="D61" s="255" t="s">
        <v>497</v>
      </c>
      <c r="E61" s="266" t="s">
        <v>36</v>
      </c>
      <c r="F61" s="267">
        <v>12</v>
      </c>
      <c r="G61" s="256" t="s">
        <v>489</v>
      </c>
      <c r="H61" s="7" t="s">
        <v>38</v>
      </c>
      <c r="I61" s="8" t="s">
        <v>48</v>
      </c>
      <c r="J61" s="8">
        <f t="shared" si="60"/>
        <v>32</v>
      </c>
      <c r="K61" s="14" t="str">
        <f>IF(ISERROR(VLOOKUP(Y61,'Directive OSH09 (FR)'!$T$6:$U$10,2,FALSE)),"",VLOOKUP(Y61,'Directive OSH09 (FR)'!$T$6:$U$10,2,FALSE))</f>
        <v>3-Moderé</v>
      </c>
      <c r="L61" s="126"/>
      <c r="M61" s="127"/>
      <c r="N61" s="27"/>
      <c r="O61" s="27"/>
      <c r="P61" s="27"/>
      <c r="Q61" s="57"/>
      <c r="R61" s="35"/>
      <c r="S61" s="7">
        <f t="shared" si="59"/>
        <v>1</v>
      </c>
      <c r="T61" s="35">
        <f t="shared" si="59"/>
        <v>1</v>
      </c>
      <c r="U61" s="3">
        <f t="shared" si="57"/>
        <v>1</v>
      </c>
      <c r="V61" s="163">
        <f t="shared" si="58"/>
        <v>1</v>
      </c>
      <c r="W61" s="162">
        <f>IF(ISERROR(VLOOKUP(H61,'Directive OSH09 (FR)'!$O$6:$P$10,2,FALSE)),"",VLOOKUP(H61,'Directive OSH09 (FR)'!$O$6:$P$10,2,FALSE))</f>
        <v>4</v>
      </c>
      <c r="X61" s="3">
        <f>IF(ISERROR(VLOOKUP(I61,'Directive OSH09 (FR)'!$O$13:$P$17,2,FALSE)),"",VLOOKUP(I61,'Directive OSH09 (FR)'!$O$13:$P$17,2,FALSE))</f>
        <v>8</v>
      </c>
      <c r="Y61" s="3">
        <f t="shared" si="55"/>
        <v>3</v>
      </c>
      <c r="Z61" s="196"/>
      <c r="AA61" s="418"/>
      <c r="AB61" s="418"/>
      <c r="AC61" s="420"/>
      <c r="AD61" s="667"/>
      <c r="AE61" s="651"/>
      <c r="AF61" s="314"/>
      <c r="AG61" s="8"/>
      <c r="AH61" s="8">
        <f t="shared" si="61"/>
        <v>0</v>
      </c>
      <c r="AI61" s="652"/>
    </row>
    <row r="62" spans="1:207" ht="25.5">
      <c r="A62" s="261" t="s">
        <v>485</v>
      </c>
      <c r="B62" s="8" t="s">
        <v>486</v>
      </c>
      <c r="C62" s="8" t="s">
        <v>487</v>
      </c>
      <c r="D62" s="255" t="s">
        <v>498</v>
      </c>
      <c r="E62" s="266" t="s">
        <v>36</v>
      </c>
      <c r="F62" s="267">
        <v>12</v>
      </c>
      <c r="G62" s="256" t="s">
        <v>489</v>
      </c>
      <c r="H62" s="7" t="s">
        <v>38</v>
      </c>
      <c r="I62" s="8" t="s">
        <v>48</v>
      </c>
      <c r="J62" s="8">
        <f>IF(ISERROR(W62*X62),"",W62*X62)</f>
        <v>32</v>
      </c>
      <c r="K62" s="14" t="str">
        <f>IF(ISERROR(VLOOKUP(Y62,'Directive OSH09 (FR)'!$T$6:$U$10,2,FALSE)),"",VLOOKUP(Y62,'Directive OSH09 (FR)'!$T$6:$U$10,2,FALSE))</f>
        <v>3-Moderé</v>
      </c>
      <c r="L62" s="126"/>
      <c r="M62" s="127"/>
      <c r="N62" s="27"/>
      <c r="O62" s="27"/>
      <c r="P62" s="27"/>
      <c r="Q62" s="57"/>
      <c r="R62" s="35"/>
      <c r="S62" s="7">
        <f t="shared" si="59"/>
        <v>1</v>
      </c>
      <c r="T62" s="35">
        <f t="shared" si="59"/>
        <v>1</v>
      </c>
      <c r="U62" s="3">
        <f t="shared" si="57"/>
        <v>1</v>
      </c>
      <c r="V62" s="163">
        <f t="shared" si="58"/>
        <v>1</v>
      </c>
      <c r="W62" s="162">
        <f>IF(ISERROR(VLOOKUP(H62,'Directive OSH09 (FR)'!$O$6:$P$10,2,FALSE)),"",VLOOKUP(H62,'Directive OSH09 (FR)'!$O$6:$P$10,2,FALSE))</f>
        <v>4</v>
      </c>
      <c r="X62" s="3">
        <f>IF(ISERROR(VLOOKUP(I62,'Directive OSH09 (FR)'!$O$13:$P$17,2,FALSE)),"",VLOOKUP(I62,'Directive OSH09 (FR)'!$O$13:$P$17,2,FALSE))</f>
        <v>8</v>
      </c>
      <c r="Y62" s="3">
        <f t="shared" si="55"/>
        <v>3</v>
      </c>
      <c r="Z62" s="196"/>
      <c r="AA62" s="418"/>
      <c r="AB62" s="418"/>
      <c r="AC62" s="420"/>
      <c r="AD62" s="667"/>
      <c r="AE62" s="651"/>
      <c r="AF62" s="314"/>
      <c r="AG62" s="8"/>
      <c r="AH62" s="8"/>
      <c r="AI62" s="652"/>
    </row>
    <row r="63" spans="1:207" ht="25.5">
      <c r="A63" s="261" t="s">
        <v>485</v>
      </c>
      <c r="B63" s="8" t="s">
        <v>496</v>
      </c>
      <c r="C63" s="8" t="s">
        <v>494</v>
      </c>
      <c r="D63" s="90" t="s">
        <v>499</v>
      </c>
      <c r="E63" s="266" t="s">
        <v>39</v>
      </c>
      <c r="F63" s="267">
        <v>12</v>
      </c>
      <c r="G63" s="256" t="s">
        <v>489</v>
      </c>
      <c r="H63" s="7" t="s">
        <v>38</v>
      </c>
      <c r="I63" s="8" t="s">
        <v>48</v>
      </c>
      <c r="J63" s="8">
        <f t="shared" si="60"/>
        <v>32</v>
      </c>
      <c r="K63" s="14" t="str">
        <f>IF(ISERROR(VLOOKUP(Y63,'Directive OSH09 (FR)'!$T$6:$U$10,2,FALSE)),"",VLOOKUP(Y63,'Directive OSH09 (FR)'!$T$6:$U$10,2,FALSE))</f>
        <v>3-Moderé</v>
      </c>
      <c r="L63" s="126"/>
      <c r="M63" s="127"/>
      <c r="N63" s="27"/>
      <c r="O63" s="27"/>
      <c r="P63" s="27"/>
      <c r="Q63" s="57"/>
      <c r="R63" s="35"/>
      <c r="S63" s="7">
        <f t="shared" si="56"/>
        <v>1</v>
      </c>
      <c r="T63" s="35">
        <f t="shared" si="56"/>
        <v>1</v>
      </c>
      <c r="U63" s="3">
        <f t="shared" si="57"/>
        <v>1</v>
      </c>
      <c r="V63" s="163">
        <f t="shared" si="58"/>
        <v>1</v>
      </c>
      <c r="W63" s="162">
        <f>IF(ISERROR(VLOOKUP(H63,'Directive OSH09 (FR)'!$O$6:$P$10,2,FALSE)),"",VLOOKUP(H63,'Directive OSH09 (FR)'!$O$6:$P$10,2,FALSE))</f>
        <v>4</v>
      </c>
      <c r="X63" s="3">
        <f>IF(ISERROR(VLOOKUP(I63,'Directive OSH09 (FR)'!$O$13:$P$17,2,FALSE)),"",VLOOKUP(I63,'Directive OSH09 (FR)'!$O$13:$P$17,2,FALSE))</f>
        <v>8</v>
      </c>
      <c r="Y63" s="3">
        <f t="shared" ref="Y63" si="62">IF(J63="","",IF(J63&gt;=161,5,IF(J63&gt;=65,4,IF(J63&gt;=20,3,IF(J63&gt;=9,2,1)))))</f>
        <v>3</v>
      </c>
      <c r="Z63" s="196"/>
      <c r="AA63" s="418"/>
      <c r="AB63" s="418"/>
      <c r="AC63" s="420"/>
      <c r="AD63" s="667"/>
      <c r="AE63" s="651"/>
      <c r="AF63" s="314"/>
      <c r="AG63" s="8"/>
      <c r="AH63" s="8">
        <f t="shared" si="61"/>
        <v>0</v>
      </c>
      <c r="AI63" s="652"/>
    </row>
    <row r="64" spans="1:207" ht="9" customHeight="1">
      <c r="A64" s="405"/>
      <c r="B64" s="62"/>
      <c r="C64" s="62"/>
      <c r="D64" s="62"/>
      <c r="E64" s="293"/>
      <c r="F64" s="282"/>
      <c r="G64" s="458"/>
      <c r="H64" s="61"/>
      <c r="I64" s="62"/>
      <c r="J64" s="62" t="str">
        <f t="shared" ref="J64" si="63">IF(ISERROR(W64*X64),"",W64*X64)</f>
        <v/>
      </c>
      <c r="K64" s="63" t="str">
        <f>IF(ISERROR(VLOOKUP(Y64,'Directive OSH09 (FR)'!$T$6:$U$10,2,FALSE)),"",VLOOKUP(Y64,'Directive OSH09 (FR)'!$T$6:$U$10,2,FALSE))</f>
        <v/>
      </c>
      <c r="L64" s="61"/>
      <c r="M64" s="64"/>
      <c r="N64" s="64"/>
      <c r="O64" s="64"/>
      <c r="P64" s="64"/>
      <c r="Q64" s="65"/>
      <c r="R64" s="66"/>
      <c r="S64" s="61">
        <f t="shared" ref="S64:T64" si="64">U64</f>
        <v>0</v>
      </c>
      <c r="T64" s="66">
        <f t="shared" si="64"/>
        <v>0</v>
      </c>
      <c r="U64" s="164">
        <f>IF(A64="",0,IF(Q$57="",1,IF(Q$57+$U$57*365&lt;$U$1,1,0)))</f>
        <v>0</v>
      </c>
      <c r="V64" s="165">
        <f>IF(A64="",0,IF(Q$57="",1,IF(Q$57+$V$57*365&lt;$U$1,1,0)))</f>
        <v>0</v>
      </c>
      <c r="W64" s="162" t="str">
        <f>IF(ISERROR(VLOOKUP(H64,'Directive OSH09 (FR)'!$O$6:$P$10,2,FALSE)),"",VLOOKUP(H64,'Directive OSH09 (FR)'!$O$6:$P$10,2,FALSE))</f>
        <v/>
      </c>
      <c r="X64" s="3" t="str">
        <f>IF(ISERROR(VLOOKUP(I64,'Directive OSH09 (FR)'!$O$13:$P$17,2,FALSE)),"",VLOOKUP(I64,'Directive OSH09 (FR)'!$O$13:$P$17,2,FALSE))</f>
        <v/>
      </c>
      <c r="Y64" s="3" t="str">
        <f t="shared" ref="Y64" si="65">IF(J64="","",IF(J64&gt;=161,5,IF(J64&gt;=65,4,IF(J64&gt;=20,3,IF(J64&gt;=9,2,1)))))</f>
        <v/>
      </c>
      <c r="Z64" s="177"/>
      <c r="AA64" s="418"/>
      <c r="AB64" s="418"/>
      <c r="AC64" s="420"/>
      <c r="AD64" s="667"/>
      <c r="AE64" s="651"/>
      <c r="AF64" s="642"/>
      <c r="AG64" s="62"/>
      <c r="AH64" s="62"/>
      <c r="AI64" s="650"/>
    </row>
    <row r="65" spans="1:207" s="517" customFormat="1" ht="16.5" customHeight="1">
      <c r="A65" s="403" t="s">
        <v>279</v>
      </c>
      <c r="B65" s="398"/>
      <c r="C65" s="398"/>
      <c r="D65" s="398"/>
      <c r="E65" s="370"/>
      <c r="F65" s="371"/>
      <c r="G65" s="464"/>
      <c r="H65" s="412"/>
      <c r="I65" s="398"/>
      <c r="J65" s="398">
        <f>IF(SUM(J66:J70)=0,"",MAX(J66:J70))</f>
        <v>16</v>
      </c>
      <c r="K65" s="356" t="str">
        <f>IF(ISERROR(VLOOKUP(Y65,'Directive OSH09 (FR)'!$T$6:$U$10,2,FALSE)),"",VLOOKUP(Y65,'Directive OSH09 (FR)'!$T$6:$U$10,2,FALSE))</f>
        <v>2-Tolérable</v>
      </c>
      <c r="L65" s="357" t="str">
        <f>IF(ISERROR(VLOOKUP($A65,Dangers!$B$4:$G$1001,4,FALSE)),"ERR",IF(ISBLANK(VLOOKUP($A65,Dangers!$B$4:$G$1001,4,FALSE)),"","Yes"))</f>
        <v/>
      </c>
      <c r="M65" s="358" t="str">
        <f>IF(ISERROR(VLOOKUP($A65,Dangers!$B$4:$G$1001,6,FALSE)),"ERR",IF(ISBLANK((VLOOKUP($A65,Dangers!$B$4:$G$1001,6,FALSE))),"","Yes"))</f>
        <v/>
      </c>
      <c r="N65" s="358"/>
      <c r="O65" s="359"/>
      <c r="P65" s="358"/>
      <c r="Q65" s="360" t="str">
        <f>IF(OR(L65="Yes",M65="Yes"),MAX(Q66:Q70),"")</f>
        <v/>
      </c>
      <c r="R65" s="361"/>
      <c r="S65" s="357">
        <f>IF(L65="Yes",IF(SUM(S66:S70)=0,0,1),2)</f>
        <v>2</v>
      </c>
      <c r="T65" s="361">
        <f>IF(M65="Yes",IF(SUM(T66:T70)=0,0,1),2)</f>
        <v>2</v>
      </c>
      <c r="U65" s="362">
        <v>0</v>
      </c>
      <c r="V65" s="363">
        <v>0</v>
      </c>
      <c r="W65" s="364" t="str">
        <f>IF(ISERROR(VLOOKUP(H65,'Directive OSH09 (FR)'!$O$6:$P$10,2,FALSE)),"",VLOOKUP(H65,'Directive OSH09 (FR)'!$O$6:$P$10,2,FALSE))</f>
        <v/>
      </c>
      <c r="X65" s="362" t="str">
        <f>IF(ISERROR(VLOOKUP(I65,'Directive OSH09 (FR)'!$O$13:$P$17,2,FALSE)),"",VLOOKUP(I65,'Directive OSH09 (FR)'!$O$13:$P$17,2,FALSE))</f>
        <v/>
      </c>
      <c r="Y65" s="362">
        <f>IF(J65="","",IF(J65&gt;=161,5,IF(J65&gt;=65,4,IF(J65&gt;=20,3,IF(J65&gt;=9,2,1)))))</f>
        <v>2</v>
      </c>
      <c r="Z65" s="365"/>
      <c r="AA65" s="365"/>
      <c r="AB65" s="365"/>
      <c r="AC65" s="368"/>
      <c r="AD65" s="665"/>
      <c r="AE65" s="644"/>
      <c r="AF65" s="518"/>
      <c r="AG65" s="398"/>
      <c r="AH65" s="398"/>
      <c r="AI65" s="645"/>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row>
    <row r="66" spans="1:207" ht="102">
      <c r="A66" s="261" t="s">
        <v>500</v>
      </c>
      <c r="B66" s="255" t="s">
        <v>501</v>
      </c>
      <c r="C66" s="8" t="s">
        <v>502</v>
      </c>
      <c r="D66" s="255" t="s">
        <v>503</v>
      </c>
      <c r="E66" s="266" t="s">
        <v>36</v>
      </c>
      <c r="F66" s="267">
        <v>12</v>
      </c>
      <c r="G66" s="256" t="s">
        <v>504</v>
      </c>
      <c r="H66" s="7" t="s">
        <v>35</v>
      </c>
      <c r="I66" s="8" t="s">
        <v>46</v>
      </c>
      <c r="J66" s="8">
        <f>IF(ISERROR(W66*X66),"",W66*X66)</f>
        <v>2</v>
      </c>
      <c r="K66" s="14" t="str">
        <f>IF(ISERROR(VLOOKUP(Y66,'Directive OSH09 (FR)'!$T$6:$U$10,2,FALSE)),"",VLOOKUP(Y66,'Directive OSH09 (FR)'!$T$6:$U$10,2,FALSE))</f>
        <v>1-Negligeable</v>
      </c>
      <c r="L66" s="126"/>
      <c r="M66" s="127"/>
      <c r="N66" s="27"/>
      <c r="O66" s="27"/>
      <c r="P66" s="27"/>
      <c r="Q66" s="57"/>
      <c r="R66" s="35"/>
      <c r="S66" s="7">
        <f t="shared" ref="S66:T67" si="66">U66</f>
        <v>1</v>
      </c>
      <c r="T66" s="35">
        <f t="shared" si="66"/>
        <v>1</v>
      </c>
      <c r="U66" s="3">
        <f>IF(A66="",0,IF(Q$66="",1,IF(Q$66+$U$66*365&lt;$U$1,1,0)))</f>
        <v>1</v>
      </c>
      <c r="V66" s="163">
        <f>IF(A66="",0,IF(Q$66="",1,IF(Q$66+$V$66*365&lt;$U$1,1,0)))</f>
        <v>1</v>
      </c>
      <c r="W66" s="162">
        <f>IF(ISERROR(VLOOKUP(H66,'Directive OSH09 (FR)'!$O$6:$P$10,2,FALSE)),"",VLOOKUP(H66,'Directive OSH09 (FR)'!$O$6:$P$10,2,FALSE))</f>
        <v>2</v>
      </c>
      <c r="X66" s="3">
        <f>IF(ISERROR(VLOOKUP(I66,'Directive OSH09 (FR)'!$O$13:$P$17,2,FALSE)),"",VLOOKUP(I66,'Directive OSH09 (FR)'!$O$13:$P$17,2,FALSE))</f>
        <v>1</v>
      </c>
      <c r="Y66" s="3">
        <f>IF(J66="","",IF(J66&gt;=161,5,IF(J66&gt;=65,4,IF(J66&gt;=20,3,IF(J66&gt;=9,2,1)))))</f>
        <v>1</v>
      </c>
      <c r="Z66" s="210"/>
      <c r="AA66" s="418"/>
      <c r="AB66" s="418"/>
      <c r="AC66" s="420"/>
      <c r="AD66" s="667"/>
      <c r="AE66" s="651"/>
      <c r="AF66" s="314"/>
      <c r="AG66" s="8"/>
      <c r="AH66" s="8">
        <f>IF(ISERROR(AU66*AV66),"",AU66*AV66)</f>
        <v>0</v>
      </c>
      <c r="AI66" s="647"/>
    </row>
    <row r="67" spans="1:207" ht="38.25">
      <c r="A67" s="261" t="s">
        <v>442</v>
      </c>
      <c r="B67" s="255" t="s">
        <v>505</v>
      </c>
      <c r="C67" s="8" t="s">
        <v>506</v>
      </c>
      <c r="D67" s="255" t="s">
        <v>507</v>
      </c>
      <c r="E67" s="266" t="s">
        <v>36</v>
      </c>
      <c r="F67" s="267">
        <v>12</v>
      </c>
      <c r="G67" s="321" t="s">
        <v>508</v>
      </c>
      <c r="H67" s="7" t="s">
        <v>35</v>
      </c>
      <c r="I67" s="8" t="s">
        <v>48</v>
      </c>
      <c r="J67" s="8">
        <f>IF(ISERROR(W67*X67),"",W67*X67)</f>
        <v>16</v>
      </c>
      <c r="K67" s="14" t="str">
        <f>IF(ISERROR(VLOOKUP(Y67,'Directive OSH09 (FR)'!$T$6:$U$10,2,FALSE)),"",VLOOKUP(Y67,'Directive OSH09 (FR)'!$T$6:$U$10,2,FALSE))</f>
        <v>2-Tolérable</v>
      </c>
      <c r="L67" s="126"/>
      <c r="M67" s="127"/>
      <c r="N67" s="27"/>
      <c r="O67" s="27"/>
      <c r="P67" s="27"/>
      <c r="Q67" s="57"/>
      <c r="R67" s="35"/>
      <c r="S67" s="7">
        <f t="shared" si="66"/>
        <v>1</v>
      </c>
      <c r="T67" s="35">
        <f t="shared" si="66"/>
        <v>1</v>
      </c>
      <c r="U67" s="3">
        <f>IF(A67="",0,IF(Q$137="",1,IF(Q$137+$U$90*365&lt;$U$1,1,0)))</f>
        <v>1</v>
      </c>
      <c r="V67" s="163">
        <f>IF(A67="",0,IF(Q$137="",1,IF(Q$137+$V$90*365&lt;$U$1,1,0)))</f>
        <v>1</v>
      </c>
      <c r="W67" s="162">
        <f>IF(ISERROR(VLOOKUP(H67,'Directive OSH09 (FR)'!$O$6:$P$10,2,FALSE)),"",VLOOKUP(H67,'Directive OSH09 (FR)'!$O$6:$P$10,2,FALSE))</f>
        <v>2</v>
      </c>
      <c r="X67" s="3">
        <f>IF(ISERROR(VLOOKUP(I67,'Directive OSH09 (FR)'!$O$13:$P$17,2,FALSE)),"",VLOOKUP(I67,'Directive OSH09 (FR)'!$O$13:$P$17,2,FALSE))</f>
        <v>8</v>
      </c>
      <c r="Y67" s="3">
        <f t="shared" ref="Y67" si="67">IF(J67="","",IF(J67&gt;=161,5,IF(J67&gt;=65,4,IF(J67&gt;=20,3,IF(J67&gt;=9,2,1)))))</f>
        <v>2</v>
      </c>
      <c r="Z67" s="210"/>
      <c r="AA67" s="418"/>
      <c r="AB67" s="418"/>
      <c r="AC67" s="420"/>
      <c r="AD67" s="667"/>
      <c r="AE67" s="651"/>
      <c r="AF67" s="314"/>
      <c r="AG67" s="255"/>
      <c r="AH67" s="8">
        <f t="shared" ref="AH67" si="68">IF(ISERROR(AU67*AV67),"",AU67*AV67)</f>
        <v>0</v>
      </c>
      <c r="AI67" s="653"/>
    </row>
    <row r="68" spans="1:207">
      <c r="A68" s="261"/>
      <c r="B68" s="8"/>
      <c r="C68" s="8"/>
      <c r="D68" s="8"/>
      <c r="E68" s="266"/>
      <c r="F68" s="267"/>
      <c r="G68" s="321"/>
      <c r="H68" s="7"/>
      <c r="I68" s="8"/>
      <c r="J68" s="8" t="str">
        <f t="shared" ref="J68:J70" si="69">IF(ISERROR(W68*X68),"",W68*X68)</f>
        <v/>
      </c>
      <c r="K68" s="14" t="str">
        <f>IF(ISERROR(VLOOKUP(Y68,'Directive OSH09 (FR)'!$T$6:$U$10,2,FALSE)),"",VLOOKUP(Y68,'Directive OSH09 (FR)'!$T$6:$U$10,2,FALSE))</f>
        <v/>
      </c>
      <c r="L68" s="126"/>
      <c r="M68" s="127"/>
      <c r="N68" s="27"/>
      <c r="O68" s="27"/>
      <c r="P68" s="27"/>
      <c r="Q68" s="57"/>
      <c r="R68" s="35"/>
      <c r="S68" s="7">
        <f t="shared" ref="S68:T70" si="70">U68</f>
        <v>0</v>
      </c>
      <c r="T68" s="35">
        <f t="shared" si="70"/>
        <v>0</v>
      </c>
      <c r="U68" s="3">
        <f>IF(A68="",0,IF(Q$65="",1,IF(Q$65+$U$65*365&lt;$U$1,1,0)))</f>
        <v>0</v>
      </c>
      <c r="V68" s="163">
        <f>IF(A68="",0,IF(Q$65="",1,IF(Q$65+$V$65*365&lt;$U$1,1,0)))</f>
        <v>0</v>
      </c>
      <c r="W68" s="162" t="str">
        <f>IF(ISERROR(VLOOKUP(H68,'Directive OSH09 (FR)'!$O$6:$P$10,2,FALSE)),"",VLOOKUP(H68,'Directive OSH09 (FR)'!$O$6:$P$10,2,FALSE))</f>
        <v/>
      </c>
      <c r="X68" s="3" t="str">
        <f>IF(ISERROR(VLOOKUP(I68,'Directive OSH09 (FR)'!$O$13:$P$17,2,FALSE)),"",VLOOKUP(I68,'Directive OSH09 (FR)'!$O$13:$P$17,2,FALSE))</f>
        <v/>
      </c>
      <c r="Y68" s="3" t="str">
        <f t="shared" ref="Y68:Y70" si="71">IF(J68="","",IF(J68&gt;=161,5,IF(J68&gt;=65,4,IF(J68&gt;=20,3,IF(J68&gt;=9,2,1)))))</f>
        <v/>
      </c>
      <c r="Z68" s="177"/>
      <c r="AA68" s="418"/>
      <c r="AB68" s="418"/>
      <c r="AC68" s="420"/>
      <c r="AD68" s="667"/>
      <c r="AE68" s="651"/>
      <c r="AF68" s="314"/>
      <c r="AG68" s="8"/>
      <c r="AH68" s="8"/>
      <c r="AI68" s="649"/>
    </row>
    <row r="69" spans="1:207">
      <c r="A69" s="261"/>
      <c r="B69" s="8"/>
      <c r="C69" s="8"/>
      <c r="D69" s="8"/>
      <c r="E69" s="266"/>
      <c r="F69" s="267"/>
      <c r="G69" s="321"/>
      <c r="H69" s="7"/>
      <c r="I69" s="8"/>
      <c r="J69" s="8" t="str">
        <f t="shared" si="69"/>
        <v/>
      </c>
      <c r="K69" s="14" t="str">
        <f>IF(ISERROR(VLOOKUP(Y69,'Directive OSH09 (FR)'!$T$6:$U$10,2,FALSE)),"",VLOOKUP(Y69,'Directive OSH09 (FR)'!$T$6:$U$10,2,FALSE))</f>
        <v/>
      </c>
      <c r="L69" s="126"/>
      <c r="M69" s="127"/>
      <c r="N69" s="27"/>
      <c r="O69" s="27"/>
      <c r="P69" s="27"/>
      <c r="Q69" s="57"/>
      <c r="R69" s="35"/>
      <c r="S69" s="7">
        <f t="shared" si="70"/>
        <v>0</v>
      </c>
      <c r="T69" s="35">
        <f t="shared" si="70"/>
        <v>0</v>
      </c>
      <c r="U69" s="3">
        <f>IF(A69="",0,IF(Q$65="",1,IF(Q$65+$U$65*365&lt;$U$1,1,0)))</f>
        <v>0</v>
      </c>
      <c r="V69" s="163">
        <f>IF(A69="",0,IF(Q$65="",1,IF(Q$65+$V$65*365&lt;$U$1,1,0)))</f>
        <v>0</v>
      </c>
      <c r="W69" s="162" t="str">
        <f>IF(ISERROR(VLOOKUP(H69,'Directive OSH09 (FR)'!$O$6:$P$10,2,FALSE)),"",VLOOKUP(H69,'Directive OSH09 (FR)'!$O$6:$P$10,2,FALSE))</f>
        <v/>
      </c>
      <c r="X69" s="3" t="str">
        <f>IF(ISERROR(VLOOKUP(I69,'Directive OSH09 (FR)'!$O$13:$P$17,2,FALSE)),"",VLOOKUP(I69,'Directive OSH09 (FR)'!$O$13:$P$17,2,FALSE))</f>
        <v/>
      </c>
      <c r="Y69" s="3" t="str">
        <f t="shared" si="71"/>
        <v/>
      </c>
      <c r="Z69" s="177"/>
      <c r="AA69" s="418"/>
      <c r="AB69" s="418"/>
      <c r="AC69" s="420"/>
      <c r="AD69" s="667"/>
      <c r="AE69" s="651"/>
      <c r="AF69" s="314"/>
      <c r="AG69" s="8"/>
      <c r="AH69" s="8"/>
      <c r="AI69" s="649"/>
    </row>
    <row r="70" spans="1:207" ht="5.25" customHeight="1">
      <c r="A70" s="405"/>
      <c r="B70" s="62"/>
      <c r="C70" s="62"/>
      <c r="D70" s="62"/>
      <c r="E70" s="293"/>
      <c r="F70" s="282"/>
      <c r="G70" s="458"/>
      <c r="H70" s="61"/>
      <c r="I70" s="62"/>
      <c r="J70" s="62" t="str">
        <f t="shared" si="69"/>
        <v/>
      </c>
      <c r="K70" s="63" t="str">
        <f>IF(ISERROR(VLOOKUP(Y70,'Directive OSH09 (FR)'!$T$6:$U$10,2,FALSE)),"",VLOOKUP(Y70,'Directive OSH09 (FR)'!$T$6:$U$10,2,FALSE))</f>
        <v/>
      </c>
      <c r="L70" s="61"/>
      <c r="M70" s="64"/>
      <c r="N70" s="64"/>
      <c r="O70" s="64"/>
      <c r="P70" s="64"/>
      <c r="Q70" s="65"/>
      <c r="R70" s="66"/>
      <c r="S70" s="61">
        <f t="shared" si="70"/>
        <v>0</v>
      </c>
      <c r="T70" s="66">
        <f t="shared" si="70"/>
        <v>0</v>
      </c>
      <c r="U70" s="164">
        <f>IF(A70="",0,IF(Q$65="",1,IF(Q$65+$U$65*365&lt;$U$1,1,0)))</f>
        <v>0</v>
      </c>
      <c r="V70" s="165">
        <f>IF(A70="",0,IF(Q$65="",1,IF(Q$65+$V$65*365&lt;$U$1,1,0)))</f>
        <v>0</v>
      </c>
      <c r="W70" s="162" t="str">
        <f>IF(ISERROR(VLOOKUP(H70,'Directive OSH09 (FR)'!$O$6:$P$10,2,FALSE)),"",VLOOKUP(H70,'Directive OSH09 (FR)'!$O$6:$P$10,2,FALSE))</f>
        <v/>
      </c>
      <c r="X70" s="3" t="str">
        <f>IF(ISERROR(VLOOKUP(I70,'Directive OSH09 (FR)'!$O$13:$P$17,2,FALSE)),"",VLOOKUP(I70,'Directive OSH09 (FR)'!$O$13:$P$17,2,FALSE))</f>
        <v/>
      </c>
      <c r="Y70" s="3" t="str">
        <f t="shared" si="71"/>
        <v/>
      </c>
      <c r="Z70" s="177"/>
      <c r="AA70" s="418"/>
      <c r="AB70" s="418"/>
      <c r="AC70" s="420"/>
      <c r="AD70" s="667"/>
      <c r="AE70" s="651"/>
      <c r="AF70" s="642"/>
      <c r="AG70" s="62"/>
      <c r="AH70" s="62"/>
      <c r="AI70" s="650"/>
    </row>
    <row r="71" spans="1:207" s="517" customFormat="1">
      <c r="A71" s="403" t="s">
        <v>280</v>
      </c>
      <c r="B71" s="398"/>
      <c r="C71" s="398"/>
      <c r="D71" s="398"/>
      <c r="E71" s="370"/>
      <c r="F71" s="371"/>
      <c r="G71" s="464"/>
      <c r="H71" s="412"/>
      <c r="I71" s="398"/>
      <c r="J71" s="398">
        <f>IF(SUM(J72:J76)=0,"",MAX(J72:J76))</f>
        <v>16</v>
      </c>
      <c r="K71" s="356" t="str">
        <f>IF(ISERROR(VLOOKUP(Y71,'Directive OSH09 (FR)'!$T$6:$U$10,2,FALSE)),"",VLOOKUP(Y71,'Directive OSH09 (FR)'!$T$6:$U$10,2,FALSE))</f>
        <v>2-Tolérable</v>
      </c>
      <c r="L71" s="357" t="str">
        <f>IF(ISERROR(VLOOKUP($A71,Dangers!$B$4:$G$1001,4,FALSE)),"ERR",IF(ISBLANK(VLOOKUP($A71,Dangers!$B$4:$G$1001,4,FALSE)),"","Yes"))</f>
        <v>Yes</v>
      </c>
      <c r="M71" s="358" t="str">
        <f>IF(ISERROR(VLOOKUP($A71,Dangers!$B$4:$G$1001,6,FALSE)),"ERR",IF(ISBLANK((VLOOKUP($A71,Dangers!$B$4:$G$1001,6,FALSE))),"","Yes"))</f>
        <v>Yes</v>
      </c>
      <c r="N71" s="358"/>
      <c r="O71" s="359"/>
      <c r="P71" s="358"/>
      <c r="Q71" s="360">
        <f>IF(OR(L71="Yes",M71="Yes"),MAX(Q72:Q76),"")</f>
        <v>0</v>
      </c>
      <c r="R71" s="361"/>
      <c r="S71" s="357">
        <f>IF(L71="Yes",IF(SUM(S72:S76)=0,0,1),2)</f>
        <v>0</v>
      </c>
      <c r="T71" s="361">
        <f>IF(M71="Yes",IF(SUM(T72:T76)=0,0,1),2)</f>
        <v>0</v>
      </c>
      <c r="U71" s="362">
        <v>5</v>
      </c>
      <c r="V71" s="363">
        <v>5</v>
      </c>
      <c r="W71" s="364" t="str">
        <f>IF(ISERROR(VLOOKUP(H71,'Directive OSH09 (FR)'!$O$6:$P$10,2,FALSE)),"",VLOOKUP(H71,'Directive OSH09 (FR)'!$O$6:$P$10,2,FALSE))</f>
        <v/>
      </c>
      <c r="X71" s="362" t="str">
        <f>IF(ISERROR(VLOOKUP(I71,'Directive OSH09 (FR)'!$O$13:$P$17,2,FALSE)),"",VLOOKUP(I71,'Directive OSH09 (FR)'!$O$13:$P$17,2,FALSE))</f>
        <v/>
      </c>
      <c r="Y71" s="362">
        <f>IF(J71="","",IF(J71&gt;=161,5,IF(J71&gt;=65,4,IF(J71&gt;=20,3,IF(J71&gt;=9,2,1)))))</f>
        <v>2</v>
      </c>
      <c r="Z71" s="365"/>
      <c r="AA71" s="365"/>
      <c r="AB71" s="365"/>
      <c r="AC71" s="368"/>
      <c r="AD71" s="665"/>
      <c r="AE71" s="644"/>
      <c r="AF71" s="518"/>
      <c r="AG71" s="398"/>
      <c r="AH71" s="398"/>
      <c r="AI71" s="645"/>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6"/>
      <c r="BZ71" s="366"/>
      <c r="CA71" s="366"/>
      <c r="CB71" s="366"/>
      <c r="CC71" s="366"/>
      <c r="CD71" s="366"/>
      <c r="CE71" s="366"/>
      <c r="CF71" s="366"/>
      <c r="CG71" s="366"/>
      <c r="CH71" s="366"/>
      <c r="CI71" s="366"/>
      <c r="CJ71" s="366"/>
      <c r="CK71" s="366"/>
      <c r="CL71" s="366"/>
      <c r="CM71" s="366"/>
      <c r="CN71" s="366"/>
      <c r="CO71" s="366"/>
      <c r="CP71" s="366"/>
      <c r="CQ71" s="366"/>
      <c r="CR71" s="366"/>
      <c r="CS71" s="366"/>
      <c r="CT71" s="366"/>
      <c r="CU71" s="366"/>
      <c r="CV71" s="366"/>
      <c r="CW71" s="366"/>
      <c r="CX71" s="366"/>
      <c r="CY71" s="366"/>
      <c r="CZ71" s="366"/>
      <c r="DA71" s="366"/>
      <c r="DB71" s="366"/>
      <c r="DC71" s="366"/>
      <c r="DD71" s="366"/>
      <c r="DE71" s="366"/>
      <c r="DF71" s="366"/>
      <c r="DG71" s="366"/>
      <c r="DH71" s="366"/>
      <c r="DI71" s="366"/>
      <c r="DJ71" s="366"/>
      <c r="DK71" s="366"/>
      <c r="DL71" s="366"/>
      <c r="DM71" s="366"/>
      <c r="DN71" s="366"/>
      <c r="DO71" s="366"/>
      <c r="DP71" s="366"/>
      <c r="DQ71" s="366"/>
      <c r="DR71" s="366"/>
      <c r="DS71" s="366"/>
      <c r="DT71" s="366"/>
      <c r="DU71" s="366"/>
      <c r="DV71" s="366"/>
      <c r="DW71" s="366"/>
      <c r="DX71" s="366"/>
      <c r="DY71" s="366"/>
      <c r="DZ71" s="366"/>
      <c r="EA71" s="366"/>
      <c r="EB71" s="366"/>
      <c r="EC71" s="366"/>
      <c r="ED71" s="366"/>
      <c r="EE71" s="366"/>
      <c r="EF71" s="366"/>
      <c r="EG71" s="366"/>
      <c r="EH71" s="366"/>
      <c r="EI71" s="366"/>
      <c r="EJ71" s="366"/>
      <c r="EK71" s="366"/>
      <c r="EL71" s="366"/>
      <c r="EM71" s="366"/>
      <c r="EN71" s="366"/>
      <c r="EO71" s="366"/>
      <c r="EP71" s="366"/>
      <c r="EQ71" s="366"/>
      <c r="ER71" s="366"/>
      <c r="ES71" s="366"/>
      <c r="ET71" s="366"/>
      <c r="EU71" s="366"/>
      <c r="EV71" s="366"/>
      <c r="EW71" s="366"/>
      <c r="EX71" s="366"/>
      <c r="EY71" s="366"/>
      <c r="EZ71" s="366"/>
      <c r="FA71" s="366"/>
      <c r="FB71" s="366"/>
      <c r="FC71" s="366"/>
      <c r="FD71" s="366"/>
      <c r="FE71" s="366"/>
      <c r="FF71" s="366"/>
      <c r="FG71" s="366"/>
      <c r="FH71" s="366"/>
      <c r="FI71" s="366"/>
      <c r="FJ71" s="366"/>
      <c r="FK71" s="366"/>
      <c r="FL71" s="366"/>
      <c r="FM71" s="366"/>
      <c r="FN71" s="366"/>
      <c r="FO71" s="366"/>
      <c r="FP71" s="366"/>
      <c r="FQ71" s="366"/>
      <c r="FR71" s="366"/>
      <c r="FS71" s="366"/>
      <c r="FT71" s="366"/>
      <c r="FU71" s="366"/>
      <c r="FV71" s="366"/>
      <c r="FW71" s="366"/>
      <c r="FX71" s="366"/>
      <c r="FY71" s="366"/>
      <c r="FZ71" s="366"/>
      <c r="GA71" s="366"/>
      <c r="GB71" s="366"/>
      <c r="GC71" s="366"/>
      <c r="GD71" s="366"/>
      <c r="GE71" s="366"/>
      <c r="GF71" s="366"/>
      <c r="GG71" s="366"/>
      <c r="GH71" s="366"/>
      <c r="GI71" s="366"/>
      <c r="GJ71" s="366"/>
      <c r="GK71" s="366"/>
      <c r="GL71" s="366"/>
      <c r="GM71" s="366"/>
      <c r="GN71" s="366"/>
      <c r="GO71" s="366"/>
      <c r="GP71" s="366"/>
      <c r="GQ71" s="366"/>
      <c r="GR71" s="366"/>
      <c r="GS71" s="366"/>
      <c r="GT71" s="366"/>
      <c r="GU71" s="366"/>
      <c r="GV71" s="366"/>
      <c r="GW71" s="366"/>
      <c r="GX71" s="366"/>
      <c r="GY71" s="366"/>
    </row>
    <row r="72" spans="1:207" ht="38.25">
      <c r="A72" s="261"/>
      <c r="B72" s="8" t="s">
        <v>509</v>
      </c>
      <c r="C72" s="8" t="s">
        <v>1315</v>
      </c>
      <c r="D72" s="8" t="s">
        <v>510</v>
      </c>
      <c r="E72" s="266" t="s">
        <v>39</v>
      </c>
      <c r="F72" s="283">
        <v>12</v>
      </c>
      <c r="G72" s="321" t="s">
        <v>511</v>
      </c>
      <c r="H72" s="7" t="s">
        <v>35</v>
      </c>
      <c r="I72" s="8" t="s">
        <v>48</v>
      </c>
      <c r="J72" s="8">
        <f>IF(ISERROR(W72*X72),"",W72*X72)</f>
        <v>16</v>
      </c>
      <c r="K72" s="14" t="str">
        <f>IF(ISERROR(VLOOKUP(Y72,'Directive OSH09 (FR)'!$T$6:$U$10,2,FALSE)),"",VLOOKUP(Y72,'Directive OSH09 (FR)'!$T$6:$U$10,2,FALSE))</f>
        <v>2-Tolérable</v>
      </c>
      <c r="L72" s="126"/>
      <c r="M72" s="127"/>
      <c r="N72" s="27"/>
      <c r="O72" s="27"/>
      <c r="P72" s="27"/>
      <c r="Q72" s="57"/>
      <c r="R72" s="35"/>
      <c r="S72" s="7">
        <f>U72</f>
        <v>0</v>
      </c>
      <c r="T72" s="35">
        <f>V72</f>
        <v>0</v>
      </c>
      <c r="U72" s="3">
        <f>IF(A72="",0,IF(Q$24="",1,IF(Q$24+$U$24*365&lt;$U$1,1,0)))</f>
        <v>0</v>
      </c>
      <c r="V72" s="163">
        <f>IF(A72="",0,IF(Q$24="",1,IF(Q$24+$V$24*365&lt;$U$1,1,0)))</f>
        <v>0</v>
      </c>
      <c r="W72" s="162">
        <f>IF(ISERROR(VLOOKUP(H72,'Directive OSH09 (FR)'!$O$6:$P$10,2,FALSE)),"",VLOOKUP(H72,'Directive OSH09 (FR)'!$O$6:$P$10,2,FALSE))</f>
        <v>2</v>
      </c>
      <c r="X72" s="3">
        <f>IF(ISERROR(VLOOKUP(I72,'Directive OSH09 (FR)'!$O$13:$P$17,2,FALSE)),"",VLOOKUP(I72,'Directive OSH09 (FR)'!$O$13:$P$17,2,FALSE))</f>
        <v>8</v>
      </c>
      <c r="Y72" s="3">
        <f>IF(J72="","",IF(J72&gt;=161,5,IF(J72&gt;=65,4,IF(J72&gt;=20,3,IF(J72&gt;=9,2,1)))))</f>
        <v>2</v>
      </c>
      <c r="Z72" s="417"/>
      <c r="AA72" s="418"/>
      <c r="AB72" s="418"/>
      <c r="AC72" s="420"/>
      <c r="AD72" s="667"/>
      <c r="AE72" s="651"/>
      <c r="AF72" s="421"/>
      <c r="AG72" s="418"/>
      <c r="AH72" s="418"/>
      <c r="AI72" s="652"/>
    </row>
    <row r="73" spans="1:207">
      <c r="A73" s="261"/>
      <c r="B73" s="8"/>
      <c r="C73" s="8"/>
      <c r="D73" s="8"/>
      <c r="E73" s="266"/>
      <c r="F73" s="267"/>
      <c r="G73" s="321"/>
      <c r="H73" s="7"/>
      <c r="I73" s="8"/>
      <c r="J73" s="8" t="str">
        <f t="shared" ref="J73:J76" si="72">IF(ISERROR(W73*X73),"",W73*X73)</f>
        <v/>
      </c>
      <c r="K73" s="14" t="str">
        <f>IF(ISERROR(VLOOKUP(Y73,'Directive OSH09 (FR)'!$T$6:$U$10,2,FALSE)),"",VLOOKUP(Y73,'Directive OSH09 (FR)'!$T$6:$U$10,2,FALSE))</f>
        <v/>
      </c>
      <c r="L73" s="126"/>
      <c r="M73" s="127"/>
      <c r="N73" s="27"/>
      <c r="O73" s="27"/>
      <c r="P73" s="27"/>
      <c r="Q73" s="57"/>
      <c r="R73" s="35"/>
      <c r="S73" s="7">
        <f t="shared" ref="S73:T76" si="73">U73</f>
        <v>0</v>
      </c>
      <c r="T73" s="35">
        <f t="shared" si="73"/>
        <v>0</v>
      </c>
      <c r="U73" s="3">
        <f>IF(A73="",0,IF(Q$71="",1,IF(Q$71+$U$71*365&lt;$U$1,1,0)))</f>
        <v>0</v>
      </c>
      <c r="V73" s="163">
        <f>IF(A73="",0,IF(Q$71="",1,IF(Q$71+$V$71*365&lt;$U$1,1,0)))</f>
        <v>0</v>
      </c>
      <c r="W73" s="162" t="str">
        <f>IF(ISERROR(VLOOKUP(H73,'Directive OSH09 (FR)'!$O$6:$P$10,2,FALSE)),"",VLOOKUP(H73,'Directive OSH09 (FR)'!$O$6:$P$10,2,FALSE))</f>
        <v/>
      </c>
      <c r="X73" s="3" t="str">
        <f>IF(ISERROR(VLOOKUP(I73,'Directive OSH09 (FR)'!$O$13:$P$17,2,FALSE)),"",VLOOKUP(I73,'Directive OSH09 (FR)'!$O$13:$P$17,2,FALSE))</f>
        <v/>
      </c>
      <c r="Y73" s="3" t="str">
        <f t="shared" ref="Y73:Y76" si="74">IF(J73="","",IF(J73&gt;=161,5,IF(J73&gt;=65,4,IF(J73&gt;=20,3,IF(J73&gt;=9,2,1)))))</f>
        <v/>
      </c>
      <c r="Z73" s="177"/>
      <c r="AA73" s="418"/>
      <c r="AB73" s="418"/>
      <c r="AC73" s="420"/>
      <c r="AD73" s="667"/>
      <c r="AE73" s="651"/>
      <c r="AF73" s="314"/>
      <c r="AG73" s="8"/>
      <c r="AH73" s="8"/>
      <c r="AI73" s="649"/>
    </row>
    <row r="74" spans="1:207">
      <c r="A74" s="261"/>
      <c r="B74" s="8"/>
      <c r="C74" s="8"/>
      <c r="D74" s="8"/>
      <c r="E74" s="266"/>
      <c r="F74" s="267"/>
      <c r="G74" s="321"/>
      <c r="H74" s="7"/>
      <c r="I74" s="8"/>
      <c r="J74" s="8" t="str">
        <f t="shared" si="72"/>
        <v/>
      </c>
      <c r="K74" s="14" t="str">
        <f>IF(ISERROR(VLOOKUP(Y74,'Directive OSH09 (FR)'!$T$6:$U$10,2,FALSE)),"",VLOOKUP(Y74,'Directive OSH09 (FR)'!$T$6:$U$10,2,FALSE))</f>
        <v/>
      </c>
      <c r="L74" s="126"/>
      <c r="M74" s="127"/>
      <c r="N74" s="27"/>
      <c r="O74" s="27"/>
      <c r="P74" s="27"/>
      <c r="Q74" s="57"/>
      <c r="R74" s="35"/>
      <c r="S74" s="7">
        <f t="shared" si="73"/>
        <v>0</v>
      </c>
      <c r="T74" s="35">
        <f t="shared" si="73"/>
        <v>0</v>
      </c>
      <c r="U74" s="3">
        <f>IF(A74="",0,IF(Q$71="",1,IF(Q$71+$U$71*365&lt;$U$1,1,0)))</f>
        <v>0</v>
      </c>
      <c r="V74" s="163">
        <f>IF(A74="",0,IF(Q$71="",1,IF(Q$71+$V$71*365&lt;$U$1,1,0)))</f>
        <v>0</v>
      </c>
      <c r="W74" s="162" t="str">
        <f>IF(ISERROR(VLOOKUP(H74,'Directive OSH09 (FR)'!$O$6:$P$10,2,FALSE)),"",VLOOKUP(H74,'Directive OSH09 (FR)'!$O$6:$P$10,2,FALSE))</f>
        <v/>
      </c>
      <c r="X74" s="3" t="str">
        <f>IF(ISERROR(VLOOKUP(I74,'Directive OSH09 (FR)'!$O$13:$P$17,2,FALSE)),"",VLOOKUP(I74,'Directive OSH09 (FR)'!$O$13:$P$17,2,FALSE))</f>
        <v/>
      </c>
      <c r="Y74" s="3" t="str">
        <f t="shared" si="74"/>
        <v/>
      </c>
      <c r="Z74" s="177"/>
      <c r="AA74" s="418"/>
      <c r="AB74" s="418"/>
      <c r="AC74" s="420"/>
      <c r="AD74" s="667"/>
      <c r="AE74" s="651"/>
      <c r="AF74" s="314"/>
      <c r="AG74" s="8"/>
      <c r="AH74" s="8"/>
      <c r="AI74" s="649"/>
    </row>
    <row r="75" spans="1:207">
      <c r="A75" s="261"/>
      <c r="B75" s="8"/>
      <c r="C75" s="8"/>
      <c r="D75" s="8"/>
      <c r="E75" s="266"/>
      <c r="F75" s="267"/>
      <c r="G75" s="321"/>
      <c r="H75" s="7"/>
      <c r="I75" s="8"/>
      <c r="J75" s="8" t="str">
        <f t="shared" si="72"/>
        <v/>
      </c>
      <c r="K75" s="14" t="str">
        <f>IF(ISERROR(VLOOKUP(Y75,'Directive OSH09 (FR)'!$T$6:$U$10,2,FALSE)),"",VLOOKUP(Y75,'Directive OSH09 (FR)'!$T$6:$U$10,2,FALSE))</f>
        <v/>
      </c>
      <c r="L75" s="126"/>
      <c r="M75" s="127"/>
      <c r="N75" s="27"/>
      <c r="O75" s="27"/>
      <c r="P75" s="27"/>
      <c r="Q75" s="57"/>
      <c r="R75" s="35"/>
      <c r="S75" s="7">
        <f t="shared" si="73"/>
        <v>0</v>
      </c>
      <c r="T75" s="35">
        <f t="shared" si="73"/>
        <v>0</v>
      </c>
      <c r="U75" s="3">
        <f>IF(A75="",0,IF(Q$71="",1,IF(Q$71+$U$71*365&lt;$U$1,1,0)))</f>
        <v>0</v>
      </c>
      <c r="V75" s="163">
        <f>IF(A75="",0,IF(Q$71="",1,IF(Q$71+$V$71*365&lt;$U$1,1,0)))</f>
        <v>0</v>
      </c>
      <c r="W75" s="162" t="str">
        <f>IF(ISERROR(VLOOKUP(H75,'Directive OSH09 (FR)'!$O$6:$P$10,2,FALSE)),"",VLOOKUP(H75,'Directive OSH09 (FR)'!$O$6:$P$10,2,FALSE))</f>
        <v/>
      </c>
      <c r="X75" s="3" t="str">
        <f>IF(ISERROR(VLOOKUP(I75,'Directive OSH09 (FR)'!$O$13:$P$17,2,FALSE)),"",VLOOKUP(I75,'Directive OSH09 (FR)'!$O$13:$P$17,2,FALSE))</f>
        <v/>
      </c>
      <c r="Y75" s="3" t="str">
        <f t="shared" si="74"/>
        <v/>
      </c>
      <c r="Z75" s="177"/>
      <c r="AA75" s="418"/>
      <c r="AB75" s="418"/>
      <c r="AC75" s="420"/>
      <c r="AD75" s="667"/>
      <c r="AE75" s="651"/>
      <c r="AF75" s="314"/>
      <c r="AG75" s="8"/>
      <c r="AH75" s="8"/>
      <c r="AI75" s="649"/>
    </row>
    <row r="76" spans="1:207" ht="5.25" customHeight="1">
      <c r="A76" s="405"/>
      <c r="B76" s="62"/>
      <c r="C76" s="62"/>
      <c r="D76" s="62"/>
      <c r="E76" s="293"/>
      <c r="F76" s="282"/>
      <c r="G76" s="458"/>
      <c r="H76" s="61"/>
      <c r="I76" s="62"/>
      <c r="J76" s="62" t="str">
        <f t="shared" si="72"/>
        <v/>
      </c>
      <c r="K76" s="63" t="str">
        <f>IF(ISERROR(VLOOKUP(Y76,'Directive OSH09 (FR)'!$T$6:$U$10,2,FALSE)),"",VLOOKUP(Y76,'Directive OSH09 (FR)'!$T$6:$U$10,2,FALSE))</f>
        <v/>
      </c>
      <c r="L76" s="61"/>
      <c r="M76" s="64"/>
      <c r="N76" s="64"/>
      <c r="O76" s="64"/>
      <c r="P76" s="64"/>
      <c r="Q76" s="65"/>
      <c r="R76" s="66"/>
      <c r="S76" s="61">
        <f t="shared" si="73"/>
        <v>0</v>
      </c>
      <c r="T76" s="66">
        <f t="shared" si="73"/>
        <v>0</v>
      </c>
      <c r="U76" s="164">
        <f>IF(A76="",0,IF(Q$71="",1,IF(Q$71+$U$71*365&lt;$U$1,1,0)))</f>
        <v>0</v>
      </c>
      <c r="V76" s="165">
        <f>IF(A76="",0,IF(Q$71="",1,IF(Q$71+$V$71*365&lt;$U$1,1,0)))</f>
        <v>0</v>
      </c>
      <c r="W76" s="162" t="str">
        <f>IF(ISERROR(VLOOKUP(H76,'Directive OSH09 (FR)'!$O$6:$P$10,2,FALSE)),"",VLOOKUP(H76,'Directive OSH09 (FR)'!$O$6:$P$10,2,FALSE))</f>
        <v/>
      </c>
      <c r="X76" s="3" t="str">
        <f>IF(ISERROR(VLOOKUP(I76,'Directive OSH09 (FR)'!$O$13:$P$17,2,FALSE)),"",VLOOKUP(I76,'Directive OSH09 (FR)'!$O$13:$P$17,2,FALSE))</f>
        <v/>
      </c>
      <c r="Y76" s="3" t="str">
        <f t="shared" si="74"/>
        <v/>
      </c>
      <c r="Z76" s="177"/>
      <c r="AA76" s="418"/>
      <c r="AB76" s="418"/>
      <c r="AC76" s="420"/>
      <c r="AD76" s="667"/>
      <c r="AE76" s="651"/>
      <c r="AF76" s="642"/>
      <c r="AG76" s="62"/>
      <c r="AH76" s="62"/>
      <c r="AI76" s="650"/>
    </row>
    <row r="77" spans="1:207" s="517" customFormat="1">
      <c r="A77" s="403" t="s">
        <v>282</v>
      </c>
      <c r="B77" s="398"/>
      <c r="C77" s="398"/>
      <c r="D77" s="398"/>
      <c r="E77" s="370"/>
      <c r="F77" s="371"/>
      <c r="G77" s="464"/>
      <c r="H77" s="412"/>
      <c r="I77" s="398"/>
      <c r="J77" s="398" t="str">
        <f>IF(SUM(J78:J82)=0,"",MAX(J78:J82))</f>
        <v/>
      </c>
      <c r="K77" s="356" t="str">
        <f>IF(ISERROR(VLOOKUP(Y77,'Directive OSH09 (FR)'!$T$6:$U$10,2,FALSE)),"",VLOOKUP(Y77,'Directive OSH09 (FR)'!$T$6:$U$10,2,FALSE))</f>
        <v/>
      </c>
      <c r="L77" s="357" t="str">
        <f>IF(ISERROR(VLOOKUP($A77,Dangers!$B$4:$G$1001,4,FALSE)),"ERR",IF(ISBLANK(VLOOKUP($A77,Dangers!$B$4:$G$1001,4,FALSE)),"","Yes"))</f>
        <v>Yes</v>
      </c>
      <c r="M77" s="358" t="str">
        <f>IF(ISERROR(VLOOKUP($A77,Dangers!$B$4:$G$1001,6,FALSE)),"ERR",IF(ISBLANK((VLOOKUP($A77,Dangers!$B$4:$G$1001,6,FALSE))),"","Yes"))</f>
        <v/>
      </c>
      <c r="N77" s="358"/>
      <c r="O77" s="359"/>
      <c r="P77" s="358"/>
      <c r="Q77" s="360">
        <f>IF(OR(L77="Yes",M77="Yes"),MAX(Q78:Q82),"")</f>
        <v>0</v>
      </c>
      <c r="R77" s="361"/>
      <c r="S77" s="357">
        <f ca="1">IF(L77="Yes",IF(SUM(S78:S82)=0,0,1),2)</f>
        <v>1</v>
      </c>
      <c r="T77" s="361">
        <f>IF(M77="Yes",IF(SUM(T78:T82)=0,0,1),2)</f>
        <v>2</v>
      </c>
      <c r="U77" s="362">
        <v>5</v>
      </c>
      <c r="V77" s="363">
        <v>0</v>
      </c>
      <c r="W77" s="364" t="str">
        <f>IF(ISERROR(VLOOKUP(H77,'Directive OSH09 (FR)'!$O$6:$P$10,2,FALSE)),"",VLOOKUP(H77,'Directive OSH09 (FR)'!$O$6:$P$10,2,FALSE))</f>
        <v/>
      </c>
      <c r="X77" s="362" t="str">
        <f>IF(ISERROR(VLOOKUP(I77,'Directive OSH09 (FR)'!$O$13:$P$17,2,FALSE)),"",VLOOKUP(I77,'Directive OSH09 (FR)'!$O$13:$P$17,2,FALSE))</f>
        <v/>
      </c>
      <c r="Y77" s="362" t="str">
        <f>IF(J77="","",IF(J77&gt;=161,5,IF(J77&gt;=65,4,IF(J77&gt;=20,3,IF(J77&gt;=9,2,1)))))</f>
        <v/>
      </c>
      <c r="Z77" s="365"/>
      <c r="AA77" s="365"/>
      <c r="AB77" s="365"/>
      <c r="AC77" s="368"/>
      <c r="AD77" s="665"/>
      <c r="AE77" s="644"/>
      <c r="AF77" s="518"/>
      <c r="AG77" s="398"/>
      <c r="AH77" s="398"/>
      <c r="AI77" s="645"/>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6"/>
      <c r="BZ77" s="366"/>
      <c r="CA77" s="366"/>
      <c r="CB77" s="366"/>
      <c r="CC77" s="366"/>
      <c r="CD77" s="366"/>
      <c r="CE77" s="366"/>
      <c r="CF77" s="366"/>
      <c r="CG77" s="366"/>
      <c r="CH77" s="366"/>
      <c r="CI77" s="366"/>
      <c r="CJ77" s="366"/>
      <c r="CK77" s="366"/>
      <c r="CL77" s="366"/>
      <c r="CM77" s="366"/>
      <c r="CN77" s="366"/>
      <c r="CO77" s="366"/>
      <c r="CP77" s="366"/>
      <c r="CQ77" s="366"/>
      <c r="CR77" s="366"/>
      <c r="CS77" s="366"/>
      <c r="CT77" s="366"/>
      <c r="CU77" s="366"/>
      <c r="CV77" s="366"/>
      <c r="CW77" s="366"/>
      <c r="CX77" s="366"/>
      <c r="CY77" s="366"/>
      <c r="CZ77" s="366"/>
      <c r="DA77" s="366"/>
      <c r="DB77" s="366"/>
      <c r="DC77" s="366"/>
      <c r="DD77" s="366"/>
      <c r="DE77" s="366"/>
      <c r="DF77" s="366"/>
      <c r="DG77" s="366"/>
      <c r="DH77" s="366"/>
      <c r="DI77" s="366"/>
      <c r="DJ77" s="366"/>
      <c r="DK77" s="366"/>
      <c r="DL77" s="366"/>
      <c r="DM77" s="366"/>
      <c r="DN77" s="366"/>
      <c r="DO77" s="366"/>
      <c r="DP77" s="366"/>
      <c r="DQ77" s="366"/>
      <c r="DR77" s="366"/>
      <c r="DS77" s="366"/>
      <c r="DT77" s="366"/>
      <c r="DU77" s="366"/>
      <c r="DV77" s="366"/>
      <c r="DW77" s="366"/>
      <c r="DX77" s="366"/>
      <c r="DY77" s="366"/>
      <c r="DZ77" s="366"/>
      <c r="EA77" s="366"/>
      <c r="EB77" s="366"/>
      <c r="EC77" s="366"/>
      <c r="ED77" s="366"/>
      <c r="EE77" s="366"/>
      <c r="EF77" s="366"/>
      <c r="EG77" s="366"/>
      <c r="EH77" s="366"/>
      <c r="EI77" s="366"/>
      <c r="EJ77" s="366"/>
      <c r="EK77" s="366"/>
      <c r="EL77" s="366"/>
      <c r="EM77" s="366"/>
      <c r="EN77" s="366"/>
      <c r="EO77" s="366"/>
      <c r="EP77" s="366"/>
      <c r="EQ77" s="366"/>
      <c r="ER77" s="366"/>
      <c r="ES77" s="366"/>
      <c r="ET77" s="366"/>
      <c r="EU77" s="366"/>
      <c r="EV77" s="366"/>
      <c r="EW77" s="366"/>
      <c r="EX77" s="366"/>
      <c r="EY77" s="366"/>
      <c r="EZ77" s="366"/>
      <c r="FA77" s="366"/>
      <c r="FB77" s="366"/>
      <c r="FC77" s="366"/>
      <c r="FD77" s="366"/>
      <c r="FE77" s="366"/>
      <c r="FF77" s="366"/>
      <c r="FG77" s="366"/>
      <c r="FH77" s="366"/>
      <c r="FI77" s="366"/>
      <c r="FJ77" s="366"/>
      <c r="FK77" s="366"/>
      <c r="FL77" s="366"/>
      <c r="FM77" s="366"/>
      <c r="FN77" s="366"/>
      <c r="FO77" s="366"/>
      <c r="FP77" s="366"/>
      <c r="FQ77" s="366"/>
      <c r="FR77" s="366"/>
      <c r="FS77" s="366"/>
      <c r="FT77" s="366"/>
      <c r="FU77" s="366"/>
      <c r="FV77" s="366"/>
      <c r="FW77" s="366"/>
      <c r="FX77" s="366"/>
      <c r="FY77" s="366"/>
      <c r="FZ77" s="366"/>
      <c r="GA77" s="366"/>
      <c r="GB77" s="366"/>
      <c r="GC77" s="366"/>
      <c r="GD77" s="366"/>
      <c r="GE77" s="366"/>
      <c r="GF77" s="366"/>
      <c r="GG77" s="366"/>
      <c r="GH77" s="366"/>
      <c r="GI77" s="366"/>
      <c r="GJ77" s="366"/>
      <c r="GK77" s="366"/>
      <c r="GL77" s="366"/>
      <c r="GM77" s="366"/>
      <c r="GN77" s="366"/>
      <c r="GO77" s="366"/>
      <c r="GP77" s="366"/>
      <c r="GQ77" s="366"/>
      <c r="GR77" s="366"/>
      <c r="GS77" s="366"/>
      <c r="GT77" s="366"/>
      <c r="GU77" s="366"/>
      <c r="GV77" s="366"/>
      <c r="GW77" s="366"/>
      <c r="GX77" s="366"/>
      <c r="GY77" s="366"/>
    </row>
    <row r="78" spans="1:207">
      <c r="A78" s="260" t="s">
        <v>463</v>
      </c>
      <c r="B78" s="8"/>
      <c r="C78" s="8"/>
      <c r="D78" s="8"/>
      <c r="E78" s="266"/>
      <c r="F78" s="267"/>
      <c r="G78" s="321"/>
      <c r="H78" s="7"/>
      <c r="I78" s="8"/>
      <c r="J78" s="8" t="str">
        <f>IF(ISERROR(W78*X78),"",W78*X78)</f>
        <v/>
      </c>
      <c r="K78" s="14" t="str">
        <f>IF(ISERROR(VLOOKUP(Y78,'Directive OSH09 (FR)'!$T$6:$U$10,2,FALSE)),"",VLOOKUP(Y78,'Directive OSH09 (FR)'!$T$6:$U$10,2,FALSE))</f>
        <v/>
      </c>
      <c r="L78" s="126"/>
      <c r="M78" s="127"/>
      <c r="N78" s="27"/>
      <c r="O78" s="27"/>
      <c r="P78" s="27"/>
      <c r="Q78" s="57"/>
      <c r="R78" s="35"/>
      <c r="S78" s="7">
        <f t="shared" ref="S78:T82" ca="1" si="75">U78</f>
        <v>1</v>
      </c>
      <c r="T78" s="35">
        <f t="shared" ca="1" si="75"/>
        <v>1</v>
      </c>
      <c r="U78" s="3">
        <f ca="1">IF(A78="",0,IF(Q$77="",1,IF(Q$77+$U$77*365&lt;$U$1,1,0)))</f>
        <v>1</v>
      </c>
      <c r="V78" s="163">
        <f ca="1">IF(A78="",0,IF(Q$77="",1,IF(Q$77+$V$77*365&lt;$U$1,1,0)))</f>
        <v>1</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177"/>
      <c r="AA78" s="418"/>
      <c r="AB78" s="418"/>
      <c r="AC78" s="420"/>
      <c r="AD78" s="667"/>
      <c r="AE78" s="651"/>
      <c r="AF78" s="314"/>
      <c r="AG78" s="8"/>
      <c r="AH78" s="8"/>
      <c r="AI78" s="649"/>
    </row>
    <row r="79" spans="1:207">
      <c r="A79" s="261"/>
      <c r="B79" s="8"/>
      <c r="C79" s="8"/>
      <c r="D79" s="8"/>
      <c r="E79" s="266"/>
      <c r="F79" s="267"/>
      <c r="G79" s="321"/>
      <c r="H79" s="7"/>
      <c r="I79" s="8"/>
      <c r="J79" s="8" t="str">
        <f t="shared" ref="J79:J82" si="76">IF(ISERROR(W79*X79),"",W79*X79)</f>
        <v/>
      </c>
      <c r="K79" s="14" t="str">
        <f>IF(ISERROR(VLOOKUP(Y79,'Directive OSH09 (FR)'!$T$6:$U$10,2,FALSE)),"",VLOOKUP(Y79,'Directive OSH09 (FR)'!$T$6:$U$10,2,FALSE))</f>
        <v/>
      </c>
      <c r="L79" s="126"/>
      <c r="M79" s="127"/>
      <c r="N79" s="27"/>
      <c r="O79" s="27"/>
      <c r="P79" s="27"/>
      <c r="Q79" s="57"/>
      <c r="R79" s="35"/>
      <c r="S79" s="7">
        <f t="shared" si="75"/>
        <v>0</v>
      </c>
      <c r="T79" s="35">
        <f t="shared" si="75"/>
        <v>0</v>
      </c>
      <c r="U79" s="3">
        <f>IF(A79="",0,IF(Q$77="",1,IF(Q$77+$U$77*365&lt;$U$1,1,0)))</f>
        <v>0</v>
      </c>
      <c r="V79" s="163">
        <f>IF(A79="",0,IF(Q$77="",1,IF(Q$77+$V$77*365&lt;$U$1,1,0)))</f>
        <v>0</v>
      </c>
      <c r="W79" s="162" t="str">
        <f>IF(ISERROR(VLOOKUP(H79,'Directive OSH09 (FR)'!$O$6:$P$10,2,FALSE)),"",VLOOKUP(H79,'Directive OSH09 (FR)'!$O$6:$P$10,2,FALSE))</f>
        <v/>
      </c>
      <c r="X79" s="3" t="str">
        <f>IF(ISERROR(VLOOKUP(I79,'Directive OSH09 (FR)'!$O$13:$P$17,2,FALSE)),"",VLOOKUP(I79,'Directive OSH09 (FR)'!$O$13:$P$17,2,FALSE))</f>
        <v/>
      </c>
      <c r="Y79" s="3" t="str">
        <f t="shared" ref="Y79:Y82" si="77">IF(J79="","",IF(J79&gt;=161,5,IF(J79&gt;=65,4,IF(J79&gt;=20,3,IF(J79&gt;=9,2,1)))))</f>
        <v/>
      </c>
      <c r="Z79" s="177"/>
      <c r="AA79" s="418"/>
      <c r="AB79" s="418"/>
      <c r="AC79" s="420"/>
      <c r="AD79" s="667"/>
      <c r="AE79" s="651"/>
      <c r="AF79" s="314"/>
      <c r="AG79" s="8"/>
      <c r="AH79" s="8"/>
      <c r="AI79" s="649"/>
    </row>
    <row r="80" spans="1:207">
      <c r="A80" s="261"/>
      <c r="B80" s="8"/>
      <c r="C80" s="8"/>
      <c r="D80" s="8"/>
      <c r="E80" s="266"/>
      <c r="F80" s="267"/>
      <c r="G80" s="321"/>
      <c r="H80" s="7"/>
      <c r="I80" s="8"/>
      <c r="J80" s="8" t="str">
        <f t="shared" si="76"/>
        <v/>
      </c>
      <c r="K80" s="14" t="str">
        <f>IF(ISERROR(VLOOKUP(Y80,'Directive OSH09 (FR)'!$T$6:$U$10,2,FALSE)),"",VLOOKUP(Y80,'Directive OSH09 (FR)'!$T$6:$U$10,2,FALSE))</f>
        <v/>
      </c>
      <c r="L80" s="126"/>
      <c r="M80" s="127"/>
      <c r="N80" s="27"/>
      <c r="O80" s="27"/>
      <c r="P80" s="27"/>
      <c r="Q80" s="57"/>
      <c r="R80" s="35"/>
      <c r="S80" s="7">
        <f t="shared" si="75"/>
        <v>0</v>
      </c>
      <c r="T80" s="35">
        <f t="shared" si="75"/>
        <v>0</v>
      </c>
      <c r="U80" s="3">
        <f>IF(A80="",0,IF(Q$77="",1,IF(Q$77+$U$77*365&lt;$U$1,1,0)))</f>
        <v>0</v>
      </c>
      <c r="V80" s="163">
        <f>IF(A80="",0,IF(Q$77="",1,IF(Q$77+$V$77*365&lt;$U$1,1,0)))</f>
        <v>0</v>
      </c>
      <c r="W80" s="162" t="str">
        <f>IF(ISERROR(VLOOKUP(H80,'Directive OSH09 (FR)'!$O$6:$P$10,2,FALSE)),"",VLOOKUP(H80,'Directive OSH09 (FR)'!$O$6:$P$10,2,FALSE))</f>
        <v/>
      </c>
      <c r="X80" s="3" t="str">
        <f>IF(ISERROR(VLOOKUP(I80,'Directive OSH09 (FR)'!$O$13:$P$17,2,FALSE)),"",VLOOKUP(I80,'Directive OSH09 (FR)'!$O$13:$P$17,2,FALSE))</f>
        <v/>
      </c>
      <c r="Y80" s="3" t="str">
        <f t="shared" si="77"/>
        <v/>
      </c>
      <c r="Z80" s="177"/>
      <c r="AA80" s="418"/>
      <c r="AB80" s="418"/>
      <c r="AC80" s="420"/>
      <c r="AD80" s="667"/>
      <c r="AE80" s="651"/>
      <c r="AF80" s="314"/>
      <c r="AG80" s="8"/>
      <c r="AH80" s="8"/>
      <c r="AI80" s="649"/>
    </row>
    <row r="81" spans="1:207">
      <c r="A81" s="261"/>
      <c r="B81" s="8"/>
      <c r="C81" s="8"/>
      <c r="D81" s="8"/>
      <c r="E81" s="266"/>
      <c r="F81" s="267"/>
      <c r="G81" s="321"/>
      <c r="H81" s="7"/>
      <c r="I81" s="8"/>
      <c r="J81" s="8" t="str">
        <f t="shared" si="76"/>
        <v/>
      </c>
      <c r="K81" s="14" t="str">
        <f>IF(ISERROR(VLOOKUP(Y81,'Directive OSH09 (FR)'!$T$6:$U$10,2,FALSE)),"",VLOOKUP(Y81,'Directive OSH09 (FR)'!$T$6:$U$10,2,FALSE))</f>
        <v/>
      </c>
      <c r="L81" s="126"/>
      <c r="M81" s="127"/>
      <c r="N81" s="27"/>
      <c r="O81" s="27"/>
      <c r="P81" s="27"/>
      <c r="Q81" s="57"/>
      <c r="R81" s="35"/>
      <c r="S81" s="7">
        <f t="shared" si="75"/>
        <v>0</v>
      </c>
      <c r="T81" s="35">
        <f t="shared" si="75"/>
        <v>0</v>
      </c>
      <c r="U81" s="3">
        <f>IF(A81="",0,IF(Q$77="",1,IF(Q$77+$U$77*365&lt;$U$1,1,0)))</f>
        <v>0</v>
      </c>
      <c r="V81" s="163">
        <f>IF(A81="",0,IF(Q$77="",1,IF(Q$77+$V$77*365&lt;$U$1,1,0)))</f>
        <v>0</v>
      </c>
      <c r="W81" s="162" t="str">
        <f>IF(ISERROR(VLOOKUP(H81,'Directive OSH09 (FR)'!$O$6:$P$10,2,FALSE)),"",VLOOKUP(H81,'Directive OSH09 (FR)'!$O$6:$P$10,2,FALSE))</f>
        <v/>
      </c>
      <c r="X81" s="3" t="str">
        <f>IF(ISERROR(VLOOKUP(I81,'Directive OSH09 (FR)'!$O$13:$P$17,2,FALSE)),"",VLOOKUP(I81,'Directive OSH09 (FR)'!$O$13:$P$17,2,FALSE))</f>
        <v/>
      </c>
      <c r="Y81" s="3" t="str">
        <f t="shared" si="77"/>
        <v/>
      </c>
      <c r="Z81" s="177"/>
      <c r="AA81" s="418"/>
      <c r="AB81" s="418"/>
      <c r="AC81" s="420"/>
      <c r="AD81" s="667"/>
      <c r="AE81" s="651"/>
      <c r="AF81" s="314"/>
      <c r="AG81" s="8"/>
      <c r="AH81" s="8"/>
      <c r="AI81" s="649"/>
    </row>
    <row r="82" spans="1:207" ht="5.25" customHeight="1">
      <c r="A82" s="405"/>
      <c r="B82" s="62"/>
      <c r="C82" s="62"/>
      <c r="D82" s="62"/>
      <c r="E82" s="293"/>
      <c r="F82" s="282"/>
      <c r="G82" s="458"/>
      <c r="H82" s="61"/>
      <c r="I82" s="62"/>
      <c r="J82" s="62" t="str">
        <f t="shared" si="76"/>
        <v/>
      </c>
      <c r="K82" s="63" t="str">
        <f>IF(ISERROR(VLOOKUP(Y82,'Directive OSH09 (FR)'!$T$6:$U$10,2,FALSE)),"",VLOOKUP(Y82,'Directive OSH09 (FR)'!$T$6:$U$10,2,FALSE))</f>
        <v/>
      </c>
      <c r="L82" s="61"/>
      <c r="M82" s="64"/>
      <c r="N82" s="64"/>
      <c r="O82" s="64"/>
      <c r="P82" s="64"/>
      <c r="Q82" s="65"/>
      <c r="R82" s="66"/>
      <c r="S82" s="61">
        <f t="shared" si="75"/>
        <v>0</v>
      </c>
      <c r="T82" s="66">
        <f t="shared" si="75"/>
        <v>0</v>
      </c>
      <c r="U82" s="164">
        <f>IF(A82="",0,IF(Q$77="",1,IF(Q$77+$U$77*365&lt;$U$1,1,0)))</f>
        <v>0</v>
      </c>
      <c r="V82" s="165">
        <f>IF(A82="",0,IF(Q$77="",1,IF(Q$77+$V$77*365&lt;$U$1,1,0)))</f>
        <v>0</v>
      </c>
      <c r="W82" s="162" t="str">
        <f>IF(ISERROR(VLOOKUP(H82,'Directive OSH09 (FR)'!$O$6:$P$10,2,FALSE)),"",VLOOKUP(H82,'Directive OSH09 (FR)'!$O$6:$P$10,2,FALSE))</f>
        <v/>
      </c>
      <c r="X82" s="3" t="str">
        <f>IF(ISERROR(VLOOKUP(I82,'Directive OSH09 (FR)'!$O$13:$P$17,2,FALSE)),"",VLOOKUP(I82,'Directive OSH09 (FR)'!$O$13:$P$17,2,FALSE))</f>
        <v/>
      </c>
      <c r="Y82" s="3" t="str">
        <f t="shared" si="77"/>
        <v/>
      </c>
      <c r="Z82" s="177"/>
      <c r="AA82" s="418"/>
      <c r="AB82" s="418"/>
      <c r="AC82" s="420"/>
      <c r="AD82" s="667"/>
      <c r="AE82" s="651"/>
      <c r="AF82" s="642"/>
      <c r="AG82" s="62"/>
      <c r="AH82" s="62"/>
      <c r="AI82" s="650"/>
    </row>
    <row r="83" spans="1:207" s="517" customFormat="1">
      <c r="A83" s="403" t="s">
        <v>283</v>
      </c>
      <c r="B83" s="398"/>
      <c r="C83" s="398"/>
      <c r="D83" s="398"/>
      <c r="E83" s="370"/>
      <c r="F83" s="371"/>
      <c r="G83" s="464"/>
      <c r="H83" s="412"/>
      <c r="I83" s="398"/>
      <c r="J83" s="398" t="str">
        <f>IF(SUM(J84:J88)=0,"",MAX(J84:J88))</f>
        <v/>
      </c>
      <c r="K83" s="356" t="str">
        <f>IF(ISERROR(VLOOKUP(Y83,'Directive OSH09 (FR)'!$T$6:$U$10,2,FALSE)),"",VLOOKUP(Y83,'Directive OSH09 (FR)'!$T$6:$U$10,2,FALSE))</f>
        <v/>
      </c>
      <c r="L83" s="357" t="str">
        <f>IF(ISERROR(VLOOKUP($A83,Dangers!$B$4:$G$1001,4,FALSE)),"ERR",IF(ISBLANK(VLOOKUP($A83,Dangers!$B$4:$G$1001,4,FALSE)),"","Yes"))</f>
        <v/>
      </c>
      <c r="M83" s="358" t="str">
        <f>IF(ISERROR(VLOOKUP($A83,Dangers!$B$4:$G$1001,6,FALSE)),"ERR",IF(ISBLANK((VLOOKUP($A83,Dangers!$B$4:$G$1001,6,FALSE))),"","Yes"))</f>
        <v/>
      </c>
      <c r="N83" s="358"/>
      <c r="O83" s="359"/>
      <c r="P83" s="358"/>
      <c r="Q83" s="360" t="str">
        <f>IF(OR(L83="Yes",M83="Yes"),MAX(Q84:Q88),"")</f>
        <v/>
      </c>
      <c r="R83" s="361"/>
      <c r="S83" s="357">
        <f>IF(L83="Yes",IF(SUM(S84:S88)=0,0,1),2)</f>
        <v>2</v>
      </c>
      <c r="T83" s="361">
        <f>IF(M83="Yes",IF(SUM(T84:T88)=0,0,1),2)</f>
        <v>2</v>
      </c>
      <c r="U83" s="362">
        <v>0</v>
      </c>
      <c r="V83" s="363">
        <v>0</v>
      </c>
      <c r="W83" s="364" t="str">
        <f>IF(ISERROR(VLOOKUP(H83,'Directive OSH09 (FR)'!$O$6:$P$10,2,FALSE)),"",VLOOKUP(H83,'Directive OSH09 (FR)'!$O$6:$P$10,2,FALSE))</f>
        <v/>
      </c>
      <c r="X83" s="362" t="str">
        <f>IF(ISERROR(VLOOKUP(I83,'Directive OSH09 (FR)'!$O$13:$P$17,2,FALSE)),"",VLOOKUP(I83,'Directive OSH09 (FR)'!$O$13:$P$17,2,FALSE))</f>
        <v/>
      </c>
      <c r="Y83" s="362" t="str">
        <f>IF(J83="","",IF(J83&gt;=161,5,IF(J83&gt;=65,4,IF(J83&gt;=20,3,IF(J83&gt;=9,2,1)))))</f>
        <v/>
      </c>
      <c r="Z83" s="365"/>
      <c r="AA83" s="365"/>
      <c r="AB83" s="365"/>
      <c r="AC83" s="368"/>
      <c r="AD83" s="665"/>
      <c r="AE83" s="644"/>
      <c r="AF83" s="518"/>
      <c r="AG83" s="398"/>
      <c r="AH83" s="398"/>
      <c r="AI83" s="645"/>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6"/>
      <c r="BZ83" s="366"/>
      <c r="CA83" s="366"/>
      <c r="CB83" s="366"/>
      <c r="CC83" s="366"/>
      <c r="CD83" s="366"/>
      <c r="CE83" s="366"/>
      <c r="CF83" s="366"/>
      <c r="CG83" s="366"/>
      <c r="CH83" s="366"/>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6"/>
      <c r="DE83" s="366"/>
      <c r="DF83" s="366"/>
      <c r="DG83" s="366"/>
      <c r="DH83" s="366"/>
      <c r="DI83" s="366"/>
      <c r="DJ83" s="366"/>
      <c r="DK83" s="366"/>
      <c r="DL83" s="366"/>
      <c r="DM83" s="366"/>
      <c r="DN83" s="366"/>
      <c r="DO83" s="366"/>
      <c r="DP83" s="366"/>
      <c r="DQ83" s="366"/>
      <c r="DR83" s="366"/>
      <c r="DS83" s="366"/>
      <c r="DT83" s="366"/>
      <c r="DU83" s="366"/>
      <c r="DV83" s="366"/>
      <c r="DW83" s="366"/>
      <c r="DX83" s="366"/>
      <c r="DY83" s="366"/>
      <c r="DZ83" s="366"/>
      <c r="EA83" s="366"/>
      <c r="EB83" s="366"/>
      <c r="EC83" s="366"/>
      <c r="ED83" s="366"/>
      <c r="EE83" s="366"/>
      <c r="EF83" s="366"/>
      <c r="EG83" s="366"/>
      <c r="EH83" s="366"/>
      <c r="EI83" s="366"/>
      <c r="EJ83" s="366"/>
      <c r="EK83" s="366"/>
      <c r="EL83" s="366"/>
      <c r="EM83" s="366"/>
      <c r="EN83" s="366"/>
      <c r="EO83" s="366"/>
      <c r="EP83" s="366"/>
      <c r="EQ83" s="366"/>
      <c r="ER83" s="366"/>
      <c r="ES83" s="366"/>
      <c r="ET83" s="366"/>
      <c r="EU83" s="366"/>
      <c r="EV83" s="366"/>
      <c r="EW83" s="366"/>
      <c r="EX83" s="366"/>
      <c r="EY83" s="366"/>
      <c r="EZ83" s="366"/>
      <c r="FA83" s="366"/>
      <c r="FB83" s="366"/>
      <c r="FC83" s="366"/>
      <c r="FD83" s="366"/>
      <c r="FE83" s="366"/>
      <c r="FF83" s="366"/>
      <c r="FG83" s="366"/>
      <c r="FH83" s="366"/>
      <c r="FI83" s="366"/>
      <c r="FJ83" s="366"/>
      <c r="FK83" s="366"/>
      <c r="FL83" s="366"/>
      <c r="FM83" s="366"/>
      <c r="FN83" s="366"/>
      <c r="FO83" s="366"/>
      <c r="FP83" s="366"/>
      <c r="FQ83" s="366"/>
      <c r="FR83" s="366"/>
      <c r="FS83" s="366"/>
      <c r="FT83" s="366"/>
      <c r="FU83" s="366"/>
      <c r="FV83" s="366"/>
      <c r="FW83" s="366"/>
      <c r="FX83" s="366"/>
      <c r="FY83" s="366"/>
      <c r="FZ83" s="366"/>
      <c r="GA83" s="366"/>
      <c r="GB83" s="366"/>
      <c r="GC83" s="366"/>
      <c r="GD83" s="366"/>
      <c r="GE83" s="366"/>
      <c r="GF83" s="366"/>
      <c r="GG83" s="366"/>
      <c r="GH83" s="366"/>
      <c r="GI83" s="366"/>
      <c r="GJ83" s="366"/>
      <c r="GK83" s="366"/>
      <c r="GL83" s="366"/>
      <c r="GM83" s="366"/>
      <c r="GN83" s="366"/>
      <c r="GO83" s="366"/>
      <c r="GP83" s="366"/>
      <c r="GQ83" s="366"/>
      <c r="GR83" s="366"/>
      <c r="GS83" s="366"/>
      <c r="GT83" s="366"/>
      <c r="GU83" s="366"/>
      <c r="GV83" s="366"/>
      <c r="GW83" s="366"/>
      <c r="GX83" s="366"/>
      <c r="GY83" s="366"/>
    </row>
    <row r="84" spans="1:207">
      <c r="A84" s="260" t="s">
        <v>463</v>
      </c>
      <c r="B84" s="8"/>
      <c r="C84" s="8"/>
      <c r="D84" s="8"/>
      <c r="E84" s="266"/>
      <c r="F84" s="267"/>
      <c r="G84" s="321"/>
      <c r="H84" s="7"/>
      <c r="I84" s="8"/>
      <c r="J84" s="8" t="str">
        <f>IF(ISERROR(W84*X84),"",W84*X84)</f>
        <v/>
      </c>
      <c r="K84" s="14" t="str">
        <f>IF(ISERROR(VLOOKUP(Y84,'Directive OSH09 (FR)'!$T$6:$U$10,2,FALSE)),"",VLOOKUP(Y84,'Directive OSH09 (FR)'!$T$6:$U$10,2,FALSE))</f>
        <v/>
      </c>
      <c r="L84" s="126"/>
      <c r="M84" s="127"/>
      <c r="N84" s="27"/>
      <c r="O84" s="27"/>
      <c r="P84" s="27"/>
      <c r="Q84" s="57"/>
      <c r="R84" s="35"/>
      <c r="S84" s="7">
        <f t="shared" ref="S84:T88" si="78">U84</f>
        <v>1</v>
      </c>
      <c r="T84" s="35">
        <f t="shared" si="78"/>
        <v>1</v>
      </c>
      <c r="U84" s="3">
        <f>IF(A84="",0,IF(Q$83="",1,IF(Q$83+$U$83*365&lt;$U$1,1,0)))</f>
        <v>1</v>
      </c>
      <c r="V84" s="163">
        <f>IF(A84="",0,IF(Q$83="",1,IF(Q$83+$V$83*365&lt;$U$1,1,0)))</f>
        <v>1</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177"/>
      <c r="AA84" s="418"/>
      <c r="AB84" s="418"/>
      <c r="AC84" s="420"/>
      <c r="AD84" s="667"/>
      <c r="AE84" s="651"/>
      <c r="AF84" s="314"/>
      <c r="AG84" s="8"/>
      <c r="AH84" s="8"/>
      <c r="AI84" s="649"/>
    </row>
    <row r="85" spans="1:207">
      <c r="A85" s="261"/>
      <c r="B85" s="8"/>
      <c r="C85" s="8"/>
      <c r="D85" s="8"/>
      <c r="E85" s="266"/>
      <c r="F85" s="267"/>
      <c r="G85" s="321"/>
      <c r="H85" s="7"/>
      <c r="I85" s="8"/>
      <c r="J85" s="8" t="str">
        <f t="shared" ref="J85:J88" si="79">IF(ISERROR(W85*X85),"",W85*X85)</f>
        <v/>
      </c>
      <c r="K85" s="14" t="str">
        <f>IF(ISERROR(VLOOKUP(Y85,'Directive OSH09 (FR)'!$T$6:$U$10,2,FALSE)),"",VLOOKUP(Y85,'Directive OSH09 (FR)'!$T$6:$U$10,2,FALSE))</f>
        <v/>
      </c>
      <c r="L85" s="126"/>
      <c r="M85" s="127"/>
      <c r="N85" s="27"/>
      <c r="O85" s="27"/>
      <c r="P85" s="27"/>
      <c r="Q85" s="57"/>
      <c r="R85" s="35"/>
      <c r="S85" s="7">
        <f t="shared" si="78"/>
        <v>0</v>
      </c>
      <c r="T85" s="35">
        <f t="shared" si="78"/>
        <v>0</v>
      </c>
      <c r="U85" s="3">
        <f>IF(A85="",0,IF(Q$83="",1,IF(Q$83+$U$83*365&lt;$U$1,1,0)))</f>
        <v>0</v>
      </c>
      <c r="V85" s="163">
        <f>IF(A85="",0,IF(Q$83="",1,IF(Q$83+$V$83*365&lt;$U$1,1,0)))</f>
        <v>0</v>
      </c>
      <c r="W85" s="162" t="str">
        <f>IF(ISERROR(VLOOKUP(H85,'Directive OSH09 (FR)'!$O$6:$P$10,2,FALSE)),"",VLOOKUP(H85,'Directive OSH09 (FR)'!$O$6:$P$10,2,FALSE))</f>
        <v/>
      </c>
      <c r="X85" s="3" t="str">
        <f>IF(ISERROR(VLOOKUP(I85,'Directive OSH09 (FR)'!$O$13:$P$17,2,FALSE)),"",VLOOKUP(I85,'Directive OSH09 (FR)'!$O$13:$P$17,2,FALSE))</f>
        <v/>
      </c>
      <c r="Y85" s="3" t="str">
        <f t="shared" ref="Y85:Y88" si="80">IF(J85="","",IF(J85&gt;=161,5,IF(J85&gt;=65,4,IF(J85&gt;=20,3,IF(J85&gt;=9,2,1)))))</f>
        <v/>
      </c>
      <c r="Z85" s="177"/>
      <c r="AA85" s="418"/>
      <c r="AB85" s="418"/>
      <c r="AC85" s="420"/>
      <c r="AD85" s="667"/>
      <c r="AE85" s="651"/>
      <c r="AF85" s="314"/>
      <c r="AG85" s="8"/>
      <c r="AH85" s="8"/>
      <c r="AI85" s="649"/>
    </row>
    <row r="86" spans="1:207">
      <c r="A86" s="261"/>
      <c r="B86" s="8"/>
      <c r="C86" s="8"/>
      <c r="D86" s="8"/>
      <c r="E86" s="266"/>
      <c r="F86" s="267"/>
      <c r="G86" s="321"/>
      <c r="H86" s="7"/>
      <c r="I86" s="8"/>
      <c r="J86" s="8" t="str">
        <f t="shared" si="79"/>
        <v/>
      </c>
      <c r="K86" s="14" t="str">
        <f>IF(ISERROR(VLOOKUP(Y86,'Directive OSH09 (FR)'!$T$6:$U$10,2,FALSE)),"",VLOOKUP(Y86,'Directive OSH09 (FR)'!$T$6:$U$10,2,FALSE))</f>
        <v/>
      </c>
      <c r="L86" s="126"/>
      <c r="M86" s="127"/>
      <c r="N86" s="27"/>
      <c r="O86" s="27"/>
      <c r="P86" s="27"/>
      <c r="Q86" s="57"/>
      <c r="R86" s="35"/>
      <c r="S86" s="7">
        <f t="shared" si="78"/>
        <v>0</v>
      </c>
      <c r="T86" s="35">
        <f t="shared" si="78"/>
        <v>0</v>
      </c>
      <c r="U86" s="3">
        <f>IF(A86="",0,IF(Q$83="",1,IF(Q$83+$U$83*365&lt;$U$1,1,0)))</f>
        <v>0</v>
      </c>
      <c r="V86" s="163">
        <f>IF(A86="",0,IF(Q$83="",1,IF(Q$83+$V$83*365&lt;$U$1,1,0)))</f>
        <v>0</v>
      </c>
      <c r="W86" s="162" t="str">
        <f>IF(ISERROR(VLOOKUP(H86,'Directive OSH09 (FR)'!$O$6:$P$10,2,FALSE)),"",VLOOKUP(H86,'Directive OSH09 (FR)'!$O$6:$P$10,2,FALSE))</f>
        <v/>
      </c>
      <c r="X86" s="3" t="str">
        <f>IF(ISERROR(VLOOKUP(I86,'Directive OSH09 (FR)'!$O$13:$P$17,2,FALSE)),"",VLOOKUP(I86,'Directive OSH09 (FR)'!$O$13:$P$17,2,FALSE))</f>
        <v/>
      </c>
      <c r="Y86" s="3" t="str">
        <f t="shared" si="80"/>
        <v/>
      </c>
      <c r="Z86" s="177"/>
      <c r="AA86" s="418"/>
      <c r="AB86" s="418"/>
      <c r="AC86" s="420"/>
      <c r="AD86" s="667"/>
      <c r="AE86" s="651"/>
      <c r="AF86" s="314"/>
      <c r="AG86" s="8"/>
      <c r="AH86" s="8"/>
      <c r="AI86" s="649"/>
    </row>
    <row r="87" spans="1:207">
      <c r="A87" s="261"/>
      <c r="B87" s="8"/>
      <c r="C87" s="8"/>
      <c r="D87" s="8"/>
      <c r="E87" s="266"/>
      <c r="F87" s="267"/>
      <c r="G87" s="321"/>
      <c r="H87" s="7"/>
      <c r="I87" s="8"/>
      <c r="J87" s="8" t="str">
        <f t="shared" si="79"/>
        <v/>
      </c>
      <c r="K87" s="14" t="str">
        <f>IF(ISERROR(VLOOKUP(Y87,'Directive OSH09 (FR)'!$T$6:$U$10,2,FALSE)),"",VLOOKUP(Y87,'Directive OSH09 (FR)'!$T$6:$U$10,2,FALSE))</f>
        <v/>
      </c>
      <c r="L87" s="126"/>
      <c r="M87" s="127"/>
      <c r="N87" s="27"/>
      <c r="O87" s="27"/>
      <c r="P87" s="27"/>
      <c r="Q87" s="57"/>
      <c r="R87" s="35"/>
      <c r="S87" s="7">
        <f t="shared" si="78"/>
        <v>0</v>
      </c>
      <c r="T87" s="35">
        <f t="shared" si="78"/>
        <v>0</v>
      </c>
      <c r="U87" s="3">
        <f>IF(A87="",0,IF(Q$83="",1,IF(Q$83+$U$83*365&lt;$U$1,1,0)))</f>
        <v>0</v>
      </c>
      <c r="V87" s="163">
        <f>IF(A87="",0,IF(Q$83="",1,IF(Q$83+$V$83*365&lt;$U$1,1,0)))</f>
        <v>0</v>
      </c>
      <c r="W87" s="162" t="str">
        <f>IF(ISERROR(VLOOKUP(H87,'Directive OSH09 (FR)'!$O$6:$P$10,2,FALSE)),"",VLOOKUP(H87,'Directive OSH09 (FR)'!$O$6:$P$10,2,FALSE))</f>
        <v/>
      </c>
      <c r="X87" s="3" t="str">
        <f>IF(ISERROR(VLOOKUP(I87,'Directive OSH09 (FR)'!$O$13:$P$17,2,FALSE)),"",VLOOKUP(I87,'Directive OSH09 (FR)'!$O$13:$P$17,2,FALSE))</f>
        <v/>
      </c>
      <c r="Y87" s="3" t="str">
        <f t="shared" si="80"/>
        <v/>
      </c>
      <c r="Z87" s="177"/>
      <c r="AA87" s="418"/>
      <c r="AB87" s="418"/>
      <c r="AC87" s="420"/>
      <c r="AD87" s="667"/>
      <c r="AE87" s="651"/>
      <c r="AF87" s="314"/>
      <c r="AG87" s="8"/>
      <c r="AH87" s="8"/>
      <c r="AI87" s="649"/>
    </row>
    <row r="88" spans="1:207" ht="5.25" customHeight="1">
      <c r="A88" s="405"/>
      <c r="B88" s="62"/>
      <c r="C88" s="62"/>
      <c r="D88" s="62"/>
      <c r="E88" s="293"/>
      <c r="F88" s="282"/>
      <c r="G88" s="458"/>
      <c r="H88" s="61"/>
      <c r="I88" s="62"/>
      <c r="J88" s="62" t="str">
        <f t="shared" si="79"/>
        <v/>
      </c>
      <c r="K88" s="63" t="str">
        <f>IF(ISERROR(VLOOKUP(Y88,'Directive OSH09 (FR)'!$T$6:$U$10,2,FALSE)),"",VLOOKUP(Y88,'Directive OSH09 (FR)'!$T$6:$U$10,2,FALSE))</f>
        <v/>
      </c>
      <c r="L88" s="61"/>
      <c r="M88" s="64"/>
      <c r="N88" s="64"/>
      <c r="O88" s="64"/>
      <c r="P88" s="64"/>
      <c r="Q88" s="65"/>
      <c r="R88" s="66"/>
      <c r="S88" s="61">
        <f t="shared" si="78"/>
        <v>0</v>
      </c>
      <c r="T88" s="66">
        <f t="shared" si="78"/>
        <v>0</v>
      </c>
      <c r="U88" s="164">
        <f>IF(A88="",0,IF(Q$83="",1,IF(Q$83+$U$83*365&lt;$U$1,1,0)))</f>
        <v>0</v>
      </c>
      <c r="V88" s="165">
        <f>IF(A88="",0,IF(Q$83="",1,IF(Q$83+$V$83*365&lt;$U$1,1,0)))</f>
        <v>0</v>
      </c>
      <c r="W88" s="162" t="str">
        <f>IF(ISERROR(VLOOKUP(H88,'Directive OSH09 (FR)'!$O$6:$P$10,2,FALSE)),"",VLOOKUP(H88,'Directive OSH09 (FR)'!$O$6:$P$10,2,FALSE))</f>
        <v/>
      </c>
      <c r="X88" s="3" t="str">
        <f>IF(ISERROR(VLOOKUP(I88,'Directive OSH09 (FR)'!$O$13:$P$17,2,FALSE)),"",VLOOKUP(I88,'Directive OSH09 (FR)'!$O$13:$P$17,2,FALSE))</f>
        <v/>
      </c>
      <c r="Y88" s="3" t="str">
        <f t="shared" si="80"/>
        <v/>
      </c>
      <c r="Z88" s="177"/>
      <c r="AA88" s="418"/>
      <c r="AB88" s="418"/>
      <c r="AC88" s="420"/>
      <c r="AD88" s="667"/>
      <c r="AE88" s="651"/>
      <c r="AF88" s="642"/>
      <c r="AG88" s="62"/>
      <c r="AH88" s="62"/>
      <c r="AI88" s="650"/>
    </row>
    <row r="89" spans="1:207" s="517" customFormat="1" ht="14.25">
      <c r="A89" s="403" t="s">
        <v>284</v>
      </c>
      <c r="B89" s="398"/>
      <c r="C89" s="398"/>
      <c r="D89" s="398"/>
      <c r="E89" s="370"/>
      <c r="F89" s="371"/>
      <c r="G89" s="464"/>
      <c r="H89" s="412"/>
      <c r="I89" s="398"/>
      <c r="J89" s="398">
        <f>IF(SUM(J90:J94)=0,"",MAX(J90:J94))</f>
        <v>16</v>
      </c>
      <c r="K89" s="356" t="str">
        <f>IF(ISERROR(VLOOKUP(Y89,'Directive OSH09 (FR)'!$T$6:$U$10,2,FALSE)),"",VLOOKUP(Y89,'Directive OSH09 (FR)'!$T$6:$U$10,2,FALSE))</f>
        <v>2-Tolérable</v>
      </c>
      <c r="L89" s="357" t="str">
        <f>IF(ISERROR(VLOOKUP($A89,Dangers!$B$4:$G$1001,4,FALSE)),"ERR",IF(ISBLANK(VLOOKUP($A89,Dangers!$B$4:$G$1001,4,FALSE)),"","Yes"))</f>
        <v>Yes</v>
      </c>
      <c r="M89" s="358" t="str">
        <f>IF(ISERROR(VLOOKUP($A89,Dangers!$B$4:$G$1001,6,FALSE)),"ERR",IF(ISBLANK((VLOOKUP($A89,Dangers!$B$4:$G$1001,6,FALSE))),"","Yes"))</f>
        <v>Yes</v>
      </c>
      <c r="N89" s="358"/>
      <c r="O89" s="359"/>
      <c r="P89" s="358"/>
      <c r="Q89" s="360">
        <f>IF(OR(L89="Yes",M89="Yes"),MAX(Q90:Q94),"")</f>
        <v>0</v>
      </c>
      <c r="R89" s="361"/>
      <c r="S89" s="357">
        <f>IF(L89="Yes",IF(SUM(S90:S94)=0,0,1),2)</f>
        <v>1</v>
      </c>
      <c r="T89" s="361">
        <f>IF(M89="Yes",IF(SUM(T90:T94)=0,0,1),2)</f>
        <v>1</v>
      </c>
      <c r="U89" s="362">
        <v>3</v>
      </c>
      <c r="V89" s="363">
        <v>3</v>
      </c>
      <c r="W89" s="364" t="str">
        <f>IF(ISERROR(VLOOKUP(H89,'Directive OSH09 (FR)'!$O$6:$P$10,2,FALSE)),"",VLOOKUP(H89,'Directive OSH09 (FR)'!$O$6:$P$10,2,FALSE))</f>
        <v/>
      </c>
      <c r="X89" s="362" t="str">
        <f>IF(ISERROR(VLOOKUP(I89,'Directive OSH09 (FR)'!$O$13:$P$17,2,FALSE)),"",VLOOKUP(I89,'Directive OSH09 (FR)'!$O$13:$P$17,2,FALSE))</f>
        <v/>
      </c>
      <c r="Y89" s="362">
        <f>IF(J89="","",IF(J89&gt;=161,5,IF(J89&gt;=65,4,IF(J89&gt;=20,3,IF(J89&gt;=9,2,1)))))</f>
        <v>2</v>
      </c>
      <c r="Z89" s="365"/>
      <c r="AA89" s="365"/>
      <c r="AB89" s="365"/>
      <c r="AC89" s="368"/>
      <c r="AD89" s="665"/>
      <c r="AE89" s="644"/>
      <c r="AF89" s="518"/>
      <c r="AG89" s="398"/>
      <c r="AH89" s="398"/>
      <c r="AI89" s="645"/>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6"/>
      <c r="BZ89" s="366"/>
      <c r="CA89" s="366"/>
      <c r="CB89" s="366"/>
      <c r="CC89" s="366"/>
      <c r="CD89" s="366"/>
      <c r="CE89" s="366"/>
      <c r="CF89" s="366"/>
      <c r="CG89" s="366"/>
      <c r="CH89" s="366"/>
      <c r="CI89" s="366"/>
      <c r="CJ89" s="366"/>
      <c r="CK89" s="366"/>
      <c r="CL89" s="366"/>
      <c r="CM89" s="366"/>
      <c r="CN89" s="366"/>
      <c r="CO89" s="366"/>
      <c r="CP89" s="366"/>
      <c r="CQ89" s="366"/>
      <c r="CR89" s="366"/>
      <c r="CS89" s="366"/>
      <c r="CT89" s="366"/>
      <c r="CU89" s="366"/>
      <c r="CV89" s="366"/>
      <c r="CW89" s="366"/>
      <c r="CX89" s="366"/>
      <c r="CY89" s="366"/>
      <c r="CZ89" s="366"/>
      <c r="DA89" s="366"/>
      <c r="DB89" s="366"/>
      <c r="DC89" s="366"/>
      <c r="DD89" s="366"/>
      <c r="DE89" s="366"/>
      <c r="DF89" s="366"/>
      <c r="DG89" s="366"/>
      <c r="DH89" s="366"/>
      <c r="DI89" s="366"/>
      <c r="DJ89" s="366"/>
      <c r="DK89" s="366"/>
      <c r="DL89" s="366"/>
      <c r="DM89" s="366"/>
      <c r="DN89" s="366"/>
      <c r="DO89" s="366"/>
      <c r="DP89" s="366"/>
      <c r="DQ89" s="366"/>
      <c r="DR89" s="366"/>
      <c r="DS89" s="366"/>
      <c r="DT89" s="366"/>
      <c r="DU89" s="366"/>
      <c r="DV89" s="366"/>
      <c r="DW89" s="366"/>
      <c r="DX89" s="366"/>
      <c r="DY89" s="366"/>
      <c r="DZ89" s="366"/>
      <c r="EA89" s="366"/>
      <c r="EB89" s="366"/>
      <c r="EC89" s="366"/>
      <c r="ED89" s="366"/>
      <c r="EE89" s="366"/>
      <c r="EF89" s="366"/>
      <c r="EG89" s="366"/>
      <c r="EH89" s="366"/>
      <c r="EI89" s="366"/>
      <c r="EJ89" s="366"/>
      <c r="EK89" s="366"/>
      <c r="EL89" s="366"/>
      <c r="EM89" s="366"/>
      <c r="EN89" s="366"/>
      <c r="EO89" s="366"/>
      <c r="EP89" s="366"/>
      <c r="EQ89" s="366"/>
      <c r="ER89" s="366"/>
      <c r="ES89" s="366"/>
      <c r="ET89" s="366"/>
      <c r="EU89" s="366"/>
      <c r="EV89" s="366"/>
      <c r="EW89" s="366"/>
      <c r="EX89" s="366"/>
      <c r="EY89" s="366"/>
      <c r="EZ89" s="366"/>
      <c r="FA89" s="366"/>
      <c r="FB89" s="366"/>
      <c r="FC89" s="366"/>
      <c r="FD89" s="366"/>
      <c r="FE89" s="366"/>
      <c r="FF89" s="366"/>
      <c r="FG89" s="366"/>
      <c r="FH89" s="366"/>
      <c r="FI89" s="366"/>
      <c r="FJ89" s="366"/>
      <c r="FK89" s="366"/>
      <c r="FL89" s="366"/>
      <c r="FM89" s="366"/>
      <c r="FN89" s="366"/>
      <c r="FO89" s="366"/>
      <c r="FP89" s="366"/>
      <c r="FQ89" s="366"/>
      <c r="FR89" s="366"/>
      <c r="FS89" s="366"/>
      <c r="FT89" s="366"/>
      <c r="FU89" s="366"/>
      <c r="FV89" s="366"/>
      <c r="FW89" s="366"/>
      <c r="FX89" s="366"/>
      <c r="FY89" s="366"/>
      <c r="FZ89" s="366"/>
      <c r="GA89" s="366"/>
      <c r="GB89" s="366"/>
      <c r="GC89" s="366"/>
      <c r="GD89" s="366"/>
      <c r="GE89" s="366"/>
      <c r="GF89" s="366"/>
      <c r="GG89" s="366"/>
      <c r="GH89" s="366"/>
      <c r="GI89" s="366"/>
      <c r="GJ89" s="366"/>
      <c r="GK89" s="366"/>
      <c r="GL89" s="366"/>
      <c r="GM89" s="366"/>
      <c r="GN89" s="366"/>
      <c r="GO89" s="366"/>
      <c r="GP89" s="366"/>
      <c r="GQ89" s="366"/>
      <c r="GR89" s="366"/>
      <c r="GS89" s="366"/>
      <c r="GT89" s="366"/>
      <c r="GU89" s="366"/>
      <c r="GV89" s="366"/>
      <c r="GW89" s="366"/>
      <c r="GX89" s="366"/>
      <c r="GY89" s="366"/>
    </row>
    <row r="90" spans="1:207" ht="76.5">
      <c r="A90" s="260" t="s">
        <v>442</v>
      </c>
      <c r="B90" s="255" t="s">
        <v>512</v>
      </c>
      <c r="C90" s="255" t="s">
        <v>513</v>
      </c>
      <c r="D90" s="255" t="s">
        <v>514</v>
      </c>
      <c r="E90" s="266" t="s">
        <v>36</v>
      </c>
      <c r="F90" s="267">
        <v>12</v>
      </c>
      <c r="G90" s="256" t="s">
        <v>515</v>
      </c>
      <c r="H90" s="7" t="s">
        <v>38</v>
      </c>
      <c r="I90" s="8" t="s">
        <v>47</v>
      </c>
      <c r="J90" s="8">
        <f>IF(ISERROR(W90*X90),"",W90*X90)</f>
        <v>16</v>
      </c>
      <c r="K90" s="14" t="str">
        <f>IF(ISERROR(VLOOKUP(Y90,'Directive OSH09 (FR)'!$T$6:$U$10,2,FALSE)),"",VLOOKUP(Y90,'Directive OSH09 (FR)'!$T$6:$U$10,2,FALSE))</f>
        <v>2-Tolérable</v>
      </c>
      <c r="L90" s="126"/>
      <c r="M90" s="127"/>
      <c r="N90" s="27"/>
      <c r="O90" s="27"/>
      <c r="P90" s="27"/>
      <c r="Q90" s="57"/>
      <c r="R90" s="35"/>
      <c r="S90" s="7">
        <f t="shared" ref="S90:T92" si="81">U90</f>
        <v>1</v>
      </c>
      <c r="T90" s="35">
        <f t="shared" si="81"/>
        <v>1</v>
      </c>
      <c r="U90" s="3">
        <f>IF(A90="",0,IF(Q$90="",1,IF(Q$90+$U$90*365&lt;$U$1,1,0)))</f>
        <v>1</v>
      </c>
      <c r="V90" s="163">
        <f>IF(A90="",0,IF(Q$90="",1,IF(Q$90+$V$90*365&lt;$U$1,1,0)))</f>
        <v>1</v>
      </c>
      <c r="W90" s="162">
        <f>IF(ISERROR(VLOOKUP(H90,'Directive OSH09 (FR)'!$O$6:$P$10,2,FALSE)),"",VLOOKUP(H90,'Directive OSH09 (FR)'!$O$6:$P$10,2,FALSE))</f>
        <v>4</v>
      </c>
      <c r="X90" s="3">
        <f>IF(ISERROR(VLOOKUP(I90,'Directive OSH09 (FR)'!$O$13:$P$17,2,FALSE)),"",VLOOKUP(I90,'Directive OSH09 (FR)'!$O$13:$P$17,2,FALSE))</f>
        <v>4</v>
      </c>
      <c r="Y90" s="3">
        <f>IF(J90="","",IF(J90&gt;=161,5,IF(J90&gt;=65,4,IF(J90&gt;=20,3,IF(J90&gt;=9,2,1)))))</f>
        <v>2</v>
      </c>
      <c r="Z90" s="210" t="s">
        <v>516</v>
      </c>
      <c r="AA90" s="424" t="s">
        <v>460</v>
      </c>
      <c r="AB90" s="418"/>
      <c r="AC90" s="420"/>
      <c r="AD90" s="667"/>
      <c r="AE90" s="651"/>
      <c r="AF90" s="314"/>
      <c r="AG90" s="8"/>
      <c r="AH90" s="8">
        <f>IF(ISERROR(AU90*AV90),"",AU90*AV90)</f>
        <v>0</v>
      </c>
      <c r="AI90" s="652"/>
    </row>
    <row r="91" spans="1:207" ht="51">
      <c r="A91" s="261" t="s">
        <v>442</v>
      </c>
      <c r="B91" s="255" t="s">
        <v>517</v>
      </c>
      <c r="C91" s="255" t="s">
        <v>518</v>
      </c>
      <c r="D91" s="255" t="s">
        <v>519</v>
      </c>
      <c r="E91" s="266" t="s">
        <v>36</v>
      </c>
      <c r="F91" s="267">
        <v>12</v>
      </c>
      <c r="G91" s="256" t="s">
        <v>515</v>
      </c>
      <c r="H91" s="7" t="s">
        <v>35</v>
      </c>
      <c r="I91" s="8" t="s">
        <v>47</v>
      </c>
      <c r="J91" s="8">
        <f t="shared" ref="J91:J92" si="82">IF(ISERROR(W91*X91),"",W91*X91)</f>
        <v>8</v>
      </c>
      <c r="K91" s="14" t="str">
        <f>IF(ISERROR(VLOOKUP(Y91,'Directive OSH09 (FR)'!$T$6:$U$10,2,FALSE)),"",VLOOKUP(Y91,'Directive OSH09 (FR)'!$T$6:$U$10,2,FALSE))</f>
        <v>1-Negligeable</v>
      </c>
      <c r="L91" s="126"/>
      <c r="M91" s="127"/>
      <c r="N91" s="27"/>
      <c r="O91" s="27"/>
      <c r="P91" s="27"/>
      <c r="Q91" s="57"/>
      <c r="R91" s="35"/>
      <c r="S91" s="7">
        <f t="shared" si="81"/>
        <v>1</v>
      </c>
      <c r="T91" s="35">
        <f t="shared" si="81"/>
        <v>1</v>
      </c>
      <c r="U91" s="3">
        <f>IF(A91="",0,IF(Q$90="",1,IF(Q$90+$U$90*365&lt;$U$1,1,0)))</f>
        <v>1</v>
      </c>
      <c r="V91" s="163">
        <f>IF(A91="",0,IF(Q$90="",1,IF(Q$90+$V$90*365&lt;$U$1,1,0)))</f>
        <v>1</v>
      </c>
      <c r="W91" s="162">
        <f>IF(ISERROR(VLOOKUP(H91,'Directive OSH09 (FR)'!$O$6:$P$10,2,FALSE)),"",VLOOKUP(H91,'Directive OSH09 (FR)'!$O$6:$P$10,2,FALSE))</f>
        <v>2</v>
      </c>
      <c r="X91" s="3">
        <f>IF(ISERROR(VLOOKUP(I91,'Directive OSH09 (FR)'!$O$13:$P$17,2,FALSE)),"",VLOOKUP(I91,'Directive OSH09 (FR)'!$O$13:$P$17,2,FALSE))</f>
        <v>4</v>
      </c>
      <c r="Y91" s="3">
        <f t="shared" ref="Y91:Y92" si="83">IF(J91="","",IF(J91&gt;=161,5,IF(J91&gt;=65,4,IF(J91&gt;=20,3,IF(J91&gt;=9,2,1)))))</f>
        <v>1</v>
      </c>
      <c r="Z91" s="196"/>
      <c r="AA91" s="424"/>
      <c r="AB91" s="418"/>
      <c r="AC91" s="420"/>
      <c r="AD91" s="667"/>
      <c r="AE91" s="651"/>
      <c r="AF91" s="314"/>
      <c r="AG91" s="8"/>
      <c r="AH91" s="8">
        <f t="shared" ref="AH91:AH92" si="84">IF(ISERROR(AU91*AV91),"",AU91*AV91)</f>
        <v>0</v>
      </c>
      <c r="AI91" s="652"/>
    </row>
    <row r="92" spans="1:207" ht="51">
      <c r="A92" s="261" t="s">
        <v>442</v>
      </c>
      <c r="B92" s="8" t="s">
        <v>520</v>
      </c>
      <c r="C92" s="8" t="s">
        <v>521</v>
      </c>
      <c r="D92" s="8" t="s">
        <v>519</v>
      </c>
      <c r="E92" s="266" t="s">
        <v>36</v>
      </c>
      <c r="F92" s="267">
        <v>12</v>
      </c>
      <c r="G92" s="256" t="s">
        <v>522</v>
      </c>
      <c r="H92" s="7" t="s">
        <v>35</v>
      </c>
      <c r="I92" s="8" t="s">
        <v>47</v>
      </c>
      <c r="J92" s="8">
        <f t="shared" si="82"/>
        <v>8</v>
      </c>
      <c r="K92" s="14" t="str">
        <f>IF(ISERROR(VLOOKUP(Y92,'Directive OSH09 (FR)'!$T$6:$U$10,2,FALSE)),"",VLOOKUP(Y92,'Directive OSH09 (FR)'!$T$6:$U$10,2,FALSE))</f>
        <v>1-Negligeable</v>
      </c>
      <c r="L92" s="126"/>
      <c r="M92" s="127"/>
      <c r="N92" s="27"/>
      <c r="O92" s="27"/>
      <c r="P92" s="27"/>
      <c r="Q92" s="57"/>
      <c r="R92" s="35"/>
      <c r="S92" s="7">
        <f t="shared" si="81"/>
        <v>1</v>
      </c>
      <c r="T92" s="35">
        <f t="shared" si="81"/>
        <v>1</v>
      </c>
      <c r="U92" s="3">
        <f>IF(A92="",0,IF(Q$90="",1,IF(Q$90+$U$90*365&lt;$U$1,1,0)))</f>
        <v>1</v>
      </c>
      <c r="V92" s="163">
        <f>IF(A92="",0,IF(Q$90="",1,IF(Q$90+$V$90*365&lt;$U$1,1,0)))</f>
        <v>1</v>
      </c>
      <c r="W92" s="162">
        <f>IF(ISERROR(VLOOKUP(H92,'Directive OSH09 (FR)'!$O$6:$P$10,2,FALSE)),"",VLOOKUP(H92,'Directive OSH09 (FR)'!$O$6:$P$10,2,FALSE))</f>
        <v>2</v>
      </c>
      <c r="X92" s="3">
        <f>IF(ISERROR(VLOOKUP(I92,'Directive OSH09 (FR)'!$O$13:$P$17,2,FALSE)),"",VLOOKUP(I92,'Directive OSH09 (FR)'!$O$13:$P$17,2,FALSE))</f>
        <v>4</v>
      </c>
      <c r="Y92" s="3">
        <f t="shared" si="83"/>
        <v>1</v>
      </c>
      <c r="Z92" s="196" t="s">
        <v>523</v>
      </c>
      <c r="AA92" s="418"/>
      <c r="AB92" s="418"/>
      <c r="AC92" s="420"/>
      <c r="AD92" s="667"/>
      <c r="AE92" s="651"/>
      <c r="AF92" s="314"/>
      <c r="AG92" s="8"/>
      <c r="AH92" s="8">
        <f t="shared" si="84"/>
        <v>0</v>
      </c>
      <c r="AI92" s="652"/>
    </row>
    <row r="93" spans="1:207">
      <c r="A93" s="261"/>
      <c r="B93" s="8"/>
      <c r="C93" s="8"/>
      <c r="D93" s="8"/>
      <c r="E93" s="266"/>
      <c r="F93" s="267"/>
      <c r="G93" s="321"/>
      <c r="H93" s="7"/>
      <c r="I93" s="8"/>
      <c r="J93" s="8" t="str">
        <f t="shared" ref="J93:J94" si="85">IF(ISERROR(W93*X93),"",W93*X93)</f>
        <v/>
      </c>
      <c r="K93" s="14" t="str">
        <f>IF(ISERROR(VLOOKUP(Y93,'Directive OSH09 (FR)'!$T$6:$U$10,2,FALSE)),"",VLOOKUP(Y93,'Directive OSH09 (FR)'!$T$6:$U$10,2,FALSE))</f>
        <v/>
      </c>
      <c r="L93" s="126"/>
      <c r="M93" s="127"/>
      <c r="N93" s="27"/>
      <c r="O93" s="27"/>
      <c r="P93" s="27"/>
      <c r="Q93" s="57"/>
      <c r="R93" s="35"/>
      <c r="S93" s="7">
        <f t="shared" ref="S93:T94" si="86">U93</f>
        <v>0</v>
      </c>
      <c r="T93" s="35">
        <f t="shared" si="86"/>
        <v>0</v>
      </c>
      <c r="U93" s="3">
        <f>IF(A93="",0,IF(Q$89="",1,IF(Q$89+$U$89*365&lt;$U$1,1,0)))</f>
        <v>0</v>
      </c>
      <c r="V93" s="163">
        <f>IF(A93="",0,IF(Q$89="",1,IF(Q$89+$V$89*365&lt;$U$1,1,0)))</f>
        <v>0</v>
      </c>
      <c r="W93" s="162" t="str">
        <f>IF(ISERROR(VLOOKUP(H93,'Directive OSH09 (FR)'!$O$6:$P$10,2,FALSE)),"",VLOOKUP(H93,'Directive OSH09 (FR)'!$O$6:$P$10,2,FALSE))</f>
        <v/>
      </c>
      <c r="X93" s="3" t="str">
        <f>IF(ISERROR(VLOOKUP(I93,'Directive OSH09 (FR)'!$O$13:$P$17,2,FALSE)),"",VLOOKUP(I93,'Directive OSH09 (FR)'!$O$13:$P$17,2,FALSE))</f>
        <v/>
      </c>
      <c r="Y93" s="3" t="str">
        <f t="shared" ref="Y93:Y94" si="87">IF(J93="","",IF(J93&gt;=161,5,IF(J93&gt;=65,4,IF(J93&gt;=20,3,IF(J93&gt;=9,2,1)))))</f>
        <v/>
      </c>
      <c r="Z93" s="177"/>
      <c r="AA93" s="418"/>
      <c r="AB93" s="418"/>
      <c r="AC93" s="420"/>
      <c r="AD93" s="667"/>
      <c r="AE93" s="651"/>
      <c r="AF93" s="314"/>
      <c r="AG93" s="8"/>
      <c r="AH93" s="8"/>
      <c r="AI93" s="649"/>
    </row>
    <row r="94" spans="1:207" ht="5.25" customHeight="1">
      <c r="A94" s="405"/>
      <c r="B94" s="62"/>
      <c r="C94" s="62"/>
      <c r="D94" s="62"/>
      <c r="E94" s="293"/>
      <c r="F94" s="282"/>
      <c r="G94" s="458"/>
      <c r="H94" s="61"/>
      <c r="I94" s="62"/>
      <c r="J94" s="62" t="str">
        <f t="shared" si="85"/>
        <v/>
      </c>
      <c r="K94" s="63" t="str">
        <f>IF(ISERROR(VLOOKUP(Y94,'Directive OSH09 (FR)'!$T$6:$U$10,2,FALSE)),"",VLOOKUP(Y94,'Directive OSH09 (FR)'!$T$6:$U$10,2,FALSE))</f>
        <v/>
      </c>
      <c r="L94" s="61"/>
      <c r="M94" s="64"/>
      <c r="N94" s="64"/>
      <c r="O94" s="64"/>
      <c r="P94" s="64"/>
      <c r="Q94" s="65"/>
      <c r="R94" s="66"/>
      <c r="S94" s="61">
        <f t="shared" si="86"/>
        <v>0</v>
      </c>
      <c r="T94" s="66">
        <f t="shared" si="86"/>
        <v>0</v>
      </c>
      <c r="U94" s="164">
        <f>IF(A94="",0,IF(Q$89="",1,IF(Q$89+$U$89*365&lt;$U$1,1,0)))</f>
        <v>0</v>
      </c>
      <c r="V94" s="165">
        <f>IF(A94="",0,IF(Q$89="",1,IF(Q$89+$V$89*365&lt;$U$1,1,0)))</f>
        <v>0</v>
      </c>
      <c r="W94" s="162" t="str">
        <f>IF(ISERROR(VLOOKUP(H94,'Directive OSH09 (FR)'!$O$6:$P$10,2,FALSE)),"",VLOOKUP(H94,'Directive OSH09 (FR)'!$O$6:$P$10,2,FALSE))</f>
        <v/>
      </c>
      <c r="X94" s="3" t="str">
        <f>IF(ISERROR(VLOOKUP(I94,'Directive OSH09 (FR)'!$O$13:$P$17,2,FALSE)),"",VLOOKUP(I94,'Directive OSH09 (FR)'!$O$13:$P$17,2,FALSE))</f>
        <v/>
      </c>
      <c r="Y94" s="3" t="str">
        <f t="shared" si="87"/>
        <v/>
      </c>
      <c r="Z94" s="177"/>
      <c r="AA94" s="418"/>
      <c r="AB94" s="418"/>
      <c r="AC94" s="420"/>
      <c r="AD94" s="667"/>
      <c r="AE94" s="651"/>
      <c r="AF94" s="642"/>
      <c r="AG94" s="62"/>
      <c r="AH94" s="62"/>
      <c r="AI94" s="650"/>
    </row>
    <row r="95" spans="1:207" s="517" customFormat="1" ht="14.25">
      <c r="A95" s="403" t="s">
        <v>339</v>
      </c>
      <c r="B95" s="398"/>
      <c r="C95" s="398"/>
      <c r="D95" s="398"/>
      <c r="E95" s="370"/>
      <c r="F95" s="371"/>
      <c r="G95" s="464"/>
      <c r="H95" s="412"/>
      <c r="I95" s="398"/>
      <c r="J95" s="398">
        <f>IF(SUM(J96:J99)=0,"",MAX(J96:J99))</f>
        <v>32</v>
      </c>
      <c r="K95" s="356" t="str">
        <f>IF(ISERROR(VLOOKUP(Y95,'Directive OSH09 (FR)'!$T$6:$U$10,2,FALSE)),"",VLOOKUP(Y95,'Directive OSH09 (FR)'!$T$6:$U$10,2,FALSE))</f>
        <v>3-Moderé</v>
      </c>
      <c r="L95" s="357" t="str">
        <f>IF(ISERROR(VLOOKUP($A95,Dangers!$B$4:$G$1001,4,FALSE)),"ERR",IF(ISBLANK(VLOOKUP($A95,Dangers!$B$4:$G$1001,4,FALSE)),"","Yes"))</f>
        <v/>
      </c>
      <c r="M95" s="358" t="str">
        <f>IF(ISERROR(VLOOKUP($A95,Dangers!$B$4:$G$1001,6,FALSE)),"ERR",IF(ISBLANK((VLOOKUP($A95,Dangers!$B$4:$G$1001,6,FALSE))),"","Yes"))</f>
        <v>Yes</v>
      </c>
      <c r="N95" s="358"/>
      <c r="O95" s="359"/>
      <c r="P95" s="358"/>
      <c r="Q95" s="360">
        <f>IF(OR(L95="Yes",M95="Yes"),MAX(Q96:Q99),"")</f>
        <v>0</v>
      </c>
      <c r="R95" s="361"/>
      <c r="S95" s="357">
        <f>IF(L95="Yes",IF(SUM(S96:S99)=0,0,1),2)</f>
        <v>2</v>
      </c>
      <c r="T95" s="361">
        <f>IF(M95="Yes",IF(SUM(T96:T99)=0,0,1),2)</f>
        <v>1</v>
      </c>
      <c r="U95" s="362">
        <v>0</v>
      </c>
      <c r="V95" s="363">
        <v>2</v>
      </c>
      <c r="W95" s="364" t="str">
        <f>IF(ISERROR(VLOOKUP(H95,'Directive OSH09 (FR)'!$O$6:$P$10,2,FALSE)),"",VLOOKUP(H95,'Directive OSH09 (FR)'!$O$6:$P$10,2,FALSE))</f>
        <v/>
      </c>
      <c r="X95" s="362" t="str">
        <f>IF(ISERROR(VLOOKUP(I95,'Directive OSH09 (FR)'!$O$13:$P$17,2,FALSE)),"",VLOOKUP(I95,'Directive OSH09 (FR)'!$O$13:$P$17,2,FALSE))</f>
        <v/>
      </c>
      <c r="Y95" s="362">
        <f>IF(J95="","",IF(J95&gt;=161,5,IF(J95&gt;=65,4,IF(J95&gt;=20,3,IF(J95&gt;=9,2,1)))))</f>
        <v>3</v>
      </c>
      <c r="Z95" s="365"/>
      <c r="AA95" s="365"/>
      <c r="AB95" s="365"/>
      <c r="AC95" s="368"/>
      <c r="AD95" s="665"/>
      <c r="AE95" s="644"/>
      <c r="AF95" s="518"/>
      <c r="AG95" s="398"/>
      <c r="AH95" s="398"/>
      <c r="AI95" s="645"/>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6"/>
      <c r="BZ95" s="366"/>
      <c r="CA95" s="366"/>
      <c r="CB95" s="366"/>
      <c r="CC95" s="366"/>
      <c r="CD95" s="366"/>
      <c r="CE95" s="366"/>
      <c r="CF95" s="366"/>
      <c r="CG95" s="366"/>
      <c r="CH95" s="366"/>
      <c r="CI95" s="366"/>
      <c r="CJ95" s="366"/>
      <c r="CK95" s="366"/>
      <c r="CL95" s="366"/>
      <c r="CM95" s="366"/>
      <c r="CN95" s="366"/>
      <c r="CO95" s="366"/>
      <c r="CP95" s="366"/>
      <c r="CQ95" s="366"/>
      <c r="CR95" s="366"/>
      <c r="CS95" s="366"/>
      <c r="CT95" s="366"/>
      <c r="CU95" s="366"/>
      <c r="CV95" s="366"/>
      <c r="CW95" s="366"/>
      <c r="CX95" s="366"/>
      <c r="CY95" s="366"/>
      <c r="CZ95" s="366"/>
      <c r="DA95" s="366"/>
      <c r="DB95" s="366"/>
      <c r="DC95" s="366"/>
      <c r="DD95" s="366"/>
      <c r="DE95" s="366"/>
      <c r="DF95" s="366"/>
      <c r="DG95" s="366"/>
      <c r="DH95" s="366"/>
      <c r="DI95" s="366"/>
      <c r="DJ95" s="366"/>
      <c r="DK95" s="366"/>
      <c r="DL95" s="366"/>
      <c r="DM95" s="366"/>
      <c r="DN95" s="366"/>
      <c r="DO95" s="366"/>
      <c r="DP95" s="366"/>
      <c r="DQ95" s="366"/>
      <c r="DR95" s="366"/>
      <c r="DS95" s="366"/>
      <c r="DT95" s="366"/>
      <c r="DU95" s="366"/>
      <c r="DV95" s="366"/>
      <c r="DW95" s="366"/>
      <c r="DX95" s="366"/>
      <c r="DY95" s="366"/>
      <c r="DZ95" s="366"/>
      <c r="EA95" s="366"/>
      <c r="EB95" s="366"/>
      <c r="EC95" s="366"/>
      <c r="ED95" s="366"/>
      <c r="EE95" s="366"/>
      <c r="EF95" s="366"/>
      <c r="EG95" s="366"/>
      <c r="EH95" s="366"/>
      <c r="EI95" s="366"/>
      <c r="EJ95" s="366"/>
      <c r="EK95" s="366"/>
      <c r="EL95" s="366"/>
      <c r="EM95" s="366"/>
      <c r="EN95" s="366"/>
      <c r="EO95" s="366"/>
      <c r="EP95" s="366"/>
      <c r="EQ95" s="366"/>
      <c r="ER95" s="366"/>
      <c r="ES95" s="366"/>
      <c r="ET95" s="366"/>
      <c r="EU95" s="366"/>
      <c r="EV95" s="366"/>
      <c r="EW95" s="366"/>
      <c r="EX95" s="366"/>
      <c r="EY95" s="366"/>
      <c r="EZ95" s="366"/>
      <c r="FA95" s="366"/>
      <c r="FB95" s="366"/>
      <c r="FC95" s="366"/>
      <c r="FD95" s="366"/>
      <c r="FE95" s="366"/>
      <c r="FF95" s="366"/>
      <c r="FG95" s="366"/>
      <c r="FH95" s="366"/>
      <c r="FI95" s="366"/>
      <c r="FJ95" s="366"/>
      <c r="FK95" s="366"/>
      <c r="FL95" s="366"/>
      <c r="FM95" s="366"/>
      <c r="FN95" s="366"/>
      <c r="FO95" s="366"/>
      <c r="FP95" s="366"/>
      <c r="FQ95" s="366"/>
      <c r="FR95" s="366"/>
      <c r="FS95" s="366"/>
      <c r="FT95" s="366"/>
      <c r="FU95" s="366"/>
      <c r="FV95" s="366"/>
      <c r="FW95" s="366"/>
      <c r="FX95" s="366"/>
      <c r="FY95" s="366"/>
      <c r="FZ95" s="366"/>
      <c r="GA95" s="366"/>
      <c r="GB95" s="366"/>
      <c r="GC95" s="366"/>
      <c r="GD95" s="366"/>
      <c r="GE95" s="366"/>
      <c r="GF95" s="366"/>
      <c r="GG95" s="366"/>
      <c r="GH95" s="366"/>
      <c r="GI95" s="366"/>
      <c r="GJ95" s="366"/>
      <c r="GK95" s="366"/>
      <c r="GL95" s="366"/>
      <c r="GM95" s="366"/>
      <c r="GN95" s="366"/>
      <c r="GO95" s="366"/>
      <c r="GP95" s="366"/>
      <c r="GQ95" s="366"/>
      <c r="GR95" s="366"/>
      <c r="GS95" s="366"/>
      <c r="GT95" s="366"/>
      <c r="GU95" s="366"/>
      <c r="GV95" s="366"/>
      <c r="GW95" s="366"/>
      <c r="GX95" s="366"/>
      <c r="GY95" s="366"/>
    </row>
    <row r="96" spans="1:207" ht="51">
      <c r="A96" s="261" t="s">
        <v>524</v>
      </c>
      <c r="B96" s="255" t="s">
        <v>525</v>
      </c>
      <c r="C96" s="255" t="s">
        <v>526</v>
      </c>
      <c r="D96" s="255" t="s">
        <v>527</v>
      </c>
      <c r="E96" s="266" t="s">
        <v>36</v>
      </c>
      <c r="F96" s="267">
        <v>12</v>
      </c>
      <c r="G96" s="256" t="s">
        <v>528</v>
      </c>
      <c r="H96" s="7" t="s">
        <v>38</v>
      </c>
      <c r="I96" s="8" t="s">
        <v>48</v>
      </c>
      <c r="J96" s="8">
        <f t="shared" ref="J96:J97" si="88">IF(ISERROR(W96*X96),"",W96*X96)</f>
        <v>32</v>
      </c>
      <c r="K96" s="14" t="str">
        <f>IF(ISERROR(VLOOKUP(Y96,'Directive OSH09 (FR)'!$T$6:$U$10,2,FALSE)),"",VLOOKUP(Y96,'Directive OSH09 (FR)'!$T$6:$U$10,2,FALSE))</f>
        <v>3-Moderé</v>
      </c>
      <c r="L96" s="126"/>
      <c r="M96" s="127"/>
      <c r="N96" s="27"/>
      <c r="O96" s="27"/>
      <c r="P96" s="27"/>
      <c r="Q96" s="57"/>
      <c r="R96" s="35"/>
      <c r="S96" s="7">
        <f t="shared" ref="S96:T97" si="89">U96</f>
        <v>1</v>
      </c>
      <c r="T96" s="35">
        <f t="shared" si="89"/>
        <v>1</v>
      </c>
      <c r="U96" s="3">
        <f>IF(A96="",0,IF(Q$96="",1,IF(Q$96+$U$90*365&lt;$U$1,1,0)))</f>
        <v>1</v>
      </c>
      <c r="V96" s="163">
        <f>IF(A96="",0,IF(Q$96="",1,IF(Q$96+$V$90*365&lt;$U$1,1,0)))</f>
        <v>1</v>
      </c>
      <c r="W96" s="162">
        <f>IF(ISERROR(VLOOKUP(H96,'Directive OSH09 (FR)'!$O$6:$P$10,2,FALSE)),"",VLOOKUP(H96,'Directive OSH09 (FR)'!$O$6:$P$10,2,FALSE))</f>
        <v>4</v>
      </c>
      <c r="X96" s="3">
        <f>IF(ISERROR(VLOOKUP(I96,'Directive OSH09 (FR)'!$O$13:$P$17,2,FALSE)),"",VLOOKUP(I96,'Directive OSH09 (FR)'!$O$13:$P$17,2,FALSE))</f>
        <v>8</v>
      </c>
      <c r="Y96" s="3">
        <f t="shared" ref="Y96:Y97" si="90">IF(J96="","",IF(J96&gt;=161,5,IF(J96&gt;=65,4,IF(J96&gt;=20,3,IF(J96&gt;=9,2,1)))))</f>
        <v>3</v>
      </c>
      <c r="Z96" s="210"/>
      <c r="AA96" s="418"/>
      <c r="AB96" s="418"/>
      <c r="AC96" s="420"/>
      <c r="AD96" s="667"/>
      <c r="AE96" s="651"/>
      <c r="AF96" s="314"/>
      <c r="AG96" s="8"/>
      <c r="AH96" s="8">
        <f t="shared" ref="AH96:AH97" si="91">IF(ISERROR(AU96*AV96),"",AU96*AV96)</f>
        <v>0</v>
      </c>
      <c r="AI96" s="653"/>
    </row>
    <row r="97" spans="1:207" ht="51">
      <c r="A97" s="261" t="s">
        <v>442</v>
      </c>
      <c r="B97" s="255" t="s">
        <v>529</v>
      </c>
      <c r="C97" s="255" t="s">
        <v>530</v>
      </c>
      <c r="D97" s="255" t="s">
        <v>531</v>
      </c>
      <c r="E97" s="266" t="s">
        <v>36</v>
      </c>
      <c r="F97" s="267">
        <v>12</v>
      </c>
      <c r="G97" s="256" t="s">
        <v>528</v>
      </c>
      <c r="H97" s="7" t="s">
        <v>38</v>
      </c>
      <c r="I97" s="8" t="s">
        <v>48</v>
      </c>
      <c r="J97" s="8">
        <f t="shared" si="88"/>
        <v>32</v>
      </c>
      <c r="K97" s="14" t="str">
        <f>IF(ISERROR(VLOOKUP(Y97,'Directive OSH09 (FR)'!$T$6:$U$10,2,FALSE)),"",VLOOKUP(Y97,'Directive OSH09 (FR)'!$T$6:$U$10,2,FALSE))</f>
        <v>3-Moderé</v>
      </c>
      <c r="L97" s="126"/>
      <c r="M97" s="127"/>
      <c r="N97" s="27"/>
      <c r="O97" s="27"/>
      <c r="P97" s="27"/>
      <c r="Q97" s="57"/>
      <c r="R97" s="35"/>
      <c r="S97" s="7">
        <f t="shared" si="89"/>
        <v>1</v>
      </c>
      <c r="T97" s="35">
        <f t="shared" si="89"/>
        <v>1</v>
      </c>
      <c r="U97" s="3">
        <f>IF(A97="",0,IF(Q$96="",1,IF(Q$96+$U$90*365&lt;$U$1,1,0)))</f>
        <v>1</v>
      </c>
      <c r="V97" s="163">
        <f>IF(A97="",0,IF(Q$96="",1,IF(Q$96+$V$90*365&lt;$U$1,1,0)))</f>
        <v>1</v>
      </c>
      <c r="W97" s="162">
        <f>IF(ISERROR(VLOOKUP(H97,'Directive OSH09 (FR)'!$O$6:$P$10,2,FALSE)),"",VLOOKUP(H97,'Directive OSH09 (FR)'!$O$6:$P$10,2,FALSE))</f>
        <v>4</v>
      </c>
      <c r="X97" s="3">
        <f>IF(ISERROR(VLOOKUP(I97,'Directive OSH09 (FR)'!$O$13:$P$17,2,FALSE)),"",VLOOKUP(I97,'Directive OSH09 (FR)'!$O$13:$P$17,2,FALSE))</f>
        <v>8</v>
      </c>
      <c r="Y97" s="3">
        <f t="shared" si="90"/>
        <v>3</v>
      </c>
      <c r="Z97" s="210"/>
      <c r="AA97" s="418"/>
      <c r="AB97" s="418"/>
      <c r="AC97" s="420"/>
      <c r="AD97" s="667"/>
      <c r="AE97" s="651"/>
      <c r="AF97" s="314"/>
      <c r="AG97" s="8"/>
      <c r="AH97" s="8">
        <f t="shared" si="91"/>
        <v>0</v>
      </c>
      <c r="AI97" s="653"/>
    </row>
    <row r="98" spans="1:207" ht="51">
      <c r="A98" s="261" t="s">
        <v>532</v>
      </c>
      <c r="B98" s="8" t="s">
        <v>533</v>
      </c>
      <c r="C98" s="255" t="s">
        <v>534</v>
      </c>
      <c r="D98" s="255" t="s">
        <v>531</v>
      </c>
      <c r="E98" s="266" t="s">
        <v>36</v>
      </c>
      <c r="F98" s="267">
        <v>12</v>
      </c>
      <c r="G98" s="321" t="s">
        <v>528</v>
      </c>
      <c r="H98" s="7" t="s">
        <v>38</v>
      </c>
      <c r="I98" s="8" t="s">
        <v>48</v>
      </c>
      <c r="J98" s="8">
        <f>IF(ISERROR(W98*X98),"",W98*X98)</f>
        <v>32</v>
      </c>
      <c r="K98" s="14" t="str">
        <f>IF(ISERROR(VLOOKUP(Y98,'Directive OSH09 (FR)'!$T$6:$U$10,2,FALSE)),"",VLOOKUP(Y98,'Directive OSH09 (FR)'!$T$6:$U$10,2,FALSE))</f>
        <v>3-Moderé</v>
      </c>
      <c r="L98" s="126"/>
      <c r="M98" s="127"/>
      <c r="N98" s="27"/>
      <c r="O98" s="27"/>
      <c r="P98" s="27"/>
      <c r="Q98" s="57"/>
      <c r="R98" s="35"/>
      <c r="S98" s="7">
        <f t="shared" ref="S98:T98" si="92">U98</f>
        <v>1</v>
      </c>
      <c r="T98" s="35">
        <f t="shared" si="92"/>
        <v>1</v>
      </c>
      <c r="U98" s="3">
        <f>IF(A98="",0,IF(Q$96="",1,IF(Q$96+$U$90*365&lt;$U$1,1,0)))</f>
        <v>1</v>
      </c>
      <c r="V98" s="163">
        <f>IF(A98="",0,IF(Q$96="",1,IF(Q$96+$V$90*365&lt;$U$1,1,0)))</f>
        <v>1</v>
      </c>
      <c r="W98" s="162">
        <f>IF(ISERROR(VLOOKUP(H98,'Directive OSH09 (FR)'!$O$6:$P$10,2,FALSE)),"",VLOOKUP(H98,'Directive OSH09 (FR)'!$O$6:$P$10,2,FALSE))</f>
        <v>4</v>
      </c>
      <c r="X98" s="3">
        <f>IF(ISERROR(VLOOKUP(I98,'Directive OSH09 (FR)'!$O$13:$P$17,2,FALSE)),"",VLOOKUP(I98,'Directive OSH09 (FR)'!$O$13:$P$17,2,FALSE))</f>
        <v>8</v>
      </c>
      <c r="Y98" s="3">
        <f>IF(J98="","",IF(J98&gt;=161,5,IF(J98&gt;=65,4,IF(J98&gt;=20,3,IF(J98&gt;=9,2,1)))))</f>
        <v>3</v>
      </c>
      <c r="Z98" s="210"/>
      <c r="AA98" s="418"/>
      <c r="AB98" s="418"/>
      <c r="AC98" s="420"/>
      <c r="AD98" s="667"/>
      <c r="AE98" s="651"/>
      <c r="AF98" s="314"/>
      <c r="AG98" s="8"/>
      <c r="AH98" s="8">
        <f>IF(ISERROR(AU98*AV98),"",AU98*AV98)</f>
        <v>0</v>
      </c>
      <c r="AI98" s="653"/>
    </row>
    <row r="99" spans="1:207" ht="5.25" customHeight="1">
      <c r="A99" s="405"/>
      <c r="B99" s="62"/>
      <c r="C99" s="62"/>
      <c r="D99" s="62"/>
      <c r="E99" s="293"/>
      <c r="F99" s="282"/>
      <c r="G99" s="458"/>
      <c r="H99" s="61"/>
      <c r="I99" s="62"/>
      <c r="J99" s="62" t="str">
        <f t="shared" ref="J99" si="93">IF(ISERROR(W99*X99),"",W99*X99)</f>
        <v/>
      </c>
      <c r="K99" s="63" t="str">
        <f>IF(ISERROR(VLOOKUP(Y99,'Directive OSH09 (FR)'!$T$6:$U$10,2,FALSE)),"",VLOOKUP(Y99,'Directive OSH09 (FR)'!$T$6:$U$10,2,FALSE))</f>
        <v/>
      </c>
      <c r="L99" s="61"/>
      <c r="M99" s="64"/>
      <c r="N99" s="64"/>
      <c r="O99" s="64"/>
      <c r="P99" s="64"/>
      <c r="Q99" s="65"/>
      <c r="R99" s="66"/>
      <c r="S99" s="61">
        <f t="shared" ref="S99:T99" si="94">U99</f>
        <v>0</v>
      </c>
      <c r="T99" s="66">
        <f t="shared" si="94"/>
        <v>0</v>
      </c>
      <c r="U99" s="164">
        <f>IF(A99="",0,IF(Q$95="",1,IF(Q$95+$U$89*365&lt;$U$1,1,0)))</f>
        <v>0</v>
      </c>
      <c r="V99" s="165">
        <f>IF(A99="",0,IF(Q$95="",1,IF(Q$95+$V$89*365&lt;$U$1,1,0)))</f>
        <v>0</v>
      </c>
      <c r="W99" s="162" t="str">
        <f>IF(ISERROR(VLOOKUP(H99,'Directive OSH09 (FR)'!$O$6:$P$10,2,FALSE)),"",VLOOKUP(H99,'Directive OSH09 (FR)'!$O$6:$P$10,2,FALSE))</f>
        <v/>
      </c>
      <c r="X99" s="3" t="str">
        <f>IF(ISERROR(VLOOKUP(I99,'Directive OSH09 (FR)'!$O$13:$P$17,2,FALSE)),"",VLOOKUP(I99,'Directive OSH09 (FR)'!$O$13:$P$17,2,FALSE))</f>
        <v/>
      </c>
      <c r="Y99" s="3" t="str">
        <f t="shared" ref="Y99" si="95">IF(J99="","",IF(J99&gt;=161,5,IF(J99&gt;=65,4,IF(J99&gt;=20,3,IF(J99&gt;=9,2,1)))))</f>
        <v/>
      </c>
      <c r="Z99" s="177"/>
      <c r="AA99" s="418"/>
      <c r="AB99" s="418"/>
      <c r="AC99" s="420"/>
      <c r="AD99" s="667"/>
      <c r="AE99" s="651"/>
      <c r="AF99" s="642"/>
      <c r="AG99" s="62"/>
      <c r="AH99" s="62"/>
      <c r="AI99" s="650"/>
    </row>
    <row r="100" spans="1:207" ht="14.25">
      <c r="A100" s="354" t="s">
        <v>287</v>
      </c>
      <c r="B100" s="398"/>
      <c r="C100" s="391"/>
      <c r="D100" s="391"/>
      <c r="E100" s="292"/>
      <c r="F100" s="281"/>
      <c r="G100" s="457"/>
      <c r="H100" s="454"/>
      <c r="I100" s="391"/>
      <c r="J100" s="391">
        <f>IF(SUM(J101:J105)=0,"",MAX(J101:J105))</f>
        <v>16</v>
      </c>
      <c r="K100" s="24" t="str">
        <f>IF(ISERROR(VLOOKUP(Y100,'Directive OSH09 (FR)'!$T$6:$U$10,2,FALSE)),"",VLOOKUP(Y100,'Directive OSH09 (FR)'!$T$6:$U$10,2,FALSE))</f>
        <v>2-Tolérable</v>
      </c>
      <c r="L100" s="43" t="str">
        <f>IF(ISERROR(VLOOKUP($A100,Dangers!$B$4:$G$1001,4,FALSE)),"ERR",IF(ISBLANK(VLOOKUP($A100,Dangers!$B$4:$G$1001,4,FALSE)),"","Yes"))</f>
        <v/>
      </c>
      <c r="M100" s="26" t="str">
        <f>IF(ISERROR(VLOOKUP($A100,Dangers!$B$4:$G$1001,6,FALSE)),"ERR",IF(ISBLANK((VLOOKUP($A100,Dangers!$B$4:$G$1001,6,FALSE))),"","Yes"))</f>
        <v/>
      </c>
      <c r="N100" s="26"/>
      <c r="O100" s="26"/>
      <c r="P100" s="26"/>
      <c r="Q100" s="132" t="str">
        <f>IF(OR(L100="Yes",M100="Yes"),MAX(Q101:Q105),"")</f>
        <v/>
      </c>
      <c r="R100" s="34"/>
      <c r="S100" s="43">
        <f>IF(L100="Yes",IF(SUM(S101:S105)=0,0,1),2)</f>
        <v>2</v>
      </c>
      <c r="T100" s="34">
        <f>IF(M100="Yes",IF(SUM(T101:T105)=0,0,1),2)</f>
        <v>2</v>
      </c>
      <c r="U100" s="160">
        <v>0</v>
      </c>
      <c r="V100" s="161">
        <v>0</v>
      </c>
      <c r="W100" s="162" t="str">
        <f>IF(ISERROR(VLOOKUP(H100,'Directive OSH09 (FR)'!$O$6:$P$10,2,FALSE)),"",VLOOKUP(H100,'Directive OSH09 (FR)'!$O$6:$P$10,2,FALSE))</f>
        <v/>
      </c>
      <c r="X100" s="3" t="str">
        <f>IF(ISERROR(VLOOKUP(I100,'Directive OSH09 (FR)'!$O$13:$P$17,2,FALSE)),"",VLOOKUP(I100,'Directive OSH09 (FR)'!$O$13:$P$17,2,FALSE))</f>
        <v/>
      </c>
      <c r="Y100" s="3">
        <f>IF(J100="","",IF(J100&gt;=161,5,IF(J100&gt;=65,4,IF(J100&gt;=20,3,IF(J100&gt;=9,2,1)))))</f>
        <v>2</v>
      </c>
      <c r="Z100" s="177"/>
      <c r="AA100" s="418"/>
      <c r="AB100" s="418"/>
      <c r="AC100" s="420"/>
      <c r="AD100" s="667"/>
      <c r="AE100" s="651"/>
      <c r="AF100" s="643"/>
      <c r="AG100" s="391"/>
      <c r="AH100" s="391"/>
      <c r="AI100" s="655"/>
    </row>
    <row r="101" spans="1:207" ht="25.5">
      <c r="A101" s="260" t="s">
        <v>535</v>
      </c>
      <c r="B101" s="255" t="s">
        <v>536</v>
      </c>
      <c r="C101" s="8" t="s">
        <v>537</v>
      </c>
      <c r="D101" s="8" t="s">
        <v>538</v>
      </c>
      <c r="E101" s="266" t="s">
        <v>39</v>
      </c>
      <c r="F101" s="267">
        <v>12</v>
      </c>
      <c r="G101" s="256" t="s">
        <v>539</v>
      </c>
      <c r="H101" s="7" t="s">
        <v>38</v>
      </c>
      <c r="I101" s="8" t="s">
        <v>47</v>
      </c>
      <c r="J101" s="8">
        <f>IF(ISERROR(W101*X101),"",W101*X101)</f>
        <v>16</v>
      </c>
      <c r="K101" s="14" t="str">
        <f>IF(ISERROR(VLOOKUP(Y101,'Directive OSH09 (FR)'!$T$6:$U$10,2,FALSE)),"",VLOOKUP(Y101,'Directive OSH09 (FR)'!$T$6:$U$10,2,FALSE))</f>
        <v>2-Tolérable</v>
      </c>
      <c r="L101" s="126"/>
      <c r="M101" s="127"/>
      <c r="N101" s="27"/>
      <c r="O101" s="27"/>
      <c r="P101" s="27"/>
      <c r="Q101" s="57"/>
      <c r="R101" s="35"/>
      <c r="S101" s="7">
        <f t="shared" ref="S101:T104" si="96">U101</f>
        <v>1</v>
      </c>
      <c r="T101" s="35">
        <f t="shared" si="96"/>
        <v>1</v>
      </c>
      <c r="U101" s="3">
        <f>IF(A101="",0,IF(Q$101="",1,IF(Q$101+$U$90*365&lt;$U$1,1,0)))</f>
        <v>1</v>
      </c>
      <c r="V101" s="163">
        <f>IF(A101="",0,IF(Q$101="",1,IF(Q$101+$V$90*365&lt;$U$1,1,0)))</f>
        <v>1</v>
      </c>
      <c r="W101" s="162">
        <f>IF(ISERROR(VLOOKUP(H101,'Directive OSH09 (FR)'!$O$6:$P$10,2,FALSE)),"",VLOOKUP(H101,'Directive OSH09 (FR)'!$O$6:$P$10,2,FALSE))</f>
        <v>4</v>
      </c>
      <c r="X101" s="3">
        <f>IF(ISERROR(VLOOKUP(I101,'Directive OSH09 (FR)'!$O$13:$P$17,2,FALSE)),"",VLOOKUP(I101,'Directive OSH09 (FR)'!$O$13:$P$17,2,FALSE))</f>
        <v>4</v>
      </c>
      <c r="Y101" s="3">
        <f>IF(J101="","",IF(J101&gt;=161,5,IF(J101&gt;=65,4,IF(J101&gt;=20,3,IF(J101&gt;=9,2,1)))))</f>
        <v>2</v>
      </c>
      <c r="Z101" s="210" t="s">
        <v>540</v>
      </c>
      <c r="AA101" s="418"/>
      <c r="AB101" s="418"/>
      <c r="AC101" s="420"/>
      <c r="AD101" s="667"/>
      <c r="AE101" s="651"/>
      <c r="AF101" s="314"/>
      <c r="AG101" s="8"/>
      <c r="AH101" s="8">
        <f>IF(ISERROR(AU101*AV101),"",AU101*AV101)</f>
        <v>0</v>
      </c>
      <c r="AI101" s="647"/>
    </row>
    <row r="102" spans="1:207" ht="38.25">
      <c r="A102" s="261" t="s">
        <v>541</v>
      </c>
      <c r="B102" s="255" t="s">
        <v>542</v>
      </c>
      <c r="C102" s="8" t="s">
        <v>543</v>
      </c>
      <c r="D102" s="255" t="s">
        <v>544</v>
      </c>
      <c r="E102" s="266" t="s">
        <v>39</v>
      </c>
      <c r="F102" s="267">
        <v>12</v>
      </c>
      <c r="G102" s="256" t="s">
        <v>545</v>
      </c>
      <c r="H102" s="7" t="s">
        <v>38</v>
      </c>
      <c r="I102" s="8" t="s">
        <v>47</v>
      </c>
      <c r="J102" s="8">
        <f t="shared" ref="J102:J104" si="97">IF(ISERROR(W102*X102),"",W102*X102)</f>
        <v>16</v>
      </c>
      <c r="K102" s="14" t="str">
        <f>IF(ISERROR(VLOOKUP(Y102,'Directive OSH09 (FR)'!$T$6:$U$10,2,FALSE)),"",VLOOKUP(Y102,'Directive OSH09 (FR)'!$T$6:$U$10,2,FALSE))</f>
        <v>2-Tolérable</v>
      </c>
      <c r="L102" s="126"/>
      <c r="M102" s="127"/>
      <c r="N102" s="27"/>
      <c r="O102" s="27"/>
      <c r="P102" s="27"/>
      <c r="Q102" s="57"/>
      <c r="R102" s="35"/>
      <c r="S102" s="7">
        <f t="shared" si="96"/>
        <v>1</v>
      </c>
      <c r="T102" s="35">
        <f t="shared" si="96"/>
        <v>1</v>
      </c>
      <c r="U102" s="3">
        <f>IF(A102="",0,IF(Q$101="",1,IF(Q$101+$U$90*365&lt;$U$1,1,0)))</f>
        <v>1</v>
      </c>
      <c r="V102" s="163">
        <f>IF(A102="",0,IF(Q$101="",1,IF(Q$101+$V$90*365&lt;$U$1,1,0)))</f>
        <v>1</v>
      </c>
      <c r="W102" s="162">
        <f>IF(ISERROR(VLOOKUP(H102,'Directive OSH09 (FR)'!$O$6:$P$10,2,FALSE)),"",VLOOKUP(H102,'Directive OSH09 (FR)'!$O$6:$P$10,2,FALSE))</f>
        <v>4</v>
      </c>
      <c r="X102" s="3">
        <f>IF(ISERROR(VLOOKUP(I102,'Directive OSH09 (FR)'!$O$13:$P$17,2,FALSE)),"",VLOOKUP(I102,'Directive OSH09 (FR)'!$O$13:$P$17,2,FALSE))</f>
        <v>4</v>
      </c>
      <c r="Y102" s="3">
        <f t="shared" ref="Y102:Y104" si="98">IF(J102="","",IF(J102&gt;=161,5,IF(J102&gt;=65,4,IF(J102&gt;=20,3,IF(J102&gt;=9,2,1)))))</f>
        <v>2</v>
      </c>
      <c r="Z102" s="196"/>
      <c r="AA102" s="418"/>
      <c r="AB102" s="418"/>
      <c r="AC102" s="420"/>
      <c r="AD102" s="667"/>
      <c r="AE102" s="651"/>
      <c r="AF102" s="314"/>
      <c r="AG102" s="8"/>
      <c r="AH102" s="8">
        <f t="shared" ref="AH102:AH104" si="99">IF(ISERROR(AU102*AV102),"",AU102*AV102)</f>
        <v>0</v>
      </c>
      <c r="AI102" s="652"/>
    </row>
    <row r="103" spans="1:207" ht="38.25">
      <c r="A103" s="261" t="s">
        <v>541</v>
      </c>
      <c r="B103" s="255" t="s">
        <v>542</v>
      </c>
      <c r="C103" s="8" t="s">
        <v>546</v>
      </c>
      <c r="D103" s="8" t="s">
        <v>547</v>
      </c>
      <c r="E103" s="266" t="s">
        <v>39</v>
      </c>
      <c r="F103" s="267">
        <v>12</v>
      </c>
      <c r="G103" s="256" t="s">
        <v>545</v>
      </c>
      <c r="H103" s="7" t="s">
        <v>38</v>
      </c>
      <c r="I103" s="8" t="s">
        <v>47</v>
      </c>
      <c r="J103" s="8">
        <f t="shared" si="97"/>
        <v>16</v>
      </c>
      <c r="K103" s="14" t="str">
        <f>IF(ISERROR(VLOOKUP(Y103,'Directive OSH09 (FR)'!$T$6:$U$10,2,FALSE)),"",VLOOKUP(Y103,'Directive OSH09 (FR)'!$T$6:$U$10,2,FALSE))</f>
        <v>2-Tolérable</v>
      </c>
      <c r="L103" s="126"/>
      <c r="M103" s="127"/>
      <c r="N103" s="27"/>
      <c r="O103" s="27"/>
      <c r="P103" s="27"/>
      <c r="Q103" s="57"/>
      <c r="R103" s="35"/>
      <c r="S103" s="7">
        <f t="shared" si="96"/>
        <v>1</v>
      </c>
      <c r="T103" s="35">
        <f t="shared" si="96"/>
        <v>1</v>
      </c>
      <c r="U103" s="3">
        <f>IF(A103="",0,IF(Q$101="",1,IF(Q$101+$U$90*365&lt;$U$1,1,0)))</f>
        <v>1</v>
      </c>
      <c r="V103" s="163">
        <f>IF(A103="",0,IF(Q$101="",1,IF(Q$101+$V$90*365&lt;$U$1,1,0)))</f>
        <v>1</v>
      </c>
      <c r="W103" s="162">
        <f>IF(ISERROR(VLOOKUP(H103,'Directive OSH09 (FR)'!$O$6:$P$10,2,FALSE)),"",VLOOKUP(H103,'Directive OSH09 (FR)'!$O$6:$P$10,2,FALSE))</f>
        <v>4</v>
      </c>
      <c r="X103" s="3">
        <f>IF(ISERROR(VLOOKUP(I103,'Directive OSH09 (FR)'!$O$13:$P$17,2,FALSE)),"",VLOOKUP(I103,'Directive OSH09 (FR)'!$O$13:$P$17,2,FALSE))</f>
        <v>4</v>
      </c>
      <c r="Y103" s="3">
        <f t="shared" si="98"/>
        <v>2</v>
      </c>
      <c r="Z103" s="196"/>
      <c r="AA103" s="418"/>
      <c r="AB103" s="418"/>
      <c r="AC103" s="420"/>
      <c r="AD103" s="667"/>
      <c r="AE103" s="651"/>
      <c r="AF103" s="314"/>
      <c r="AG103" s="8"/>
      <c r="AH103" s="8">
        <f t="shared" si="99"/>
        <v>0</v>
      </c>
      <c r="AI103" s="652"/>
    </row>
    <row r="104" spans="1:207" ht="38.25">
      <c r="A104" s="261" t="s">
        <v>541</v>
      </c>
      <c r="B104" s="255" t="s">
        <v>542</v>
      </c>
      <c r="C104" s="8" t="s">
        <v>546</v>
      </c>
      <c r="D104" s="8" t="s">
        <v>548</v>
      </c>
      <c r="E104" s="266" t="s">
        <v>39</v>
      </c>
      <c r="F104" s="267">
        <v>12</v>
      </c>
      <c r="G104" s="256" t="s">
        <v>545</v>
      </c>
      <c r="H104" s="7" t="s">
        <v>38</v>
      </c>
      <c r="I104" s="8" t="s">
        <v>47</v>
      </c>
      <c r="J104" s="8">
        <f t="shared" si="97"/>
        <v>16</v>
      </c>
      <c r="K104" s="14" t="str">
        <f>IF(ISERROR(VLOOKUP(Y104,'Directive OSH09 (FR)'!$T$6:$U$10,2,FALSE)),"",VLOOKUP(Y104,'Directive OSH09 (FR)'!$T$6:$U$10,2,FALSE))</f>
        <v>2-Tolérable</v>
      </c>
      <c r="L104" s="126"/>
      <c r="M104" s="127"/>
      <c r="N104" s="27"/>
      <c r="O104" s="27"/>
      <c r="P104" s="27"/>
      <c r="Q104" s="57"/>
      <c r="R104" s="35"/>
      <c r="S104" s="7">
        <f t="shared" si="96"/>
        <v>1</v>
      </c>
      <c r="T104" s="35">
        <f t="shared" si="96"/>
        <v>1</v>
      </c>
      <c r="U104" s="3">
        <f>IF(A104="",0,IF(Q$101="",1,IF(Q$101+$U$90*365&lt;$U$1,1,0)))</f>
        <v>1</v>
      </c>
      <c r="V104" s="163">
        <f>IF(A104="",0,IF(Q$101="",1,IF(Q$101+$V$90*365&lt;$U$1,1,0)))</f>
        <v>1</v>
      </c>
      <c r="W104" s="162">
        <f>IF(ISERROR(VLOOKUP(H104,'Directive OSH09 (FR)'!$O$6:$P$10,2,FALSE)),"",VLOOKUP(H104,'Directive OSH09 (FR)'!$O$6:$P$10,2,FALSE))</f>
        <v>4</v>
      </c>
      <c r="X104" s="3">
        <f>IF(ISERROR(VLOOKUP(I104,'Directive OSH09 (FR)'!$O$13:$P$17,2,FALSE)),"",VLOOKUP(I104,'Directive OSH09 (FR)'!$O$13:$P$17,2,FALSE))</f>
        <v>4</v>
      </c>
      <c r="Y104" s="3">
        <f t="shared" si="98"/>
        <v>2</v>
      </c>
      <c r="Z104" s="196"/>
      <c r="AA104" s="418"/>
      <c r="AB104" s="418"/>
      <c r="AC104" s="420"/>
      <c r="AD104" s="667"/>
      <c r="AE104" s="651"/>
      <c r="AF104" s="314"/>
      <c r="AG104" s="8"/>
      <c r="AH104" s="8">
        <f t="shared" si="99"/>
        <v>0</v>
      </c>
      <c r="AI104" s="652"/>
    </row>
    <row r="105" spans="1:207" ht="5.25" customHeight="1">
      <c r="A105" s="405"/>
      <c r="B105" s="62"/>
      <c r="C105" s="62"/>
      <c r="D105" s="62"/>
      <c r="E105" s="293"/>
      <c r="F105" s="282"/>
      <c r="G105" s="458"/>
      <c r="H105" s="61"/>
      <c r="I105" s="62"/>
      <c r="J105" s="62" t="str">
        <f t="shared" ref="J105" si="100">IF(ISERROR(W105*X105),"",W105*X105)</f>
        <v/>
      </c>
      <c r="K105" s="63" t="str">
        <f>IF(ISERROR(VLOOKUP(Y105,'Directive OSH09 (FR)'!$T$6:$U$10,2,FALSE)),"",VLOOKUP(Y105,'Directive OSH09 (FR)'!$T$6:$U$10,2,FALSE))</f>
        <v/>
      </c>
      <c r="L105" s="61"/>
      <c r="M105" s="64"/>
      <c r="N105" s="64"/>
      <c r="O105" s="64"/>
      <c r="P105" s="64"/>
      <c r="Q105" s="65"/>
      <c r="R105" s="66"/>
      <c r="S105" s="61">
        <f t="shared" ref="S105:T105" si="101">U105</f>
        <v>0</v>
      </c>
      <c r="T105" s="66">
        <f t="shared" si="101"/>
        <v>0</v>
      </c>
      <c r="U105" s="164">
        <f>IF(A105="",0,IF(Q$100="",1,IF(Q$100+$U$89*365&lt;$U$1,1,0)))</f>
        <v>0</v>
      </c>
      <c r="V105" s="165">
        <f>IF(A105="",0,IF(Q$100="",1,IF(Q$100+$V$89*365&lt;$U$1,1,0)))</f>
        <v>0</v>
      </c>
      <c r="W105" s="162" t="str">
        <f>IF(ISERROR(VLOOKUP(H105,'Directive OSH09 (FR)'!$O$6:$P$10,2,FALSE)),"",VLOOKUP(H105,'Directive OSH09 (FR)'!$O$6:$P$10,2,FALSE))</f>
        <v/>
      </c>
      <c r="X105" s="3" t="str">
        <f>IF(ISERROR(VLOOKUP(I105,'Directive OSH09 (FR)'!$O$13:$P$17,2,FALSE)),"",VLOOKUP(I105,'Directive OSH09 (FR)'!$O$13:$P$17,2,FALSE))</f>
        <v/>
      </c>
      <c r="Y105" s="3" t="str">
        <f t="shared" ref="Y105" si="102">IF(J105="","",IF(J105&gt;=161,5,IF(J105&gt;=65,4,IF(J105&gt;=20,3,IF(J105&gt;=9,2,1)))))</f>
        <v/>
      </c>
      <c r="Z105" s="177"/>
      <c r="AA105" s="418"/>
      <c r="AB105" s="418"/>
      <c r="AC105" s="420"/>
      <c r="AD105" s="667"/>
      <c r="AE105" s="651"/>
      <c r="AF105" s="642"/>
      <c r="AG105" s="62"/>
      <c r="AH105" s="62"/>
      <c r="AI105" s="650"/>
    </row>
    <row r="106" spans="1:207" s="517" customFormat="1">
      <c r="A106" s="403" t="s">
        <v>289</v>
      </c>
      <c r="B106" s="398"/>
      <c r="C106" s="398"/>
      <c r="D106" s="398"/>
      <c r="E106" s="370"/>
      <c r="F106" s="371"/>
      <c r="G106" s="464"/>
      <c r="H106" s="412"/>
      <c r="I106" s="398"/>
      <c r="J106" s="398">
        <f>IF(SUM(J107:J111)=0,"",MAX(J107:J111))</f>
        <v>8</v>
      </c>
      <c r="K106" s="356" t="str">
        <f>IF(ISERROR(VLOOKUP(Y106,'Directive OSH09 (FR)'!$T$6:$U$10,2,FALSE)),"",VLOOKUP(Y106,'Directive OSH09 (FR)'!$T$6:$U$10,2,FALSE))</f>
        <v>1-Negligeable</v>
      </c>
      <c r="L106" s="357" t="str">
        <f>IF(ISERROR(VLOOKUP($A106,Dangers!$B$4:$G$1001,4,FALSE)),"ERR",IF(ISBLANK(VLOOKUP($A106,Dangers!$B$4:$G$1001,4,FALSE)),"","Yes"))</f>
        <v/>
      </c>
      <c r="M106" s="358" t="str">
        <f>IF(ISERROR(VLOOKUP($A106,Dangers!$B$4:$G$1001,6,FALSE)),"ERR",IF(ISBLANK((VLOOKUP($A106,Dangers!$B$4:$G$1001,6,FALSE))),"","Yes"))</f>
        <v/>
      </c>
      <c r="N106" s="358"/>
      <c r="O106" s="359"/>
      <c r="P106" s="358"/>
      <c r="Q106" s="360" t="str">
        <f>IF(OR(L106="Yes",M106="Yes"),MAX(Q107:Q111),"")</f>
        <v/>
      </c>
      <c r="R106" s="361"/>
      <c r="S106" s="357">
        <f>IF(L106="Yes",IF(SUM(S107:S111)=0,0,1),2)</f>
        <v>2</v>
      </c>
      <c r="T106" s="361">
        <f>IF(M106="Yes",IF(SUM(T107:T111)=0,0,1),2)</f>
        <v>2</v>
      </c>
      <c r="U106" s="362">
        <v>0</v>
      </c>
      <c r="V106" s="363">
        <v>0</v>
      </c>
      <c r="W106" s="364" t="str">
        <f>IF(ISERROR(VLOOKUP(H106,'Directive OSH09 (FR)'!$O$6:$P$10,2,FALSE)),"",VLOOKUP(H106,'Directive OSH09 (FR)'!$O$6:$P$10,2,FALSE))</f>
        <v/>
      </c>
      <c r="X106" s="362" t="str">
        <f>IF(ISERROR(VLOOKUP(I106,'Directive OSH09 (FR)'!$O$13:$P$17,2,FALSE)),"",VLOOKUP(I106,'Directive OSH09 (FR)'!$O$13:$P$17,2,FALSE))</f>
        <v/>
      </c>
      <c r="Y106" s="362">
        <f>IF(J106="","",IF(J106&gt;=161,5,IF(J106&gt;=65,4,IF(J106&gt;=20,3,IF(J106&gt;=9,2,1)))))</f>
        <v>1</v>
      </c>
      <c r="Z106" s="365"/>
      <c r="AA106" s="365"/>
      <c r="AB106" s="365"/>
      <c r="AC106" s="368"/>
      <c r="AD106" s="665"/>
      <c r="AE106" s="644"/>
      <c r="AF106" s="518"/>
      <c r="AG106" s="398"/>
      <c r="AH106" s="398"/>
      <c r="AI106" s="645"/>
      <c r="AJ106" s="366"/>
      <c r="AK106" s="366"/>
      <c r="AL106" s="366"/>
      <c r="AM106" s="366"/>
      <c r="AN106" s="366"/>
      <c r="AO106" s="366"/>
      <c r="AP106" s="366"/>
      <c r="AQ106" s="366"/>
      <c r="AR106" s="366"/>
      <c r="AS106" s="366"/>
      <c r="AT106" s="366"/>
      <c r="AU106" s="366"/>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6"/>
      <c r="BZ106" s="366"/>
      <c r="CA106" s="366"/>
      <c r="CB106" s="366"/>
      <c r="CC106" s="366"/>
      <c r="CD106" s="366"/>
      <c r="CE106" s="366"/>
      <c r="CF106" s="366"/>
      <c r="CG106" s="366"/>
      <c r="CH106" s="366"/>
      <c r="CI106" s="366"/>
      <c r="CJ106" s="366"/>
      <c r="CK106" s="366"/>
      <c r="CL106" s="366"/>
      <c r="CM106" s="366"/>
      <c r="CN106" s="366"/>
      <c r="CO106" s="366"/>
      <c r="CP106" s="366"/>
      <c r="CQ106" s="366"/>
      <c r="CR106" s="366"/>
      <c r="CS106" s="366"/>
      <c r="CT106" s="366"/>
      <c r="CU106" s="366"/>
      <c r="CV106" s="366"/>
      <c r="CW106" s="366"/>
      <c r="CX106" s="366"/>
      <c r="CY106" s="366"/>
      <c r="CZ106" s="366"/>
      <c r="DA106" s="366"/>
      <c r="DB106" s="366"/>
      <c r="DC106" s="366"/>
      <c r="DD106" s="366"/>
      <c r="DE106" s="366"/>
      <c r="DF106" s="366"/>
      <c r="DG106" s="366"/>
      <c r="DH106" s="366"/>
      <c r="DI106" s="366"/>
      <c r="DJ106" s="366"/>
      <c r="DK106" s="366"/>
      <c r="DL106" s="366"/>
      <c r="DM106" s="366"/>
      <c r="DN106" s="366"/>
      <c r="DO106" s="366"/>
      <c r="DP106" s="366"/>
      <c r="DQ106" s="366"/>
      <c r="DR106" s="366"/>
      <c r="DS106" s="366"/>
      <c r="DT106" s="366"/>
      <c r="DU106" s="366"/>
      <c r="DV106" s="366"/>
      <c r="DW106" s="366"/>
      <c r="DX106" s="366"/>
      <c r="DY106" s="366"/>
      <c r="DZ106" s="366"/>
      <c r="EA106" s="366"/>
      <c r="EB106" s="366"/>
      <c r="EC106" s="366"/>
      <c r="ED106" s="366"/>
      <c r="EE106" s="366"/>
      <c r="EF106" s="366"/>
      <c r="EG106" s="366"/>
      <c r="EH106" s="366"/>
      <c r="EI106" s="366"/>
      <c r="EJ106" s="366"/>
      <c r="EK106" s="366"/>
      <c r="EL106" s="366"/>
      <c r="EM106" s="366"/>
      <c r="EN106" s="366"/>
      <c r="EO106" s="366"/>
      <c r="EP106" s="366"/>
      <c r="EQ106" s="366"/>
      <c r="ER106" s="366"/>
      <c r="ES106" s="366"/>
      <c r="ET106" s="366"/>
      <c r="EU106" s="366"/>
      <c r="EV106" s="366"/>
      <c r="EW106" s="366"/>
      <c r="EX106" s="366"/>
      <c r="EY106" s="366"/>
      <c r="EZ106" s="366"/>
      <c r="FA106" s="366"/>
      <c r="FB106" s="366"/>
      <c r="FC106" s="366"/>
      <c r="FD106" s="366"/>
      <c r="FE106" s="366"/>
      <c r="FF106" s="366"/>
      <c r="FG106" s="366"/>
      <c r="FH106" s="366"/>
      <c r="FI106" s="366"/>
      <c r="FJ106" s="366"/>
      <c r="FK106" s="366"/>
      <c r="FL106" s="366"/>
      <c r="FM106" s="366"/>
      <c r="FN106" s="366"/>
      <c r="FO106" s="366"/>
      <c r="FP106" s="366"/>
      <c r="FQ106" s="366"/>
      <c r="FR106" s="366"/>
      <c r="FS106" s="366"/>
      <c r="FT106" s="366"/>
      <c r="FU106" s="366"/>
      <c r="FV106" s="366"/>
      <c r="FW106" s="366"/>
      <c r="FX106" s="366"/>
      <c r="FY106" s="366"/>
      <c r="FZ106" s="366"/>
      <c r="GA106" s="366"/>
      <c r="GB106" s="366"/>
      <c r="GC106" s="366"/>
      <c r="GD106" s="366"/>
      <c r="GE106" s="366"/>
      <c r="GF106" s="366"/>
      <c r="GG106" s="366"/>
      <c r="GH106" s="366"/>
      <c r="GI106" s="366"/>
      <c r="GJ106" s="366"/>
      <c r="GK106" s="366"/>
      <c r="GL106" s="366"/>
      <c r="GM106" s="366"/>
      <c r="GN106" s="366"/>
      <c r="GO106" s="366"/>
      <c r="GP106" s="366"/>
      <c r="GQ106" s="366"/>
      <c r="GR106" s="366"/>
      <c r="GS106" s="366"/>
      <c r="GT106" s="366"/>
      <c r="GU106" s="366"/>
      <c r="GV106" s="366"/>
      <c r="GW106" s="366"/>
      <c r="GX106" s="366"/>
      <c r="GY106" s="366"/>
    </row>
    <row r="107" spans="1:207" ht="165.75">
      <c r="A107" s="261" t="s">
        <v>549</v>
      </c>
      <c r="B107" s="255" t="s">
        <v>550</v>
      </c>
      <c r="C107" s="255" t="s">
        <v>551</v>
      </c>
      <c r="D107" s="255" t="s">
        <v>552</v>
      </c>
      <c r="E107" s="266" t="s">
        <v>39</v>
      </c>
      <c r="F107" s="267">
        <v>12</v>
      </c>
      <c r="G107" s="256" t="s">
        <v>553</v>
      </c>
      <c r="H107" s="7" t="s">
        <v>35</v>
      </c>
      <c r="I107" s="8" t="s">
        <v>47</v>
      </c>
      <c r="J107" s="8">
        <f>IF(ISERROR(W107*X107),"",W107*X107)</f>
        <v>8</v>
      </c>
      <c r="K107" s="14" t="str">
        <f>IF(ISERROR(VLOOKUP(Y107,'Directive OSH09 (FR)'!$T$6:$U$10,2,FALSE)),"",VLOOKUP(Y107,'Directive OSH09 (FR)'!$T$6:$U$10,2,FALSE))</f>
        <v>1-Negligeable</v>
      </c>
      <c r="L107" s="126"/>
      <c r="M107" s="127"/>
      <c r="N107" s="27"/>
      <c r="O107" s="27"/>
      <c r="P107" s="27"/>
      <c r="Q107" s="57"/>
      <c r="R107" s="35"/>
      <c r="S107" s="7">
        <f t="shared" ref="S107:T107" si="103">U107</f>
        <v>1</v>
      </c>
      <c r="T107" s="35">
        <f t="shared" si="103"/>
        <v>1</v>
      </c>
      <c r="U107" s="3">
        <f>IF(A107="",0,IF(Q$107="",1,IF(Q$107+$U$90*365&lt;$U$1,1,0)))</f>
        <v>1</v>
      </c>
      <c r="V107" s="163">
        <f>IF(A107="",0,IF(Q$107="",1,IF(Q$107+$V$90*365&lt;$U$1,1,0)))</f>
        <v>1</v>
      </c>
      <c r="W107" s="162">
        <f>IF(ISERROR(VLOOKUP(H107,'Directive OSH09 (FR)'!$O$6:$P$10,2,FALSE)),"",VLOOKUP(H107,'Directive OSH09 (FR)'!$O$6:$P$10,2,FALSE))</f>
        <v>2</v>
      </c>
      <c r="X107" s="3">
        <f>IF(ISERROR(VLOOKUP(I107,'Directive OSH09 (FR)'!$O$13:$P$17,2,FALSE)),"",VLOOKUP(I107,'Directive OSH09 (FR)'!$O$13:$P$17,2,FALSE))</f>
        <v>4</v>
      </c>
      <c r="Y107" s="3">
        <f>IF(J107="","",IF(J107&gt;=161,5,IF(J107&gt;=65,4,IF(J107&gt;=20,3,IF(J107&gt;=9,2,1)))))</f>
        <v>1</v>
      </c>
      <c r="Z107" s="210" t="s">
        <v>1311</v>
      </c>
      <c r="AA107" s="425" t="s">
        <v>555</v>
      </c>
      <c r="AB107" s="418"/>
      <c r="AC107" s="420"/>
      <c r="AD107" s="667"/>
      <c r="AE107" s="651"/>
      <c r="AF107" s="314"/>
      <c r="AG107" s="8"/>
      <c r="AH107" s="8">
        <f>IF(ISERROR(AU107*AV107),"",AU107*AV107)</f>
        <v>0</v>
      </c>
      <c r="AI107" s="653"/>
    </row>
    <row r="108" spans="1:207">
      <c r="A108" s="261"/>
      <c r="B108" s="8"/>
      <c r="C108" s="255"/>
      <c r="D108" s="8"/>
      <c r="E108" s="266"/>
      <c r="F108" s="267"/>
      <c r="G108" s="321"/>
      <c r="H108" s="7"/>
      <c r="I108" s="8"/>
      <c r="J108" s="8" t="str">
        <f t="shared" ref="J108:J111" si="104">IF(ISERROR(W108*X108),"",W108*X108)</f>
        <v/>
      </c>
      <c r="K108" s="14" t="str">
        <f>IF(ISERROR(VLOOKUP(Y108,'Directive OSH09 (FR)'!$T$6:$U$10,2,FALSE)),"",VLOOKUP(Y108,'Directive OSH09 (FR)'!$T$6:$U$10,2,FALSE))</f>
        <v/>
      </c>
      <c r="L108" s="126"/>
      <c r="M108" s="127"/>
      <c r="N108" s="27"/>
      <c r="O108" s="27"/>
      <c r="P108" s="27"/>
      <c r="Q108" s="57"/>
      <c r="R108" s="35"/>
      <c r="S108" s="7">
        <f t="shared" ref="S108:T111" si="105">U108</f>
        <v>0</v>
      </c>
      <c r="T108" s="35">
        <f t="shared" si="105"/>
        <v>0</v>
      </c>
      <c r="U108" s="3">
        <f>IF(A108="",0,IF(Q$106="",1,IF(Q$106+$U$89*365&lt;$U$1,1,0)))</f>
        <v>0</v>
      </c>
      <c r="V108" s="163">
        <f>IF(A108="",0,IF(Q$106="",1,IF(Q$106+$V$89*365&lt;$U$1,1,0)))</f>
        <v>0</v>
      </c>
      <c r="W108" s="162" t="str">
        <f>IF(ISERROR(VLOOKUP(H108,'Directive OSH09 (FR)'!$O$6:$P$10,2,FALSE)),"",VLOOKUP(H108,'Directive OSH09 (FR)'!$O$6:$P$10,2,FALSE))</f>
        <v/>
      </c>
      <c r="X108" s="3" t="str">
        <f>IF(ISERROR(VLOOKUP(I108,'Directive OSH09 (FR)'!$O$13:$P$17,2,FALSE)),"",VLOOKUP(I108,'Directive OSH09 (FR)'!$O$13:$P$17,2,FALSE))</f>
        <v/>
      </c>
      <c r="Y108" s="3" t="str">
        <f t="shared" ref="Y108:Y111" si="106">IF(J108="","",IF(J108&gt;=161,5,IF(J108&gt;=65,4,IF(J108&gt;=20,3,IF(J108&gt;=9,2,1)))))</f>
        <v/>
      </c>
      <c r="Z108" s="176"/>
      <c r="AA108" s="418"/>
      <c r="AB108" s="418"/>
      <c r="AC108" s="420"/>
      <c r="AD108" s="667"/>
      <c r="AE108" s="651"/>
      <c r="AF108" s="314"/>
      <c r="AG108" s="8"/>
      <c r="AH108" s="8"/>
      <c r="AI108" s="649"/>
    </row>
    <row r="109" spans="1:207">
      <c r="A109" s="261"/>
      <c r="B109" s="8"/>
      <c r="C109" s="8"/>
      <c r="D109" s="8"/>
      <c r="E109" s="266"/>
      <c r="F109" s="267"/>
      <c r="G109" s="321"/>
      <c r="H109" s="7"/>
      <c r="I109" s="8"/>
      <c r="J109" s="8" t="str">
        <f t="shared" si="104"/>
        <v/>
      </c>
      <c r="K109" s="14" t="str">
        <f>IF(ISERROR(VLOOKUP(Y109,'Directive OSH09 (FR)'!$T$6:$U$10,2,FALSE)),"",VLOOKUP(Y109,'Directive OSH09 (FR)'!$T$6:$U$10,2,FALSE))</f>
        <v/>
      </c>
      <c r="L109" s="126"/>
      <c r="M109" s="127"/>
      <c r="N109" s="27"/>
      <c r="O109" s="27"/>
      <c r="P109" s="27"/>
      <c r="Q109" s="57"/>
      <c r="R109" s="35"/>
      <c r="S109" s="7">
        <f t="shared" si="105"/>
        <v>0</v>
      </c>
      <c r="T109" s="35">
        <f t="shared" si="105"/>
        <v>0</v>
      </c>
      <c r="U109" s="3">
        <f>IF(A109="",0,IF(Q$106="",1,IF(Q$106+$U$89*365&lt;$U$1,1,0)))</f>
        <v>0</v>
      </c>
      <c r="V109" s="163">
        <f>IF(A109="",0,IF(Q$106="",1,IF(Q$106+$V$89*365&lt;$U$1,1,0)))</f>
        <v>0</v>
      </c>
      <c r="W109" s="162" t="str">
        <f>IF(ISERROR(VLOOKUP(H109,'Directive OSH09 (FR)'!$O$6:$P$10,2,FALSE)),"",VLOOKUP(H109,'Directive OSH09 (FR)'!$O$6:$P$10,2,FALSE))</f>
        <v/>
      </c>
      <c r="X109" s="3" t="str">
        <f>IF(ISERROR(VLOOKUP(I109,'Directive OSH09 (FR)'!$O$13:$P$17,2,FALSE)),"",VLOOKUP(I109,'Directive OSH09 (FR)'!$O$13:$P$17,2,FALSE))</f>
        <v/>
      </c>
      <c r="Y109" s="3" t="str">
        <f t="shared" si="106"/>
        <v/>
      </c>
      <c r="Z109" s="177"/>
      <c r="AA109" s="418"/>
      <c r="AB109" s="418"/>
      <c r="AC109" s="420"/>
      <c r="AD109" s="667"/>
      <c r="AE109" s="651"/>
      <c r="AF109" s="314"/>
      <c r="AG109" s="8"/>
      <c r="AH109" s="8"/>
      <c r="AI109" s="649"/>
    </row>
    <row r="110" spans="1:207">
      <c r="A110" s="261"/>
      <c r="B110" s="8"/>
      <c r="C110" s="8"/>
      <c r="D110" s="8"/>
      <c r="E110" s="266"/>
      <c r="F110" s="267"/>
      <c r="G110" s="321"/>
      <c r="H110" s="7"/>
      <c r="I110" s="8"/>
      <c r="J110" s="8" t="str">
        <f t="shared" si="104"/>
        <v/>
      </c>
      <c r="K110" s="14" t="str">
        <f>IF(ISERROR(VLOOKUP(Y110,'Directive OSH09 (FR)'!$T$6:$U$10,2,FALSE)),"",VLOOKUP(Y110,'Directive OSH09 (FR)'!$T$6:$U$10,2,FALSE))</f>
        <v/>
      </c>
      <c r="L110" s="126"/>
      <c r="M110" s="127"/>
      <c r="N110" s="27"/>
      <c r="O110" s="27"/>
      <c r="P110" s="27"/>
      <c r="Q110" s="57"/>
      <c r="R110" s="35"/>
      <c r="S110" s="7">
        <f t="shared" si="105"/>
        <v>0</v>
      </c>
      <c r="T110" s="35">
        <f t="shared" si="105"/>
        <v>0</v>
      </c>
      <c r="U110" s="3">
        <f>IF(A110="",0,IF(Q$106="",1,IF(Q$106+$U$89*365&lt;$U$1,1,0)))</f>
        <v>0</v>
      </c>
      <c r="V110" s="163">
        <f>IF(A110="",0,IF(Q$106="",1,IF(Q$106+$V$89*365&lt;$U$1,1,0)))</f>
        <v>0</v>
      </c>
      <c r="W110" s="162" t="str">
        <f>IF(ISERROR(VLOOKUP(H110,'Directive OSH09 (FR)'!$O$6:$P$10,2,FALSE)),"",VLOOKUP(H110,'Directive OSH09 (FR)'!$O$6:$P$10,2,FALSE))</f>
        <v/>
      </c>
      <c r="X110" s="3" t="str">
        <f>IF(ISERROR(VLOOKUP(I110,'Directive OSH09 (FR)'!$O$13:$P$17,2,FALSE)),"",VLOOKUP(I110,'Directive OSH09 (FR)'!$O$13:$P$17,2,FALSE))</f>
        <v/>
      </c>
      <c r="Y110" s="3" t="str">
        <f t="shared" si="106"/>
        <v/>
      </c>
      <c r="Z110" s="177"/>
      <c r="AA110" s="418"/>
      <c r="AB110" s="418"/>
      <c r="AC110" s="420"/>
      <c r="AD110" s="667"/>
      <c r="AE110" s="651"/>
      <c r="AF110" s="314"/>
      <c r="AG110" s="8"/>
      <c r="AH110" s="8"/>
      <c r="AI110" s="649"/>
    </row>
    <row r="111" spans="1:207" ht="5.25" customHeight="1">
      <c r="A111" s="405"/>
      <c r="B111" s="62"/>
      <c r="C111" s="62"/>
      <c r="D111" s="62"/>
      <c r="E111" s="293"/>
      <c r="F111" s="282"/>
      <c r="G111" s="458"/>
      <c r="H111" s="61"/>
      <c r="I111" s="62"/>
      <c r="J111" s="62" t="str">
        <f t="shared" si="104"/>
        <v/>
      </c>
      <c r="K111" s="63" t="str">
        <f>IF(ISERROR(VLOOKUP(Y111,'Directive OSH09 (FR)'!$T$6:$U$10,2,FALSE)),"",VLOOKUP(Y111,'Directive OSH09 (FR)'!$T$6:$U$10,2,FALSE))</f>
        <v/>
      </c>
      <c r="L111" s="61"/>
      <c r="M111" s="64"/>
      <c r="N111" s="64"/>
      <c r="O111" s="64"/>
      <c r="P111" s="64"/>
      <c r="Q111" s="65"/>
      <c r="R111" s="66"/>
      <c r="S111" s="61">
        <f t="shared" si="105"/>
        <v>0</v>
      </c>
      <c r="T111" s="66">
        <f t="shared" si="105"/>
        <v>0</v>
      </c>
      <c r="U111" s="164">
        <f>IF(A111="",0,IF(Q$106="",1,IF(Q$106+$U$89*365&lt;$U$1,1,0)))</f>
        <v>0</v>
      </c>
      <c r="V111" s="165">
        <f>IF(A111="",0,IF(Q$106="",1,IF(Q$106+$V$89*365&lt;$U$1,1,0)))</f>
        <v>0</v>
      </c>
      <c r="W111" s="162" t="str">
        <f>IF(ISERROR(VLOOKUP(H111,'Directive OSH09 (FR)'!$O$6:$P$10,2,FALSE)),"",VLOOKUP(H111,'Directive OSH09 (FR)'!$O$6:$P$10,2,FALSE))</f>
        <v/>
      </c>
      <c r="X111" s="3" t="str">
        <f>IF(ISERROR(VLOOKUP(I111,'Directive OSH09 (FR)'!$O$13:$P$17,2,FALSE)),"",VLOOKUP(I111,'Directive OSH09 (FR)'!$O$13:$P$17,2,FALSE))</f>
        <v/>
      </c>
      <c r="Y111" s="3" t="str">
        <f t="shared" si="106"/>
        <v/>
      </c>
      <c r="Z111" s="177"/>
      <c r="AA111" s="418"/>
      <c r="AB111" s="418"/>
      <c r="AC111" s="420"/>
      <c r="AD111" s="667"/>
      <c r="AE111" s="651"/>
      <c r="AF111" s="642"/>
      <c r="AG111" s="62"/>
      <c r="AH111" s="62"/>
      <c r="AI111" s="650"/>
    </row>
    <row r="112" spans="1:207" s="517" customFormat="1">
      <c r="A112" s="403" t="s">
        <v>290</v>
      </c>
      <c r="B112" s="398"/>
      <c r="C112" s="398"/>
      <c r="D112" s="398"/>
      <c r="E112" s="370"/>
      <c r="F112" s="371"/>
      <c r="G112" s="464"/>
      <c r="H112" s="412"/>
      <c r="I112" s="398"/>
      <c r="J112" s="398">
        <f>IF(SUM(J113:J117)=0,"",MAX(J113:J117))</f>
        <v>8</v>
      </c>
      <c r="K112" s="356" t="str">
        <f>IF(ISERROR(VLOOKUP(Y112,'Directive OSH09 (FR)'!$T$6:$U$10,2,FALSE)),"",VLOOKUP(Y112,'Directive OSH09 (FR)'!$T$6:$U$10,2,FALSE))</f>
        <v>1-Negligeable</v>
      </c>
      <c r="L112" s="357" t="str">
        <f>IF(ISERROR(VLOOKUP($A112,Dangers!$B$4:$G$1001,4,FALSE)),"ERR",IF(ISBLANK(VLOOKUP($A112,Dangers!$B$4:$G$1001,4,FALSE)),"","Yes"))</f>
        <v/>
      </c>
      <c r="M112" s="358" t="str">
        <f>IF(ISERROR(VLOOKUP($A112,Dangers!$B$4:$G$1001,6,FALSE)),"ERR",IF(ISBLANK((VLOOKUP($A112,Dangers!$B$4:$G$1001,6,FALSE))),"","Yes"))</f>
        <v/>
      </c>
      <c r="N112" s="358"/>
      <c r="O112" s="359"/>
      <c r="P112" s="358"/>
      <c r="Q112" s="360" t="str">
        <f>IF(OR(L112="Yes",M112="Yes"),MAX(Q113:Q117),"")</f>
        <v/>
      </c>
      <c r="R112" s="361"/>
      <c r="S112" s="357">
        <f>IF(L112="Yes",IF(SUM(S113:S117)=0,0,1),2)</f>
        <v>2</v>
      </c>
      <c r="T112" s="361">
        <f>IF(M112="Yes",IF(SUM(T113:T117)=0,0,1),2)</f>
        <v>2</v>
      </c>
      <c r="U112" s="362">
        <v>0</v>
      </c>
      <c r="V112" s="363">
        <v>0</v>
      </c>
      <c r="W112" s="364" t="str">
        <f>IF(ISERROR(VLOOKUP(H112,'Directive OSH09 (FR)'!$O$6:$P$10,2,FALSE)),"",VLOOKUP(H112,'Directive OSH09 (FR)'!$O$6:$P$10,2,FALSE))</f>
        <v/>
      </c>
      <c r="X112" s="362" t="str">
        <f>IF(ISERROR(VLOOKUP(I112,'Directive OSH09 (FR)'!$O$13:$P$17,2,FALSE)),"",VLOOKUP(I112,'Directive OSH09 (FR)'!$O$13:$P$17,2,FALSE))</f>
        <v/>
      </c>
      <c r="Y112" s="362">
        <f>IF(J112="","",IF(J112&gt;=161,5,IF(J112&gt;=65,4,IF(J112&gt;=20,3,IF(J112&gt;=9,2,1)))))</f>
        <v>1</v>
      </c>
      <c r="Z112" s="365"/>
      <c r="AA112" s="365"/>
      <c r="AB112" s="365"/>
      <c r="AC112" s="368"/>
      <c r="AD112" s="665"/>
      <c r="AE112" s="644"/>
      <c r="AF112" s="518"/>
      <c r="AG112" s="398"/>
      <c r="AH112" s="398"/>
      <c r="AI112" s="645"/>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6"/>
      <c r="BZ112" s="366"/>
      <c r="CA112" s="366"/>
      <c r="CB112" s="366"/>
      <c r="CC112" s="366"/>
      <c r="CD112" s="366"/>
      <c r="CE112" s="366"/>
      <c r="CF112" s="366"/>
      <c r="CG112" s="366"/>
      <c r="CH112" s="366"/>
      <c r="CI112" s="366"/>
      <c r="CJ112" s="366"/>
      <c r="CK112" s="366"/>
      <c r="CL112" s="366"/>
      <c r="CM112" s="366"/>
      <c r="CN112" s="366"/>
      <c r="CO112" s="366"/>
      <c r="CP112" s="366"/>
      <c r="CQ112" s="366"/>
      <c r="CR112" s="366"/>
      <c r="CS112" s="366"/>
      <c r="CT112" s="366"/>
      <c r="CU112" s="366"/>
      <c r="CV112" s="366"/>
      <c r="CW112" s="366"/>
      <c r="CX112" s="366"/>
      <c r="CY112" s="366"/>
      <c r="CZ112" s="366"/>
      <c r="DA112" s="366"/>
      <c r="DB112" s="366"/>
      <c r="DC112" s="366"/>
      <c r="DD112" s="366"/>
      <c r="DE112" s="366"/>
      <c r="DF112" s="366"/>
      <c r="DG112" s="366"/>
      <c r="DH112" s="366"/>
      <c r="DI112" s="366"/>
      <c r="DJ112" s="366"/>
      <c r="DK112" s="366"/>
      <c r="DL112" s="366"/>
      <c r="DM112" s="366"/>
      <c r="DN112" s="366"/>
      <c r="DO112" s="366"/>
      <c r="DP112" s="366"/>
      <c r="DQ112" s="366"/>
      <c r="DR112" s="366"/>
      <c r="DS112" s="366"/>
      <c r="DT112" s="366"/>
      <c r="DU112" s="366"/>
      <c r="DV112" s="366"/>
      <c r="DW112" s="366"/>
      <c r="DX112" s="366"/>
      <c r="DY112" s="366"/>
      <c r="DZ112" s="366"/>
      <c r="EA112" s="366"/>
      <c r="EB112" s="366"/>
      <c r="EC112" s="366"/>
      <c r="ED112" s="366"/>
      <c r="EE112" s="366"/>
      <c r="EF112" s="366"/>
      <c r="EG112" s="366"/>
      <c r="EH112" s="366"/>
      <c r="EI112" s="366"/>
      <c r="EJ112" s="366"/>
      <c r="EK112" s="366"/>
      <c r="EL112" s="366"/>
      <c r="EM112" s="366"/>
      <c r="EN112" s="366"/>
      <c r="EO112" s="366"/>
      <c r="EP112" s="366"/>
      <c r="EQ112" s="366"/>
      <c r="ER112" s="366"/>
      <c r="ES112" s="366"/>
      <c r="ET112" s="366"/>
      <c r="EU112" s="366"/>
      <c r="EV112" s="366"/>
      <c r="EW112" s="366"/>
      <c r="EX112" s="366"/>
      <c r="EY112" s="366"/>
      <c r="EZ112" s="366"/>
      <c r="FA112" s="366"/>
      <c r="FB112" s="366"/>
      <c r="FC112" s="366"/>
      <c r="FD112" s="366"/>
      <c r="FE112" s="366"/>
      <c r="FF112" s="366"/>
      <c r="FG112" s="366"/>
      <c r="FH112" s="366"/>
      <c r="FI112" s="366"/>
      <c r="FJ112" s="366"/>
      <c r="FK112" s="366"/>
      <c r="FL112" s="366"/>
      <c r="FM112" s="366"/>
      <c r="FN112" s="366"/>
      <c r="FO112" s="366"/>
      <c r="FP112" s="366"/>
      <c r="FQ112" s="366"/>
      <c r="FR112" s="366"/>
      <c r="FS112" s="366"/>
      <c r="FT112" s="366"/>
      <c r="FU112" s="366"/>
      <c r="FV112" s="366"/>
      <c r="FW112" s="366"/>
      <c r="FX112" s="366"/>
      <c r="FY112" s="366"/>
      <c r="FZ112" s="366"/>
      <c r="GA112" s="366"/>
      <c r="GB112" s="366"/>
      <c r="GC112" s="366"/>
      <c r="GD112" s="366"/>
      <c r="GE112" s="366"/>
      <c r="GF112" s="366"/>
      <c r="GG112" s="366"/>
      <c r="GH112" s="366"/>
      <c r="GI112" s="366"/>
      <c r="GJ112" s="366"/>
      <c r="GK112" s="366"/>
      <c r="GL112" s="366"/>
      <c r="GM112" s="366"/>
      <c r="GN112" s="366"/>
      <c r="GO112" s="366"/>
      <c r="GP112" s="366"/>
      <c r="GQ112" s="366"/>
      <c r="GR112" s="366"/>
      <c r="GS112" s="366"/>
      <c r="GT112" s="366"/>
      <c r="GU112" s="366"/>
      <c r="GV112" s="366"/>
      <c r="GW112" s="366"/>
      <c r="GX112" s="366"/>
      <c r="GY112" s="366"/>
    </row>
    <row r="113" spans="1:207" ht="38.25">
      <c r="A113" s="260" t="s">
        <v>556</v>
      </c>
      <c r="B113" s="8" t="s">
        <v>557</v>
      </c>
      <c r="C113" s="8" t="s">
        <v>558</v>
      </c>
      <c r="D113" s="8" t="s">
        <v>559</v>
      </c>
      <c r="E113" s="266" t="s">
        <v>39</v>
      </c>
      <c r="F113" s="267">
        <v>12</v>
      </c>
      <c r="G113" s="321" t="s">
        <v>560</v>
      </c>
      <c r="H113" s="7" t="s">
        <v>35</v>
      </c>
      <c r="I113" s="8" t="s">
        <v>47</v>
      </c>
      <c r="J113" s="8">
        <f>IF(ISERROR(W113*X113),"",W113*X113)</f>
        <v>8</v>
      </c>
      <c r="K113" s="14" t="str">
        <f>IF(ISERROR(VLOOKUP(Y113,'Directive OSH09 (FR)'!$T$6:$U$10,2,FALSE)),"",VLOOKUP(Y113,'Directive OSH09 (FR)'!$T$6:$U$10,2,FALSE))</f>
        <v>1-Negligeable</v>
      </c>
      <c r="L113" s="126"/>
      <c r="M113" s="127"/>
      <c r="N113" s="27"/>
      <c r="O113" s="27"/>
      <c r="P113" s="27"/>
      <c r="Q113" s="57"/>
      <c r="R113" s="35"/>
      <c r="S113" s="7">
        <f t="shared" ref="S113:T113" si="107">U113</f>
        <v>1</v>
      </c>
      <c r="T113" s="35">
        <f t="shared" si="107"/>
        <v>1</v>
      </c>
      <c r="U113" s="3">
        <f>IF(A113="",0,IF(Q$113="",1,IF(Q$113+$U$90*365&lt;$U$1,1,0)))</f>
        <v>1</v>
      </c>
      <c r="V113" s="163">
        <f>IF(A113="",0,IF(Q$113="",1,IF(Q$113+$V$90*365&lt;$U$1,1,0)))</f>
        <v>1</v>
      </c>
      <c r="W113" s="162">
        <f>IF(ISERROR(VLOOKUP(H113,'Directive OSH09 (FR)'!$O$6:$P$10,2,FALSE)),"",VLOOKUP(H113,'Directive OSH09 (FR)'!$O$6:$P$10,2,FALSE))</f>
        <v>2</v>
      </c>
      <c r="X113" s="3">
        <f>IF(ISERROR(VLOOKUP(I113,'Directive OSH09 (FR)'!$O$13:$P$17,2,FALSE)),"",VLOOKUP(I113,'Directive OSH09 (FR)'!$O$13:$P$17,2,FALSE))</f>
        <v>4</v>
      </c>
      <c r="Y113" s="3">
        <f>IF(J113="","",IF(J113&gt;=161,5,IF(J113&gt;=65,4,IF(J113&gt;=20,3,IF(J113&gt;=9,2,1)))))</f>
        <v>1</v>
      </c>
      <c r="Z113" s="196"/>
      <c r="AA113" s="418"/>
      <c r="AB113" s="418"/>
      <c r="AC113" s="420"/>
      <c r="AD113" s="667"/>
      <c r="AE113" s="651"/>
      <c r="AF113" s="314"/>
      <c r="AG113" s="8"/>
      <c r="AH113" s="8">
        <f>IF(ISERROR(AU113*AV113),"",AU113*AV113)</f>
        <v>0</v>
      </c>
      <c r="AI113" s="652"/>
    </row>
    <row r="114" spans="1:207">
      <c r="A114" s="261"/>
      <c r="B114" s="8"/>
      <c r="C114" s="8"/>
      <c r="D114" s="8"/>
      <c r="E114" s="266"/>
      <c r="F114" s="267"/>
      <c r="G114" s="321"/>
      <c r="H114" s="7"/>
      <c r="I114" s="8"/>
      <c r="J114" s="8" t="str">
        <f t="shared" ref="J114:J117" si="108">IF(ISERROR(W114*X114),"",W114*X114)</f>
        <v/>
      </c>
      <c r="K114" s="14" t="str">
        <f>IF(ISERROR(VLOOKUP(Y114,'Directive OSH09 (FR)'!$T$6:$U$10,2,FALSE)),"",VLOOKUP(Y114,'Directive OSH09 (FR)'!$T$6:$U$10,2,FALSE))</f>
        <v/>
      </c>
      <c r="L114" s="126"/>
      <c r="M114" s="127"/>
      <c r="N114" s="27"/>
      <c r="O114" s="27"/>
      <c r="P114" s="27"/>
      <c r="Q114" s="57"/>
      <c r="R114" s="35"/>
      <c r="S114" s="7">
        <f t="shared" ref="S114:T117" si="109">U114</f>
        <v>0</v>
      </c>
      <c r="T114" s="35">
        <f t="shared" si="109"/>
        <v>0</v>
      </c>
      <c r="U114" s="3">
        <f>IF(A114="",0,IF(Q$112="",1,IF(Q$112+$U$89*365&lt;$U$1,1,0)))</f>
        <v>0</v>
      </c>
      <c r="V114" s="163">
        <f>IF(A114="",0,IF(Q$112="",1,IF(Q$112+$V$89*365&lt;$U$1,1,0)))</f>
        <v>0</v>
      </c>
      <c r="W114" s="162" t="str">
        <f>IF(ISERROR(VLOOKUP(H114,'Directive OSH09 (FR)'!$O$6:$P$10,2,FALSE)),"",VLOOKUP(H114,'Directive OSH09 (FR)'!$O$6:$P$10,2,FALSE))</f>
        <v/>
      </c>
      <c r="X114" s="3" t="str">
        <f>IF(ISERROR(VLOOKUP(I114,'Directive OSH09 (FR)'!$O$13:$P$17,2,FALSE)),"",VLOOKUP(I114,'Directive OSH09 (FR)'!$O$13:$P$17,2,FALSE))</f>
        <v/>
      </c>
      <c r="Y114" s="3" t="str">
        <f t="shared" ref="Y114:Y117" si="110">IF(J114="","",IF(J114&gt;=161,5,IF(J114&gt;=65,4,IF(J114&gt;=20,3,IF(J114&gt;=9,2,1)))))</f>
        <v/>
      </c>
      <c r="Z114" s="177"/>
      <c r="AA114" s="418"/>
      <c r="AB114" s="418"/>
      <c r="AC114" s="420"/>
      <c r="AD114" s="667"/>
      <c r="AE114" s="651"/>
      <c r="AF114" s="314"/>
      <c r="AG114" s="8"/>
      <c r="AH114" s="8"/>
      <c r="AI114" s="649"/>
    </row>
    <row r="115" spans="1:207">
      <c r="A115" s="261"/>
      <c r="B115" s="8"/>
      <c r="C115" s="8"/>
      <c r="D115" s="8"/>
      <c r="E115" s="266"/>
      <c r="F115" s="267"/>
      <c r="G115" s="321"/>
      <c r="H115" s="7"/>
      <c r="I115" s="8"/>
      <c r="J115" s="8" t="str">
        <f t="shared" si="108"/>
        <v/>
      </c>
      <c r="K115" s="14" t="str">
        <f>IF(ISERROR(VLOOKUP(Y115,'Directive OSH09 (FR)'!$T$6:$U$10,2,FALSE)),"",VLOOKUP(Y115,'Directive OSH09 (FR)'!$T$6:$U$10,2,FALSE))</f>
        <v/>
      </c>
      <c r="L115" s="126"/>
      <c r="M115" s="127"/>
      <c r="N115" s="27"/>
      <c r="O115" s="27"/>
      <c r="P115" s="27"/>
      <c r="Q115" s="57"/>
      <c r="R115" s="35"/>
      <c r="S115" s="7">
        <f t="shared" si="109"/>
        <v>0</v>
      </c>
      <c r="T115" s="35">
        <f t="shared" si="109"/>
        <v>0</v>
      </c>
      <c r="U115" s="3">
        <f>IF(A115="",0,IF(Q$112="",1,IF(Q$112+$U$89*365&lt;$U$1,1,0)))</f>
        <v>0</v>
      </c>
      <c r="V115" s="163">
        <f>IF(A115="",0,IF(Q$112="",1,IF(Q$112+$V$89*365&lt;$U$1,1,0)))</f>
        <v>0</v>
      </c>
      <c r="W115" s="162" t="str">
        <f>IF(ISERROR(VLOOKUP(H115,'Directive OSH09 (FR)'!$O$6:$P$10,2,FALSE)),"",VLOOKUP(H115,'Directive OSH09 (FR)'!$O$6:$P$10,2,FALSE))</f>
        <v/>
      </c>
      <c r="X115" s="3" t="str">
        <f>IF(ISERROR(VLOOKUP(I115,'Directive OSH09 (FR)'!$O$13:$P$17,2,FALSE)),"",VLOOKUP(I115,'Directive OSH09 (FR)'!$O$13:$P$17,2,FALSE))</f>
        <v/>
      </c>
      <c r="Y115" s="3" t="str">
        <f t="shared" si="110"/>
        <v/>
      </c>
      <c r="Z115" s="177"/>
      <c r="AA115" s="418"/>
      <c r="AB115" s="418"/>
      <c r="AC115" s="420"/>
      <c r="AD115" s="667"/>
      <c r="AE115" s="651"/>
      <c r="AF115" s="314"/>
      <c r="AG115" s="8"/>
      <c r="AH115" s="8"/>
      <c r="AI115" s="649"/>
    </row>
    <row r="116" spans="1:207">
      <c r="A116" s="261"/>
      <c r="B116" s="8"/>
      <c r="C116" s="8"/>
      <c r="D116" s="8"/>
      <c r="E116" s="266"/>
      <c r="F116" s="267"/>
      <c r="G116" s="321"/>
      <c r="H116" s="7"/>
      <c r="I116" s="8"/>
      <c r="J116" s="8" t="str">
        <f t="shared" si="108"/>
        <v/>
      </c>
      <c r="K116" s="14" t="str">
        <f>IF(ISERROR(VLOOKUP(Y116,'Directive OSH09 (FR)'!$T$6:$U$10,2,FALSE)),"",VLOOKUP(Y116,'Directive OSH09 (FR)'!$T$6:$U$10,2,FALSE))</f>
        <v/>
      </c>
      <c r="L116" s="126"/>
      <c r="M116" s="127"/>
      <c r="N116" s="27"/>
      <c r="O116" s="27"/>
      <c r="P116" s="27"/>
      <c r="Q116" s="57"/>
      <c r="R116" s="35"/>
      <c r="S116" s="7">
        <f t="shared" si="109"/>
        <v>0</v>
      </c>
      <c r="T116" s="35">
        <f t="shared" si="109"/>
        <v>0</v>
      </c>
      <c r="U116" s="3">
        <f>IF(A116="",0,IF(Q$112="",1,IF(Q$112+$U$89*365&lt;$U$1,1,0)))</f>
        <v>0</v>
      </c>
      <c r="V116" s="163">
        <f>IF(A116="",0,IF(Q$112="",1,IF(Q$112+$V$89*365&lt;$U$1,1,0)))</f>
        <v>0</v>
      </c>
      <c r="W116" s="162" t="str">
        <f>IF(ISERROR(VLOOKUP(H116,'Directive OSH09 (FR)'!$O$6:$P$10,2,FALSE)),"",VLOOKUP(H116,'Directive OSH09 (FR)'!$O$6:$P$10,2,FALSE))</f>
        <v/>
      </c>
      <c r="X116" s="3" t="str">
        <f>IF(ISERROR(VLOOKUP(I116,'Directive OSH09 (FR)'!$O$13:$P$17,2,FALSE)),"",VLOOKUP(I116,'Directive OSH09 (FR)'!$O$13:$P$17,2,FALSE))</f>
        <v/>
      </c>
      <c r="Y116" s="3" t="str">
        <f t="shared" si="110"/>
        <v/>
      </c>
      <c r="Z116" s="177"/>
      <c r="AA116" s="418"/>
      <c r="AB116" s="418"/>
      <c r="AC116" s="420"/>
      <c r="AD116" s="667"/>
      <c r="AE116" s="651"/>
      <c r="AF116" s="314"/>
      <c r="AG116" s="8"/>
      <c r="AH116" s="8"/>
      <c r="AI116" s="649"/>
    </row>
    <row r="117" spans="1:207" ht="5.25" customHeight="1">
      <c r="A117" s="405"/>
      <c r="B117" s="62"/>
      <c r="C117" s="62"/>
      <c r="D117" s="62"/>
      <c r="E117" s="293"/>
      <c r="F117" s="282"/>
      <c r="G117" s="458"/>
      <c r="H117" s="61"/>
      <c r="I117" s="62"/>
      <c r="J117" s="62" t="str">
        <f t="shared" si="108"/>
        <v/>
      </c>
      <c r="K117" s="63" t="str">
        <f>IF(ISERROR(VLOOKUP(Y117,'Directive OSH09 (FR)'!$T$6:$U$10,2,FALSE)),"",VLOOKUP(Y117,'Directive OSH09 (FR)'!$T$6:$U$10,2,FALSE))</f>
        <v/>
      </c>
      <c r="L117" s="61"/>
      <c r="M117" s="64"/>
      <c r="N117" s="64"/>
      <c r="O117" s="64"/>
      <c r="P117" s="64"/>
      <c r="Q117" s="65"/>
      <c r="R117" s="66"/>
      <c r="S117" s="61">
        <f t="shared" si="109"/>
        <v>0</v>
      </c>
      <c r="T117" s="66">
        <f t="shared" si="109"/>
        <v>0</v>
      </c>
      <c r="U117" s="164">
        <f>IF(A117="",0,IF(Q$112="",1,IF(Q$112+$U$89*365&lt;$U$1,1,0)))</f>
        <v>0</v>
      </c>
      <c r="V117" s="165">
        <f>IF(A117="",0,IF(Q$112="",1,IF(Q$112+$V$89*365&lt;$U$1,1,0)))</f>
        <v>0</v>
      </c>
      <c r="W117" s="162" t="str">
        <f>IF(ISERROR(VLOOKUP(H117,'Directive OSH09 (FR)'!$O$6:$P$10,2,FALSE)),"",VLOOKUP(H117,'Directive OSH09 (FR)'!$O$6:$P$10,2,FALSE))</f>
        <v/>
      </c>
      <c r="X117" s="3" t="str">
        <f>IF(ISERROR(VLOOKUP(I117,'Directive OSH09 (FR)'!$O$13:$P$17,2,FALSE)),"",VLOOKUP(I117,'Directive OSH09 (FR)'!$O$13:$P$17,2,FALSE))</f>
        <v/>
      </c>
      <c r="Y117" s="3" t="str">
        <f t="shared" si="110"/>
        <v/>
      </c>
      <c r="Z117" s="177"/>
      <c r="AA117" s="418"/>
      <c r="AB117" s="418"/>
      <c r="AC117" s="420"/>
      <c r="AD117" s="667"/>
      <c r="AE117" s="651"/>
      <c r="AF117" s="642"/>
      <c r="AG117" s="62"/>
      <c r="AH117" s="62"/>
      <c r="AI117" s="650"/>
    </row>
    <row r="118" spans="1:207" s="517" customFormat="1">
      <c r="A118" s="403" t="s">
        <v>291</v>
      </c>
      <c r="B118" s="398"/>
      <c r="C118" s="398"/>
      <c r="D118" s="398"/>
      <c r="E118" s="370"/>
      <c r="F118" s="371"/>
      <c r="G118" s="464"/>
      <c r="H118" s="412"/>
      <c r="I118" s="398"/>
      <c r="J118" s="398" t="str">
        <f>IF(SUM(J119:J123)=0,"",MAX(J119:J123))</f>
        <v/>
      </c>
      <c r="K118" s="356" t="str">
        <f>IF(ISERROR(VLOOKUP(Y118,'Directive OSH09 (FR)'!$T$6:$U$10,2,FALSE)),"",VLOOKUP(Y118,'Directive OSH09 (FR)'!$T$6:$U$10,2,FALSE))</f>
        <v/>
      </c>
      <c r="L118" s="357" t="str">
        <f>IF(ISERROR(VLOOKUP($A118,Dangers!$B$4:$G$1001,4,FALSE)),"ERR",IF(ISBLANK(VLOOKUP($A118,Dangers!$B$4:$G$1001,4,FALSE)),"","Yes"))</f>
        <v/>
      </c>
      <c r="M118" s="358" t="str">
        <f>IF(ISERROR(VLOOKUP($A118,Dangers!$B$4:$G$1001,6,FALSE)),"ERR",IF(ISBLANK((VLOOKUP($A118,Dangers!$B$4:$G$1001,6,FALSE))),"","Yes"))</f>
        <v/>
      </c>
      <c r="N118" s="358"/>
      <c r="O118" s="359"/>
      <c r="P118" s="358"/>
      <c r="Q118" s="360" t="str">
        <f>IF(OR(L118="Yes",M118="Yes"),MAX(Q119:Q123),"")</f>
        <v/>
      </c>
      <c r="R118" s="361"/>
      <c r="S118" s="357">
        <f>IF(L118="Yes",IF(SUM(S119:S123)=0,0,1),2)</f>
        <v>2</v>
      </c>
      <c r="T118" s="361">
        <f>IF(M118="Yes",IF(SUM(T119:T123)=0,0,1),2)</f>
        <v>2</v>
      </c>
      <c r="U118" s="362">
        <v>0</v>
      </c>
      <c r="V118" s="363">
        <v>0</v>
      </c>
      <c r="W118" s="364" t="str">
        <f>IF(ISERROR(VLOOKUP(H118,'Directive OSH09 (FR)'!$O$6:$P$10,2,FALSE)),"",VLOOKUP(H118,'Directive OSH09 (FR)'!$O$6:$P$10,2,FALSE))</f>
        <v/>
      </c>
      <c r="X118" s="362" t="str">
        <f>IF(ISERROR(VLOOKUP(I118,'Directive OSH09 (FR)'!$O$13:$P$17,2,FALSE)),"",VLOOKUP(I118,'Directive OSH09 (FR)'!$O$13:$P$17,2,FALSE))</f>
        <v/>
      </c>
      <c r="Y118" s="362" t="str">
        <f>IF(J118="","",IF(J118&gt;=161,5,IF(J118&gt;=65,4,IF(J118&gt;=20,3,IF(J118&gt;=9,2,1)))))</f>
        <v/>
      </c>
      <c r="Z118" s="365"/>
      <c r="AA118" s="365"/>
      <c r="AB118" s="365"/>
      <c r="AC118" s="368"/>
      <c r="AD118" s="665"/>
      <c r="AE118" s="644"/>
      <c r="AF118" s="518"/>
      <c r="AG118" s="398"/>
      <c r="AH118" s="398"/>
      <c r="AI118" s="645"/>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6"/>
      <c r="BZ118" s="366"/>
      <c r="CA118" s="366"/>
      <c r="CB118" s="366"/>
      <c r="CC118" s="366"/>
      <c r="CD118" s="366"/>
      <c r="CE118" s="366"/>
      <c r="CF118" s="366"/>
      <c r="CG118" s="366"/>
      <c r="CH118" s="366"/>
      <c r="CI118" s="366"/>
      <c r="CJ118" s="366"/>
      <c r="CK118" s="366"/>
      <c r="CL118" s="366"/>
      <c r="CM118" s="366"/>
      <c r="CN118" s="366"/>
      <c r="CO118" s="366"/>
      <c r="CP118" s="366"/>
      <c r="CQ118" s="366"/>
      <c r="CR118" s="366"/>
      <c r="CS118" s="366"/>
      <c r="CT118" s="366"/>
      <c r="CU118" s="366"/>
      <c r="CV118" s="366"/>
      <c r="CW118" s="366"/>
      <c r="CX118" s="366"/>
      <c r="CY118" s="366"/>
      <c r="CZ118" s="366"/>
      <c r="DA118" s="366"/>
      <c r="DB118" s="366"/>
      <c r="DC118" s="366"/>
      <c r="DD118" s="366"/>
      <c r="DE118" s="366"/>
      <c r="DF118" s="366"/>
      <c r="DG118" s="366"/>
      <c r="DH118" s="366"/>
      <c r="DI118" s="366"/>
      <c r="DJ118" s="366"/>
      <c r="DK118" s="366"/>
      <c r="DL118" s="366"/>
      <c r="DM118" s="366"/>
      <c r="DN118" s="366"/>
      <c r="DO118" s="366"/>
      <c r="DP118" s="366"/>
      <c r="DQ118" s="366"/>
      <c r="DR118" s="366"/>
      <c r="DS118" s="366"/>
      <c r="DT118" s="366"/>
      <c r="DU118" s="366"/>
      <c r="DV118" s="366"/>
      <c r="DW118" s="366"/>
      <c r="DX118" s="366"/>
      <c r="DY118" s="366"/>
      <c r="DZ118" s="366"/>
      <c r="EA118" s="366"/>
      <c r="EB118" s="366"/>
      <c r="EC118" s="366"/>
      <c r="ED118" s="366"/>
      <c r="EE118" s="366"/>
      <c r="EF118" s="366"/>
      <c r="EG118" s="366"/>
      <c r="EH118" s="366"/>
      <c r="EI118" s="366"/>
      <c r="EJ118" s="366"/>
      <c r="EK118" s="366"/>
      <c r="EL118" s="366"/>
      <c r="EM118" s="366"/>
      <c r="EN118" s="366"/>
      <c r="EO118" s="366"/>
      <c r="EP118" s="366"/>
      <c r="EQ118" s="366"/>
      <c r="ER118" s="366"/>
      <c r="ES118" s="366"/>
      <c r="ET118" s="366"/>
      <c r="EU118" s="366"/>
      <c r="EV118" s="366"/>
      <c r="EW118" s="366"/>
      <c r="EX118" s="366"/>
      <c r="EY118" s="366"/>
      <c r="EZ118" s="366"/>
      <c r="FA118" s="366"/>
      <c r="FB118" s="366"/>
      <c r="FC118" s="366"/>
      <c r="FD118" s="366"/>
      <c r="FE118" s="366"/>
      <c r="FF118" s="366"/>
      <c r="FG118" s="366"/>
      <c r="FH118" s="366"/>
      <c r="FI118" s="366"/>
      <c r="FJ118" s="366"/>
      <c r="FK118" s="366"/>
      <c r="FL118" s="366"/>
      <c r="FM118" s="366"/>
      <c r="FN118" s="366"/>
      <c r="FO118" s="366"/>
      <c r="FP118" s="366"/>
      <c r="FQ118" s="366"/>
      <c r="FR118" s="366"/>
      <c r="FS118" s="366"/>
      <c r="FT118" s="366"/>
      <c r="FU118" s="366"/>
      <c r="FV118" s="366"/>
      <c r="FW118" s="366"/>
      <c r="FX118" s="366"/>
      <c r="FY118" s="366"/>
      <c r="FZ118" s="366"/>
      <c r="GA118" s="366"/>
      <c r="GB118" s="366"/>
      <c r="GC118" s="366"/>
      <c r="GD118" s="366"/>
      <c r="GE118" s="366"/>
      <c r="GF118" s="366"/>
      <c r="GG118" s="366"/>
      <c r="GH118" s="366"/>
      <c r="GI118" s="366"/>
      <c r="GJ118" s="366"/>
      <c r="GK118" s="366"/>
      <c r="GL118" s="366"/>
      <c r="GM118" s="366"/>
      <c r="GN118" s="366"/>
      <c r="GO118" s="366"/>
      <c r="GP118" s="366"/>
      <c r="GQ118" s="366"/>
      <c r="GR118" s="366"/>
      <c r="GS118" s="366"/>
      <c r="GT118" s="366"/>
      <c r="GU118" s="366"/>
      <c r="GV118" s="366"/>
      <c r="GW118" s="366"/>
      <c r="GX118" s="366"/>
      <c r="GY118" s="366"/>
    </row>
    <row r="119" spans="1:207">
      <c r="A119" s="260" t="s">
        <v>463</v>
      </c>
      <c r="B119" s="8"/>
      <c r="C119" s="8"/>
      <c r="D119" s="8"/>
      <c r="E119" s="266"/>
      <c r="F119" s="267"/>
      <c r="G119" s="321"/>
      <c r="H119" s="7"/>
      <c r="I119" s="8"/>
      <c r="J119" s="8" t="str">
        <f>IF(ISERROR(W119*X119),"",W119*X119)</f>
        <v/>
      </c>
      <c r="K119" s="14" t="str">
        <f>IF(ISERROR(VLOOKUP(Y119,'Directive OSH09 (FR)'!$T$6:$U$10,2,FALSE)),"",VLOOKUP(Y119,'Directive OSH09 (FR)'!$T$6:$U$10,2,FALSE))</f>
        <v/>
      </c>
      <c r="L119" s="126"/>
      <c r="M119" s="127"/>
      <c r="N119" s="27"/>
      <c r="O119" s="27"/>
      <c r="P119" s="27"/>
      <c r="Q119" s="57"/>
      <c r="R119" s="35"/>
      <c r="S119" s="7">
        <f t="shared" ref="S119:T123" si="111">U119</f>
        <v>1</v>
      </c>
      <c r="T119" s="35">
        <f t="shared" si="111"/>
        <v>1</v>
      </c>
      <c r="U119" s="3">
        <f>IF(A119="",0,IF(Q$118="",1,IF(Q$118+$U$89*365&lt;$U$1,1,0)))</f>
        <v>1</v>
      </c>
      <c r="V119" s="163">
        <f>IF(A119="",0,IF(Q$118="",1,IF(Q$118+$V$89*365&lt;$U$1,1,0)))</f>
        <v>1</v>
      </c>
      <c r="W119" s="162" t="str">
        <f>IF(ISERROR(VLOOKUP(H119,'Directive OSH09 (FR)'!$O$6:$P$10,2,FALSE)),"",VLOOKUP(H119,'Directive OSH09 (FR)'!$O$6:$P$10,2,FALSE))</f>
        <v/>
      </c>
      <c r="X119" s="3" t="str">
        <f>IF(ISERROR(VLOOKUP(I119,'Directive OSH09 (FR)'!$O$13:$P$17,2,FALSE)),"",VLOOKUP(I119,'Directive OSH09 (FR)'!$O$13:$P$17,2,FALSE))</f>
        <v/>
      </c>
      <c r="Y119" s="3" t="str">
        <f>IF(J119="","",IF(J119&gt;=161,5,IF(J119&gt;=65,4,IF(J119&gt;=20,3,IF(J119&gt;=9,2,1)))))</f>
        <v/>
      </c>
      <c r="Z119" s="177"/>
      <c r="AA119" s="418"/>
      <c r="AB119" s="418"/>
      <c r="AC119" s="420"/>
      <c r="AD119" s="667"/>
      <c r="AE119" s="651"/>
      <c r="AF119" s="314"/>
      <c r="AG119" s="8"/>
      <c r="AH119" s="8"/>
      <c r="AI119" s="649"/>
    </row>
    <row r="120" spans="1:207">
      <c r="A120" s="261"/>
      <c r="B120" s="8"/>
      <c r="C120" s="8"/>
      <c r="D120" s="8"/>
      <c r="E120" s="266"/>
      <c r="F120" s="267"/>
      <c r="G120" s="321"/>
      <c r="H120" s="7"/>
      <c r="I120" s="8"/>
      <c r="J120" s="8" t="str">
        <f t="shared" ref="J120:J123" si="112">IF(ISERROR(W120*X120),"",W120*X120)</f>
        <v/>
      </c>
      <c r="K120" s="14" t="str">
        <f>IF(ISERROR(VLOOKUP(Y120,'Directive OSH09 (FR)'!$T$6:$U$10,2,FALSE)),"",VLOOKUP(Y120,'Directive OSH09 (FR)'!$T$6:$U$10,2,FALSE))</f>
        <v/>
      </c>
      <c r="L120" s="126"/>
      <c r="M120" s="127"/>
      <c r="N120" s="27"/>
      <c r="O120" s="27"/>
      <c r="P120" s="27"/>
      <c r="Q120" s="57"/>
      <c r="R120" s="35"/>
      <c r="S120" s="7">
        <f t="shared" si="111"/>
        <v>0</v>
      </c>
      <c r="T120" s="35">
        <f t="shared" si="111"/>
        <v>0</v>
      </c>
      <c r="U120" s="3">
        <f>IF(A120="",0,IF(Q$118="",1,IF(Q$118+$U$89*365&lt;$U$1,1,0)))</f>
        <v>0</v>
      </c>
      <c r="V120" s="163">
        <f>IF(A120="",0,IF(Q$118="",1,IF(Q$118+$V$89*365&lt;$U$1,1,0)))</f>
        <v>0</v>
      </c>
      <c r="W120" s="162" t="str">
        <f>IF(ISERROR(VLOOKUP(H120,'Directive OSH09 (FR)'!$O$6:$P$10,2,FALSE)),"",VLOOKUP(H120,'Directive OSH09 (FR)'!$O$6:$P$10,2,FALSE))</f>
        <v/>
      </c>
      <c r="X120" s="3" t="str">
        <f>IF(ISERROR(VLOOKUP(I120,'Directive OSH09 (FR)'!$O$13:$P$17,2,FALSE)),"",VLOOKUP(I120,'Directive OSH09 (FR)'!$O$13:$P$17,2,FALSE))</f>
        <v/>
      </c>
      <c r="Y120" s="3" t="str">
        <f t="shared" ref="Y120:Y123" si="113">IF(J120="","",IF(J120&gt;=161,5,IF(J120&gt;=65,4,IF(J120&gt;=20,3,IF(J120&gt;=9,2,1)))))</f>
        <v/>
      </c>
      <c r="Z120" s="177"/>
      <c r="AA120" s="418"/>
      <c r="AB120" s="418"/>
      <c r="AC120" s="420"/>
      <c r="AD120" s="667"/>
      <c r="AE120" s="651"/>
      <c r="AF120" s="314"/>
      <c r="AG120" s="8"/>
      <c r="AH120" s="8"/>
      <c r="AI120" s="649"/>
    </row>
    <row r="121" spans="1:207">
      <c r="A121" s="261"/>
      <c r="B121" s="8"/>
      <c r="C121" s="8"/>
      <c r="D121" s="8"/>
      <c r="E121" s="266"/>
      <c r="F121" s="267"/>
      <c r="G121" s="321"/>
      <c r="H121" s="7"/>
      <c r="I121" s="8"/>
      <c r="J121" s="8" t="str">
        <f t="shared" si="112"/>
        <v/>
      </c>
      <c r="K121" s="14" t="str">
        <f>IF(ISERROR(VLOOKUP(Y121,'Directive OSH09 (FR)'!$T$6:$U$10,2,FALSE)),"",VLOOKUP(Y121,'Directive OSH09 (FR)'!$T$6:$U$10,2,FALSE))</f>
        <v/>
      </c>
      <c r="L121" s="126"/>
      <c r="M121" s="127"/>
      <c r="N121" s="27"/>
      <c r="O121" s="27"/>
      <c r="P121" s="27"/>
      <c r="Q121" s="57"/>
      <c r="R121" s="35"/>
      <c r="S121" s="7">
        <f t="shared" si="111"/>
        <v>0</v>
      </c>
      <c r="T121" s="35">
        <f t="shared" si="111"/>
        <v>0</v>
      </c>
      <c r="U121" s="3">
        <f>IF(A121="",0,IF(Q$118="",1,IF(Q$118+$U$89*365&lt;$U$1,1,0)))</f>
        <v>0</v>
      </c>
      <c r="V121" s="163">
        <f>IF(A121="",0,IF(Q$118="",1,IF(Q$118+$V$89*365&lt;$U$1,1,0)))</f>
        <v>0</v>
      </c>
      <c r="W121" s="162" t="str">
        <f>IF(ISERROR(VLOOKUP(H121,'Directive OSH09 (FR)'!$O$6:$P$10,2,FALSE)),"",VLOOKUP(H121,'Directive OSH09 (FR)'!$O$6:$P$10,2,FALSE))</f>
        <v/>
      </c>
      <c r="X121" s="3" t="str">
        <f>IF(ISERROR(VLOOKUP(I121,'Directive OSH09 (FR)'!$O$13:$P$17,2,FALSE)),"",VLOOKUP(I121,'Directive OSH09 (FR)'!$O$13:$P$17,2,FALSE))</f>
        <v/>
      </c>
      <c r="Y121" s="3" t="str">
        <f t="shared" si="113"/>
        <v/>
      </c>
      <c r="Z121" s="177"/>
      <c r="AA121" s="418"/>
      <c r="AB121" s="418"/>
      <c r="AC121" s="420"/>
      <c r="AD121" s="667"/>
      <c r="AE121" s="651"/>
      <c r="AF121" s="314"/>
      <c r="AG121" s="8"/>
      <c r="AH121" s="8"/>
      <c r="AI121" s="649"/>
    </row>
    <row r="122" spans="1:207">
      <c r="A122" s="261"/>
      <c r="B122" s="8"/>
      <c r="C122" s="8"/>
      <c r="D122" s="8"/>
      <c r="E122" s="266"/>
      <c r="F122" s="267"/>
      <c r="G122" s="321"/>
      <c r="H122" s="7"/>
      <c r="I122" s="8"/>
      <c r="J122" s="8" t="str">
        <f t="shared" si="112"/>
        <v/>
      </c>
      <c r="K122" s="14" t="str">
        <f>IF(ISERROR(VLOOKUP(Y122,'Directive OSH09 (FR)'!$T$6:$U$10,2,FALSE)),"",VLOOKUP(Y122,'Directive OSH09 (FR)'!$T$6:$U$10,2,FALSE))</f>
        <v/>
      </c>
      <c r="L122" s="126"/>
      <c r="M122" s="127"/>
      <c r="N122" s="27"/>
      <c r="O122" s="27"/>
      <c r="P122" s="27"/>
      <c r="Q122" s="57"/>
      <c r="R122" s="35"/>
      <c r="S122" s="7">
        <f t="shared" si="111"/>
        <v>0</v>
      </c>
      <c r="T122" s="35">
        <f t="shared" si="111"/>
        <v>0</v>
      </c>
      <c r="U122" s="3">
        <f>IF(A122="",0,IF(Q$118="",1,IF(Q$118+$U$89*365&lt;$U$1,1,0)))</f>
        <v>0</v>
      </c>
      <c r="V122" s="163">
        <f>IF(A122="",0,IF(Q$118="",1,IF(Q$118+$V$89*365&lt;$U$1,1,0)))</f>
        <v>0</v>
      </c>
      <c r="W122" s="162" t="str">
        <f>IF(ISERROR(VLOOKUP(H122,'Directive OSH09 (FR)'!$O$6:$P$10,2,FALSE)),"",VLOOKUP(H122,'Directive OSH09 (FR)'!$O$6:$P$10,2,FALSE))</f>
        <v/>
      </c>
      <c r="X122" s="3" t="str">
        <f>IF(ISERROR(VLOOKUP(I122,'Directive OSH09 (FR)'!$O$13:$P$17,2,FALSE)),"",VLOOKUP(I122,'Directive OSH09 (FR)'!$O$13:$P$17,2,FALSE))</f>
        <v/>
      </c>
      <c r="Y122" s="3" t="str">
        <f t="shared" si="113"/>
        <v/>
      </c>
      <c r="Z122" s="177"/>
      <c r="AA122" s="418"/>
      <c r="AB122" s="418"/>
      <c r="AC122" s="420"/>
      <c r="AD122" s="667"/>
      <c r="AE122" s="651"/>
      <c r="AF122" s="314"/>
      <c r="AG122" s="8"/>
      <c r="AH122" s="8"/>
      <c r="AI122" s="649"/>
    </row>
    <row r="123" spans="1:207" ht="5.25" customHeight="1">
      <c r="A123" s="405"/>
      <c r="B123" s="62"/>
      <c r="C123" s="62"/>
      <c r="D123" s="62"/>
      <c r="E123" s="293"/>
      <c r="F123" s="282"/>
      <c r="G123" s="458"/>
      <c r="H123" s="61"/>
      <c r="I123" s="62"/>
      <c r="J123" s="62" t="str">
        <f t="shared" si="112"/>
        <v/>
      </c>
      <c r="K123" s="63" t="str">
        <f>IF(ISERROR(VLOOKUP(Y123,'Directive OSH09 (FR)'!$T$6:$U$10,2,FALSE)),"",VLOOKUP(Y123,'Directive OSH09 (FR)'!$T$6:$U$10,2,FALSE))</f>
        <v/>
      </c>
      <c r="L123" s="61"/>
      <c r="M123" s="64"/>
      <c r="N123" s="64"/>
      <c r="O123" s="64"/>
      <c r="P123" s="64"/>
      <c r="Q123" s="65"/>
      <c r="R123" s="66"/>
      <c r="S123" s="61">
        <f t="shared" si="111"/>
        <v>0</v>
      </c>
      <c r="T123" s="66">
        <f t="shared" si="111"/>
        <v>0</v>
      </c>
      <c r="U123" s="164">
        <f>IF(A123="",0,IF(Q$118="",1,IF(Q$118+$U$89*365&lt;$U$1,1,0)))</f>
        <v>0</v>
      </c>
      <c r="V123" s="165">
        <f>IF(A123="",0,IF(Q$118="",1,IF(Q$118+$V$89*365&lt;$U$1,1,0)))</f>
        <v>0</v>
      </c>
      <c r="W123" s="162" t="str">
        <f>IF(ISERROR(VLOOKUP(H123,'Directive OSH09 (FR)'!$O$6:$P$10,2,FALSE)),"",VLOOKUP(H123,'Directive OSH09 (FR)'!$O$6:$P$10,2,FALSE))</f>
        <v/>
      </c>
      <c r="X123" s="3" t="str">
        <f>IF(ISERROR(VLOOKUP(I123,'Directive OSH09 (FR)'!$O$13:$P$17,2,FALSE)),"",VLOOKUP(I123,'Directive OSH09 (FR)'!$O$13:$P$17,2,FALSE))</f>
        <v/>
      </c>
      <c r="Y123" s="3" t="str">
        <f t="shared" si="113"/>
        <v/>
      </c>
      <c r="Z123" s="177"/>
      <c r="AA123" s="418"/>
      <c r="AB123" s="418"/>
      <c r="AC123" s="420"/>
      <c r="AD123" s="667"/>
      <c r="AE123" s="651"/>
      <c r="AF123" s="642"/>
      <c r="AG123" s="62"/>
      <c r="AH123" s="62"/>
      <c r="AI123" s="650"/>
    </row>
    <row r="124" spans="1:207" s="517" customFormat="1">
      <c r="A124" s="403" t="s">
        <v>340</v>
      </c>
      <c r="B124" s="398"/>
      <c r="C124" s="398"/>
      <c r="D124" s="398"/>
      <c r="E124" s="370"/>
      <c r="F124" s="371"/>
      <c r="G124" s="464"/>
      <c r="H124" s="412"/>
      <c r="I124" s="398"/>
      <c r="J124" s="398">
        <f>IF(SUM(J125:J133)=0,"",MAX(J125:J133))</f>
        <v>16</v>
      </c>
      <c r="K124" s="356" t="str">
        <f>IF(ISERROR(VLOOKUP(Y124,'Directive OSH09 (FR)'!$T$6:$U$10,2,FALSE)),"",VLOOKUP(Y124,'Directive OSH09 (FR)'!$T$6:$U$10,2,FALSE))</f>
        <v>2-Tolérable</v>
      </c>
      <c r="L124" s="357" t="str">
        <f>IF(ISERROR(VLOOKUP($A124,Dangers!$B$4:$G$1001,4,FALSE)),"ERR",IF(ISBLANK(VLOOKUP($A124,Dangers!$B$4:$G$1001,4,FALSE)),"","Yes"))</f>
        <v>ERR</v>
      </c>
      <c r="M124" s="358" t="str">
        <f>IF(ISERROR(VLOOKUP($A124,Dangers!$B$4:$G$1001,6,FALSE)),"ERR",IF(ISBLANK((VLOOKUP($A124,Dangers!$B$4:$G$1001,6,FALSE))),"","Yes"))</f>
        <v>ERR</v>
      </c>
      <c r="N124" s="358"/>
      <c r="O124" s="359"/>
      <c r="P124" s="358"/>
      <c r="Q124" s="360" t="str">
        <f>IF(OR(L124="Yes",M124="Yes"),MAX(Q125:Q127),"")</f>
        <v/>
      </c>
      <c r="R124" s="361"/>
      <c r="S124" s="357">
        <f>IF(L124="Yes",IF(SUM(S125:S127)=0,0,1),2)</f>
        <v>2</v>
      </c>
      <c r="T124" s="361">
        <f>IF(M124="Yes",IF(SUM(T125:T127)=0,0,1),2)</f>
        <v>2</v>
      </c>
      <c r="U124" s="362">
        <v>0</v>
      </c>
      <c r="V124" s="363">
        <v>0</v>
      </c>
      <c r="W124" s="364" t="str">
        <f>IF(ISERROR(VLOOKUP(H124,'Directive OSH09 (FR)'!$O$6:$P$10,2,FALSE)),"",VLOOKUP(H124,'Directive OSH09 (FR)'!$O$6:$P$10,2,FALSE))</f>
        <v/>
      </c>
      <c r="X124" s="362" t="str">
        <f>IF(ISERROR(VLOOKUP(I124,'Directive OSH09 (FR)'!$O$13:$P$17,2,FALSE)),"",VLOOKUP(I124,'Directive OSH09 (FR)'!$O$13:$P$17,2,FALSE))</f>
        <v/>
      </c>
      <c r="Y124" s="362">
        <f>IF(J124="","",IF(J124&gt;=161,5,IF(J124&gt;=65,4,IF(J124&gt;=20,3,IF(J124&gt;=9,2,1)))))</f>
        <v>2</v>
      </c>
      <c r="Z124" s="365"/>
      <c r="AA124" s="365"/>
      <c r="AB124" s="365"/>
      <c r="AC124" s="368"/>
      <c r="AD124" s="665"/>
      <c r="AE124" s="644"/>
      <c r="AF124" s="518"/>
      <c r="AG124" s="398"/>
      <c r="AH124" s="398"/>
      <c r="AI124" s="645"/>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6"/>
      <c r="BZ124" s="366"/>
      <c r="CA124" s="366"/>
      <c r="CB124" s="366"/>
      <c r="CC124" s="366"/>
      <c r="CD124" s="366"/>
      <c r="CE124" s="366"/>
      <c r="CF124" s="366"/>
      <c r="CG124" s="366"/>
      <c r="CH124" s="366"/>
      <c r="CI124" s="366"/>
      <c r="CJ124" s="366"/>
      <c r="CK124" s="366"/>
      <c r="CL124" s="366"/>
      <c r="CM124" s="366"/>
      <c r="CN124" s="366"/>
      <c r="CO124" s="366"/>
      <c r="CP124" s="366"/>
      <c r="CQ124" s="366"/>
      <c r="CR124" s="366"/>
      <c r="CS124" s="366"/>
      <c r="CT124" s="366"/>
      <c r="CU124" s="366"/>
      <c r="CV124" s="366"/>
      <c r="CW124" s="366"/>
      <c r="CX124" s="366"/>
      <c r="CY124" s="366"/>
      <c r="CZ124" s="366"/>
      <c r="DA124" s="366"/>
      <c r="DB124" s="366"/>
      <c r="DC124" s="366"/>
      <c r="DD124" s="366"/>
      <c r="DE124" s="366"/>
      <c r="DF124" s="366"/>
      <c r="DG124" s="366"/>
      <c r="DH124" s="366"/>
      <c r="DI124" s="366"/>
      <c r="DJ124" s="366"/>
      <c r="DK124" s="366"/>
      <c r="DL124" s="366"/>
      <c r="DM124" s="366"/>
      <c r="DN124" s="366"/>
      <c r="DO124" s="366"/>
      <c r="DP124" s="366"/>
      <c r="DQ124" s="366"/>
      <c r="DR124" s="366"/>
      <c r="DS124" s="366"/>
      <c r="DT124" s="366"/>
      <c r="DU124" s="366"/>
      <c r="DV124" s="366"/>
      <c r="DW124" s="366"/>
      <c r="DX124" s="366"/>
      <c r="DY124" s="366"/>
      <c r="DZ124" s="366"/>
      <c r="EA124" s="366"/>
      <c r="EB124" s="366"/>
      <c r="EC124" s="366"/>
      <c r="ED124" s="366"/>
      <c r="EE124" s="366"/>
      <c r="EF124" s="366"/>
      <c r="EG124" s="366"/>
      <c r="EH124" s="366"/>
      <c r="EI124" s="366"/>
      <c r="EJ124" s="366"/>
      <c r="EK124" s="366"/>
      <c r="EL124" s="366"/>
      <c r="EM124" s="366"/>
      <c r="EN124" s="366"/>
      <c r="EO124" s="366"/>
      <c r="EP124" s="366"/>
      <c r="EQ124" s="366"/>
      <c r="ER124" s="366"/>
      <c r="ES124" s="366"/>
      <c r="ET124" s="366"/>
      <c r="EU124" s="366"/>
      <c r="EV124" s="366"/>
      <c r="EW124" s="366"/>
      <c r="EX124" s="366"/>
      <c r="EY124" s="366"/>
      <c r="EZ124" s="366"/>
      <c r="FA124" s="366"/>
      <c r="FB124" s="366"/>
      <c r="FC124" s="366"/>
      <c r="FD124" s="366"/>
      <c r="FE124" s="366"/>
      <c r="FF124" s="366"/>
      <c r="FG124" s="366"/>
      <c r="FH124" s="366"/>
      <c r="FI124" s="366"/>
      <c r="FJ124" s="366"/>
      <c r="FK124" s="366"/>
      <c r="FL124" s="366"/>
      <c r="FM124" s="366"/>
      <c r="FN124" s="366"/>
      <c r="FO124" s="366"/>
      <c r="FP124" s="366"/>
      <c r="FQ124" s="366"/>
      <c r="FR124" s="366"/>
      <c r="FS124" s="366"/>
      <c r="FT124" s="366"/>
      <c r="FU124" s="366"/>
      <c r="FV124" s="366"/>
      <c r="FW124" s="366"/>
      <c r="FX124" s="366"/>
      <c r="FY124" s="366"/>
      <c r="FZ124" s="366"/>
      <c r="GA124" s="366"/>
      <c r="GB124" s="366"/>
      <c r="GC124" s="366"/>
      <c r="GD124" s="366"/>
      <c r="GE124" s="366"/>
      <c r="GF124" s="366"/>
      <c r="GG124" s="366"/>
      <c r="GH124" s="366"/>
      <c r="GI124" s="366"/>
      <c r="GJ124" s="366"/>
      <c r="GK124" s="366"/>
      <c r="GL124" s="366"/>
      <c r="GM124" s="366"/>
      <c r="GN124" s="366"/>
      <c r="GO124" s="366"/>
      <c r="GP124" s="366"/>
      <c r="GQ124" s="366"/>
      <c r="GR124" s="366"/>
      <c r="GS124" s="366"/>
      <c r="GT124" s="366"/>
      <c r="GU124" s="366"/>
      <c r="GV124" s="366"/>
      <c r="GW124" s="366"/>
      <c r="GX124" s="366"/>
      <c r="GY124" s="366"/>
    </row>
    <row r="125" spans="1:207" ht="63.75">
      <c r="A125" s="261" t="s">
        <v>424</v>
      </c>
      <c r="B125" s="255" t="s">
        <v>561</v>
      </c>
      <c r="C125" s="255" t="s">
        <v>562</v>
      </c>
      <c r="D125" s="255" t="s">
        <v>563</v>
      </c>
      <c r="E125" s="266" t="s">
        <v>36</v>
      </c>
      <c r="F125" s="267">
        <v>12</v>
      </c>
      <c r="G125" s="256" t="s">
        <v>564</v>
      </c>
      <c r="H125" s="7" t="s">
        <v>38</v>
      </c>
      <c r="I125" s="8" t="s">
        <v>47</v>
      </c>
      <c r="J125" s="8">
        <f>IF(ISERROR(W125*X125),"",W125*X125)</f>
        <v>16</v>
      </c>
      <c r="K125" s="14" t="str">
        <f>IF(ISERROR(VLOOKUP(Y125,'Directive OSH09 (FR)'!$T$6:$U$10,2,FALSE)),"",VLOOKUP(Y125,'Directive OSH09 (FR)'!$T$6:$U$10,2,FALSE))</f>
        <v>2-Tolérable</v>
      </c>
      <c r="L125" s="126"/>
      <c r="M125" s="127"/>
      <c r="N125" s="27"/>
      <c r="O125" s="27"/>
      <c r="P125" s="27"/>
      <c r="Q125" s="57"/>
      <c r="R125" s="35"/>
      <c r="S125" s="7">
        <f t="shared" ref="S125:T128" si="114">U125</f>
        <v>1</v>
      </c>
      <c r="T125" s="35">
        <f t="shared" si="114"/>
        <v>1</v>
      </c>
      <c r="U125" s="3">
        <f t="shared" ref="U125:U130" si="115">IF(A125="",0,IF(Q$125="",1,IF(Q$125+$U$90*365&lt;$U$1,1,0)))</f>
        <v>1</v>
      </c>
      <c r="V125" s="163">
        <f t="shared" ref="V125:V130" si="116">IF(A125="",0,IF(Q$125="",1,IF(Q$125+$V$90*365&lt;$U$1,1,0)))</f>
        <v>1</v>
      </c>
      <c r="W125" s="162">
        <f>IF(ISERROR(VLOOKUP(H125,'Directive OSH09 (FR)'!$O$6:$P$10,2,FALSE)),"",VLOOKUP(H125,'Directive OSH09 (FR)'!$O$6:$P$10,2,FALSE))</f>
        <v>4</v>
      </c>
      <c r="X125" s="3">
        <f>IF(ISERROR(VLOOKUP(I125,'Directive OSH09 (FR)'!$O$13:$P$17,2,FALSE)),"",VLOOKUP(I125,'Directive OSH09 (FR)'!$O$13:$P$17,2,FALSE))</f>
        <v>4</v>
      </c>
      <c r="Y125" s="3">
        <f>IF(J125="","",IF(J125&gt;=161,5,IF(J125&gt;=65,4,IF(J125&gt;=20,3,IF(J125&gt;=9,2,1)))))</f>
        <v>2</v>
      </c>
      <c r="Z125" s="210" t="s">
        <v>565</v>
      </c>
      <c r="AA125" s="418"/>
      <c r="AB125" s="418"/>
      <c r="AC125" s="420"/>
      <c r="AD125" s="667"/>
      <c r="AE125" s="651"/>
      <c r="AF125" s="314"/>
      <c r="AG125" s="8"/>
      <c r="AH125" s="8">
        <f>IF(ISERROR(AU125*AV125),"",AU125*AV125)</f>
        <v>0</v>
      </c>
      <c r="AI125" s="653"/>
    </row>
    <row r="126" spans="1:207" ht="102">
      <c r="A126" s="261" t="s">
        <v>424</v>
      </c>
      <c r="B126" s="8" t="s">
        <v>430</v>
      </c>
      <c r="C126" s="255" t="s">
        <v>566</v>
      </c>
      <c r="D126" s="255" t="s">
        <v>567</v>
      </c>
      <c r="E126" s="266" t="s">
        <v>36</v>
      </c>
      <c r="F126" s="267">
        <v>12</v>
      </c>
      <c r="G126" s="256" t="s">
        <v>564</v>
      </c>
      <c r="H126" s="7" t="s">
        <v>35</v>
      </c>
      <c r="I126" s="8" t="s">
        <v>47</v>
      </c>
      <c r="J126" s="8">
        <f>IF(ISERROR(W126*X126),"",W126*X126)</f>
        <v>8</v>
      </c>
      <c r="K126" s="14" t="str">
        <f>IF(ISERROR(VLOOKUP(Y126,'Directive OSH09 (FR)'!$T$6:$U$10,2,FALSE)),"",VLOOKUP(Y126,'Directive OSH09 (FR)'!$T$6:$U$10,2,FALSE))</f>
        <v>1-Negligeable</v>
      </c>
      <c r="L126" s="126"/>
      <c r="M126" s="127"/>
      <c r="N126" s="27"/>
      <c r="O126" s="27"/>
      <c r="P126" s="27"/>
      <c r="Q126" s="57"/>
      <c r="R126" s="35"/>
      <c r="S126" s="7">
        <f t="shared" si="114"/>
        <v>1</v>
      </c>
      <c r="T126" s="35">
        <f t="shared" si="114"/>
        <v>1</v>
      </c>
      <c r="U126" s="3">
        <f t="shared" si="115"/>
        <v>1</v>
      </c>
      <c r="V126" s="163">
        <f t="shared" si="116"/>
        <v>1</v>
      </c>
      <c r="W126" s="162">
        <f>IF(ISERROR(VLOOKUP(H126,'Directive OSH09 (FR)'!$O$6:$P$10,2,FALSE)),"",VLOOKUP(H126,'Directive OSH09 (FR)'!$O$6:$P$10,2,FALSE))</f>
        <v>2</v>
      </c>
      <c r="X126" s="3">
        <f>IF(ISERROR(VLOOKUP(I126,'Directive OSH09 (FR)'!$O$13:$P$17,2,FALSE)),"",VLOOKUP(I126,'Directive OSH09 (FR)'!$O$13:$P$17,2,FALSE))</f>
        <v>4</v>
      </c>
      <c r="Y126" s="3">
        <f>IF(J126="","",IF(J126&gt;=161,5,IF(J126&gt;=65,4,IF(J126&gt;=20,3,IF(J126&gt;=9,2,1)))))</f>
        <v>1</v>
      </c>
      <c r="Z126" s="196" t="s">
        <v>568</v>
      </c>
      <c r="AA126" s="418"/>
      <c r="AB126" s="418"/>
      <c r="AC126" s="420"/>
      <c r="AD126" s="667"/>
      <c r="AE126" s="651"/>
      <c r="AF126" s="314"/>
      <c r="AG126" s="8"/>
      <c r="AH126" s="8">
        <f>IF(ISERROR(AU126*AV126),"",AU126*AV126)</f>
        <v>0</v>
      </c>
      <c r="AI126" s="653"/>
    </row>
    <row r="127" spans="1:207" ht="51" customHeight="1">
      <c r="A127" s="261" t="s">
        <v>424</v>
      </c>
      <c r="B127" s="8" t="s">
        <v>430</v>
      </c>
      <c r="C127" s="255" t="s">
        <v>569</v>
      </c>
      <c r="D127" s="255" t="s">
        <v>570</v>
      </c>
      <c r="E127" s="266" t="s">
        <v>36</v>
      </c>
      <c r="F127" s="267">
        <v>12</v>
      </c>
      <c r="G127" s="256" t="s">
        <v>564</v>
      </c>
      <c r="H127" s="7" t="s">
        <v>35</v>
      </c>
      <c r="I127" s="8" t="s">
        <v>47</v>
      </c>
      <c r="J127" s="8">
        <f t="shared" ref="J127:J128" si="117">IF(ISERROR(W127*X127),"",W127*X127)</f>
        <v>8</v>
      </c>
      <c r="K127" s="14" t="str">
        <f>IF(ISERROR(VLOOKUP(Y127,'Directive OSH09 (FR)'!$T$6:$U$10,2,FALSE)),"",VLOOKUP(Y127,'Directive OSH09 (FR)'!$T$6:$U$10,2,FALSE))</f>
        <v>1-Negligeable</v>
      </c>
      <c r="L127" s="126"/>
      <c r="M127" s="127"/>
      <c r="N127" s="27"/>
      <c r="O127" s="27"/>
      <c r="P127" s="27"/>
      <c r="Q127" s="57"/>
      <c r="R127" s="35"/>
      <c r="S127" s="7">
        <f t="shared" si="114"/>
        <v>1</v>
      </c>
      <c r="T127" s="35">
        <f t="shared" si="114"/>
        <v>1</v>
      </c>
      <c r="U127" s="3">
        <f t="shared" si="115"/>
        <v>1</v>
      </c>
      <c r="V127" s="163">
        <f t="shared" si="116"/>
        <v>1</v>
      </c>
      <c r="W127" s="162">
        <f>IF(ISERROR(VLOOKUP(H127,'Directive OSH09 (FR)'!$O$6:$P$10,2,FALSE)),"",VLOOKUP(H127,'Directive OSH09 (FR)'!$O$6:$P$10,2,FALSE))</f>
        <v>2</v>
      </c>
      <c r="X127" s="3">
        <f>IF(ISERROR(VLOOKUP(I127,'Directive OSH09 (FR)'!$O$13:$P$17,2,FALSE)),"",VLOOKUP(I127,'Directive OSH09 (FR)'!$O$13:$P$17,2,FALSE))</f>
        <v>4</v>
      </c>
      <c r="Y127" s="3">
        <f t="shared" ref="Y127:Y128" si="118">IF(J127="","",IF(J127&gt;=161,5,IF(J127&gt;=65,4,IF(J127&gt;=20,3,IF(J127&gt;=9,2,1)))))</f>
        <v>1</v>
      </c>
      <c r="Z127" s="196" t="s">
        <v>568</v>
      </c>
      <c r="AA127" s="418"/>
      <c r="AB127" s="418"/>
      <c r="AC127" s="420"/>
      <c r="AD127" s="667"/>
      <c r="AE127" s="651"/>
      <c r="AF127" s="314"/>
      <c r="AG127" s="8"/>
      <c r="AH127" s="8"/>
      <c r="AI127" s="653"/>
    </row>
    <row r="128" spans="1:207" ht="132.75" customHeight="1">
      <c r="A128" s="261" t="s">
        <v>424</v>
      </c>
      <c r="B128" s="8" t="s">
        <v>434</v>
      </c>
      <c r="C128" s="255" t="s">
        <v>571</v>
      </c>
      <c r="D128" s="255" t="s">
        <v>572</v>
      </c>
      <c r="E128" s="266" t="s">
        <v>36</v>
      </c>
      <c r="F128" s="267">
        <v>12</v>
      </c>
      <c r="G128" s="256" t="s">
        <v>573</v>
      </c>
      <c r="H128" s="7" t="s">
        <v>35</v>
      </c>
      <c r="I128" s="8" t="s">
        <v>48</v>
      </c>
      <c r="J128" s="8">
        <f t="shared" si="117"/>
        <v>16</v>
      </c>
      <c r="K128" s="14" t="str">
        <f>IF(ISERROR(VLOOKUP(Y128,'Directive OSH09 (FR)'!$T$6:$U$10,2,FALSE)),"",VLOOKUP(Y128,'Directive OSH09 (FR)'!$T$6:$U$10,2,FALSE))</f>
        <v>2-Tolérable</v>
      </c>
      <c r="L128" s="126"/>
      <c r="M128" s="127"/>
      <c r="N128" s="27"/>
      <c r="O128" s="27"/>
      <c r="P128" s="27"/>
      <c r="Q128" s="57"/>
      <c r="R128" s="35"/>
      <c r="S128" s="7">
        <f t="shared" si="114"/>
        <v>1</v>
      </c>
      <c r="T128" s="35">
        <f t="shared" si="114"/>
        <v>1</v>
      </c>
      <c r="U128" s="3">
        <f t="shared" si="115"/>
        <v>1</v>
      </c>
      <c r="V128" s="163">
        <f t="shared" si="116"/>
        <v>1</v>
      </c>
      <c r="W128" s="162">
        <f>IF(ISERROR(VLOOKUP(H128,'Directive OSH09 (FR)'!$O$6:$P$10,2,FALSE)),"",VLOOKUP(H128,'Directive OSH09 (FR)'!$O$6:$P$10,2,FALSE))</f>
        <v>2</v>
      </c>
      <c r="X128" s="3">
        <f>IF(ISERROR(VLOOKUP(I128,'Directive OSH09 (FR)'!$O$13:$P$17,2,FALSE)),"",VLOOKUP(I128,'Directive OSH09 (FR)'!$O$13:$P$17,2,FALSE))</f>
        <v>8</v>
      </c>
      <c r="Y128" s="3">
        <f t="shared" si="118"/>
        <v>2</v>
      </c>
      <c r="Z128" s="210" t="s">
        <v>565</v>
      </c>
      <c r="AA128" s="418"/>
      <c r="AB128" s="418"/>
      <c r="AC128" s="420"/>
      <c r="AD128" s="667"/>
      <c r="AE128" s="651"/>
      <c r="AF128" s="314"/>
      <c r="AG128" s="8"/>
      <c r="AH128" s="8">
        <f t="shared" ref="AH128" si="119">IF(ISERROR(AU128*AV128),"",AU128*AV128)</f>
        <v>0</v>
      </c>
      <c r="AI128" s="653"/>
    </row>
    <row r="129" spans="1:207" ht="110.25" customHeight="1">
      <c r="A129" s="261" t="s">
        <v>424</v>
      </c>
      <c r="B129" s="8" t="s">
        <v>434</v>
      </c>
      <c r="C129" s="255" t="s">
        <v>574</v>
      </c>
      <c r="D129" s="255" t="s">
        <v>575</v>
      </c>
      <c r="E129" s="266" t="s">
        <v>36</v>
      </c>
      <c r="F129" s="267">
        <v>12</v>
      </c>
      <c r="G129" s="256" t="s">
        <v>564</v>
      </c>
      <c r="H129" s="7" t="s">
        <v>35</v>
      </c>
      <c r="I129" s="8" t="s">
        <v>47</v>
      </c>
      <c r="J129" s="8">
        <f>IF(ISERROR(W129*X129),"",W129*X129)</f>
        <v>8</v>
      </c>
      <c r="K129" s="14" t="str">
        <f>IF(ISERROR(VLOOKUP(Y129,'Directive OSH09 (FR)'!$T$6:$U$10,2,FALSE)),"",VLOOKUP(Y129,'Directive OSH09 (FR)'!$T$6:$U$10,2,FALSE))</f>
        <v>1-Negligeable</v>
      </c>
      <c r="L129" s="126"/>
      <c r="M129" s="127"/>
      <c r="N129" s="27"/>
      <c r="O129" s="27"/>
      <c r="P129" s="27"/>
      <c r="Q129" s="57"/>
      <c r="R129" s="35"/>
      <c r="S129" s="7">
        <f>U129</f>
        <v>1</v>
      </c>
      <c r="T129" s="35">
        <f>V129</f>
        <v>1</v>
      </c>
      <c r="U129" s="3">
        <f t="shared" si="115"/>
        <v>1</v>
      </c>
      <c r="V129" s="163">
        <f t="shared" si="116"/>
        <v>1</v>
      </c>
      <c r="W129" s="162">
        <f>IF(ISERROR(VLOOKUP(H129,'Directive OSH09 (FR)'!$O$6:$P$10,2,FALSE)),"",VLOOKUP(H129,'Directive OSH09 (FR)'!$O$6:$P$10,2,FALSE))</f>
        <v>2</v>
      </c>
      <c r="X129" s="3">
        <f>IF(ISERROR(VLOOKUP(I129,'Directive OSH09 (FR)'!$O$13:$P$17,2,FALSE)),"",VLOOKUP(I129,'Directive OSH09 (FR)'!$O$13:$P$17,2,FALSE))</f>
        <v>4</v>
      </c>
      <c r="Y129" s="3">
        <f>IF(J129="","",IF(J129&gt;=161,5,IF(J129&gt;=65,4,IF(J129&gt;=20,3,IF(J129&gt;=9,2,1)))))</f>
        <v>1</v>
      </c>
      <c r="Z129" s="210" t="s">
        <v>429</v>
      </c>
      <c r="AA129" s="418"/>
      <c r="AB129" s="418"/>
      <c r="AC129" s="420"/>
      <c r="AD129" s="667"/>
      <c r="AE129" s="651"/>
      <c r="AF129" s="314"/>
      <c r="AG129" s="8"/>
      <c r="AH129" s="8"/>
      <c r="AI129" s="653"/>
    </row>
    <row r="130" spans="1:207" ht="89.25">
      <c r="A130" s="261" t="s">
        <v>424</v>
      </c>
      <c r="B130" s="255" t="s">
        <v>576</v>
      </c>
      <c r="C130" s="255" t="s">
        <v>577</v>
      </c>
      <c r="D130" s="255" t="s">
        <v>578</v>
      </c>
      <c r="E130" s="266" t="s">
        <v>36</v>
      </c>
      <c r="F130" s="267">
        <v>12</v>
      </c>
      <c r="G130" s="256" t="s">
        <v>579</v>
      </c>
      <c r="H130" s="7" t="s">
        <v>35</v>
      </c>
      <c r="I130" s="8" t="s">
        <v>48</v>
      </c>
      <c r="J130" s="8">
        <f>IF(ISERROR(W130*X130),"",W130*X130)</f>
        <v>16</v>
      </c>
      <c r="K130" s="14" t="str">
        <f>IF(ISERROR(VLOOKUP(Y130,'Directive OSH09 (FR)'!$T$6:$U$10,2,FALSE)),"",VLOOKUP(Y130,'Directive OSH09 (FR)'!$T$6:$U$10,2,FALSE))</f>
        <v>2-Tolérable</v>
      </c>
      <c r="L130" s="126"/>
      <c r="M130" s="127"/>
      <c r="N130" s="27"/>
      <c r="O130" s="27"/>
      <c r="P130" s="27"/>
      <c r="Q130" s="57"/>
      <c r="R130" s="35"/>
      <c r="S130" s="7">
        <f>U130</f>
        <v>1</v>
      </c>
      <c r="T130" s="35">
        <f>V130</f>
        <v>1</v>
      </c>
      <c r="U130" s="3">
        <f t="shared" si="115"/>
        <v>1</v>
      </c>
      <c r="V130" s="163">
        <f t="shared" si="116"/>
        <v>1</v>
      </c>
      <c r="W130" s="162">
        <f>IF(ISERROR(VLOOKUP(H130,'Directive OSH09 (FR)'!$O$6:$P$10,2,FALSE)),"",VLOOKUP(H130,'Directive OSH09 (FR)'!$O$6:$P$10,2,FALSE))</f>
        <v>2</v>
      </c>
      <c r="X130" s="3">
        <f>IF(ISERROR(VLOOKUP(I130,'Directive OSH09 (FR)'!$O$13:$P$17,2,FALSE)),"",VLOOKUP(I130,'Directive OSH09 (FR)'!$O$13:$P$17,2,FALSE))</f>
        <v>8</v>
      </c>
      <c r="Y130" s="3">
        <f>IF(J130="","",IF(J130&gt;=161,5,IF(J130&gt;=65,4,IF(J130&gt;=20,3,IF(J130&gt;=9,2,1)))))</f>
        <v>2</v>
      </c>
      <c r="Z130" s="196" t="s">
        <v>568</v>
      </c>
      <c r="AA130" s="418"/>
      <c r="AB130" s="418"/>
      <c r="AC130" s="420"/>
      <c r="AD130" s="667"/>
      <c r="AE130" s="651"/>
      <c r="AF130" s="314"/>
      <c r="AG130" s="8"/>
      <c r="AH130" s="8"/>
      <c r="AI130" s="653"/>
    </row>
    <row r="131" spans="1:207" ht="51">
      <c r="A131" s="261" t="s">
        <v>424</v>
      </c>
      <c r="B131" s="8" t="s">
        <v>580</v>
      </c>
      <c r="C131" s="8" t="s">
        <v>581</v>
      </c>
      <c r="D131" s="8" t="s">
        <v>582</v>
      </c>
      <c r="E131" s="266" t="s">
        <v>39</v>
      </c>
      <c r="F131" s="267">
        <v>12</v>
      </c>
      <c r="G131" s="321" t="s">
        <v>583</v>
      </c>
      <c r="H131" s="7" t="s">
        <v>38</v>
      </c>
      <c r="I131" s="8" t="s">
        <v>46</v>
      </c>
      <c r="J131" s="8">
        <f t="shared" ref="J131:J133" si="120">IF(ISERROR(W131*X131),"",W131*X131)</f>
        <v>4</v>
      </c>
      <c r="K131" s="14" t="str">
        <f>IF(ISERROR(VLOOKUP(Y131,'Directive OSH09 (FR)'!$T$6:$U$10,2,FALSE)),"",VLOOKUP(Y131,'Directive OSH09 (FR)'!$T$6:$U$10,2,FALSE))</f>
        <v>1-Negligeable</v>
      </c>
      <c r="L131" s="126"/>
      <c r="M131" s="127"/>
      <c r="N131" s="27"/>
      <c r="O131" s="27"/>
      <c r="P131" s="27"/>
      <c r="Q131" s="57"/>
      <c r="R131" s="35"/>
      <c r="S131" s="7">
        <f t="shared" ref="S131:T133" si="121">U131</f>
        <v>1</v>
      </c>
      <c r="T131" s="35">
        <f t="shared" si="121"/>
        <v>1</v>
      </c>
      <c r="U131" s="3">
        <f>IF(A131="",0,IF(Q$128="",1,IF(Q$128+$U$89*365&lt;$U$1,1,0)))</f>
        <v>1</v>
      </c>
      <c r="V131" s="163">
        <f>IF(A131="",0,IF(Q$128="",1,IF(Q$128+$V$89*365&lt;$U$1,1,0)))</f>
        <v>1</v>
      </c>
      <c r="W131" s="162">
        <f>IF(ISERROR(VLOOKUP(H131,'Directive OSH09 (FR)'!$O$6:$P$10,2,FALSE)),"",VLOOKUP(H131,'Directive OSH09 (FR)'!$O$6:$P$10,2,FALSE))</f>
        <v>4</v>
      </c>
      <c r="X131" s="3">
        <f>IF(ISERROR(VLOOKUP(I131,'Directive OSH09 (FR)'!$O$13:$P$17,2,FALSE)),"",VLOOKUP(I131,'Directive OSH09 (FR)'!$O$13:$P$17,2,FALSE))</f>
        <v>1</v>
      </c>
      <c r="Y131" s="3">
        <f t="shared" ref="Y131:Y133" si="122">IF(J131="","",IF(J131&gt;=161,5,IF(J131&gt;=65,4,IF(J131&gt;=20,3,IF(J131&gt;=9,2,1)))))</f>
        <v>1</v>
      </c>
      <c r="Z131" s="196" t="s">
        <v>568</v>
      </c>
      <c r="AA131" s="418"/>
      <c r="AB131" s="418"/>
      <c r="AC131" s="420"/>
      <c r="AD131" s="667"/>
      <c r="AE131" s="651"/>
      <c r="AF131" s="314"/>
      <c r="AG131" s="8"/>
      <c r="AH131" s="8"/>
      <c r="AI131" s="649"/>
    </row>
    <row r="132" spans="1:207">
      <c r="A132" s="261"/>
      <c r="B132" s="8"/>
      <c r="C132" s="8"/>
      <c r="D132" s="8"/>
      <c r="E132" s="266"/>
      <c r="F132" s="267"/>
      <c r="G132" s="321"/>
      <c r="H132" s="7"/>
      <c r="I132" s="8"/>
      <c r="J132" s="8" t="str">
        <f t="shared" si="120"/>
        <v/>
      </c>
      <c r="K132" s="14" t="str">
        <f>IF(ISERROR(VLOOKUP(Y132,'Directive OSH09 (FR)'!$T$6:$U$10,2,FALSE)),"",VLOOKUP(Y132,'Directive OSH09 (FR)'!$T$6:$U$10,2,FALSE))</f>
        <v/>
      </c>
      <c r="L132" s="126"/>
      <c r="M132" s="127"/>
      <c r="N132" s="27"/>
      <c r="O132" s="27"/>
      <c r="P132" s="27"/>
      <c r="Q132" s="57"/>
      <c r="R132" s="35"/>
      <c r="S132" s="7">
        <f t="shared" si="121"/>
        <v>0</v>
      </c>
      <c r="T132" s="35">
        <f t="shared" si="121"/>
        <v>0</v>
      </c>
      <c r="U132" s="3">
        <f>IF(A132="",0,IF(Q$128="",1,IF(Q$128+$U$89*365&lt;$U$1,1,0)))</f>
        <v>0</v>
      </c>
      <c r="V132" s="163">
        <f>IF(A132="",0,IF(Q$128="",1,IF(Q$128+$V$89*365&lt;$U$1,1,0)))</f>
        <v>0</v>
      </c>
      <c r="W132" s="162" t="str">
        <f>IF(ISERROR(VLOOKUP(H132,'Directive OSH09 (FR)'!$O$6:$P$10,2,FALSE)),"",VLOOKUP(H132,'Directive OSH09 (FR)'!$O$6:$P$10,2,FALSE))</f>
        <v/>
      </c>
      <c r="X132" s="3" t="str">
        <f>IF(ISERROR(VLOOKUP(I132,'Directive OSH09 (FR)'!$O$13:$P$17,2,FALSE)),"",VLOOKUP(I132,'Directive OSH09 (FR)'!$O$13:$P$17,2,FALSE))</f>
        <v/>
      </c>
      <c r="Y132" s="3" t="str">
        <f t="shared" si="122"/>
        <v/>
      </c>
      <c r="Z132" s="177"/>
      <c r="AA132" s="418"/>
      <c r="AB132" s="418"/>
      <c r="AC132" s="420"/>
      <c r="AD132" s="667"/>
      <c r="AE132" s="651"/>
      <c r="AF132" s="314"/>
      <c r="AG132" s="8"/>
      <c r="AH132" s="8"/>
      <c r="AI132" s="649"/>
    </row>
    <row r="133" spans="1:207" ht="5.25" customHeight="1">
      <c r="A133" s="405"/>
      <c r="B133" s="62"/>
      <c r="C133" s="62"/>
      <c r="D133" s="62"/>
      <c r="E133" s="293"/>
      <c r="F133" s="282"/>
      <c r="G133" s="458"/>
      <c r="H133" s="61"/>
      <c r="I133" s="62"/>
      <c r="J133" s="62" t="str">
        <f t="shared" si="120"/>
        <v/>
      </c>
      <c r="K133" s="63" t="str">
        <f>IF(ISERROR(VLOOKUP(Y133,'Directive OSH09 (FR)'!$T$6:$U$10,2,FALSE)),"",VLOOKUP(Y133,'Directive OSH09 (FR)'!$T$6:$U$10,2,FALSE))</f>
        <v/>
      </c>
      <c r="L133" s="61"/>
      <c r="M133" s="64"/>
      <c r="N133" s="64"/>
      <c r="O133" s="64"/>
      <c r="P133" s="64"/>
      <c r="Q133" s="65"/>
      <c r="R133" s="66"/>
      <c r="S133" s="61">
        <f t="shared" si="121"/>
        <v>0</v>
      </c>
      <c r="T133" s="66">
        <f t="shared" si="121"/>
        <v>0</v>
      </c>
      <c r="U133" s="164">
        <f>IF(A133="",0,IF(Q$128="",1,IF(Q$128+$U$89*365&lt;$U$1,1,0)))</f>
        <v>0</v>
      </c>
      <c r="V133" s="165">
        <f>IF(A133="",0,IF(Q$128="",1,IF(Q$128+$V$89*365&lt;$U$1,1,0)))</f>
        <v>0</v>
      </c>
      <c r="W133" s="162" t="str">
        <f>IF(ISERROR(VLOOKUP(H133,'Directive OSH09 (FR)'!$O$6:$P$10,2,FALSE)),"",VLOOKUP(H133,'Directive OSH09 (FR)'!$O$6:$P$10,2,FALSE))</f>
        <v/>
      </c>
      <c r="X133" s="3" t="str">
        <f>IF(ISERROR(VLOOKUP(I133,'Directive OSH09 (FR)'!$O$13:$P$17,2,FALSE)),"",VLOOKUP(I133,'Directive OSH09 (FR)'!$O$13:$P$17,2,FALSE))</f>
        <v/>
      </c>
      <c r="Y133" s="3" t="str">
        <f t="shared" si="122"/>
        <v/>
      </c>
      <c r="Z133" s="177"/>
      <c r="AA133" s="418"/>
      <c r="AB133" s="418"/>
      <c r="AC133" s="420"/>
      <c r="AD133" s="667"/>
      <c r="AE133" s="651"/>
      <c r="AF133" s="642"/>
      <c r="AG133" s="62"/>
      <c r="AH133" s="62"/>
      <c r="AI133" s="650"/>
    </row>
    <row r="134" spans="1:207" s="517" customFormat="1">
      <c r="A134" s="403" t="s">
        <v>295</v>
      </c>
      <c r="B134" s="398"/>
      <c r="C134" s="398"/>
      <c r="D134" s="398"/>
      <c r="E134" s="370"/>
      <c r="F134" s="371"/>
      <c r="G134" s="464"/>
      <c r="H134" s="412"/>
      <c r="I134" s="398"/>
      <c r="J134" s="398" t="str">
        <f>IF(SUM(J135:J139)=0,"",MAX(J135:J139))</f>
        <v/>
      </c>
      <c r="K134" s="356" t="str">
        <f>IF(ISERROR(VLOOKUP(Y134,'Directive OSH09 (FR)'!$T$6:$U$10,2,FALSE)),"",VLOOKUP(Y134,'Directive OSH09 (FR)'!$T$6:$U$10,2,FALSE))</f>
        <v/>
      </c>
      <c r="L134" s="357" t="str">
        <f>IF(ISERROR(VLOOKUP($A134,Dangers!$B$4:$G$1001,4,FALSE)),"ERR",IF(ISBLANK(VLOOKUP($A134,Dangers!$B$4:$G$1001,4,FALSE)),"","Yes"))</f>
        <v/>
      </c>
      <c r="M134" s="358" t="str">
        <f>IF(ISERROR(VLOOKUP($A134,Dangers!$B$4:$G$1001,6,FALSE)),"ERR",IF(ISBLANK((VLOOKUP($A134,Dangers!$B$4:$G$1001,6,FALSE))),"","Yes"))</f>
        <v/>
      </c>
      <c r="N134" s="358"/>
      <c r="O134" s="359"/>
      <c r="P134" s="358"/>
      <c r="Q134" s="360" t="str">
        <f>IF(OR(L134="Yes",M134="Yes"),MAX(Q135:Q139),"")</f>
        <v/>
      </c>
      <c r="R134" s="361"/>
      <c r="S134" s="357">
        <f>IF(L134="Yes",IF(SUM(S135:S139)=0,0,1),2)</f>
        <v>2</v>
      </c>
      <c r="T134" s="361">
        <f>IF(M134="Yes",IF(SUM(T135:T139)=0,0,1),2)</f>
        <v>2</v>
      </c>
      <c r="U134" s="362">
        <v>0</v>
      </c>
      <c r="V134" s="363">
        <v>0</v>
      </c>
      <c r="W134" s="364" t="str">
        <f>IF(ISERROR(VLOOKUP(H134,'Directive OSH09 (FR)'!$O$6:$P$10,2,FALSE)),"",VLOOKUP(H134,'Directive OSH09 (FR)'!$O$6:$P$10,2,FALSE))</f>
        <v/>
      </c>
      <c r="X134" s="362" t="str">
        <f>IF(ISERROR(VLOOKUP(I134,'Directive OSH09 (FR)'!$O$13:$P$17,2,FALSE)),"",VLOOKUP(I134,'Directive OSH09 (FR)'!$O$13:$P$17,2,FALSE))</f>
        <v/>
      </c>
      <c r="Y134" s="362" t="str">
        <f>IF(J134="","",IF(J134&gt;=161,5,IF(J134&gt;=65,4,IF(J134&gt;=20,3,IF(J134&gt;=9,2,1)))))</f>
        <v/>
      </c>
      <c r="Z134" s="367"/>
      <c r="AA134" s="365"/>
      <c r="AB134" s="365"/>
      <c r="AC134" s="368"/>
      <c r="AD134" s="665"/>
      <c r="AE134" s="644"/>
      <c r="AF134" s="624"/>
      <c r="AG134" s="365"/>
      <c r="AH134" s="365"/>
      <c r="AI134" s="656"/>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6"/>
      <c r="BZ134" s="366"/>
      <c r="CA134" s="366"/>
      <c r="CB134" s="366"/>
      <c r="CC134" s="366"/>
      <c r="CD134" s="366"/>
      <c r="CE134" s="366"/>
      <c r="CF134" s="366"/>
      <c r="CG134" s="366"/>
      <c r="CH134" s="366"/>
      <c r="CI134" s="366"/>
      <c r="CJ134" s="366"/>
      <c r="CK134" s="366"/>
      <c r="CL134" s="366"/>
      <c r="CM134" s="366"/>
      <c r="CN134" s="366"/>
      <c r="CO134" s="366"/>
      <c r="CP134" s="366"/>
      <c r="CQ134" s="366"/>
      <c r="CR134" s="366"/>
      <c r="CS134" s="366"/>
      <c r="CT134" s="366"/>
      <c r="CU134" s="366"/>
      <c r="CV134" s="366"/>
      <c r="CW134" s="366"/>
      <c r="CX134" s="366"/>
      <c r="CY134" s="366"/>
      <c r="CZ134" s="366"/>
      <c r="DA134" s="366"/>
      <c r="DB134" s="366"/>
      <c r="DC134" s="366"/>
      <c r="DD134" s="366"/>
      <c r="DE134" s="366"/>
      <c r="DF134" s="366"/>
      <c r="DG134" s="366"/>
      <c r="DH134" s="366"/>
      <c r="DI134" s="366"/>
      <c r="DJ134" s="366"/>
      <c r="DK134" s="366"/>
      <c r="DL134" s="366"/>
      <c r="DM134" s="366"/>
      <c r="DN134" s="366"/>
      <c r="DO134" s="366"/>
      <c r="DP134" s="366"/>
      <c r="DQ134" s="366"/>
      <c r="DR134" s="366"/>
      <c r="DS134" s="366"/>
      <c r="DT134" s="366"/>
      <c r="DU134" s="366"/>
      <c r="DV134" s="366"/>
      <c r="DW134" s="366"/>
      <c r="DX134" s="366"/>
      <c r="DY134" s="366"/>
      <c r="DZ134" s="366"/>
      <c r="EA134" s="366"/>
      <c r="EB134" s="366"/>
      <c r="EC134" s="366"/>
      <c r="ED134" s="366"/>
      <c r="EE134" s="366"/>
      <c r="EF134" s="366"/>
      <c r="EG134" s="366"/>
      <c r="EH134" s="366"/>
      <c r="EI134" s="366"/>
      <c r="EJ134" s="366"/>
      <c r="EK134" s="366"/>
      <c r="EL134" s="366"/>
      <c r="EM134" s="366"/>
      <c r="EN134" s="366"/>
      <c r="EO134" s="366"/>
      <c r="EP134" s="366"/>
      <c r="EQ134" s="366"/>
      <c r="ER134" s="366"/>
      <c r="ES134" s="366"/>
      <c r="ET134" s="366"/>
      <c r="EU134" s="366"/>
      <c r="EV134" s="366"/>
      <c r="EW134" s="366"/>
      <c r="EX134" s="366"/>
      <c r="EY134" s="366"/>
      <c r="EZ134" s="366"/>
      <c r="FA134" s="366"/>
      <c r="FB134" s="366"/>
      <c r="FC134" s="366"/>
      <c r="FD134" s="366"/>
      <c r="FE134" s="366"/>
      <c r="FF134" s="366"/>
      <c r="FG134" s="366"/>
      <c r="FH134" s="366"/>
      <c r="FI134" s="366"/>
      <c r="FJ134" s="366"/>
      <c r="FK134" s="366"/>
      <c r="FL134" s="366"/>
      <c r="FM134" s="366"/>
      <c r="FN134" s="366"/>
      <c r="FO134" s="366"/>
      <c r="FP134" s="366"/>
      <c r="FQ134" s="366"/>
      <c r="FR134" s="366"/>
      <c r="FS134" s="366"/>
      <c r="FT134" s="366"/>
      <c r="FU134" s="366"/>
      <c r="FV134" s="366"/>
      <c r="FW134" s="366"/>
      <c r="FX134" s="366"/>
      <c r="FY134" s="366"/>
      <c r="FZ134" s="366"/>
      <c r="GA134" s="366"/>
      <c r="GB134" s="366"/>
      <c r="GC134" s="366"/>
      <c r="GD134" s="366"/>
      <c r="GE134" s="366"/>
      <c r="GF134" s="366"/>
      <c r="GG134" s="366"/>
      <c r="GH134" s="366"/>
      <c r="GI134" s="366"/>
      <c r="GJ134" s="366"/>
      <c r="GK134" s="366"/>
      <c r="GL134" s="366"/>
      <c r="GM134" s="366"/>
      <c r="GN134" s="366"/>
      <c r="GO134" s="366"/>
      <c r="GP134" s="366"/>
      <c r="GQ134" s="366"/>
      <c r="GR134" s="366"/>
      <c r="GS134" s="366"/>
      <c r="GT134" s="366"/>
      <c r="GU134" s="366"/>
      <c r="GV134" s="366"/>
      <c r="GW134" s="366"/>
      <c r="GX134" s="366"/>
      <c r="GY134" s="366"/>
    </row>
    <row r="135" spans="1:207">
      <c r="A135" s="261" t="s">
        <v>463</v>
      </c>
      <c r="B135" s="8"/>
      <c r="C135" s="8"/>
      <c r="D135" s="8"/>
      <c r="E135" s="266"/>
      <c r="F135" s="267"/>
      <c r="G135" s="321"/>
      <c r="H135" s="7"/>
      <c r="I135" s="8"/>
      <c r="J135" s="8"/>
      <c r="K135" s="14"/>
      <c r="L135" s="126"/>
      <c r="M135" s="127"/>
      <c r="N135" s="27"/>
      <c r="O135" s="27"/>
      <c r="P135" s="27"/>
      <c r="Q135" s="57"/>
      <c r="R135" s="35"/>
      <c r="S135" s="7">
        <f t="shared" ref="S135:T139" si="123">U135</f>
        <v>1</v>
      </c>
      <c r="T135" s="35">
        <f t="shared" si="123"/>
        <v>1</v>
      </c>
      <c r="U135" s="3">
        <f>IF(A135="",0,IF(Q$126="",1,IF(Q$126+$U$85*365&lt;$U$1,1,0)))</f>
        <v>1</v>
      </c>
      <c r="V135" s="163">
        <f>IF(A135="",0,IF(Q$126="",1,IF(Q$126+$V$85*365&lt;$U$1,1,0)))</f>
        <v>1</v>
      </c>
      <c r="W135" s="162" t="str">
        <f>IF(ISERROR(VLOOKUP(H135,'Directive OSH09 (FR)'!$O$6:$P$10,2,FALSE)),"",VLOOKUP(H135,'Directive OSH09 (FR)'!$O$6:$P$10,2,FALSE))</f>
        <v/>
      </c>
      <c r="X135" s="3" t="str">
        <f>IF(ISERROR(VLOOKUP(I135,'Directive OSH09 (FR)'!$O$13:$P$17,2,FALSE)),"",VLOOKUP(I135,'Directive OSH09 (FR)'!$O$13:$P$17,2,FALSE))</f>
        <v/>
      </c>
      <c r="Y135" s="3" t="str">
        <f>IF(J135="","",IF(J135&gt;=161,5,IF(J135&gt;=65,4,IF(J135&gt;=20,3,IF(J135&gt;=9,2,1)))))</f>
        <v/>
      </c>
      <c r="Z135" s="417"/>
      <c r="AA135" s="418"/>
      <c r="AB135" s="418"/>
      <c r="AC135" s="420"/>
      <c r="AD135" s="667"/>
      <c r="AE135" s="651"/>
      <c r="AF135" s="421"/>
      <c r="AG135" s="418"/>
      <c r="AH135" s="418"/>
      <c r="AI135" s="652"/>
    </row>
    <row r="136" spans="1:207">
      <c r="A136" s="261"/>
      <c r="B136" s="8"/>
      <c r="C136" s="8"/>
      <c r="D136" s="8"/>
      <c r="E136" s="266"/>
      <c r="F136" s="267"/>
      <c r="G136" s="321"/>
      <c r="H136" s="7"/>
      <c r="I136" s="8"/>
      <c r="J136" s="8" t="str">
        <f t="shared" ref="J136:J139" si="124">IF(ISERROR(W136*X136),"",W136*X136)</f>
        <v/>
      </c>
      <c r="K136" s="14" t="str">
        <f>IF(ISERROR(VLOOKUP(Y136,'Directive OSH09 (FR)'!$T$6:$U$10,2,FALSE)),"",VLOOKUP(Y136,'Directive OSH09 (FR)'!$T$6:$U$10,2,FALSE))</f>
        <v/>
      </c>
      <c r="L136" s="126"/>
      <c r="M136" s="127"/>
      <c r="N136" s="27"/>
      <c r="O136" s="27"/>
      <c r="P136" s="27"/>
      <c r="Q136" s="57"/>
      <c r="R136" s="35"/>
      <c r="S136" s="7">
        <f t="shared" si="123"/>
        <v>0</v>
      </c>
      <c r="T136" s="35">
        <f t="shared" si="123"/>
        <v>0</v>
      </c>
      <c r="U136" s="3">
        <f>IF(A136="",0,IF(Q$126="",1,IF(Q$126+$U$85*365&lt;$U$1,1,0)))</f>
        <v>0</v>
      </c>
      <c r="V136" s="163">
        <f>IF(A136="",0,IF(Q$126="",1,IF(Q$126+$V$85*365&lt;$U$1,1,0)))</f>
        <v>0</v>
      </c>
      <c r="W136" s="162" t="str">
        <f>IF(ISERROR(VLOOKUP(H136,'Directive OSH09 (FR)'!$O$6:$P$10,2,FALSE)),"",VLOOKUP(H136,'Directive OSH09 (FR)'!$O$6:$P$10,2,FALSE))</f>
        <v/>
      </c>
      <c r="X136" s="3" t="str">
        <f>IF(ISERROR(VLOOKUP(I136,'Directive OSH09 (FR)'!$O$13:$P$17,2,FALSE)),"",VLOOKUP(I136,'Directive OSH09 (FR)'!$O$13:$P$17,2,FALSE))</f>
        <v/>
      </c>
      <c r="Y136" s="3" t="str">
        <f t="shared" ref="Y136:Y139" si="125">IF(J136="","",IF(J136&gt;=161,5,IF(J136&gt;=65,4,IF(J136&gt;=20,3,IF(J136&gt;=9,2,1)))))</f>
        <v/>
      </c>
      <c r="Z136" s="417"/>
      <c r="AA136" s="418"/>
      <c r="AB136" s="418"/>
      <c r="AC136" s="420"/>
      <c r="AD136" s="667"/>
      <c r="AE136" s="651"/>
      <c r="AF136" s="421"/>
      <c r="AG136" s="418"/>
      <c r="AH136" s="418"/>
      <c r="AI136" s="652"/>
    </row>
    <row r="137" spans="1:207">
      <c r="A137" s="261"/>
      <c r="B137" s="8"/>
      <c r="C137" s="8"/>
      <c r="D137" s="8"/>
      <c r="E137" s="266"/>
      <c r="F137" s="267"/>
      <c r="G137" s="321"/>
      <c r="H137" s="7"/>
      <c r="I137" s="8"/>
      <c r="J137" s="8" t="str">
        <f t="shared" si="124"/>
        <v/>
      </c>
      <c r="K137" s="14" t="str">
        <f>IF(ISERROR(VLOOKUP(Y137,'Directive OSH09 (FR)'!$T$6:$U$10,2,FALSE)),"",VLOOKUP(Y137,'Directive OSH09 (FR)'!$T$6:$U$10,2,FALSE))</f>
        <v/>
      </c>
      <c r="L137" s="126"/>
      <c r="M137" s="127"/>
      <c r="N137" s="27"/>
      <c r="O137" s="27"/>
      <c r="P137" s="27"/>
      <c r="Q137" s="57"/>
      <c r="R137" s="35"/>
      <c r="S137" s="7">
        <f t="shared" si="123"/>
        <v>0</v>
      </c>
      <c r="T137" s="35">
        <f t="shared" si="123"/>
        <v>0</v>
      </c>
      <c r="U137" s="3">
        <f>IF(A137="",0,IF(Q$126="",1,IF(Q$126+$U$85*365&lt;$U$1,1,0)))</f>
        <v>0</v>
      </c>
      <c r="V137" s="163">
        <f>IF(A137="",0,IF(Q$126="",1,IF(Q$126+$V$85*365&lt;$U$1,1,0)))</f>
        <v>0</v>
      </c>
      <c r="W137" s="162" t="str">
        <f>IF(ISERROR(VLOOKUP(H137,'Directive OSH09 (FR)'!$O$6:$P$10,2,FALSE)),"",VLOOKUP(H137,'Directive OSH09 (FR)'!$O$6:$P$10,2,FALSE))</f>
        <v/>
      </c>
      <c r="X137" s="3" t="str">
        <f>IF(ISERROR(VLOOKUP(I137,'Directive OSH09 (FR)'!$O$13:$P$17,2,FALSE)),"",VLOOKUP(I137,'Directive OSH09 (FR)'!$O$13:$P$17,2,FALSE))</f>
        <v/>
      </c>
      <c r="Y137" s="3" t="str">
        <f t="shared" si="125"/>
        <v/>
      </c>
      <c r="Z137" s="417"/>
      <c r="AA137" s="418"/>
      <c r="AB137" s="418"/>
      <c r="AC137" s="420"/>
      <c r="AD137" s="667"/>
      <c r="AE137" s="651"/>
      <c r="AF137" s="421"/>
      <c r="AG137" s="418"/>
      <c r="AH137" s="418"/>
      <c r="AI137" s="652"/>
    </row>
    <row r="138" spans="1:207">
      <c r="A138" s="261"/>
      <c r="B138" s="8"/>
      <c r="C138" s="8"/>
      <c r="D138" s="8"/>
      <c r="E138" s="266"/>
      <c r="F138" s="267"/>
      <c r="G138" s="321"/>
      <c r="H138" s="7"/>
      <c r="I138" s="8"/>
      <c r="J138" s="8" t="str">
        <f t="shared" si="124"/>
        <v/>
      </c>
      <c r="K138" s="14" t="str">
        <f>IF(ISERROR(VLOOKUP(Y138,'Directive OSH09 (FR)'!$T$6:$U$10,2,FALSE)),"",VLOOKUP(Y138,'Directive OSH09 (FR)'!$T$6:$U$10,2,FALSE))</f>
        <v/>
      </c>
      <c r="L138" s="126"/>
      <c r="M138" s="127"/>
      <c r="N138" s="27"/>
      <c r="O138" s="27"/>
      <c r="P138" s="27"/>
      <c r="Q138" s="57"/>
      <c r="R138" s="35"/>
      <c r="S138" s="7">
        <f t="shared" si="123"/>
        <v>0</v>
      </c>
      <c r="T138" s="35">
        <f t="shared" si="123"/>
        <v>0</v>
      </c>
      <c r="U138" s="3">
        <f>IF(A138="",0,IF(Q$126="",1,IF(Q$126+$U$85*365&lt;$U$1,1,0)))</f>
        <v>0</v>
      </c>
      <c r="V138" s="163">
        <f>IF(A138="",0,IF(Q$126="",1,IF(Q$126+$V$85*365&lt;$U$1,1,0)))</f>
        <v>0</v>
      </c>
      <c r="W138" s="162" t="str">
        <f>IF(ISERROR(VLOOKUP(H138,'Directive OSH09 (FR)'!$O$6:$P$10,2,FALSE)),"",VLOOKUP(H138,'Directive OSH09 (FR)'!$O$6:$P$10,2,FALSE))</f>
        <v/>
      </c>
      <c r="X138" s="3" t="str">
        <f>IF(ISERROR(VLOOKUP(I138,'Directive OSH09 (FR)'!$O$13:$P$17,2,FALSE)),"",VLOOKUP(I138,'Directive OSH09 (FR)'!$O$13:$P$17,2,FALSE))</f>
        <v/>
      </c>
      <c r="Y138" s="3" t="str">
        <f t="shared" si="125"/>
        <v/>
      </c>
      <c r="Z138" s="417"/>
      <c r="AA138" s="418"/>
      <c r="AB138" s="418"/>
      <c r="AC138" s="420"/>
      <c r="AD138" s="667"/>
      <c r="AE138" s="651"/>
      <c r="AF138" s="421"/>
      <c r="AG138" s="418"/>
      <c r="AH138" s="418"/>
      <c r="AI138" s="652"/>
    </row>
    <row r="139" spans="1:207" ht="5.25" customHeight="1">
      <c r="A139" s="405"/>
      <c r="B139" s="62"/>
      <c r="C139" s="62"/>
      <c r="D139" s="62"/>
      <c r="E139" s="293"/>
      <c r="F139" s="282"/>
      <c r="G139" s="458"/>
      <c r="H139" s="61"/>
      <c r="I139" s="62"/>
      <c r="J139" s="62" t="str">
        <f t="shared" si="124"/>
        <v/>
      </c>
      <c r="K139" s="63" t="str">
        <f>IF(ISERROR(VLOOKUP(Y139,'Directive OSH09 (FR)'!$T$6:$U$10,2,FALSE)),"",VLOOKUP(Y139,'Directive OSH09 (FR)'!$T$6:$U$10,2,FALSE))</f>
        <v/>
      </c>
      <c r="L139" s="61"/>
      <c r="M139" s="64"/>
      <c r="N139" s="64"/>
      <c r="O139" s="64"/>
      <c r="P139" s="64"/>
      <c r="Q139" s="65"/>
      <c r="R139" s="66"/>
      <c r="S139" s="61">
        <f t="shared" si="123"/>
        <v>0</v>
      </c>
      <c r="T139" s="66">
        <f t="shared" si="123"/>
        <v>0</v>
      </c>
      <c r="U139" s="164">
        <f>IF(A139="",0,IF(Q$126="",1,IF(Q$126+$U$85*365&lt;$U$1,1,0)))</f>
        <v>0</v>
      </c>
      <c r="V139" s="165">
        <f>IF(A139="",0,IF(Q$126="",1,IF(Q$126+$V$85*365&lt;$U$1,1,0)))</f>
        <v>0</v>
      </c>
      <c r="W139" s="162" t="str">
        <f>IF(ISERROR(VLOOKUP(H139,'Directive OSH09 (FR)'!$O$6:$P$10,2,FALSE)),"",VLOOKUP(H139,'Directive OSH09 (FR)'!$O$6:$P$10,2,FALSE))</f>
        <v/>
      </c>
      <c r="X139" s="3" t="str">
        <f>IF(ISERROR(VLOOKUP(I139,'Directive OSH09 (FR)'!$O$13:$P$17,2,FALSE)),"",VLOOKUP(I139,'Directive OSH09 (FR)'!$O$13:$P$17,2,FALSE))</f>
        <v/>
      </c>
      <c r="Y139" s="3" t="str">
        <f t="shared" si="125"/>
        <v/>
      </c>
      <c r="Z139" s="417"/>
      <c r="AA139" s="418"/>
      <c r="AB139" s="418"/>
      <c r="AC139" s="420"/>
      <c r="AD139" s="667"/>
      <c r="AE139" s="651"/>
      <c r="AF139" s="421"/>
      <c r="AG139" s="418"/>
      <c r="AH139" s="418"/>
      <c r="AI139" s="652"/>
    </row>
    <row r="140" spans="1:207" s="517" customFormat="1">
      <c r="A140" s="403" t="s">
        <v>296</v>
      </c>
      <c r="B140" s="398"/>
      <c r="C140" s="398"/>
      <c r="D140" s="398"/>
      <c r="E140" s="370"/>
      <c r="F140" s="371"/>
      <c r="G140" s="464"/>
      <c r="H140" s="412"/>
      <c r="I140" s="398"/>
      <c r="J140" s="398">
        <f>IF(SUM(J141:J148)=0,"",MAX(J141:J148))</f>
        <v>36</v>
      </c>
      <c r="K140" s="356" t="str">
        <f>IF(ISERROR(VLOOKUP(Y140,'Directive OSH09 (FR)'!$T$6:$U$10,2,FALSE)),"",VLOOKUP(Y140,'Directive OSH09 (FR)'!$T$6:$U$10,2,FALSE))</f>
        <v>3-Moderé</v>
      </c>
      <c r="L140" s="357" t="str">
        <f>IF(ISERROR(VLOOKUP($A140,Dangers!$B$4:$G$1001,4,FALSE)),"ERR",IF(ISBLANK(VLOOKUP($A140,Dangers!$B$4:$G$1001,4,FALSE)),"","Yes"))</f>
        <v/>
      </c>
      <c r="M140" s="358" t="str">
        <f>IF(ISERROR(VLOOKUP($A140,Dangers!$B$4:$G$1001,6,FALSE)),"ERR",IF(ISBLANK((VLOOKUP($A140,Dangers!$B$4:$G$1001,6,FALSE))),"","Yes"))</f>
        <v/>
      </c>
      <c r="N140" s="358"/>
      <c r="O140" s="359"/>
      <c r="P140" s="358"/>
      <c r="Q140" s="360" t="str">
        <f>IF(OR(L140="Yes",M140="Yes"),MAX(Q141:Q148),"")</f>
        <v/>
      </c>
      <c r="R140" s="361"/>
      <c r="S140" s="357">
        <f>IF(L140="Yes",IF(SUM(S141:S148)=0,0,1),2)</f>
        <v>2</v>
      </c>
      <c r="T140" s="361">
        <f>IF(M140="Yes",IF(SUM(T141:T148)=0,0,1),2)</f>
        <v>2</v>
      </c>
      <c r="U140" s="362">
        <v>3</v>
      </c>
      <c r="V140" s="363">
        <v>0</v>
      </c>
      <c r="W140" s="364" t="str">
        <f>IF(ISERROR(VLOOKUP(H140,'Directive OSH09 (FR)'!$O$6:$P$10,2,FALSE)),"",VLOOKUP(H140,'Directive OSH09 (FR)'!$O$6:$P$10,2,FALSE))</f>
        <v/>
      </c>
      <c r="X140" s="362" t="str">
        <f>IF(ISERROR(VLOOKUP(I140,'Directive OSH09 (FR)'!$O$13:$P$17,2,FALSE)),"",VLOOKUP(I140,'Directive OSH09 (FR)'!$O$13:$P$17,2,FALSE))</f>
        <v/>
      </c>
      <c r="Y140" s="362">
        <f>IF(J140="","",IF(J140&gt;=161,5,IF(J140&gt;=65,4,IF(J140&gt;=20,3,IF(J140&gt;=9,2,1)))))</f>
        <v>3</v>
      </c>
      <c r="Z140" s="365"/>
      <c r="AA140" s="365"/>
      <c r="AB140" s="365"/>
      <c r="AC140" s="368"/>
      <c r="AD140" s="665"/>
      <c r="AE140" s="644"/>
      <c r="AF140" s="518"/>
      <c r="AG140" s="398"/>
      <c r="AH140" s="398"/>
      <c r="AI140" s="645"/>
      <c r="AJ140" s="366"/>
      <c r="AK140" s="366"/>
      <c r="AL140" s="366"/>
      <c r="AM140" s="366"/>
      <c r="AN140" s="366"/>
      <c r="AO140" s="366"/>
      <c r="AP140" s="366"/>
      <c r="AQ140" s="366"/>
      <c r="AR140" s="366"/>
      <c r="AS140" s="366"/>
      <c r="AT140" s="366"/>
      <c r="AU140" s="366"/>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6"/>
      <c r="BZ140" s="366"/>
      <c r="CA140" s="366"/>
      <c r="CB140" s="366"/>
      <c r="CC140" s="366"/>
      <c r="CD140" s="366"/>
      <c r="CE140" s="366"/>
      <c r="CF140" s="366"/>
      <c r="CG140" s="366"/>
      <c r="CH140" s="366"/>
      <c r="CI140" s="366"/>
      <c r="CJ140" s="366"/>
      <c r="CK140" s="366"/>
      <c r="CL140" s="366"/>
      <c r="CM140" s="366"/>
      <c r="CN140" s="366"/>
      <c r="CO140" s="366"/>
      <c r="CP140" s="366"/>
      <c r="CQ140" s="366"/>
      <c r="CR140" s="366"/>
      <c r="CS140" s="366"/>
      <c r="CT140" s="366"/>
      <c r="CU140" s="366"/>
      <c r="CV140" s="366"/>
      <c r="CW140" s="366"/>
      <c r="CX140" s="366"/>
      <c r="CY140" s="366"/>
      <c r="CZ140" s="366"/>
      <c r="DA140" s="366"/>
      <c r="DB140" s="366"/>
      <c r="DC140" s="366"/>
      <c r="DD140" s="366"/>
      <c r="DE140" s="366"/>
      <c r="DF140" s="366"/>
      <c r="DG140" s="366"/>
      <c r="DH140" s="366"/>
      <c r="DI140" s="366"/>
      <c r="DJ140" s="366"/>
      <c r="DK140" s="366"/>
      <c r="DL140" s="366"/>
      <c r="DM140" s="366"/>
      <c r="DN140" s="366"/>
      <c r="DO140" s="366"/>
      <c r="DP140" s="366"/>
      <c r="DQ140" s="366"/>
      <c r="DR140" s="366"/>
      <c r="DS140" s="366"/>
      <c r="DT140" s="366"/>
      <c r="DU140" s="366"/>
      <c r="DV140" s="366"/>
      <c r="DW140" s="366"/>
      <c r="DX140" s="366"/>
      <c r="DY140" s="366"/>
      <c r="DZ140" s="366"/>
      <c r="EA140" s="366"/>
      <c r="EB140" s="366"/>
      <c r="EC140" s="366"/>
      <c r="ED140" s="366"/>
      <c r="EE140" s="366"/>
      <c r="EF140" s="366"/>
      <c r="EG140" s="366"/>
      <c r="EH140" s="366"/>
      <c r="EI140" s="366"/>
      <c r="EJ140" s="366"/>
      <c r="EK140" s="366"/>
      <c r="EL140" s="366"/>
      <c r="EM140" s="366"/>
      <c r="EN140" s="366"/>
      <c r="EO140" s="366"/>
      <c r="EP140" s="366"/>
      <c r="EQ140" s="366"/>
      <c r="ER140" s="366"/>
      <c r="ES140" s="366"/>
      <c r="ET140" s="366"/>
      <c r="EU140" s="366"/>
      <c r="EV140" s="366"/>
      <c r="EW140" s="366"/>
      <c r="EX140" s="366"/>
      <c r="EY140" s="366"/>
      <c r="EZ140" s="366"/>
      <c r="FA140" s="366"/>
      <c r="FB140" s="366"/>
      <c r="FC140" s="366"/>
      <c r="FD140" s="366"/>
      <c r="FE140" s="366"/>
      <c r="FF140" s="366"/>
      <c r="FG140" s="366"/>
      <c r="FH140" s="366"/>
      <c r="FI140" s="366"/>
      <c r="FJ140" s="366"/>
      <c r="FK140" s="366"/>
      <c r="FL140" s="366"/>
      <c r="FM140" s="366"/>
      <c r="FN140" s="366"/>
      <c r="FO140" s="366"/>
      <c r="FP140" s="366"/>
      <c r="FQ140" s="366"/>
      <c r="FR140" s="366"/>
      <c r="FS140" s="366"/>
      <c r="FT140" s="366"/>
      <c r="FU140" s="366"/>
      <c r="FV140" s="366"/>
      <c r="FW140" s="366"/>
      <c r="FX140" s="366"/>
      <c r="FY140" s="366"/>
      <c r="FZ140" s="366"/>
      <c r="GA140" s="366"/>
      <c r="GB140" s="366"/>
      <c r="GC140" s="366"/>
      <c r="GD140" s="366"/>
      <c r="GE140" s="366"/>
      <c r="GF140" s="366"/>
      <c r="GG140" s="366"/>
      <c r="GH140" s="366"/>
      <c r="GI140" s="366"/>
      <c r="GJ140" s="366"/>
      <c r="GK140" s="366"/>
      <c r="GL140" s="366"/>
      <c r="GM140" s="366"/>
      <c r="GN140" s="366"/>
      <c r="GO140" s="366"/>
      <c r="GP140" s="366"/>
      <c r="GQ140" s="366"/>
      <c r="GR140" s="366"/>
      <c r="GS140" s="366"/>
      <c r="GT140" s="366"/>
      <c r="GU140" s="366"/>
      <c r="GV140" s="366"/>
      <c r="GW140" s="366"/>
      <c r="GX140" s="366"/>
      <c r="GY140" s="366"/>
    </row>
    <row r="141" spans="1:207" ht="63" customHeight="1">
      <c r="A141" s="261" t="s">
        <v>524</v>
      </c>
      <c r="B141" s="255" t="s">
        <v>584</v>
      </c>
      <c r="C141" s="8" t="s">
        <v>585</v>
      </c>
      <c r="D141" s="255" t="s">
        <v>586</v>
      </c>
      <c r="E141" s="266" t="s">
        <v>39</v>
      </c>
      <c r="F141" s="267">
        <v>12</v>
      </c>
      <c r="G141" s="321" t="s">
        <v>587</v>
      </c>
      <c r="H141" s="7" t="s">
        <v>35</v>
      </c>
      <c r="I141" s="8" t="s">
        <v>48</v>
      </c>
      <c r="J141" s="8">
        <f>IF(ISERROR(W141*X141),"",W141*X141)</f>
        <v>16</v>
      </c>
      <c r="K141" s="14" t="str">
        <f>IF(ISERROR(VLOOKUP(Y141,'Directive OSH09 (FR)'!$T$6:$U$10,2,FALSE)),"",VLOOKUP(Y141,'Directive OSH09 (FR)'!$T$6:$U$10,2,FALSE))</f>
        <v>2-Tolérable</v>
      </c>
      <c r="L141" s="126"/>
      <c r="M141" s="127"/>
      <c r="N141" s="27"/>
      <c r="O141" s="27"/>
      <c r="P141" s="27"/>
      <c r="Q141" s="57"/>
      <c r="R141" s="35"/>
      <c r="S141" s="7">
        <f t="shared" ref="S141:T142" si="126">U141</f>
        <v>1</v>
      </c>
      <c r="T141" s="35">
        <f t="shared" si="126"/>
        <v>1</v>
      </c>
      <c r="U141" s="3">
        <f t="shared" ref="U141:U146" si="127">IF(A141="",0,IF(Q$141="",1,IF(Q$141+$U$90*365&lt;$U$1,1,0)))</f>
        <v>1</v>
      </c>
      <c r="V141" s="163">
        <f t="shared" ref="V141:V146" si="128">IF(A141="",0,IF(Q$141="",1,IF(Q$141+$V$90*365&lt;$U$1,1,0)))</f>
        <v>1</v>
      </c>
      <c r="W141" s="162">
        <f>IF(ISERROR(VLOOKUP(H141,'Directive OSH09 (FR)'!$O$6:$P$10,2,FALSE)),"",VLOOKUP(H141,'Directive OSH09 (FR)'!$O$6:$P$10,2,FALSE))</f>
        <v>2</v>
      </c>
      <c r="X141" s="3">
        <f>IF(ISERROR(VLOOKUP(I141,'Directive OSH09 (FR)'!$O$13:$P$17,2,FALSE)),"",VLOOKUP(I141,'Directive OSH09 (FR)'!$O$13:$P$17,2,FALSE))</f>
        <v>8</v>
      </c>
      <c r="Y141" s="3">
        <f>IF(J141="","",IF(J141&gt;=161,5,IF(J141&gt;=65,4,IF(J141&gt;=20,3,IF(J141&gt;=9,2,1)))))</f>
        <v>2</v>
      </c>
      <c r="Z141" s="196"/>
      <c r="AA141" s="418"/>
      <c r="AB141" s="418"/>
      <c r="AC141" s="420"/>
      <c r="AD141" s="667"/>
      <c r="AE141" s="651"/>
      <c r="AF141" s="314"/>
      <c r="AG141" s="8"/>
      <c r="AH141" s="8">
        <f>IF(ISERROR(AU141*AV141),"",AU141*AV141)</f>
        <v>0</v>
      </c>
      <c r="AI141" s="653"/>
    </row>
    <row r="142" spans="1:207" ht="38.25">
      <c r="A142" s="261" t="s">
        <v>442</v>
      </c>
      <c r="B142" s="255" t="s">
        <v>505</v>
      </c>
      <c r="C142" s="8" t="s">
        <v>588</v>
      </c>
      <c r="D142" s="255" t="s">
        <v>507</v>
      </c>
      <c r="E142" s="266" t="s">
        <v>36</v>
      </c>
      <c r="F142" s="267">
        <v>12</v>
      </c>
      <c r="G142" s="321" t="s">
        <v>508</v>
      </c>
      <c r="H142" s="7" t="s">
        <v>35</v>
      </c>
      <c r="I142" s="8" t="s">
        <v>48</v>
      </c>
      <c r="J142" s="8">
        <f>IF(ISERROR(W142*X142),"",W142*X142)</f>
        <v>16</v>
      </c>
      <c r="K142" s="14" t="str">
        <f>IF(ISERROR(VLOOKUP(Y142,'Directive OSH09 (FR)'!$T$6:$U$10,2,FALSE)),"",VLOOKUP(Y142,'Directive OSH09 (FR)'!$T$6:$U$10,2,FALSE))</f>
        <v>2-Tolérable</v>
      </c>
      <c r="L142" s="126"/>
      <c r="M142" s="127"/>
      <c r="N142" s="27"/>
      <c r="O142" s="27"/>
      <c r="P142" s="27"/>
      <c r="Q142" s="57"/>
      <c r="R142" s="35"/>
      <c r="S142" s="7">
        <f t="shared" si="126"/>
        <v>1</v>
      </c>
      <c r="T142" s="35">
        <f t="shared" si="126"/>
        <v>1</v>
      </c>
      <c r="U142" s="3">
        <f t="shared" si="127"/>
        <v>1</v>
      </c>
      <c r="V142" s="163">
        <f t="shared" si="128"/>
        <v>1</v>
      </c>
      <c r="W142" s="162">
        <f>IF(ISERROR(VLOOKUP(H142,'Directive OSH09 (FR)'!$O$6:$P$10,2,FALSE)),"",VLOOKUP(H142,'Directive OSH09 (FR)'!$O$6:$P$10,2,FALSE))</f>
        <v>2</v>
      </c>
      <c r="X142" s="3">
        <f>IF(ISERROR(VLOOKUP(I142,'Directive OSH09 (FR)'!$O$13:$P$17,2,FALSE)),"",VLOOKUP(I142,'Directive OSH09 (FR)'!$O$13:$P$17,2,FALSE))</f>
        <v>8</v>
      </c>
      <c r="Y142" s="3">
        <f t="shared" ref="Y142" si="129">IF(J142="","",IF(J142&gt;=161,5,IF(J142&gt;=65,4,IF(J142&gt;=20,3,IF(J142&gt;=9,2,1)))))</f>
        <v>2</v>
      </c>
      <c r="Z142" s="210"/>
      <c r="AA142" s="418"/>
      <c r="AB142" s="418"/>
      <c r="AC142" s="420"/>
      <c r="AD142" s="667"/>
      <c r="AE142" s="651"/>
      <c r="AF142" s="314"/>
      <c r="AG142" s="255"/>
      <c r="AH142" s="8">
        <f t="shared" ref="AH142" si="130">IF(ISERROR(AU142*AV142),"",AU142*AV142)</f>
        <v>0</v>
      </c>
      <c r="AI142" s="653"/>
    </row>
    <row r="143" spans="1:207" ht="38.25">
      <c r="A143" s="261" t="s">
        <v>589</v>
      </c>
      <c r="B143" s="255" t="s">
        <v>590</v>
      </c>
      <c r="C143" s="255" t="s">
        <v>591</v>
      </c>
      <c r="D143" s="255" t="s">
        <v>592</v>
      </c>
      <c r="E143" s="266" t="s">
        <v>36</v>
      </c>
      <c r="F143" s="267">
        <v>12</v>
      </c>
      <c r="G143" s="321" t="s">
        <v>587</v>
      </c>
      <c r="H143" s="7" t="s">
        <v>35</v>
      </c>
      <c r="I143" s="8" t="s">
        <v>47</v>
      </c>
      <c r="J143" s="8">
        <f t="shared" ref="J143:J144" si="131">IF(ISERROR(W143*X143),"",W143*X143)</f>
        <v>8</v>
      </c>
      <c r="K143" s="14" t="str">
        <f>IF(ISERROR(VLOOKUP(Y143,'Directive OSH09 (FR)'!$T$6:$U$10,2,FALSE)),"",VLOOKUP(Y143,'Directive OSH09 (FR)'!$T$6:$U$10,2,FALSE))</f>
        <v>1-Negligeable</v>
      </c>
      <c r="L143" s="126"/>
      <c r="M143" s="127"/>
      <c r="N143" s="27"/>
      <c r="O143" s="27"/>
      <c r="P143" s="27"/>
      <c r="Q143" s="57"/>
      <c r="R143" s="35"/>
      <c r="S143" s="7">
        <f t="shared" ref="S143:T147" si="132">U143</f>
        <v>1</v>
      </c>
      <c r="T143" s="35">
        <f t="shared" si="132"/>
        <v>1</v>
      </c>
      <c r="U143" s="3">
        <f t="shared" si="127"/>
        <v>1</v>
      </c>
      <c r="V143" s="163">
        <f t="shared" si="128"/>
        <v>1</v>
      </c>
      <c r="W143" s="162">
        <f>IF(ISERROR(VLOOKUP(H143,'Directive OSH09 (FR)'!$O$6:$P$10,2,FALSE)),"",VLOOKUP(H143,'Directive OSH09 (FR)'!$O$6:$P$10,2,FALSE))</f>
        <v>2</v>
      </c>
      <c r="X143" s="3">
        <f>IF(ISERROR(VLOOKUP(I143,'Directive OSH09 (FR)'!$O$13:$P$17,2,FALSE)),"",VLOOKUP(I143,'Directive OSH09 (FR)'!$O$13:$P$17,2,FALSE))</f>
        <v>4</v>
      </c>
      <c r="Y143" s="3">
        <f>IF(J143="","",IF(J143&gt;=161,5,IF(J143&gt;=65,4,IF(J143&gt;=20,3,IF(J143&gt;=9,2,1)))))</f>
        <v>1</v>
      </c>
      <c r="Z143" s="210"/>
      <c r="AA143" s="418"/>
      <c r="AB143" s="418"/>
      <c r="AC143" s="420"/>
      <c r="AD143" s="667"/>
      <c r="AE143" s="651"/>
      <c r="AF143" s="314"/>
      <c r="AG143" s="8"/>
      <c r="AH143" s="8"/>
      <c r="AI143" s="648"/>
    </row>
    <row r="144" spans="1:207" ht="25.5">
      <c r="A144" s="261" t="s">
        <v>589</v>
      </c>
      <c r="B144" s="255" t="s">
        <v>593</v>
      </c>
      <c r="C144" s="8" t="s">
        <v>594</v>
      </c>
      <c r="D144" s="442" t="s">
        <v>595</v>
      </c>
      <c r="E144" s="266" t="s">
        <v>39</v>
      </c>
      <c r="F144" s="267">
        <v>12</v>
      </c>
      <c r="G144" s="321" t="s">
        <v>587</v>
      </c>
      <c r="H144" s="7" t="s">
        <v>35</v>
      </c>
      <c r="I144" s="8" t="s">
        <v>49</v>
      </c>
      <c r="J144" s="8">
        <f t="shared" si="131"/>
        <v>36</v>
      </c>
      <c r="K144" s="14" t="str">
        <f>IF(ISERROR(VLOOKUP(Y144,'Directive OSH09 (FR)'!$T$6:$U$10,2,FALSE)),"",VLOOKUP(Y144,'Directive OSH09 (FR)'!$T$6:$U$10,2,FALSE))</f>
        <v>3-Moderé</v>
      </c>
      <c r="L144" s="126"/>
      <c r="M144" s="127"/>
      <c r="N144" s="27"/>
      <c r="O144" s="27"/>
      <c r="P144" s="27"/>
      <c r="Q144" s="57"/>
      <c r="R144" s="35"/>
      <c r="S144" s="7">
        <f t="shared" si="132"/>
        <v>1</v>
      </c>
      <c r="T144" s="35">
        <f t="shared" si="132"/>
        <v>1</v>
      </c>
      <c r="U144" s="3">
        <f t="shared" si="127"/>
        <v>1</v>
      </c>
      <c r="V144" s="163">
        <f t="shared" si="128"/>
        <v>1</v>
      </c>
      <c r="W144" s="162">
        <f>IF(ISERROR(VLOOKUP(H144,'Directive OSH09 (FR)'!$O$6:$P$10,2,FALSE)),"",VLOOKUP(H144,'Directive OSH09 (FR)'!$O$6:$P$10,2,FALSE))</f>
        <v>2</v>
      </c>
      <c r="X144" s="3">
        <f>IF(ISERROR(VLOOKUP(I144,'Directive OSH09 (FR)'!$O$13:$P$17,2,FALSE)),"",VLOOKUP(I144,'Directive OSH09 (FR)'!$O$13:$P$17,2,FALSE))</f>
        <v>18</v>
      </c>
      <c r="Y144" s="3">
        <f>IF(J144="","",IF(J144&gt;=161,5,IF(J144&gt;=65,4,IF(J144&gt;=20,3,IF(J144&gt;=9,2,1)))))</f>
        <v>3</v>
      </c>
      <c r="Z144" s="210"/>
      <c r="AA144" s="178" t="s">
        <v>596</v>
      </c>
      <c r="AB144" s="418"/>
      <c r="AC144" s="420"/>
      <c r="AD144" s="667"/>
      <c r="AE144" s="651"/>
      <c r="AF144" s="314"/>
      <c r="AG144" s="8"/>
      <c r="AH144" s="8"/>
      <c r="AI144" s="653"/>
    </row>
    <row r="145" spans="1:207" ht="38.25">
      <c r="A145" s="261"/>
      <c r="B145" s="8" t="s">
        <v>597</v>
      </c>
      <c r="C145" s="8" t="s">
        <v>598</v>
      </c>
      <c r="D145" s="255" t="s">
        <v>599</v>
      </c>
      <c r="E145" s="266" t="s">
        <v>36</v>
      </c>
      <c r="F145" s="267">
        <v>12</v>
      </c>
      <c r="G145" s="321" t="s">
        <v>587</v>
      </c>
      <c r="H145" s="7" t="s">
        <v>35</v>
      </c>
      <c r="I145" s="8" t="s">
        <v>48</v>
      </c>
      <c r="J145" s="8">
        <f>IF(ISERROR(W145*X145),"",W145*X145)</f>
        <v>16</v>
      </c>
      <c r="K145" s="14" t="str">
        <f>IF(ISERROR(VLOOKUP(Y145,'Directive OSH09 (FR)'!$T$6:$U$10,2,FALSE)),"",VLOOKUP(Y145,'Directive OSH09 (FR)'!$T$6:$U$10,2,FALSE))</f>
        <v>2-Tolérable</v>
      </c>
      <c r="L145" s="126"/>
      <c r="M145" s="127"/>
      <c r="N145" s="27"/>
      <c r="O145" s="27"/>
      <c r="P145" s="27"/>
      <c r="Q145" s="57"/>
      <c r="R145" s="35"/>
      <c r="S145" s="7">
        <f t="shared" si="132"/>
        <v>0</v>
      </c>
      <c r="T145" s="35">
        <f t="shared" si="132"/>
        <v>0</v>
      </c>
      <c r="U145" s="3">
        <f t="shared" si="127"/>
        <v>0</v>
      </c>
      <c r="V145" s="163">
        <f t="shared" si="128"/>
        <v>0</v>
      </c>
      <c r="W145" s="162">
        <f>IF(ISERROR(VLOOKUP(H145,'Directive OSH09 (FR)'!$O$6:$P$10,2,FALSE)),"",VLOOKUP(H145,'Directive OSH09 (FR)'!$O$6:$P$10,2,FALSE))</f>
        <v>2</v>
      </c>
      <c r="X145" s="3">
        <f>IF(ISERROR(VLOOKUP(I145,'Directive OSH09 (FR)'!$O$13:$P$17,2,FALSE)),"",VLOOKUP(I145,'Directive OSH09 (FR)'!$O$13:$P$17,2,FALSE))</f>
        <v>8</v>
      </c>
      <c r="Y145" s="3">
        <f>IF(J145="","",IF(J145&gt;=161,5,IF(J145&gt;=65,4,IF(J145&gt;=20,3,IF(J145&gt;=9,2,1)))))</f>
        <v>2</v>
      </c>
      <c r="Z145" s="196" t="s">
        <v>600</v>
      </c>
      <c r="AA145" s="418"/>
      <c r="AB145" s="418"/>
      <c r="AC145" s="420"/>
      <c r="AD145" s="667"/>
      <c r="AE145" s="651"/>
      <c r="AF145" s="314"/>
      <c r="AG145" s="8"/>
      <c r="AH145" s="8">
        <f>IF(ISERROR(AU145*AV145),"",AU145*AV145)</f>
        <v>0</v>
      </c>
      <c r="AI145" s="653"/>
    </row>
    <row r="146" spans="1:207" ht="102">
      <c r="A146" s="261"/>
      <c r="B146" s="8" t="s">
        <v>601</v>
      </c>
      <c r="C146" s="8" t="s">
        <v>602</v>
      </c>
      <c r="D146" s="255" t="s">
        <v>603</v>
      </c>
      <c r="E146" s="266" t="s">
        <v>36</v>
      </c>
      <c r="F146" s="267">
        <v>12</v>
      </c>
      <c r="G146" s="321" t="s">
        <v>587</v>
      </c>
      <c r="H146" s="7" t="s">
        <v>35</v>
      </c>
      <c r="I146" s="8" t="s">
        <v>48</v>
      </c>
      <c r="J146" s="8">
        <f>IF(ISERROR(W146*X146),"",W146*X146)</f>
        <v>16</v>
      </c>
      <c r="K146" s="14" t="str">
        <f>IF(ISERROR(VLOOKUP(Y146,'Directive OSH09 (FR)'!$T$6:$U$10,2,FALSE)),"",VLOOKUP(Y146,'Directive OSH09 (FR)'!$T$6:$U$10,2,FALSE))</f>
        <v>2-Tolérable</v>
      </c>
      <c r="L146" s="126"/>
      <c r="M146" s="127"/>
      <c r="N146" s="27"/>
      <c r="O146" s="27"/>
      <c r="P146" s="27"/>
      <c r="Q146" s="57"/>
      <c r="R146" s="35"/>
      <c r="S146" s="7">
        <f t="shared" si="132"/>
        <v>0</v>
      </c>
      <c r="T146" s="35">
        <f t="shared" si="132"/>
        <v>0</v>
      </c>
      <c r="U146" s="3">
        <f t="shared" si="127"/>
        <v>0</v>
      </c>
      <c r="V146" s="163">
        <f t="shared" si="128"/>
        <v>0</v>
      </c>
      <c r="W146" s="162">
        <f>IF(ISERROR(VLOOKUP(H146,'Directive OSH09 (FR)'!$O$6:$P$10,2,FALSE)),"",VLOOKUP(H146,'Directive OSH09 (FR)'!$O$6:$P$10,2,FALSE))</f>
        <v>2</v>
      </c>
      <c r="X146" s="3">
        <f>IF(ISERROR(VLOOKUP(I146,'Directive OSH09 (FR)'!$O$13:$P$17,2,FALSE)),"",VLOOKUP(I146,'Directive OSH09 (FR)'!$O$13:$P$17,2,FALSE))</f>
        <v>8</v>
      </c>
      <c r="Y146" s="3">
        <f>IF(J146="","",IF(J146&gt;=161,5,IF(J146&gt;=65,4,IF(J146&gt;=20,3,IF(J146&gt;=9,2,1)))))</f>
        <v>2</v>
      </c>
      <c r="Z146" s="196" t="s">
        <v>568</v>
      </c>
      <c r="AA146" s="418"/>
      <c r="AB146" s="418"/>
      <c r="AC146" s="420"/>
      <c r="AD146" s="667"/>
      <c r="AE146" s="651"/>
      <c r="AF146" s="314"/>
      <c r="AG146" s="8"/>
      <c r="AH146" s="8"/>
      <c r="AI146" s="652"/>
    </row>
    <row r="147" spans="1:207" ht="101.25" customHeight="1">
      <c r="A147" s="261"/>
      <c r="B147" s="8" t="s">
        <v>604</v>
      </c>
      <c r="C147" s="255" t="s">
        <v>605</v>
      </c>
      <c r="D147" s="255" t="s">
        <v>606</v>
      </c>
      <c r="E147" s="266" t="s">
        <v>33</v>
      </c>
      <c r="F147" s="267">
        <v>12</v>
      </c>
      <c r="G147" s="321" t="s">
        <v>508</v>
      </c>
      <c r="H147" s="7" t="s">
        <v>35</v>
      </c>
      <c r="I147" s="8" t="s">
        <v>49</v>
      </c>
      <c r="J147" s="8">
        <f>IF(ISERROR(W147*X147),"",W147*X147)</f>
        <v>36</v>
      </c>
      <c r="K147" s="14" t="str">
        <f>IF(ISERROR(VLOOKUP(Y147,'Directive OSH09 (FR)'!$T$6:$U$10,2,FALSE)),"",VLOOKUP(Y147,'Directive OSH09 (FR)'!$T$6:$U$10,2,FALSE))</f>
        <v>3-Moderé</v>
      </c>
      <c r="L147" s="126"/>
      <c r="M147" s="127"/>
      <c r="N147" s="27"/>
      <c r="O147" s="27"/>
      <c r="P147" s="27"/>
      <c r="Q147" s="57"/>
      <c r="R147" s="35"/>
      <c r="S147" s="7">
        <f t="shared" si="132"/>
        <v>0</v>
      </c>
      <c r="T147" s="35">
        <f t="shared" si="132"/>
        <v>0</v>
      </c>
      <c r="U147" s="3">
        <f>IF(A147="",0,IF(Q$136="",1,IF(Q$136+$U$89*365&lt;$U$1,1,0)))</f>
        <v>0</v>
      </c>
      <c r="V147" s="163">
        <f>IF(A147="",0,IF(Q$136="",1,IF(Q$136+$V$89*365&lt;$U$1,1,0)))</f>
        <v>0</v>
      </c>
      <c r="W147" s="162">
        <f>IF(ISERROR(VLOOKUP(H147,'Directive OSH09 (FR)'!$O$6:$P$10,2,FALSE)),"",VLOOKUP(H147,'Directive OSH09 (FR)'!$O$6:$P$10,2,FALSE))</f>
        <v>2</v>
      </c>
      <c r="X147" s="3">
        <f>IF(ISERROR(VLOOKUP(I147,'Directive OSH09 (FR)'!$O$13:$P$17,2,FALSE)),"",VLOOKUP(I147,'Directive OSH09 (FR)'!$O$13:$P$17,2,FALSE))</f>
        <v>18</v>
      </c>
      <c r="Y147" s="3">
        <f>IF(J147="","",IF(J147&gt;=161,5,IF(J147&gt;=65,4,IF(J147&gt;=20,3,IF(J147&gt;=9,2,1)))))</f>
        <v>3</v>
      </c>
      <c r="Z147" s="417"/>
      <c r="AA147" s="418"/>
      <c r="AB147" s="418"/>
      <c r="AC147" s="420"/>
      <c r="AD147" s="667"/>
      <c r="AE147" s="651"/>
      <c r="AF147" s="421"/>
      <c r="AG147" s="418"/>
      <c r="AH147" s="418"/>
      <c r="AI147" s="652"/>
    </row>
    <row r="148" spans="1:207" ht="5.25" customHeight="1">
      <c r="A148" s="405"/>
      <c r="B148" s="62"/>
      <c r="C148" s="62"/>
      <c r="D148" s="62"/>
      <c r="E148" s="293"/>
      <c r="F148" s="282"/>
      <c r="G148" s="458"/>
      <c r="H148" s="61"/>
      <c r="I148" s="62"/>
      <c r="J148" s="62" t="str">
        <f t="shared" ref="J148" si="133">IF(ISERROR(W148*X148),"",W148*X148)</f>
        <v/>
      </c>
      <c r="K148" s="63" t="str">
        <f>IF(ISERROR(VLOOKUP(Y148,'Directive OSH09 (FR)'!$T$6:$U$10,2,FALSE)),"",VLOOKUP(Y148,'Directive OSH09 (FR)'!$T$6:$U$10,2,FALSE))</f>
        <v/>
      </c>
      <c r="L148" s="61"/>
      <c r="M148" s="64"/>
      <c r="N148" s="64"/>
      <c r="O148" s="64"/>
      <c r="P148" s="64"/>
      <c r="Q148" s="65"/>
      <c r="R148" s="66"/>
      <c r="S148" s="61">
        <f t="shared" ref="S148:T148" si="134">U148</f>
        <v>0</v>
      </c>
      <c r="T148" s="66">
        <f t="shared" si="134"/>
        <v>0</v>
      </c>
      <c r="U148" s="164">
        <f>IF(A148="",0,IF(Q$140="",1,IF(Q$140+$U$89*365&lt;$U$1,1,0)))</f>
        <v>0</v>
      </c>
      <c r="V148" s="165">
        <f>IF(A148="",0,IF(Q$140="",1,IF(Q$140+$V$89*365&lt;$U$1,1,0)))</f>
        <v>0</v>
      </c>
      <c r="W148" s="162" t="str">
        <f>IF(ISERROR(VLOOKUP(H148,'Directive OSH09 (FR)'!$O$6:$P$10,2,FALSE)),"",VLOOKUP(H148,'Directive OSH09 (FR)'!$O$6:$P$10,2,FALSE))</f>
        <v/>
      </c>
      <c r="X148" s="3" t="str">
        <f>IF(ISERROR(VLOOKUP(I148,'Directive OSH09 (FR)'!$O$13:$P$17,2,FALSE)),"",VLOOKUP(I148,'Directive OSH09 (FR)'!$O$13:$P$17,2,FALSE))</f>
        <v/>
      </c>
      <c r="Y148" s="3" t="str">
        <f t="shared" ref="Y148" si="135">IF(J148="","",IF(J148&gt;=161,5,IF(J148&gt;=65,4,IF(J148&gt;=20,3,IF(J148&gt;=9,2,1)))))</f>
        <v/>
      </c>
      <c r="Z148" s="177"/>
      <c r="AA148" s="418"/>
      <c r="AB148" s="418"/>
      <c r="AC148" s="420"/>
      <c r="AD148" s="667"/>
      <c r="AE148" s="651"/>
      <c r="AF148" s="642"/>
      <c r="AG148" s="62"/>
      <c r="AH148" s="62"/>
      <c r="AI148" s="650"/>
    </row>
    <row r="149" spans="1:207" s="517" customFormat="1">
      <c r="A149" s="403" t="s">
        <v>297</v>
      </c>
      <c r="B149" s="398"/>
      <c r="C149" s="398"/>
      <c r="D149" s="398"/>
      <c r="E149" s="370"/>
      <c r="F149" s="371"/>
      <c r="G149" s="464"/>
      <c r="H149" s="412"/>
      <c r="I149" s="398"/>
      <c r="J149" s="398">
        <f>IF(SUM(J150:J158)=0,"",MAX(J150:J158))</f>
        <v>36</v>
      </c>
      <c r="K149" s="356" t="str">
        <f>IF(ISERROR(VLOOKUP(Y149,'Directive OSH09 (FR)'!$T$6:$U$10,2,FALSE)),"",VLOOKUP(Y149,'Directive OSH09 (FR)'!$T$6:$U$10,2,FALSE))</f>
        <v>3-Moderé</v>
      </c>
      <c r="L149" s="357" t="str">
        <f>IF(ISERROR(VLOOKUP($A149,Dangers!$B$4:$G$1001,4,FALSE)),"ERR",IF(ISBLANK(VLOOKUP($A149,Dangers!$B$4:$G$1001,4,FALSE)),"","Yes"))</f>
        <v/>
      </c>
      <c r="M149" s="358" t="str">
        <f>IF(ISERROR(VLOOKUP($A149,Dangers!$B$4:$G$1001,6,FALSE)),"ERR",IF(ISBLANK((VLOOKUP($A149,Dangers!$B$4:$G$1001,6,FALSE))),"","Yes"))</f>
        <v>Yes</v>
      </c>
      <c r="N149" s="358"/>
      <c r="O149" s="359"/>
      <c r="P149" s="358"/>
      <c r="Q149" s="360">
        <f>IF(OR(L149="Yes",M149="Yes"),MAX(Q150:Q158),"")</f>
        <v>0</v>
      </c>
      <c r="R149" s="361"/>
      <c r="S149" s="357">
        <f>IF(L149="Yes",IF(SUM(S150:S158)=0,0,1),2)</f>
        <v>2</v>
      </c>
      <c r="T149" s="361">
        <f>IF(M149="Yes",IF(SUM(T150:T158)=0,0,1),2)</f>
        <v>1</v>
      </c>
      <c r="U149" s="362">
        <v>1</v>
      </c>
      <c r="V149" s="363">
        <v>3</v>
      </c>
      <c r="W149" s="364" t="str">
        <f>IF(ISERROR(VLOOKUP(H149,'Directive OSH09 (FR)'!$O$6:$P$10,2,FALSE)),"",VLOOKUP(H149,'Directive OSH09 (FR)'!$O$6:$P$10,2,FALSE))</f>
        <v/>
      </c>
      <c r="X149" s="362" t="str">
        <f>IF(ISERROR(VLOOKUP(I149,'Directive OSH09 (FR)'!$O$13:$P$17,2,FALSE)),"",VLOOKUP(I149,'Directive OSH09 (FR)'!$O$13:$P$17,2,FALSE))</f>
        <v/>
      </c>
      <c r="Y149" s="362">
        <f>IF(J149="","",IF(J149&gt;=161,5,IF(J149&gt;=65,4,IF(J149&gt;=20,3,IF(J149&gt;=9,2,1)))))</f>
        <v>3</v>
      </c>
      <c r="Z149" s="365"/>
      <c r="AA149" s="365"/>
      <c r="AB149" s="365"/>
      <c r="AC149" s="368"/>
      <c r="AD149" s="665"/>
      <c r="AE149" s="644"/>
      <c r="AF149" s="518"/>
      <c r="AG149" s="398"/>
      <c r="AH149" s="398"/>
      <c r="AI149" s="645"/>
      <c r="AJ149" s="366"/>
      <c r="AK149" s="366"/>
      <c r="AL149" s="366"/>
      <c r="AM149" s="366"/>
      <c r="AN149" s="366"/>
      <c r="AO149" s="366"/>
      <c r="AP149" s="366"/>
      <c r="AQ149" s="366"/>
      <c r="AR149" s="366"/>
      <c r="AS149" s="366"/>
      <c r="AT149" s="366"/>
      <c r="AU149" s="366"/>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6"/>
      <c r="BZ149" s="366"/>
      <c r="CA149" s="366"/>
      <c r="CB149" s="366"/>
      <c r="CC149" s="366"/>
      <c r="CD149" s="366"/>
      <c r="CE149" s="366"/>
      <c r="CF149" s="366"/>
      <c r="CG149" s="366"/>
      <c r="CH149" s="366"/>
      <c r="CI149" s="366"/>
      <c r="CJ149" s="366"/>
      <c r="CK149" s="366"/>
      <c r="CL149" s="366"/>
      <c r="CM149" s="366"/>
      <c r="CN149" s="366"/>
      <c r="CO149" s="366"/>
      <c r="CP149" s="366"/>
      <c r="CQ149" s="366"/>
      <c r="CR149" s="366"/>
      <c r="CS149" s="366"/>
      <c r="CT149" s="366"/>
      <c r="CU149" s="366"/>
      <c r="CV149" s="366"/>
      <c r="CW149" s="366"/>
      <c r="CX149" s="366"/>
      <c r="CY149" s="366"/>
      <c r="CZ149" s="366"/>
      <c r="DA149" s="366"/>
      <c r="DB149" s="366"/>
      <c r="DC149" s="366"/>
      <c r="DD149" s="366"/>
      <c r="DE149" s="366"/>
      <c r="DF149" s="366"/>
      <c r="DG149" s="366"/>
      <c r="DH149" s="366"/>
      <c r="DI149" s="366"/>
      <c r="DJ149" s="366"/>
      <c r="DK149" s="366"/>
      <c r="DL149" s="366"/>
      <c r="DM149" s="366"/>
      <c r="DN149" s="366"/>
      <c r="DO149" s="366"/>
      <c r="DP149" s="366"/>
      <c r="DQ149" s="366"/>
      <c r="DR149" s="366"/>
      <c r="DS149" s="366"/>
      <c r="DT149" s="366"/>
      <c r="DU149" s="366"/>
      <c r="DV149" s="366"/>
      <c r="DW149" s="366"/>
      <c r="DX149" s="366"/>
      <c r="DY149" s="366"/>
      <c r="DZ149" s="366"/>
      <c r="EA149" s="366"/>
      <c r="EB149" s="366"/>
      <c r="EC149" s="366"/>
      <c r="ED149" s="366"/>
      <c r="EE149" s="366"/>
      <c r="EF149" s="366"/>
      <c r="EG149" s="366"/>
      <c r="EH149" s="366"/>
      <c r="EI149" s="366"/>
      <c r="EJ149" s="366"/>
      <c r="EK149" s="366"/>
      <c r="EL149" s="366"/>
      <c r="EM149" s="366"/>
      <c r="EN149" s="366"/>
      <c r="EO149" s="366"/>
      <c r="EP149" s="366"/>
      <c r="EQ149" s="366"/>
      <c r="ER149" s="366"/>
      <c r="ES149" s="366"/>
      <c r="ET149" s="366"/>
      <c r="EU149" s="366"/>
      <c r="EV149" s="366"/>
      <c r="EW149" s="366"/>
      <c r="EX149" s="366"/>
      <c r="EY149" s="366"/>
      <c r="EZ149" s="366"/>
      <c r="FA149" s="366"/>
      <c r="FB149" s="366"/>
      <c r="FC149" s="366"/>
      <c r="FD149" s="366"/>
      <c r="FE149" s="366"/>
      <c r="FF149" s="366"/>
      <c r="FG149" s="366"/>
      <c r="FH149" s="366"/>
      <c r="FI149" s="366"/>
      <c r="FJ149" s="366"/>
      <c r="FK149" s="366"/>
      <c r="FL149" s="366"/>
      <c r="FM149" s="366"/>
      <c r="FN149" s="366"/>
      <c r="FO149" s="366"/>
      <c r="FP149" s="366"/>
      <c r="FQ149" s="366"/>
      <c r="FR149" s="366"/>
      <c r="FS149" s="366"/>
      <c r="FT149" s="366"/>
      <c r="FU149" s="366"/>
      <c r="FV149" s="366"/>
      <c r="FW149" s="366"/>
      <c r="FX149" s="366"/>
      <c r="FY149" s="366"/>
      <c r="FZ149" s="366"/>
      <c r="GA149" s="366"/>
      <c r="GB149" s="366"/>
      <c r="GC149" s="366"/>
      <c r="GD149" s="366"/>
      <c r="GE149" s="366"/>
      <c r="GF149" s="366"/>
      <c r="GG149" s="366"/>
      <c r="GH149" s="366"/>
      <c r="GI149" s="366"/>
      <c r="GJ149" s="366"/>
      <c r="GK149" s="366"/>
      <c r="GL149" s="366"/>
      <c r="GM149" s="366"/>
      <c r="GN149" s="366"/>
      <c r="GO149" s="366"/>
      <c r="GP149" s="366"/>
      <c r="GQ149" s="366"/>
      <c r="GR149" s="366"/>
      <c r="GS149" s="366"/>
      <c r="GT149" s="366"/>
      <c r="GU149" s="366"/>
      <c r="GV149" s="366"/>
      <c r="GW149" s="366"/>
      <c r="GX149" s="366"/>
      <c r="GY149" s="366"/>
    </row>
    <row r="150" spans="1:207" ht="38.25">
      <c r="A150" s="261"/>
      <c r="B150" s="255" t="s">
        <v>607</v>
      </c>
      <c r="C150" s="255" t="s">
        <v>608</v>
      </c>
      <c r="D150" s="255" t="s">
        <v>609</v>
      </c>
      <c r="E150" s="266" t="s">
        <v>39</v>
      </c>
      <c r="F150" s="267">
        <v>12</v>
      </c>
      <c r="G150" s="256" t="s">
        <v>610</v>
      </c>
      <c r="H150" s="7" t="s">
        <v>38</v>
      </c>
      <c r="I150" s="8" t="s">
        <v>46</v>
      </c>
      <c r="J150" s="8">
        <f>IF(ISERROR(W150*X150),"",W150*X150)</f>
        <v>4</v>
      </c>
      <c r="K150" s="14" t="str">
        <f>IF(ISERROR(VLOOKUP(Y150,'Directive OSH09 (FR)'!$T$6:$U$10,2,FALSE)),"",VLOOKUP(Y150,'Directive OSH09 (FR)'!$T$6:$U$10,2,FALSE))</f>
        <v>1-Negligeable</v>
      </c>
      <c r="L150" s="126"/>
      <c r="M150" s="127"/>
      <c r="N150" s="27"/>
      <c r="O150" s="27"/>
      <c r="P150" s="27"/>
      <c r="Q150" s="57"/>
      <c r="R150" s="35"/>
      <c r="S150" s="7">
        <f t="shared" ref="S150:T153" si="136">U150</f>
        <v>0</v>
      </c>
      <c r="T150" s="35">
        <f t="shared" si="136"/>
        <v>0</v>
      </c>
      <c r="U150" s="3">
        <f t="shared" ref="U150:U157" si="137">IF(A150="",0,IF(Q$150="",1,IF(Q$150+$U$90*365&lt;$U$1,1,0)))</f>
        <v>0</v>
      </c>
      <c r="V150" s="163">
        <f t="shared" ref="V150:V157" si="138">IF(A150="",0,IF(Q$150="",1,IF(Q$150+$V$90*365&lt;$U$1,1,0)))</f>
        <v>0</v>
      </c>
      <c r="W150" s="162">
        <f>IF(ISERROR(VLOOKUP(H150,'Directive OSH09 (FR)'!$O$6:$P$10,2,FALSE)),"",VLOOKUP(H150,'Directive OSH09 (FR)'!$O$6:$P$10,2,FALSE))</f>
        <v>4</v>
      </c>
      <c r="X150" s="3">
        <f>IF(ISERROR(VLOOKUP(I150,'Directive OSH09 (FR)'!$O$13:$P$17,2,FALSE)),"",VLOOKUP(I150,'Directive OSH09 (FR)'!$O$13:$P$17,2,FALSE))</f>
        <v>1</v>
      </c>
      <c r="Y150" s="3">
        <f>IF(J150="","",IF(J150&gt;=161,5,IF(J150&gt;=65,4,IF(J150&gt;=20,3,IF(J150&gt;=9,2,1)))))</f>
        <v>1</v>
      </c>
      <c r="Z150" s="196"/>
      <c r="AA150" s="418"/>
      <c r="AB150" s="418"/>
      <c r="AC150" s="420"/>
      <c r="AD150" s="667"/>
      <c r="AE150" s="651"/>
      <c r="AF150" s="314"/>
      <c r="AG150" s="255"/>
      <c r="AH150" s="8">
        <f>IF(ISERROR(AU150*AV150),"",AU150*AV150)</f>
        <v>0</v>
      </c>
      <c r="AI150" s="652"/>
    </row>
    <row r="151" spans="1:207" ht="38.25">
      <c r="A151" s="261"/>
      <c r="B151" s="255" t="s">
        <v>607</v>
      </c>
      <c r="C151" s="255" t="s">
        <v>611</v>
      </c>
      <c r="D151" s="255" t="s">
        <v>1317</v>
      </c>
      <c r="E151" s="266" t="s">
        <v>39</v>
      </c>
      <c r="F151" s="267">
        <v>12</v>
      </c>
      <c r="G151" s="256" t="s">
        <v>610</v>
      </c>
      <c r="H151" s="7" t="s">
        <v>41</v>
      </c>
      <c r="I151" s="8" t="s">
        <v>47</v>
      </c>
      <c r="J151" s="8">
        <f t="shared" ref="J151:J153" si="139">IF(ISERROR(W151*X151),"",W151*X151)</f>
        <v>36</v>
      </c>
      <c r="K151" s="14" t="str">
        <f>IF(ISERROR(VLOOKUP(Y151,'Directive OSH09 (FR)'!$T$6:$U$10,2,FALSE)),"",VLOOKUP(Y151,'Directive OSH09 (FR)'!$T$6:$U$10,2,FALSE))</f>
        <v>3-Moderé</v>
      </c>
      <c r="L151" s="126"/>
      <c r="M151" s="127"/>
      <c r="N151" s="27"/>
      <c r="O151" s="27"/>
      <c r="P151" s="27"/>
      <c r="Q151" s="57"/>
      <c r="R151" s="35"/>
      <c r="S151" s="7">
        <f t="shared" si="136"/>
        <v>0</v>
      </c>
      <c r="T151" s="35">
        <f t="shared" si="136"/>
        <v>0</v>
      </c>
      <c r="U151" s="3">
        <f t="shared" si="137"/>
        <v>0</v>
      </c>
      <c r="V151" s="163">
        <f t="shared" si="138"/>
        <v>0</v>
      </c>
      <c r="W151" s="162">
        <f>IF(ISERROR(VLOOKUP(H151,'Directive OSH09 (FR)'!$O$6:$P$10,2,FALSE)),"",VLOOKUP(H151,'Directive OSH09 (FR)'!$O$6:$P$10,2,FALSE))</f>
        <v>9</v>
      </c>
      <c r="X151" s="3">
        <f>IF(ISERROR(VLOOKUP(I151,'Directive OSH09 (FR)'!$O$13:$P$17,2,FALSE)),"",VLOOKUP(I151,'Directive OSH09 (FR)'!$O$13:$P$17,2,FALSE))</f>
        <v>4</v>
      </c>
      <c r="Y151" s="3">
        <f t="shared" ref="Y151:Y153" si="140">IF(J151="","",IF(J151&gt;=161,5,IF(J151&gt;=65,4,IF(J151&gt;=20,3,IF(J151&gt;=9,2,1)))))</f>
        <v>3</v>
      </c>
      <c r="Z151" s="196"/>
      <c r="AA151" s="418"/>
      <c r="AB151" s="418"/>
      <c r="AC151" s="420"/>
      <c r="AD151" s="667"/>
      <c r="AE151" s="651"/>
      <c r="AF151" s="314"/>
      <c r="AG151" s="8"/>
      <c r="AH151" s="8">
        <f t="shared" ref="AH151:AH153" si="141">IF(ISERROR(AU151*AV151),"",AU151*AV151)</f>
        <v>0</v>
      </c>
      <c r="AI151" s="652"/>
    </row>
    <row r="152" spans="1:207" ht="38.25">
      <c r="A152" s="261"/>
      <c r="B152" s="255" t="s">
        <v>607</v>
      </c>
      <c r="C152" s="255" t="s">
        <v>608</v>
      </c>
      <c r="D152" s="255" t="s">
        <v>612</v>
      </c>
      <c r="E152" s="266" t="s">
        <v>39</v>
      </c>
      <c r="F152" s="267">
        <v>12</v>
      </c>
      <c r="G152" s="256" t="s">
        <v>610</v>
      </c>
      <c r="H152" s="7" t="s">
        <v>38</v>
      </c>
      <c r="I152" s="8" t="s">
        <v>47</v>
      </c>
      <c r="J152" s="8">
        <f t="shared" si="139"/>
        <v>16</v>
      </c>
      <c r="K152" s="14" t="str">
        <f>IF(ISERROR(VLOOKUP(Y152,'Directive OSH09 (FR)'!$T$6:$U$10,2,FALSE)),"",VLOOKUP(Y152,'Directive OSH09 (FR)'!$T$6:$U$10,2,FALSE))</f>
        <v>2-Tolérable</v>
      </c>
      <c r="L152" s="126"/>
      <c r="M152" s="127"/>
      <c r="N152" s="27"/>
      <c r="O152" s="27"/>
      <c r="P152" s="27"/>
      <c r="Q152" s="57"/>
      <c r="R152" s="35"/>
      <c r="S152" s="7">
        <f t="shared" si="136"/>
        <v>0</v>
      </c>
      <c r="T152" s="35">
        <f t="shared" si="136"/>
        <v>0</v>
      </c>
      <c r="U152" s="3">
        <f t="shared" si="137"/>
        <v>0</v>
      </c>
      <c r="V152" s="163">
        <f t="shared" si="138"/>
        <v>0</v>
      </c>
      <c r="W152" s="162">
        <f>IF(ISERROR(VLOOKUP(H152,'Directive OSH09 (FR)'!$O$6:$P$10,2,FALSE)),"",VLOOKUP(H152,'Directive OSH09 (FR)'!$O$6:$P$10,2,FALSE))</f>
        <v>4</v>
      </c>
      <c r="X152" s="3">
        <f>IF(ISERROR(VLOOKUP(I152,'Directive OSH09 (FR)'!$O$13:$P$17,2,FALSE)),"",VLOOKUP(I152,'Directive OSH09 (FR)'!$O$13:$P$17,2,FALSE))</f>
        <v>4</v>
      </c>
      <c r="Y152" s="3">
        <f t="shared" si="140"/>
        <v>2</v>
      </c>
      <c r="Z152" s="196"/>
      <c r="AA152" s="418"/>
      <c r="AB152" s="418"/>
      <c r="AC152" s="420"/>
      <c r="AD152" s="667"/>
      <c r="AE152" s="651"/>
      <c r="AF152" s="314"/>
      <c r="AG152" s="8"/>
      <c r="AH152" s="8">
        <f t="shared" si="141"/>
        <v>0</v>
      </c>
      <c r="AI152" s="652"/>
    </row>
    <row r="153" spans="1:207" ht="38.25">
      <c r="A153" s="261"/>
      <c r="B153" s="255" t="s">
        <v>613</v>
      </c>
      <c r="C153" s="255" t="s">
        <v>614</v>
      </c>
      <c r="D153" s="255" t="s">
        <v>615</v>
      </c>
      <c r="E153" s="266" t="s">
        <v>39</v>
      </c>
      <c r="F153" s="267">
        <v>12</v>
      </c>
      <c r="G153" s="256" t="s">
        <v>610</v>
      </c>
      <c r="H153" s="7" t="s">
        <v>38</v>
      </c>
      <c r="I153" s="8" t="s">
        <v>47</v>
      </c>
      <c r="J153" s="8">
        <f t="shared" si="139"/>
        <v>16</v>
      </c>
      <c r="K153" s="14" t="str">
        <f>IF(ISERROR(VLOOKUP(Y153,'Directive OSH09 (FR)'!$T$6:$U$10,2,FALSE)),"",VLOOKUP(Y153,'Directive OSH09 (FR)'!$T$6:$U$10,2,FALSE))</f>
        <v>2-Tolérable</v>
      </c>
      <c r="L153" s="126"/>
      <c r="M153" s="127"/>
      <c r="N153" s="27"/>
      <c r="O153" s="27"/>
      <c r="P153" s="27"/>
      <c r="Q153" s="57"/>
      <c r="R153" s="35"/>
      <c r="S153" s="7">
        <f t="shared" si="136"/>
        <v>0</v>
      </c>
      <c r="T153" s="35">
        <f t="shared" si="136"/>
        <v>0</v>
      </c>
      <c r="U153" s="3">
        <f t="shared" si="137"/>
        <v>0</v>
      </c>
      <c r="V153" s="163">
        <f t="shared" si="138"/>
        <v>0</v>
      </c>
      <c r="W153" s="162">
        <f>IF(ISERROR(VLOOKUP(H153,'Directive OSH09 (FR)'!$O$6:$P$10,2,FALSE)),"",VLOOKUP(H153,'Directive OSH09 (FR)'!$O$6:$P$10,2,FALSE))</f>
        <v>4</v>
      </c>
      <c r="X153" s="3">
        <f>IF(ISERROR(VLOOKUP(I153,'Directive OSH09 (FR)'!$O$13:$P$17,2,FALSE)),"",VLOOKUP(I153,'Directive OSH09 (FR)'!$O$13:$P$17,2,FALSE))</f>
        <v>4</v>
      </c>
      <c r="Y153" s="3">
        <f t="shared" si="140"/>
        <v>2</v>
      </c>
      <c r="Z153" s="210" t="s">
        <v>616</v>
      </c>
      <c r="AA153" s="418"/>
      <c r="AB153" s="418"/>
      <c r="AC153" s="420"/>
      <c r="AD153" s="667"/>
      <c r="AE153" s="651"/>
      <c r="AF153" s="314"/>
      <c r="AG153" s="8"/>
      <c r="AH153" s="8">
        <f t="shared" si="141"/>
        <v>0</v>
      </c>
      <c r="AI153" s="653"/>
    </row>
    <row r="154" spans="1:207" ht="38.25">
      <c r="A154" s="261"/>
      <c r="B154" s="255" t="s">
        <v>613</v>
      </c>
      <c r="C154" s="409" t="s">
        <v>617</v>
      </c>
      <c r="D154" s="255" t="s">
        <v>618</v>
      </c>
      <c r="E154" s="266" t="s">
        <v>39</v>
      </c>
      <c r="F154" s="267">
        <v>12</v>
      </c>
      <c r="G154" s="256" t="s">
        <v>610</v>
      </c>
      <c r="H154" s="7" t="s">
        <v>38</v>
      </c>
      <c r="I154" s="8" t="s">
        <v>48</v>
      </c>
      <c r="J154" s="8">
        <f>IF(ISERROR(W154*X154),"",W154*X154)</f>
        <v>32</v>
      </c>
      <c r="K154" s="14" t="str">
        <f>IF(ISERROR(VLOOKUP(Y154,'Directive OSH09 (FR)'!$T$6:$U$10,2,FALSE)),"",VLOOKUP(Y154,'Directive OSH09 (FR)'!$T$6:$U$10,2,FALSE))</f>
        <v>3-Moderé</v>
      </c>
      <c r="L154" s="126"/>
      <c r="M154" s="127"/>
      <c r="N154" s="27"/>
      <c r="O154" s="27"/>
      <c r="P154" s="27"/>
      <c r="Q154" s="57"/>
      <c r="R154" s="35"/>
      <c r="S154" s="7">
        <f t="shared" ref="S154:T156" si="142">U154</f>
        <v>0</v>
      </c>
      <c r="T154" s="35">
        <f t="shared" si="142"/>
        <v>0</v>
      </c>
      <c r="U154" s="3">
        <f t="shared" si="137"/>
        <v>0</v>
      </c>
      <c r="V154" s="163">
        <f t="shared" si="138"/>
        <v>0</v>
      </c>
      <c r="W154" s="162">
        <f>IF(ISERROR(VLOOKUP(H154,'Directive OSH09 (FR)'!$O$6:$P$10,2,FALSE)),"",VLOOKUP(H154,'Directive OSH09 (FR)'!$O$6:$P$10,2,FALSE))</f>
        <v>4</v>
      </c>
      <c r="X154" s="3">
        <f>IF(ISERROR(VLOOKUP(I154,'Directive OSH09 (FR)'!$O$13:$P$17,2,FALSE)),"",VLOOKUP(I154,'Directive OSH09 (FR)'!$O$13:$P$17,2,FALSE))</f>
        <v>8</v>
      </c>
      <c r="Y154" s="3">
        <f>IF(J154="","",IF(J154&gt;=161,5,IF(J154&gt;=65,4,IF(J154&gt;=20,3,IF(J154&gt;=9,2,1)))))</f>
        <v>3</v>
      </c>
      <c r="Z154" s="210"/>
      <c r="AA154" s="418"/>
      <c r="AB154" s="418"/>
      <c r="AC154" s="420"/>
      <c r="AD154" s="667"/>
      <c r="AE154" s="651"/>
      <c r="AF154" s="314"/>
      <c r="AG154" s="8"/>
      <c r="AH154" s="8"/>
      <c r="AI154" s="653"/>
    </row>
    <row r="155" spans="1:207" ht="38.25">
      <c r="A155" s="261"/>
      <c r="B155" s="255" t="s">
        <v>613</v>
      </c>
      <c r="C155" s="255" t="s">
        <v>619</v>
      </c>
      <c r="D155" s="255" t="s">
        <v>615</v>
      </c>
      <c r="E155" s="266" t="s">
        <v>39</v>
      </c>
      <c r="F155" s="267">
        <v>12</v>
      </c>
      <c r="G155" s="256" t="s">
        <v>610</v>
      </c>
      <c r="H155" s="7" t="s">
        <v>38</v>
      </c>
      <c r="I155" s="8" t="s">
        <v>48</v>
      </c>
      <c r="J155" s="8">
        <f t="shared" ref="J155" si="143">IF(ISERROR(W155*X155),"",W155*X155)</f>
        <v>32</v>
      </c>
      <c r="K155" s="14" t="str">
        <f>IF(ISERROR(VLOOKUP(Y155,'Directive OSH09 (FR)'!$T$6:$U$10,2,FALSE)),"",VLOOKUP(Y155,'Directive OSH09 (FR)'!$T$6:$U$10,2,FALSE))</f>
        <v>3-Moderé</v>
      </c>
      <c r="L155" s="126"/>
      <c r="M155" s="127"/>
      <c r="N155" s="27"/>
      <c r="O155" s="27"/>
      <c r="P155" s="27"/>
      <c r="Q155" s="57"/>
      <c r="R155" s="35"/>
      <c r="S155" s="7">
        <f t="shared" si="142"/>
        <v>0</v>
      </c>
      <c r="T155" s="35">
        <f t="shared" si="142"/>
        <v>0</v>
      </c>
      <c r="U155" s="3">
        <f t="shared" si="137"/>
        <v>0</v>
      </c>
      <c r="V155" s="163">
        <f t="shared" si="138"/>
        <v>0</v>
      </c>
      <c r="W155" s="162">
        <f>IF(ISERROR(VLOOKUP(H155,'Directive OSH09 (FR)'!$O$6:$P$10,2,FALSE)),"",VLOOKUP(H155,'Directive OSH09 (FR)'!$O$6:$P$10,2,FALSE))</f>
        <v>4</v>
      </c>
      <c r="X155" s="3">
        <f>IF(ISERROR(VLOOKUP(I155,'Directive OSH09 (FR)'!$O$13:$P$17,2,FALSE)),"",VLOOKUP(I155,'Directive OSH09 (FR)'!$O$13:$P$17,2,FALSE))</f>
        <v>8</v>
      </c>
      <c r="Y155" s="3">
        <f>IF(J155="","",IF(J155&gt;=161,5,IF(J155&gt;=65,4,IF(J155&gt;=20,3,IF(J155&gt;=9,2,1)))))</f>
        <v>3</v>
      </c>
      <c r="Z155" s="210"/>
      <c r="AA155" s="418"/>
      <c r="AB155" s="418"/>
      <c r="AC155" s="420"/>
      <c r="AD155" s="667"/>
      <c r="AE155" s="651"/>
      <c r="AF155" s="314"/>
      <c r="AG155" s="8"/>
      <c r="AH155" s="8">
        <f t="shared" ref="AH155" si="144">IF(ISERROR(AU155*AV155),"",AU155*AV155)</f>
        <v>0</v>
      </c>
      <c r="AI155" s="652"/>
    </row>
    <row r="156" spans="1:207" ht="38.25">
      <c r="A156" s="261"/>
      <c r="B156" s="255" t="s">
        <v>613</v>
      </c>
      <c r="C156" s="255" t="s">
        <v>620</v>
      </c>
      <c r="D156" s="8" t="s">
        <v>621</v>
      </c>
      <c r="E156" s="266" t="s">
        <v>39</v>
      </c>
      <c r="F156" s="267">
        <v>12</v>
      </c>
      <c r="G156" s="256" t="s">
        <v>610</v>
      </c>
      <c r="H156" s="7" t="s">
        <v>38</v>
      </c>
      <c r="I156" s="8" t="s">
        <v>48</v>
      </c>
      <c r="J156" s="8">
        <f>IF(ISERROR(W156*X156),"",W156*X156)</f>
        <v>32</v>
      </c>
      <c r="K156" s="14" t="str">
        <f>IF(ISERROR(VLOOKUP(Y156,'Directive OSH09 (FR)'!$T$6:$U$10,2,FALSE)),"",VLOOKUP(Y156,'Directive OSH09 (FR)'!$T$6:$U$10,2,FALSE))</f>
        <v>3-Moderé</v>
      </c>
      <c r="L156" s="126"/>
      <c r="M156" s="127"/>
      <c r="N156" s="27"/>
      <c r="O156" s="27"/>
      <c r="P156" s="27"/>
      <c r="Q156" s="57"/>
      <c r="R156" s="35"/>
      <c r="S156" s="7">
        <f t="shared" si="142"/>
        <v>0</v>
      </c>
      <c r="T156" s="35">
        <f t="shared" si="142"/>
        <v>0</v>
      </c>
      <c r="U156" s="3">
        <f t="shared" si="137"/>
        <v>0</v>
      </c>
      <c r="V156" s="163">
        <f t="shared" si="138"/>
        <v>0</v>
      </c>
      <c r="W156" s="162">
        <f>IF(ISERROR(VLOOKUP(H156,'Directive OSH09 (FR)'!$O$6:$P$10,2,FALSE)),"",VLOOKUP(H156,'Directive OSH09 (FR)'!$O$6:$P$10,2,FALSE))</f>
        <v>4</v>
      </c>
      <c r="X156" s="3">
        <f>IF(ISERROR(VLOOKUP(I156,'Directive OSH09 (FR)'!$O$13:$P$17,2,FALSE)),"",VLOOKUP(I156,'Directive OSH09 (FR)'!$O$13:$P$17,2,FALSE))</f>
        <v>8</v>
      </c>
      <c r="Y156" s="3">
        <f>IF(J156="","",IF(J156&gt;=161,5,IF(J156&gt;=65,4,IF(J156&gt;=20,3,IF(J156&gt;=9,2,1)))))</f>
        <v>3</v>
      </c>
      <c r="Z156" s="210"/>
      <c r="AA156" s="418"/>
      <c r="AB156" s="418"/>
      <c r="AC156" s="420"/>
      <c r="AD156" s="667"/>
      <c r="AE156" s="651"/>
      <c r="AF156" s="314"/>
      <c r="AG156" s="8"/>
      <c r="AH156" s="8"/>
      <c r="AI156" s="652"/>
    </row>
    <row r="157" spans="1:207" ht="38.25">
      <c r="A157" s="261" t="s">
        <v>622</v>
      </c>
      <c r="B157" s="255" t="s">
        <v>623</v>
      </c>
      <c r="C157" s="255" t="s">
        <v>624</v>
      </c>
      <c r="D157" s="255" t="s">
        <v>625</v>
      </c>
      <c r="E157" s="266" t="s">
        <v>39</v>
      </c>
      <c r="F157" s="267">
        <v>12</v>
      </c>
      <c r="G157" s="256" t="s">
        <v>610</v>
      </c>
      <c r="H157" s="7" t="s">
        <v>38</v>
      </c>
      <c r="I157" s="8" t="s">
        <v>48</v>
      </c>
      <c r="J157" s="8">
        <f t="shared" ref="J157" si="145">IF(ISERROR(W157*X157),"",W157*X157)</f>
        <v>32</v>
      </c>
      <c r="K157" s="14" t="str">
        <f>IF(ISERROR(VLOOKUP(Y157,'Directive OSH09 (FR)'!$T$6:$U$10,2,FALSE)),"",VLOOKUP(Y157,'Directive OSH09 (FR)'!$T$6:$U$10,2,FALSE))</f>
        <v>3-Moderé</v>
      </c>
      <c r="L157" s="126"/>
      <c r="M157" s="127"/>
      <c r="N157" s="27"/>
      <c r="O157" s="27"/>
      <c r="P157" s="27"/>
      <c r="Q157" s="57"/>
      <c r="R157" s="35"/>
      <c r="S157" s="7">
        <f t="shared" ref="S157:T157" si="146">U157</f>
        <v>1</v>
      </c>
      <c r="T157" s="35">
        <f t="shared" si="146"/>
        <v>1</v>
      </c>
      <c r="U157" s="3">
        <f t="shared" si="137"/>
        <v>1</v>
      </c>
      <c r="V157" s="163">
        <f t="shared" si="138"/>
        <v>1</v>
      </c>
      <c r="W157" s="162">
        <f>IF(ISERROR(VLOOKUP(H157,'Directive OSH09 (FR)'!$O$6:$P$10,2,FALSE)),"",VLOOKUP(H157,'Directive OSH09 (FR)'!$O$6:$P$10,2,FALSE))</f>
        <v>4</v>
      </c>
      <c r="X157" s="3">
        <f>IF(ISERROR(VLOOKUP(I157,'Directive OSH09 (FR)'!$O$13:$P$17,2,FALSE)),"",VLOOKUP(I157,'Directive OSH09 (FR)'!$O$13:$P$17,2,FALSE))</f>
        <v>8</v>
      </c>
      <c r="Y157" s="3">
        <f t="shared" ref="Y157" si="147">IF(J157="","",IF(J157&gt;=161,5,IF(J157&gt;=65,4,IF(J157&gt;=20,3,IF(J157&gt;=9,2,1)))))</f>
        <v>3</v>
      </c>
      <c r="Z157" s="210" t="s">
        <v>616</v>
      </c>
      <c r="AA157" s="418"/>
      <c r="AB157" s="418"/>
      <c r="AC157" s="420"/>
      <c r="AD157" s="667"/>
      <c r="AE157" s="651"/>
      <c r="AF157" s="314"/>
      <c r="AG157" s="8"/>
      <c r="AH157" s="8">
        <f t="shared" ref="AH157" si="148">IF(ISERROR(AU157*AV157),"",AU157*AV157)</f>
        <v>0</v>
      </c>
      <c r="AI157" s="653"/>
    </row>
    <row r="158" spans="1:207" ht="5.25" customHeight="1">
      <c r="A158" s="405"/>
      <c r="B158" s="62"/>
      <c r="C158" s="62"/>
      <c r="D158" s="62"/>
      <c r="E158" s="293"/>
      <c r="F158" s="282"/>
      <c r="G158" s="458"/>
      <c r="H158" s="61"/>
      <c r="I158" s="62"/>
      <c r="J158" s="62" t="str">
        <f t="shared" ref="J158" si="149">IF(ISERROR(W158*X158),"",W158*X158)</f>
        <v/>
      </c>
      <c r="K158" s="63" t="str">
        <f>IF(ISERROR(VLOOKUP(Y158,'Directive OSH09 (FR)'!$T$6:$U$10,2,FALSE)),"",VLOOKUP(Y158,'Directive OSH09 (FR)'!$T$6:$U$10,2,FALSE))</f>
        <v/>
      </c>
      <c r="L158" s="61"/>
      <c r="M158" s="64"/>
      <c r="N158" s="64"/>
      <c r="O158" s="64"/>
      <c r="P158" s="64"/>
      <c r="Q158" s="65"/>
      <c r="R158" s="66"/>
      <c r="S158" s="61">
        <f t="shared" ref="S158:T158" si="150">U158</f>
        <v>0</v>
      </c>
      <c r="T158" s="66">
        <f t="shared" si="150"/>
        <v>0</v>
      </c>
      <c r="U158" s="164">
        <f>IF(A158="",0,IF(Q$149="",1,IF(Q$149+$U$89*365&lt;$U$1,1,0)))</f>
        <v>0</v>
      </c>
      <c r="V158" s="165">
        <f>IF(A158="",0,IF(Q$149="",1,IF(Q$149+$V$89*365&lt;$U$1,1,0)))</f>
        <v>0</v>
      </c>
      <c r="W158" s="162" t="str">
        <f>IF(ISERROR(VLOOKUP(H158,'Directive OSH09 (FR)'!$O$6:$P$10,2,FALSE)),"",VLOOKUP(H158,'Directive OSH09 (FR)'!$O$6:$P$10,2,FALSE))</f>
        <v/>
      </c>
      <c r="X158" s="3" t="str">
        <f>IF(ISERROR(VLOOKUP(I158,'Directive OSH09 (FR)'!$O$13:$P$17,2,FALSE)),"",VLOOKUP(I158,'Directive OSH09 (FR)'!$O$13:$P$17,2,FALSE))</f>
        <v/>
      </c>
      <c r="Y158" s="3" t="str">
        <f t="shared" ref="Y158" si="151">IF(J158="","",IF(J158&gt;=161,5,IF(J158&gt;=65,4,IF(J158&gt;=20,3,IF(J158&gt;=9,2,1)))))</f>
        <v/>
      </c>
      <c r="Z158" s="177"/>
      <c r="AA158" s="418"/>
      <c r="AB158" s="418"/>
      <c r="AC158" s="420"/>
      <c r="AD158" s="667"/>
      <c r="AE158" s="651"/>
      <c r="AF158" s="642"/>
      <c r="AG158" s="62"/>
      <c r="AH158" s="62"/>
      <c r="AI158" s="650"/>
    </row>
    <row r="159" spans="1:207" s="517" customFormat="1">
      <c r="A159" s="403" t="s">
        <v>300</v>
      </c>
      <c r="B159" s="398"/>
      <c r="C159" s="398"/>
      <c r="D159" s="398"/>
      <c r="E159" s="370"/>
      <c r="F159" s="371"/>
      <c r="G159" s="464"/>
      <c r="H159" s="412"/>
      <c r="I159" s="398"/>
      <c r="J159" s="398">
        <f>IF(SUM(J160:J164)=0,"",MAX(J160:J164))</f>
        <v>36</v>
      </c>
      <c r="K159" s="356" t="str">
        <f>IF(ISERROR(VLOOKUP(Y159,'Directive OSH09 (FR)'!$T$6:$U$10,2,FALSE)),"",VLOOKUP(Y159,'Directive OSH09 (FR)'!$T$6:$U$10,2,FALSE))</f>
        <v>3-Moderé</v>
      </c>
      <c r="L159" s="357" t="str">
        <f>IF(ISERROR(VLOOKUP($A159,Dangers!$B$4:$G$1001,4,FALSE)),"ERR",IF(ISBLANK(VLOOKUP($A159,Dangers!$B$4:$G$1001,4,FALSE)),"","Yes"))</f>
        <v/>
      </c>
      <c r="M159" s="358" t="str">
        <f>IF(ISERROR(VLOOKUP($A159,Dangers!$B$4:$G$1001,6,FALSE)),"ERR",IF(ISBLANK((VLOOKUP($A159,Dangers!$B$4:$G$1001,6,FALSE))),"","Yes"))</f>
        <v/>
      </c>
      <c r="N159" s="358"/>
      <c r="O159" s="359"/>
      <c r="P159" s="358"/>
      <c r="Q159" s="360" t="str">
        <f>IF(OR(L159="Yes",M159="Yes"),MAX(Q160:Q164),"")</f>
        <v/>
      </c>
      <c r="R159" s="361"/>
      <c r="S159" s="357">
        <f>IF(L159="Yes",IF(SUM(S160:S164)=0,0,1),2)</f>
        <v>2</v>
      </c>
      <c r="T159" s="361">
        <f>IF(M159="Yes",IF(SUM(T160:T164)=0,0,1),2)</f>
        <v>2</v>
      </c>
      <c r="U159" s="362">
        <v>0</v>
      </c>
      <c r="V159" s="363">
        <v>0</v>
      </c>
      <c r="W159" s="364" t="str">
        <f>IF(ISERROR(VLOOKUP(H159,'Directive OSH09 (FR)'!$O$6:$P$10,2,FALSE)),"",VLOOKUP(H159,'Directive OSH09 (FR)'!$O$6:$P$10,2,FALSE))</f>
        <v/>
      </c>
      <c r="X159" s="362" t="str">
        <f>IF(ISERROR(VLOOKUP(I159,'Directive OSH09 (FR)'!$O$13:$P$17,2,FALSE)),"",VLOOKUP(I159,'Directive OSH09 (FR)'!$O$13:$P$17,2,FALSE))</f>
        <v/>
      </c>
      <c r="Y159" s="362">
        <f>IF(J159="","",IF(J159&gt;=161,5,IF(J159&gt;=65,4,IF(J159&gt;=20,3,IF(J159&gt;=9,2,1)))))</f>
        <v>3</v>
      </c>
      <c r="Z159" s="365"/>
      <c r="AA159" s="365"/>
      <c r="AB159" s="365"/>
      <c r="AC159" s="368"/>
      <c r="AD159" s="665"/>
      <c r="AE159" s="644"/>
      <c r="AF159" s="518"/>
      <c r="AG159" s="398"/>
      <c r="AH159" s="398"/>
      <c r="AI159" s="645"/>
      <c r="AJ159" s="366"/>
      <c r="AK159" s="366"/>
      <c r="AL159" s="366"/>
      <c r="AM159" s="366"/>
      <c r="AN159" s="366"/>
      <c r="AO159" s="366"/>
      <c r="AP159" s="366"/>
      <c r="AQ159" s="366"/>
      <c r="AR159" s="366"/>
      <c r="AS159" s="366"/>
      <c r="AT159" s="366"/>
      <c r="AU159" s="36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6"/>
      <c r="BZ159" s="366"/>
      <c r="CA159" s="366"/>
      <c r="CB159" s="366"/>
      <c r="CC159" s="366"/>
      <c r="CD159" s="366"/>
      <c r="CE159" s="366"/>
      <c r="CF159" s="366"/>
      <c r="CG159" s="366"/>
      <c r="CH159" s="366"/>
      <c r="CI159" s="366"/>
      <c r="CJ159" s="366"/>
      <c r="CK159" s="366"/>
      <c r="CL159" s="366"/>
      <c r="CM159" s="366"/>
      <c r="CN159" s="366"/>
      <c r="CO159" s="366"/>
      <c r="CP159" s="366"/>
      <c r="CQ159" s="366"/>
      <c r="CR159" s="366"/>
      <c r="CS159" s="366"/>
      <c r="CT159" s="366"/>
      <c r="CU159" s="366"/>
      <c r="CV159" s="366"/>
      <c r="CW159" s="366"/>
      <c r="CX159" s="366"/>
      <c r="CY159" s="366"/>
      <c r="CZ159" s="366"/>
      <c r="DA159" s="366"/>
      <c r="DB159" s="366"/>
      <c r="DC159" s="366"/>
      <c r="DD159" s="366"/>
      <c r="DE159" s="366"/>
      <c r="DF159" s="366"/>
      <c r="DG159" s="366"/>
      <c r="DH159" s="366"/>
      <c r="DI159" s="366"/>
      <c r="DJ159" s="366"/>
      <c r="DK159" s="366"/>
      <c r="DL159" s="366"/>
      <c r="DM159" s="366"/>
      <c r="DN159" s="366"/>
      <c r="DO159" s="366"/>
      <c r="DP159" s="366"/>
      <c r="DQ159" s="366"/>
      <c r="DR159" s="366"/>
      <c r="DS159" s="366"/>
      <c r="DT159" s="366"/>
      <c r="DU159" s="366"/>
      <c r="DV159" s="366"/>
      <c r="DW159" s="366"/>
      <c r="DX159" s="366"/>
      <c r="DY159" s="366"/>
      <c r="DZ159" s="366"/>
      <c r="EA159" s="366"/>
      <c r="EB159" s="366"/>
      <c r="EC159" s="366"/>
      <c r="ED159" s="366"/>
      <c r="EE159" s="366"/>
      <c r="EF159" s="366"/>
      <c r="EG159" s="366"/>
      <c r="EH159" s="366"/>
      <c r="EI159" s="366"/>
      <c r="EJ159" s="366"/>
      <c r="EK159" s="366"/>
      <c r="EL159" s="366"/>
      <c r="EM159" s="366"/>
      <c r="EN159" s="366"/>
      <c r="EO159" s="366"/>
      <c r="EP159" s="366"/>
      <c r="EQ159" s="366"/>
      <c r="ER159" s="366"/>
      <c r="ES159" s="366"/>
      <c r="ET159" s="366"/>
      <c r="EU159" s="366"/>
      <c r="EV159" s="366"/>
      <c r="EW159" s="366"/>
      <c r="EX159" s="366"/>
      <c r="EY159" s="366"/>
      <c r="EZ159" s="366"/>
      <c r="FA159" s="366"/>
      <c r="FB159" s="366"/>
      <c r="FC159" s="366"/>
      <c r="FD159" s="366"/>
      <c r="FE159" s="366"/>
      <c r="FF159" s="366"/>
      <c r="FG159" s="366"/>
      <c r="FH159" s="366"/>
      <c r="FI159" s="366"/>
      <c r="FJ159" s="366"/>
      <c r="FK159" s="366"/>
      <c r="FL159" s="366"/>
      <c r="FM159" s="366"/>
      <c r="FN159" s="366"/>
      <c r="FO159" s="366"/>
      <c r="FP159" s="366"/>
      <c r="FQ159" s="366"/>
      <c r="FR159" s="366"/>
      <c r="FS159" s="366"/>
      <c r="FT159" s="366"/>
      <c r="FU159" s="366"/>
      <c r="FV159" s="366"/>
      <c r="FW159" s="366"/>
      <c r="FX159" s="366"/>
      <c r="FY159" s="366"/>
      <c r="FZ159" s="366"/>
      <c r="GA159" s="366"/>
      <c r="GB159" s="366"/>
      <c r="GC159" s="366"/>
      <c r="GD159" s="366"/>
      <c r="GE159" s="366"/>
      <c r="GF159" s="366"/>
      <c r="GG159" s="366"/>
      <c r="GH159" s="366"/>
      <c r="GI159" s="366"/>
      <c r="GJ159" s="366"/>
      <c r="GK159" s="366"/>
      <c r="GL159" s="366"/>
      <c r="GM159" s="366"/>
      <c r="GN159" s="366"/>
      <c r="GO159" s="366"/>
      <c r="GP159" s="366"/>
      <c r="GQ159" s="366"/>
      <c r="GR159" s="366"/>
      <c r="GS159" s="366"/>
      <c r="GT159" s="366"/>
      <c r="GU159" s="366"/>
      <c r="GV159" s="366"/>
      <c r="GW159" s="366"/>
      <c r="GX159" s="366"/>
      <c r="GY159" s="366"/>
    </row>
    <row r="160" spans="1:207" ht="38.25">
      <c r="A160" s="261" t="s">
        <v>486</v>
      </c>
      <c r="B160" s="255" t="s">
        <v>626</v>
      </c>
      <c r="C160" s="8" t="s">
        <v>627</v>
      </c>
      <c r="D160" s="8" t="s">
        <v>615</v>
      </c>
      <c r="E160" s="266" t="s">
        <v>39</v>
      </c>
      <c r="F160" s="267">
        <v>12</v>
      </c>
      <c r="G160" s="256" t="s">
        <v>610</v>
      </c>
      <c r="H160" s="7" t="s">
        <v>41</v>
      </c>
      <c r="I160" s="8" t="s">
        <v>47</v>
      </c>
      <c r="J160" s="8">
        <f>IF(ISERROR(W160*X160),"",W160*X160)</f>
        <v>36</v>
      </c>
      <c r="K160" s="14" t="str">
        <f>IF(ISERROR(VLOOKUP(Y160,'Directive OSH09 (FR)'!$T$6:$U$10,2,FALSE)),"",VLOOKUP(Y160,'Directive OSH09 (FR)'!$T$6:$U$10,2,FALSE))</f>
        <v>3-Moderé</v>
      </c>
      <c r="L160" s="126"/>
      <c r="M160" s="127"/>
      <c r="N160" s="27"/>
      <c r="O160" s="27"/>
      <c r="P160" s="27"/>
      <c r="Q160" s="57"/>
      <c r="R160" s="35"/>
      <c r="S160" s="7">
        <f t="shared" ref="S160:T161" si="152">U160</f>
        <v>1</v>
      </c>
      <c r="T160" s="35">
        <f t="shared" si="152"/>
        <v>1</v>
      </c>
      <c r="U160" s="3">
        <f>IF(A160="",0,IF(Q$160="",1,IF(Q$160+$U$90*365&lt;$U$1,1,0)))</f>
        <v>1</v>
      </c>
      <c r="V160" s="163">
        <f>IF(A160="",0,IF(Q$160="",1,IF(Q$160+$V$90*365&lt;$U$1,1,0)))</f>
        <v>1</v>
      </c>
      <c r="W160" s="162">
        <f>IF(ISERROR(VLOOKUP(H160,'Directive OSH09 (FR)'!$O$6:$P$10,2,FALSE)),"",VLOOKUP(H160,'Directive OSH09 (FR)'!$O$6:$P$10,2,FALSE))</f>
        <v>9</v>
      </c>
      <c r="X160" s="3">
        <f>IF(ISERROR(VLOOKUP(I160,'Directive OSH09 (FR)'!$O$13:$P$17,2,FALSE)),"",VLOOKUP(I160,'Directive OSH09 (FR)'!$O$13:$P$17,2,FALSE))</f>
        <v>4</v>
      </c>
      <c r="Y160" s="3">
        <f>IF(J160="","",IF(J160&gt;=161,5,IF(J160&gt;=65,4,IF(J160&gt;=20,3,IF(J160&gt;=9,2,1)))))</f>
        <v>3</v>
      </c>
      <c r="Z160" s="196"/>
      <c r="AA160" s="178" t="s">
        <v>628</v>
      </c>
      <c r="AB160" s="418"/>
      <c r="AC160" s="420"/>
      <c r="AD160" s="667"/>
      <c r="AE160" s="651"/>
      <c r="AF160" s="314"/>
      <c r="AG160" s="8"/>
      <c r="AH160" s="8">
        <f>IF(ISERROR(AU160*AV160),"",AU160*AV160)</f>
        <v>0</v>
      </c>
      <c r="AI160" s="653"/>
    </row>
    <row r="161" spans="1:207" ht="38.25">
      <c r="A161" s="261" t="s">
        <v>486</v>
      </c>
      <c r="B161" s="8" t="s">
        <v>629</v>
      </c>
      <c r="C161" s="8" t="s">
        <v>630</v>
      </c>
      <c r="D161" s="8" t="s">
        <v>631</v>
      </c>
      <c r="E161" s="266" t="s">
        <v>39</v>
      </c>
      <c r="F161" s="267">
        <v>12</v>
      </c>
      <c r="G161" s="256" t="s">
        <v>610</v>
      </c>
      <c r="H161" s="7" t="s">
        <v>38</v>
      </c>
      <c r="I161" s="8" t="s">
        <v>48</v>
      </c>
      <c r="J161" s="8">
        <f t="shared" ref="J161" si="153">IF(ISERROR(W161*X161),"",W161*X161)</f>
        <v>32</v>
      </c>
      <c r="K161" s="14" t="str">
        <f>IF(ISERROR(VLOOKUP(Y161,'Directive OSH09 (FR)'!$T$6:$U$10,2,FALSE)),"",VLOOKUP(Y161,'Directive OSH09 (FR)'!$T$6:$U$10,2,FALSE))</f>
        <v>3-Moderé</v>
      </c>
      <c r="L161" s="126"/>
      <c r="M161" s="127"/>
      <c r="N161" s="27"/>
      <c r="O161" s="27"/>
      <c r="P161" s="27"/>
      <c r="Q161" s="57"/>
      <c r="R161" s="35"/>
      <c r="S161" s="7">
        <f t="shared" si="152"/>
        <v>1</v>
      </c>
      <c r="T161" s="35">
        <f t="shared" si="152"/>
        <v>1</v>
      </c>
      <c r="U161" s="3">
        <f>IF(A161="",0,IF(Q$160="",1,IF(Q$160+$U$90*365&lt;$U$1,1,0)))</f>
        <v>1</v>
      </c>
      <c r="V161" s="163">
        <f>IF(A161="",0,IF(Q$160="",1,IF(Q$160+$V$90*365&lt;$U$1,1,0)))</f>
        <v>1</v>
      </c>
      <c r="W161" s="162">
        <f>IF(ISERROR(VLOOKUP(H161,'Directive OSH09 (FR)'!$O$6:$P$10,2,FALSE)),"",VLOOKUP(H161,'Directive OSH09 (FR)'!$O$6:$P$10,2,FALSE))</f>
        <v>4</v>
      </c>
      <c r="X161" s="3">
        <f>IF(ISERROR(VLOOKUP(I161,'Directive OSH09 (FR)'!$O$13:$P$17,2,FALSE)),"",VLOOKUP(I161,'Directive OSH09 (FR)'!$O$13:$P$17,2,FALSE))</f>
        <v>8</v>
      </c>
      <c r="Y161" s="3">
        <f t="shared" ref="Y161" si="154">IF(J161="","",IF(J161&gt;=161,5,IF(J161&gt;=65,4,IF(J161&gt;=20,3,IF(J161&gt;=9,2,1)))))</f>
        <v>3</v>
      </c>
      <c r="Z161" s="196"/>
      <c r="AA161" s="418"/>
      <c r="AB161" s="418"/>
      <c r="AC161" s="420"/>
      <c r="AD161" s="667"/>
      <c r="AE161" s="651"/>
      <c r="AF161" s="314"/>
      <c r="AG161" s="8"/>
      <c r="AH161" s="8">
        <f t="shared" ref="AH161" si="155">IF(ISERROR(AU161*AV161),"",AU161*AV161)</f>
        <v>0</v>
      </c>
      <c r="AI161" s="652"/>
    </row>
    <row r="162" spans="1:207">
      <c r="A162" s="261"/>
      <c r="B162" s="8"/>
      <c r="C162" s="8"/>
      <c r="D162" s="8"/>
      <c r="E162" s="266"/>
      <c r="F162" s="267"/>
      <c r="G162" s="459"/>
      <c r="H162" s="7"/>
      <c r="I162" s="8"/>
      <c r="J162" s="8" t="str">
        <f t="shared" ref="J162:J164" si="156">IF(ISERROR(W162*X162),"",W162*X162)</f>
        <v/>
      </c>
      <c r="K162" s="14" t="str">
        <f>IF(ISERROR(VLOOKUP(Y162,'Directive OSH09 (FR)'!$T$6:$U$10,2,FALSE)),"",VLOOKUP(Y162,'Directive OSH09 (FR)'!$T$6:$U$10,2,FALSE))</f>
        <v/>
      </c>
      <c r="L162" s="126"/>
      <c r="M162" s="127"/>
      <c r="N162" s="27"/>
      <c r="O162" s="27"/>
      <c r="P162" s="27"/>
      <c r="Q162" s="57"/>
      <c r="R162" s="35"/>
      <c r="S162" s="7">
        <f t="shared" ref="S162:T164" si="157">U162</f>
        <v>0</v>
      </c>
      <c r="T162" s="35">
        <f t="shared" si="157"/>
        <v>0</v>
      </c>
      <c r="U162" s="3">
        <f>IF(A162="",0,IF(Q$159="",1,IF(Q$159+$U$89*365&lt;$U$1,1,0)))</f>
        <v>0</v>
      </c>
      <c r="V162" s="163">
        <f>IF(A162="",0,IF(Q$159="",1,IF(Q$159+$V$89*365&lt;$U$1,1,0)))</f>
        <v>0</v>
      </c>
      <c r="W162" s="162" t="str">
        <f>IF(ISERROR(VLOOKUP(H162,'Directive OSH09 (FR)'!$O$6:$P$10,2,FALSE)),"",VLOOKUP(H162,'Directive OSH09 (FR)'!$O$6:$P$10,2,FALSE))</f>
        <v/>
      </c>
      <c r="X162" s="3" t="str">
        <f>IF(ISERROR(VLOOKUP(I162,'Directive OSH09 (FR)'!$O$13:$P$17,2,FALSE)),"",VLOOKUP(I162,'Directive OSH09 (FR)'!$O$13:$P$17,2,FALSE))</f>
        <v/>
      </c>
      <c r="Y162" s="3" t="str">
        <f t="shared" ref="Y162:Y164" si="158">IF(J162="","",IF(J162&gt;=161,5,IF(J162&gt;=65,4,IF(J162&gt;=20,3,IF(J162&gt;=9,2,1)))))</f>
        <v/>
      </c>
      <c r="Z162" s="177"/>
      <c r="AA162" s="418"/>
      <c r="AB162" s="418"/>
      <c r="AC162" s="420"/>
      <c r="AD162" s="667"/>
      <c r="AE162" s="651"/>
      <c r="AF162" s="314"/>
      <c r="AG162" s="8"/>
      <c r="AH162" s="8"/>
      <c r="AI162" s="649"/>
    </row>
    <row r="163" spans="1:207">
      <c r="A163" s="261"/>
      <c r="B163" s="8"/>
      <c r="C163" s="8"/>
      <c r="D163" s="8"/>
      <c r="E163" s="266"/>
      <c r="F163" s="267"/>
      <c r="G163" s="459"/>
      <c r="H163" s="7"/>
      <c r="I163" s="8"/>
      <c r="J163" s="8" t="str">
        <f t="shared" si="156"/>
        <v/>
      </c>
      <c r="K163" s="14" t="str">
        <f>IF(ISERROR(VLOOKUP(Y163,'Directive OSH09 (FR)'!$T$6:$U$10,2,FALSE)),"",VLOOKUP(Y163,'Directive OSH09 (FR)'!$T$6:$U$10,2,FALSE))</f>
        <v/>
      </c>
      <c r="L163" s="126"/>
      <c r="M163" s="127"/>
      <c r="N163" s="27"/>
      <c r="O163" s="27"/>
      <c r="P163" s="27"/>
      <c r="Q163" s="57"/>
      <c r="R163" s="35"/>
      <c r="S163" s="7">
        <f t="shared" si="157"/>
        <v>0</v>
      </c>
      <c r="T163" s="35">
        <f t="shared" si="157"/>
        <v>0</v>
      </c>
      <c r="U163" s="3">
        <f>IF(A163="",0,IF(Q$159="",1,IF(Q$159+$U$89*365&lt;$U$1,1,0)))</f>
        <v>0</v>
      </c>
      <c r="V163" s="163">
        <f>IF(A163="",0,IF(Q$159="",1,IF(Q$159+$V$89*365&lt;$U$1,1,0)))</f>
        <v>0</v>
      </c>
      <c r="W163" s="162" t="str">
        <f>IF(ISERROR(VLOOKUP(H163,'Directive OSH09 (FR)'!$O$6:$P$10,2,FALSE)),"",VLOOKUP(H163,'Directive OSH09 (FR)'!$O$6:$P$10,2,FALSE))</f>
        <v/>
      </c>
      <c r="X163" s="3" t="str">
        <f>IF(ISERROR(VLOOKUP(I163,'Directive OSH09 (FR)'!$O$13:$P$17,2,FALSE)),"",VLOOKUP(I163,'Directive OSH09 (FR)'!$O$13:$P$17,2,FALSE))</f>
        <v/>
      </c>
      <c r="Y163" s="3" t="str">
        <f t="shared" si="158"/>
        <v/>
      </c>
      <c r="Z163" s="177"/>
      <c r="AA163" s="418"/>
      <c r="AB163" s="418"/>
      <c r="AC163" s="420"/>
      <c r="AD163" s="667"/>
      <c r="AE163" s="651"/>
      <c r="AF163" s="314"/>
      <c r="AG163" s="8"/>
      <c r="AH163" s="8"/>
      <c r="AI163" s="649"/>
    </row>
    <row r="164" spans="1:207" ht="5.25" customHeight="1">
      <c r="A164" s="405"/>
      <c r="B164" s="62"/>
      <c r="C164" s="62"/>
      <c r="D164" s="62"/>
      <c r="E164" s="293"/>
      <c r="F164" s="282"/>
      <c r="G164" s="460"/>
      <c r="H164" s="61"/>
      <c r="I164" s="62"/>
      <c r="J164" s="62" t="str">
        <f t="shared" si="156"/>
        <v/>
      </c>
      <c r="K164" s="63" t="str">
        <f>IF(ISERROR(VLOOKUP(Y164,'Directive OSH09 (FR)'!$T$6:$U$10,2,FALSE)),"",VLOOKUP(Y164,'Directive OSH09 (FR)'!$T$6:$U$10,2,FALSE))</f>
        <v/>
      </c>
      <c r="L164" s="61"/>
      <c r="M164" s="64"/>
      <c r="N164" s="64"/>
      <c r="O164" s="64"/>
      <c r="P164" s="64"/>
      <c r="Q164" s="65"/>
      <c r="R164" s="66"/>
      <c r="S164" s="61">
        <f t="shared" si="157"/>
        <v>0</v>
      </c>
      <c r="T164" s="66">
        <f t="shared" si="157"/>
        <v>0</v>
      </c>
      <c r="U164" s="164">
        <f>IF(A164="",0,IF(Q$159="",1,IF(Q$159+$U$89*365&lt;$U$1,1,0)))</f>
        <v>0</v>
      </c>
      <c r="V164" s="165">
        <f>IF(A164="",0,IF(Q$159="",1,IF(Q$159+$V$89*365&lt;$U$1,1,0)))</f>
        <v>0</v>
      </c>
      <c r="W164" s="162" t="str">
        <f>IF(ISERROR(VLOOKUP(H164,'Directive OSH09 (FR)'!$O$6:$P$10,2,FALSE)),"",VLOOKUP(H164,'Directive OSH09 (FR)'!$O$6:$P$10,2,FALSE))</f>
        <v/>
      </c>
      <c r="X164" s="3" t="str">
        <f>IF(ISERROR(VLOOKUP(I164,'Directive OSH09 (FR)'!$O$13:$P$17,2,FALSE)),"",VLOOKUP(I164,'Directive OSH09 (FR)'!$O$13:$P$17,2,FALSE))</f>
        <v/>
      </c>
      <c r="Y164" s="3" t="str">
        <f t="shared" si="158"/>
        <v/>
      </c>
      <c r="Z164" s="177"/>
      <c r="AA164" s="418"/>
      <c r="AB164" s="418"/>
      <c r="AC164" s="420"/>
      <c r="AD164" s="667"/>
      <c r="AE164" s="651"/>
      <c r="AF164" s="642"/>
      <c r="AG164" s="62"/>
      <c r="AH164" s="62"/>
      <c r="AI164" s="650"/>
    </row>
    <row r="165" spans="1:207" s="517" customFormat="1">
      <c r="A165" s="403" t="s">
        <v>301</v>
      </c>
      <c r="B165" s="398"/>
      <c r="C165" s="398"/>
      <c r="D165" s="398"/>
      <c r="E165" s="370"/>
      <c r="F165" s="371"/>
      <c r="G165" s="464"/>
      <c r="H165" s="412"/>
      <c r="I165" s="398"/>
      <c r="J165" s="398">
        <f>IF(SUM(J166:J170)=0,"",MAX(J166:J170))</f>
        <v>8</v>
      </c>
      <c r="K165" s="356" t="str">
        <f>IF(ISERROR(VLOOKUP(Y165,'Directive OSH09 (FR)'!$T$6:$U$10,2,FALSE)),"",VLOOKUP(Y165,'Directive OSH09 (FR)'!$T$6:$U$10,2,FALSE))</f>
        <v>1-Negligeable</v>
      </c>
      <c r="L165" s="357" t="str">
        <f>IF(ISERROR(VLOOKUP($A165,Dangers!$B$4:$G$1001,4,FALSE)),"ERR",IF(ISBLANK(VLOOKUP($A165,Dangers!$B$4:$G$1001,4,FALSE)),"","Yes"))</f>
        <v/>
      </c>
      <c r="M165" s="358" t="str">
        <f>IF(ISERROR(VLOOKUP($A165,Dangers!$B$4:$G$1001,6,FALSE)),"ERR",IF(ISBLANK((VLOOKUP($A165,Dangers!$B$4:$G$1001,6,FALSE))),"","Yes"))</f>
        <v/>
      </c>
      <c r="N165" s="358"/>
      <c r="O165" s="359"/>
      <c r="P165" s="358"/>
      <c r="Q165" s="360" t="str">
        <f>IF(OR(L165="Yes",M165="Yes"),MAX(Q166:Q170),"")</f>
        <v/>
      </c>
      <c r="R165" s="361"/>
      <c r="S165" s="357">
        <f>IF(L165="Yes",IF(SUM(S166:S170)=0,0,1),2)</f>
        <v>2</v>
      </c>
      <c r="T165" s="361">
        <f>IF(M165="Yes",IF(SUM(T166:T170)=0,0,1),2)</f>
        <v>2</v>
      </c>
      <c r="U165" s="362">
        <v>0</v>
      </c>
      <c r="V165" s="363">
        <v>0</v>
      </c>
      <c r="W165" s="364" t="str">
        <f>IF(ISERROR(VLOOKUP(H165,'Directive OSH09 (FR)'!$O$6:$P$10,2,FALSE)),"",VLOOKUP(H165,'Directive OSH09 (FR)'!$O$6:$P$10,2,FALSE))</f>
        <v/>
      </c>
      <c r="X165" s="362" t="str">
        <f>IF(ISERROR(VLOOKUP(I165,'Directive OSH09 (FR)'!$O$13:$P$17,2,FALSE)),"",VLOOKUP(I165,'Directive OSH09 (FR)'!$O$13:$P$17,2,FALSE))</f>
        <v/>
      </c>
      <c r="Y165" s="362">
        <f>IF(J165="","",IF(J165&gt;=161,5,IF(J165&gt;=65,4,IF(J165&gt;=20,3,IF(J165&gt;=9,2,1)))))</f>
        <v>1</v>
      </c>
      <c r="Z165" s="365"/>
      <c r="AA165" s="365"/>
      <c r="AB165" s="365"/>
      <c r="AC165" s="368"/>
      <c r="AD165" s="665"/>
      <c r="AE165" s="644"/>
      <c r="AF165" s="518"/>
      <c r="AG165" s="398"/>
      <c r="AH165" s="398"/>
      <c r="AI165" s="645"/>
      <c r="AJ165" s="366"/>
      <c r="AK165" s="366"/>
      <c r="AL165" s="366"/>
      <c r="AM165" s="366"/>
      <c r="AN165" s="366"/>
      <c r="AO165" s="366"/>
      <c r="AP165" s="366"/>
      <c r="AQ165" s="366"/>
      <c r="AR165" s="366"/>
      <c r="AS165" s="366"/>
      <c r="AT165" s="366"/>
      <c r="AU165" s="36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6"/>
      <c r="BZ165" s="366"/>
      <c r="CA165" s="366"/>
      <c r="CB165" s="366"/>
      <c r="CC165" s="366"/>
      <c r="CD165" s="366"/>
      <c r="CE165" s="366"/>
      <c r="CF165" s="366"/>
      <c r="CG165" s="366"/>
      <c r="CH165" s="366"/>
      <c r="CI165" s="366"/>
      <c r="CJ165" s="366"/>
      <c r="CK165" s="366"/>
      <c r="CL165" s="366"/>
      <c r="CM165" s="366"/>
      <c r="CN165" s="366"/>
      <c r="CO165" s="366"/>
      <c r="CP165" s="366"/>
      <c r="CQ165" s="366"/>
      <c r="CR165" s="366"/>
      <c r="CS165" s="366"/>
      <c r="CT165" s="366"/>
      <c r="CU165" s="366"/>
      <c r="CV165" s="366"/>
      <c r="CW165" s="366"/>
      <c r="CX165" s="366"/>
      <c r="CY165" s="366"/>
      <c r="CZ165" s="366"/>
      <c r="DA165" s="366"/>
      <c r="DB165" s="366"/>
      <c r="DC165" s="366"/>
      <c r="DD165" s="366"/>
      <c r="DE165" s="366"/>
      <c r="DF165" s="366"/>
      <c r="DG165" s="366"/>
      <c r="DH165" s="366"/>
      <c r="DI165" s="366"/>
      <c r="DJ165" s="366"/>
      <c r="DK165" s="366"/>
      <c r="DL165" s="366"/>
      <c r="DM165" s="366"/>
      <c r="DN165" s="366"/>
      <c r="DO165" s="366"/>
      <c r="DP165" s="366"/>
      <c r="DQ165" s="366"/>
      <c r="DR165" s="366"/>
      <c r="DS165" s="366"/>
      <c r="DT165" s="366"/>
      <c r="DU165" s="366"/>
      <c r="DV165" s="366"/>
      <c r="DW165" s="366"/>
      <c r="DX165" s="366"/>
      <c r="DY165" s="366"/>
      <c r="DZ165" s="366"/>
      <c r="EA165" s="366"/>
      <c r="EB165" s="366"/>
      <c r="EC165" s="366"/>
      <c r="ED165" s="366"/>
      <c r="EE165" s="366"/>
      <c r="EF165" s="366"/>
      <c r="EG165" s="366"/>
      <c r="EH165" s="366"/>
      <c r="EI165" s="366"/>
      <c r="EJ165" s="366"/>
      <c r="EK165" s="366"/>
      <c r="EL165" s="366"/>
      <c r="EM165" s="366"/>
      <c r="EN165" s="366"/>
      <c r="EO165" s="366"/>
      <c r="EP165" s="366"/>
      <c r="EQ165" s="366"/>
      <c r="ER165" s="366"/>
      <c r="ES165" s="366"/>
      <c r="ET165" s="366"/>
      <c r="EU165" s="366"/>
      <c r="EV165" s="366"/>
      <c r="EW165" s="366"/>
      <c r="EX165" s="366"/>
      <c r="EY165" s="366"/>
      <c r="EZ165" s="366"/>
      <c r="FA165" s="366"/>
      <c r="FB165" s="366"/>
      <c r="FC165" s="366"/>
      <c r="FD165" s="366"/>
      <c r="FE165" s="366"/>
      <c r="FF165" s="366"/>
      <c r="FG165" s="366"/>
      <c r="FH165" s="366"/>
      <c r="FI165" s="366"/>
      <c r="FJ165" s="366"/>
      <c r="FK165" s="366"/>
      <c r="FL165" s="366"/>
      <c r="FM165" s="366"/>
      <c r="FN165" s="366"/>
      <c r="FO165" s="366"/>
      <c r="FP165" s="366"/>
      <c r="FQ165" s="366"/>
      <c r="FR165" s="366"/>
      <c r="FS165" s="366"/>
      <c r="FT165" s="366"/>
      <c r="FU165" s="366"/>
      <c r="FV165" s="366"/>
      <c r="FW165" s="366"/>
      <c r="FX165" s="366"/>
      <c r="FY165" s="366"/>
      <c r="FZ165" s="366"/>
      <c r="GA165" s="366"/>
      <c r="GB165" s="366"/>
      <c r="GC165" s="366"/>
      <c r="GD165" s="366"/>
      <c r="GE165" s="366"/>
      <c r="GF165" s="366"/>
      <c r="GG165" s="366"/>
      <c r="GH165" s="366"/>
      <c r="GI165" s="366"/>
      <c r="GJ165" s="366"/>
      <c r="GK165" s="366"/>
      <c r="GL165" s="366"/>
      <c r="GM165" s="366"/>
      <c r="GN165" s="366"/>
      <c r="GO165" s="366"/>
      <c r="GP165" s="366"/>
      <c r="GQ165" s="366"/>
      <c r="GR165" s="366"/>
      <c r="GS165" s="366"/>
      <c r="GT165" s="366"/>
      <c r="GU165" s="366"/>
      <c r="GV165" s="366"/>
      <c r="GW165" s="366"/>
      <c r="GX165" s="366"/>
      <c r="GY165" s="366"/>
    </row>
    <row r="166" spans="1:207" ht="51">
      <c r="A166" s="261" t="s">
        <v>1310</v>
      </c>
      <c r="B166" s="255" t="s">
        <v>633</v>
      </c>
      <c r="C166" s="8" t="s">
        <v>634</v>
      </c>
      <c r="D166" s="255" t="s">
        <v>635</v>
      </c>
      <c r="E166" s="266" t="s">
        <v>36</v>
      </c>
      <c r="F166" s="267">
        <v>12</v>
      </c>
      <c r="G166" s="321" t="s">
        <v>418</v>
      </c>
      <c r="H166" s="7" t="s">
        <v>35</v>
      </c>
      <c r="I166" s="8" t="s">
        <v>47</v>
      </c>
      <c r="J166" s="8">
        <f>IF(ISERROR(W166*X166),"",W166*X166)</f>
        <v>8</v>
      </c>
      <c r="K166" s="14" t="str">
        <f>IF(ISERROR(VLOOKUP(Y166,'Directive OSH09 (FR)'!$T$6:$U$10,2,FALSE)),"",VLOOKUP(Y166,'Directive OSH09 (FR)'!$T$6:$U$10,2,FALSE))</f>
        <v>1-Negligeable</v>
      </c>
      <c r="L166" s="126"/>
      <c r="M166" s="127"/>
      <c r="N166" s="27"/>
      <c r="O166" s="27"/>
      <c r="P166" s="27"/>
      <c r="Q166" s="57"/>
      <c r="R166" s="35"/>
      <c r="S166" s="7">
        <f t="shared" ref="S166:T167" si="159">U166</f>
        <v>1</v>
      </c>
      <c r="T166" s="35">
        <f t="shared" si="159"/>
        <v>1</v>
      </c>
      <c r="U166" s="3">
        <f>IF(A166="",0,IF(Q$166="",1,IF(Q$166+$U$90*365&lt;$U$1,1,0)))</f>
        <v>1</v>
      </c>
      <c r="V166" s="163">
        <f>IF(A166="",0,IF(Q$166="",1,IF(Q$166+$V$90*365&lt;$U$1,1,0)))</f>
        <v>1</v>
      </c>
      <c r="W166" s="162">
        <f>IF(ISERROR(VLOOKUP(H166,'Directive OSH09 (FR)'!$O$6:$P$10,2,FALSE)),"",VLOOKUP(H166,'Directive OSH09 (FR)'!$O$6:$P$10,2,FALSE))</f>
        <v>2</v>
      </c>
      <c r="X166" s="3">
        <f>IF(ISERROR(VLOOKUP(I166,'Directive OSH09 (FR)'!$O$13:$P$17,2,FALSE)),"",VLOOKUP(I166,'Directive OSH09 (FR)'!$O$13:$P$17,2,FALSE))</f>
        <v>4</v>
      </c>
      <c r="Y166" s="3">
        <f>IF(J166="","",IF(J166&gt;=161,5,IF(J166&gt;=65,4,IF(J166&gt;=20,3,IF(J166&gt;=9,2,1)))))</f>
        <v>1</v>
      </c>
      <c r="Z166" s="210" t="s">
        <v>636</v>
      </c>
      <c r="AA166" s="418"/>
      <c r="AB166" s="418"/>
      <c r="AC166" s="420"/>
      <c r="AD166" s="667"/>
      <c r="AE166" s="651"/>
      <c r="AF166" s="314"/>
      <c r="AG166" s="8"/>
      <c r="AH166" s="8">
        <f>IF(ISERROR(AU166*AV166),"",AU166*AV166)</f>
        <v>0</v>
      </c>
      <c r="AI166" s="652"/>
    </row>
    <row r="167" spans="1:207" ht="25.5">
      <c r="A167" s="261" t="s">
        <v>637</v>
      </c>
      <c r="B167" s="8" t="s">
        <v>633</v>
      </c>
      <c r="C167" s="8" t="s">
        <v>638</v>
      </c>
      <c r="D167" s="8" t="s">
        <v>639</v>
      </c>
      <c r="E167" s="266" t="s">
        <v>36</v>
      </c>
      <c r="F167" s="267">
        <v>12</v>
      </c>
      <c r="G167" s="321" t="s">
        <v>418</v>
      </c>
      <c r="H167" s="7" t="s">
        <v>35</v>
      </c>
      <c r="I167" s="8" t="s">
        <v>47</v>
      </c>
      <c r="J167" s="8">
        <f t="shared" ref="J167" si="160">IF(ISERROR(W167*X167),"",W167*X167)</f>
        <v>8</v>
      </c>
      <c r="K167" s="14" t="str">
        <f>IF(ISERROR(VLOOKUP(Y167,'Directive OSH09 (FR)'!$T$6:$U$10,2,FALSE)),"",VLOOKUP(Y167,'Directive OSH09 (FR)'!$T$6:$U$10,2,FALSE))</f>
        <v>1-Negligeable</v>
      </c>
      <c r="L167" s="126"/>
      <c r="M167" s="127"/>
      <c r="N167" s="27"/>
      <c r="O167" s="27"/>
      <c r="P167" s="27"/>
      <c r="Q167" s="57"/>
      <c r="R167" s="35"/>
      <c r="S167" s="7">
        <f t="shared" si="159"/>
        <v>1</v>
      </c>
      <c r="T167" s="35">
        <f t="shared" si="159"/>
        <v>1</v>
      </c>
      <c r="U167" s="3">
        <f>IF(A167="",0,IF(Q$166="",1,IF(Q$166+$U$90*365&lt;$U$1,1,0)))</f>
        <v>1</v>
      </c>
      <c r="V167" s="163">
        <f>IF(A167="",0,IF(Q$166="",1,IF(Q$166+$V$90*365&lt;$U$1,1,0)))</f>
        <v>1</v>
      </c>
      <c r="W167" s="162">
        <f>IF(ISERROR(VLOOKUP(H167,'Directive OSH09 (FR)'!$O$6:$P$10,2,FALSE)),"",VLOOKUP(H167,'Directive OSH09 (FR)'!$O$6:$P$10,2,FALSE))</f>
        <v>2</v>
      </c>
      <c r="X167" s="3">
        <f>IF(ISERROR(VLOOKUP(I167,'Directive OSH09 (FR)'!$O$13:$P$17,2,FALSE)),"",VLOOKUP(I167,'Directive OSH09 (FR)'!$O$13:$P$17,2,FALSE))</f>
        <v>4</v>
      </c>
      <c r="Y167" s="3">
        <f t="shared" ref="Y167" si="161">IF(J167="","",IF(J167&gt;=161,5,IF(J167&gt;=65,4,IF(J167&gt;=20,3,IF(J167&gt;=9,2,1)))))</f>
        <v>1</v>
      </c>
      <c r="Z167" s="196"/>
      <c r="AA167" s="418"/>
      <c r="AB167" s="418"/>
      <c r="AC167" s="420"/>
      <c r="AD167" s="667"/>
      <c r="AE167" s="651"/>
      <c r="AF167" s="314"/>
      <c r="AG167" s="8"/>
      <c r="AH167" s="8">
        <f t="shared" ref="AH167" si="162">IF(ISERROR(AU167*AV167),"",AU167*AV167)</f>
        <v>0</v>
      </c>
      <c r="AI167" s="652"/>
    </row>
    <row r="168" spans="1:207">
      <c r="A168" s="261"/>
      <c r="B168" s="8"/>
      <c r="C168" s="8"/>
      <c r="D168" s="8"/>
      <c r="E168" s="266"/>
      <c r="F168" s="267"/>
      <c r="G168" s="459"/>
      <c r="H168" s="7"/>
      <c r="I168" s="8"/>
      <c r="J168" s="8" t="str">
        <f t="shared" ref="J168:J170" si="163">IF(ISERROR(W168*X168),"",W168*X168)</f>
        <v/>
      </c>
      <c r="K168" s="14" t="str">
        <f>IF(ISERROR(VLOOKUP(Y168,'Directive OSH09 (FR)'!$T$6:$U$10,2,FALSE)),"",VLOOKUP(Y168,'Directive OSH09 (FR)'!$T$6:$U$10,2,FALSE))</f>
        <v/>
      </c>
      <c r="L168" s="126"/>
      <c r="M168" s="127"/>
      <c r="N168" s="27"/>
      <c r="O168" s="27"/>
      <c r="P168" s="27"/>
      <c r="Q168" s="57"/>
      <c r="R168" s="35"/>
      <c r="S168" s="7">
        <f t="shared" ref="S168:T170" si="164">U168</f>
        <v>0</v>
      </c>
      <c r="T168" s="35">
        <f t="shared" si="164"/>
        <v>0</v>
      </c>
      <c r="U168" s="3">
        <f>IF(A168="",0,IF(Q$165="",1,IF(Q$165+$U$89*365&lt;$U$1,1,0)))</f>
        <v>0</v>
      </c>
      <c r="V168" s="163">
        <f>IF(A168="",0,IF(Q$165="",1,IF(Q$165+$V$89*365&lt;$U$1,1,0)))</f>
        <v>0</v>
      </c>
      <c r="W168" s="162" t="str">
        <f>IF(ISERROR(VLOOKUP(H168,'Directive OSH09 (FR)'!$O$6:$P$10,2,FALSE)),"",VLOOKUP(H168,'Directive OSH09 (FR)'!$O$6:$P$10,2,FALSE))</f>
        <v/>
      </c>
      <c r="X168" s="3" t="str">
        <f>IF(ISERROR(VLOOKUP(I168,'Directive OSH09 (FR)'!$O$13:$P$17,2,FALSE)),"",VLOOKUP(I168,'Directive OSH09 (FR)'!$O$13:$P$17,2,FALSE))</f>
        <v/>
      </c>
      <c r="Y168" s="3" t="str">
        <f t="shared" ref="Y168:Y170" si="165">IF(J168="","",IF(J168&gt;=161,5,IF(J168&gt;=65,4,IF(J168&gt;=20,3,IF(J168&gt;=9,2,1)))))</f>
        <v/>
      </c>
      <c r="Z168" s="177"/>
      <c r="AA168" s="418"/>
      <c r="AB168" s="418"/>
      <c r="AC168" s="420"/>
      <c r="AD168" s="667"/>
      <c r="AE168" s="651"/>
      <c r="AF168" s="314"/>
      <c r="AG168" s="8"/>
      <c r="AH168" s="8"/>
      <c r="AI168" s="649"/>
    </row>
    <row r="169" spans="1:207">
      <c r="A169" s="261"/>
      <c r="B169" s="8"/>
      <c r="C169" s="8"/>
      <c r="D169" s="8"/>
      <c r="E169" s="266"/>
      <c r="F169" s="267"/>
      <c r="G169" s="459"/>
      <c r="H169" s="7"/>
      <c r="I169" s="8"/>
      <c r="J169" s="8" t="str">
        <f t="shared" si="163"/>
        <v/>
      </c>
      <c r="K169" s="14" t="str">
        <f>IF(ISERROR(VLOOKUP(Y169,'Directive OSH09 (FR)'!$T$6:$U$10,2,FALSE)),"",VLOOKUP(Y169,'Directive OSH09 (FR)'!$T$6:$U$10,2,FALSE))</f>
        <v/>
      </c>
      <c r="L169" s="126"/>
      <c r="M169" s="127"/>
      <c r="N169" s="27"/>
      <c r="O169" s="27"/>
      <c r="P169" s="27"/>
      <c r="Q169" s="57"/>
      <c r="R169" s="35"/>
      <c r="S169" s="7">
        <f t="shared" si="164"/>
        <v>0</v>
      </c>
      <c r="T169" s="35">
        <f t="shared" si="164"/>
        <v>0</v>
      </c>
      <c r="U169" s="3">
        <f>IF(A169="",0,IF(Q$165="",1,IF(Q$165+$U$89*365&lt;$U$1,1,0)))</f>
        <v>0</v>
      </c>
      <c r="V169" s="163">
        <f>IF(A169="",0,IF(Q$165="",1,IF(Q$165+$V$89*365&lt;$U$1,1,0)))</f>
        <v>0</v>
      </c>
      <c r="W169" s="162" t="str">
        <f>IF(ISERROR(VLOOKUP(H169,'Directive OSH09 (FR)'!$O$6:$P$10,2,FALSE)),"",VLOOKUP(H169,'Directive OSH09 (FR)'!$O$6:$P$10,2,FALSE))</f>
        <v/>
      </c>
      <c r="X169" s="3" t="str">
        <f>IF(ISERROR(VLOOKUP(I169,'Directive OSH09 (FR)'!$O$13:$P$17,2,FALSE)),"",VLOOKUP(I169,'Directive OSH09 (FR)'!$O$13:$P$17,2,FALSE))</f>
        <v/>
      </c>
      <c r="Y169" s="3" t="str">
        <f t="shared" si="165"/>
        <v/>
      </c>
      <c r="Z169" s="177"/>
      <c r="AA169" s="418"/>
      <c r="AB169" s="418"/>
      <c r="AC169" s="420"/>
      <c r="AD169" s="667"/>
      <c r="AE169" s="651"/>
      <c r="AF169" s="314"/>
      <c r="AG169" s="8"/>
      <c r="AH169" s="8"/>
      <c r="AI169" s="649"/>
    </row>
    <row r="170" spans="1:207" ht="5.25" customHeight="1">
      <c r="A170" s="405"/>
      <c r="B170" s="62"/>
      <c r="C170" s="62"/>
      <c r="D170" s="62"/>
      <c r="E170" s="293"/>
      <c r="F170" s="282"/>
      <c r="G170" s="460"/>
      <c r="H170" s="61"/>
      <c r="I170" s="62"/>
      <c r="J170" s="62" t="str">
        <f t="shared" si="163"/>
        <v/>
      </c>
      <c r="K170" s="63" t="str">
        <f>IF(ISERROR(VLOOKUP(Y170,'Directive OSH09 (FR)'!$T$6:$U$10,2,FALSE)),"",VLOOKUP(Y170,'Directive OSH09 (FR)'!$T$6:$U$10,2,FALSE))</f>
        <v/>
      </c>
      <c r="L170" s="61"/>
      <c r="M170" s="64"/>
      <c r="N170" s="64"/>
      <c r="O170" s="64"/>
      <c r="P170" s="64"/>
      <c r="Q170" s="65"/>
      <c r="R170" s="66"/>
      <c r="S170" s="61">
        <f t="shared" si="164"/>
        <v>0</v>
      </c>
      <c r="T170" s="66">
        <f t="shared" si="164"/>
        <v>0</v>
      </c>
      <c r="U170" s="164">
        <f>IF(A170="",0,IF(Q$165="",1,IF(Q$165+$U$89*365&lt;$U$1,1,0)))</f>
        <v>0</v>
      </c>
      <c r="V170" s="165">
        <f>IF(A170="",0,IF(Q$165="",1,IF(Q$165+$V$89*365&lt;$U$1,1,0)))</f>
        <v>0</v>
      </c>
      <c r="W170" s="162" t="str">
        <f>IF(ISERROR(VLOOKUP(H170,'Directive OSH09 (FR)'!$O$6:$P$10,2,FALSE)),"",VLOOKUP(H170,'Directive OSH09 (FR)'!$O$6:$P$10,2,FALSE))</f>
        <v/>
      </c>
      <c r="X170" s="3" t="str">
        <f>IF(ISERROR(VLOOKUP(I170,'Directive OSH09 (FR)'!$O$13:$P$17,2,FALSE)),"",VLOOKUP(I170,'Directive OSH09 (FR)'!$O$13:$P$17,2,FALSE))</f>
        <v/>
      </c>
      <c r="Y170" s="3" t="str">
        <f t="shared" si="165"/>
        <v/>
      </c>
      <c r="Z170" s="177"/>
      <c r="AA170" s="418"/>
      <c r="AB170" s="418"/>
      <c r="AC170" s="420"/>
      <c r="AD170" s="667"/>
      <c r="AE170" s="651"/>
      <c r="AF170" s="642"/>
      <c r="AG170" s="62"/>
      <c r="AH170" s="62"/>
      <c r="AI170" s="650"/>
    </row>
    <row r="171" spans="1:207" s="517" customFormat="1">
      <c r="A171" s="403" t="s">
        <v>302</v>
      </c>
      <c r="B171" s="398"/>
      <c r="C171" s="398"/>
      <c r="D171" s="398"/>
      <c r="E171" s="370"/>
      <c r="F171" s="371"/>
      <c r="G171" s="464"/>
      <c r="H171" s="412"/>
      <c r="I171" s="398"/>
      <c r="J171" s="398">
        <f>IF(SUM(J172:J176)=0,"",MAX(J172:J176))</f>
        <v>9</v>
      </c>
      <c r="K171" s="356" t="str">
        <f>IF(ISERROR(VLOOKUP(Y171,'Directive OSH09 (FR)'!$T$6:$U$10,2,FALSE)),"",VLOOKUP(Y171,'Directive OSH09 (FR)'!$T$6:$U$10,2,FALSE))</f>
        <v>2-Tolérable</v>
      </c>
      <c r="L171" s="357" t="str">
        <f>IF(ISERROR(VLOOKUP($A171,Dangers!$B$4:$G$1001,4,FALSE)),"ERR",IF(ISBLANK(VLOOKUP($A171,Dangers!$B$4:$G$1001,4,FALSE)),"","Yes"))</f>
        <v/>
      </c>
      <c r="M171" s="358" t="str">
        <f>IF(ISERROR(VLOOKUP($A171,Dangers!$B$4:$G$1001,6,FALSE)),"ERR",IF(ISBLANK((VLOOKUP($A171,Dangers!$B$4:$G$1001,6,FALSE))),"","Yes"))</f>
        <v/>
      </c>
      <c r="N171" s="358"/>
      <c r="O171" s="359"/>
      <c r="P171" s="358"/>
      <c r="Q171" s="360" t="str">
        <f>IF(OR(L171="Yes",M171="Yes"),MAX(Q172:Q176),"")</f>
        <v/>
      </c>
      <c r="R171" s="361"/>
      <c r="S171" s="357">
        <f>IF(L171="Yes",IF(SUM(S172:S176)=0,0,1),2)</f>
        <v>2</v>
      </c>
      <c r="T171" s="361">
        <f>IF(M171="Yes",IF(SUM(T172:T176)=0,0,1),2)</f>
        <v>2</v>
      </c>
      <c r="U171" s="362">
        <v>0</v>
      </c>
      <c r="V171" s="363">
        <v>0</v>
      </c>
      <c r="W171" s="364" t="str">
        <f>IF(ISERROR(VLOOKUP(H171,'Directive OSH09 (FR)'!$O$6:$P$10,2,FALSE)),"",VLOOKUP(H171,'Directive OSH09 (FR)'!$O$6:$P$10,2,FALSE))</f>
        <v/>
      </c>
      <c r="X171" s="362" t="str">
        <f>IF(ISERROR(VLOOKUP(I171,'Directive OSH09 (FR)'!$O$13:$P$17,2,FALSE)),"",VLOOKUP(I171,'Directive OSH09 (FR)'!$O$13:$P$17,2,FALSE))</f>
        <v/>
      </c>
      <c r="Y171" s="362">
        <f>IF(J171="","",IF(J171&gt;=161,5,IF(J171&gt;=65,4,IF(J171&gt;=20,3,IF(J171&gt;=9,2,1)))))</f>
        <v>2</v>
      </c>
      <c r="Z171" s="365"/>
      <c r="AA171" s="365"/>
      <c r="AB171" s="365"/>
      <c r="AC171" s="368"/>
      <c r="AD171" s="665"/>
      <c r="AE171" s="644"/>
      <c r="AF171" s="518"/>
      <c r="AG171" s="398"/>
      <c r="AH171" s="398"/>
      <c r="AI171" s="645"/>
      <c r="AJ171" s="366"/>
      <c r="AK171" s="366"/>
      <c r="AL171" s="366"/>
      <c r="AM171" s="366"/>
      <c r="AN171" s="366"/>
      <c r="AO171" s="366"/>
      <c r="AP171" s="366"/>
      <c r="AQ171" s="366"/>
      <c r="AR171" s="366"/>
      <c r="AS171" s="366"/>
      <c r="AT171" s="366"/>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6"/>
      <c r="BZ171" s="366"/>
      <c r="CA171" s="366"/>
      <c r="CB171" s="366"/>
      <c r="CC171" s="366"/>
      <c r="CD171" s="366"/>
      <c r="CE171" s="366"/>
      <c r="CF171" s="366"/>
      <c r="CG171" s="366"/>
      <c r="CH171" s="366"/>
      <c r="CI171" s="366"/>
      <c r="CJ171" s="366"/>
      <c r="CK171" s="366"/>
      <c r="CL171" s="366"/>
      <c r="CM171" s="366"/>
      <c r="CN171" s="366"/>
      <c r="CO171" s="366"/>
      <c r="CP171" s="366"/>
      <c r="CQ171" s="366"/>
      <c r="CR171" s="366"/>
      <c r="CS171" s="366"/>
      <c r="CT171" s="366"/>
      <c r="CU171" s="366"/>
      <c r="CV171" s="366"/>
      <c r="CW171" s="366"/>
      <c r="CX171" s="366"/>
      <c r="CY171" s="366"/>
      <c r="CZ171" s="366"/>
      <c r="DA171" s="366"/>
      <c r="DB171" s="366"/>
      <c r="DC171" s="366"/>
      <c r="DD171" s="366"/>
      <c r="DE171" s="366"/>
      <c r="DF171" s="366"/>
      <c r="DG171" s="366"/>
      <c r="DH171" s="366"/>
      <c r="DI171" s="366"/>
      <c r="DJ171" s="366"/>
      <c r="DK171" s="366"/>
      <c r="DL171" s="366"/>
      <c r="DM171" s="366"/>
      <c r="DN171" s="366"/>
      <c r="DO171" s="366"/>
      <c r="DP171" s="366"/>
      <c r="DQ171" s="366"/>
      <c r="DR171" s="366"/>
      <c r="DS171" s="366"/>
      <c r="DT171" s="366"/>
      <c r="DU171" s="366"/>
      <c r="DV171" s="366"/>
      <c r="DW171" s="366"/>
      <c r="DX171" s="366"/>
      <c r="DY171" s="366"/>
      <c r="DZ171" s="366"/>
      <c r="EA171" s="366"/>
      <c r="EB171" s="366"/>
      <c r="EC171" s="366"/>
      <c r="ED171" s="366"/>
      <c r="EE171" s="366"/>
      <c r="EF171" s="366"/>
      <c r="EG171" s="366"/>
      <c r="EH171" s="366"/>
      <c r="EI171" s="366"/>
      <c r="EJ171" s="366"/>
      <c r="EK171" s="366"/>
      <c r="EL171" s="366"/>
      <c r="EM171" s="366"/>
      <c r="EN171" s="366"/>
      <c r="EO171" s="366"/>
      <c r="EP171" s="366"/>
      <c r="EQ171" s="366"/>
      <c r="ER171" s="366"/>
      <c r="ES171" s="366"/>
      <c r="ET171" s="366"/>
      <c r="EU171" s="366"/>
      <c r="EV171" s="366"/>
      <c r="EW171" s="366"/>
      <c r="EX171" s="366"/>
      <c r="EY171" s="366"/>
      <c r="EZ171" s="366"/>
      <c r="FA171" s="366"/>
      <c r="FB171" s="366"/>
      <c r="FC171" s="366"/>
      <c r="FD171" s="366"/>
      <c r="FE171" s="366"/>
      <c r="FF171" s="366"/>
      <c r="FG171" s="366"/>
      <c r="FH171" s="366"/>
      <c r="FI171" s="366"/>
      <c r="FJ171" s="366"/>
      <c r="FK171" s="366"/>
      <c r="FL171" s="366"/>
      <c r="FM171" s="366"/>
      <c r="FN171" s="366"/>
      <c r="FO171" s="366"/>
      <c r="FP171" s="366"/>
      <c r="FQ171" s="366"/>
      <c r="FR171" s="366"/>
      <c r="FS171" s="366"/>
      <c r="FT171" s="366"/>
      <c r="FU171" s="366"/>
      <c r="FV171" s="366"/>
      <c r="FW171" s="366"/>
      <c r="FX171" s="366"/>
      <c r="FY171" s="366"/>
      <c r="FZ171" s="366"/>
      <c r="GA171" s="366"/>
      <c r="GB171" s="366"/>
      <c r="GC171" s="366"/>
      <c r="GD171" s="366"/>
      <c r="GE171" s="366"/>
      <c r="GF171" s="366"/>
      <c r="GG171" s="366"/>
      <c r="GH171" s="366"/>
      <c r="GI171" s="366"/>
      <c r="GJ171" s="366"/>
      <c r="GK171" s="366"/>
      <c r="GL171" s="366"/>
      <c r="GM171" s="366"/>
      <c r="GN171" s="366"/>
      <c r="GO171" s="366"/>
      <c r="GP171" s="366"/>
      <c r="GQ171" s="366"/>
      <c r="GR171" s="366"/>
      <c r="GS171" s="366"/>
      <c r="GT171" s="366"/>
      <c r="GU171" s="366"/>
      <c r="GV171" s="366"/>
      <c r="GW171" s="366"/>
      <c r="GX171" s="366"/>
      <c r="GY171" s="366"/>
    </row>
    <row r="172" spans="1:207" s="319" customFormat="1" ht="51">
      <c r="A172" s="261"/>
      <c r="B172" s="255" t="s">
        <v>640</v>
      </c>
      <c r="C172" s="255" t="s">
        <v>641</v>
      </c>
      <c r="D172" s="255" t="s">
        <v>642</v>
      </c>
      <c r="E172" s="266" t="s">
        <v>33</v>
      </c>
      <c r="F172" s="267">
        <v>12</v>
      </c>
      <c r="G172" s="321" t="s">
        <v>643</v>
      </c>
      <c r="H172" s="7" t="s">
        <v>41</v>
      </c>
      <c r="I172" s="8" t="s">
        <v>46</v>
      </c>
      <c r="J172" s="8">
        <f>IF(ISERROR(W172*X172),"",W172*X172)</f>
        <v>9</v>
      </c>
      <c r="K172" s="14" t="str">
        <f>IF(ISERROR(VLOOKUP(Y172,'Directive OSH09 (FR)'!$T$6:$U$10,2,FALSE)),"",VLOOKUP(Y172,'Directive OSH09 (FR)'!$T$6:$U$10,2,FALSE))</f>
        <v>2-Tolérable</v>
      </c>
      <c r="L172" s="126"/>
      <c r="M172" s="127"/>
      <c r="N172" s="27"/>
      <c r="O172" s="27"/>
      <c r="P172" s="27"/>
      <c r="Q172" s="57"/>
      <c r="R172" s="35"/>
      <c r="S172" s="7">
        <f t="shared" ref="S172:T173" si="166">U172</f>
        <v>0</v>
      </c>
      <c r="T172" s="35">
        <f t="shared" si="166"/>
        <v>0</v>
      </c>
      <c r="U172" s="3">
        <f>IF(A172="",0,IF(Q$172="",1,IF(Q$172+$U$90*365&lt;$U$1,1,0)))</f>
        <v>0</v>
      </c>
      <c r="V172" s="163">
        <f>IF(A172="",0,IF(Q$172="",1,IF(Q$172+$V$90*365&lt;$U$1,1,0)))</f>
        <v>0</v>
      </c>
      <c r="W172" s="162">
        <f>IF(ISERROR(VLOOKUP(H172,'Directive OSH09 (FR)'!$O$6:$P$10,2,FALSE)),"",VLOOKUP(H172,'Directive OSH09 (FR)'!$O$6:$P$10,2,FALSE))</f>
        <v>9</v>
      </c>
      <c r="X172" s="3">
        <f>IF(ISERROR(VLOOKUP(I172,'Directive OSH09 (FR)'!$O$13:$P$17,2,FALSE)),"",VLOOKUP(I172,'Directive OSH09 (FR)'!$O$13:$P$17,2,FALSE))</f>
        <v>1</v>
      </c>
      <c r="Y172" s="3">
        <f>IF(J172="","",IF(J172&gt;=161,5,IF(J172&gt;=65,4,IF(J172&gt;=20,3,IF(J172&gt;=9,2,1)))))</f>
        <v>2</v>
      </c>
      <c r="Z172" s="196"/>
      <c r="AA172" s="418"/>
      <c r="AB172" s="418"/>
      <c r="AC172" s="420"/>
      <c r="AD172" s="667"/>
      <c r="AE172" s="651"/>
      <c r="AF172" s="314"/>
      <c r="AG172" s="8"/>
      <c r="AH172" s="8">
        <f>IF(ISERROR(AU172*AV172),"",AU172*AV172)</f>
        <v>0</v>
      </c>
      <c r="AI172" s="657"/>
    </row>
    <row r="173" spans="1:207" ht="51">
      <c r="A173" s="261"/>
      <c r="B173" s="8" t="s">
        <v>644</v>
      </c>
      <c r="C173" s="255" t="s">
        <v>641</v>
      </c>
      <c r="D173" s="255" t="s">
        <v>642</v>
      </c>
      <c r="E173" s="266" t="s">
        <v>33</v>
      </c>
      <c r="F173" s="300">
        <v>12</v>
      </c>
      <c r="G173" s="321" t="s">
        <v>643</v>
      </c>
      <c r="H173" s="7" t="s">
        <v>35</v>
      </c>
      <c r="I173" s="8" t="s">
        <v>46</v>
      </c>
      <c r="J173" s="8">
        <f t="shared" ref="J173" si="167">IF(ISERROR(W173*X173),"",W173*X173)</f>
        <v>2</v>
      </c>
      <c r="K173" s="14" t="str">
        <f>IF(ISERROR(VLOOKUP(Y173,'Directive OSH09 (FR)'!$T$6:$U$10,2,FALSE)),"",VLOOKUP(Y173,'Directive OSH09 (FR)'!$T$6:$U$10,2,FALSE))</f>
        <v>1-Negligeable</v>
      </c>
      <c r="L173" s="126"/>
      <c r="M173" s="127"/>
      <c r="N173" s="27"/>
      <c r="O173" s="27"/>
      <c r="P173" s="27"/>
      <c r="Q173" s="57"/>
      <c r="R173" s="35"/>
      <c r="S173" s="7">
        <f t="shared" si="166"/>
        <v>0</v>
      </c>
      <c r="T173" s="35">
        <f t="shared" si="166"/>
        <v>0</v>
      </c>
      <c r="U173" s="3">
        <f>IF(A173="",0,IF(Q$172="",1,IF(Q$172+$U$90*365&lt;$U$1,1,0)))</f>
        <v>0</v>
      </c>
      <c r="V173" s="163">
        <f>IF(A173="",0,IF(Q$172="",1,IF(Q$172+$V$90*365&lt;$U$1,1,0)))</f>
        <v>0</v>
      </c>
      <c r="W173" s="162">
        <f>IF(ISERROR(VLOOKUP(H173,'Directive OSH09 (FR)'!$O$6:$P$10,2,FALSE)),"",VLOOKUP(H173,'Directive OSH09 (FR)'!$O$6:$P$10,2,FALSE))</f>
        <v>2</v>
      </c>
      <c r="X173" s="3">
        <f>IF(ISERROR(VLOOKUP(I173,'Directive OSH09 (FR)'!$O$13:$P$17,2,FALSE)),"",VLOOKUP(I173,'Directive OSH09 (FR)'!$O$13:$P$17,2,FALSE))</f>
        <v>1</v>
      </c>
      <c r="Y173" s="3">
        <f t="shared" ref="Y173" si="168">IF(J173="","",IF(J173&gt;=161,5,IF(J173&gt;=65,4,IF(J173&gt;=20,3,IF(J173&gt;=9,2,1)))))</f>
        <v>1</v>
      </c>
      <c r="Z173" s="196"/>
      <c r="AA173" s="418"/>
      <c r="AB173" s="418"/>
      <c r="AC173" s="420"/>
      <c r="AD173" s="667"/>
      <c r="AE173" s="651"/>
      <c r="AF173" s="314"/>
      <c r="AG173" s="8"/>
      <c r="AH173" s="8">
        <f t="shared" ref="AH173" si="169">IF(ISERROR(AU173*AV173),"",AU173*AV173)</f>
        <v>0</v>
      </c>
      <c r="AI173" s="658"/>
    </row>
    <row r="174" spans="1:207">
      <c r="A174" s="261"/>
      <c r="B174" s="8"/>
      <c r="C174" s="8"/>
      <c r="D174" s="8"/>
      <c r="E174" s="266"/>
      <c r="F174" s="298"/>
      <c r="G174" s="459"/>
      <c r="H174" s="7"/>
      <c r="I174" s="8"/>
      <c r="J174" s="8" t="str">
        <f t="shared" ref="J174:J176" si="170">IF(ISERROR(W174*X174),"",W174*X174)</f>
        <v/>
      </c>
      <c r="K174" s="14" t="str">
        <f>IF(ISERROR(VLOOKUP(Y174,'Directive OSH09 (FR)'!$T$6:$U$10,2,FALSE)),"",VLOOKUP(Y174,'Directive OSH09 (FR)'!$T$6:$U$10,2,FALSE))</f>
        <v/>
      </c>
      <c r="L174" s="126"/>
      <c r="M174" s="127"/>
      <c r="N174" s="27"/>
      <c r="O174" s="27"/>
      <c r="P174" s="27"/>
      <c r="Q174" s="57"/>
      <c r="R174" s="35"/>
      <c r="S174" s="7">
        <f t="shared" ref="S174:T176" si="171">U174</f>
        <v>0</v>
      </c>
      <c r="T174" s="35">
        <f t="shared" si="171"/>
        <v>0</v>
      </c>
      <c r="U174" s="3">
        <f>IF(A174="",0,IF(Q$171="",1,IF(Q$171+$U$89*365&lt;$U$1,1,0)))</f>
        <v>0</v>
      </c>
      <c r="V174" s="163">
        <f>IF(A174="",0,IF(Q$171="",1,IF(Q$171+$V$89*365&lt;$U$1,1,0)))</f>
        <v>0</v>
      </c>
      <c r="W174" s="162" t="str">
        <f>IF(ISERROR(VLOOKUP(H174,'Directive OSH09 (FR)'!$O$6:$P$10,2,FALSE)),"",VLOOKUP(H174,'Directive OSH09 (FR)'!$O$6:$P$10,2,FALSE))</f>
        <v/>
      </c>
      <c r="X174" s="3" t="str">
        <f>IF(ISERROR(VLOOKUP(I174,'Directive OSH09 (FR)'!$O$13:$P$17,2,FALSE)),"",VLOOKUP(I174,'Directive OSH09 (FR)'!$O$13:$P$17,2,FALSE))</f>
        <v/>
      </c>
      <c r="Y174" s="3" t="str">
        <f t="shared" ref="Y174:Y176" si="172">IF(J174="","",IF(J174&gt;=161,5,IF(J174&gt;=65,4,IF(J174&gt;=20,3,IF(J174&gt;=9,2,1)))))</f>
        <v/>
      </c>
      <c r="Z174" s="177"/>
      <c r="AA174" s="418"/>
      <c r="AB174" s="418"/>
      <c r="AC174" s="420"/>
      <c r="AD174" s="667"/>
      <c r="AE174" s="651"/>
      <c r="AF174" s="314"/>
      <c r="AG174" s="8"/>
      <c r="AH174" s="8"/>
      <c r="AI174" s="649"/>
    </row>
    <row r="175" spans="1:207">
      <c r="A175" s="261"/>
      <c r="B175" s="8"/>
      <c r="C175" s="8"/>
      <c r="D175" s="8"/>
      <c r="E175" s="266"/>
      <c r="F175" s="298"/>
      <c r="G175" s="459"/>
      <c r="H175" s="7"/>
      <c r="I175" s="8"/>
      <c r="J175" s="8" t="str">
        <f t="shared" si="170"/>
        <v/>
      </c>
      <c r="K175" s="14" t="str">
        <f>IF(ISERROR(VLOOKUP(Y175,'Directive OSH09 (FR)'!$T$6:$U$10,2,FALSE)),"",VLOOKUP(Y175,'Directive OSH09 (FR)'!$T$6:$U$10,2,FALSE))</f>
        <v/>
      </c>
      <c r="L175" s="126"/>
      <c r="M175" s="127"/>
      <c r="N175" s="27"/>
      <c r="O175" s="27"/>
      <c r="P175" s="27"/>
      <c r="Q175" s="57"/>
      <c r="R175" s="35"/>
      <c r="S175" s="7">
        <f t="shared" si="171"/>
        <v>0</v>
      </c>
      <c r="T175" s="35">
        <f t="shared" si="171"/>
        <v>0</v>
      </c>
      <c r="U175" s="3">
        <f>IF(A175="",0,IF(Q$171="",1,IF(Q$171+$U$89*365&lt;$U$1,1,0)))</f>
        <v>0</v>
      </c>
      <c r="V175" s="163">
        <f>IF(A175="",0,IF(Q$171="",1,IF(Q$171+$V$89*365&lt;$U$1,1,0)))</f>
        <v>0</v>
      </c>
      <c r="W175" s="162" t="str">
        <f>IF(ISERROR(VLOOKUP(H175,'Directive OSH09 (FR)'!$O$6:$P$10,2,FALSE)),"",VLOOKUP(H175,'Directive OSH09 (FR)'!$O$6:$P$10,2,FALSE))</f>
        <v/>
      </c>
      <c r="X175" s="3" t="str">
        <f>IF(ISERROR(VLOOKUP(I175,'Directive OSH09 (FR)'!$O$13:$P$17,2,FALSE)),"",VLOOKUP(I175,'Directive OSH09 (FR)'!$O$13:$P$17,2,FALSE))</f>
        <v/>
      </c>
      <c r="Y175" s="3" t="str">
        <f t="shared" si="172"/>
        <v/>
      </c>
      <c r="Z175" s="177"/>
      <c r="AA175" s="418"/>
      <c r="AB175" s="418"/>
      <c r="AC175" s="420"/>
      <c r="AD175" s="667"/>
      <c r="AE175" s="651"/>
      <c r="AF175" s="314"/>
      <c r="AG175" s="8"/>
      <c r="AH175" s="8"/>
      <c r="AI175" s="649"/>
    </row>
    <row r="176" spans="1:207" ht="5.25" customHeight="1">
      <c r="A176" s="405"/>
      <c r="B176" s="62"/>
      <c r="C176" s="62"/>
      <c r="D176" s="62"/>
      <c r="E176" s="293"/>
      <c r="F176" s="299"/>
      <c r="G176" s="460"/>
      <c r="H176" s="61"/>
      <c r="I176" s="62"/>
      <c r="J176" s="62" t="str">
        <f t="shared" si="170"/>
        <v/>
      </c>
      <c r="K176" s="63" t="str">
        <f>IF(ISERROR(VLOOKUP(Y176,'Directive OSH09 (FR)'!$T$6:$U$10,2,FALSE)),"",VLOOKUP(Y176,'Directive OSH09 (FR)'!$T$6:$U$10,2,FALSE))</f>
        <v/>
      </c>
      <c r="L176" s="61"/>
      <c r="M176" s="64"/>
      <c r="N176" s="64"/>
      <c r="O176" s="64"/>
      <c r="P176" s="64"/>
      <c r="Q176" s="65"/>
      <c r="R176" s="66"/>
      <c r="S176" s="61">
        <f t="shared" si="171"/>
        <v>0</v>
      </c>
      <c r="T176" s="66">
        <f t="shared" si="171"/>
        <v>0</v>
      </c>
      <c r="U176" s="164">
        <f>IF(A176="",0,IF(Q$171="",1,IF(Q$171+$U$89*365&lt;$U$1,1,0)))</f>
        <v>0</v>
      </c>
      <c r="V176" s="165">
        <f>IF(A176="",0,IF(Q$171="",1,IF(Q$171+$V$89*365&lt;$U$1,1,0)))</f>
        <v>0</v>
      </c>
      <c r="W176" s="162" t="str">
        <f>IF(ISERROR(VLOOKUP(H176,'Directive OSH09 (FR)'!$O$6:$P$10,2,FALSE)),"",VLOOKUP(H176,'Directive OSH09 (FR)'!$O$6:$P$10,2,FALSE))</f>
        <v/>
      </c>
      <c r="X176" s="3" t="str">
        <f>IF(ISERROR(VLOOKUP(I176,'Directive OSH09 (FR)'!$O$13:$P$17,2,FALSE)),"",VLOOKUP(I176,'Directive OSH09 (FR)'!$O$13:$P$17,2,FALSE))</f>
        <v/>
      </c>
      <c r="Y176" s="3" t="str">
        <f t="shared" si="172"/>
        <v/>
      </c>
      <c r="Z176" s="177"/>
      <c r="AA176" s="418"/>
      <c r="AB176" s="418"/>
      <c r="AC176" s="420"/>
      <c r="AD176" s="667"/>
      <c r="AE176" s="651"/>
      <c r="AF176" s="642"/>
      <c r="AG176" s="62"/>
      <c r="AH176" s="62"/>
      <c r="AI176" s="650"/>
    </row>
    <row r="177" spans="1:207" s="517" customFormat="1">
      <c r="A177" s="410" t="s">
        <v>341</v>
      </c>
      <c r="B177" s="398"/>
      <c r="C177" s="398"/>
      <c r="D177" s="398"/>
      <c r="E177" s="370"/>
      <c r="F177" s="600"/>
      <c r="G177" s="464"/>
      <c r="H177" s="412"/>
      <c r="I177" s="398"/>
      <c r="J177" s="398" t="str">
        <f>IF(SUM(J178:J182)=0,"",MAX(J178:J182))</f>
        <v/>
      </c>
      <c r="K177" s="356" t="str">
        <f>IF(ISERROR(VLOOKUP(Y177,'Directive OSH09 (FR)'!$T$6:$U$10,2,FALSE)),"",VLOOKUP(Y177,'Directive OSH09 (FR)'!$T$6:$U$10,2,FALSE))</f>
        <v/>
      </c>
      <c r="L177" s="357" t="str">
        <f>IF(ISERROR(VLOOKUP($A177,Dangers!$B$4:$G$1001,4,FALSE)),"ERR",IF(ISBLANK(VLOOKUP($A177,Dangers!$B$4:$G$1001,4,FALSE)),"","Yes"))</f>
        <v>ERR</v>
      </c>
      <c r="M177" s="358" t="str">
        <f>IF(ISERROR(VLOOKUP($A177,Dangers!$B$4:$G$1001,6,FALSE)),"ERR",IF(ISBLANK((VLOOKUP($A177,Dangers!$B$4:$G$1001,6,FALSE))),"","Yes"))</f>
        <v>ERR</v>
      </c>
      <c r="N177" s="358"/>
      <c r="O177" s="359"/>
      <c r="P177" s="358"/>
      <c r="Q177" s="360" t="str">
        <f>IF(OR(L177="Yes",M177="Yes"),MAX(Q178:Q182),"")</f>
        <v/>
      </c>
      <c r="R177" s="361"/>
      <c r="S177" s="357">
        <f>IF(L177="Yes",IF(SUM(S178:S182)=0,0,1),2)</f>
        <v>2</v>
      </c>
      <c r="T177" s="361">
        <f>IF(M177="Yes",IF(SUM(T178:T182)=0,0,1),2)</f>
        <v>2</v>
      </c>
      <c r="U177" s="362">
        <v>0</v>
      </c>
      <c r="V177" s="363">
        <v>0</v>
      </c>
      <c r="W177" s="364" t="str">
        <f>IF(ISERROR(VLOOKUP(H177,'Directive OSH09 (FR)'!$O$6:$P$10,2,FALSE)),"",VLOOKUP(H177,'Directive OSH09 (FR)'!$O$6:$P$10,2,FALSE))</f>
        <v/>
      </c>
      <c r="X177" s="362" t="str">
        <f>IF(ISERROR(VLOOKUP(I177,'Directive OSH09 (FR)'!$O$13:$P$17,2,FALSE)),"",VLOOKUP(I177,'Directive OSH09 (FR)'!$O$13:$P$17,2,FALSE))</f>
        <v/>
      </c>
      <c r="Y177" s="362" t="str">
        <f>IF(J177="","",IF(J177&gt;=161,5,IF(J177&gt;=65,4,IF(J177&gt;=20,3,IF(J177&gt;=9,2,1)))))</f>
        <v/>
      </c>
      <c r="Z177" s="365"/>
      <c r="AA177" s="365"/>
      <c r="AB177" s="365"/>
      <c r="AC177" s="368"/>
      <c r="AD177" s="665"/>
      <c r="AE177" s="644"/>
      <c r="AF177" s="518"/>
      <c r="AG177" s="398"/>
      <c r="AH177" s="398"/>
      <c r="AI177" s="645"/>
      <c r="AJ177" s="366"/>
      <c r="AK177" s="366"/>
      <c r="AL177" s="366"/>
      <c r="AM177" s="366"/>
      <c r="AN177" s="366"/>
      <c r="AO177" s="366"/>
      <c r="AP177" s="366"/>
      <c r="AQ177" s="366"/>
      <c r="AR177" s="366"/>
      <c r="AS177" s="366"/>
      <c r="AT177" s="366"/>
      <c r="AU177" s="36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6"/>
      <c r="BZ177" s="366"/>
      <c r="CA177" s="366"/>
      <c r="CB177" s="366"/>
      <c r="CC177" s="366"/>
      <c r="CD177" s="366"/>
      <c r="CE177" s="366"/>
      <c r="CF177" s="366"/>
      <c r="CG177" s="366"/>
      <c r="CH177" s="366"/>
      <c r="CI177" s="366"/>
      <c r="CJ177" s="366"/>
      <c r="CK177" s="366"/>
      <c r="CL177" s="366"/>
      <c r="CM177" s="366"/>
      <c r="CN177" s="366"/>
      <c r="CO177" s="366"/>
      <c r="CP177" s="366"/>
      <c r="CQ177" s="366"/>
      <c r="CR177" s="366"/>
      <c r="CS177" s="366"/>
      <c r="CT177" s="366"/>
      <c r="CU177" s="366"/>
      <c r="CV177" s="366"/>
      <c r="CW177" s="366"/>
      <c r="CX177" s="366"/>
      <c r="CY177" s="366"/>
      <c r="CZ177" s="366"/>
      <c r="DA177" s="366"/>
      <c r="DB177" s="366"/>
      <c r="DC177" s="366"/>
      <c r="DD177" s="366"/>
      <c r="DE177" s="366"/>
      <c r="DF177" s="366"/>
      <c r="DG177" s="366"/>
      <c r="DH177" s="366"/>
      <c r="DI177" s="366"/>
      <c r="DJ177" s="366"/>
      <c r="DK177" s="366"/>
      <c r="DL177" s="366"/>
      <c r="DM177" s="366"/>
      <c r="DN177" s="366"/>
      <c r="DO177" s="366"/>
      <c r="DP177" s="366"/>
      <c r="DQ177" s="366"/>
      <c r="DR177" s="366"/>
      <c r="DS177" s="366"/>
      <c r="DT177" s="366"/>
      <c r="DU177" s="366"/>
      <c r="DV177" s="366"/>
      <c r="DW177" s="366"/>
      <c r="DX177" s="366"/>
      <c r="DY177" s="366"/>
      <c r="DZ177" s="366"/>
      <c r="EA177" s="366"/>
      <c r="EB177" s="366"/>
      <c r="EC177" s="366"/>
      <c r="ED177" s="366"/>
      <c r="EE177" s="366"/>
      <c r="EF177" s="366"/>
      <c r="EG177" s="366"/>
      <c r="EH177" s="366"/>
      <c r="EI177" s="366"/>
      <c r="EJ177" s="366"/>
      <c r="EK177" s="366"/>
      <c r="EL177" s="366"/>
      <c r="EM177" s="366"/>
      <c r="EN177" s="366"/>
      <c r="EO177" s="366"/>
      <c r="EP177" s="366"/>
      <c r="EQ177" s="366"/>
      <c r="ER177" s="366"/>
      <c r="ES177" s="366"/>
      <c r="ET177" s="366"/>
      <c r="EU177" s="366"/>
      <c r="EV177" s="366"/>
      <c r="EW177" s="366"/>
      <c r="EX177" s="366"/>
      <c r="EY177" s="366"/>
      <c r="EZ177" s="366"/>
      <c r="FA177" s="366"/>
      <c r="FB177" s="366"/>
      <c r="FC177" s="366"/>
      <c r="FD177" s="366"/>
      <c r="FE177" s="366"/>
      <c r="FF177" s="366"/>
      <c r="FG177" s="366"/>
      <c r="FH177" s="366"/>
      <c r="FI177" s="366"/>
      <c r="FJ177" s="366"/>
      <c r="FK177" s="366"/>
      <c r="FL177" s="366"/>
      <c r="FM177" s="366"/>
      <c r="FN177" s="366"/>
      <c r="FO177" s="366"/>
      <c r="FP177" s="366"/>
      <c r="FQ177" s="366"/>
      <c r="FR177" s="366"/>
      <c r="FS177" s="366"/>
      <c r="FT177" s="366"/>
      <c r="FU177" s="366"/>
      <c r="FV177" s="366"/>
      <c r="FW177" s="366"/>
      <c r="FX177" s="366"/>
      <c r="FY177" s="366"/>
      <c r="FZ177" s="366"/>
      <c r="GA177" s="366"/>
      <c r="GB177" s="366"/>
      <c r="GC177" s="366"/>
      <c r="GD177" s="366"/>
      <c r="GE177" s="366"/>
      <c r="GF177" s="366"/>
      <c r="GG177" s="366"/>
      <c r="GH177" s="366"/>
      <c r="GI177" s="366"/>
      <c r="GJ177" s="366"/>
      <c r="GK177" s="366"/>
      <c r="GL177" s="366"/>
      <c r="GM177" s="366"/>
      <c r="GN177" s="366"/>
      <c r="GO177" s="366"/>
      <c r="GP177" s="366"/>
      <c r="GQ177" s="366"/>
      <c r="GR177" s="366"/>
      <c r="GS177" s="366"/>
      <c r="GT177" s="366"/>
      <c r="GU177" s="366"/>
      <c r="GV177" s="366"/>
      <c r="GW177" s="366"/>
      <c r="GX177" s="366"/>
      <c r="GY177" s="366"/>
    </row>
    <row r="178" spans="1:207" s="319" customFormat="1" ht="14.25" customHeight="1">
      <c r="A178" s="261" t="s">
        <v>463</v>
      </c>
      <c r="B178" s="8"/>
      <c r="C178" s="8"/>
      <c r="D178" s="8"/>
      <c r="E178" s="266"/>
      <c r="F178" s="298"/>
      <c r="G178" s="321"/>
      <c r="H178" s="7"/>
      <c r="I178" s="8"/>
      <c r="J178" s="8" t="str">
        <f>IF(ISERROR(W178*X178),"",W178*X178)</f>
        <v/>
      </c>
      <c r="K178" s="14" t="str">
        <f>IF(ISERROR(VLOOKUP(Y178,'Directive OSH09 (FR)'!$T$6:$U$10,2,FALSE)),"",VLOOKUP(Y178,'Directive OSH09 (FR)'!$T$6:$U$10,2,FALSE))</f>
        <v/>
      </c>
      <c r="L178" s="126"/>
      <c r="M178" s="127"/>
      <c r="N178" s="27"/>
      <c r="O178" s="27"/>
      <c r="P178" s="27"/>
      <c r="Q178" s="57"/>
      <c r="R178" s="35"/>
      <c r="S178" s="7">
        <f t="shared" ref="S178:T182" si="173">U178</f>
        <v>1</v>
      </c>
      <c r="T178" s="35">
        <f t="shared" si="173"/>
        <v>1</v>
      </c>
      <c r="U178" s="3">
        <f>IF(A178="",0,IF(Q$177="",1,IF(Q$177+$U$89*365&lt;$U$1,1,0)))</f>
        <v>1</v>
      </c>
      <c r="V178" s="163">
        <f>IF(A178="",0,IF(Q$177="",1,IF(Q$177+$V$89*365&lt;$U$1,1,0)))</f>
        <v>1</v>
      </c>
      <c r="W178" s="162" t="str">
        <f>IF(ISERROR(VLOOKUP(H178,'Directive OSH09 (FR)'!$O$6:$P$10,2,FALSE)),"",VLOOKUP(H178,'Directive OSH09 (FR)'!$O$6:$P$10,2,FALSE))</f>
        <v/>
      </c>
      <c r="X178" s="3" t="str">
        <f>IF(ISERROR(VLOOKUP(I178,'Directive OSH09 (FR)'!$O$13:$P$17,2,FALSE)),"",VLOOKUP(I178,'Directive OSH09 (FR)'!$O$13:$P$17,2,FALSE))</f>
        <v/>
      </c>
      <c r="Y178" s="3" t="str">
        <f>IF(J178="","",IF(J178&gt;=161,5,IF(J178&gt;=65,4,IF(J178&gt;=20,3,IF(J178&gt;=9,2,1)))))</f>
        <v/>
      </c>
      <c r="Z178" s="8"/>
      <c r="AA178" s="307"/>
      <c r="AB178" s="307"/>
      <c r="AC178" s="438"/>
      <c r="AD178" s="668"/>
      <c r="AE178" s="659"/>
      <c r="AF178" s="314"/>
      <c r="AG178" s="8"/>
      <c r="AH178" s="8"/>
      <c r="AI178" s="649"/>
    </row>
    <row r="179" spans="1:207" s="319" customFormat="1" ht="12.6" customHeight="1">
      <c r="A179" s="261"/>
      <c r="B179" s="8"/>
      <c r="C179" s="8"/>
      <c r="D179" s="8"/>
      <c r="E179" s="266"/>
      <c r="F179" s="298"/>
      <c r="G179" s="321"/>
      <c r="H179" s="7"/>
      <c r="I179" s="8"/>
      <c r="J179" s="8" t="str">
        <f t="shared" ref="J179:J182" si="174">IF(ISERROR(W179*X179),"",W179*X179)</f>
        <v/>
      </c>
      <c r="K179" s="14" t="str">
        <f>IF(ISERROR(VLOOKUP(Y179,'Directive OSH09 (FR)'!$T$6:$U$10,2,FALSE)),"",VLOOKUP(Y179,'Directive OSH09 (FR)'!$T$6:$U$10,2,FALSE))</f>
        <v/>
      </c>
      <c r="L179" s="126"/>
      <c r="M179" s="127"/>
      <c r="N179" s="27"/>
      <c r="O179" s="27"/>
      <c r="P179" s="27"/>
      <c r="Q179" s="57"/>
      <c r="R179" s="35"/>
      <c r="S179" s="7">
        <f t="shared" si="173"/>
        <v>0</v>
      </c>
      <c r="T179" s="35">
        <f t="shared" si="173"/>
        <v>0</v>
      </c>
      <c r="U179" s="3">
        <f>IF(A179="",0,IF(Q$177="",1,IF(Q$177+$U$89*365&lt;$U$1,1,0)))</f>
        <v>0</v>
      </c>
      <c r="V179" s="163">
        <f>IF(A179="",0,IF(Q$177="",1,IF(Q$177+$V$89*365&lt;$U$1,1,0)))</f>
        <v>0</v>
      </c>
      <c r="W179" s="162" t="str">
        <f>IF(ISERROR(VLOOKUP(H179,'Directive OSH09 (FR)'!$O$6:$P$10,2,FALSE)),"",VLOOKUP(H179,'Directive OSH09 (FR)'!$O$6:$P$10,2,FALSE))</f>
        <v/>
      </c>
      <c r="X179" s="3" t="str">
        <f>IF(ISERROR(VLOOKUP(I179,'Directive OSH09 (FR)'!$O$13:$P$17,2,FALSE)),"",VLOOKUP(I179,'Directive OSH09 (FR)'!$O$13:$P$17,2,FALSE))</f>
        <v/>
      </c>
      <c r="Y179" s="3" t="str">
        <f t="shared" ref="Y179:Y182" si="175">IF(J179="","",IF(J179&gt;=161,5,IF(J179&gt;=65,4,IF(J179&gt;=20,3,IF(J179&gt;=9,2,1)))))</f>
        <v/>
      </c>
      <c r="Z179" s="8"/>
      <c r="AA179" s="307"/>
      <c r="AB179" s="307"/>
      <c r="AC179" s="438"/>
      <c r="AD179" s="668"/>
      <c r="AE179" s="659"/>
      <c r="AF179" s="314"/>
      <c r="AG179" s="8"/>
      <c r="AH179" s="8"/>
      <c r="AI179" s="649"/>
    </row>
    <row r="180" spans="1:207" s="319" customFormat="1" ht="12.6" customHeight="1">
      <c r="A180" s="261"/>
      <c r="B180" s="8"/>
      <c r="C180" s="8"/>
      <c r="D180" s="8"/>
      <c r="E180" s="266"/>
      <c r="F180" s="298"/>
      <c r="G180" s="321"/>
      <c r="H180" s="7"/>
      <c r="I180" s="8"/>
      <c r="J180" s="8" t="str">
        <f t="shared" si="174"/>
        <v/>
      </c>
      <c r="K180" s="14" t="str">
        <f>IF(ISERROR(VLOOKUP(Y180,'Directive OSH09 (FR)'!$T$6:$U$10,2,FALSE)),"",VLOOKUP(Y180,'Directive OSH09 (FR)'!$T$6:$U$10,2,FALSE))</f>
        <v/>
      </c>
      <c r="L180" s="126"/>
      <c r="M180" s="127"/>
      <c r="N180" s="27"/>
      <c r="O180" s="27"/>
      <c r="P180" s="27"/>
      <c r="Q180" s="57"/>
      <c r="R180" s="35"/>
      <c r="S180" s="7">
        <f t="shared" si="173"/>
        <v>0</v>
      </c>
      <c r="T180" s="35">
        <f t="shared" si="173"/>
        <v>0</v>
      </c>
      <c r="U180" s="3">
        <f>IF(A180="",0,IF(Q$177="",1,IF(Q$177+$U$89*365&lt;$U$1,1,0)))</f>
        <v>0</v>
      </c>
      <c r="V180" s="163">
        <f>IF(A180="",0,IF(Q$177="",1,IF(Q$177+$V$89*365&lt;$U$1,1,0)))</f>
        <v>0</v>
      </c>
      <c r="W180" s="162" t="str">
        <f>IF(ISERROR(VLOOKUP(H180,'Directive OSH09 (FR)'!$O$6:$P$10,2,FALSE)),"",VLOOKUP(H180,'Directive OSH09 (FR)'!$O$6:$P$10,2,FALSE))</f>
        <v/>
      </c>
      <c r="X180" s="3" t="str">
        <f>IF(ISERROR(VLOOKUP(I180,'Directive OSH09 (FR)'!$O$13:$P$17,2,FALSE)),"",VLOOKUP(I180,'Directive OSH09 (FR)'!$O$13:$P$17,2,FALSE))</f>
        <v/>
      </c>
      <c r="Y180" s="3" t="str">
        <f t="shared" si="175"/>
        <v/>
      </c>
      <c r="Z180" s="8"/>
      <c r="AA180" s="307"/>
      <c r="AB180" s="307"/>
      <c r="AC180" s="438"/>
      <c r="AD180" s="668"/>
      <c r="AE180" s="659"/>
      <c r="AF180" s="314"/>
      <c r="AG180" s="8"/>
      <c r="AH180" s="8"/>
      <c r="AI180" s="649"/>
    </row>
    <row r="181" spans="1:207" s="319" customFormat="1" ht="12.6" customHeight="1">
      <c r="A181" s="261"/>
      <c r="B181" s="8"/>
      <c r="C181" s="8"/>
      <c r="D181" s="8"/>
      <c r="E181" s="266"/>
      <c r="F181" s="298"/>
      <c r="G181" s="321"/>
      <c r="H181" s="7"/>
      <c r="I181" s="8"/>
      <c r="J181" s="8" t="str">
        <f t="shared" si="174"/>
        <v/>
      </c>
      <c r="K181" s="14" t="str">
        <f>IF(ISERROR(VLOOKUP(Y181,'Directive OSH09 (FR)'!$T$6:$U$10,2,FALSE)),"",VLOOKUP(Y181,'Directive OSH09 (FR)'!$T$6:$U$10,2,FALSE))</f>
        <v/>
      </c>
      <c r="L181" s="126"/>
      <c r="M181" s="127"/>
      <c r="N181" s="27"/>
      <c r="O181" s="27"/>
      <c r="P181" s="27"/>
      <c r="Q181" s="57"/>
      <c r="R181" s="35"/>
      <c r="S181" s="7">
        <f t="shared" si="173"/>
        <v>0</v>
      </c>
      <c r="T181" s="35">
        <f t="shared" si="173"/>
        <v>0</v>
      </c>
      <c r="U181" s="3">
        <f>IF(A181="",0,IF(Q$177="",1,IF(Q$177+$U$89*365&lt;$U$1,1,0)))</f>
        <v>0</v>
      </c>
      <c r="V181" s="163">
        <f>IF(A181="",0,IF(Q$177="",1,IF(Q$177+$V$89*365&lt;$U$1,1,0)))</f>
        <v>0</v>
      </c>
      <c r="W181" s="162" t="str">
        <f>IF(ISERROR(VLOOKUP(H181,'Directive OSH09 (FR)'!$O$6:$P$10,2,FALSE)),"",VLOOKUP(H181,'Directive OSH09 (FR)'!$O$6:$P$10,2,FALSE))</f>
        <v/>
      </c>
      <c r="X181" s="3" t="str">
        <f>IF(ISERROR(VLOOKUP(I181,'Directive OSH09 (FR)'!$O$13:$P$17,2,FALSE)),"",VLOOKUP(I181,'Directive OSH09 (FR)'!$O$13:$P$17,2,FALSE))</f>
        <v/>
      </c>
      <c r="Y181" s="3" t="str">
        <f t="shared" si="175"/>
        <v/>
      </c>
      <c r="Z181" s="8"/>
      <c r="AA181" s="307"/>
      <c r="AB181" s="307"/>
      <c r="AC181" s="438"/>
      <c r="AD181" s="668"/>
      <c r="AE181" s="660"/>
      <c r="AF181" s="661"/>
      <c r="AG181" s="662"/>
      <c r="AH181" s="662"/>
      <c r="AI181" s="663"/>
    </row>
    <row r="182" spans="1:207" s="319" customFormat="1" ht="5.25" customHeight="1">
      <c r="A182" s="405"/>
      <c r="B182" s="62"/>
      <c r="C182" s="62"/>
      <c r="D182" s="62"/>
      <c r="E182" s="293"/>
      <c r="F182" s="299"/>
      <c r="G182" s="461"/>
      <c r="H182" s="61"/>
      <c r="I182" s="62"/>
      <c r="J182" s="62" t="str">
        <f t="shared" si="174"/>
        <v/>
      </c>
      <c r="K182" s="63" t="str">
        <f>IF(ISERROR(VLOOKUP(Y182,'Directive OSH09 (FR)'!$T$6:$U$10,2,FALSE)),"",VLOOKUP(Y182,'Directive OSH09 (FR)'!$T$6:$U$10,2,FALSE))</f>
        <v/>
      </c>
      <c r="L182" s="73"/>
      <c r="M182" s="74"/>
      <c r="N182" s="74"/>
      <c r="O182" s="74"/>
      <c r="P182" s="74"/>
      <c r="Q182" s="75"/>
      <c r="R182" s="76"/>
      <c r="S182" s="61">
        <f t="shared" si="173"/>
        <v>0</v>
      </c>
      <c r="T182" s="66">
        <f t="shared" si="173"/>
        <v>0</v>
      </c>
      <c r="U182" s="61">
        <f>IF(A182="",0,IF(Q$177="",1,IF(Q$177+$U$89*365&lt;$U$1,1,0)))</f>
        <v>0</v>
      </c>
      <c r="V182" s="66">
        <f>IF(A182="",0,IF(Q$177="",1,IF(Q$177+$V$89*365&lt;$U$1,1,0)))</f>
        <v>0</v>
      </c>
      <c r="W182" s="166" t="str">
        <f>IF(ISERROR(VLOOKUP(H182,'Directive OSH09 (FR)'!$O$6:$P$10,2,FALSE)),"",VLOOKUP(H182,'Directive OSH09 (FR)'!$O$6:$P$10,2,FALSE))</f>
        <v/>
      </c>
      <c r="X182" s="167" t="str">
        <f>IF(ISERROR(VLOOKUP(I182,'Directive OSH09 (FR)'!$O$13:$P$17,2,FALSE)),"",VLOOKUP(I182,'Directive OSH09 (FR)'!$O$13:$P$17,2,FALSE))</f>
        <v/>
      </c>
      <c r="Y182" s="167" t="str">
        <f t="shared" si="175"/>
        <v/>
      </c>
      <c r="Z182" s="8"/>
      <c r="AA182" s="307"/>
      <c r="AB182" s="307"/>
      <c r="AC182" s="438"/>
      <c r="AD182" s="641"/>
      <c r="AE182" s="669"/>
      <c r="AF182" s="670"/>
      <c r="AG182" s="671"/>
      <c r="AH182" s="671"/>
      <c r="AI182" s="672"/>
    </row>
    <row r="183" spans="1:207" s="319" customFormat="1">
      <c r="A183" s="406"/>
      <c r="F183" s="296"/>
      <c r="K183" s="3"/>
      <c r="L183" s="3"/>
      <c r="M183" s="3"/>
      <c r="N183" s="3"/>
      <c r="O183" s="3"/>
      <c r="P183" s="3"/>
      <c r="Q183" s="3"/>
      <c r="R183" s="3"/>
      <c r="S183" s="3"/>
      <c r="T183" s="3"/>
      <c r="Z183" s="3"/>
    </row>
  </sheetData>
  <sheetProtection insertRows="0" selectLockedCells="1"/>
  <mergeCells count="6">
    <mergeCell ref="D8:G8"/>
    <mergeCell ref="S10:Y10"/>
    <mergeCell ref="Z10:AD10"/>
    <mergeCell ref="AE10:AI10"/>
    <mergeCell ref="G10:K10"/>
    <mergeCell ref="L10:R10"/>
  </mergeCells>
  <phoneticPr fontId="4" type="noConversion"/>
  <conditionalFormatting sqref="K183:T65551 K11:Y11 V1:Y1 AI11">
    <cfRule type="cellIs" dxfId="10022" priority="973" stopIfTrue="1" operator="equal">
      <formula>"5-Risque Intolérable"</formula>
    </cfRule>
    <cfRule type="cellIs" dxfId="10021" priority="974" stopIfTrue="1" operator="equal">
      <formula>"4-Risque Substantiel"</formula>
    </cfRule>
    <cfRule type="cellIs" dxfId="10020" priority="975" stopIfTrue="1" operator="between">
      <formula>"2-Risque Tolérable"</formula>
      <formula>"3-Risque Modéré"</formula>
    </cfRule>
  </conditionalFormatting>
  <conditionalFormatting sqref="N100:P100 N12:P12 R12 R100 N18:P18 R18 N24:P24 R24 N32:P32 R32 N39:P39 R39 N45:P45 R45 N51:P51 R51 N57:P57 R57 N65:P65 R65 N71:P71 R71 N77:P77 R77 N83:P83 R83 N89:P89 R89 N95:P95 R95 N106:P106 R106 N112:P112 R112 N118:P118 R118 N124:P124 R124 N149:P149 R149 N159:P159 R159 N165:P165 R165 N171:P171 R171 N177:P177 R177 N140:P140 R140 AI68:AI71 K68:K71 K93:K95 AI93:AI95 AI99:AI100 K99:K100 K105:K106 AI105:AI106 AI108:AI112 K131:K133 AI131:AI133 AI148:AI149 K158:K159 AI158:AI159 AI162:AI165 K162:K165 K168:K171 AI168:AI171 AI174:AI182 K174:K182 AI55:AI57 K55:K57 AI38:AI45 K38:K45 K108:K112 K114:K124 AI114:AI124 K12 AI12 K64:K65 AI64:AI65 AI31:AI32 K31:K32 AI16:AI18 K16:K18 K49:K51 AI49:AI51 K148:K149 AI23:AI24 K23:K24 AI140 K140 AI21 AI35 K21 K35 K73:K89 AI73:AI89">
    <cfRule type="expression" dxfId="10019" priority="976" stopIfTrue="1">
      <formula>LEFT(K12,1)="5"</formula>
    </cfRule>
    <cfRule type="expression" dxfId="10018" priority="977" stopIfTrue="1">
      <formula>LEFT(K12,1)="4"</formula>
    </cfRule>
    <cfRule type="expression" dxfId="10017" priority="978" stopIfTrue="1">
      <formula>OR(LEFT(K12,1)="3",LEFT(K12,1)="2")</formula>
    </cfRule>
  </conditionalFormatting>
  <conditionalFormatting sqref="M12 M100 M18 M24 M32 M39 M45 M51 M57 M65 M71 M77 M83 M89 M95 M106 M112 M118 M124 M149 M159 M165 M171 M177 M140">
    <cfRule type="expression" dxfId="10016" priority="981" stopIfTrue="1">
      <formula>$T12=1</formula>
    </cfRule>
    <cfRule type="expression" dxfId="10015" priority="982" stopIfTrue="1">
      <formula>$T12=0</formula>
    </cfRule>
  </conditionalFormatting>
  <conditionalFormatting sqref="D8:G8">
    <cfRule type="expression" dxfId="10014" priority="983" stopIfTrue="1">
      <formula>($F$9&lt;=0.85*$C$7)</formula>
    </cfRule>
  </conditionalFormatting>
  <conditionalFormatting sqref="L12">
    <cfRule type="expression" dxfId="10013" priority="979" stopIfTrue="1">
      <formula>$S12=1</formula>
    </cfRule>
    <cfRule type="expression" dxfId="10012" priority="980" stopIfTrue="1">
      <formula>$S12=0</formula>
    </cfRule>
  </conditionalFormatting>
  <conditionalFormatting sqref="L18">
    <cfRule type="expression" dxfId="10011" priority="953">
      <formula>$S$18=0</formula>
    </cfRule>
    <cfRule type="expression" dxfId="10010" priority="954">
      <formula>$S$18=1</formula>
    </cfRule>
  </conditionalFormatting>
  <conditionalFormatting sqref="L24">
    <cfRule type="expression" dxfId="10009" priority="951">
      <formula>$S$24=1</formula>
    </cfRule>
    <cfRule type="expression" dxfId="10008" priority="952">
      <formula>$S$24=0</formula>
    </cfRule>
  </conditionalFormatting>
  <conditionalFormatting sqref="L32">
    <cfRule type="expression" dxfId="10007" priority="949">
      <formula>$S$32=1</formula>
    </cfRule>
    <cfRule type="expression" dxfId="10006" priority="950">
      <formula>$S$32=0</formula>
    </cfRule>
  </conditionalFormatting>
  <conditionalFormatting sqref="L39">
    <cfRule type="expression" dxfId="10005" priority="947">
      <formula>$S$39=1</formula>
    </cfRule>
    <cfRule type="expression" dxfId="10004" priority="948">
      <formula>$S$39=0</formula>
    </cfRule>
  </conditionalFormatting>
  <conditionalFormatting sqref="L100 L12 L18 L24 L32 L39 L45 L51 L57 L65 L71 L77 L83 L89 L95 L106 L112 L118 L124 L149 L159 L165 L171 L177 L140">
    <cfRule type="expression" dxfId="10003" priority="942" stopIfTrue="1">
      <formula>$S12=1</formula>
    </cfRule>
    <cfRule type="expression" dxfId="10002" priority="943" stopIfTrue="1">
      <formula>$S12=0</formula>
    </cfRule>
  </conditionalFormatting>
  <conditionalFormatting sqref="L100 L12 L18 L24 L32 L39 L45 L51 L57 L65 L71 L77 L83 L89 L95 L106 L112 L118 L124 L149 L159 L165 L171 L177 L140">
    <cfRule type="expression" dxfId="10001" priority="937" stopIfTrue="1">
      <formula>$S12=1</formula>
    </cfRule>
    <cfRule type="expression" dxfId="10000" priority="938" stopIfTrue="1">
      <formula>$S12=0</formula>
    </cfRule>
  </conditionalFormatting>
  <conditionalFormatting sqref="L18">
    <cfRule type="expression" dxfId="9999" priority="911" stopIfTrue="1">
      <formula>$S18=1</formula>
    </cfRule>
    <cfRule type="expression" dxfId="9998" priority="912" stopIfTrue="1">
      <formula>$S18=0</formula>
    </cfRule>
  </conditionalFormatting>
  <conditionalFormatting sqref="L24">
    <cfRule type="expression" dxfId="9997" priority="909" stopIfTrue="1">
      <formula>$S24=1</formula>
    </cfRule>
    <cfRule type="expression" dxfId="9996" priority="910" stopIfTrue="1">
      <formula>$S24=0</formula>
    </cfRule>
  </conditionalFormatting>
  <conditionalFormatting sqref="L32">
    <cfRule type="expression" dxfId="9995" priority="907" stopIfTrue="1">
      <formula>$S32=1</formula>
    </cfRule>
    <cfRule type="expression" dxfId="9994" priority="908" stopIfTrue="1">
      <formula>$S32=0</formula>
    </cfRule>
  </conditionalFormatting>
  <conditionalFormatting sqref="L39">
    <cfRule type="expression" dxfId="9993" priority="905" stopIfTrue="1">
      <formula>$S39=1</formula>
    </cfRule>
    <cfRule type="expression" dxfId="9992" priority="906" stopIfTrue="1">
      <formula>$S39=0</formula>
    </cfRule>
  </conditionalFormatting>
  <conditionalFormatting sqref="L45">
    <cfRule type="expression" dxfId="9991" priority="903" stopIfTrue="1">
      <formula>$S45=1</formula>
    </cfRule>
    <cfRule type="expression" dxfId="9990" priority="904" stopIfTrue="1">
      <formula>$S45=0</formula>
    </cfRule>
  </conditionalFormatting>
  <conditionalFormatting sqref="L51">
    <cfRule type="expression" dxfId="9989" priority="901" stopIfTrue="1">
      <formula>$S51=1</formula>
    </cfRule>
    <cfRule type="expression" dxfId="9988" priority="902" stopIfTrue="1">
      <formula>$S51=0</formula>
    </cfRule>
  </conditionalFormatting>
  <conditionalFormatting sqref="L57">
    <cfRule type="expression" dxfId="9987" priority="899" stopIfTrue="1">
      <formula>$S57=1</formula>
    </cfRule>
    <cfRule type="expression" dxfId="9986" priority="900" stopIfTrue="1">
      <formula>$S57=0</formula>
    </cfRule>
  </conditionalFormatting>
  <conditionalFormatting sqref="L65">
    <cfRule type="expression" dxfId="9985" priority="897" stopIfTrue="1">
      <formula>$S65=1</formula>
    </cfRule>
    <cfRule type="expression" dxfId="9984" priority="898" stopIfTrue="1">
      <formula>$S65=0</formula>
    </cfRule>
  </conditionalFormatting>
  <conditionalFormatting sqref="L71">
    <cfRule type="expression" dxfId="9983" priority="895" stopIfTrue="1">
      <formula>$S71=1</formula>
    </cfRule>
    <cfRule type="expression" dxfId="9982" priority="896" stopIfTrue="1">
      <formula>$S71=0</formula>
    </cfRule>
  </conditionalFormatting>
  <conditionalFormatting sqref="L77">
    <cfRule type="expression" dxfId="9981" priority="893" stopIfTrue="1">
      <formula>$S77=1</formula>
    </cfRule>
    <cfRule type="expression" dxfId="9980" priority="894" stopIfTrue="1">
      <formula>$S77=0</formula>
    </cfRule>
  </conditionalFormatting>
  <conditionalFormatting sqref="L83">
    <cfRule type="expression" dxfId="9979" priority="891" stopIfTrue="1">
      <formula>$S83=1</formula>
    </cfRule>
    <cfRule type="expression" dxfId="9978" priority="892" stopIfTrue="1">
      <formula>$S83=0</formula>
    </cfRule>
  </conditionalFormatting>
  <conditionalFormatting sqref="L89">
    <cfRule type="expression" dxfId="9977" priority="889" stopIfTrue="1">
      <formula>$S89=1</formula>
    </cfRule>
    <cfRule type="expression" dxfId="9976" priority="890" stopIfTrue="1">
      <formula>$S89=0</formula>
    </cfRule>
  </conditionalFormatting>
  <conditionalFormatting sqref="L95">
    <cfRule type="expression" dxfId="9975" priority="887" stopIfTrue="1">
      <formula>$S95=1</formula>
    </cfRule>
    <cfRule type="expression" dxfId="9974" priority="888" stopIfTrue="1">
      <formula>$S95=0</formula>
    </cfRule>
  </conditionalFormatting>
  <conditionalFormatting sqref="L106">
    <cfRule type="expression" dxfId="9973" priority="885" stopIfTrue="1">
      <formula>$S106=1</formula>
    </cfRule>
    <cfRule type="expression" dxfId="9972" priority="886" stopIfTrue="1">
      <formula>$S106=0</formula>
    </cfRule>
  </conditionalFormatting>
  <conditionalFormatting sqref="L112">
    <cfRule type="expression" dxfId="9971" priority="883" stopIfTrue="1">
      <formula>$S112=1</formula>
    </cfRule>
    <cfRule type="expression" dxfId="9970" priority="884" stopIfTrue="1">
      <formula>$S112=0</formula>
    </cfRule>
  </conditionalFormatting>
  <conditionalFormatting sqref="L118">
    <cfRule type="expression" dxfId="9969" priority="881" stopIfTrue="1">
      <formula>$S118=1</formula>
    </cfRule>
    <cfRule type="expression" dxfId="9968" priority="882" stopIfTrue="1">
      <formula>$S118=0</formula>
    </cfRule>
  </conditionalFormatting>
  <conditionalFormatting sqref="L124">
    <cfRule type="expression" dxfId="9967" priority="879" stopIfTrue="1">
      <formula>$S124=1</formula>
    </cfRule>
    <cfRule type="expression" dxfId="9966" priority="880" stopIfTrue="1">
      <formula>$S124=0</formula>
    </cfRule>
  </conditionalFormatting>
  <conditionalFormatting sqref="L149">
    <cfRule type="expression" dxfId="9965" priority="877" stopIfTrue="1">
      <formula>$S149=1</formula>
    </cfRule>
    <cfRule type="expression" dxfId="9964" priority="878" stopIfTrue="1">
      <formula>$S149=0</formula>
    </cfRule>
  </conditionalFormatting>
  <conditionalFormatting sqref="L159">
    <cfRule type="expression" dxfId="9963" priority="875" stopIfTrue="1">
      <formula>$S159=1</formula>
    </cfRule>
    <cfRule type="expression" dxfId="9962" priority="876" stopIfTrue="1">
      <formula>$S159=0</formula>
    </cfRule>
  </conditionalFormatting>
  <conditionalFormatting sqref="L165">
    <cfRule type="expression" dxfId="9961" priority="873" stopIfTrue="1">
      <formula>$S165=1</formula>
    </cfRule>
    <cfRule type="expression" dxfId="9960" priority="874" stopIfTrue="1">
      <formula>$S165=0</formula>
    </cfRule>
  </conditionalFormatting>
  <conditionalFormatting sqref="L171">
    <cfRule type="expression" dxfId="9959" priority="871" stopIfTrue="1">
      <formula>$S171=1</formula>
    </cfRule>
    <cfRule type="expression" dxfId="9958" priority="872" stopIfTrue="1">
      <formula>$S171=0</formula>
    </cfRule>
  </conditionalFormatting>
  <conditionalFormatting sqref="L177">
    <cfRule type="expression" dxfId="9957" priority="869" stopIfTrue="1">
      <formula>$S177=1</formula>
    </cfRule>
    <cfRule type="expression" dxfId="9956" priority="870" stopIfTrue="1">
      <formula>$S177=0</formula>
    </cfRule>
  </conditionalFormatting>
  <conditionalFormatting sqref="L140">
    <cfRule type="expression" dxfId="9955" priority="865" stopIfTrue="1">
      <formula>$S140=1</formula>
    </cfRule>
    <cfRule type="expression" dxfId="9954" priority="866" stopIfTrue="1">
      <formula>$S140=0</formula>
    </cfRule>
  </conditionalFormatting>
  <conditionalFormatting sqref="K13:K14">
    <cfRule type="expression" dxfId="9953" priority="350" stopIfTrue="1">
      <formula>LEFT(K13,1)="5"</formula>
    </cfRule>
    <cfRule type="expression" dxfId="9952" priority="351" stopIfTrue="1">
      <formula>LEFT(K13,1)="4"</formula>
    </cfRule>
    <cfRule type="expression" dxfId="9951" priority="352" stopIfTrue="1">
      <formula>OR(LEFT(K13,1)="3",LEFT(K13,1)="2")</formula>
    </cfRule>
  </conditionalFormatting>
  <conditionalFormatting sqref="K13:K14">
    <cfRule type="expression" dxfId="9950" priority="347" stopIfTrue="1">
      <formula>LEFT(K13,1)="5"</formula>
    </cfRule>
    <cfRule type="expression" dxfId="9949" priority="348" stopIfTrue="1">
      <formula>LEFT(K13,1)="4"</formula>
    </cfRule>
    <cfRule type="expression" dxfId="9948" priority="349" stopIfTrue="1">
      <formula>OR(LEFT(K13,1)="3",LEFT(K13,1)="2")</formula>
    </cfRule>
  </conditionalFormatting>
  <conditionalFormatting sqref="K13:K14">
    <cfRule type="expression" dxfId="9947" priority="344" stopIfTrue="1">
      <formula>LEFT(K13,1)="5"</formula>
    </cfRule>
    <cfRule type="expression" dxfId="9946" priority="345" stopIfTrue="1">
      <formula>LEFT(K13,1)="4"</formula>
    </cfRule>
    <cfRule type="expression" dxfId="9945" priority="346" stopIfTrue="1">
      <formula>OR(LEFT(K13,1)="3",LEFT(K13,1)="2")</formula>
    </cfRule>
  </conditionalFormatting>
  <conditionalFormatting sqref="K19:K20">
    <cfRule type="expression" dxfId="9944" priority="341" stopIfTrue="1">
      <formula>LEFT(K19,1)="5"</formula>
    </cfRule>
    <cfRule type="expression" dxfId="9943" priority="342" stopIfTrue="1">
      <formula>LEFT(K19,1)="4"</formula>
    </cfRule>
    <cfRule type="expression" dxfId="9942" priority="343" stopIfTrue="1">
      <formula>OR(LEFT(K19,1)="3",LEFT(K19,1)="2")</formula>
    </cfRule>
  </conditionalFormatting>
  <conditionalFormatting sqref="K19:K20">
    <cfRule type="expression" dxfId="9941" priority="338" stopIfTrue="1">
      <formula>LEFT(K19,1)="5"</formula>
    </cfRule>
    <cfRule type="expression" dxfId="9940" priority="339" stopIfTrue="1">
      <formula>LEFT(K19,1)="4"</formula>
    </cfRule>
    <cfRule type="expression" dxfId="9939" priority="340" stopIfTrue="1">
      <formula>OR(LEFT(K19,1)="3",LEFT(K19,1)="2")</formula>
    </cfRule>
  </conditionalFormatting>
  <conditionalFormatting sqref="K19:K20">
    <cfRule type="expression" dxfId="9938" priority="335" stopIfTrue="1">
      <formula>LEFT(K19,1)="5"</formula>
    </cfRule>
    <cfRule type="expression" dxfId="9937" priority="336" stopIfTrue="1">
      <formula>LEFT(K19,1)="4"</formula>
    </cfRule>
    <cfRule type="expression" dxfId="9936" priority="337" stopIfTrue="1">
      <formula>OR(LEFT(K19,1)="3",LEFT(K19,1)="2")</formula>
    </cfRule>
  </conditionalFormatting>
  <conditionalFormatting sqref="AI33:AI36 K33:K37">
    <cfRule type="expression" dxfId="9935" priority="314" stopIfTrue="1">
      <formula>LEFT(K33,1)="5"</formula>
    </cfRule>
    <cfRule type="expression" dxfId="9934" priority="315" stopIfTrue="1">
      <formula>LEFT(K33,1)="4"</formula>
    </cfRule>
    <cfRule type="expression" dxfId="9933" priority="316" stopIfTrue="1">
      <formula>OR(LEFT(K33,1)="3",LEFT(K33,1)="2")</formula>
    </cfRule>
  </conditionalFormatting>
  <conditionalFormatting sqref="K46:K48">
    <cfRule type="expression" dxfId="9932" priority="311" stopIfTrue="1">
      <formula>LEFT(K46,1)="5"</formula>
    </cfRule>
    <cfRule type="expression" dxfId="9931" priority="312" stopIfTrue="1">
      <formula>LEFT(K46,1)="4"</formula>
    </cfRule>
    <cfRule type="expression" dxfId="9930" priority="313" stopIfTrue="1">
      <formula>OR(LEFT(K46,1)="3",LEFT(K46,1)="2")</formula>
    </cfRule>
  </conditionalFormatting>
  <conditionalFormatting sqref="K46:K48">
    <cfRule type="expression" dxfId="9929" priority="308" stopIfTrue="1">
      <formula>LEFT(K46,1)="5"</formula>
    </cfRule>
    <cfRule type="expression" dxfId="9928" priority="309" stopIfTrue="1">
      <formula>LEFT(K46,1)="4"</formula>
    </cfRule>
    <cfRule type="expression" dxfId="9927" priority="310" stopIfTrue="1">
      <formula>OR(LEFT(K46,1)="3",LEFT(K46,1)="2")</formula>
    </cfRule>
  </conditionalFormatting>
  <conditionalFormatting sqref="K46:K48">
    <cfRule type="expression" dxfId="9926" priority="305" stopIfTrue="1">
      <formula>LEFT(K46,1)="5"</formula>
    </cfRule>
    <cfRule type="expression" dxfId="9925" priority="306" stopIfTrue="1">
      <formula>LEFT(K46,1)="4"</formula>
    </cfRule>
    <cfRule type="expression" dxfId="9924" priority="307" stopIfTrue="1">
      <formula>OR(LEFT(K46,1)="3",LEFT(K46,1)="2")</formula>
    </cfRule>
  </conditionalFormatting>
  <conditionalFormatting sqref="K52:K54">
    <cfRule type="expression" dxfId="9923" priority="302" stopIfTrue="1">
      <formula>LEFT(K52,1)="5"</formula>
    </cfRule>
    <cfRule type="expression" dxfId="9922" priority="303" stopIfTrue="1">
      <formula>LEFT(K52,1)="4"</formula>
    </cfRule>
    <cfRule type="expression" dxfId="9921" priority="304" stopIfTrue="1">
      <formula>OR(LEFT(K52,1)="3",LEFT(K52,1)="2")</formula>
    </cfRule>
  </conditionalFormatting>
  <conditionalFormatting sqref="K52:K54">
    <cfRule type="expression" dxfId="9920" priority="299" stopIfTrue="1">
      <formula>LEFT(K52,1)="5"</formula>
    </cfRule>
    <cfRule type="expression" dxfId="9919" priority="300" stopIfTrue="1">
      <formula>LEFT(K52,1)="4"</formula>
    </cfRule>
    <cfRule type="expression" dxfId="9918" priority="301" stopIfTrue="1">
      <formula>OR(LEFT(K52,1)="3",LEFT(K52,1)="2")</formula>
    </cfRule>
  </conditionalFormatting>
  <conditionalFormatting sqref="K52:K54">
    <cfRule type="expression" dxfId="9917" priority="296" stopIfTrue="1">
      <formula>LEFT(K52,1)="5"</formula>
    </cfRule>
    <cfRule type="expression" dxfId="9916" priority="297" stopIfTrue="1">
      <formula>LEFT(K52,1)="4"</formula>
    </cfRule>
    <cfRule type="expression" dxfId="9915" priority="298" stopIfTrue="1">
      <formula>OR(LEFT(K52,1)="3",LEFT(K52,1)="2")</formula>
    </cfRule>
  </conditionalFormatting>
  <conditionalFormatting sqref="K58:K63">
    <cfRule type="expression" dxfId="9914" priority="293" stopIfTrue="1">
      <formula>LEFT(K58,1)="5"</formula>
    </cfRule>
    <cfRule type="expression" dxfId="9913" priority="294" stopIfTrue="1">
      <formula>LEFT(K58,1)="4"</formula>
    </cfRule>
    <cfRule type="expression" dxfId="9912" priority="295" stopIfTrue="1">
      <formula>OR(LEFT(K58,1)="3",LEFT(K58,1)="2")</formula>
    </cfRule>
  </conditionalFormatting>
  <conditionalFormatting sqref="K58:K63">
    <cfRule type="expression" dxfId="9911" priority="290" stopIfTrue="1">
      <formula>LEFT(K58,1)="5"</formula>
    </cfRule>
    <cfRule type="expression" dxfId="9910" priority="291" stopIfTrue="1">
      <formula>LEFT(K58,1)="4"</formula>
    </cfRule>
    <cfRule type="expression" dxfId="9909" priority="292" stopIfTrue="1">
      <formula>OR(LEFT(K58,1)="3",LEFT(K58,1)="2")</formula>
    </cfRule>
  </conditionalFormatting>
  <conditionalFormatting sqref="K58:K63">
    <cfRule type="expression" dxfId="9908" priority="287" stopIfTrue="1">
      <formula>LEFT(K58,1)="5"</formula>
    </cfRule>
    <cfRule type="expression" dxfId="9907" priority="288" stopIfTrue="1">
      <formula>LEFT(K58,1)="4"</formula>
    </cfRule>
    <cfRule type="expression" dxfId="9906" priority="289" stopIfTrue="1">
      <formula>OR(LEFT(K58,1)="3",LEFT(K58,1)="2")</formula>
    </cfRule>
  </conditionalFormatting>
  <conditionalFormatting sqref="K66">
    <cfRule type="expression" dxfId="9905" priority="284" stopIfTrue="1">
      <formula>LEFT(K66,1)="5"</formula>
    </cfRule>
    <cfRule type="expression" dxfId="9904" priority="285" stopIfTrue="1">
      <formula>LEFT(K66,1)="4"</formula>
    </cfRule>
    <cfRule type="expression" dxfId="9903" priority="286" stopIfTrue="1">
      <formula>OR(LEFT(K66,1)="3",LEFT(K66,1)="2")</formula>
    </cfRule>
  </conditionalFormatting>
  <conditionalFormatting sqref="K66">
    <cfRule type="expression" dxfId="9902" priority="281" stopIfTrue="1">
      <formula>LEFT(K66,1)="5"</formula>
    </cfRule>
    <cfRule type="expression" dxfId="9901" priority="282" stopIfTrue="1">
      <formula>LEFT(K66,1)="4"</formula>
    </cfRule>
    <cfRule type="expression" dxfId="9900" priority="283" stopIfTrue="1">
      <formula>OR(LEFT(K66,1)="3",LEFT(K66,1)="2")</formula>
    </cfRule>
  </conditionalFormatting>
  <conditionalFormatting sqref="K66">
    <cfRule type="expression" dxfId="9899" priority="278" stopIfTrue="1">
      <formula>LEFT(K66,1)="5"</formula>
    </cfRule>
    <cfRule type="expression" dxfId="9898" priority="279" stopIfTrue="1">
      <formula>LEFT(K66,1)="4"</formula>
    </cfRule>
    <cfRule type="expression" dxfId="9897" priority="280" stopIfTrue="1">
      <formula>OR(LEFT(K66,1)="3",LEFT(K66,1)="2")</formula>
    </cfRule>
  </conditionalFormatting>
  <conditionalFormatting sqref="K92">
    <cfRule type="expression" dxfId="9896" priority="275" stopIfTrue="1">
      <formula>LEFT(K92,1)="5"</formula>
    </cfRule>
    <cfRule type="expression" dxfId="9895" priority="276" stopIfTrue="1">
      <formula>LEFT(K92,1)="4"</formula>
    </cfRule>
    <cfRule type="expression" dxfId="9894" priority="277" stopIfTrue="1">
      <formula>OR(LEFT(K92,1)="3",LEFT(K92,1)="2")</formula>
    </cfRule>
  </conditionalFormatting>
  <conditionalFormatting sqref="K92">
    <cfRule type="expression" dxfId="9893" priority="272" stopIfTrue="1">
      <formula>LEFT(K92,1)="5"</formula>
    </cfRule>
    <cfRule type="expression" dxfId="9892" priority="273" stopIfTrue="1">
      <formula>LEFT(K92,1)="4"</formula>
    </cfRule>
    <cfRule type="expression" dxfId="9891" priority="274" stopIfTrue="1">
      <formula>OR(LEFT(K92,1)="3",LEFT(K92,1)="2")</formula>
    </cfRule>
  </conditionalFormatting>
  <conditionalFormatting sqref="K92">
    <cfRule type="expression" dxfId="9890" priority="269" stopIfTrue="1">
      <formula>LEFT(K92,1)="5"</formula>
    </cfRule>
    <cfRule type="expression" dxfId="9889" priority="270" stopIfTrue="1">
      <formula>LEFT(K92,1)="4"</formula>
    </cfRule>
    <cfRule type="expression" dxfId="9888" priority="271" stopIfTrue="1">
      <formula>OR(LEFT(K92,1)="3",LEFT(K92,1)="2")</formula>
    </cfRule>
  </conditionalFormatting>
  <conditionalFormatting sqref="K90">
    <cfRule type="expression" dxfId="9887" priority="266" stopIfTrue="1">
      <formula>LEFT(K90,1)="5"</formula>
    </cfRule>
    <cfRule type="expression" dxfId="9886" priority="267" stopIfTrue="1">
      <formula>LEFT(K90,1)="4"</formula>
    </cfRule>
    <cfRule type="expression" dxfId="9885" priority="268" stopIfTrue="1">
      <formula>OR(LEFT(K90,1)="3",LEFT(K90,1)="2")</formula>
    </cfRule>
  </conditionalFormatting>
  <conditionalFormatting sqref="K90">
    <cfRule type="expression" dxfId="9884" priority="263" stopIfTrue="1">
      <formula>LEFT(K90,1)="5"</formula>
    </cfRule>
    <cfRule type="expression" dxfId="9883" priority="264" stopIfTrue="1">
      <formula>LEFT(K90,1)="4"</formula>
    </cfRule>
    <cfRule type="expression" dxfId="9882" priority="265" stopIfTrue="1">
      <formula>OR(LEFT(K90,1)="3",LEFT(K90,1)="2")</formula>
    </cfRule>
  </conditionalFormatting>
  <conditionalFormatting sqref="K90">
    <cfRule type="expression" dxfId="9881" priority="260" stopIfTrue="1">
      <formula>LEFT(K90,1)="5"</formula>
    </cfRule>
    <cfRule type="expression" dxfId="9880" priority="261" stopIfTrue="1">
      <formula>LEFT(K90,1)="4"</formula>
    </cfRule>
    <cfRule type="expression" dxfId="9879" priority="262" stopIfTrue="1">
      <formula>OR(LEFT(K90,1)="3",LEFT(K90,1)="2")</formula>
    </cfRule>
  </conditionalFormatting>
  <conditionalFormatting sqref="K91">
    <cfRule type="expression" dxfId="9878" priority="257" stopIfTrue="1">
      <formula>LEFT(K91,1)="5"</formula>
    </cfRule>
    <cfRule type="expression" dxfId="9877" priority="258" stopIfTrue="1">
      <formula>LEFT(K91,1)="4"</formula>
    </cfRule>
    <cfRule type="expression" dxfId="9876" priority="259" stopIfTrue="1">
      <formula>OR(LEFT(K91,1)="3",LEFT(K91,1)="2")</formula>
    </cfRule>
  </conditionalFormatting>
  <conditionalFormatting sqref="K98">
    <cfRule type="expression" dxfId="9875" priority="254" stopIfTrue="1">
      <formula>LEFT(K98,1)="5"</formula>
    </cfRule>
    <cfRule type="expression" dxfId="9874" priority="255" stopIfTrue="1">
      <formula>LEFT(K98,1)="4"</formula>
    </cfRule>
    <cfRule type="expression" dxfId="9873" priority="256" stopIfTrue="1">
      <formula>OR(LEFT(K98,1)="3",LEFT(K98,1)="2")</formula>
    </cfRule>
  </conditionalFormatting>
  <conditionalFormatting sqref="K98">
    <cfRule type="expression" dxfId="9872" priority="251" stopIfTrue="1">
      <formula>LEFT(K98,1)="5"</formula>
    </cfRule>
    <cfRule type="expression" dxfId="9871" priority="252" stopIfTrue="1">
      <formula>LEFT(K98,1)="4"</formula>
    </cfRule>
    <cfRule type="expression" dxfId="9870" priority="253" stopIfTrue="1">
      <formula>OR(LEFT(K98,1)="3",LEFT(K98,1)="2")</formula>
    </cfRule>
  </conditionalFormatting>
  <conditionalFormatting sqref="K98">
    <cfRule type="expression" dxfId="9869" priority="248" stopIfTrue="1">
      <formula>LEFT(K98,1)="5"</formula>
    </cfRule>
    <cfRule type="expression" dxfId="9868" priority="249" stopIfTrue="1">
      <formula>LEFT(K98,1)="4"</formula>
    </cfRule>
    <cfRule type="expression" dxfId="9867" priority="250" stopIfTrue="1">
      <formula>OR(LEFT(K98,1)="3",LEFT(K98,1)="2")</formula>
    </cfRule>
  </conditionalFormatting>
  <conditionalFormatting sqref="K101:K104">
    <cfRule type="expression" dxfId="9866" priority="236" stopIfTrue="1">
      <formula>LEFT(K101,1)="5"</formula>
    </cfRule>
    <cfRule type="expression" dxfId="9865" priority="237" stopIfTrue="1">
      <formula>LEFT(K101,1)="4"</formula>
    </cfRule>
    <cfRule type="expression" dxfId="9864" priority="238" stopIfTrue="1">
      <formula>OR(LEFT(K101,1)="3",LEFT(K101,1)="2")</formula>
    </cfRule>
  </conditionalFormatting>
  <conditionalFormatting sqref="K101:K104">
    <cfRule type="expression" dxfId="9863" priority="233" stopIfTrue="1">
      <formula>LEFT(K101,1)="5"</formula>
    </cfRule>
    <cfRule type="expression" dxfId="9862" priority="234" stopIfTrue="1">
      <formula>LEFT(K101,1)="4"</formula>
    </cfRule>
    <cfRule type="expression" dxfId="9861" priority="235" stopIfTrue="1">
      <formula>OR(LEFT(K101,1)="3",LEFT(K101,1)="2")</formula>
    </cfRule>
  </conditionalFormatting>
  <conditionalFormatting sqref="K101:K104">
    <cfRule type="expression" dxfId="9860" priority="230" stopIfTrue="1">
      <formula>LEFT(K101,1)="5"</formula>
    </cfRule>
    <cfRule type="expression" dxfId="9859" priority="231" stopIfTrue="1">
      <formula>LEFT(K101,1)="4"</formula>
    </cfRule>
    <cfRule type="expression" dxfId="9858" priority="232" stopIfTrue="1">
      <formula>OR(LEFT(K101,1)="3",LEFT(K101,1)="2")</formula>
    </cfRule>
  </conditionalFormatting>
  <conditionalFormatting sqref="K107">
    <cfRule type="expression" dxfId="9857" priority="227" stopIfTrue="1">
      <formula>LEFT(K107,1)="5"</formula>
    </cfRule>
    <cfRule type="expression" dxfId="9856" priority="228" stopIfTrue="1">
      <formula>LEFT(K107,1)="4"</formula>
    </cfRule>
    <cfRule type="expression" dxfId="9855" priority="229" stopIfTrue="1">
      <formula>OR(LEFT(K107,1)="3",LEFT(K107,1)="2")</formula>
    </cfRule>
  </conditionalFormatting>
  <conditionalFormatting sqref="K107">
    <cfRule type="expression" dxfId="9854" priority="224" stopIfTrue="1">
      <formula>LEFT(K107,1)="5"</formula>
    </cfRule>
    <cfRule type="expression" dxfId="9853" priority="225" stopIfTrue="1">
      <formula>LEFT(K107,1)="4"</formula>
    </cfRule>
    <cfRule type="expression" dxfId="9852" priority="226" stopIfTrue="1">
      <formula>OR(LEFT(K107,1)="3",LEFT(K107,1)="2")</formula>
    </cfRule>
  </conditionalFormatting>
  <conditionalFormatting sqref="K107">
    <cfRule type="expression" dxfId="9851" priority="221" stopIfTrue="1">
      <formula>LEFT(K107,1)="5"</formula>
    </cfRule>
    <cfRule type="expression" dxfId="9850" priority="222" stopIfTrue="1">
      <formula>LEFT(K107,1)="4"</formula>
    </cfRule>
    <cfRule type="expression" dxfId="9849" priority="223" stopIfTrue="1">
      <formula>OR(LEFT(K107,1)="3",LEFT(K107,1)="2")</formula>
    </cfRule>
  </conditionalFormatting>
  <conditionalFormatting sqref="K113">
    <cfRule type="expression" dxfId="9848" priority="218" stopIfTrue="1">
      <formula>LEFT(K113,1)="5"</formula>
    </cfRule>
    <cfRule type="expression" dxfId="9847" priority="219" stopIfTrue="1">
      <formula>LEFT(K113,1)="4"</formula>
    </cfRule>
    <cfRule type="expression" dxfId="9846" priority="220" stopIfTrue="1">
      <formula>OR(LEFT(K113,1)="3",LEFT(K113,1)="2")</formula>
    </cfRule>
  </conditionalFormatting>
  <conditionalFormatting sqref="K113">
    <cfRule type="expression" dxfId="9845" priority="215" stopIfTrue="1">
      <formula>LEFT(K113,1)="5"</formula>
    </cfRule>
    <cfRule type="expression" dxfId="9844" priority="216" stopIfTrue="1">
      <formula>LEFT(K113,1)="4"</formula>
    </cfRule>
    <cfRule type="expression" dxfId="9843" priority="217" stopIfTrue="1">
      <formula>OR(LEFT(K113,1)="3",LEFT(K113,1)="2")</formula>
    </cfRule>
  </conditionalFormatting>
  <conditionalFormatting sqref="K113">
    <cfRule type="expression" dxfId="9842" priority="212" stopIfTrue="1">
      <formula>LEFT(K113,1)="5"</formula>
    </cfRule>
    <cfRule type="expression" dxfId="9841" priority="213" stopIfTrue="1">
      <formula>LEFT(K113,1)="4"</formula>
    </cfRule>
    <cfRule type="expression" dxfId="9840" priority="214" stopIfTrue="1">
      <formula>OR(LEFT(K113,1)="3",LEFT(K113,1)="2")</formula>
    </cfRule>
  </conditionalFormatting>
  <conditionalFormatting sqref="K125">
    <cfRule type="expression" dxfId="9839" priority="209" stopIfTrue="1">
      <formula>LEFT(K125,1)="5"</formula>
    </cfRule>
    <cfRule type="expression" dxfId="9838" priority="210" stopIfTrue="1">
      <formula>LEFT(K125,1)="4"</formula>
    </cfRule>
    <cfRule type="expression" dxfId="9837" priority="211" stopIfTrue="1">
      <formula>OR(LEFT(K125,1)="3",LEFT(K125,1)="2")</formula>
    </cfRule>
  </conditionalFormatting>
  <conditionalFormatting sqref="K125">
    <cfRule type="expression" dxfId="9836" priority="206" stopIfTrue="1">
      <formula>LEFT(K125,1)="5"</formula>
    </cfRule>
    <cfRule type="expression" dxfId="9835" priority="207" stopIfTrue="1">
      <formula>LEFT(K125,1)="4"</formula>
    </cfRule>
    <cfRule type="expression" dxfId="9834" priority="208" stopIfTrue="1">
      <formula>OR(LEFT(K125,1)="3",LEFT(K125,1)="2")</formula>
    </cfRule>
  </conditionalFormatting>
  <conditionalFormatting sqref="K125">
    <cfRule type="expression" dxfId="9833" priority="203" stopIfTrue="1">
      <formula>LEFT(K125,1)="5"</formula>
    </cfRule>
    <cfRule type="expression" dxfId="9832" priority="204" stopIfTrue="1">
      <formula>LEFT(K125,1)="4"</formula>
    </cfRule>
    <cfRule type="expression" dxfId="9831" priority="205" stopIfTrue="1">
      <formula>OR(LEFT(K125,1)="3",LEFT(K125,1)="2")</formula>
    </cfRule>
  </conditionalFormatting>
  <conditionalFormatting sqref="K126:K130">
    <cfRule type="expression" dxfId="9830" priority="200" stopIfTrue="1">
      <formula>LEFT(K126,1)="5"</formula>
    </cfRule>
    <cfRule type="expression" dxfId="9829" priority="201" stopIfTrue="1">
      <formula>LEFT(K126,1)="4"</formula>
    </cfRule>
    <cfRule type="expression" dxfId="9828" priority="202" stopIfTrue="1">
      <formula>OR(LEFT(K126,1)="3",LEFT(K126,1)="2")</formula>
    </cfRule>
  </conditionalFormatting>
  <conditionalFormatting sqref="K141:K146">
    <cfRule type="expression" dxfId="9827" priority="197" stopIfTrue="1">
      <formula>LEFT(K141,1)="5"</formula>
    </cfRule>
    <cfRule type="expression" dxfId="9826" priority="198" stopIfTrue="1">
      <formula>LEFT(K141,1)="4"</formula>
    </cfRule>
    <cfRule type="expression" dxfId="9825" priority="199" stopIfTrue="1">
      <formula>OR(LEFT(K141,1)="3",LEFT(K141,1)="2")</formula>
    </cfRule>
  </conditionalFormatting>
  <conditionalFormatting sqref="R143 N143:P143 K141:K146">
    <cfRule type="expression" dxfId="9824" priority="194" stopIfTrue="1">
      <formula>LEFT(K141,1)="5"</formula>
    </cfRule>
  </conditionalFormatting>
  <conditionalFormatting sqref="L143">
    <cfRule type="expression" dxfId="9823" priority="193" stopIfTrue="1">
      <formula>$S143=1</formula>
    </cfRule>
  </conditionalFormatting>
  <conditionalFormatting sqref="M143">
    <cfRule type="expression" dxfId="9822" priority="195" stopIfTrue="1">
      <formula>$T143=1</formula>
    </cfRule>
    <cfRule type="expression" dxfId="9821" priority="196" stopIfTrue="1">
      <formula>$T143=0</formula>
    </cfRule>
  </conditionalFormatting>
  <conditionalFormatting sqref="R143">
    <cfRule type="expression" dxfId="9820" priority="190" stopIfTrue="1">
      <formula>LEFT(R143,1)="5"</formula>
    </cfRule>
    <cfRule type="expression" dxfId="9819" priority="191" stopIfTrue="1">
      <formula>LEFT(R143,1)="4"</formula>
    </cfRule>
    <cfRule type="expression" dxfId="9818" priority="192" stopIfTrue="1">
      <formula>OR(LEFT(R143,1)="3",LEFT(R143,1)="2")</formula>
    </cfRule>
  </conditionalFormatting>
  <conditionalFormatting sqref="R143">
    <cfRule type="expression" dxfId="9817" priority="187" stopIfTrue="1">
      <formula>LEFT(R143,1)="5"</formula>
    </cfRule>
    <cfRule type="expression" dxfId="9816" priority="188" stopIfTrue="1">
      <formula>LEFT(R143,1)="4"</formula>
    </cfRule>
    <cfRule type="expression" dxfId="9815" priority="189" stopIfTrue="1">
      <formula>OR(LEFT(R143,1)="3",LEFT(R143,1)="2")</formula>
    </cfRule>
  </conditionalFormatting>
  <conditionalFormatting sqref="R143 N143:P143">
    <cfRule type="expression" dxfId="9814" priority="184" stopIfTrue="1">
      <formula>LEFT(N143,1)="5"</formula>
    </cfRule>
    <cfRule type="expression" dxfId="9813" priority="185" stopIfTrue="1">
      <formula>LEFT(N143,1)="4"</formula>
    </cfRule>
    <cfRule type="expression" dxfId="9812" priority="186" stopIfTrue="1">
      <formula>OR(LEFT(N143,1)="3",LEFT(N143,1)="2")</formula>
    </cfRule>
  </conditionalFormatting>
  <conditionalFormatting sqref="L143">
    <cfRule type="expression" dxfId="9811" priority="182" stopIfTrue="1">
      <formula>$S143=1</formula>
    </cfRule>
    <cfRule type="expression" dxfId="9810" priority="183" stopIfTrue="1">
      <formula>$S143=0</formula>
    </cfRule>
  </conditionalFormatting>
  <conditionalFormatting sqref="M143">
    <cfRule type="expression" dxfId="9809" priority="180" stopIfTrue="1">
      <formula>$T143=1</formula>
    </cfRule>
    <cfRule type="expression" dxfId="9808" priority="181" stopIfTrue="1">
      <formula>$T143=0</formula>
    </cfRule>
  </conditionalFormatting>
  <conditionalFormatting sqref="R143">
    <cfRule type="expression" dxfId="9807" priority="177" stopIfTrue="1">
      <formula>LEFT(R143,1)="5"</formula>
    </cfRule>
    <cfRule type="expression" dxfId="9806" priority="178" stopIfTrue="1">
      <formula>LEFT(R143,1)="4"</formula>
    </cfRule>
    <cfRule type="expression" dxfId="9805" priority="179" stopIfTrue="1">
      <formula>OR(LEFT(R143,1)="3",LEFT(R143,1)="2")</formula>
    </cfRule>
  </conditionalFormatting>
  <conditionalFormatting sqref="R143">
    <cfRule type="expression" dxfId="9804" priority="174" stopIfTrue="1">
      <formula>LEFT(R143,1)="5"</formula>
    </cfRule>
    <cfRule type="expression" dxfId="9803" priority="175" stopIfTrue="1">
      <formula>LEFT(R143,1)="4"</formula>
    </cfRule>
    <cfRule type="expression" dxfId="9802" priority="176" stopIfTrue="1">
      <formula>OR(LEFT(R143,1)="3",LEFT(R143,1)="2")</formula>
    </cfRule>
  </conditionalFormatting>
  <conditionalFormatting sqref="K155:K156">
    <cfRule type="expression" dxfId="9801" priority="171" stopIfTrue="1">
      <formula>LEFT(K155,1)="5"</formula>
    </cfRule>
    <cfRule type="expression" dxfId="9800" priority="172" stopIfTrue="1">
      <formula>LEFT(K155,1)="4"</formula>
    </cfRule>
    <cfRule type="expression" dxfId="9799" priority="173" stopIfTrue="1">
      <formula>OR(LEFT(K155,1)="3",LEFT(K155,1)="2")</formula>
    </cfRule>
  </conditionalFormatting>
  <conditionalFormatting sqref="K155:K156">
    <cfRule type="expression" dxfId="9798" priority="168" stopIfTrue="1">
      <formula>LEFT(K155,1)="5"</formula>
    </cfRule>
    <cfRule type="expression" dxfId="9797" priority="169" stopIfTrue="1">
      <formula>LEFT(K155,1)="4"</formula>
    </cfRule>
    <cfRule type="expression" dxfId="9796" priority="170" stopIfTrue="1">
      <formula>OR(LEFT(K155,1)="3",LEFT(K155,1)="2")</formula>
    </cfRule>
  </conditionalFormatting>
  <conditionalFormatting sqref="K155:K156">
    <cfRule type="expression" dxfId="9795" priority="165" stopIfTrue="1">
      <formula>LEFT(K155,1)="5"</formula>
    </cfRule>
    <cfRule type="expression" dxfId="9794" priority="166" stopIfTrue="1">
      <formula>LEFT(K155,1)="4"</formula>
    </cfRule>
    <cfRule type="expression" dxfId="9793" priority="167" stopIfTrue="1">
      <formula>OR(LEFT(K155,1)="3",LEFT(K155,1)="2")</formula>
    </cfRule>
  </conditionalFormatting>
  <conditionalFormatting sqref="R150 N150:P150 K150:K154">
    <cfRule type="expression" dxfId="9792" priority="158" stopIfTrue="1">
      <formula>LEFT(K150,1)="5"</formula>
    </cfRule>
    <cfRule type="expression" dxfId="9791" priority="159" stopIfTrue="1">
      <formula>LEFT(K150,1)="4"</formula>
    </cfRule>
    <cfRule type="expression" dxfId="9790" priority="160" stopIfTrue="1">
      <formula>OR(LEFT(K150,1)="3",LEFT(K150,1)="2")</formula>
    </cfRule>
  </conditionalFormatting>
  <conditionalFormatting sqref="L150">
    <cfRule type="expression" dxfId="9789" priority="161" stopIfTrue="1">
      <formula>$S150=1</formula>
    </cfRule>
    <cfRule type="expression" dxfId="9788" priority="162" stopIfTrue="1">
      <formula>$S150=0</formula>
    </cfRule>
  </conditionalFormatting>
  <conditionalFormatting sqref="M150">
    <cfRule type="expression" dxfId="9787" priority="163" stopIfTrue="1">
      <formula>$T150=1</formula>
    </cfRule>
    <cfRule type="expression" dxfId="9786" priority="164" stopIfTrue="1">
      <formula>$T150=0</formula>
    </cfRule>
  </conditionalFormatting>
  <conditionalFormatting sqref="R150">
    <cfRule type="expression" dxfId="9785" priority="155" stopIfTrue="1">
      <formula>LEFT(R150,1)="5"</formula>
    </cfRule>
    <cfRule type="expression" dxfId="9784" priority="156" stopIfTrue="1">
      <formula>LEFT(R150,1)="4"</formula>
    </cfRule>
    <cfRule type="expression" dxfId="9783" priority="157" stopIfTrue="1">
      <formula>OR(LEFT(R150,1)="3",LEFT(R150,1)="2")</formula>
    </cfRule>
  </conditionalFormatting>
  <conditionalFormatting sqref="R150">
    <cfRule type="expression" dxfId="9782" priority="152" stopIfTrue="1">
      <formula>LEFT(R150,1)="5"</formula>
    </cfRule>
    <cfRule type="expression" dxfId="9781" priority="153" stopIfTrue="1">
      <formula>LEFT(R150,1)="4"</formula>
    </cfRule>
    <cfRule type="expression" dxfId="9780" priority="154" stopIfTrue="1">
      <formula>OR(LEFT(R150,1)="3",LEFT(R150,1)="2")</formula>
    </cfRule>
  </conditionalFormatting>
  <conditionalFormatting sqref="R150 N150:P150 K150:K154">
    <cfRule type="expression" dxfId="9779" priority="149" stopIfTrue="1">
      <formula>LEFT(K150,1)="5"</formula>
    </cfRule>
    <cfRule type="expression" dxfId="9778" priority="150" stopIfTrue="1">
      <formula>LEFT(K150,1)="4"</formula>
    </cfRule>
    <cfRule type="expression" dxfId="9777" priority="151" stopIfTrue="1">
      <formula>OR(LEFT(K150,1)="3",LEFT(K150,1)="2")</formula>
    </cfRule>
  </conditionalFormatting>
  <conditionalFormatting sqref="L150">
    <cfRule type="expression" dxfId="9776" priority="147" stopIfTrue="1">
      <formula>$S150=1</formula>
    </cfRule>
    <cfRule type="expression" dxfId="9775" priority="148" stopIfTrue="1">
      <formula>$S150=0</formula>
    </cfRule>
  </conditionalFormatting>
  <conditionalFormatting sqref="M150">
    <cfRule type="expression" dxfId="9774" priority="145" stopIfTrue="1">
      <formula>$T150=1</formula>
    </cfRule>
    <cfRule type="expression" dxfId="9773" priority="146" stopIfTrue="1">
      <formula>$T150=0</formula>
    </cfRule>
  </conditionalFormatting>
  <conditionalFormatting sqref="R150">
    <cfRule type="expression" dxfId="9772" priority="142" stopIfTrue="1">
      <formula>LEFT(R150,1)="5"</formula>
    </cfRule>
    <cfRule type="expression" dxfId="9771" priority="143" stopIfTrue="1">
      <formula>LEFT(R150,1)="4"</formula>
    </cfRule>
    <cfRule type="expression" dxfId="9770" priority="144" stopIfTrue="1">
      <formula>OR(LEFT(R150,1)="3",LEFT(R150,1)="2")</formula>
    </cfRule>
  </conditionalFormatting>
  <conditionalFormatting sqref="R150">
    <cfRule type="expression" dxfId="9769" priority="139" stopIfTrue="1">
      <formula>LEFT(R150,1)="5"</formula>
    </cfRule>
    <cfRule type="expression" dxfId="9768" priority="140" stopIfTrue="1">
      <formula>LEFT(R150,1)="4"</formula>
    </cfRule>
    <cfRule type="expression" dxfId="9767" priority="141" stopIfTrue="1">
      <formula>OR(LEFT(R150,1)="3",LEFT(R150,1)="2")</formula>
    </cfRule>
  </conditionalFormatting>
  <conditionalFormatting sqref="K150:K154">
    <cfRule type="expression" dxfId="9766" priority="136" stopIfTrue="1">
      <formula>LEFT(K150,1)="5"</formula>
    </cfRule>
    <cfRule type="expression" dxfId="9765" priority="137" stopIfTrue="1">
      <formula>LEFT(K150,1)="4"</formula>
    </cfRule>
    <cfRule type="expression" dxfId="9764" priority="138" stopIfTrue="1">
      <formula>OR(LEFT(K150,1)="3",LEFT(K150,1)="2")</formula>
    </cfRule>
  </conditionalFormatting>
  <conditionalFormatting sqref="K157">
    <cfRule type="expression" dxfId="9763" priority="133" stopIfTrue="1">
      <formula>LEFT(K157,1)="5"</formula>
    </cfRule>
    <cfRule type="expression" dxfId="9762" priority="134" stopIfTrue="1">
      <formula>LEFT(K157,1)="4"</formula>
    </cfRule>
    <cfRule type="expression" dxfId="9761" priority="135" stopIfTrue="1">
      <formula>OR(LEFT(K157,1)="3",LEFT(K157,1)="2")</formula>
    </cfRule>
  </conditionalFormatting>
  <conditionalFormatting sqref="K157">
    <cfRule type="expression" dxfId="9760" priority="130" stopIfTrue="1">
      <formula>LEFT(K157,1)="5"</formula>
    </cfRule>
    <cfRule type="expression" dxfId="9759" priority="131" stopIfTrue="1">
      <formula>LEFT(K157,1)="4"</formula>
    </cfRule>
    <cfRule type="expression" dxfId="9758" priority="132" stopIfTrue="1">
      <formula>OR(LEFT(K157,1)="3",LEFT(K157,1)="2")</formula>
    </cfRule>
  </conditionalFormatting>
  <conditionalFormatting sqref="K157">
    <cfRule type="expression" dxfId="9757" priority="127" stopIfTrue="1">
      <formula>LEFT(K157,1)="5"</formula>
    </cfRule>
    <cfRule type="expression" dxfId="9756" priority="128" stopIfTrue="1">
      <formula>LEFT(K157,1)="4"</formula>
    </cfRule>
    <cfRule type="expression" dxfId="9755" priority="129" stopIfTrue="1">
      <formula>OR(LEFT(K157,1)="3",LEFT(K157,1)="2")</formula>
    </cfRule>
  </conditionalFormatting>
  <conditionalFormatting sqref="K160:K161">
    <cfRule type="expression" dxfId="9754" priority="124" stopIfTrue="1">
      <formula>LEFT(K160,1)="5"</formula>
    </cfRule>
    <cfRule type="expression" dxfId="9753" priority="125" stopIfTrue="1">
      <formula>LEFT(K160,1)="4"</formula>
    </cfRule>
    <cfRule type="expression" dxfId="9752" priority="126" stopIfTrue="1">
      <formula>OR(LEFT(K160,1)="3",LEFT(K160,1)="2")</formula>
    </cfRule>
  </conditionalFormatting>
  <conditionalFormatting sqref="K160:K161">
    <cfRule type="expression" dxfId="9751" priority="121" stopIfTrue="1">
      <formula>LEFT(K160,1)="5"</formula>
    </cfRule>
    <cfRule type="expression" dxfId="9750" priority="122" stopIfTrue="1">
      <formula>LEFT(K160,1)="4"</formula>
    </cfRule>
    <cfRule type="expression" dxfId="9749" priority="123" stopIfTrue="1">
      <formula>OR(LEFT(K160,1)="3",LEFT(K160,1)="2")</formula>
    </cfRule>
  </conditionalFormatting>
  <conditionalFormatting sqref="K160:K161">
    <cfRule type="expression" dxfId="9748" priority="118" stopIfTrue="1">
      <formula>LEFT(K160,1)="5"</formula>
    </cfRule>
    <cfRule type="expression" dxfId="9747" priority="119" stopIfTrue="1">
      <formula>LEFT(K160,1)="4"</formula>
    </cfRule>
    <cfRule type="expression" dxfId="9746" priority="120" stopIfTrue="1">
      <formula>OR(LEFT(K160,1)="3",LEFT(K160,1)="2")</formula>
    </cfRule>
  </conditionalFormatting>
  <conditionalFormatting sqref="K166:K167">
    <cfRule type="expression" dxfId="9745" priority="115" stopIfTrue="1">
      <formula>LEFT(K166,1)="5"</formula>
    </cfRule>
    <cfRule type="expression" dxfId="9744" priority="116" stopIfTrue="1">
      <formula>LEFT(K166,1)="4"</formula>
    </cfRule>
    <cfRule type="expression" dxfId="9743" priority="117" stopIfTrue="1">
      <formula>OR(LEFT(K166,1)="3",LEFT(K166,1)="2")</formula>
    </cfRule>
  </conditionalFormatting>
  <conditionalFormatting sqref="K166:K167">
    <cfRule type="expression" dxfId="9742" priority="112" stopIfTrue="1">
      <formula>LEFT(K166,1)="5"</formula>
    </cfRule>
    <cfRule type="expression" dxfId="9741" priority="113" stopIfTrue="1">
      <formula>LEFT(K166,1)="4"</formula>
    </cfRule>
    <cfRule type="expression" dxfId="9740" priority="114" stopIfTrue="1">
      <formula>OR(LEFT(K166,1)="3",LEFT(K166,1)="2")</formula>
    </cfRule>
  </conditionalFormatting>
  <conditionalFormatting sqref="K166:K167">
    <cfRule type="expression" dxfId="9739" priority="109" stopIfTrue="1">
      <formula>LEFT(K166,1)="5"</formula>
    </cfRule>
    <cfRule type="expression" dxfId="9738" priority="110" stopIfTrue="1">
      <formula>LEFT(K166,1)="4"</formula>
    </cfRule>
    <cfRule type="expression" dxfId="9737" priority="111" stopIfTrue="1">
      <formula>OR(LEFT(K166,1)="3",LEFT(K166,1)="2")</formula>
    </cfRule>
  </conditionalFormatting>
  <conditionalFormatting sqref="K172:K173">
    <cfRule type="expression" dxfId="9736" priority="106" stopIfTrue="1">
      <formula>LEFT(K172,1)="5"</formula>
    </cfRule>
    <cfRule type="expression" dxfId="9735" priority="107" stopIfTrue="1">
      <formula>LEFT(K172,1)="4"</formula>
    </cfRule>
    <cfRule type="expression" dxfId="9734" priority="108" stopIfTrue="1">
      <formula>OR(LEFT(K172,1)="3",LEFT(K172,1)="2")</formula>
    </cfRule>
  </conditionalFormatting>
  <conditionalFormatting sqref="K172:K173">
    <cfRule type="expression" dxfId="9733" priority="103" stopIfTrue="1">
      <formula>LEFT(K172,1)="5"</formula>
    </cfRule>
    <cfRule type="expression" dxfId="9732" priority="104" stopIfTrue="1">
      <formula>LEFT(K172,1)="4"</formula>
    </cfRule>
    <cfRule type="expression" dxfId="9731" priority="105" stopIfTrue="1">
      <formula>OR(LEFT(K172,1)="3",LEFT(K172,1)="2")</formula>
    </cfRule>
  </conditionalFormatting>
  <conditionalFormatting sqref="K172:K173">
    <cfRule type="expression" dxfId="9730" priority="100" stopIfTrue="1">
      <formula>LEFT(K172,1)="5"</formula>
    </cfRule>
    <cfRule type="expression" dxfId="9729" priority="101" stopIfTrue="1">
      <formula>LEFT(K172,1)="4"</formula>
    </cfRule>
    <cfRule type="expression" dxfId="9728" priority="102" stopIfTrue="1">
      <formula>OR(LEFT(K172,1)="3",LEFT(K172,1)="2")</formula>
    </cfRule>
  </conditionalFormatting>
  <conditionalFormatting sqref="K15">
    <cfRule type="expression" dxfId="9727" priority="88" stopIfTrue="1">
      <formula>LEFT(K15,1)="5"</formula>
    </cfRule>
    <cfRule type="expression" dxfId="9726" priority="89" stopIfTrue="1">
      <formula>LEFT(K15,1)="4"</formula>
    </cfRule>
    <cfRule type="expression" dxfId="9725" priority="90" stopIfTrue="1">
      <formula>OR(LEFT(K15,1)="3",LEFT(K15,1)="2")</formula>
    </cfRule>
  </conditionalFormatting>
  <conditionalFormatting sqref="K15">
    <cfRule type="expression" dxfId="9724" priority="85" stopIfTrue="1">
      <formula>LEFT(K15,1)="5"</formula>
    </cfRule>
    <cfRule type="expression" dxfId="9723" priority="86" stopIfTrue="1">
      <formula>LEFT(K15,1)="4"</formula>
    </cfRule>
    <cfRule type="expression" dxfId="9722" priority="87" stopIfTrue="1">
      <formula>OR(LEFT(K15,1)="3",LEFT(K15,1)="2")</formula>
    </cfRule>
  </conditionalFormatting>
  <conditionalFormatting sqref="K15">
    <cfRule type="expression" dxfId="9721" priority="82" stopIfTrue="1">
      <formula>LEFT(K15,1)="5"</formula>
    </cfRule>
    <cfRule type="expression" dxfId="9720" priority="83" stopIfTrue="1">
      <formula>LEFT(K15,1)="4"</formula>
    </cfRule>
    <cfRule type="expression" dxfId="9719" priority="84" stopIfTrue="1">
      <formula>OR(LEFT(K15,1)="3",LEFT(K15,1)="2")</formula>
    </cfRule>
  </conditionalFormatting>
  <conditionalFormatting sqref="K22">
    <cfRule type="expression" dxfId="9718" priority="76" stopIfTrue="1">
      <formula>LEFT(K22,1)="5"</formula>
    </cfRule>
    <cfRule type="expression" dxfId="9717" priority="77" stopIfTrue="1">
      <formula>LEFT(K22,1)="4"</formula>
    </cfRule>
    <cfRule type="expression" dxfId="9716" priority="78" stopIfTrue="1">
      <formula>OR(LEFT(K22,1)="3",LEFT(K22,1)="2")</formula>
    </cfRule>
  </conditionalFormatting>
  <conditionalFormatting sqref="K25:K30">
    <cfRule type="expression" dxfId="9715" priority="73" stopIfTrue="1">
      <formula>LEFT(K25,1)="5"</formula>
    </cfRule>
    <cfRule type="expression" dxfId="9714" priority="74" stopIfTrue="1">
      <formula>LEFT(K25,1)="4"</formula>
    </cfRule>
    <cfRule type="expression" dxfId="9713" priority="75" stopIfTrue="1">
      <formula>OR(LEFT(K25,1)="3",LEFT(K25,1)="2")</formula>
    </cfRule>
  </conditionalFormatting>
  <conditionalFormatting sqref="K25:K30">
    <cfRule type="expression" dxfId="9712" priority="70" stopIfTrue="1">
      <formula>LEFT(K25,1)="5"</formula>
    </cfRule>
    <cfRule type="expression" dxfId="9711" priority="71" stopIfTrue="1">
      <formula>LEFT(K25,1)="4"</formula>
    </cfRule>
    <cfRule type="expression" dxfId="9710" priority="72" stopIfTrue="1">
      <formula>OR(LEFT(K25,1)="3",LEFT(K25,1)="2")</formula>
    </cfRule>
  </conditionalFormatting>
  <conditionalFormatting sqref="K25:K30">
    <cfRule type="expression" dxfId="9709" priority="67" stopIfTrue="1">
      <formula>LEFT(K25,1)="5"</formula>
    </cfRule>
    <cfRule type="expression" dxfId="9708" priority="68" stopIfTrue="1">
      <formula>LEFT(K25,1)="4"</formula>
    </cfRule>
    <cfRule type="expression" dxfId="9707" priority="69" stopIfTrue="1">
      <formula>OR(LEFT(K25,1)="3",LEFT(K25,1)="2")</formula>
    </cfRule>
  </conditionalFormatting>
  <conditionalFormatting sqref="N134:P134 R134 K134:K139">
    <cfRule type="expression" dxfId="9706" priority="64" stopIfTrue="1">
      <formula>LEFT(K134,1)="5"</formula>
    </cfRule>
    <cfRule type="expression" dxfId="9705" priority="65" stopIfTrue="1">
      <formula>LEFT(K134,1)="4"</formula>
    </cfRule>
    <cfRule type="expression" dxfId="9704" priority="66" stopIfTrue="1">
      <formula>OR(LEFT(K134,1)="3",LEFT(K134,1)="2")</formula>
    </cfRule>
  </conditionalFormatting>
  <conditionalFormatting sqref="L134">
    <cfRule type="expression" dxfId="9703" priority="62" stopIfTrue="1">
      <formula>$S134=1</formula>
    </cfRule>
    <cfRule type="expression" dxfId="9702" priority="63" stopIfTrue="1">
      <formula>$S134=0</formula>
    </cfRule>
  </conditionalFormatting>
  <conditionalFormatting sqref="M134">
    <cfRule type="expression" dxfId="9701" priority="60" stopIfTrue="1">
      <formula>$T134=1</formula>
    </cfRule>
    <cfRule type="expression" dxfId="9700" priority="61" stopIfTrue="1">
      <formula>$T134=0</formula>
    </cfRule>
  </conditionalFormatting>
  <conditionalFormatting sqref="L134">
    <cfRule type="expression" dxfId="9699" priority="58" stopIfTrue="1">
      <formula>$S134=1</formula>
    </cfRule>
    <cfRule type="expression" dxfId="9698" priority="59" stopIfTrue="1">
      <formula>$S134=0</formula>
    </cfRule>
  </conditionalFormatting>
  <conditionalFormatting sqref="M134">
    <cfRule type="expression" dxfId="9697" priority="56" stopIfTrue="1">
      <formula>$T134=1</formula>
    </cfRule>
    <cfRule type="expression" dxfId="9696" priority="57" stopIfTrue="1">
      <formula>$T134=0</formula>
    </cfRule>
  </conditionalFormatting>
  <conditionalFormatting sqref="L134">
    <cfRule type="expression" dxfId="9695" priority="54" stopIfTrue="1">
      <formula>$S134=1</formula>
    </cfRule>
    <cfRule type="expression" dxfId="9694" priority="55" stopIfTrue="1">
      <formula>$S134=0</formula>
    </cfRule>
  </conditionalFormatting>
  <conditionalFormatting sqref="M134">
    <cfRule type="expression" dxfId="9693" priority="52" stopIfTrue="1">
      <formula>$T134=1</formula>
    </cfRule>
    <cfRule type="expression" dxfId="9692" priority="53" stopIfTrue="1">
      <formula>$T134=0</formula>
    </cfRule>
  </conditionalFormatting>
  <conditionalFormatting sqref="L134">
    <cfRule type="expression" dxfId="9691" priority="50" stopIfTrue="1">
      <formula>$S134=1</formula>
    </cfRule>
    <cfRule type="expression" dxfId="9690" priority="51" stopIfTrue="1">
      <formula>$S134=0</formula>
    </cfRule>
  </conditionalFormatting>
  <conditionalFormatting sqref="M134">
    <cfRule type="expression" dxfId="9689" priority="48" stopIfTrue="1">
      <formula>$T134=1</formula>
    </cfRule>
    <cfRule type="expression" dxfId="9688" priority="49" stopIfTrue="1">
      <formula>$T134=0</formula>
    </cfRule>
  </conditionalFormatting>
  <conditionalFormatting sqref="L134">
    <cfRule type="expression" dxfId="9687" priority="46" stopIfTrue="1">
      <formula>$S134=1</formula>
    </cfRule>
    <cfRule type="expression" dxfId="9686" priority="47" stopIfTrue="1">
      <formula>$S134=0</formula>
    </cfRule>
  </conditionalFormatting>
  <conditionalFormatting sqref="M134">
    <cfRule type="expression" dxfId="9685" priority="44" stopIfTrue="1">
      <formula>$T134=1</formula>
    </cfRule>
    <cfRule type="expression" dxfId="9684" priority="45" stopIfTrue="1">
      <formula>$T134=0</formula>
    </cfRule>
  </conditionalFormatting>
  <conditionalFormatting sqref="L134">
    <cfRule type="expression" dxfId="9683" priority="42" stopIfTrue="1">
      <formula>$S134=1</formula>
    </cfRule>
    <cfRule type="expression" dxfId="9682" priority="43" stopIfTrue="1">
      <formula>$S134=0</formula>
    </cfRule>
  </conditionalFormatting>
  <conditionalFormatting sqref="M134">
    <cfRule type="expression" dxfId="9681" priority="40" stopIfTrue="1">
      <formula>$T134=1</formula>
    </cfRule>
    <cfRule type="expression" dxfId="9680" priority="41" stopIfTrue="1">
      <formula>$T134=0</formula>
    </cfRule>
  </conditionalFormatting>
  <conditionalFormatting sqref="L134">
    <cfRule type="expression" dxfId="9679" priority="38" stopIfTrue="1">
      <formula>$S134=1</formula>
    </cfRule>
    <cfRule type="expression" dxfId="9678" priority="39" stopIfTrue="1">
      <formula>$S134=0</formula>
    </cfRule>
  </conditionalFormatting>
  <conditionalFormatting sqref="M134">
    <cfRule type="expression" dxfId="9677" priority="36" stopIfTrue="1">
      <formula>$T134=1</formula>
    </cfRule>
    <cfRule type="expression" dxfId="9676" priority="37" stopIfTrue="1">
      <formula>$T134=0</formula>
    </cfRule>
  </conditionalFormatting>
  <conditionalFormatting sqref="L134">
    <cfRule type="expression" dxfId="9675" priority="34" stopIfTrue="1">
      <formula>$S134=1</formula>
    </cfRule>
    <cfRule type="expression" dxfId="9674" priority="35" stopIfTrue="1">
      <formula>$S134=0</formula>
    </cfRule>
  </conditionalFormatting>
  <conditionalFormatting sqref="M134">
    <cfRule type="expression" dxfId="9673" priority="32" stopIfTrue="1">
      <formula>$T134=1</formula>
    </cfRule>
    <cfRule type="expression" dxfId="9672" priority="33" stopIfTrue="1">
      <formula>$T134=0</formula>
    </cfRule>
  </conditionalFormatting>
  <conditionalFormatting sqref="L134">
    <cfRule type="expression" dxfId="9671" priority="30" stopIfTrue="1">
      <formula>$S134=1</formula>
    </cfRule>
    <cfRule type="expression" dxfId="9670" priority="31" stopIfTrue="1">
      <formula>$S134=0</formula>
    </cfRule>
  </conditionalFormatting>
  <conditionalFormatting sqref="M134">
    <cfRule type="expression" dxfId="9669" priority="28" stopIfTrue="1">
      <formula>$T134=1</formula>
    </cfRule>
    <cfRule type="expression" dxfId="9668" priority="29" stopIfTrue="1">
      <formula>$T134=0</formula>
    </cfRule>
  </conditionalFormatting>
  <conditionalFormatting sqref="L134">
    <cfRule type="expression" dxfId="9667" priority="26" stopIfTrue="1">
      <formula>$S134=1</formula>
    </cfRule>
    <cfRule type="expression" dxfId="9666" priority="27" stopIfTrue="1">
      <formula>$S134=0</formula>
    </cfRule>
  </conditionalFormatting>
  <conditionalFormatting sqref="M134">
    <cfRule type="expression" dxfId="9665" priority="24" stopIfTrue="1">
      <formula>$T134=1</formula>
    </cfRule>
    <cfRule type="expression" dxfId="9664" priority="25" stopIfTrue="1">
      <formula>$T134=0</formula>
    </cfRule>
  </conditionalFormatting>
  <conditionalFormatting sqref="K67">
    <cfRule type="expression" dxfId="9663" priority="17" stopIfTrue="1">
      <formula>LEFT(K67,1)="5"</formula>
    </cfRule>
    <cfRule type="expression" dxfId="9662" priority="18" stopIfTrue="1">
      <formula>LEFT(K67,1)="4"</formula>
    </cfRule>
    <cfRule type="expression" dxfId="9661" priority="19" stopIfTrue="1">
      <formula>OR(LEFT(K67,1)="3",LEFT(K67,1)="2")</formula>
    </cfRule>
  </conditionalFormatting>
  <conditionalFormatting sqref="K67">
    <cfRule type="expression" dxfId="9660" priority="16" stopIfTrue="1">
      <formula>LEFT(K67,1)="5"</formula>
    </cfRule>
  </conditionalFormatting>
  <conditionalFormatting sqref="K147">
    <cfRule type="expression" dxfId="9659" priority="13" stopIfTrue="1">
      <formula>LEFT(K147,1)="5"</formula>
    </cfRule>
    <cfRule type="expression" dxfId="9658" priority="14" stopIfTrue="1">
      <formula>LEFT(K147,1)="4"</formula>
    </cfRule>
    <cfRule type="expression" dxfId="9657" priority="15" stopIfTrue="1">
      <formula>OR(LEFT(K147,1)="3",LEFT(K147,1)="2")</formula>
    </cfRule>
  </conditionalFormatting>
  <conditionalFormatting sqref="K96:K97">
    <cfRule type="expression" dxfId="9656" priority="10" stopIfTrue="1">
      <formula>LEFT(K96,1)="5"</formula>
    </cfRule>
    <cfRule type="expression" dxfId="9655" priority="11" stopIfTrue="1">
      <formula>LEFT(K96,1)="4"</formula>
    </cfRule>
    <cfRule type="expression" dxfId="9654" priority="12" stopIfTrue="1">
      <formula>OR(LEFT(K96,1)="3",LEFT(K96,1)="2")</formula>
    </cfRule>
  </conditionalFormatting>
  <conditionalFormatting sqref="K96:K97">
    <cfRule type="expression" dxfId="9653" priority="7" stopIfTrue="1">
      <formula>LEFT(K96,1)="5"</formula>
    </cfRule>
    <cfRule type="expression" dxfId="9652" priority="8" stopIfTrue="1">
      <formula>LEFT(K96,1)="4"</formula>
    </cfRule>
    <cfRule type="expression" dxfId="9651" priority="9" stopIfTrue="1">
      <formula>OR(LEFT(K96,1)="3",LEFT(K96,1)="2")</formula>
    </cfRule>
  </conditionalFormatting>
  <conditionalFormatting sqref="K96:K97">
    <cfRule type="expression" dxfId="9650" priority="4" stopIfTrue="1">
      <formula>LEFT(K96,1)="5"</formula>
    </cfRule>
    <cfRule type="expression" dxfId="9649" priority="5" stopIfTrue="1">
      <formula>LEFT(K96,1)="4"</formula>
    </cfRule>
    <cfRule type="expression" dxfId="9648" priority="6" stopIfTrue="1">
      <formula>OR(LEFT(K96,1)="3",LEFT(K96,1)="2")</formula>
    </cfRule>
  </conditionalFormatting>
  <conditionalFormatting sqref="K72">
    <cfRule type="expression" dxfId="9647" priority="1" stopIfTrue="1">
      <formula>LEFT(K72,1)="5"</formula>
    </cfRule>
    <cfRule type="expression" dxfId="9646" priority="2" stopIfTrue="1">
      <formula>LEFT(K72,1)="4"</formula>
    </cfRule>
    <cfRule type="expression" dxfId="9645" priority="3" stopIfTrue="1">
      <formula>OR(LEFT(K72,1)="3",LEFT(K72,1)="2")</formula>
    </cfRule>
  </conditionalFormatting>
  <dataValidations disablePrompts="1" count="3">
    <dataValidation type="list" allowBlank="1" showInputMessage="1" showErrorMessage="1" sqref="E13:E17 E172:E176 E90:E94 E25:E31 E40:E44 E52:E56 E96:E99 E78:E82 E84:E88 E58:E64 E46:E50 E141:E148 E113:E117 E119:E123 E160:E164 E166:E170 E178:E182 E66:E70 E150:E158 E101:E105 E107:E111 E125:E133 E135:E139 E33:E38 E19:E23 E72:E76" xr:uid="{00000000-0002-0000-0400-000000000000}">
      <formula1>PPE</formula1>
    </dataValidation>
    <dataValidation type="list" allowBlank="1" showInputMessage="1" showErrorMessage="1" sqref="AF40:AF44 H46:H50 H52:H56 H72:H76 AF78:AF82 AF84:AF88 H101:H105 AF107:AF111 AF113:AF117 AF119:AF123 AF172:AF176 H160:H164 H166:H170 H172:H176 AF178:AF182 AF25:AF31 AF13:AF17 H125:H133 H40:H44 AF58:AF64 H96:H99 H78:H82 H84:H88 H58:H64 AF46:AF50 H141:H148 H25:H31 H119:H123 H150:H158 AF166:AF170 H178:H182 AF148 AF150:AF158 AF160:AF164 AF90:AF94 AF101:AF105 H90:H94 H113:H117 H107:H111 AF52:AF56 H66:H70 H13:H17 AF125:AF133 H135:H139 H33:H38 H19:H23 AF33:AF38 AF19:AF23 AF66:AF70 AF141:AF146 AF96:AF99 AF73:AF76" xr:uid="{00000000-0002-0000-0400-000001000000}">
      <formula1>Exposition</formula1>
    </dataValidation>
    <dataValidation type="list" allowBlank="1" showInputMessage="1" showErrorMessage="1" sqref="AG40:AG44 I46:I50 I52:I56 I72:I76 AG78:AG82 AG84:AG88 I101:I105 AG107:AG111 AG113:AG117 AG119:AG123 AG90:AG94 I160:I164 I166:I170 I172:I176 AG178:AG182 AG172:AG176 I25:I31 I125:I133 I40:I44 AG58:AG64 I96:I99 I78:I82 I84:I88 I58:I64 AG46:AG50 AG148 AG25:AG31 I119:I123 I150:I158 AG160:AG164 AG166:AG170 I178:I182 AG150:AG158 AG101:AG105 I90:I94 I113:I117 I107:I111 AG52:AG56 AG13:AG17 I66:I70 I13:I17 AG125:AG133 I135:I139 AG33:AG38 AG19:AG23 I33:I38 I19:I23 AG66:AG70 I141:I148 AG141:AG146 AG96:AG99 AG73:AG76" xr:uid="{00000000-0002-0000-0400-000002000000}">
      <formula1>Seriousness</formula1>
    </dataValidation>
  </dataValidations>
  <hyperlinks>
    <hyperlink ref="B9" r:id="rId1" xr:uid="{00000000-0004-0000-0400-000008000000}"/>
    <hyperlink ref="AA19" r:id="rId2" xr:uid="{5C2316AF-B604-4711-9AD0-DF8B0A4ED424}"/>
    <hyperlink ref="AA36" r:id="rId3" location=":~:text=Le%20bruit%20g%C3%A9n%C3%A9r%C3%A9%20peut%20atteindre,de%20mastic...)." xr:uid="{E39AA87C-7C91-429A-9C28-004F9E28E733}"/>
    <hyperlink ref="AA53" r:id="rId4" xr:uid="{5798FB3C-FC6B-41F1-8917-91AB59248B33}"/>
    <hyperlink ref="AA52" r:id="rId5" xr:uid="{8ECD1131-F915-49EC-9B3C-65CBB1489912}"/>
    <hyperlink ref="AA90" r:id="rId6" location=":~:text=Le%20bruit%20g%C3%A9n%C3%A9r%C3%A9%20peut%20atteindre,de%20mastic...)." xr:uid="{A2A1649A-6B82-496A-890C-DC22C9FDC70B}"/>
    <hyperlink ref="AA107" r:id="rId7" xr:uid="{0E03FD0F-7CD8-42D1-B5B3-74CF7D43C7A3}"/>
    <hyperlink ref="AA144" r:id="rId8" xr:uid="{5B9D5F88-327E-45AF-A328-656B7CC43F2E}"/>
    <hyperlink ref="AA160" r:id="rId9" xr:uid="{69228843-B8FF-415E-8D33-2A25CEB9429A}"/>
  </hyperlinks>
  <pageMargins left="0.19685039370078741" right="0.19685039370078741" top="0.98425196850393704" bottom="0.98425196850393704" header="0.51181102362204722" footer="0.51181102362204722"/>
  <pageSetup paperSize="8" scale="35" orientation="landscape" r:id="rId10"/>
  <headerFooter alignWithMargins="0"/>
  <drawing r:id="rId11"/>
  <legacy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tabColor rgb="FFFF0000"/>
  </sheetPr>
  <dimension ref="A1:GY183"/>
  <sheetViews>
    <sheetView topLeftCell="D49" workbookViewId="0">
      <selection activeCell="N54" sqref="N54"/>
    </sheetView>
  </sheetViews>
  <sheetFormatPr baseColWidth="10" defaultColWidth="9.140625" defaultRowHeight="12.75"/>
  <cols>
    <col min="1" max="1" width="35.7109375" style="265" customWidth="1"/>
    <col min="2" max="4" width="40.7109375" style="290" customWidth="1"/>
    <col min="5" max="5" width="13.7109375" style="290" customWidth="1"/>
    <col min="6" max="6" width="13.7109375" style="295" customWidth="1"/>
    <col min="7" max="7" width="25.7109375" style="290" customWidth="1"/>
    <col min="8" max="9" width="15.7109375" style="290" customWidth="1"/>
    <col min="10" max="10" width="2.7109375" style="290" customWidth="1"/>
    <col min="11" max="11" width="15.7109375" style="90" customWidth="1"/>
    <col min="12" max="13" width="9.85546875" style="90" hidden="1" customWidth="1"/>
    <col min="14" max="18" width="12.7109375" style="90" customWidth="1"/>
    <col min="19" max="19" width="10.5703125" style="3" customWidth="1"/>
    <col min="20" max="20" width="9.140625" style="3" customWidth="1"/>
    <col min="21" max="22" width="9.140625" style="319" customWidth="1"/>
    <col min="23" max="23" width="5.140625" style="319" customWidth="1"/>
    <col min="24" max="24" width="5" style="319" customWidth="1"/>
    <col min="25" max="25" width="9.140625" style="319" customWidth="1"/>
    <col min="26" max="27" width="45.7109375" style="290" customWidth="1"/>
    <col min="28" max="33" width="12.7109375" style="290" customWidth="1"/>
    <col min="34" max="34" width="12.7109375" style="290" hidden="1" customWidth="1"/>
    <col min="35" max="35" width="12.7109375" style="290" customWidth="1"/>
    <col min="36" max="16384" width="9.140625" style="290"/>
  </cols>
  <sheetData>
    <row r="1" spans="1:207" ht="33.75">
      <c r="A1" s="401" t="s">
        <v>342</v>
      </c>
      <c r="B1" s="301"/>
      <c r="C1" s="301"/>
      <c r="D1" s="287"/>
      <c r="E1" s="287"/>
      <c r="F1" s="294"/>
      <c r="G1" s="287"/>
      <c r="H1" s="287"/>
      <c r="I1" s="287"/>
      <c r="J1" s="287"/>
      <c r="K1" s="287"/>
      <c r="L1" s="287"/>
      <c r="M1" s="287"/>
      <c r="N1" s="287"/>
      <c r="O1" s="287"/>
      <c r="P1" s="287"/>
      <c r="Q1" s="287"/>
      <c r="R1" s="413"/>
      <c r="S1" s="414"/>
      <c r="T1" s="414"/>
      <c r="U1" s="415">
        <f ca="1">TODAY()</f>
        <v>45455</v>
      </c>
      <c r="V1" s="155"/>
      <c r="W1" s="155"/>
      <c r="X1" s="155"/>
      <c r="Y1" s="155"/>
    </row>
    <row r="2" spans="1:207">
      <c r="B2" s="465" t="s">
        <v>343</v>
      </c>
      <c r="C2" s="499" t="s">
        <v>645</v>
      </c>
      <c r="D2" s="505"/>
      <c r="E2" s="288"/>
      <c r="K2" s="290"/>
      <c r="L2" s="290"/>
      <c r="M2" s="290"/>
      <c r="N2" s="290"/>
      <c r="O2" s="290"/>
      <c r="P2" s="290"/>
      <c r="Q2" s="290"/>
      <c r="R2" s="290"/>
      <c r="S2" s="319"/>
      <c r="T2" s="319"/>
      <c r="V2" s="416"/>
    </row>
    <row r="3" spans="1:207">
      <c r="B3" s="466" t="s">
        <v>345</v>
      </c>
      <c r="C3" s="500" t="s">
        <v>646</v>
      </c>
      <c r="D3" s="288"/>
      <c r="E3" s="288"/>
      <c r="K3" s="290"/>
      <c r="L3" s="290"/>
      <c r="M3" s="290"/>
      <c r="N3" s="290"/>
      <c r="O3" s="290"/>
      <c r="P3" s="290"/>
      <c r="Q3" s="290"/>
      <c r="R3" s="290"/>
      <c r="S3" s="319"/>
      <c r="T3" s="319"/>
    </row>
    <row r="4" spans="1:207">
      <c r="B4" s="467" t="s">
        <v>347</v>
      </c>
      <c r="C4" s="501" t="s">
        <v>348</v>
      </c>
      <c r="D4" s="289"/>
      <c r="E4" s="289"/>
      <c r="K4" s="290"/>
      <c r="L4" s="290"/>
      <c r="M4" s="290"/>
      <c r="N4" s="290"/>
      <c r="O4" s="290"/>
      <c r="P4" s="290"/>
      <c r="Q4" s="290"/>
      <c r="R4" s="290"/>
      <c r="S4" s="319"/>
      <c r="T4" s="319"/>
    </row>
    <row r="5" spans="1:207">
      <c r="B5" s="468" t="s">
        <v>314</v>
      </c>
      <c r="C5" s="469">
        <v>44736</v>
      </c>
      <c r="K5" s="290"/>
      <c r="L5" s="290"/>
      <c r="M5" s="290"/>
      <c r="N5" s="290"/>
      <c r="O5" s="290"/>
      <c r="P5" s="290"/>
      <c r="Q5" s="290"/>
      <c r="R5" s="290"/>
      <c r="S5" s="319"/>
      <c r="T5" s="319"/>
    </row>
    <row r="6" spans="1:207">
      <c r="B6" s="502" t="s">
        <v>315</v>
      </c>
      <c r="C6" s="469">
        <v>45378</v>
      </c>
      <c r="K6" s="290"/>
      <c r="L6" s="290"/>
      <c r="M6" s="290"/>
      <c r="N6" s="290"/>
      <c r="O6" s="290"/>
      <c r="P6" s="290"/>
      <c r="Q6" s="290"/>
      <c r="R6" s="290"/>
      <c r="S6" s="319"/>
      <c r="T6" s="319"/>
    </row>
    <row r="7" spans="1:207">
      <c r="B7" s="466" t="s">
        <v>350</v>
      </c>
      <c r="C7" s="471">
        <f>IF(ISERROR(AVERAGE(F12:F177)),C7,AVERAGE(F12:F177))</f>
        <v>6</v>
      </c>
      <c r="K7" s="290"/>
      <c r="L7" s="290"/>
      <c r="M7" s="290"/>
      <c r="N7" s="290"/>
      <c r="O7" s="290"/>
      <c r="P7" s="290"/>
      <c r="Q7" s="290"/>
      <c r="R7" s="290"/>
      <c r="S7" s="319"/>
      <c r="T7" s="319"/>
    </row>
    <row r="8" spans="1:207">
      <c r="B8" s="598" t="s">
        <v>351</v>
      </c>
      <c r="C8" s="525" t="s">
        <v>647</v>
      </c>
      <c r="D8" s="865" t="str">
        <f>IF((F9&lt;=0.85*C7),"Alert: please reconsider your HWAG definition","")</f>
        <v/>
      </c>
      <c r="E8" s="865"/>
      <c r="F8" s="865"/>
      <c r="G8" s="865"/>
    </row>
    <row r="9" spans="1:207" ht="12" customHeight="1">
      <c r="C9" s="289"/>
      <c r="F9" s="296">
        <f>IF(ISERROR(AVERAGE(F12:F172)),C7,AVERAGE(F12:F172))</f>
        <v>6</v>
      </c>
    </row>
    <row r="10" spans="1:207" s="516" customFormat="1" ht="17.25" customHeight="1">
      <c r="A10" s="402" t="s">
        <v>354</v>
      </c>
      <c r="B10" s="302"/>
      <c r="C10" s="302"/>
      <c r="D10" s="302"/>
      <c r="E10" s="291"/>
      <c r="F10" s="515"/>
      <c r="G10" s="873" t="s">
        <v>355</v>
      </c>
      <c r="H10" s="874"/>
      <c r="I10" s="874"/>
      <c r="J10" s="874"/>
      <c r="K10" s="875"/>
      <c r="L10" s="873" t="s">
        <v>356</v>
      </c>
      <c r="M10" s="874"/>
      <c r="N10" s="874"/>
      <c r="O10" s="874"/>
      <c r="P10" s="874"/>
      <c r="Q10" s="874"/>
      <c r="R10" s="874"/>
      <c r="S10" s="866" t="s">
        <v>357</v>
      </c>
      <c r="T10" s="867"/>
      <c r="U10" s="867"/>
      <c r="V10" s="867"/>
      <c r="W10" s="867"/>
      <c r="X10" s="867"/>
      <c r="Y10" s="867"/>
      <c r="Z10" s="876" t="s">
        <v>358</v>
      </c>
      <c r="AA10" s="877"/>
      <c r="AB10" s="877"/>
      <c r="AC10" s="877"/>
      <c r="AD10" s="878"/>
      <c r="AE10" s="879" t="s">
        <v>359</v>
      </c>
      <c r="AF10" s="880"/>
      <c r="AG10" s="880"/>
      <c r="AH10" s="880"/>
      <c r="AI10" s="881"/>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699" t="s">
        <v>384</v>
      </c>
      <c r="AA11" s="690" t="s">
        <v>385</v>
      </c>
      <c r="AB11" s="691" t="s">
        <v>386</v>
      </c>
      <c r="AC11" s="692" t="s">
        <v>387</v>
      </c>
      <c r="AD11" s="693" t="s">
        <v>388</v>
      </c>
      <c r="AE11" s="677" t="s">
        <v>389</v>
      </c>
      <c r="AF11" s="676" t="s">
        <v>367</v>
      </c>
      <c r="AG11" s="189" t="s">
        <v>368</v>
      </c>
      <c r="AH11" s="190" t="s">
        <v>369</v>
      </c>
      <c r="AI11" s="678" t="s">
        <v>370</v>
      </c>
    </row>
    <row r="12" spans="1:207" s="524" customFormat="1" ht="14.25">
      <c r="A12" s="522" t="s">
        <v>253</v>
      </c>
      <c r="B12" s="391"/>
      <c r="C12" s="391"/>
      <c r="D12" s="391"/>
      <c r="E12" s="292"/>
      <c r="F12" s="297"/>
      <c r="G12" s="457"/>
      <c r="H12" s="454"/>
      <c r="I12" s="391"/>
      <c r="J12" s="391">
        <f>IF(SUM(J13:J17)=0,"",MAX(J13:J17))</f>
        <v>36</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43"/>
      <c r="AA12" s="208"/>
      <c r="AB12" s="208"/>
      <c r="AC12" s="673"/>
      <c r="AD12" s="685"/>
      <c r="AE12" s="679"/>
      <c r="AF12" s="212"/>
      <c r="AG12" s="208"/>
      <c r="AH12" s="208"/>
      <c r="AI12" s="655"/>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38.25">
      <c r="A13" s="508" t="s">
        <v>1308</v>
      </c>
      <c r="B13" s="255" t="s">
        <v>391</v>
      </c>
      <c r="C13" s="255" t="s">
        <v>392</v>
      </c>
      <c r="D13" s="255" t="s">
        <v>393</v>
      </c>
      <c r="E13" s="266" t="s">
        <v>33</v>
      </c>
      <c r="F13" s="267">
        <v>6</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7"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63.75">
      <c r="A14" s="404" t="s">
        <v>1308</v>
      </c>
      <c r="B14" s="255" t="s">
        <v>395</v>
      </c>
      <c r="C14" s="255" t="s">
        <v>396</v>
      </c>
      <c r="D14" s="255" t="s">
        <v>648</v>
      </c>
      <c r="E14" s="266" t="s">
        <v>36</v>
      </c>
      <c r="F14" s="267">
        <v>6</v>
      </c>
      <c r="G14" s="256" t="s">
        <v>398</v>
      </c>
      <c r="H14" s="7" t="s">
        <v>38</v>
      </c>
      <c r="I14" s="8" t="s">
        <v>48</v>
      </c>
      <c r="J14" s="8">
        <f t="shared" ref="J14:J16" si="1">IF(ISERROR(W14*X14),"",W14*X14)</f>
        <v>32</v>
      </c>
      <c r="K14" s="24" t="str">
        <f>IF(ISERROR(VLOOKUP(Y14,'Directive OSH09 (FR)'!$T$6:$U$10,2,FALSE)),"",VLOOKUP(Y14,'Directive OSH09 (FR)'!$T$6:$U$10,2,FALSE))</f>
        <v>3-Moderé</v>
      </c>
      <c r="L14" s="126"/>
      <c r="M14" s="127"/>
      <c r="N14" s="27"/>
      <c r="O14" s="27"/>
      <c r="P14" s="27"/>
      <c r="Q14" s="57"/>
      <c r="R14" s="35"/>
      <c r="S14" s="7">
        <f t="shared" ca="1" si="0"/>
        <v>1</v>
      </c>
      <c r="T14" s="35">
        <f t="shared" ca="1" si="0"/>
        <v>1</v>
      </c>
      <c r="U14" s="3">
        <f t="shared" ref="U14:U17" ca="1" si="2">IF(A14="",0,IF(Q$12="",1,IF(Q$12+$U$12*365&lt;$U$1,1,0)))</f>
        <v>1</v>
      </c>
      <c r="V14" s="163">
        <f t="shared" ref="V14:V17" ca="1" si="3">IF(A14="",0,IF(Q$12="",1,IF(Q$12+$V$12*365&lt;$U$1,1,0)))</f>
        <v>1</v>
      </c>
      <c r="W14" s="162">
        <f>IF(ISERROR(VLOOKUP(H14,'Directive OSH09 (FR)'!$O$6:$P$10,2,FALSE)),"",VLOOKUP(H14,'Directive OSH09 (FR)'!$O$6:$P$10,2,FALSE))</f>
        <v>4</v>
      </c>
      <c r="X14" s="3">
        <f>IF(ISERROR(VLOOKUP(I14,'Directive OSH09 (FR)'!$O$13:$P$17,2,FALSE)),"",VLOOKUP(I14,'Directive OSH09 (FR)'!$O$13:$P$17,2,FALSE))</f>
        <v>8</v>
      </c>
      <c r="Y14" s="3">
        <f t="shared" ref="Y14:Y17" si="4">IF(J14="","",IF(J14&gt;=161,5,IF(J14&gt;=65,4,IF(J14&gt;=20,3,IF(J14&gt;=9,2,1)))))</f>
        <v>3</v>
      </c>
      <c r="Z14" s="636" t="s">
        <v>399</v>
      </c>
      <c r="AA14" s="638" t="s">
        <v>649</v>
      </c>
      <c r="AB14" s="177"/>
      <c r="AC14" s="195"/>
      <c r="AD14" s="666"/>
      <c r="AE14" s="646"/>
      <c r="AF14" s="314"/>
      <c r="AG14" s="8"/>
      <c r="AH14" s="8">
        <f>IF(ISERROR(AU14*AV14),"",AU14*AV14)</f>
        <v>0</v>
      </c>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51">
      <c r="A15" s="404" t="s">
        <v>1308</v>
      </c>
      <c r="B15" s="8" t="s">
        <v>400</v>
      </c>
      <c r="C15" s="255" t="s">
        <v>396</v>
      </c>
      <c r="D15" s="255" t="s">
        <v>650</v>
      </c>
      <c r="E15" s="266" t="s">
        <v>36</v>
      </c>
      <c r="F15" s="267">
        <v>6</v>
      </c>
      <c r="G15" s="256" t="s">
        <v>398</v>
      </c>
      <c r="H15" s="7" t="s">
        <v>38</v>
      </c>
      <c r="I15" s="8" t="s">
        <v>47</v>
      </c>
      <c r="J15" s="8">
        <f t="shared" si="1"/>
        <v>16</v>
      </c>
      <c r="K15" s="24" t="str">
        <f>IF(ISERROR(VLOOKUP(Y15,'Directive OSH09 (FR)'!$T$6:$U$10,2,FALSE)),"",VLOOKUP(Y15,'Directive OSH09 (FR)'!$T$6:$U$10,2,FALSE))</f>
        <v>2-Tolérable</v>
      </c>
      <c r="L15" s="126"/>
      <c r="M15" s="127"/>
      <c r="N15" s="27"/>
      <c r="O15" s="27"/>
      <c r="P15" s="27"/>
      <c r="Q15" s="57"/>
      <c r="R15" s="35"/>
      <c r="S15" s="7">
        <f t="shared" ca="1" si="0"/>
        <v>1</v>
      </c>
      <c r="T15" s="35">
        <f t="shared" ca="1" si="0"/>
        <v>1</v>
      </c>
      <c r="U15" s="3">
        <f t="shared" ca="1" si="2"/>
        <v>1</v>
      </c>
      <c r="V15" s="163">
        <f t="shared" ca="1" si="3"/>
        <v>1</v>
      </c>
      <c r="W15" s="162">
        <f>IF(ISERROR(VLOOKUP(H15,'Directive OSH09 (FR)'!$O$6:$P$10,2,FALSE)),"",VLOOKUP(H15,'Directive OSH09 (FR)'!$O$6:$P$10,2,FALSE))</f>
        <v>4</v>
      </c>
      <c r="X15" s="3">
        <f>IF(ISERROR(VLOOKUP(I15,'Directive OSH09 (FR)'!$O$13:$P$17,2,FALSE)),"",VLOOKUP(I15,'Directive OSH09 (FR)'!$O$13:$P$17,2,FALSE))</f>
        <v>4</v>
      </c>
      <c r="Y15" s="3">
        <f t="shared" si="4"/>
        <v>2</v>
      </c>
      <c r="Z15" s="637" t="s">
        <v>402</v>
      </c>
      <c r="AA15" s="638"/>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t="str">
        <f t="shared" si="1"/>
        <v/>
      </c>
      <c r="K16" s="14"/>
      <c r="L16" s="126"/>
      <c r="M16" s="127"/>
      <c r="N16" s="27"/>
      <c r="O16" s="27"/>
      <c r="P16" s="27"/>
      <c r="Q16" s="57"/>
      <c r="R16" s="35"/>
      <c r="S16" s="7">
        <f t="shared" si="0"/>
        <v>0</v>
      </c>
      <c r="T16" s="35">
        <f t="shared" si="0"/>
        <v>0</v>
      </c>
      <c r="U16" s="3">
        <f t="shared" si="2"/>
        <v>0</v>
      </c>
      <c r="V16" s="163">
        <f t="shared" si="3"/>
        <v>0</v>
      </c>
      <c r="W16" s="162" t="str">
        <f>IF(ISERROR(VLOOKUP(H16,'Directive OSH09 (FR)'!$O$6:$P$10,2,FALSE)),"",VLOOKUP(H16,'Directive OSH09 (FR)'!$O$6:$P$10,2,FALSE))</f>
        <v/>
      </c>
      <c r="X16" s="3" t="str">
        <f>IF(ISERROR(VLOOKUP(I16,'Directive OSH09 (FR)'!$O$13:$P$17,2,FALSE)),"",VLOOKUP(I16,'Directive OSH09 (FR)'!$O$13:$P$17,2,FALSE))</f>
        <v/>
      </c>
      <c r="Y16" s="3" t="str">
        <f t="shared" si="4"/>
        <v/>
      </c>
      <c r="Z16" s="196"/>
      <c r="AB16" s="177"/>
      <c r="AC16" s="195"/>
      <c r="AD16" s="666"/>
      <c r="AE16" s="646"/>
      <c r="AF16" s="314"/>
      <c r="AG16" s="8"/>
      <c r="AH16" s="8">
        <f>IF(ISERROR(AU16*AV16),"",AU16*AV16)</f>
        <v>0</v>
      </c>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99"/>
      <c r="G17" s="458"/>
      <c r="H17" s="61"/>
      <c r="I17" s="62"/>
      <c r="J17" s="62" t="str">
        <f t="shared" ref="J17" si="5">IF(ISERROR(W17*X17),"",W17*X17)</f>
        <v/>
      </c>
      <c r="K17" s="63" t="str">
        <f>IF(ISERROR(VLOOKUP(Y17,'Directive OSH09 (FR)'!$T$6:$U$10,2,FALSE)),"",VLOOKUP(Y17,'Directive OSH09 (FR)'!$T$6:$U$10,2,FALSE))</f>
        <v/>
      </c>
      <c r="L17" s="61"/>
      <c r="M17" s="64"/>
      <c r="N17" s="64"/>
      <c r="O17" s="64"/>
      <c r="P17" s="64"/>
      <c r="Q17" s="65"/>
      <c r="R17" s="66"/>
      <c r="S17" s="61">
        <f t="shared" si="0"/>
        <v>0</v>
      </c>
      <c r="T17" s="66">
        <f t="shared" si="0"/>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95"/>
      <c r="AD17" s="666"/>
      <c r="AE17" s="646"/>
      <c r="AF17" s="642"/>
      <c r="AG17" s="62"/>
      <c r="AH17" s="62">
        <f t="shared" ref="AH17" si="6">IF(ISERROR(AU17*AV17),"",AU17*AV17)</f>
        <v>0</v>
      </c>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97"/>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43"/>
      <c r="AA18" s="208"/>
      <c r="AB18" s="208"/>
      <c r="AC18" s="673"/>
      <c r="AD18" s="685"/>
      <c r="AE18" s="679"/>
      <c r="AF18" s="212"/>
      <c r="AG18" s="208"/>
      <c r="AH18" s="208" t="str">
        <f>IF(SUM(AH19:AH23)=0,"",MAX(AH19:AH23))</f>
        <v/>
      </c>
      <c r="AI18" s="655"/>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6.5">
      <c r="A19" s="261" t="s">
        <v>403</v>
      </c>
      <c r="B19" s="255" t="s">
        <v>404</v>
      </c>
      <c r="C19" s="255" t="s">
        <v>405</v>
      </c>
      <c r="D19" s="255" t="s">
        <v>406</v>
      </c>
      <c r="E19" s="266" t="s">
        <v>33</v>
      </c>
      <c r="F19" s="267">
        <v>6</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3" ca="1" si="7">U19</f>
        <v>1</v>
      </c>
      <c r="T19" s="35">
        <f t="shared" ca="1" si="7"/>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6</v>
      </c>
      <c r="G20" s="256" t="s">
        <v>413</v>
      </c>
      <c r="H20" s="7" t="s">
        <v>38</v>
      </c>
      <c r="I20" s="8" t="s">
        <v>47</v>
      </c>
      <c r="J20" s="8">
        <f t="shared" ref="J20:J23" si="8">IF(ISERROR(W20*X20),"",W20*X20)</f>
        <v>16</v>
      </c>
      <c r="K20" s="14" t="str">
        <f>IF(ISERROR(VLOOKUP(Y20,'Directive OSH09 (FR)'!$T$6:$U$10,2,FALSE)),"",VLOOKUP(Y20,'Directive OSH09 (FR)'!$T$6:$U$10,2,FALSE))</f>
        <v>2-Tolérable</v>
      </c>
      <c r="L20" s="126"/>
      <c r="M20" s="127"/>
      <c r="N20" s="27"/>
      <c r="O20" s="27"/>
      <c r="P20" s="27"/>
      <c r="Q20" s="57"/>
      <c r="R20" s="35"/>
      <c r="S20" s="7">
        <f t="shared" ca="1" si="7"/>
        <v>1</v>
      </c>
      <c r="T20" s="35">
        <f t="shared" ca="1" si="7"/>
        <v>1</v>
      </c>
      <c r="U20" s="3">
        <f t="shared" ref="U20:U23" ca="1" si="9">IF(A20="",0,IF(Q$18="",1,IF(Q$18+$U$18*365&lt;$U$1,1,0)))</f>
        <v>1</v>
      </c>
      <c r="V20" s="163">
        <f t="shared" ref="V20:V23" ca="1" si="10">IF(A20="",0,IF(Q$18="",1,IF(Q$18+$V$18*365&lt;$U$1,1,0)))</f>
        <v>1</v>
      </c>
      <c r="W20" s="162">
        <f>IF(ISERROR(VLOOKUP(H20,'Directive OSH09 (FR)'!$O$6:$P$10,2,FALSE)),"",VLOOKUP(H20,'Directive OSH09 (FR)'!$O$6:$P$10,2,FALSE))</f>
        <v>4</v>
      </c>
      <c r="X20" s="3">
        <f>IF(ISERROR(VLOOKUP(I20,'Directive OSH09 (FR)'!$O$13:$P$17,2,FALSE)),"",VLOOKUP(I20,'Directive OSH09 (FR)'!$O$13:$P$17,2,FALSE))</f>
        <v>4</v>
      </c>
      <c r="Y20" s="3">
        <f t="shared" ref="Y20:Y23" si="11">IF(J20="","",IF(J20&gt;=161,5,IF(J20&gt;=65,4,IF(J20&gt;=20,3,IF(J20&gt;=9,2,1)))))</f>
        <v>2</v>
      </c>
      <c r="Z20" s="196"/>
      <c r="AA20" s="418"/>
      <c r="AB20" s="418"/>
      <c r="AC20" s="420"/>
      <c r="AD20" s="667"/>
      <c r="AE20" s="651"/>
      <c r="AF20" s="314"/>
      <c r="AG20" s="8"/>
      <c r="AH20" s="8">
        <f t="shared" ref="AH20:AH23" si="12">IF(ISERROR(AU20*AV20),"",AU20*AV20)</f>
        <v>0</v>
      </c>
      <c r="AI20" s="652"/>
    </row>
    <row r="21" spans="1:207" ht="38.25">
      <c r="A21" s="261" t="s">
        <v>419</v>
      </c>
      <c r="B21" s="8" t="s">
        <v>420</v>
      </c>
      <c r="C21" s="255" t="s">
        <v>421</v>
      </c>
      <c r="D21" s="255" t="s">
        <v>422</v>
      </c>
      <c r="E21" s="266" t="s">
        <v>36</v>
      </c>
      <c r="F21" s="267">
        <v>6</v>
      </c>
      <c r="G21" s="321" t="s">
        <v>423</v>
      </c>
      <c r="H21" s="7" t="s">
        <v>35</v>
      </c>
      <c r="I21" s="8" t="s">
        <v>47</v>
      </c>
      <c r="J21" s="8">
        <f t="shared" si="8"/>
        <v>8</v>
      </c>
      <c r="K21" s="14" t="str">
        <f>IF(ISERROR(VLOOKUP(Y21,'Directive OSH09 (FR)'!$T$6:$U$10,2,FALSE)),"",VLOOKUP(Y21,'Directive OSH09 (FR)'!$T$6:$U$10,2,FALSE))</f>
        <v>1-Negligeable</v>
      </c>
      <c r="L21" s="126"/>
      <c r="M21" s="127"/>
      <c r="N21" s="27"/>
      <c r="O21" s="27"/>
      <c r="P21" s="27"/>
      <c r="Q21" s="57"/>
      <c r="R21" s="35"/>
      <c r="S21" s="7">
        <f t="shared" ca="1" si="7"/>
        <v>1</v>
      </c>
      <c r="T21" s="35">
        <f t="shared" ca="1" si="7"/>
        <v>1</v>
      </c>
      <c r="U21" s="3">
        <f t="shared" ca="1" si="9"/>
        <v>1</v>
      </c>
      <c r="V21" s="163">
        <f t="shared" ca="1" si="10"/>
        <v>1</v>
      </c>
      <c r="W21" s="162">
        <f>IF(ISERROR(VLOOKUP(H21,'Directive OSH09 (FR)'!$O$6:$P$10,2,FALSE)),"",VLOOKUP(H21,'Directive OSH09 (FR)'!$O$6:$P$10,2,FALSE))</f>
        <v>2</v>
      </c>
      <c r="X21" s="3">
        <f>IF(ISERROR(VLOOKUP(I21,'Directive OSH09 (FR)'!$O$13:$P$17,2,FALSE)),"",VLOOKUP(I21,'Directive OSH09 (FR)'!$O$13:$P$17,2,FALSE))</f>
        <v>4</v>
      </c>
      <c r="Y21" s="3">
        <f t="shared" si="11"/>
        <v>1</v>
      </c>
      <c r="Z21" s="196"/>
      <c r="AA21" s="418"/>
      <c r="AB21" s="418"/>
      <c r="AC21" s="420"/>
      <c r="AD21" s="667"/>
      <c r="AE21" s="651"/>
      <c r="AF21" s="314"/>
      <c r="AG21" s="8"/>
      <c r="AH21" s="8">
        <f t="shared" si="12"/>
        <v>0</v>
      </c>
      <c r="AI21" s="653"/>
    </row>
    <row r="22" spans="1:207">
      <c r="A22" s="261"/>
      <c r="B22" s="255"/>
      <c r="C22" s="255"/>
      <c r="D22" s="255"/>
      <c r="E22" s="266"/>
      <c r="F22" s="283"/>
      <c r="G22" s="256"/>
      <c r="H22" s="7"/>
      <c r="I22" s="8"/>
      <c r="J22" s="8"/>
      <c r="K22" s="14"/>
      <c r="L22" s="126"/>
      <c r="M22" s="127"/>
      <c r="N22" s="27"/>
      <c r="O22" s="27"/>
      <c r="P22" s="27"/>
      <c r="Q22" s="57"/>
      <c r="R22" s="35"/>
      <c r="S22" s="7"/>
      <c r="T22" s="35"/>
      <c r="U22" s="3"/>
      <c r="V22" s="163"/>
      <c r="W22" s="162"/>
      <c r="X22" s="3"/>
      <c r="Y22" s="3"/>
      <c r="Z22" s="213"/>
      <c r="AA22" s="418"/>
      <c r="AB22" s="418"/>
      <c r="AC22" s="420"/>
      <c r="AD22" s="667"/>
      <c r="AE22" s="651"/>
      <c r="AF22" s="314"/>
      <c r="AG22" s="8"/>
      <c r="AH22" s="8"/>
      <c r="AI22" s="649"/>
    </row>
    <row r="23" spans="1:207" ht="5.25" customHeight="1">
      <c r="A23" s="405"/>
      <c r="B23" s="62"/>
      <c r="C23" s="62"/>
      <c r="D23" s="62"/>
      <c r="E23" s="293"/>
      <c r="F23" s="299"/>
      <c r="G23" s="458"/>
      <c r="H23" s="61"/>
      <c r="I23" s="62"/>
      <c r="J23" s="62" t="str">
        <f t="shared" si="8"/>
        <v/>
      </c>
      <c r="K23" s="63" t="str">
        <f>IF(ISERROR(VLOOKUP(Y23,'Directive OSH09 (FR)'!$T$6:$U$10,2,FALSE)),"",VLOOKUP(Y23,'Directive OSH09 (FR)'!$T$6:$U$10,2,FALSE))</f>
        <v/>
      </c>
      <c r="L23" s="61"/>
      <c r="M23" s="64"/>
      <c r="N23" s="64"/>
      <c r="O23" s="64"/>
      <c r="P23" s="64"/>
      <c r="Q23" s="65"/>
      <c r="R23" s="66"/>
      <c r="S23" s="61">
        <f t="shared" si="7"/>
        <v>0</v>
      </c>
      <c r="T23" s="66">
        <f t="shared" si="7"/>
        <v>0</v>
      </c>
      <c r="U23" s="164">
        <f t="shared" si="9"/>
        <v>0</v>
      </c>
      <c r="V23" s="165">
        <f t="shared" si="10"/>
        <v>0</v>
      </c>
      <c r="W23" s="162" t="str">
        <f>IF(ISERROR(VLOOKUP(H23,'Directive OSH09 (FR)'!$O$6:$P$10,2,FALSE)),"",VLOOKUP(H23,'Directive OSH09 (FR)'!$O$6:$P$10,2,FALSE))</f>
        <v/>
      </c>
      <c r="X23" s="3" t="str">
        <f>IF(ISERROR(VLOOKUP(I23,'Directive OSH09 (FR)'!$O$13:$P$17,2,FALSE)),"",VLOOKUP(I23,'Directive OSH09 (FR)'!$O$13:$P$17,2,FALSE))</f>
        <v/>
      </c>
      <c r="Y23" s="3" t="str">
        <f t="shared" si="11"/>
        <v/>
      </c>
      <c r="Z23" s="196"/>
      <c r="AA23" s="418"/>
      <c r="AB23" s="418"/>
      <c r="AC23" s="420"/>
      <c r="AD23" s="667"/>
      <c r="AE23" s="651"/>
      <c r="AF23" s="642"/>
      <c r="AG23" s="62"/>
      <c r="AH23" s="62">
        <f t="shared" si="12"/>
        <v>0</v>
      </c>
      <c r="AI23" s="652"/>
    </row>
    <row r="24" spans="1:207">
      <c r="A24" s="268" t="s">
        <v>263</v>
      </c>
      <c r="B24" s="391"/>
      <c r="C24" s="391"/>
      <c r="D24" s="391"/>
      <c r="E24" s="292"/>
      <c r="F24" s="297"/>
      <c r="G24" s="457"/>
      <c r="H24" s="454"/>
      <c r="I24" s="391"/>
      <c r="J24" s="391">
        <f>IF(SUM(J25:J32)=0,"",MAX(J25:J32))</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IF(OR(L24="Yes",M24="Yes"),MAX(Q25:Q32),"")</f>
        <v/>
      </c>
      <c r="R24" s="34"/>
      <c r="S24" s="43">
        <f>IF(L24="Yes",IF(SUM(S25:S32)=0,0,1),2)</f>
        <v>2</v>
      </c>
      <c r="T24" s="34">
        <f>IF(M24="Yes",IF(SUM(T25:T32)=0,0,1),2)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1</v>
      </c>
      <c r="Z24" s="43"/>
      <c r="AA24" s="208"/>
      <c r="AB24" s="208"/>
      <c r="AC24" s="673"/>
      <c r="AD24" s="685"/>
      <c r="AE24" s="679"/>
      <c r="AF24" s="212"/>
      <c r="AG24" s="208"/>
      <c r="AH24" s="208" t="str">
        <f>IF(SUM(AH25:AH32)=0,"",MAX(AH25:AH32))</f>
        <v/>
      </c>
      <c r="AI24" s="655"/>
    </row>
    <row r="25" spans="1:207" ht="76.5">
      <c r="A25" s="261" t="s">
        <v>424</v>
      </c>
      <c r="B25" s="255" t="s">
        <v>425</v>
      </c>
      <c r="C25" s="255" t="s">
        <v>426</v>
      </c>
      <c r="D25" s="255" t="s">
        <v>427</v>
      </c>
      <c r="E25" s="266" t="s">
        <v>36</v>
      </c>
      <c r="F25" s="267">
        <v>6</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2" si="13">U25</f>
        <v>1</v>
      </c>
      <c r="T25" s="35">
        <f t="shared" si="13"/>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6</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13"/>
        <v>1</v>
      </c>
      <c r="T26" s="35">
        <f t="shared" si="13"/>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89.25">
      <c r="A27" s="261" t="s">
        <v>424</v>
      </c>
      <c r="B27" s="8" t="s">
        <v>430</v>
      </c>
      <c r="C27" s="255" t="s">
        <v>432</v>
      </c>
      <c r="D27" s="255" t="s">
        <v>433</v>
      </c>
      <c r="E27" s="266" t="s">
        <v>36</v>
      </c>
      <c r="F27" s="267">
        <v>6</v>
      </c>
      <c r="G27" s="256" t="s">
        <v>428</v>
      </c>
      <c r="H27" s="7" t="s">
        <v>38</v>
      </c>
      <c r="I27" s="8" t="s">
        <v>46</v>
      </c>
      <c r="J27" s="8">
        <f t="shared" ref="J27:J32" si="14">IF(ISERROR(W27*X27),"",W27*X27)</f>
        <v>4</v>
      </c>
      <c r="K27" s="14" t="str">
        <f>IF(ISERROR(VLOOKUP(Y27,'Directive OSH09 (FR)'!$T$6:$U$10,2,FALSE)),"",VLOOKUP(Y27,'Directive OSH09 (FR)'!$T$6:$U$10,2,FALSE))</f>
        <v>1-Negligeable</v>
      </c>
      <c r="L27" s="126"/>
      <c r="M27" s="127"/>
      <c r="N27" s="27"/>
      <c r="O27" s="27"/>
      <c r="P27" s="27"/>
      <c r="Q27" s="57"/>
      <c r="R27" s="35"/>
      <c r="S27" s="7">
        <f t="shared" si="13"/>
        <v>1</v>
      </c>
      <c r="T27" s="35">
        <f t="shared" si="13"/>
        <v>1</v>
      </c>
      <c r="U27" s="3">
        <f t="shared" ref="U27:U32" si="15">IF(A27="",0,IF(Q$24="",1,IF(Q$24+$U$24*365&lt;$U$1,1,0)))</f>
        <v>1</v>
      </c>
      <c r="V27" s="163">
        <f t="shared" ref="V27:V32" si="16">IF(A27="",0,IF(Q$24="",1,IF(Q$24+$V$24*365&lt;$U$1,1,0)))</f>
        <v>1</v>
      </c>
      <c r="W27" s="162">
        <f>IF(ISERROR(VLOOKUP(H27,'Directive OSH09 (FR)'!$O$6:$P$10,2,FALSE)),"",VLOOKUP(H27,'Directive OSH09 (FR)'!$O$6:$P$10,2,FALSE))</f>
        <v>4</v>
      </c>
      <c r="X27" s="3">
        <f>IF(ISERROR(VLOOKUP(I27,'Directive OSH09 (FR)'!$O$13:$P$17,2,FALSE)),"",VLOOKUP(I27,'Directive OSH09 (FR)'!$O$13:$P$17,2,FALSE))</f>
        <v>1</v>
      </c>
      <c r="Y27" s="3">
        <f t="shared" ref="Y27:Y32" si="17">IF(J27="","",IF(J27&gt;=161,5,IF(J27&gt;=65,4,IF(J27&gt;=20,3,IF(J27&gt;=9,2,1)))))</f>
        <v>1</v>
      </c>
      <c r="Z27" s="210" t="s">
        <v>429</v>
      </c>
      <c r="AA27" s="418"/>
      <c r="AB27" s="418"/>
      <c r="AC27" s="420"/>
      <c r="AD27" s="667"/>
      <c r="AE27" s="651"/>
      <c r="AF27" s="314"/>
      <c r="AG27" s="8"/>
      <c r="AH27" s="8">
        <f>IF(ISERROR(AU27*AV27),"",AU27*AV27)</f>
        <v>0</v>
      </c>
      <c r="AI27" s="652"/>
    </row>
    <row r="28" spans="1:207" ht="165.75">
      <c r="A28" s="261" t="s">
        <v>424</v>
      </c>
      <c r="B28" s="8" t="s">
        <v>434</v>
      </c>
      <c r="C28" s="255" t="s">
        <v>435</v>
      </c>
      <c r="D28" s="255" t="s">
        <v>436</v>
      </c>
      <c r="E28" s="266" t="s">
        <v>36</v>
      </c>
      <c r="F28" s="267">
        <v>6</v>
      </c>
      <c r="G28" s="256" t="s">
        <v>437</v>
      </c>
      <c r="H28" s="7" t="s">
        <v>35</v>
      </c>
      <c r="I28" s="8" t="s">
        <v>47</v>
      </c>
      <c r="J28" s="8">
        <f t="shared" si="14"/>
        <v>8</v>
      </c>
      <c r="K28" s="14" t="str">
        <f>IF(ISERROR(VLOOKUP(Y28,'Directive OSH09 (FR)'!$T$6:$U$10,2,FALSE)),"",VLOOKUP(Y28,'Directive OSH09 (FR)'!$T$6:$U$10,2,FALSE))</f>
        <v>1-Negligeable</v>
      </c>
      <c r="L28" s="126"/>
      <c r="M28" s="127"/>
      <c r="N28" s="27"/>
      <c r="O28" s="27"/>
      <c r="P28" s="27"/>
      <c r="Q28" s="57"/>
      <c r="R28" s="35"/>
      <c r="S28" s="7">
        <f t="shared" si="13"/>
        <v>1</v>
      </c>
      <c r="T28" s="35">
        <f t="shared" si="13"/>
        <v>1</v>
      </c>
      <c r="U28" s="3">
        <f t="shared" si="15"/>
        <v>1</v>
      </c>
      <c r="V28" s="163">
        <f t="shared" si="16"/>
        <v>1</v>
      </c>
      <c r="W28" s="162">
        <f>IF(ISERROR(VLOOKUP(H28,'Directive OSH09 (FR)'!$O$6:$P$10,2,FALSE)),"",VLOOKUP(H28,'Directive OSH09 (FR)'!$O$6:$P$10,2,FALSE))</f>
        <v>2</v>
      </c>
      <c r="X28" s="3">
        <f>IF(ISERROR(VLOOKUP(I28,'Directive OSH09 (FR)'!$O$13:$P$17,2,FALSE)),"",VLOOKUP(I28,'Directive OSH09 (FR)'!$O$13:$P$17,2,FALSE))</f>
        <v>4</v>
      </c>
      <c r="Y28" s="3">
        <f t="shared" si="17"/>
        <v>1</v>
      </c>
      <c r="Z28" s="210" t="s">
        <v>429</v>
      </c>
      <c r="AA28" s="418"/>
      <c r="AB28" s="418"/>
      <c r="AC28" s="420"/>
      <c r="AD28" s="667"/>
      <c r="AE28" s="651"/>
      <c r="AF28" s="314"/>
      <c r="AG28" s="8"/>
      <c r="AH28" s="8">
        <f>IF(ISERROR(AU28*AV28),"",AU28*AV28)</f>
        <v>0</v>
      </c>
      <c r="AI28" s="652"/>
    </row>
    <row r="29" spans="1:207" ht="89.25">
      <c r="A29" s="261" t="s">
        <v>424</v>
      </c>
      <c r="B29" s="8" t="s">
        <v>430</v>
      </c>
      <c r="C29" s="255" t="s">
        <v>438</v>
      </c>
      <c r="D29" s="255" t="s">
        <v>439</v>
      </c>
      <c r="E29" s="266" t="s">
        <v>36</v>
      </c>
      <c r="F29" s="267">
        <v>6</v>
      </c>
      <c r="G29" s="256" t="s">
        <v>428</v>
      </c>
      <c r="H29" s="7" t="s">
        <v>38</v>
      </c>
      <c r="I29" s="8" t="s">
        <v>46</v>
      </c>
      <c r="J29" s="309">
        <f t="shared" ref="J29" si="18">IF(ISERROR(W29*X29),"",W29*X29)</f>
        <v>4</v>
      </c>
      <c r="K29" s="308" t="str">
        <f>IF(ISERROR(VLOOKUP(Y29,'Directive OSH09 (FR)'!$T$6:$U$10,2,FALSE)),"",VLOOKUP(Y29,'Directive OSH09 (FR)'!$T$6:$U$10,2,FALSE))</f>
        <v>1-Negligeable</v>
      </c>
      <c r="L29" s="126"/>
      <c r="M29" s="127"/>
      <c r="N29" s="27"/>
      <c r="O29" s="27"/>
      <c r="P29" s="27"/>
      <c r="Q29" s="57"/>
      <c r="R29" s="35"/>
      <c r="S29" s="7">
        <f t="shared" ref="S29" si="19">U29</f>
        <v>1</v>
      </c>
      <c r="T29" s="35">
        <f t="shared" ref="T29" si="20">V29</f>
        <v>1</v>
      </c>
      <c r="U29" s="3">
        <f t="shared" ref="U29" si="21">IF(A29="",0,IF(Q$24="",1,IF(Q$24+$U$24*365&lt;$U$1,1,0)))</f>
        <v>1</v>
      </c>
      <c r="V29" s="163">
        <f t="shared" ref="V29" si="22">IF(A29="",0,IF(Q$24="",1,IF(Q$24+$V$24*365&lt;$U$1,1,0)))</f>
        <v>1</v>
      </c>
      <c r="W29" s="162">
        <f>IF(ISERROR(VLOOKUP(H29,'Directive OSH09 (FR)'!$O$6:$P$10,2,FALSE)),"",VLOOKUP(H29,'Directive OSH09 (FR)'!$O$6:$P$10,2,FALSE))</f>
        <v>4</v>
      </c>
      <c r="X29" s="3">
        <f>IF(ISERROR(VLOOKUP(I29,'Directive OSH09 (FR)'!$O$13:$P$17,2,FALSE)),"",VLOOKUP(I29,'Directive OSH09 (FR)'!$O$13:$P$17,2,FALSE))</f>
        <v>1</v>
      </c>
      <c r="Y29" s="3">
        <f t="shared" ref="Y29" si="23">IF(J29="","",IF(J29&gt;=161,5,IF(J29&gt;=65,4,IF(J29&gt;=20,3,IF(J29&gt;=9,2,1)))))</f>
        <v>1</v>
      </c>
      <c r="Z29" s="210" t="s">
        <v>429</v>
      </c>
      <c r="AA29" s="418"/>
      <c r="AB29" s="418"/>
      <c r="AC29" s="420"/>
      <c r="AD29" s="667"/>
      <c r="AE29" s="651"/>
      <c r="AF29" s="314"/>
      <c r="AG29" s="8"/>
      <c r="AH29" s="8">
        <f t="shared" ref="AH29" si="24">IF(ISERROR(AU29*AV29),"",AU29*AV29)</f>
        <v>0</v>
      </c>
      <c r="AI29" s="652"/>
    </row>
    <row r="30" spans="1:207" ht="114.75">
      <c r="A30" s="261" t="s">
        <v>424</v>
      </c>
      <c r="B30" s="8" t="s">
        <v>434</v>
      </c>
      <c r="C30" s="255" t="s">
        <v>440</v>
      </c>
      <c r="D30" s="255" t="s">
        <v>441</v>
      </c>
      <c r="E30" s="266" t="s">
        <v>36</v>
      </c>
      <c r="F30" s="267">
        <v>6</v>
      </c>
      <c r="G30" s="256" t="s">
        <v>428</v>
      </c>
      <c r="H30" s="7" t="s">
        <v>35</v>
      </c>
      <c r="I30" s="8" t="s">
        <v>46</v>
      </c>
      <c r="J30" s="309">
        <f t="shared" si="14"/>
        <v>2</v>
      </c>
      <c r="K30" s="308" t="str">
        <f>IF(ISERROR(VLOOKUP(Y30,'Directive OSH09 (FR)'!$T$6:$U$10,2,FALSE)),"",VLOOKUP(Y30,'Directive OSH09 (FR)'!$T$6:$U$10,2,FALSE))</f>
        <v>1-Negligeable</v>
      </c>
      <c r="L30" s="126"/>
      <c r="M30" s="127"/>
      <c r="N30" s="27"/>
      <c r="O30" s="27"/>
      <c r="P30" s="27"/>
      <c r="Q30" s="57"/>
      <c r="R30" s="35"/>
      <c r="S30" s="7">
        <f t="shared" si="13"/>
        <v>1</v>
      </c>
      <c r="T30" s="35">
        <f t="shared" si="13"/>
        <v>1</v>
      </c>
      <c r="U30" s="3">
        <f t="shared" si="15"/>
        <v>1</v>
      </c>
      <c r="V30" s="163">
        <f t="shared" si="16"/>
        <v>1</v>
      </c>
      <c r="W30" s="162">
        <f>IF(ISERROR(VLOOKUP(H30,'Directive OSH09 (FR)'!$O$6:$P$10,2,FALSE)),"",VLOOKUP(H30,'Directive OSH09 (FR)'!$O$6:$P$10,2,FALSE))</f>
        <v>2</v>
      </c>
      <c r="X30" s="3">
        <f>IF(ISERROR(VLOOKUP(I30,'Directive OSH09 (FR)'!$O$13:$P$17,2,FALSE)),"",VLOOKUP(I30,'Directive OSH09 (FR)'!$O$13:$P$17,2,FALSE))</f>
        <v>1</v>
      </c>
      <c r="Y30" s="3">
        <f t="shared" si="17"/>
        <v>1</v>
      </c>
      <c r="Z30" s="210" t="s">
        <v>429</v>
      </c>
      <c r="AA30" s="418"/>
      <c r="AB30" s="418"/>
      <c r="AC30" s="420"/>
      <c r="AD30" s="667"/>
      <c r="AE30" s="651"/>
      <c r="AF30" s="314"/>
      <c r="AG30" s="8"/>
      <c r="AH30" s="8">
        <f t="shared" ref="AH30:AH32" si="25">IF(ISERROR(AU30*AV30),"",AU30*AV30)</f>
        <v>0</v>
      </c>
      <c r="AI30" s="652"/>
    </row>
    <row r="31" spans="1:207">
      <c r="A31" s="261"/>
      <c r="B31" s="255"/>
      <c r="C31" s="255"/>
      <c r="D31" s="8"/>
      <c r="E31" s="266"/>
      <c r="F31" s="298"/>
      <c r="G31" s="321"/>
      <c r="H31" s="7"/>
      <c r="I31" s="8"/>
      <c r="J31" s="8" t="str">
        <f t="shared" si="14"/>
        <v/>
      </c>
      <c r="K31" s="14" t="str">
        <f>IF(ISERROR(VLOOKUP(Y31,'Directive OSH09 (FR)'!$T$6:$U$10,2,FALSE)),"",VLOOKUP(Y31,'Directive OSH09 (FR)'!$T$6:$U$10,2,FALSE))</f>
        <v/>
      </c>
      <c r="L31" s="126"/>
      <c r="M31" s="127"/>
      <c r="N31" s="27"/>
      <c r="O31" s="27"/>
      <c r="P31" s="27"/>
      <c r="Q31" s="57"/>
      <c r="R31" s="35"/>
      <c r="S31" s="7">
        <f t="shared" si="13"/>
        <v>0</v>
      </c>
      <c r="T31" s="35">
        <f t="shared" si="13"/>
        <v>0</v>
      </c>
      <c r="U31" s="3">
        <f>IF(A31="",0,IF(Q$40="",1,IF(Q$40+$U$40*365&lt;$U$1,1,0)))</f>
        <v>0</v>
      </c>
      <c r="V31" s="163">
        <f>IF(A31="",0,IF(Q$40="",1,IF(Q$40+$V$40*365&lt;$U$1,1,0)))</f>
        <v>0</v>
      </c>
      <c r="W31" s="162" t="str">
        <f>IF(ISERROR(VLOOKUP(H31,'Directive OSH09 (FR)'!$O$6:$P$10,2,FALSE)),"",VLOOKUP(H31,'Directive OSH09 (FR)'!$O$6:$P$10,2,FALSE))</f>
        <v/>
      </c>
      <c r="X31" s="3" t="str">
        <f>IF(ISERROR(VLOOKUP(I31,'Directive OSH09 (FR)'!$O$13:$P$17,2,FALSE)),"",VLOOKUP(I31,'Directive OSH09 (FR)'!$O$13:$P$17,2,FALSE))</f>
        <v/>
      </c>
      <c r="Y31" s="3" t="str">
        <f t="shared" si="17"/>
        <v/>
      </c>
      <c r="Z31" s="210"/>
      <c r="AA31" s="418"/>
      <c r="AB31" s="418"/>
      <c r="AC31" s="420"/>
      <c r="AD31" s="667"/>
      <c r="AE31" s="651"/>
      <c r="AF31" s="314"/>
      <c r="AG31" s="8"/>
      <c r="AH31" s="8">
        <f t="shared" si="25"/>
        <v>0</v>
      </c>
      <c r="AI31" s="652"/>
    </row>
    <row r="32" spans="1:207" ht="5.25" customHeight="1">
      <c r="A32" s="405"/>
      <c r="B32" s="62"/>
      <c r="C32" s="62"/>
      <c r="D32" s="62"/>
      <c r="E32" s="293"/>
      <c r="F32" s="299"/>
      <c r="G32" s="458"/>
      <c r="H32" s="61"/>
      <c r="I32" s="62"/>
      <c r="J32" s="62" t="str">
        <f t="shared" si="14"/>
        <v/>
      </c>
      <c r="K32" s="63" t="str">
        <f>IF(ISERROR(VLOOKUP(Y32,'Directive OSH09 (FR)'!$T$6:$U$10,2,FALSE)),"",VLOOKUP(Y32,'Directive OSH09 (FR)'!$T$6:$U$10,2,FALSE))</f>
        <v/>
      </c>
      <c r="L32" s="61"/>
      <c r="M32" s="64"/>
      <c r="N32" s="64"/>
      <c r="O32" s="64"/>
      <c r="P32" s="64"/>
      <c r="Q32" s="65"/>
      <c r="R32" s="66"/>
      <c r="S32" s="61">
        <f t="shared" si="13"/>
        <v>0</v>
      </c>
      <c r="T32" s="66">
        <f t="shared" si="13"/>
        <v>0</v>
      </c>
      <c r="U32" s="164">
        <f t="shared" si="15"/>
        <v>0</v>
      </c>
      <c r="V32" s="165">
        <f t="shared" si="16"/>
        <v>0</v>
      </c>
      <c r="W32" s="162" t="str">
        <f>IF(ISERROR(VLOOKUP(H32,'Directive OSH09 (FR)'!$O$6:$P$10,2,FALSE)),"",VLOOKUP(H32,'Directive OSH09 (FR)'!$O$6:$P$10,2,FALSE))</f>
        <v/>
      </c>
      <c r="X32" s="3" t="str">
        <f>IF(ISERROR(VLOOKUP(I32,'Directive OSH09 (FR)'!$O$13:$P$17,2,FALSE)),"",VLOOKUP(I32,'Directive OSH09 (FR)'!$O$13:$P$17,2,FALSE))</f>
        <v/>
      </c>
      <c r="Y32" s="3" t="str">
        <f t="shared" si="17"/>
        <v/>
      </c>
      <c r="Z32" s="196"/>
      <c r="AA32" s="418"/>
      <c r="AB32" s="418"/>
      <c r="AC32" s="420"/>
      <c r="AD32" s="667"/>
      <c r="AE32" s="651"/>
      <c r="AF32" s="642"/>
      <c r="AG32" s="62"/>
      <c r="AH32" s="62">
        <f t="shared" si="25"/>
        <v>0</v>
      </c>
      <c r="AI32" s="652"/>
    </row>
    <row r="33" spans="1:35">
      <c r="A33" s="522" t="s">
        <v>267</v>
      </c>
      <c r="B33" s="391"/>
      <c r="C33" s="391"/>
      <c r="D33" s="391"/>
      <c r="E33" s="292"/>
      <c r="F33" s="297"/>
      <c r="G33" s="457"/>
      <c r="H33" s="454"/>
      <c r="I33" s="391"/>
      <c r="J33" s="391">
        <f>IF(SUM(J34:J39)=0,"",MAX(J34:J39))</f>
        <v>32</v>
      </c>
      <c r="K33" s="24" t="str">
        <f>IF(ISERROR(VLOOKUP(Y33,'Directive OSH09 (FR)'!$T$6:$U$10,2,FALSE)),"",VLOOKUP(Y33,'Directive OSH09 (FR)'!$T$6:$U$10,2,FALSE))</f>
        <v>3-Moderé</v>
      </c>
      <c r="L33" s="43" t="str">
        <f>IF(ISERROR(VLOOKUP($A33,Dangers!$B$4:$G$1001,4,FALSE)),"ERR",IF(ISBLANK(VLOOKUP($A33,Dangers!$B$4:$G$1001,4,FALSE)),"","Yes"))</f>
        <v/>
      </c>
      <c r="M33" s="26" t="str">
        <f>IF(ISERROR(VLOOKUP($A33,Dangers!$B$4:$G$1001,6,FALSE)),"ERR",IF(ISBLANK((VLOOKUP($A33,Dangers!$B$4:$G$1001,6,FALSE))),"","Yes"))</f>
        <v/>
      </c>
      <c r="N33" s="26"/>
      <c r="O33" s="26"/>
      <c r="P33" s="26"/>
      <c r="Q33" s="132" t="str">
        <f>IF(OR(L33="Yes",M33="Yes"),MAX(Q34:Q39),"")</f>
        <v/>
      </c>
      <c r="R33" s="34"/>
      <c r="S33" s="43">
        <f>IF(L33="Yes",IF(SUM(S34:S39)=0,0,1),2)</f>
        <v>2</v>
      </c>
      <c r="T33" s="34">
        <f>IF(M33="Yes",IF(SUM(T34:T39)=0,0,1),2)</f>
        <v>2</v>
      </c>
      <c r="U33" s="160">
        <v>0</v>
      </c>
      <c r="V33" s="161">
        <v>0</v>
      </c>
      <c r="W33" s="162" t="str">
        <f>IF(ISERROR(VLOOKUP(H33,'Directive OSH09 (FR)'!$O$6:$P$10,2,FALSE)),"",VLOOKUP(H33,'Directive OSH09 (FR)'!$O$6:$P$10,2,FALSE))</f>
        <v/>
      </c>
      <c r="X33" s="3" t="str">
        <f>IF(ISERROR(VLOOKUP(I33,'Directive OSH09 (FR)'!$O$13:$P$17,2,FALSE)),"",VLOOKUP(I33,'Directive OSH09 (FR)'!$O$13:$P$17,2,FALSE))</f>
        <v/>
      </c>
      <c r="Y33" s="3">
        <f>IF(J33="","",IF(J33&gt;=161,5,IF(J33&gt;=65,4,IF(J33&gt;=20,3,IF(J33&gt;=9,2,1)))))</f>
        <v>3</v>
      </c>
      <c r="Z33" s="43"/>
      <c r="AA33" s="208"/>
      <c r="AB33" s="208"/>
      <c r="AC33" s="673"/>
      <c r="AD33" s="685"/>
      <c r="AE33" s="679"/>
      <c r="AF33" s="212"/>
      <c r="AG33" s="208"/>
      <c r="AH33" s="208" t="str">
        <f>IF(SUM(AH34:AH39)=0,"",MAX(AH34:AH39))</f>
        <v/>
      </c>
      <c r="AI33" s="655"/>
    </row>
    <row r="34" spans="1:35" ht="63.75">
      <c r="A34" s="261" t="s">
        <v>442</v>
      </c>
      <c r="B34" s="255" t="s">
        <v>443</v>
      </c>
      <c r="C34" s="255" t="s">
        <v>444</v>
      </c>
      <c r="D34" s="255" t="s">
        <v>651</v>
      </c>
      <c r="E34" s="266" t="s">
        <v>36</v>
      </c>
      <c r="F34" s="267">
        <v>6</v>
      </c>
      <c r="G34" s="256" t="s">
        <v>446</v>
      </c>
      <c r="H34" s="7" t="s">
        <v>38</v>
      </c>
      <c r="I34" s="8" t="s">
        <v>47</v>
      </c>
      <c r="J34" s="8">
        <f>IF(ISERROR(W34*X34),"",W34*X34)</f>
        <v>16</v>
      </c>
      <c r="K34" s="14" t="str">
        <f>IF(ISERROR(VLOOKUP(Y34,'Directive OSH09 (FR)'!$T$6:$U$10,2,FALSE)),"",VLOOKUP(Y34,'Directive OSH09 (FR)'!$T$6:$U$10,2,FALSE))</f>
        <v>2-Tolérable</v>
      </c>
      <c r="L34" s="126"/>
      <c r="M34" s="127"/>
      <c r="N34" s="27"/>
      <c r="O34" s="27"/>
      <c r="P34" s="27"/>
      <c r="Q34" s="57"/>
      <c r="R34" s="35"/>
      <c r="S34" s="7">
        <f t="shared" ref="S34:T36" si="26">U34</f>
        <v>1</v>
      </c>
      <c r="T34" s="35">
        <f t="shared" si="26"/>
        <v>1</v>
      </c>
      <c r="U34" s="3">
        <f t="shared" ref="U34:U39" si="27">IF(A34="",0,IF(Q$33="",1,IF(Q$33+$U$33*365&lt;$U$1,1,0)))</f>
        <v>1</v>
      </c>
      <c r="V34" s="163">
        <f t="shared" ref="V34:V39" si="28">IF(A34="",0,IF(Q$33="",1,IF(Q$33+$V$33*365&lt;$U$1,1,0)))</f>
        <v>1</v>
      </c>
      <c r="W34" s="162">
        <f>IF(ISERROR(VLOOKUP(H34,'Directive OSH09 (FR)'!$O$6:$P$10,2,FALSE)),"",VLOOKUP(H34,'Directive OSH09 (FR)'!$O$6:$P$10,2,FALSE))</f>
        <v>4</v>
      </c>
      <c r="X34" s="3">
        <f>IF(ISERROR(VLOOKUP(I34,'Directive OSH09 (FR)'!$O$13:$P$17,2,FALSE)),"",VLOOKUP(I34,'Directive OSH09 (FR)'!$O$13:$P$17,2,FALSE))</f>
        <v>4</v>
      </c>
      <c r="Y34" s="3">
        <f>IF(J34="","",IF(J34&gt;=161,5,IF(J34&gt;=65,4,IF(J34&gt;=20,3,IF(J34&gt;=9,2,1)))))</f>
        <v>2</v>
      </c>
      <c r="Z34" s="196"/>
      <c r="AA34" s="434"/>
      <c r="AB34" s="176"/>
      <c r="AC34" s="420"/>
      <c r="AD34" s="667"/>
      <c r="AE34" s="651"/>
      <c r="AF34" s="314"/>
      <c r="AG34" s="8"/>
      <c r="AH34" s="8"/>
      <c r="AI34" s="654"/>
    </row>
    <row r="35" spans="1:35" ht="102">
      <c r="A35" s="261" t="s">
        <v>442</v>
      </c>
      <c r="B35" s="255" t="s">
        <v>447</v>
      </c>
      <c r="C35" s="255" t="s">
        <v>448</v>
      </c>
      <c r="D35" s="255" t="s">
        <v>1314</v>
      </c>
      <c r="E35" s="266" t="s">
        <v>36</v>
      </c>
      <c r="F35" s="267">
        <v>6</v>
      </c>
      <c r="G35" s="256" t="s">
        <v>449</v>
      </c>
      <c r="H35" s="7" t="s">
        <v>38</v>
      </c>
      <c r="I35" s="8" t="s">
        <v>48</v>
      </c>
      <c r="J35" s="8">
        <f>IF(ISERROR(W35*X35),"",W35*X35)</f>
        <v>32</v>
      </c>
      <c r="K35" s="14" t="str">
        <f>IF(ISERROR(VLOOKUP(Y35,'Directive OSH09 (FR)'!$T$6:$U$10,2,FALSE)),"",VLOOKUP(Y35,'Directive OSH09 (FR)'!$T$6:$U$10,2,FALSE))</f>
        <v>3-Moderé</v>
      </c>
      <c r="L35" s="126"/>
      <c r="M35" s="127"/>
      <c r="N35" s="27"/>
      <c r="O35" s="27"/>
      <c r="P35" s="27"/>
      <c r="Q35" s="57"/>
      <c r="R35" s="35"/>
      <c r="S35" s="7">
        <f>U35</f>
        <v>1</v>
      </c>
      <c r="T35" s="35">
        <f>V35</f>
        <v>1</v>
      </c>
      <c r="U35" s="3">
        <f t="shared" si="27"/>
        <v>1</v>
      </c>
      <c r="V35" s="163">
        <f t="shared" si="28"/>
        <v>1</v>
      </c>
      <c r="W35" s="162">
        <f>IF(ISERROR(VLOOKUP(H35,'Directive OSH09 (FR)'!$O$6:$P$10,2,FALSE)),"",VLOOKUP(H35,'Directive OSH09 (FR)'!$O$6:$P$10,2,FALSE))</f>
        <v>4</v>
      </c>
      <c r="X35" s="3">
        <f>IF(ISERROR(VLOOKUP(I35,'Directive OSH09 (FR)'!$O$13:$P$17,2,FALSE)),"",VLOOKUP(I35,'Directive OSH09 (FR)'!$O$13:$P$17,2,FALSE))</f>
        <v>8</v>
      </c>
      <c r="Y35" s="3">
        <f>IF(J35="","",IF(J35&gt;=161,5,IF(J35&gt;=65,4,IF(J35&gt;=20,3,IF(J35&gt;=9,2,1)))))</f>
        <v>3</v>
      </c>
      <c r="Z35" s="196" t="s">
        <v>450</v>
      </c>
      <c r="AA35" s="434"/>
      <c r="AB35" s="176"/>
      <c r="AC35" s="420"/>
      <c r="AD35" s="667"/>
      <c r="AE35" s="651"/>
      <c r="AF35" s="314"/>
      <c r="AG35" s="8"/>
      <c r="AH35" s="8"/>
      <c r="AI35" s="654"/>
    </row>
    <row r="36" spans="1:35" ht="165" customHeight="1">
      <c r="A36" s="261" t="s">
        <v>455</v>
      </c>
      <c r="B36" s="255" t="s">
        <v>456</v>
      </c>
      <c r="C36" s="255" t="s">
        <v>457</v>
      </c>
      <c r="D36" s="255" t="s">
        <v>652</v>
      </c>
      <c r="E36" s="266" t="s">
        <v>36</v>
      </c>
      <c r="F36" s="267">
        <v>6</v>
      </c>
      <c r="G36" s="256" t="s">
        <v>459</v>
      </c>
      <c r="H36" s="7" t="s">
        <v>38</v>
      </c>
      <c r="I36" s="8" t="s">
        <v>46</v>
      </c>
      <c r="J36" s="8">
        <f t="shared" ref="J36" si="29">IF(ISERROR(W36*X36),"",W36*X36)</f>
        <v>4</v>
      </c>
      <c r="K36" s="14" t="str">
        <f>IF(ISERROR(VLOOKUP(Y36,'Directive OSH09 (FR)'!$T$6:$U$10,2,FALSE)),"",VLOOKUP(Y36,'Directive OSH09 (FR)'!$T$6:$U$10,2,FALSE))</f>
        <v>1-Negligeable</v>
      </c>
      <c r="L36" s="126"/>
      <c r="M36" s="127"/>
      <c r="N36" s="27"/>
      <c r="O36" s="27"/>
      <c r="P36" s="27"/>
      <c r="Q36" s="57"/>
      <c r="R36" s="35"/>
      <c r="S36" s="7">
        <f t="shared" si="26"/>
        <v>1</v>
      </c>
      <c r="T36" s="35">
        <f t="shared" si="26"/>
        <v>1</v>
      </c>
      <c r="U36" s="3">
        <f t="shared" si="27"/>
        <v>1</v>
      </c>
      <c r="V36" s="163">
        <f t="shared" si="28"/>
        <v>1</v>
      </c>
      <c r="W36" s="162">
        <f>IF(ISERROR(VLOOKUP(H36,'Directive OSH09 (FR)'!$O$6:$P$10,2,FALSE)),"",VLOOKUP(H36,'Directive OSH09 (FR)'!$O$6:$P$10,2,FALSE))</f>
        <v>4</v>
      </c>
      <c r="X36" s="3">
        <f>IF(ISERROR(VLOOKUP(I36,'Directive OSH09 (FR)'!$O$13:$P$17,2,FALSE)),"",VLOOKUP(I36,'Directive OSH09 (FR)'!$O$13:$P$17,2,FALSE))</f>
        <v>1</v>
      </c>
      <c r="Y36" s="3">
        <f t="shared" ref="Y36" si="30">IF(J36="","",IF(J36&gt;=161,5,IF(J36&gt;=65,4,IF(J36&gt;=20,3,IF(J36&gt;=9,2,1)))))</f>
        <v>1</v>
      </c>
      <c r="Z36" s="210" t="s">
        <v>1313</v>
      </c>
      <c r="AA36" s="178" t="s">
        <v>460</v>
      </c>
      <c r="AB36" s="418"/>
      <c r="AC36" s="420"/>
      <c r="AD36" s="667"/>
      <c r="AE36" s="651"/>
      <c r="AF36" s="314"/>
      <c r="AG36" s="8"/>
      <c r="AH36" s="8"/>
      <c r="AI36" s="654"/>
    </row>
    <row r="37" spans="1:35" ht="63.75">
      <c r="A37" s="261" t="s">
        <v>455</v>
      </c>
      <c r="B37" s="255" t="s">
        <v>447</v>
      </c>
      <c r="C37" s="255" t="s">
        <v>461</v>
      </c>
      <c r="D37" s="255" t="s">
        <v>462</v>
      </c>
      <c r="E37" s="266" t="s">
        <v>36</v>
      </c>
      <c r="F37" s="267">
        <v>6</v>
      </c>
      <c r="G37" s="256" t="s">
        <v>446</v>
      </c>
      <c r="H37" s="7" t="s">
        <v>35</v>
      </c>
      <c r="I37" s="8" t="s">
        <v>48</v>
      </c>
      <c r="J37" s="8">
        <f>IF(ISERROR(W37*X37),"",W37*X37)</f>
        <v>16</v>
      </c>
      <c r="K37" s="14" t="str">
        <f>IF(ISERROR(VLOOKUP(Y37,'Directive OSH09 (FR)'!$T$6:$U$10,2,FALSE)),"",VLOOKUP(Y37,'Directive OSH09 (FR)'!$T$6:$U$10,2,FALSE))</f>
        <v>2-Tolérable</v>
      </c>
      <c r="L37" s="126"/>
      <c r="M37" s="127"/>
      <c r="N37" s="27"/>
      <c r="O37" s="27"/>
      <c r="P37" s="27"/>
      <c r="Q37" s="57"/>
      <c r="R37" s="35"/>
      <c r="S37" s="7">
        <f>U37</f>
        <v>1</v>
      </c>
      <c r="T37" s="35">
        <f>V37</f>
        <v>1</v>
      </c>
      <c r="U37" s="3">
        <f t="shared" si="27"/>
        <v>1</v>
      </c>
      <c r="V37" s="163">
        <f t="shared" si="28"/>
        <v>1</v>
      </c>
      <c r="W37" s="162">
        <f>IF(ISERROR(VLOOKUP(H37,'Directive OSH09 (FR)'!$O$6:$P$10,2,FALSE)),"",VLOOKUP(H37,'Directive OSH09 (FR)'!$O$6:$P$10,2,FALSE))</f>
        <v>2</v>
      </c>
      <c r="X37" s="3">
        <f>IF(ISERROR(VLOOKUP(I37,'Directive OSH09 (FR)'!$O$13:$P$17,2,FALSE)),"",VLOOKUP(I37,'Directive OSH09 (FR)'!$O$13:$P$17,2,FALSE))</f>
        <v>8</v>
      </c>
      <c r="Y37" s="3">
        <f>IF(J37="","",IF(J37&gt;=161,5,IF(J37&gt;=65,4,IF(J37&gt;=20,3,IF(J37&gt;=9,2,1)))))</f>
        <v>2</v>
      </c>
      <c r="Z37" s="210" t="s">
        <v>450</v>
      </c>
      <c r="AA37" s="418"/>
      <c r="AB37" s="418"/>
      <c r="AC37" s="420"/>
      <c r="AD37" s="667"/>
      <c r="AE37" s="651"/>
      <c r="AF37" s="553"/>
      <c r="AG37" s="8"/>
      <c r="AH37" s="8">
        <f t="shared" ref="AH37:AH39" si="31">IF(ISERROR(AU37*AV37),"",AU37*AV37)</f>
        <v>0</v>
      </c>
      <c r="AI37" s="653"/>
    </row>
    <row r="38" spans="1:35" ht="83.25" customHeight="1">
      <c r="A38" s="261" t="s">
        <v>442</v>
      </c>
      <c r="B38" s="255" t="s">
        <v>443</v>
      </c>
      <c r="C38" s="255" t="s">
        <v>451</v>
      </c>
      <c r="D38" s="255" t="s">
        <v>653</v>
      </c>
      <c r="E38" s="266" t="s">
        <v>36</v>
      </c>
      <c r="F38" s="267">
        <v>6</v>
      </c>
      <c r="G38" s="256" t="s">
        <v>453</v>
      </c>
      <c r="H38" s="7" t="s">
        <v>38</v>
      </c>
      <c r="I38" s="8" t="s">
        <v>47</v>
      </c>
      <c r="J38" s="8">
        <f t="shared" ref="J38" si="32">IF(ISERROR(W38*X38),"",W38*X38)</f>
        <v>16</v>
      </c>
      <c r="K38" s="14" t="str">
        <f>IF(ISERROR(VLOOKUP(Y38,'Directive OSH09 (FR)'!$T$6:$U$10,2,FALSE)),"",VLOOKUP(Y38,'Directive OSH09 (FR)'!$T$6:$U$10,2,FALSE))</f>
        <v>2-Tolérable</v>
      </c>
      <c r="L38" s="126"/>
      <c r="M38" s="127"/>
      <c r="N38" s="27"/>
      <c r="O38" s="27"/>
      <c r="P38" s="27"/>
      <c r="Q38" s="57"/>
      <c r="R38" s="35"/>
      <c r="S38" s="7">
        <f t="shared" ref="S38" ca="1" si="33">U38</f>
        <v>1</v>
      </c>
      <c r="T38" s="35">
        <f t="shared" ref="T38" ca="1" si="34">V38</f>
        <v>1</v>
      </c>
      <c r="U38" s="3">
        <f t="shared" ref="U38" ca="1" si="35">IF(A38="",0,IF(Q$18="",1,IF(Q$18+$U$18*365&lt;$U$1,1,0)))</f>
        <v>1</v>
      </c>
      <c r="V38" s="163">
        <f t="shared" ref="V38" ca="1" si="36">IF(A38="",0,IF(Q$18="",1,IF(Q$18+$V$18*365&lt;$U$1,1,0)))</f>
        <v>1</v>
      </c>
      <c r="W38" s="162">
        <f>IF(ISERROR(VLOOKUP(H38,'Directive OSH09 (FR)'!$O$6:$P$10,2,FALSE)),"",VLOOKUP(H38,'Directive OSH09 (FR)'!$O$6:$P$10,2,FALSE))</f>
        <v>4</v>
      </c>
      <c r="X38" s="3">
        <f>IF(ISERROR(VLOOKUP(I38,'Directive OSH09 (FR)'!$O$13:$P$17,2,FALSE)),"",VLOOKUP(I38,'Directive OSH09 (FR)'!$O$13:$P$17,2,FALSE))</f>
        <v>4</v>
      </c>
      <c r="Y38" s="3">
        <f t="shared" ref="Y38" si="37">IF(J38="","",IF(J38&gt;=161,5,IF(J38&gt;=65,4,IF(J38&gt;=20,3,IF(J38&gt;=9,2,1)))))</f>
        <v>2</v>
      </c>
      <c r="Z38" s="210" t="s">
        <v>454</v>
      </c>
      <c r="AA38" s="418"/>
      <c r="AB38" s="418"/>
      <c r="AC38" s="420"/>
      <c r="AD38" s="667"/>
      <c r="AE38" s="651"/>
      <c r="AF38" s="314"/>
      <c r="AG38" s="8"/>
      <c r="AH38" s="8"/>
      <c r="AI38" s="649"/>
    </row>
    <row r="39" spans="1:35" ht="5.25" customHeight="1">
      <c r="A39" s="405"/>
      <c r="B39" s="62"/>
      <c r="C39" s="62"/>
      <c r="D39" s="62"/>
      <c r="E39" s="293"/>
      <c r="F39" s="299"/>
      <c r="G39" s="458"/>
      <c r="H39" s="61"/>
      <c r="I39" s="62"/>
      <c r="J39" s="62" t="str">
        <f t="shared" ref="J39" si="38">IF(ISERROR(W39*X39),"",W39*X39)</f>
        <v/>
      </c>
      <c r="K39" s="63" t="str">
        <f>IF(ISERROR(VLOOKUP(Y39,'Directive OSH09 (FR)'!$T$6:$U$10,2,FALSE)),"",VLOOKUP(Y39,'Directive OSH09 (FR)'!$T$6:$U$10,2,FALSE))</f>
        <v/>
      </c>
      <c r="L39" s="61"/>
      <c r="M39" s="64"/>
      <c r="N39" s="64"/>
      <c r="O39" s="64"/>
      <c r="P39" s="64"/>
      <c r="Q39" s="65"/>
      <c r="R39" s="66"/>
      <c r="S39" s="61">
        <f t="shared" ref="S39:T39" si="39">U39</f>
        <v>0</v>
      </c>
      <c r="T39" s="66">
        <f t="shared" si="39"/>
        <v>0</v>
      </c>
      <c r="U39" s="164">
        <f t="shared" si="27"/>
        <v>0</v>
      </c>
      <c r="V39" s="165">
        <f t="shared" si="28"/>
        <v>0</v>
      </c>
      <c r="W39" s="162" t="str">
        <f>IF(ISERROR(VLOOKUP(H39,'Directive OSH09 (FR)'!$O$6:$P$10,2,FALSE)),"",VLOOKUP(H39,'Directive OSH09 (FR)'!$O$6:$P$10,2,FALSE))</f>
        <v/>
      </c>
      <c r="X39" s="3" t="str">
        <f>IF(ISERROR(VLOOKUP(I39,'Directive OSH09 (FR)'!$O$13:$P$17,2,FALSE)),"",VLOOKUP(I39,'Directive OSH09 (FR)'!$O$13:$P$17,2,FALSE))</f>
        <v/>
      </c>
      <c r="Y39" s="3" t="str">
        <f t="shared" ref="Y39" si="40">IF(J39="","",IF(J39&gt;=161,5,IF(J39&gt;=65,4,IF(J39&gt;=20,3,IF(J39&gt;=9,2,1)))))</f>
        <v/>
      </c>
      <c r="Z39" s="196"/>
      <c r="AA39" s="418"/>
      <c r="AB39" s="418"/>
      <c r="AC39" s="420"/>
      <c r="AD39" s="667"/>
      <c r="AE39" s="651"/>
      <c r="AF39" s="642"/>
      <c r="AG39" s="62"/>
      <c r="AH39" s="62">
        <f t="shared" si="31"/>
        <v>0</v>
      </c>
      <c r="AI39" s="652"/>
    </row>
    <row r="40" spans="1:35" ht="14.25">
      <c r="A40" s="354" t="s">
        <v>272</v>
      </c>
      <c r="B40" s="391"/>
      <c r="C40" s="391"/>
      <c r="D40" s="391"/>
      <c r="E40" s="292"/>
      <c r="F40" s="297"/>
      <c r="G40" s="457"/>
      <c r="H40" s="454"/>
      <c r="I40" s="391"/>
      <c r="J40" s="391">
        <f>IF(SUM(J41:J45)=0,"",MAX(J41:J45))</f>
        <v>8</v>
      </c>
      <c r="K40" s="24" t="str">
        <f>IF(ISERROR(VLOOKUP(Y40,'Directive OSH09 (FR)'!$T$6:$U$10,2,FALSE)),"",VLOOKUP(Y40,'Directive OSH09 (FR)'!$T$6:$U$10,2,FALSE))</f>
        <v>1-Negligeable</v>
      </c>
      <c r="L40" s="43" t="str">
        <f>IF(ISERROR(VLOOKUP($A40,Dangers!$B$4:$G$1001,4,FALSE)),"ERR",IF(ISBLANK(VLOOKUP($A40,Dangers!$B$4:$G$1001,4,FALSE)),"","Yes"))</f>
        <v>Yes</v>
      </c>
      <c r="M40" s="26" t="str">
        <f>IF(ISERROR(VLOOKUP($A40,Dangers!$B$4:$G$1001,6,FALSE)),"ERR",IF(ISBLANK((VLOOKUP($A40,Dangers!$B$4:$G$1001,6,FALSE))),"","Yes"))</f>
        <v>Yes</v>
      </c>
      <c r="N40" s="26"/>
      <c r="O40" s="26"/>
      <c r="P40" s="26"/>
      <c r="Q40" s="132">
        <f>IF(OR(L40="Yes",M40="Yes"),MAX(Q41:Q45),"")</f>
        <v>0</v>
      </c>
      <c r="R40" s="34"/>
      <c r="S40" s="34">
        <f ca="1">IF(L40="Yes",IF(SUM(S41:S45)=0,0,1),2)</f>
        <v>1</v>
      </c>
      <c r="T40" s="34">
        <f ca="1">IF(M40="Yes",IF(SUM(T41:T45)=0,0,1),2)</f>
        <v>1</v>
      </c>
      <c r="U40" s="34">
        <v>3</v>
      </c>
      <c r="V40" s="34">
        <v>5</v>
      </c>
      <c r="W40" s="34" t="str">
        <f>IF(ISERROR(VLOOKUP(H40,'Directive OSH09 (FR)'!$O$6:$P$10,2,FALSE)),"",VLOOKUP(H40,'Directive OSH09 (FR)'!$O$6:$P$10,2,FALSE))</f>
        <v/>
      </c>
      <c r="X40" s="34" t="str">
        <f>IF(ISERROR(VLOOKUP(I40,'Directive OSH09 (FR)'!$O$13:$P$17,2,FALSE)),"",VLOOKUP(I40,'Directive OSH09 (FR)'!$O$13:$P$17,2,FALSE))</f>
        <v/>
      </c>
      <c r="Y40" s="26">
        <f>IF(J40="","",IF(J40&gt;=161,5,IF(J40&gt;=65,4,IF(J40&gt;=20,3,IF(J40&gt;=9,2,1)))))</f>
        <v>1</v>
      </c>
      <c r="Z40" s="43"/>
      <c r="AA40" s="208"/>
      <c r="AB40" s="208"/>
      <c r="AC40" s="673"/>
      <c r="AD40" s="685"/>
      <c r="AE40" s="679"/>
      <c r="AF40" s="212"/>
      <c r="AG40" s="208"/>
      <c r="AH40" s="208" t="str">
        <f>IF(SUM(AH41:AH45)=0,"",MAX(AH41:AH45))</f>
        <v/>
      </c>
      <c r="AI40" s="655"/>
    </row>
    <row r="41" spans="1:35" ht="38.25">
      <c r="A41" s="260" t="s">
        <v>442</v>
      </c>
      <c r="B41" s="255" t="s">
        <v>654</v>
      </c>
      <c r="C41" s="255" t="s">
        <v>655</v>
      </c>
      <c r="D41" s="255" t="s">
        <v>656</v>
      </c>
      <c r="E41" s="266" t="s">
        <v>39</v>
      </c>
      <c r="F41" s="267">
        <v>6</v>
      </c>
      <c r="G41" s="256" t="s">
        <v>657</v>
      </c>
      <c r="H41" s="7" t="s">
        <v>35</v>
      </c>
      <c r="I41" s="8" t="s">
        <v>47</v>
      </c>
      <c r="J41" s="8">
        <f>IF(ISERROR(W41*X41),"",W41*X41)</f>
        <v>8</v>
      </c>
      <c r="K41" s="14" t="str">
        <f>IF(ISERROR(VLOOKUP(Y41,'Directive OSH09 (FR)'!$T$6:$U$10,2,FALSE)),"",VLOOKUP(Y41,'Directive OSH09 (FR)'!$T$6:$U$10,2,FALSE))</f>
        <v>1-Negligeable</v>
      </c>
      <c r="L41" s="126"/>
      <c r="M41" s="127"/>
      <c r="N41" s="27"/>
      <c r="O41" s="27"/>
      <c r="P41" s="27"/>
      <c r="Q41" s="57"/>
      <c r="R41" s="35"/>
      <c r="S41" s="7">
        <f t="shared" ref="S41:T45" ca="1" si="41">U41</f>
        <v>1</v>
      </c>
      <c r="T41" s="35">
        <f t="shared" ca="1" si="41"/>
        <v>1</v>
      </c>
      <c r="U41" s="3">
        <f ca="1">IF(A41="",0,IF(Q$40="",1,IF(Q$40+$U$40*365&lt;$U$1,1,0)))</f>
        <v>1</v>
      </c>
      <c r="V41" s="163">
        <f ca="1">IF(A41="",0,IF(Q$40="",1,IF(Q$40+$V$40*365&lt;$U$1,1,0)))</f>
        <v>1</v>
      </c>
      <c r="W41" s="162">
        <f>IF(ISERROR(VLOOKUP(H41,'Directive OSH09 (FR)'!$O$6:$P$10,2,FALSE)),"",VLOOKUP(H41,'Directive OSH09 (FR)'!$O$6:$P$10,2,FALSE))</f>
        <v>2</v>
      </c>
      <c r="X41" s="3">
        <f>IF(ISERROR(VLOOKUP(I41,'Directive OSH09 (FR)'!$O$13:$P$17,2,FALSE)),"",VLOOKUP(I41,'Directive OSH09 (FR)'!$O$13:$P$17,2,FALSE))</f>
        <v>4</v>
      </c>
      <c r="Y41" s="3">
        <f>IF(J41="","",IF(J41&gt;=161,5,IF(J41&gt;=65,4,IF(J41&gt;=20,3,IF(J41&gt;=9,2,1)))))</f>
        <v>1</v>
      </c>
      <c r="Z41" s="196" t="s">
        <v>450</v>
      </c>
      <c r="AA41" s="422"/>
      <c r="AB41" s="418"/>
      <c r="AC41" s="420"/>
      <c r="AD41" s="667"/>
      <c r="AE41" s="651"/>
      <c r="AF41" s="314"/>
      <c r="AG41" s="8"/>
      <c r="AH41" s="8">
        <f>IF(ISERROR(AU41*AV41),"",AU41*AV41)</f>
        <v>0</v>
      </c>
      <c r="AI41" s="652"/>
    </row>
    <row r="42" spans="1:35">
      <c r="A42" s="261"/>
      <c r="B42" s="255"/>
      <c r="C42" s="255"/>
      <c r="D42" s="8"/>
      <c r="E42" s="266"/>
      <c r="F42" s="298"/>
      <c r="G42" s="321"/>
      <c r="H42" s="7"/>
      <c r="I42" s="8"/>
      <c r="J42" s="8" t="str">
        <f t="shared" ref="J42:J45" si="42">IF(ISERROR(W42*X42),"",W42*X42)</f>
        <v/>
      </c>
      <c r="K42" s="14" t="str">
        <f>IF(ISERROR(VLOOKUP(Y42,'Directive OSH09 (FR)'!$T$6:$U$10,2,FALSE)),"",VLOOKUP(Y42,'Directive OSH09 (FR)'!$T$6:$U$10,2,FALSE))</f>
        <v/>
      </c>
      <c r="L42" s="126"/>
      <c r="M42" s="127"/>
      <c r="N42" s="27"/>
      <c r="O42" s="27"/>
      <c r="P42" s="27"/>
      <c r="Q42" s="57"/>
      <c r="R42" s="35"/>
      <c r="S42" s="7">
        <f t="shared" si="41"/>
        <v>0</v>
      </c>
      <c r="T42" s="35">
        <f t="shared" si="41"/>
        <v>0</v>
      </c>
      <c r="U42" s="3">
        <f>IF(A42="",0,IF(Q$40="",1,IF(Q$40+$U$40*365&lt;$U$1,1,0)))</f>
        <v>0</v>
      </c>
      <c r="V42" s="163">
        <f>IF(A42="",0,IF(Q$40="",1,IF(Q$40+$V$40*365&lt;$U$1,1,0)))</f>
        <v>0</v>
      </c>
      <c r="W42" s="162" t="str">
        <f>IF(ISERROR(VLOOKUP(H42,'Directive OSH09 (FR)'!$O$6:$P$10,2,FALSE)),"",VLOOKUP(H42,'Directive OSH09 (FR)'!$O$6:$P$10,2,FALSE))</f>
        <v/>
      </c>
      <c r="X42" s="3" t="str">
        <f>IF(ISERROR(VLOOKUP(I42,'Directive OSH09 (FR)'!$O$13:$P$17,2,FALSE)),"",VLOOKUP(I42,'Directive OSH09 (FR)'!$O$13:$P$17,2,FALSE))</f>
        <v/>
      </c>
      <c r="Y42" s="3" t="str">
        <f t="shared" ref="Y42:Y45" si="43">IF(J42="","",IF(J42&gt;=161,5,IF(J42&gt;=65,4,IF(J42&gt;=20,3,IF(J42&gt;=9,2,1)))))</f>
        <v/>
      </c>
      <c r="Z42" s="196"/>
      <c r="AA42" s="418"/>
      <c r="AB42" s="418"/>
      <c r="AC42" s="420"/>
      <c r="AD42" s="667"/>
      <c r="AE42" s="651"/>
      <c r="AF42" s="314"/>
      <c r="AG42" s="8"/>
      <c r="AH42" s="8">
        <f t="shared" ref="AH42:AH45" si="44">IF(ISERROR(AU42*AV42),"",AU42*AV42)</f>
        <v>0</v>
      </c>
      <c r="AI42" s="652"/>
    </row>
    <row r="43" spans="1:35">
      <c r="A43" s="261"/>
      <c r="B43" s="8"/>
      <c r="C43" s="255"/>
      <c r="D43" s="8"/>
      <c r="E43" s="266"/>
      <c r="F43" s="298"/>
      <c r="G43" s="321"/>
      <c r="H43" s="7"/>
      <c r="I43" s="8"/>
      <c r="J43" s="8" t="str">
        <f t="shared" si="42"/>
        <v/>
      </c>
      <c r="K43" s="14" t="str">
        <f>IF(ISERROR(VLOOKUP(Y43,'Directive OSH09 (FR)'!$T$6:$U$10,2,FALSE)),"",VLOOKUP(Y43,'Directive OSH09 (FR)'!$T$6:$U$10,2,FALSE))</f>
        <v/>
      </c>
      <c r="L43" s="126"/>
      <c r="M43" s="127"/>
      <c r="N43" s="27"/>
      <c r="O43" s="27"/>
      <c r="P43" s="27"/>
      <c r="Q43" s="57"/>
      <c r="R43" s="35"/>
      <c r="S43" s="7">
        <f t="shared" si="41"/>
        <v>0</v>
      </c>
      <c r="T43" s="35">
        <f t="shared" si="41"/>
        <v>0</v>
      </c>
      <c r="U43" s="3">
        <f>IF(A43="",0,IF(Q$40="",1,IF(Q$40+$U$40*365&lt;$U$1,1,0)))</f>
        <v>0</v>
      </c>
      <c r="V43" s="163">
        <f>IF(A43="",0,IF(Q$40="",1,IF(Q$40+$V$40*365&lt;$U$1,1,0)))</f>
        <v>0</v>
      </c>
      <c r="W43" s="162" t="str">
        <f>IF(ISERROR(VLOOKUP(H43,'Directive OSH09 (FR)'!$O$6:$P$10,2,FALSE)),"",VLOOKUP(H43,'Directive OSH09 (FR)'!$O$6:$P$10,2,FALSE))</f>
        <v/>
      </c>
      <c r="X43" s="3" t="str">
        <f>IF(ISERROR(VLOOKUP(I43,'Directive OSH09 (FR)'!$O$13:$P$17,2,FALSE)),"",VLOOKUP(I43,'Directive OSH09 (FR)'!$O$13:$P$17,2,FALSE))</f>
        <v/>
      </c>
      <c r="Y43" s="3" t="str">
        <f t="shared" si="43"/>
        <v/>
      </c>
      <c r="Z43" s="196"/>
      <c r="AA43" s="418"/>
      <c r="AB43" s="418"/>
      <c r="AC43" s="420"/>
      <c r="AD43" s="667"/>
      <c r="AE43" s="651"/>
      <c r="AF43" s="314"/>
      <c r="AG43" s="8"/>
      <c r="AH43" s="8">
        <f t="shared" si="44"/>
        <v>0</v>
      </c>
      <c r="AI43" s="652"/>
    </row>
    <row r="44" spans="1:35">
      <c r="A44" s="261"/>
      <c r="B44" s="8"/>
      <c r="C44" s="255"/>
      <c r="D44" s="8"/>
      <c r="E44" s="266"/>
      <c r="F44" s="298"/>
      <c r="G44" s="321"/>
      <c r="H44" s="7"/>
      <c r="I44" s="8"/>
      <c r="J44" s="8" t="str">
        <f t="shared" si="42"/>
        <v/>
      </c>
      <c r="K44" s="14" t="str">
        <f>IF(ISERROR(VLOOKUP(Y44,'Directive OSH09 (FR)'!$T$6:$U$10,2,FALSE)),"",VLOOKUP(Y44,'Directive OSH09 (FR)'!$T$6:$U$10,2,FALSE))</f>
        <v/>
      </c>
      <c r="L44" s="126"/>
      <c r="M44" s="127"/>
      <c r="N44" s="27"/>
      <c r="O44" s="27"/>
      <c r="P44" s="27"/>
      <c r="Q44" s="57"/>
      <c r="R44" s="35"/>
      <c r="S44" s="7">
        <f t="shared" si="41"/>
        <v>0</v>
      </c>
      <c r="T44" s="35">
        <f t="shared" si="41"/>
        <v>0</v>
      </c>
      <c r="U44" s="3">
        <f>IF(A44="",0,IF(Q$40="",1,IF(Q$40+$U$40*365&lt;$U$1,1,0)))</f>
        <v>0</v>
      </c>
      <c r="V44" s="163">
        <f>IF(A44="",0,IF(Q$40="",1,IF(Q$40+$V$40*365&lt;$U$1,1,0)))</f>
        <v>0</v>
      </c>
      <c r="W44" s="162" t="str">
        <f>IF(ISERROR(VLOOKUP(H44,'Directive OSH09 (FR)'!$O$6:$P$10,2,FALSE)),"",VLOOKUP(H44,'Directive OSH09 (FR)'!$O$6:$P$10,2,FALSE))</f>
        <v/>
      </c>
      <c r="X44" s="3" t="str">
        <f>IF(ISERROR(VLOOKUP(I44,'Directive OSH09 (FR)'!$O$13:$P$17,2,FALSE)),"",VLOOKUP(I44,'Directive OSH09 (FR)'!$O$13:$P$17,2,FALSE))</f>
        <v/>
      </c>
      <c r="Y44" s="3" t="str">
        <f t="shared" si="43"/>
        <v/>
      </c>
      <c r="Z44" s="196"/>
      <c r="AA44" s="418"/>
      <c r="AB44" s="418"/>
      <c r="AC44" s="420"/>
      <c r="AD44" s="667"/>
      <c r="AE44" s="651"/>
      <c r="AF44" s="314"/>
      <c r="AG44" s="8"/>
      <c r="AH44" s="8">
        <f t="shared" si="44"/>
        <v>0</v>
      </c>
      <c r="AI44" s="652"/>
    </row>
    <row r="45" spans="1:35" ht="5.25" customHeight="1">
      <c r="A45" s="405"/>
      <c r="B45" s="62"/>
      <c r="C45" s="306"/>
      <c r="D45" s="62"/>
      <c r="E45" s="293"/>
      <c r="F45" s="299"/>
      <c r="G45" s="458"/>
      <c r="H45" s="61"/>
      <c r="I45" s="62"/>
      <c r="J45" s="62" t="str">
        <f t="shared" si="42"/>
        <v/>
      </c>
      <c r="K45" s="63" t="str">
        <f>IF(ISERROR(VLOOKUP(Y45,'Directive OSH09 (FR)'!$T$6:$U$10,2,FALSE)),"",VLOOKUP(Y45,'Directive OSH09 (FR)'!$T$6:$U$10,2,FALSE))</f>
        <v/>
      </c>
      <c r="L45" s="61"/>
      <c r="M45" s="64"/>
      <c r="N45" s="64"/>
      <c r="O45" s="64"/>
      <c r="P45" s="64"/>
      <c r="Q45" s="65"/>
      <c r="R45" s="66"/>
      <c r="S45" s="61">
        <f t="shared" si="41"/>
        <v>0</v>
      </c>
      <c r="T45" s="66">
        <f t="shared" si="41"/>
        <v>0</v>
      </c>
      <c r="U45" s="164">
        <f>IF(A45="",0,IF(Q$40="",1,IF(Q$40+$U$40*365&lt;$U$1,1,0)))</f>
        <v>0</v>
      </c>
      <c r="V45" s="165">
        <f>IF(A45="",0,IF(Q$40="",1,IF(Q$40+$V$40*365&lt;$U$1,1,0)))</f>
        <v>0</v>
      </c>
      <c r="W45" s="162" t="str">
        <f>IF(ISERROR(VLOOKUP(H45,'Directive OSH09 (FR)'!$O$6:$P$10,2,FALSE)),"",VLOOKUP(H45,'Directive OSH09 (FR)'!$O$6:$P$10,2,FALSE))</f>
        <v/>
      </c>
      <c r="X45" s="3" t="str">
        <f>IF(ISERROR(VLOOKUP(I45,'Directive OSH09 (FR)'!$O$13:$P$17,2,FALSE)),"",VLOOKUP(I45,'Directive OSH09 (FR)'!$O$13:$P$17,2,FALSE))</f>
        <v/>
      </c>
      <c r="Y45" s="3" t="str">
        <f t="shared" si="43"/>
        <v/>
      </c>
      <c r="Z45" s="196"/>
      <c r="AA45" s="418"/>
      <c r="AB45" s="418"/>
      <c r="AC45" s="420"/>
      <c r="AD45" s="667"/>
      <c r="AE45" s="651"/>
      <c r="AF45" s="642"/>
      <c r="AG45" s="62"/>
      <c r="AH45" s="62">
        <f t="shared" si="44"/>
        <v>0</v>
      </c>
      <c r="AI45" s="652"/>
    </row>
    <row r="46" spans="1:35">
      <c r="A46" s="268" t="s">
        <v>274</v>
      </c>
      <c r="B46" s="391"/>
      <c r="C46" s="391"/>
      <c r="D46" s="391"/>
      <c r="E46" s="292"/>
      <c r="F46" s="297"/>
      <c r="G46" s="457"/>
      <c r="H46" s="454"/>
      <c r="I46" s="391"/>
      <c r="J46" s="391">
        <f>IF(SUM(J47:J51)=0,"",MAX(J47:J51))</f>
        <v>16</v>
      </c>
      <c r="K46" s="24" t="str">
        <f>IF(ISERROR(VLOOKUP(Y46,'Directive OSH09 (FR)'!$T$6:$U$10,2,FALSE)),"",VLOOKUP(Y46,'Directive OSH09 (FR)'!$T$6:$U$10,2,FALSE))</f>
        <v>2-Tolérable</v>
      </c>
      <c r="L46" s="43" t="str">
        <f>IF(ISERROR(VLOOKUP($A46,Dangers!$B$4:$G$1001,4,FALSE)),"ERR",IF(ISBLANK(VLOOKUP($A46,Dangers!$B$4:$G$1001,4,FALSE)),"","Yes"))</f>
        <v/>
      </c>
      <c r="M46" s="26" t="str">
        <f>IF(ISERROR(VLOOKUP($A46,Dangers!$B$4:$G$1001,6,FALSE)),"ERR",IF(ISBLANK((VLOOKUP($A46,Dangers!$B$4:$G$1001,6,FALSE))),"","Yes"))</f>
        <v/>
      </c>
      <c r="N46" s="26"/>
      <c r="O46" s="26"/>
      <c r="P46" s="26"/>
      <c r="Q46" s="132" t="str">
        <f>IF(OR(L46="Yes",M46="Yes"),MAX(Q47:Q51),"")</f>
        <v/>
      </c>
      <c r="R46" s="34"/>
      <c r="S46" s="43">
        <f>IF(L46="Yes",IF(SUM(S47:S51)=0,0,1),2)</f>
        <v>2</v>
      </c>
      <c r="T46" s="34">
        <f>IF(M46="Yes",IF(SUM(T47:T51)=0,0,1),2)</f>
        <v>2</v>
      </c>
      <c r="U46" s="160">
        <v>0</v>
      </c>
      <c r="V46" s="161">
        <v>0</v>
      </c>
      <c r="W46" s="162" t="str">
        <f>IF(ISERROR(VLOOKUP(H46,'Directive OSH09 (FR)'!$O$6:$P$10,2,FALSE)),"",VLOOKUP(H46,'Directive OSH09 (FR)'!$O$6:$P$10,2,FALSE))</f>
        <v/>
      </c>
      <c r="X46" s="3" t="str">
        <f>IF(ISERROR(VLOOKUP(I46,'Directive OSH09 (FR)'!$O$13:$P$17,2,FALSE)),"",VLOOKUP(I46,'Directive OSH09 (FR)'!$O$13:$P$17,2,FALSE))</f>
        <v/>
      </c>
      <c r="Y46" s="3">
        <f>IF(J46="","",IF(J46&gt;=161,5,IF(J46&gt;=65,4,IF(J46&gt;=20,3,IF(J46&gt;=9,2,1)))))</f>
        <v>2</v>
      </c>
      <c r="Z46" s="43"/>
      <c r="AA46" s="208"/>
      <c r="AB46" s="208"/>
      <c r="AC46" s="673"/>
      <c r="AD46" s="685"/>
      <c r="AE46" s="679"/>
      <c r="AF46" s="212"/>
      <c r="AG46" s="208"/>
      <c r="AH46" s="208" t="str">
        <f>IF(SUM(AH47:AH51)=0,"",MAX(AH47:AH51))</f>
        <v/>
      </c>
      <c r="AI46" s="655"/>
    </row>
    <row r="47" spans="1:35" ht="25.5">
      <c r="A47" s="260" t="s">
        <v>464</v>
      </c>
      <c r="B47" s="8" t="s">
        <v>465</v>
      </c>
      <c r="C47" s="8" t="s">
        <v>658</v>
      </c>
      <c r="D47" s="8" t="s">
        <v>467</v>
      </c>
      <c r="E47" s="266" t="s">
        <v>39</v>
      </c>
      <c r="F47" s="267">
        <v>6</v>
      </c>
      <c r="G47" s="256" t="s">
        <v>418</v>
      </c>
      <c r="H47" s="7" t="s">
        <v>38</v>
      </c>
      <c r="I47" s="8" t="s">
        <v>47</v>
      </c>
      <c r="J47" s="8">
        <f>IF(ISERROR(W47*X47),"",W47*X47)</f>
        <v>16</v>
      </c>
      <c r="K47" s="14" t="str">
        <f>IF(ISERROR(VLOOKUP(Y47,'Directive OSH09 (FR)'!$T$6:$U$10,2,FALSE)),"",VLOOKUP(Y47,'Directive OSH09 (FR)'!$T$6:$U$10,2,FALSE))</f>
        <v>2-Tolérable</v>
      </c>
      <c r="L47" s="126"/>
      <c r="M47" s="127"/>
      <c r="N47" s="27"/>
      <c r="O47" s="27"/>
      <c r="P47" s="27"/>
      <c r="Q47" s="57"/>
      <c r="R47" s="35"/>
      <c r="S47" s="7">
        <f t="shared" ref="S47:T51" si="45">U47</f>
        <v>1</v>
      </c>
      <c r="T47" s="35">
        <f t="shared" si="45"/>
        <v>1</v>
      </c>
      <c r="U47" s="3">
        <f>IF(A47="",0,IF(Q$46="",1,IF(Q$46+$U$46*365&lt;$U$1,1,0)))</f>
        <v>1</v>
      </c>
      <c r="V47" s="163">
        <f>IF(A47="",0,IF(Q$46="",1,IF(Q$46+$V$46*365&lt;$U$1,1,0)))</f>
        <v>1</v>
      </c>
      <c r="W47" s="162">
        <f>IF(ISERROR(VLOOKUP(H47,'Directive OSH09 (FR)'!$O$6:$P$10,2,FALSE)),"",VLOOKUP(H47,'Directive OSH09 (FR)'!$O$6:$P$10,2,FALSE))</f>
        <v>4</v>
      </c>
      <c r="X47" s="3">
        <f>IF(ISERROR(VLOOKUP(I47,'Directive OSH09 (FR)'!$O$13:$P$17,2,FALSE)),"",VLOOKUP(I47,'Directive OSH09 (FR)'!$O$13:$P$17,2,FALSE))</f>
        <v>4</v>
      </c>
      <c r="Y47" s="3">
        <f>IF(J47="","",IF(J47&gt;=161,5,IF(J47&gt;=65,4,IF(J47&gt;=20,3,IF(J47&gt;=9,2,1)))))</f>
        <v>2</v>
      </c>
      <c r="Z47" s="196" t="s">
        <v>450</v>
      </c>
      <c r="AA47" s="418"/>
      <c r="AB47" s="418"/>
      <c r="AC47" s="420"/>
      <c r="AD47" s="667"/>
      <c r="AE47" s="651"/>
      <c r="AF47" s="314"/>
      <c r="AG47" s="8"/>
      <c r="AH47" s="8">
        <f>IF(ISERROR(AU47*AV47),"",AU47*AV47)</f>
        <v>0</v>
      </c>
      <c r="AI47" s="652"/>
    </row>
    <row r="48" spans="1:35" ht="60" customHeight="1">
      <c r="A48" s="261" t="s">
        <v>468</v>
      </c>
      <c r="B48" s="8" t="s">
        <v>465</v>
      </c>
      <c r="C48" s="8" t="s">
        <v>469</v>
      </c>
      <c r="D48" s="8" t="s">
        <v>470</v>
      </c>
      <c r="E48" s="266" t="s">
        <v>39</v>
      </c>
      <c r="F48" s="267">
        <v>6</v>
      </c>
      <c r="G48" s="321" t="s">
        <v>471</v>
      </c>
      <c r="H48" s="7" t="s">
        <v>35</v>
      </c>
      <c r="I48" s="8" t="s">
        <v>48</v>
      </c>
      <c r="J48" s="8">
        <f t="shared" ref="J48:J51" si="46">IF(ISERROR(W48*X48),"",W48*X48)</f>
        <v>16</v>
      </c>
      <c r="K48" s="14" t="str">
        <f>IF(ISERROR(VLOOKUP(Y48,'Directive OSH09 (FR)'!$T$6:$U$10,2,FALSE)),"",VLOOKUP(Y48,'Directive OSH09 (FR)'!$T$6:$U$10,2,FALSE))</f>
        <v>2-Tolérable</v>
      </c>
      <c r="L48" s="126"/>
      <c r="M48" s="127"/>
      <c r="N48" s="27"/>
      <c r="O48" s="27"/>
      <c r="P48" s="27"/>
      <c r="Q48" s="57"/>
      <c r="R48" s="35"/>
      <c r="S48" s="7">
        <f t="shared" si="45"/>
        <v>1</v>
      </c>
      <c r="T48" s="35">
        <f t="shared" si="45"/>
        <v>1</v>
      </c>
      <c r="U48" s="3">
        <f>IF(A48="",0,IF(Q$46="",1,IF(Q$46+$U$46*365&lt;$U$1,1,0)))</f>
        <v>1</v>
      </c>
      <c r="V48" s="163">
        <f>IF(A48="",0,IF(Q$46="",1,IF(Q$46+$V$46*365&lt;$U$1,1,0)))</f>
        <v>1</v>
      </c>
      <c r="W48" s="162">
        <f>IF(ISERROR(VLOOKUP(H48,'Directive OSH09 (FR)'!$O$6:$P$10,2,FALSE)),"",VLOOKUP(H48,'Directive OSH09 (FR)'!$O$6:$P$10,2,FALSE))</f>
        <v>2</v>
      </c>
      <c r="X48" s="3">
        <f>IF(ISERROR(VLOOKUP(I48,'Directive OSH09 (FR)'!$O$13:$P$17,2,FALSE)),"",VLOOKUP(I48,'Directive OSH09 (FR)'!$O$13:$P$17,2,FALSE))</f>
        <v>8</v>
      </c>
      <c r="Y48" s="3">
        <f t="shared" ref="Y48:Y51" si="47">IF(J48="","",IF(J48&gt;=161,5,IF(J48&gt;=65,4,IF(J48&gt;=20,3,IF(J48&gt;=9,2,1)))))</f>
        <v>2</v>
      </c>
      <c r="Z48" s="196" t="s">
        <v>450</v>
      </c>
      <c r="AA48" s="418"/>
      <c r="AB48" s="418"/>
      <c r="AC48" s="420"/>
      <c r="AD48" s="667"/>
      <c r="AE48" s="651"/>
      <c r="AF48" s="314"/>
      <c r="AG48" s="8"/>
      <c r="AH48" s="8">
        <f t="shared" ref="AH48:AH51" si="48">IF(ISERROR(AU48*AV48),"",AU48*AV48)</f>
        <v>0</v>
      </c>
      <c r="AI48" s="652"/>
    </row>
    <row r="49" spans="1:35" ht="25.5">
      <c r="A49" s="261" t="s">
        <v>468</v>
      </c>
      <c r="B49" s="8" t="s">
        <v>465</v>
      </c>
      <c r="C49" s="8" t="s">
        <v>469</v>
      </c>
      <c r="D49" s="8" t="s">
        <v>472</v>
      </c>
      <c r="E49" s="266" t="s">
        <v>39</v>
      </c>
      <c r="F49" s="267">
        <v>6</v>
      </c>
      <c r="G49" s="321" t="s">
        <v>471</v>
      </c>
      <c r="H49" s="7" t="s">
        <v>35</v>
      </c>
      <c r="I49" s="8" t="s">
        <v>47</v>
      </c>
      <c r="J49" s="8">
        <f t="shared" si="46"/>
        <v>8</v>
      </c>
      <c r="K49" s="14" t="str">
        <f>IF(ISERROR(VLOOKUP(Y49,'Directive OSH09 (FR)'!$T$6:$U$10,2,FALSE)),"",VLOOKUP(Y49,'Directive OSH09 (FR)'!$T$6:$U$10,2,FALSE))</f>
        <v>1-Negligeable</v>
      </c>
      <c r="L49" s="126"/>
      <c r="M49" s="127"/>
      <c r="N49" s="27"/>
      <c r="O49" s="27"/>
      <c r="P49" s="27"/>
      <c r="Q49" s="57"/>
      <c r="R49" s="35"/>
      <c r="S49" s="7">
        <f t="shared" si="45"/>
        <v>1</v>
      </c>
      <c r="T49" s="35">
        <f t="shared" si="45"/>
        <v>1</v>
      </c>
      <c r="U49" s="3">
        <f>IF(A49="",0,IF(Q$46="",1,IF(Q$46+$U$46*365&lt;$U$1,1,0)))</f>
        <v>1</v>
      </c>
      <c r="V49" s="163">
        <f>IF(A49="",0,IF(Q$46="",1,IF(Q$46+$V$46*365&lt;$U$1,1,0)))</f>
        <v>1</v>
      </c>
      <c r="W49" s="162">
        <f>IF(ISERROR(VLOOKUP(H49,'Directive OSH09 (FR)'!$O$6:$P$10,2,FALSE)),"",VLOOKUP(H49,'Directive OSH09 (FR)'!$O$6:$P$10,2,FALSE))</f>
        <v>2</v>
      </c>
      <c r="X49" s="3">
        <f>IF(ISERROR(VLOOKUP(I49,'Directive OSH09 (FR)'!$O$13:$P$17,2,FALSE)),"",VLOOKUP(I49,'Directive OSH09 (FR)'!$O$13:$P$17,2,FALSE))</f>
        <v>4</v>
      </c>
      <c r="Y49" s="3">
        <f t="shared" si="47"/>
        <v>1</v>
      </c>
      <c r="Z49" s="196" t="s">
        <v>450</v>
      </c>
      <c r="AA49" s="418"/>
      <c r="AB49" s="418"/>
      <c r="AC49" s="420"/>
      <c r="AD49" s="667"/>
      <c r="AE49" s="651"/>
      <c r="AF49" s="314"/>
      <c r="AG49" s="8"/>
      <c r="AH49" s="8">
        <f t="shared" si="48"/>
        <v>0</v>
      </c>
      <c r="AI49" s="652"/>
    </row>
    <row r="50" spans="1:35">
      <c r="A50" s="261"/>
      <c r="B50" s="8"/>
      <c r="C50" s="8"/>
      <c r="D50" s="8"/>
      <c r="E50" s="266"/>
      <c r="F50" s="298"/>
      <c r="G50" s="321"/>
      <c r="H50" s="7"/>
      <c r="I50" s="8"/>
      <c r="J50" s="8" t="str">
        <f t="shared" si="46"/>
        <v/>
      </c>
      <c r="K50" s="14" t="str">
        <f>IF(ISERROR(VLOOKUP(Y50,'Directive OSH09 (FR)'!$T$6:$U$10,2,FALSE)),"",VLOOKUP(Y50,'Directive OSH09 (FR)'!$T$6:$U$10,2,FALSE))</f>
        <v/>
      </c>
      <c r="L50" s="126"/>
      <c r="M50" s="127"/>
      <c r="N50" s="27"/>
      <c r="O50" s="27"/>
      <c r="P50" s="27"/>
      <c r="Q50" s="57"/>
      <c r="R50" s="35"/>
      <c r="S50" s="7">
        <f t="shared" si="45"/>
        <v>0</v>
      </c>
      <c r="T50" s="35">
        <f t="shared" si="45"/>
        <v>0</v>
      </c>
      <c r="U50" s="3">
        <f>IF(A50="",0,IF(Q$46="",1,IF(Q$46+$U$46*365&lt;$U$1,1,0)))</f>
        <v>0</v>
      </c>
      <c r="V50" s="163">
        <f>IF(A50="",0,IF(Q$46="",1,IF(Q$46+$V$46*365&lt;$U$1,1,0)))</f>
        <v>0</v>
      </c>
      <c r="W50" s="162" t="str">
        <f>IF(ISERROR(VLOOKUP(H50,'Directive OSH09 (FR)'!$O$6:$P$10,2,FALSE)),"",VLOOKUP(H50,'Directive OSH09 (FR)'!$O$6:$P$10,2,FALSE))</f>
        <v/>
      </c>
      <c r="X50" s="3" t="str">
        <f>IF(ISERROR(VLOOKUP(I50,'Directive OSH09 (FR)'!$O$13:$P$17,2,FALSE)),"",VLOOKUP(I50,'Directive OSH09 (FR)'!$O$13:$P$17,2,FALSE))</f>
        <v/>
      </c>
      <c r="Y50" s="3" t="str">
        <f t="shared" si="47"/>
        <v/>
      </c>
      <c r="Z50" s="196"/>
      <c r="AA50" s="418"/>
      <c r="AB50" s="418"/>
      <c r="AC50" s="420"/>
      <c r="AD50" s="667"/>
      <c r="AE50" s="651"/>
      <c r="AF50" s="314"/>
      <c r="AG50" s="8"/>
      <c r="AH50" s="8">
        <f t="shared" si="48"/>
        <v>0</v>
      </c>
      <c r="AI50" s="652"/>
    </row>
    <row r="51" spans="1:35" ht="5.25" customHeight="1">
      <c r="A51" s="405"/>
      <c r="B51" s="62"/>
      <c r="C51" s="62"/>
      <c r="D51" s="62"/>
      <c r="E51" s="293"/>
      <c r="F51" s="299"/>
      <c r="G51" s="458"/>
      <c r="H51" s="61"/>
      <c r="I51" s="62"/>
      <c r="J51" s="62" t="str">
        <f t="shared" si="46"/>
        <v/>
      </c>
      <c r="K51" s="63" t="str">
        <f>IF(ISERROR(VLOOKUP(Y51,'Directive OSH09 (FR)'!$T$6:$U$10,2,FALSE)),"",VLOOKUP(Y51,'Directive OSH09 (FR)'!$T$6:$U$10,2,FALSE))</f>
        <v/>
      </c>
      <c r="L51" s="61"/>
      <c r="M51" s="64"/>
      <c r="N51" s="64"/>
      <c r="O51" s="64"/>
      <c r="P51" s="64"/>
      <c r="Q51" s="65"/>
      <c r="R51" s="66"/>
      <c r="S51" s="61">
        <f t="shared" si="45"/>
        <v>0</v>
      </c>
      <c r="T51" s="66">
        <f t="shared" si="45"/>
        <v>0</v>
      </c>
      <c r="U51" s="164">
        <f>IF(A51="",0,IF(Q$46="",1,IF(Q$46+$U$46*365&lt;$U$1,1,0)))</f>
        <v>0</v>
      </c>
      <c r="V51" s="165">
        <f>IF(A51="",0,IF(Q$46="",1,IF(Q$46+$V$46*365&lt;$U$1,1,0)))</f>
        <v>0</v>
      </c>
      <c r="W51" s="162" t="str">
        <f>IF(ISERROR(VLOOKUP(H51,'Directive OSH09 (FR)'!$O$6:$P$10,2,FALSE)),"",VLOOKUP(H51,'Directive OSH09 (FR)'!$O$6:$P$10,2,FALSE))</f>
        <v/>
      </c>
      <c r="X51" s="3" t="str">
        <f>IF(ISERROR(VLOOKUP(I51,'Directive OSH09 (FR)'!$O$13:$P$17,2,FALSE)),"",VLOOKUP(I51,'Directive OSH09 (FR)'!$O$13:$P$17,2,FALSE))</f>
        <v/>
      </c>
      <c r="Y51" s="3" t="str">
        <f t="shared" si="47"/>
        <v/>
      </c>
      <c r="Z51" s="196"/>
      <c r="AA51" s="418"/>
      <c r="AB51" s="418"/>
      <c r="AC51" s="420"/>
      <c r="AD51" s="667"/>
      <c r="AE51" s="651"/>
      <c r="AF51" s="642"/>
      <c r="AG51" s="62"/>
      <c r="AH51" s="62">
        <f t="shared" si="48"/>
        <v>0</v>
      </c>
      <c r="AI51" s="652"/>
    </row>
    <row r="52" spans="1:35" ht="14.25">
      <c r="A52" s="354" t="s">
        <v>275</v>
      </c>
      <c r="B52" s="391"/>
      <c r="C52" s="391"/>
      <c r="D52" s="391"/>
      <c r="E52" s="292"/>
      <c r="F52" s="297"/>
      <c r="G52" s="457"/>
      <c r="H52" s="454"/>
      <c r="I52" s="391"/>
      <c r="J52" s="391">
        <f>IF(SUM(J53:J57)=0,"",MAX(J53:J57))</f>
        <v>16</v>
      </c>
      <c r="K52" s="24" t="str">
        <f>IF(ISERROR(VLOOKUP(Y52,'Directive OSH09 (FR)'!$T$6:$U$10,2,FALSE)),"",VLOOKUP(Y52,'Directive OSH09 (FR)'!$T$6:$U$10,2,FALSE))</f>
        <v>2-Tolérable</v>
      </c>
      <c r="L52" s="43" t="str">
        <f>IF(ISERROR(VLOOKUP($A52,Dangers!$B$4:$G$1001,4,FALSE)),"ERR",IF(ISBLANK(VLOOKUP($A52,Dangers!$B$4:$G$1001,4,FALSE)),"","Yes"))</f>
        <v>Yes</v>
      </c>
      <c r="M52" s="26" t="str">
        <f>IF(ISERROR(VLOOKUP($A52,Dangers!$B$4:$G$1001,6,FALSE)),"ERR",IF(ISBLANK((VLOOKUP($A52,Dangers!$B$4:$G$1001,6,FALSE))),"","Yes"))</f>
        <v>Yes</v>
      </c>
      <c r="N52" s="26"/>
      <c r="O52" s="26"/>
      <c r="P52" s="26"/>
      <c r="Q52" s="132">
        <f>IF(OR(L52="Yes",M52="Yes"),MAX(Q53:Q57),"")</f>
        <v>0</v>
      </c>
      <c r="R52" s="34"/>
      <c r="S52" s="43">
        <f ca="1">IF(L52="Yes",IF(SUM(S53:S57)=0,0,1),2)</f>
        <v>1</v>
      </c>
      <c r="T52" s="34">
        <f ca="1">IF(M52="Yes",IF(SUM(T53:T57)=0,0,1),2)</f>
        <v>1</v>
      </c>
      <c r="U52" s="160">
        <v>2</v>
      </c>
      <c r="V52" s="161">
        <v>2</v>
      </c>
      <c r="W52" s="162" t="str">
        <f>IF(ISERROR(VLOOKUP(H52,'Directive OSH09 (FR)'!$O$6:$P$10,2,FALSE)),"",VLOOKUP(H52,'Directive OSH09 (FR)'!$O$6:$P$10,2,FALSE))</f>
        <v/>
      </c>
      <c r="X52" s="3" t="str">
        <f>IF(ISERROR(VLOOKUP(I52,'Directive OSH09 (FR)'!$O$13:$P$17,2,FALSE)),"",VLOOKUP(I52,'Directive OSH09 (FR)'!$O$13:$P$17,2,FALSE))</f>
        <v/>
      </c>
      <c r="Y52" s="3">
        <f>IF(J52="","",IF(J52&gt;=161,5,IF(J52&gt;=65,4,IF(J52&gt;=20,3,IF(J52&gt;=9,2,1)))))</f>
        <v>2</v>
      </c>
      <c r="Z52" s="43"/>
      <c r="AA52" s="208"/>
      <c r="AB52" s="208"/>
      <c r="AC52" s="673"/>
      <c r="AD52" s="685"/>
      <c r="AE52" s="679"/>
      <c r="AF52" s="212"/>
      <c r="AG52" s="208"/>
      <c r="AH52" s="208" t="str">
        <f>IF(SUM(AH53:AH57)=0,"",MAX(AH53:AH57))</f>
        <v/>
      </c>
      <c r="AI52" s="655"/>
    </row>
    <row r="53" spans="1:35" ht="302.25" customHeight="1">
      <c r="A53" s="260" t="s">
        <v>473</v>
      </c>
      <c r="B53" s="255" t="s">
        <v>474</v>
      </c>
      <c r="C53" s="255" t="s">
        <v>475</v>
      </c>
      <c r="D53" s="255" t="s">
        <v>1323</v>
      </c>
      <c r="E53" s="266" t="s">
        <v>36</v>
      </c>
      <c r="F53" s="267">
        <v>6</v>
      </c>
      <c r="G53" s="256" t="s">
        <v>476</v>
      </c>
      <c r="H53" s="7" t="s">
        <v>35</v>
      </c>
      <c r="I53" s="8" t="s">
        <v>48</v>
      </c>
      <c r="J53" s="8">
        <f>IF(ISERROR(W53*X53),"",W53*X53)</f>
        <v>16</v>
      </c>
      <c r="K53" s="14" t="str">
        <f>IF(ISERROR(VLOOKUP(Y53,'Directive OSH09 (FR)'!$T$6:$U$10,2,FALSE)),"",VLOOKUP(Y53,'Directive OSH09 (FR)'!$T$6:$U$10,2,FALSE))</f>
        <v>2-Tolérable</v>
      </c>
      <c r="L53" s="126"/>
      <c r="M53" s="127"/>
      <c r="N53" s="27"/>
      <c r="O53" s="27"/>
      <c r="P53" s="27"/>
      <c r="Q53" s="57"/>
      <c r="R53" s="35"/>
      <c r="S53" s="7">
        <f t="shared" ref="S53:T55" ca="1" si="49">U53</f>
        <v>1</v>
      </c>
      <c r="T53" s="35">
        <f t="shared" ca="1" si="49"/>
        <v>1</v>
      </c>
      <c r="U53" s="3">
        <f ca="1">IF(A53="",0,IF(Q$52="",1,IF(Q$52+$U$52*365&lt;$U$1,1,0)))</f>
        <v>1</v>
      </c>
      <c r="V53" s="163">
        <f ca="1">IF(A53="",0,IF(Q$52="",1,IF(Q$52+$V$52*365&lt;$U$1,1,0)))</f>
        <v>1</v>
      </c>
      <c r="W53" s="162">
        <f>IF(ISERROR(VLOOKUP(H53,'Directive OSH09 (FR)'!$O$6:$P$10,2,FALSE)),"",VLOOKUP(H53,'Directive OSH09 (FR)'!$O$6:$P$10,2,FALSE))</f>
        <v>2</v>
      </c>
      <c r="X53" s="3">
        <f>IF(ISERROR(VLOOKUP(I53,'Directive OSH09 (FR)'!$O$13:$P$17,2,FALSE)),"",VLOOKUP(I53,'Directive OSH09 (FR)'!$O$13:$P$17,2,FALSE))</f>
        <v>8</v>
      </c>
      <c r="Y53" s="3">
        <f>IF(J53="","",IF(J53&gt;=161,5,IF(J53&gt;=65,4,IF(J53&gt;=20,3,IF(J53&gt;=9,2,1)))))</f>
        <v>2</v>
      </c>
      <c r="Z53" s="210" t="s">
        <v>477</v>
      </c>
      <c r="AA53" s="425" t="s">
        <v>478</v>
      </c>
      <c r="AB53" s="418"/>
      <c r="AC53" s="420"/>
      <c r="AD53" s="667"/>
      <c r="AE53" s="651"/>
      <c r="AF53" s="314"/>
      <c r="AG53" s="8"/>
      <c r="AH53" s="8">
        <f>IF(ISERROR(AU53*AV53),"",AU53*AV53)</f>
        <v>0</v>
      </c>
      <c r="AI53" s="652"/>
    </row>
    <row r="54" spans="1:35" ht="114.75">
      <c r="A54" s="261" t="s">
        <v>473</v>
      </c>
      <c r="B54" s="255" t="s">
        <v>479</v>
      </c>
      <c r="C54" s="255" t="s">
        <v>480</v>
      </c>
      <c r="D54" s="255" t="s">
        <v>1324</v>
      </c>
      <c r="E54" s="266" t="s">
        <v>36</v>
      </c>
      <c r="F54" s="267">
        <v>6</v>
      </c>
      <c r="G54" s="256" t="s">
        <v>476</v>
      </c>
      <c r="H54" s="7" t="s">
        <v>35</v>
      </c>
      <c r="I54" s="8" t="s">
        <v>48</v>
      </c>
      <c r="J54" s="8">
        <f t="shared" ref="J54:J55" si="50">IF(ISERROR(W54*X54),"",W54*X54)</f>
        <v>16</v>
      </c>
      <c r="K54" s="14" t="str">
        <f>IF(ISERROR(VLOOKUP(Y54,'Directive OSH09 (FR)'!$T$6:$U$10,2,FALSE)),"",VLOOKUP(Y54,'Directive OSH09 (FR)'!$T$6:$U$10,2,FALSE))</f>
        <v>2-Tolérable</v>
      </c>
      <c r="L54" s="126"/>
      <c r="M54" s="127"/>
      <c r="N54" s="175"/>
      <c r="O54" s="27"/>
      <c r="P54" s="27"/>
      <c r="Q54" s="57"/>
      <c r="R54" s="35"/>
      <c r="S54" s="7">
        <f t="shared" ca="1" si="49"/>
        <v>1</v>
      </c>
      <c r="T54" s="35">
        <f t="shared" ca="1" si="49"/>
        <v>1</v>
      </c>
      <c r="U54" s="3">
        <f ca="1">IF(A54="",0,IF(Q$52="",1,IF(Q$52+$U$52*365&lt;$U$1,1,0)))</f>
        <v>1</v>
      </c>
      <c r="V54" s="163">
        <f ca="1">IF(A54="",0,IF(Q$52="",1,IF(Q$52+$V$52*365&lt;$U$1,1,0)))</f>
        <v>1</v>
      </c>
      <c r="W54" s="162">
        <f>IF(ISERROR(VLOOKUP(H54,'Directive OSH09 (FR)'!$O$6:$P$10,2,FALSE)),"",VLOOKUP(H54,'Directive OSH09 (FR)'!$O$6:$P$10,2,FALSE))</f>
        <v>2</v>
      </c>
      <c r="X54" s="3">
        <f>IF(ISERROR(VLOOKUP(I54,'Directive OSH09 (FR)'!$O$13:$P$17,2,FALSE)),"",VLOOKUP(I54,'Directive OSH09 (FR)'!$O$13:$P$17,2,FALSE))</f>
        <v>8</v>
      </c>
      <c r="Y54" s="3">
        <f t="shared" ref="Y54:Y55" si="51">IF(J54="","",IF(J54&gt;=161,5,IF(J54&gt;=65,4,IF(J54&gt;=20,3,IF(J54&gt;=9,2,1)))))</f>
        <v>2</v>
      </c>
      <c r="Z54" s="210" t="s">
        <v>481</v>
      </c>
      <c r="AA54" s="425" t="s">
        <v>478</v>
      </c>
      <c r="AB54" s="418"/>
      <c r="AC54" s="420"/>
      <c r="AD54" s="667"/>
      <c r="AE54" s="651"/>
      <c r="AF54" s="314"/>
      <c r="AG54" s="8"/>
      <c r="AH54" s="8">
        <f t="shared" ref="AH54:AH55" si="52">IF(ISERROR(AU54*AV54),"",AU54*AV54)</f>
        <v>0</v>
      </c>
      <c r="AI54" s="647"/>
    </row>
    <row r="55" spans="1:35" ht="102">
      <c r="A55" s="260" t="s">
        <v>482</v>
      </c>
      <c r="B55" s="8" t="s">
        <v>483</v>
      </c>
      <c r="C55" s="255" t="s">
        <v>484</v>
      </c>
      <c r="D55" s="255" t="s">
        <v>1325</v>
      </c>
      <c r="E55" s="266" t="s">
        <v>36</v>
      </c>
      <c r="F55" s="267">
        <v>6</v>
      </c>
      <c r="G55" s="256" t="s">
        <v>476</v>
      </c>
      <c r="H55" s="7" t="s">
        <v>35</v>
      </c>
      <c r="I55" s="8" t="s">
        <v>47</v>
      </c>
      <c r="J55" s="8">
        <f t="shared" si="50"/>
        <v>8</v>
      </c>
      <c r="K55" s="14" t="str">
        <f>IF(ISERROR(VLOOKUP(Y55,'Directive OSH09 (FR)'!$T$6:$U$10,2,FALSE)),"",VLOOKUP(Y55,'Directive OSH09 (FR)'!$T$6:$U$10,2,FALSE))</f>
        <v>1-Negligeable</v>
      </c>
      <c r="L55" s="126"/>
      <c r="M55" s="127"/>
      <c r="N55" s="27"/>
      <c r="O55" s="27"/>
      <c r="P55" s="27"/>
      <c r="Q55" s="57"/>
      <c r="R55" s="35"/>
      <c r="S55" s="7">
        <f t="shared" ca="1" si="49"/>
        <v>1</v>
      </c>
      <c r="T55" s="35">
        <f t="shared" ca="1" si="49"/>
        <v>1</v>
      </c>
      <c r="U55" s="3">
        <f ca="1">IF(A55="",0,IF(Q$52="",1,IF(Q$52+$U$52*365&lt;$U$1,1,0)))</f>
        <v>1</v>
      </c>
      <c r="V55" s="163">
        <f ca="1">IF(A55="",0,IF(Q$52="",1,IF(Q$52+$V$52*365&lt;$U$1,1,0)))</f>
        <v>1</v>
      </c>
      <c r="W55" s="162">
        <f>IF(ISERROR(VLOOKUP(H55,'Directive OSH09 (FR)'!$O$6:$P$10,2,FALSE)),"",VLOOKUP(H55,'Directive OSH09 (FR)'!$O$6:$P$10,2,FALSE))</f>
        <v>2</v>
      </c>
      <c r="X55" s="3">
        <f>IF(ISERROR(VLOOKUP(I55,'Directive OSH09 (FR)'!$O$13:$P$17,2,FALSE)),"",VLOOKUP(I55,'Directive OSH09 (FR)'!$O$13:$P$17,2,FALSE))</f>
        <v>4</v>
      </c>
      <c r="Y55" s="3">
        <f t="shared" si="51"/>
        <v>1</v>
      </c>
      <c r="Z55" s="196"/>
      <c r="AA55" s="418"/>
      <c r="AB55" s="418"/>
      <c r="AC55" s="420"/>
      <c r="AD55" s="667"/>
      <c r="AE55" s="651"/>
      <c r="AF55" s="314"/>
      <c r="AG55" s="8"/>
      <c r="AH55" s="8">
        <f t="shared" si="52"/>
        <v>0</v>
      </c>
      <c r="AI55" s="652"/>
    </row>
    <row r="56" spans="1:35">
      <c r="A56" s="261"/>
      <c r="B56" s="8"/>
      <c r="C56" s="8"/>
      <c r="D56" s="8"/>
      <c r="E56" s="266"/>
      <c r="F56" s="298"/>
      <c r="G56" s="321"/>
      <c r="H56" s="7"/>
      <c r="I56" s="8"/>
      <c r="J56" s="8" t="str">
        <f t="shared" ref="J56:J57" si="53">IF(ISERROR(W56*X56),"",W56*X56)</f>
        <v/>
      </c>
      <c r="K56" s="14" t="str">
        <f>IF(ISERROR(VLOOKUP(Y56,'Directive OSH09 (FR)'!$T$6:$U$10,2,FALSE)),"",VLOOKUP(Y56,'Directive OSH09 (FR)'!$T$6:$U$10,2,FALSE))</f>
        <v/>
      </c>
      <c r="L56" s="126"/>
      <c r="M56" s="127"/>
      <c r="N56" s="27"/>
      <c r="O56" s="27"/>
      <c r="P56" s="27"/>
      <c r="Q56" s="57"/>
      <c r="R56" s="35"/>
      <c r="S56" s="7">
        <f t="shared" ref="S56:T57" si="54">U56</f>
        <v>0</v>
      </c>
      <c r="T56" s="35">
        <f t="shared" si="54"/>
        <v>0</v>
      </c>
      <c r="U56" s="3">
        <f>IF(A56="",0,IF(Q$52="",1,IF(Q$52+$U$52*365&lt;$U$1,1,0)))</f>
        <v>0</v>
      </c>
      <c r="V56" s="163">
        <f>IF(A56="",0,IF(Q$52="",1,IF(Q$52+$V$52*365&lt;$U$1,1,0)))</f>
        <v>0</v>
      </c>
      <c r="W56" s="162" t="str">
        <f>IF(ISERROR(VLOOKUP(H56,'Directive OSH09 (FR)'!$O$6:$P$10,2,FALSE)),"",VLOOKUP(H56,'Directive OSH09 (FR)'!$O$6:$P$10,2,FALSE))</f>
        <v/>
      </c>
      <c r="X56" s="3" t="str">
        <f>IF(ISERROR(VLOOKUP(I56,'Directive OSH09 (FR)'!$O$13:$P$17,2,FALSE)),"",VLOOKUP(I56,'Directive OSH09 (FR)'!$O$13:$P$17,2,FALSE))</f>
        <v/>
      </c>
      <c r="Y56" s="3" t="str">
        <f t="shared" ref="Y56:Y57" si="55">IF(J56="","",IF(J56&gt;=161,5,IF(J56&gt;=65,4,IF(J56&gt;=20,3,IF(J56&gt;=9,2,1)))))</f>
        <v/>
      </c>
      <c r="Z56" s="196"/>
      <c r="AA56" s="418"/>
      <c r="AB56" s="418"/>
      <c r="AC56" s="420"/>
      <c r="AD56" s="667"/>
      <c r="AE56" s="651"/>
      <c r="AF56" s="314"/>
      <c r="AG56" s="8"/>
      <c r="AH56" s="8">
        <f t="shared" ref="AH56:AH57" si="56">IF(ISERROR(AU56*AV56),"",AU56*AV56)</f>
        <v>0</v>
      </c>
      <c r="AI56" s="652"/>
    </row>
    <row r="57" spans="1:35" ht="5.25" customHeight="1">
      <c r="A57" s="405"/>
      <c r="B57" s="62"/>
      <c r="C57" s="62"/>
      <c r="D57" s="62"/>
      <c r="E57" s="293"/>
      <c r="F57" s="299"/>
      <c r="G57" s="458"/>
      <c r="H57" s="61"/>
      <c r="I57" s="62"/>
      <c r="J57" s="62" t="str">
        <f t="shared" si="53"/>
        <v/>
      </c>
      <c r="K57" s="63" t="str">
        <f>IF(ISERROR(VLOOKUP(Y57,'Directive OSH09 (FR)'!$T$6:$U$10,2,FALSE)),"",VLOOKUP(Y57,'Directive OSH09 (FR)'!$T$6:$U$10,2,FALSE))</f>
        <v/>
      </c>
      <c r="L57" s="61"/>
      <c r="M57" s="64"/>
      <c r="N57" s="64"/>
      <c r="O57" s="64"/>
      <c r="P57" s="64"/>
      <c r="Q57" s="65"/>
      <c r="R57" s="66"/>
      <c r="S57" s="61">
        <f t="shared" si="54"/>
        <v>0</v>
      </c>
      <c r="T57" s="66">
        <f t="shared" si="54"/>
        <v>0</v>
      </c>
      <c r="U57" s="164">
        <f>IF(A57="",0,IF(Q$52="",1,IF(Q$52+$U$52*365&lt;$U$1,1,0)))</f>
        <v>0</v>
      </c>
      <c r="V57" s="165">
        <f>IF(A57="",0,IF(Q$52="",1,IF(Q$52+$V$52*365&lt;$U$1,1,0)))</f>
        <v>0</v>
      </c>
      <c r="W57" s="162" t="str">
        <f>IF(ISERROR(VLOOKUP(H57,'Directive OSH09 (FR)'!$O$6:$P$10,2,FALSE)),"",VLOOKUP(H57,'Directive OSH09 (FR)'!$O$6:$P$10,2,FALSE))</f>
        <v/>
      </c>
      <c r="X57" s="3" t="str">
        <f>IF(ISERROR(VLOOKUP(I57,'Directive OSH09 (FR)'!$O$13:$P$17,2,FALSE)),"",VLOOKUP(I57,'Directive OSH09 (FR)'!$O$13:$P$17,2,FALSE))</f>
        <v/>
      </c>
      <c r="Y57" s="3" t="str">
        <f t="shared" si="55"/>
        <v/>
      </c>
      <c r="Z57" s="196"/>
      <c r="AA57" s="418"/>
      <c r="AB57" s="418"/>
      <c r="AC57" s="420"/>
      <c r="AD57" s="667"/>
      <c r="AE57" s="651"/>
      <c r="AF57" s="642"/>
      <c r="AG57" s="62"/>
      <c r="AH57" s="62">
        <f t="shared" si="56"/>
        <v>0</v>
      </c>
      <c r="AI57" s="652"/>
    </row>
    <row r="58" spans="1:35">
      <c r="A58" s="268" t="s">
        <v>278</v>
      </c>
      <c r="B58" s="391"/>
      <c r="C58" s="391"/>
      <c r="D58" s="391"/>
      <c r="E58" s="292"/>
      <c r="F58" s="297"/>
      <c r="G58" s="457"/>
      <c r="H58" s="454"/>
      <c r="I58" s="391"/>
      <c r="J58" s="391">
        <f>IF(SUM(J59:J65)=0,"",MAX(J59:J65))</f>
        <v>32</v>
      </c>
      <c r="K58" s="24" t="str">
        <f>IF(ISERROR(VLOOKUP(Y58,'Directive OSH09 (FR)'!$T$6:$U$10,2,FALSE)),"",VLOOKUP(Y58,'Directive OSH09 (FR)'!$T$6:$U$10,2,FALSE))</f>
        <v>3-Moderé</v>
      </c>
      <c r="L58" s="43" t="str">
        <f>IF(ISERROR(VLOOKUP($A58,Dangers!$B$4:$G$1001,4,FALSE)),"ERR",IF(ISBLANK(VLOOKUP($A58,Dangers!$B$4:$G$1001,4,FALSE)),"","Yes"))</f>
        <v/>
      </c>
      <c r="M58" s="26" t="str">
        <f>IF(ISERROR(VLOOKUP($A58,Dangers!$B$4:$G$1001,6,FALSE)),"ERR",IF(ISBLANK((VLOOKUP($A58,Dangers!$B$4:$G$1001,6,FALSE))),"","Yes"))</f>
        <v/>
      </c>
      <c r="N58" s="26"/>
      <c r="O58" s="26"/>
      <c r="P58" s="26"/>
      <c r="Q58" s="132" t="str">
        <f>IF(OR(L58="Yes",M58="Yes"),MAX(Q59:Q65),"")</f>
        <v/>
      </c>
      <c r="R58" s="34"/>
      <c r="S58" s="43">
        <f>IF(L58="Yes",IF(SUM(S59:S65)=0,0,1),2)</f>
        <v>2</v>
      </c>
      <c r="T58" s="34">
        <f>IF(M58="Yes",IF(SUM(T59:T65)=0,0,1),2)</f>
        <v>2</v>
      </c>
      <c r="U58" s="160">
        <v>0</v>
      </c>
      <c r="V58" s="161">
        <v>0</v>
      </c>
      <c r="W58" s="162" t="str">
        <f>IF(ISERROR(VLOOKUP(H58,'Directive OSH09 (FR)'!$O$6:$P$10,2,FALSE)),"",VLOOKUP(H58,'Directive OSH09 (FR)'!$O$6:$P$10,2,FALSE))</f>
        <v/>
      </c>
      <c r="X58" s="3" t="str">
        <f>IF(ISERROR(VLOOKUP(I58,'Directive OSH09 (FR)'!$O$13:$P$17,2,FALSE)),"",VLOOKUP(I58,'Directive OSH09 (FR)'!$O$13:$P$17,2,FALSE))</f>
        <v/>
      </c>
      <c r="Y58" s="3">
        <f t="shared" ref="Y58:Y64" si="57">IF(J58="","",IF(J58&gt;=161,5,IF(J58&gt;=65,4,IF(J58&gt;=20,3,IF(J58&gt;=9,2,1)))))</f>
        <v>3</v>
      </c>
      <c r="Z58" s="43"/>
      <c r="AA58" s="208"/>
      <c r="AB58" s="208"/>
      <c r="AC58" s="673"/>
      <c r="AD58" s="685"/>
      <c r="AE58" s="679"/>
      <c r="AF58" s="212"/>
      <c r="AG58" s="208"/>
      <c r="AH58" s="208" t="str">
        <f>IF(SUM(AH59:AH65)=0,"",MAX(AH59:AH65))</f>
        <v/>
      </c>
      <c r="AI58" s="655"/>
    </row>
    <row r="59" spans="1:35" ht="25.5">
      <c r="A59" s="261" t="s">
        <v>485</v>
      </c>
      <c r="B59" s="255" t="s">
        <v>486</v>
      </c>
      <c r="C59" s="255" t="s">
        <v>487</v>
      </c>
      <c r="D59" s="530" t="s">
        <v>488</v>
      </c>
      <c r="E59" s="266" t="s">
        <v>39</v>
      </c>
      <c r="F59" s="267">
        <v>6</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ref="S59:T64" si="58">U59</f>
        <v>1</v>
      </c>
      <c r="T59" s="35">
        <f t="shared" si="58"/>
        <v>1</v>
      </c>
      <c r="U59" s="3">
        <f t="shared" ref="U59:U64" si="59">IF(A59="",0,IF(Q$58="",1,IF(Q$58+$U$58*365&lt;$U$1,1,0)))</f>
        <v>1</v>
      </c>
      <c r="V59" s="163">
        <f t="shared" ref="V59:V64" si="60">IF(A59="",0,IF(Q$58="",1,IF(Q$58+$V$58*365&lt;$U$1,1,0)))</f>
        <v>1</v>
      </c>
      <c r="W59" s="162">
        <f>IF(ISERROR(VLOOKUP(H59,'Directive OSH09 (FR)'!$O$6:$P$10,2,FALSE)),"",VLOOKUP(H59,'Directive OSH09 (FR)'!$O$6:$P$10,2,FALSE))</f>
        <v>4</v>
      </c>
      <c r="X59" s="3">
        <f>IF(ISERROR(VLOOKUP(I59,'Directive OSH09 (FR)'!$O$13:$P$17,2,FALSE)),"",VLOOKUP(I59,'Directive OSH09 (FR)'!$O$13:$P$17,2,FALSE))</f>
        <v>8</v>
      </c>
      <c r="Y59" s="3">
        <f t="shared" si="57"/>
        <v>3</v>
      </c>
      <c r="Z59" s="196"/>
      <c r="AA59" s="418"/>
      <c r="AB59" s="418"/>
      <c r="AC59" s="420"/>
      <c r="AD59" s="667"/>
      <c r="AE59" s="651"/>
      <c r="AF59" s="314"/>
      <c r="AG59" s="8"/>
      <c r="AH59" s="8">
        <f>IF(ISERROR(AU59*AV59),"",AU59*AV59)</f>
        <v>0</v>
      </c>
      <c r="AI59" s="653"/>
    </row>
    <row r="60" spans="1:35" ht="38.25">
      <c r="A60" s="261" t="s">
        <v>485</v>
      </c>
      <c r="B60" s="255" t="s">
        <v>490</v>
      </c>
      <c r="C60" s="255" t="s">
        <v>491</v>
      </c>
      <c r="D60" s="442" t="s">
        <v>492</v>
      </c>
      <c r="E60" s="266" t="s">
        <v>39</v>
      </c>
      <c r="F60" s="267">
        <v>6</v>
      </c>
      <c r="G60" s="256" t="s">
        <v>489</v>
      </c>
      <c r="H60" s="7" t="s">
        <v>38</v>
      </c>
      <c r="I60" s="8" t="s">
        <v>48</v>
      </c>
      <c r="J60" s="8">
        <f>IF(ISERROR(W60*X60),"",W60*X60)</f>
        <v>32</v>
      </c>
      <c r="K60" s="14" t="str">
        <f>IF(ISERROR(VLOOKUP(Y60,'Directive OSH09 (FR)'!$T$6:$U$10,2,FALSE)),"",VLOOKUP(Y60,'Directive OSH09 (FR)'!$T$6:$U$10,2,FALSE))</f>
        <v>3-Moderé</v>
      </c>
      <c r="L60" s="126"/>
      <c r="M60" s="127"/>
      <c r="N60" s="27"/>
      <c r="O60" s="27"/>
      <c r="P60" s="27"/>
      <c r="Q60" s="57"/>
      <c r="R60" s="35"/>
      <c r="S60" s="7">
        <f t="shared" si="58"/>
        <v>1</v>
      </c>
      <c r="T60" s="35">
        <f t="shared" si="58"/>
        <v>1</v>
      </c>
      <c r="U60" s="3">
        <f t="shared" si="59"/>
        <v>1</v>
      </c>
      <c r="V60" s="163">
        <f t="shared" si="60"/>
        <v>1</v>
      </c>
      <c r="W60" s="162">
        <f>IF(ISERROR(VLOOKUP(H60,'Directive OSH09 (FR)'!$O$6:$P$10,2,FALSE)),"",VLOOKUP(H60,'Directive OSH09 (FR)'!$O$6:$P$10,2,FALSE))</f>
        <v>4</v>
      </c>
      <c r="X60" s="3">
        <f>IF(ISERROR(VLOOKUP(I60,'Directive OSH09 (FR)'!$O$13:$P$17,2,FALSE)),"",VLOOKUP(I60,'Directive OSH09 (FR)'!$O$13:$P$17,2,FALSE))</f>
        <v>8</v>
      </c>
      <c r="Y60" s="3">
        <f t="shared" si="57"/>
        <v>3</v>
      </c>
      <c r="Z60" s="196"/>
      <c r="AA60" s="418"/>
      <c r="AB60" s="418"/>
      <c r="AC60" s="420"/>
      <c r="AD60" s="667"/>
      <c r="AE60" s="651"/>
      <c r="AF60" s="314"/>
      <c r="AG60" s="8"/>
      <c r="AH60" s="8"/>
      <c r="AI60" s="653"/>
    </row>
    <row r="61" spans="1:35" ht="25.5">
      <c r="A61" s="261" t="s">
        <v>485</v>
      </c>
      <c r="B61" s="8" t="s">
        <v>493</v>
      </c>
      <c r="C61" s="8" t="s">
        <v>494</v>
      </c>
      <c r="D61" s="255" t="s">
        <v>495</v>
      </c>
      <c r="E61" s="266" t="s">
        <v>39</v>
      </c>
      <c r="F61" s="267">
        <v>6</v>
      </c>
      <c r="G61" s="256" t="s">
        <v>489</v>
      </c>
      <c r="H61" s="7" t="s">
        <v>38</v>
      </c>
      <c r="I61" s="8" t="s">
        <v>48</v>
      </c>
      <c r="J61" s="8">
        <f t="shared" ref="J61:J64" si="61">IF(ISERROR(W61*X61),"",W61*X61)</f>
        <v>32</v>
      </c>
      <c r="K61" s="14" t="str">
        <f>IF(ISERROR(VLOOKUP(Y61,'Directive OSH09 (FR)'!$T$6:$U$10,2,FALSE)),"",VLOOKUP(Y61,'Directive OSH09 (FR)'!$T$6:$U$10,2,FALSE))</f>
        <v>3-Moderé</v>
      </c>
      <c r="L61" s="126"/>
      <c r="M61" s="127"/>
      <c r="N61" s="27"/>
      <c r="O61" s="27"/>
      <c r="P61" s="27"/>
      <c r="Q61" s="57"/>
      <c r="R61" s="35"/>
      <c r="S61" s="7">
        <f t="shared" si="58"/>
        <v>1</v>
      </c>
      <c r="T61" s="35">
        <f t="shared" si="58"/>
        <v>1</v>
      </c>
      <c r="U61" s="3">
        <f t="shared" si="59"/>
        <v>1</v>
      </c>
      <c r="V61" s="163">
        <f t="shared" si="60"/>
        <v>1</v>
      </c>
      <c r="W61" s="162">
        <f>IF(ISERROR(VLOOKUP(H61,'Directive OSH09 (FR)'!$O$6:$P$10,2,FALSE)),"",VLOOKUP(H61,'Directive OSH09 (FR)'!$O$6:$P$10,2,FALSE))</f>
        <v>4</v>
      </c>
      <c r="X61" s="3">
        <f>IF(ISERROR(VLOOKUP(I61,'Directive OSH09 (FR)'!$O$13:$P$17,2,FALSE)),"",VLOOKUP(I61,'Directive OSH09 (FR)'!$O$13:$P$17,2,FALSE))</f>
        <v>8</v>
      </c>
      <c r="Y61" s="3">
        <f t="shared" si="57"/>
        <v>3</v>
      </c>
      <c r="Z61" s="196"/>
      <c r="AA61" s="418"/>
      <c r="AB61" s="418"/>
      <c r="AC61" s="420"/>
      <c r="AD61" s="667"/>
      <c r="AE61" s="651"/>
      <c r="AF61" s="314"/>
      <c r="AG61" s="8"/>
      <c r="AH61" s="8">
        <f t="shared" ref="AH61:AH64" si="62">IF(ISERROR(AU61*AV61),"",AU61*AV61)</f>
        <v>0</v>
      </c>
      <c r="AI61" s="652"/>
    </row>
    <row r="62" spans="1:35" ht="25.5">
      <c r="A62" s="261" t="s">
        <v>485</v>
      </c>
      <c r="B62" s="8" t="s">
        <v>496</v>
      </c>
      <c r="C62" s="8" t="s">
        <v>494</v>
      </c>
      <c r="D62" s="255" t="s">
        <v>497</v>
      </c>
      <c r="E62" s="266" t="s">
        <v>36</v>
      </c>
      <c r="F62" s="267">
        <v>6</v>
      </c>
      <c r="G62" s="256" t="s">
        <v>489</v>
      </c>
      <c r="H62" s="7" t="s">
        <v>38</v>
      </c>
      <c r="I62" s="8" t="s">
        <v>48</v>
      </c>
      <c r="J62" s="8">
        <f t="shared" si="61"/>
        <v>32</v>
      </c>
      <c r="K62" s="14" t="str">
        <f>IF(ISERROR(VLOOKUP(Y62,'Directive OSH09 (FR)'!$T$6:$U$10,2,FALSE)),"",VLOOKUP(Y62,'Directive OSH09 (FR)'!$T$6:$U$10,2,FALSE))</f>
        <v>3-Moderé</v>
      </c>
      <c r="L62" s="126"/>
      <c r="M62" s="127"/>
      <c r="N62" s="27"/>
      <c r="O62" s="27"/>
      <c r="P62" s="27"/>
      <c r="Q62" s="57"/>
      <c r="R62" s="35"/>
      <c r="S62" s="7">
        <f t="shared" si="58"/>
        <v>1</v>
      </c>
      <c r="T62" s="35">
        <f t="shared" si="58"/>
        <v>1</v>
      </c>
      <c r="U62" s="3">
        <f t="shared" si="59"/>
        <v>1</v>
      </c>
      <c r="V62" s="163">
        <f t="shared" si="60"/>
        <v>1</v>
      </c>
      <c r="W62" s="162">
        <f>IF(ISERROR(VLOOKUP(H62,'Directive OSH09 (FR)'!$O$6:$P$10,2,FALSE)),"",VLOOKUP(H62,'Directive OSH09 (FR)'!$O$6:$P$10,2,FALSE))</f>
        <v>4</v>
      </c>
      <c r="X62" s="3">
        <f>IF(ISERROR(VLOOKUP(I62,'Directive OSH09 (FR)'!$O$13:$P$17,2,FALSE)),"",VLOOKUP(I62,'Directive OSH09 (FR)'!$O$13:$P$17,2,FALSE))</f>
        <v>8</v>
      </c>
      <c r="Y62" s="3">
        <f t="shared" si="57"/>
        <v>3</v>
      </c>
      <c r="Z62" s="196"/>
      <c r="AA62" s="418"/>
      <c r="AB62" s="418"/>
      <c r="AC62" s="420"/>
      <c r="AD62" s="667"/>
      <c r="AE62" s="651"/>
      <c r="AF62" s="314"/>
      <c r="AG62" s="8"/>
      <c r="AH62" s="8">
        <f t="shared" si="62"/>
        <v>0</v>
      </c>
      <c r="AI62" s="652"/>
    </row>
    <row r="63" spans="1:35" ht="25.5">
      <c r="A63" s="261" t="s">
        <v>485</v>
      </c>
      <c r="B63" s="8" t="s">
        <v>486</v>
      </c>
      <c r="C63" s="8" t="s">
        <v>487</v>
      </c>
      <c r="D63" s="255" t="s">
        <v>498</v>
      </c>
      <c r="E63" s="266" t="s">
        <v>36</v>
      </c>
      <c r="F63" s="267">
        <v>6</v>
      </c>
      <c r="G63" s="256" t="s">
        <v>489</v>
      </c>
      <c r="H63" s="7" t="s">
        <v>38</v>
      </c>
      <c r="I63" s="8" t="s">
        <v>48</v>
      </c>
      <c r="J63" s="8">
        <f>IF(ISERROR(W63*X63),"",W63*X63)</f>
        <v>32</v>
      </c>
      <c r="K63" s="14" t="str">
        <f>IF(ISERROR(VLOOKUP(Y63,'Directive OSH09 (FR)'!$T$6:$U$10,2,FALSE)),"",VLOOKUP(Y63,'Directive OSH09 (FR)'!$T$6:$U$10,2,FALSE))</f>
        <v>3-Moderé</v>
      </c>
      <c r="L63" s="126"/>
      <c r="M63" s="127"/>
      <c r="N63" s="27"/>
      <c r="O63" s="27"/>
      <c r="P63" s="27"/>
      <c r="Q63" s="57"/>
      <c r="R63" s="35"/>
      <c r="S63" s="7">
        <f t="shared" si="58"/>
        <v>1</v>
      </c>
      <c r="T63" s="35">
        <f t="shared" si="58"/>
        <v>1</v>
      </c>
      <c r="U63" s="3">
        <f t="shared" si="59"/>
        <v>1</v>
      </c>
      <c r="V63" s="163">
        <f t="shared" si="60"/>
        <v>1</v>
      </c>
      <c r="W63" s="162">
        <f>IF(ISERROR(VLOOKUP(H63,'Directive OSH09 (FR)'!$O$6:$P$10,2,FALSE)),"",VLOOKUP(H63,'Directive OSH09 (FR)'!$O$6:$P$10,2,FALSE))</f>
        <v>4</v>
      </c>
      <c r="X63" s="3">
        <f>IF(ISERROR(VLOOKUP(I63,'Directive OSH09 (FR)'!$O$13:$P$17,2,FALSE)),"",VLOOKUP(I63,'Directive OSH09 (FR)'!$O$13:$P$17,2,FALSE))</f>
        <v>8</v>
      </c>
      <c r="Y63" s="3">
        <f t="shared" si="57"/>
        <v>3</v>
      </c>
      <c r="Z63" s="196"/>
      <c r="AA63" s="418"/>
      <c r="AB63" s="418"/>
      <c r="AC63" s="420"/>
      <c r="AD63" s="667"/>
      <c r="AE63" s="651"/>
      <c r="AF63" s="314"/>
      <c r="AG63" s="8"/>
      <c r="AH63" s="8"/>
      <c r="AI63" s="652"/>
    </row>
    <row r="64" spans="1:35" ht="25.5">
      <c r="A64" s="261" t="s">
        <v>485</v>
      </c>
      <c r="B64" s="8" t="s">
        <v>496</v>
      </c>
      <c r="C64" s="8" t="s">
        <v>494</v>
      </c>
      <c r="D64" s="90" t="s">
        <v>499</v>
      </c>
      <c r="E64" s="266" t="s">
        <v>39</v>
      </c>
      <c r="F64" s="267">
        <v>6</v>
      </c>
      <c r="G64" s="256" t="s">
        <v>489</v>
      </c>
      <c r="H64" s="7" t="s">
        <v>38</v>
      </c>
      <c r="I64" s="8" t="s">
        <v>48</v>
      </c>
      <c r="J64" s="8">
        <f t="shared" si="61"/>
        <v>32</v>
      </c>
      <c r="K64" s="14" t="str">
        <f>IF(ISERROR(VLOOKUP(Y64,'Directive OSH09 (FR)'!$T$6:$U$10,2,FALSE)),"",VLOOKUP(Y64,'Directive OSH09 (FR)'!$T$6:$U$10,2,FALSE))</f>
        <v>3-Moderé</v>
      </c>
      <c r="L64" s="126"/>
      <c r="M64" s="127"/>
      <c r="N64" s="27"/>
      <c r="O64" s="27"/>
      <c r="P64" s="27"/>
      <c r="Q64" s="57"/>
      <c r="R64" s="35"/>
      <c r="S64" s="7">
        <f t="shared" si="58"/>
        <v>1</v>
      </c>
      <c r="T64" s="35">
        <f t="shared" si="58"/>
        <v>1</v>
      </c>
      <c r="U64" s="3">
        <f t="shared" si="59"/>
        <v>1</v>
      </c>
      <c r="V64" s="163">
        <f t="shared" si="60"/>
        <v>1</v>
      </c>
      <c r="W64" s="162">
        <f>IF(ISERROR(VLOOKUP(H64,'Directive OSH09 (FR)'!$O$6:$P$10,2,FALSE)),"",VLOOKUP(H64,'Directive OSH09 (FR)'!$O$6:$P$10,2,FALSE))</f>
        <v>4</v>
      </c>
      <c r="X64" s="3">
        <f>IF(ISERROR(VLOOKUP(I64,'Directive OSH09 (FR)'!$O$13:$P$17,2,FALSE)),"",VLOOKUP(I64,'Directive OSH09 (FR)'!$O$13:$P$17,2,FALSE))</f>
        <v>8</v>
      </c>
      <c r="Y64" s="3">
        <f t="shared" si="57"/>
        <v>3</v>
      </c>
      <c r="Z64" s="196"/>
      <c r="AA64" s="418"/>
      <c r="AB64" s="418"/>
      <c r="AC64" s="420"/>
      <c r="AD64" s="667"/>
      <c r="AE64" s="651"/>
      <c r="AF64" s="314"/>
      <c r="AG64" s="8"/>
      <c r="AH64" s="8">
        <f t="shared" si="62"/>
        <v>0</v>
      </c>
      <c r="AI64" s="652"/>
    </row>
    <row r="65" spans="1:35">
      <c r="A65" s="405"/>
      <c r="B65" s="62"/>
      <c r="C65" s="62"/>
      <c r="D65" s="62"/>
      <c r="E65" s="293"/>
      <c r="F65" s="282"/>
      <c r="G65" s="458"/>
      <c r="H65" s="61"/>
      <c r="I65" s="62"/>
      <c r="J65" s="62" t="str">
        <f t="shared" ref="J65" si="63">IF(ISERROR(W65*X65),"",W65*X65)</f>
        <v/>
      </c>
      <c r="K65" s="63" t="str">
        <f>IF(ISERROR(VLOOKUP(Y65,'Directive OSH09 (FR)'!$T$6:$U$10,2,FALSE)),"",VLOOKUP(Y65,'Directive OSH09 (FR)'!$T$6:$U$10,2,FALSE))</f>
        <v/>
      </c>
      <c r="L65" s="61"/>
      <c r="M65" s="64"/>
      <c r="N65" s="64"/>
      <c r="O65" s="64"/>
      <c r="P65" s="64"/>
      <c r="Q65" s="65"/>
      <c r="R65" s="66"/>
      <c r="S65" s="61">
        <f t="shared" ref="S65:T65" si="64">U65</f>
        <v>0</v>
      </c>
      <c r="T65" s="66">
        <f t="shared" si="64"/>
        <v>0</v>
      </c>
      <c r="U65" s="164">
        <f t="shared" ref="U65" si="65">IF(A65="",0,IF(Q$58="",1,IF(Q$58+$U$58*365&lt;$U$1,1,0)))</f>
        <v>0</v>
      </c>
      <c r="V65" s="165">
        <f t="shared" ref="V65" si="66">IF(A65="",0,IF(Q$58="",1,IF(Q$58+$V$58*365&lt;$U$1,1,0)))</f>
        <v>0</v>
      </c>
      <c r="W65" s="162" t="str">
        <f>IF(ISERROR(VLOOKUP(H65,'Directive OSH09 (FR)'!$O$6:$P$10,2,FALSE)),"",VLOOKUP(H65,'Directive OSH09 (FR)'!$O$6:$P$10,2,FALSE))</f>
        <v/>
      </c>
      <c r="X65" s="3" t="str">
        <f>IF(ISERROR(VLOOKUP(I65,'Directive OSH09 (FR)'!$O$13:$P$17,2,FALSE)),"",VLOOKUP(I65,'Directive OSH09 (FR)'!$O$13:$P$17,2,FALSE))</f>
        <v/>
      </c>
      <c r="Y65" s="3" t="str">
        <f t="shared" ref="Y65" si="67">IF(J65="","",IF(J65&gt;=161,5,IF(J65&gt;=65,4,IF(J65&gt;=20,3,IF(J65&gt;=9,2,1)))))</f>
        <v/>
      </c>
      <c r="Z65" s="196"/>
      <c r="AA65" s="418"/>
      <c r="AB65" s="418"/>
      <c r="AC65" s="420"/>
      <c r="AD65" s="667"/>
      <c r="AE65" s="651"/>
      <c r="AF65" s="642"/>
      <c r="AG65" s="62"/>
      <c r="AH65" s="62">
        <f t="shared" ref="AH65" si="68">IF(ISERROR(AU65*AV65),"",AU65*AV65)</f>
        <v>0</v>
      </c>
      <c r="AI65" s="652"/>
    </row>
    <row r="66" spans="1:35">
      <c r="A66" s="268" t="s">
        <v>279</v>
      </c>
      <c r="B66" s="391"/>
      <c r="C66" s="391"/>
      <c r="D66" s="391"/>
      <c r="E66" s="292"/>
      <c r="F66" s="281"/>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
      </c>
      <c r="M66" s="26" t="str">
        <f>IF(ISERROR(VLOOKUP($A66,Dangers!$B$4:$G$1001,6,FALSE)),"ERR",IF(ISBLANK((VLOOKUP($A66,Dangers!$B$4:$G$1001,6,FALSE))),"","Yes"))</f>
        <v/>
      </c>
      <c r="N66" s="26"/>
      <c r="O66" s="26"/>
      <c r="P66" s="26"/>
      <c r="Q66" s="132" t="str">
        <f>IF(OR(L66="Yes",M66="Yes"),MAX(Q67:Q71),"")</f>
        <v/>
      </c>
      <c r="R66" s="34"/>
      <c r="S66" s="34">
        <f>IF(L66="Yes",IF(SUM(S67:S71)=0,0,1),2)</f>
        <v>2</v>
      </c>
      <c r="T66" s="34">
        <f>IF(M66="Yes",IF(SUM(T67:T71)=0,0,1),2)</f>
        <v>2</v>
      </c>
      <c r="U66" s="34">
        <v>0</v>
      </c>
      <c r="V66" s="34">
        <v>0</v>
      </c>
      <c r="W66" s="34" t="str">
        <f>IF(ISERROR(VLOOKUP(H66,'Directive OSH09 (FR)'!$O$6:$P$10,2,FALSE)),"",VLOOKUP(H66,'Directive OSH09 (FR)'!$O$6:$P$10,2,FALSE))</f>
        <v/>
      </c>
      <c r="X66" s="34" t="str">
        <f>IF(ISERROR(VLOOKUP(I66,'Directive OSH09 (FR)'!$O$13:$P$17,2,FALSE)),"",VLOOKUP(I66,'Directive OSH09 (FR)'!$O$13:$P$17,2,FALSE))</f>
        <v/>
      </c>
      <c r="Y66" s="26">
        <f>IF(J66="","",IF(J66&gt;=161,5,IF(J66&gt;=65,4,IF(J66&gt;=20,3,IF(J66&gt;=9,2,1)))))</f>
        <v>2</v>
      </c>
      <c r="Z66" s="43"/>
      <c r="AA66" s="208"/>
      <c r="AB66" s="208"/>
      <c r="AC66" s="673"/>
      <c r="AD66" s="685"/>
      <c r="AE66" s="679"/>
      <c r="AF66" s="212"/>
      <c r="AG66" s="208"/>
      <c r="AH66" s="208" t="str">
        <f>IF(SUM(AH67:AH71)=0,"",MAX(AH67:AH71))</f>
        <v/>
      </c>
      <c r="AI66" s="655"/>
    </row>
    <row r="67" spans="1:35" ht="102">
      <c r="A67" s="261" t="s">
        <v>500</v>
      </c>
      <c r="B67" s="255" t="s">
        <v>501</v>
      </c>
      <c r="C67" s="8" t="s">
        <v>659</v>
      </c>
      <c r="D67" s="255" t="s">
        <v>503</v>
      </c>
      <c r="E67" s="266" t="s">
        <v>36</v>
      </c>
      <c r="F67" s="267">
        <v>6</v>
      </c>
      <c r="G67" s="256" t="s">
        <v>504</v>
      </c>
      <c r="H67" s="7" t="s">
        <v>35</v>
      </c>
      <c r="I67" s="8" t="s">
        <v>46</v>
      </c>
      <c r="J67" s="8">
        <f>IF(ISERROR(W67*X67),"",W67*X67)</f>
        <v>2</v>
      </c>
      <c r="K67" s="14" t="str">
        <f>IF(ISERROR(VLOOKUP(Y67,'Directive OSH09 (FR)'!$T$6:$U$10,2,FALSE)),"",VLOOKUP(Y67,'Directive OSH09 (FR)'!$T$6:$U$10,2,FALSE))</f>
        <v>1-Negligeable</v>
      </c>
      <c r="L67" s="126"/>
      <c r="M67" s="127"/>
      <c r="N67" s="27"/>
      <c r="O67" s="27"/>
      <c r="P67" s="27"/>
      <c r="Q67" s="57"/>
      <c r="R67" s="35"/>
      <c r="S67" s="7">
        <f t="shared" ref="S67:T71" si="69">U67</f>
        <v>1</v>
      </c>
      <c r="T67" s="35">
        <f t="shared" si="69"/>
        <v>1</v>
      </c>
      <c r="U67" s="3">
        <f>IF(A67="",0,IF(Q$66="",1,IF(Q$66+$U$66*365&lt;$U$1,1,0)))</f>
        <v>1</v>
      </c>
      <c r="V67" s="163">
        <f>IF(A67="",0,IF(Q$66="",1,IF(Q$66+$V$66*365&lt;$U$1,1,0)))</f>
        <v>1</v>
      </c>
      <c r="W67" s="162">
        <f>IF(ISERROR(VLOOKUP(H67,'Directive OSH09 (FR)'!$O$6:$P$10,2,FALSE)),"",VLOOKUP(H67,'Directive OSH09 (FR)'!$O$6:$P$10,2,FALSE))</f>
        <v>2</v>
      </c>
      <c r="X67" s="3">
        <f>IF(ISERROR(VLOOKUP(I67,'Directive OSH09 (FR)'!$O$13:$P$17,2,FALSE)),"",VLOOKUP(I67,'Directive OSH09 (FR)'!$O$13:$P$17,2,FALSE))</f>
        <v>1</v>
      </c>
      <c r="Y67" s="3">
        <f>IF(J67="","",IF(J67&gt;=161,5,IF(J67&gt;=65,4,IF(J67&gt;=20,3,IF(J67&gt;=9,2,1)))))</f>
        <v>1</v>
      </c>
      <c r="Z67" s="210"/>
      <c r="AA67" s="418"/>
      <c r="AB67" s="418"/>
      <c r="AC67" s="420"/>
      <c r="AD67" s="667"/>
      <c r="AE67" s="651"/>
      <c r="AF67" s="314"/>
      <c r="AG67" s="8"/>
      <c r="AH67" s="8">
        <f>IF(ISERROR(AU67*AV67),"",AU67*AV67)</f>
        <v>0</v>
      </c>
      <c r="AI67" s="647"/>
    </row>
    <row r="68" spans="1:35" ht="38.25">
      <c r="A68" s="261" t="s">
        <v>442</v>
      </c>
      <c r="B68" s="255" t="s">
        <v>505</v>
      </c>
      <c r="C68" s="8" t="s">
        <v>506</v>
      </c>
      <c r="D68" s="255" t="s">
        <v>507</v>
      </c>
      <c r="E68" s="266" t="s">
        <v>36</v>
      </c>
      <c r="F68" s="267">
        <v>6</v>
      </c>
      <c r="G68" s="321" t="s">
        <v>508</v>
      </c>
      <c r="H68" s="7" t="s">
        <v>35</v>
      </c>
      <c r="I68" s="8" t="s">
        <v>48</v>
      </c>
      <c r="J68" s="8">
        <f>IF(ISERROR(W68*X68),"",W68*X68)</f>
        <v>16</v>
      </c>
      <c r="K68" s="14" t="str">
        <f>IF(ISERROR(VLOOKUP(Y68,'Directive OSH09 (FR)'!$T$6:$U$10,2,FALSE)),"",VLOOKUP(Y68,'Directive OSH09 (FR)'!$T$6:$U$10,2,FALSE))</f>
        <v>2-Tolérable</v>
      </c>
      <c r="L68" s="126"/>
      <c r="M68" s="127"/>
      <c r="N68" s="27"/>
      <c r="O68" s="27"/>
      <c r="P68" s="27"/>
      <c r="Q68" s="57"/>
      <c r="R68" s="35"/>
      <c r="S68" s="7">
        <f t="shared" si="69"/>
        <v>1</v>
      </c>
      <c r="T68" s="35">
        <f t="shared" si="69"/>
        <v>1</v>
      </c>
      <c r="U68" s="3">
        <f>IF(A68="",0,IF(Q$137="",1,IF(Q$137+$U$90*365&lt;$U$1,1,0)))</f>
        <v>1</v>
      </c>
      <c r="V68" s="163">
        <f>IF(A68="",0,IF(Q$137="",1,IF(Q$137+$V$90*365&lt;$U$1,1,0)))</f>
        <v>1</v>
      </c>
      <c r="W68" s="162">
        <f>IF(ISERROR(VLOOKUP(H68,'Directive OSH09 (FR)'!$O$6:$P$10,2,FALSE)),"",VLOOKUP(H68,'Directive OSH09 (FR)'!$O$6:$P$10,2,FALSE))</f>
        <v>2</v>
      </c>
      <c r="X68" s="3">
        <f>IF(ISERROR(VLOOKUP(I68,'Directive OSH09 (FR)'!$O$13:$P$17,2,FALSE)),"",VLOOKUP(I68,'Directive OSH09 (FR)'!$O$13:$P$17,2,FALSE))</f>
        <v>8</v>
      </c>
      <c r="Y68" s="3">
        <f t="shared" ref="Y68" si="70">IF(J68="","",IF(J68&gt;=161,5,IF(J68&gt;=65,4,IF(J68&gt;=20,3,IF(J68&gt;=9,2,1)))))</f>
        <v>2</v>
      </c>
      <c r="Z68" s="210"/>
      <c r="AA68" s="418"/>
      <c r="AB68" s="418"/>
      <c r="AC68" s="420"/>
      <c r="AD68" s="667"/>
      <c r="AE68" s="651"/>
      <c r="AF68" s="314"/>
      <c r="AG68" s="255"/>
      <c r="AH68" s="8">
        <f t="shared" ref="AH68" si="71">IF(ISERROR(AU68*AV68),"",AU68*AV68)</f>
        <v>0</v>
      </c>
      <c r="AI68" s="653"/>
    </row>
    <row r="69" spans="1:35">
      <c r="A69" s="261"/>
      <c r="B69" s="8"/>
      <c r="C69" s="8"/>
      <c r="D69" s="8"/>
      <c r="E69" s="266"/>
      <c r="F69" s="267"/>
      <c r="G69" s="321"/>
      <c r="H69" s="7"/>
      <c r="I69" s="8"/>
      <c r="J69" s="8" t="str">
        <f t="shared" ref="J69:J71" si="72">IF(ISERROR(W69*X69),"",W69*X69)</f>
        <v/>
      </c>
      <c r="K69" s="14" t="str">
        <f>IF(ISERROR(VLOOKUP(Y69,'Directive OSH09 (FR)'!$T$6:$U$10,2,FALSE)),"",VLOOKUP(Y69,'Directive OSH09 (FR)'!$T$6:$U$10,2,FALSE))</f>
        <v/>
      </c>
      <c r="L69" s="126"/>
      <c r="M69" s="127"/>
      <c r="N69" s="27"/>
      <c r="O69" s="27"/>
      <c r="P69" s="27"/>
      <c r="Q69" s="57"/>
      <c r="R69" s="35"/>
      <c r="S69" s="7">
        <f t="shared" si="69"/>
        <v>0</v>
      </c>
      <c r="T69" s="35">
        <f t="shared" si="69"/>
        <v>0</v>
      </c>
      <c r="U69" s="3">
        <f>IF(A69="",0,IF(Q$66="",1,IF(Q$66+$U$66*365&lt;$U$1,1,0)))</f>
        <v>0</v>
      </c>
      <c r="V69" s="163">
        <f>IF(A69="",0,IF(Q$66="",1,IF(Q$66+$V$66*365&lt;$U$1,1,0)))</f>
        <v>0</v>
      </c>
      <c r="W69" s="162" t="str">
        <f>IF(ISERROR(VLOOKUP(H69,'Directive OSH09 (FR)'!$O$6:$P$10,2,FALSE)),"",VLOOKUP(H69,'Directive OSH09 (FR)'!$O$6:$P$10,2,FALSE))</f>
        <v/>
      </c>
      <c r="X69" s="3" t="str">
        <f>IF(ISERROR(VLOOKUP(I69,'Directive OSH09 (FR)'!$O$13:$P$17,2,FALSE)),"",VLOOKUP(I69,'Directive OSH09 (FR)'!$O$13:$P$17,2,FALSE))</f>
        <v/>
      </c>
      <c r="Y69" s="3" t="str">
        <f t="shared" ref="Y69:Y71" si="73">IF(J69="","",IF(J69&gt;=161,5,IF(J69&gt;=65,4,IF(J69&gt;=20,3,IF(J69&gt;=9,2,1)))))</f>
        <v/>
      </c>
      <c r="Z69" s="196"/>
      <c r="AA69" s="418"/>
      <c r="AB69" s="418"/>
      <c r="AC69" s="420"/>
      <c r="AD69" s="667"/>
      <c r="AE69" s="651"/>
      <c r="AF69" s="314"/>
      <c r="AG69" s="8"/>
      <c r="AH69" s="8">
        <f t="shared" ref="AH69:AH71" si="74">IF(ISERROR(AU69*AV69),"",AU69*AV69)</f>
        <v>0</v>
      </c>
      <c r="AI69" s="652"/>
    </row>
    <row r="70" spans="1:35" ht="5.25" customHeight="1">
      <c r="A70" s="261"/>
      <c r="B70" s="8"/>
      <c r="C70" s="8"/>
      <c r="D70" s="8"/>
      <c r="E70" s="266"/>
      <c r="F70" s="267"/>
      <c r="G70" s="321"/>
      <c r="H70" s="7"/>
      <c r="I70" s="8"/>
      <c r="J70" s="8" t="str">
        <f t="shared" si="72"/>
        <v/>
      </c>
      <c r="K70" s="14" t="str">
        <f>IF(ISERROR(VLOOKUP(Y70,'Directive OSH09 (FR)'!$T$6:$U$10,2,FALSE)),"",VLOOKUP(Y70,'Directive OSH09 (FR)'!$T$6:$U$10,2,FALSE))</f>
        <v/>
      </c>
      <c r="L70" s="126"/>
      <c r="M70" s="127"/>
      <c r="N70" s="27"/>
      <c r="O70" s="27"/>
      <c r="P70" s="27"/>
      <c r="Q70" s="57"/>
      <c r="R70" s="35"/>
      <c r="S70" s="7">
        <f t="shared" si="69"/>
        <v>0</v>
      </c>
      <c r="T70" s="35">
        <f t="shared" si="69"/>
        <v>0</v>
      </c>
      <c r="U70" s="3">
        <f>IF(A70="",0,IF(Q$66="",1,IF(Q$66+$U$66*365&lt;$U$1,1,0)))</f>
        <v>0</v>
      </c>
      <c r="V70" s="163">
        <f>IF(A70="",0,IF(Q$66="",1,IF(Q$66+$V$66*365&lt;$U$1,1,0)))</f>
        <v>0</v>
      </c>
      <c r="W70" s="162" t="str">
        <f>IF(ISERROR(VLOOKUP(H70,'Directive OSH09 (FR)'!$O$6:$P$10,2,FALSE)),"",VLOOKUP(H70,'Directive OSH09 (FR)'!$O$6:$P$10,2,FALSE))</f>
        <v/>
      </c>
      <c r="X70" s="3" t="str">
        <f>IF(ISERROR(VLOOKUP(I70,'Directive OSH09 (FR)'!$O$13:$P$17,2,FALSE)),"",VLOOKUP(I70,'Directive OSH09 (FR)'!$O$13:$P$17,2,FALSE))</f>
        <v/>
      </c>
      <c r="Y70" s="3" t="str">
        <f t="shared" si="73"/>
        <v/>
      </c>
      <c r="Z70" s="196"/>
      <c r="AA70" s="418"/>
      <c r="AB70" s="418"/>
      <c r="AC70" s="420"/>
      <c r="AD70" s="667"/>
      <c r="AE70" s="651"/>
      <c r="AF70" s="314"/>
      <c r="AG70" s="8"/>
      <c r="AH70" s="8">
        <f t="shared" si="74"/>
        <v>0</v>
      </c>
      <c r="AI70" s="652"/>
    </row>
    <row r="71" spans="1:35">
      <c r="A71" s="405"/>
      <c r="B71" s="62"/>
      <c r="C71" s="62"/>
      <c r="D71" s="62"/>
      <c r="E71" s="293"/>
      <c r="F71" s="282"/>
      <c r="G71" s="458"/>
      <c r="H71" s="61"/>
      <c r="I71" s="62"/>
      <c r="J71" s="62" t="str">
        <f t="shared" si="72"/>
        <v/>
      </c>
      <c r="K71" s="63" t="str">
        <f>IF(ISERROR(VLOOKUP(Y71,'Directive OSH09 (FR)'!$T$6:$U$10,2,FALSE)),"",VLOOKUP(Y71,'Directive OSH09 (FR)'!$T$6:$U$10,2,FALSE))</f>
        <v/>
      </c>
      <c r="L71" s="61"/>
      <c r="M71" s="64"/>
      <c r="N71" s="64"/>
      <c r="O71" s="64"/>
      <c r="P71" s="64"/>
      <c r="Q71" s="65"/>
      <c r="R71" s="66"/>
      <c r="S71" s="61">
        <f t="shared" si="69"/>
        <v>0</v>
      </c>
      <c r="T71" s="66">
        <f t="shared" si="69"/>
        <v>0</v>
      </c>
      <c r="U71" s="164">
        <f>IF(A71="",0,IF(Q$66="",1,IF(Q$66+$U$66*365&lt;$U$1,1,0)))</f>
        <v>0</v>
      </c>
      <c r="V71" s="165">
        <f>IF(A71="",0,IF(Q$66="",1,IF(Q$66+$V$66*365&lt;$U$1,1,0)))</f>
        <v>0</v>
      </c>
      <c r="W71" s="162" t="str">
        <f>IF(ISERROR(VLOOKUP(H71,'Directive OSH09 (FR)'!$O$6:$P$10,2,FALSE)),"",VLOOKUP(H71,'Directive OSH09 (FR)'!$O$6:$P$10,2,FALSE))</f>
        <v/>
      </c>
      <c r="X71" s="3" t="str">
        <f>IF(ISERROR(VLOOKUP(I71,'Directive OSH09 (FR)'!$O$13:$P$17,2,FALSE)),"",VLOOKUP(I71,'Directive OSH09 (FR)'!$O$13:$P$17,2,FALSE))</f>
        <v/>
      </c>
      <c r="Y71" s="3" t="str">
        <f t="shared" si="73"/>
        <v/>
      </c>
      <c r="Z71" s="196"/>
      <c r="AA71" s="418"/>
      <c r="AB71" s="418"/>
      <c r="AC71" s="420"/>
      <c r="AD71" s="667"/>
      <c r="AE71" s="651"/>
      <c r="AF71" s="642"/>
      <c r="AG71" s="62"/>
      <c r="AH71" s="62">
        <f t="shared" si="74"/>
        <v>0</v>
      </c>
      <c r="AI71" s="652"/>
    </row>
    <row r="72" spans="1:35">
      <c r="A72" s="268" t="s">
        <v>280</v>
      </c>
      <c r="B72" s="391"/>
      <c r="C72" s="391"/>
      <c r="D72" s="391"/>
      <c r="E72" s="292"/>
      <c r="F72" s="281"/>
      <c r="G72" s="457"/>
      <c r="H72" s="454"/>
      <c r="I72" s="391"/>
      <c r="J72" s="391">
        <f>IF(SUM(J73:J77)=0,"",MAX(J73:J77))</f>
        <v>16</v>
      </c>
      <c r="K72" s="24" t="str">
        <f>IF(ISERROR(VLOOKUP(Y72,'Directive OSH09 (FR)'!$T$6:$U$10,2,FALSE)),"",VLOOKUP(Y72,'Directive OSH09 (FR)'!$T$6:$U$10,2,FALSE))</f>
        <v>2-Tolérable</v>
      </c>
      <c r="L72" s="43" t="str">
        <f>IF(ISERROR(VLOOKUP($A72,Dangers!$B$4:$G$1001,4,FALSE)),"ERR",IF(ISBLANK(VLOOKUP($A72,Dangers!$B$4:$G$1001,4,FALSE)),"","Yes"))</f>
        <v>Yes</v>
      </c>
      <c r="M72" s="26" t="str">
        <f>IF(ISERROR(VLOOKUP($A72,Dangers!$B$4:$G$1001,6,FALSE)),"ERR",IF(ISBLANK((VLOOKUP($A72,Dangers!$B$4:$G$1001,6,FALSE))),"","Yes"))</f>
        <v>Yes</v>
      </c>
      <c r="N72" s="26"/>
      <c r="O72" s="26"/>
      <c r="P72" s="26"/>
      <c r="Q72" s="132">
        <f>IF(OR(L72="Yes",M72="Yes"),MAX(Q73:Q77),"")</f>
        <v>0</v>
      </c>
      <c r="R72" s="34"/>
      <c r="S72" s="43">
        <f>IF(L72="Yes",IF(SUM(S73:S77)=0,0,1),2)</f>
        <v>0</v>
      </c>
      <c r="T72" s="34">
        <f>IF(M72="Yes",IF(SUM(T73:T77)=0,0,1),2)</f>
        <v>0</v>
      </c>
      <c r="U72" s="160">
        <v>5</v>
      </c>
      <c r="V72" s="161">
        <v>5</v>
      </c>
      <c r="W72" s="162" t="str">
        <f>IF(ISERROR(VLOOKUP(H72,'Directive OSH09 (FR)'!$O$6:$P$10,2,FALSE)),"",VLOOKUP(H72,'Directive OSH09 (FR)'!$O$6:$P$10,2,FALSE))</f>
        <v/>
      </c>
      <c r="X72" s="3" t="str">
        <f>IF(ISERROR(VLOOKUP(I72,'Directive OSH09 (FR)'!$O$13:$P$17,2,FALSE)),"",VLOOKUP(I72,'Directive OSH09 (FR)'!$O$13:$P$17,2,FALSE))</f>
        <v/>
      </c>
      <c r="Y72" s="3">
        <f>IF(J72="","",IF(J72&gt;=161,5,IF(J72&gt;=65,4,IF(J72&gt;=20,3,IF(J72&gt;=9,2,1)))))</f>
        <v>2</v>
      </c>
      <c r="Z72" s="43"/>
      <c r="AA72" s="208"/>
      <c r="AB72" s="208"/>
      <c r="AC72" s="673"/>
      <c r="AD72" s="685"/>
      <c r="AE72" s="679"/>
      <c r="AF72" s="212"/>
      <c r="AG72" s="208"/>
      <c r="AH72" s="208" t="str">
        <f>IF(SUM(AH73:AH77)=0,"",MAX(AH73:AH77))</f>
        <v/>
      </c>
      <c r="AI72" s="655"/>
    </row>
    <row r="73" spans="1:35" ht="38.25">
      <c r="A73" s="261"/>
      <c r="B73" s="8" t="s">
        <v>509</v>
      </c>
      <c r="C73" s="8" t="s">
        <v>1315</v>
      </c>
      <c r="D73" s="8" t="s">
        <v>510</v>
      </c>
      <c r="E73" s="266" t="s">
        <v>39</v>
      </c>
      <c r="F73" s="283">
        <v>6</v>
      </c>
      <c r="G73" s="321" t="s">
        <v>511</v>
      </c>
      <c r="H73" s="7" t="s">
        <v>35</v>
      </c>
      <c r="I73" s="8" t="s">
        <v>48</v>
      </c>
      <c r="J73" s="8">
        <f>IF(ISERROR(W73*X73),"",W73*X73)</f>
        <v>16</v>
      </c>
      <c r="K73" s="14" t="str">
        <f>IF(ISERROR(VLOOKUP(Y73,'Directive OSH09 (FR)'!$T$6:$U$10,2,FALSE)),"",VLOOKUP(Y73,'Directive OSH09 (FR)'!$T$6:$U$10,2,FALSE))</f>
        <v>2-Tolérable</v>
      </c>
      <c r="L73" s="126"/>
      <c r="M73" s="127"/>
      <c r="N73" s="27"/>
      <c r="O73" s="27"/>
      <c r="P73" s="27"/>
      <c r="Q73" s="57"/>
      <c r="R73" s="35"/>
      <c r="S73" s="7">
        <f>U73</f>
        <v>0</v>
      </c>
      <c r="T73" s="35">
        <f>V73</f>
        <v>0</v>
      </c>
      <c r="U73" s="3">
        <f>IF(A73="",0,IF(Q$24="",1,IF(Q$24+$U$24*365&lt;$U$1,1,0)))</f>
        <v>0</v>
      </c>
      <c r="V73" s="163">
        <f>IF(A73="",0,IF(Q$24="",1,IF(Q$24+$V$24*365&lt;$U$1,1,0)))</f>
        <v>0</v>
      </c>
      <c r="W73" s="162">
        <f>IF(ISERROR(VLOOKUP(H73,'Directive OSH09 (FR)'!$O$6:$P$10,2,FALSE)),"",VLOOKUP(H73,'Directive OSH09 (FR)'!$O$6:$P$10,2,FALSE))</f>
        <v>2</v>
      </c>
      <c r="X73" s="3">
        <f>IF(ISERROR(VLOOKUP(I73,'Directive OSH09 (FR)'!$O$13:$P$17,2,FALSE)),"",VLOOKUP(I73,'Directive OSH09 (FR)'!$O$13:$P$17,2,FALSE))</f>
        <v>8</v>
      </c>
      <c r="Y73" s="3">
        <f>IF(J73="","",IF(J73&gt;=161,5,IF(J73&gt;=65,4,IF(J73&gt;=20,3,IF(J73&gt;=9,2,1)))))</f>
        <v>2</v>
      </c>
      <c r="Z73" s="417"/>
      <c r="AA73" s="418"/>
      <c r="AB73" s="418"/>
      <c r="AC73" s="420"/>
      <c r="AD73" s="667"/>
      <c r="AE73" s="651"/>
      <c r="AF73" s="421"/>
      <c r="AG73" s="418"/>
      <c r="AH73" s="418"/>
      <c r="AI73" s="652"/>
    </row>
    <row r="74" spans="1:35">
      <c r="A74" s="261"/>
      <c r="B74" s="8"/>
      <c r="C74" s="8"/>
      <c r="D74" s="8"/>
      <c r="E74" s="266"/>
      <c r="F74" s="267"/>
      <c r="G74" s="321"/>
      <c r="H74" s="7"/>
      <c r="I74" s="8"/>
      <c r="J74" s="8" t="str">
        <f t="shared" ref="J74:J77" si="75">IF(ISERROR(W74*X74),"",W74*X74)</f>
        <v/>
      </c>
      <c r="K74" s="14" t="str">
        <f>IF(ISERROR(VLOOKUP(Y74,'Directive OSH09 (FR)'!$T$6:$U$10,2,FALSE)),"",VLOOKUP(Y74,'Directive OSH09 (FR)'!$T$6:$U$10,2,FALSE))</f>
        <v/>
      </c>
      <c r="L74" s="126"/>
      <c r="M74" s="127"/>
      <c r="N74" s="27"/>
      <c r="O74" s="27"/>
      <c r="P74" s="27"/>
      <c r="Q74" s="57"/>
      <c r="R74" s="35"/>
      <c r="S74" s="7">
        <f t="shared" ref="S74:T77" si="76">U74</f>
        <v>0</v>
      </c>
      <c r="T74" s="35">
        <f t="shared" si="76"/>
        <v>0</v>
      </c>
      <c r="U74" s="3">
        <f>IF(A74="",0,IF(Q$72="",1,IF(Q$72+$U$72*365&lt;$U$1,1,0)))</f>
        <v>0</v>
      </c>
      <c r="V74" s="163">
        <f>IF(A74="",0,IF(Q$72="",1,IF(Q$72+$V$72*365&lt;$U$1,1,0)))</f>
        <v>0</v>
      </c>
      <c r="W74" s="162" t="str">
        <f>IF(ISERROR(VLOOKUP(H74,'Directive OSH09 (FR)'!$O$6:$P$10,2,FALSE)),"",VLOOKUP(H74,'Directive OSH09 (FR)'!$O$6:$P$10,2,FALSE))</f>
        <v/>
      </c>
      <c r="X74" s="3" t="str">
        <f>IF(ISERROR(VLOOKUP(I74,'Directive OSH09 (FR)'!$O$13:$P$17,2,FALSE)),"",VLOOKUP(I74,'Directive OSH09 (FR)'!$O$13:$P$17,2,FALSE))</f>
        <v/>
      </c>
      <c r="Y74" s="3" t="str">
        <f t="shared" ref="Y74:Y77" si="77">IF(J74="","",IF(J74&gt;=161,5,IF(J74&gt;=65,4,IF(J74&gt;=20,3,IF(J74&gt;=9,2,1)))))</f>
        <v/>
      </c>
      <c r="Z74" s="196"/>
      <c r="AA74" s="418"/>
      <c r="AB74" s="418"/>
      <c r="AC74" s="420"/>
      <c r="AD74" s="667"/>
      <c r="AE74" s="651"/>
      <c r="AF74" s="314"/>
      <c r="AG74" s="8"/>
      <c r="AH74" s="8">
        <f t="shared" ref="AH74:AH77" si="78">IF(ISERROR(AU74*AV74),"",AU74*AV74)</f>
        <v>0</v>
      </c>
      <c r="AI74" s="652"/>
    </row>
    <row r="75" spans="1:35">
      <c r="A75" s="261"/>
      <c r="B75" s="8"/>
      <c r="C75" s="8"/>
      <c r="D75" s="8"/>
      <c r="E75" s="266"/>
      <c r="F75" s="267"/>
      <c r="G75" s="321"/>
      <c r="H75" s="7"/>
      <c r="I75" s="8"/>
      <c r="J75" s="8" t="str">
        <f t="shared" si="75"/>
        <v/>
      </c>
      <c r="K75" s="14" t="str">
        <f>IF(ISERROR(VLOOKUP(Y75,'Directive OSH09 (FR)'!$T$6:$U$10,2,FALSE)),"",VLOOKUP(Y75,'Directive OSH09 (FR)'!$T$6:$U$10,2,FALSE))</f>
        <v/>
      </c>
      <c r="L75" s="126"/>
      <c r="M75" s="127"/>
      <c r="N75" s="27"/>
      <c r="O75" s="27"/>
      <c r="P75" s="27"/>
      <c r="Q75" s="57"/>
      <c r="R75" s="35"/>
      <c r="S75" s="7">
        <f t="shared" si="76"/>
        <v>0</v>
      </c>
      <c r="T75" s="35">
        <f t="shared" si="76"/>
        <v>0</v>
      </c>
      <c r="U75" s="3">
        <f>IF(A75="",0,IF(Q$72="",1,IF(Q$72+$U$72*365&lt;$U$1,1,0)))</f>
        <v>0</v>
      </c>
      <c r="V75" s="163">
        <f>IF(A75="",0,IF(Q$72="",1,IF(Q$72+$V$72*365&lt;$U$1,1,0)))</f>
        <v>0</v>
      </c>
      <c r="W75" s="162" t="str">
        <f>IF(ISERROR(VLOOKUP(H75,'Directive OSH09 (FR)'!$O$6:$P$10,2,FALSE)),"",VLOOKUP(H75,'Directive OSH09 (FR)'!$O$6:$P$10,2,FALSE))</f>
        <v/>
      </c>
      <c r="X75" s="3" t="str">
        <f>IF(ISERROR(VLOOKUP(I75,'Directive OSH09 (FR)'!$O$13:$P$17,2,FALSE)),"",VLOOKUP(I75,'Directive OSH09 (FR)'!$O$13:$P$17,2,FALSE))</f>
        <v/>
      </c>
      <c r="Y75" s="3" t="str">
        <f t="shared" si="77"/>
        <v/>
      </c>
      <c r="Z75" s="196"/>
      <c r="AA75" s="418"/>
      <c r="AB75" s="418"/>
      <c r="AC75" s="420"/>
      <c r="AD75" s="667"/>
      <c r="AE75" s="651"/>
      <c r="AF75" s="314"/>
      <c r="AG75" s="8"/>
      <c r="AH75" s="8">
        <f t="shared" si="78"/>
        <v>0</v>
      </c>
      <c r="AI75" s="652"/>
    </row>
    <row r="76" spans="1:35" ht="5.25" customHeight="1">
      <c r="A76" s="261"/>
      <c r="B76" s="8"/>
      <c r="C76" s="8"/>
      <c r="D76" s="8"/>
      <c r="E76" s="266"/>
      <c r="F76" s="267"/>
      <c r="G76" s="321"/>
      <c r="H76" s="7"/>
      <c r="I76" s="8"/>
      <c r="J76" s="8" t="str">
        <f t="shared" si="75"/>
        <v/>
      </c>
      <c r="K76" s="14" t="str">
        <f>IF(ISERROR(VLOOKUP(Y76,'Directive OSH09 (FR)'!$T$6:$U$10,2,FALSE)),"",VLOOKUP(Y76,'Directive OSH09 (FR)'!$T$6:$U$10,2,FALSE))</f>
        <v/>
      </c>
      <c r="L76" s="126"/>
      <c r="M76" s="127"/>
      <c r="N76" s="27"/>
      <c r="O76" s="27"/>
      <c r="P76" s="27"/>
      <c r="Q76" s="57"/>
      <c r="R76" s="35"/>
      <c r="S76" s="7">
        <f t="shared" si="76"/>
        <v>0</v>
      </c>
      <c r="T76" s="35">
        <f t="shared" si="76"/>
        <v>0</v>
      </c>
      <c r="U76" s="3">
        <f>IF(A76="",0,IF(Q$72="",1,IF(Q$72+$U$72*365&lt;$U$1,1,0)))</f>
        <v>0</v>
      </c>
      <c r="V76" s="163">
        <f>IF(A76="",0,IF(Q$72="",1,IF(Q$72+$V$72*365&lt;$U$1,1,0)))</f>
        <v>0</v>
      </c>
      <c r="W76" s="162" t="str">
        <f>IF(ISERROR(VLOOKUP(H76,'Directive OSH09 (FR)'!$O$6:$P$10,2,FALSE)),"",VLOOKUP(H76,'Directive OSH09 (FR)'!$O$6:$P$10,2,FALSE))</f>
        <v/>
      </c>
      <c r="X76" s="3" t="str">
        <f>IF(ISERROR(VLOOKUP(I76,'Directive OSH09 (FR)'!$O$13:$P$17,2,FALSE)),"",VLOOKUP(I76,'Directive OSH09 (FR)'!$O$13:$P$17,2,FALSE))</f>
        <v/>
      </c>
      <c r="Y76" s="3" t="str">
        <f t="shared" si="77"/>
        <v/>
      </c>
      <c r="Z76" s="196"/>
      <c r="AA76" s="418"/>
      <c r="AB76" s="418"/>
      <c r="AC76" s="420"/>
      <c r="AD76" s="667"/>
      <c r="AE76" s="651"/>
      <c r="AF76" s="314"/>
      <c r="AG76" s="8"/>
      <c r="AH76" s="8">
        <f t="shared" si="78"/>
        <v>0</v>
      </c>
      <c r="AI76" s="652"/>
    </row>
    <row r="77" spans="1:35">
      <c r="A77" s="405"/>
      <c r="B77" s="62"/>
      <c r="C77" s="62"/>
      <c r="D77" s="62"/>
      <c r="E77" s="293"/>
      <c r="F77" s="282"/>
      <c r="G77" s="458"/>
      <c r="H77" s="61"/>
      <c r="I77" s="62"/>
      <c r="J77" s="62" t="str">
        <f t="shared" si="75"/>
        <v/>
      </c>
      <c r="K77" s="63" t="str">
        <f>IF(ISERROR(VLOOKUP(Y77,'Directive OSH09 (FR)'!$T$6:$U$10,2,FALSE)),"",VLOOKUP(Y77,'Directive OSH09 (FR)'!$T$6:$U$10,2,FALSE))</f>
        <v/>
      </c>
      <c r="L77" s="61"/>
      <c r="M77" s="64"/>
      <c r="N77" s="64"/>
      <c r="O77" s="64"/>
      <c r="P77" s="64"/>
      <c r="Q77" s="65"/>
      <c r="R77" s="66"/>
      <c r="S77" s="61">
        <f t="shared" si="76"/>
        <v>0</v>
      </c>
      <c r="T77" s="66">
        <f t="shared" si="76"/>
        <v>0</v>
      </c>
      <c r="U77" s="164">
        <f>IF(A77="",0,IF(Q$72="",1,IF(Q$72+$U$72*365&lt;$U$1,1,0)))</f>
        <v>0</v>
      </c>
      <c r="V77" s="165">
        <f>IF(A77="",0,IF(Q$72="",1,IF(Q$72+$V$72*365&lt;$U$1,1,0)))</f>
        <v>0</v>
      </c>
      <c r="W77" s="162" t="str">
        <f>IF(ISERROR(VLOOKUP(H77,'Directive OSH09 (FR)'!$O$6:$P$10,2,FALSE)),"",VLOOKUP(H77,'Directive OSH09 (FR)'!$O$6:$P$10,2,FALSE))</f>
        <v/>
      </c>
      <c r="X77" s="3" t="str">
        <f>IF(ISERROR(VLOOKUP(I77,'Directive OSH09 (FR)'!$O$13:$P$17,2,FALSE)),"",VLOOKUP(I77,'Directive OSH09 (FR)'!$O$13:$P$17,2,FALSE))</f>
        <v/>
      </c>
      <c r="Y77" s="3" t="str">
        <f t="shared" si="77"/>
        <v/>
      </c>
      <c r="Z77" s="196"/>
      <c r="AA77" s="418"/>
      <c r="AB77" s="418"/>
      <c r="AC77" s="420"/>
      <c r="AD77" s="667"/>
      <c r="AE77" s="651"/>
      <c r="AF77" s="642"/>
      <c r="AG77" s="62"/>
      <c r="AH77" s="62">
        <f t="shared" si="78"/>
        <v>0</v>
      </c>
      <c r="AI77" s="652"/>
    </row>
    <row r="78" spans="1:35">
      <c r="A78" s="354" t="s">
        <v>282</v>
      </c>
      <c r="B78" s="391"/>
      <c r="C78" s="391"/>
      <c r="D78" s="391"/>
      <c r="E78" s="292"/>
      <c r="F78" s="281"/>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Yes</v>
      </c>
      <c r="M78" s="26" t="str">
        <f>IF(ISERROR(VLOOKUP($A78,Dangers!$B$4:$G$1001,6,FALSE)),"ERR",IF(ISBLANK((VLOOKUP($A78,Dangers!$B$4:$G$1001,6,FALSE))),"","Yes"))</f>
        <v/>
      </c>
      <c r="N78" s="26"/>
      <c r="O78" s="26"/>
      <c r="P78" s="26"/>
      <c r="Q78" s="132">
        <f>IF(OR(L78="Yes",M78="Yes"),MAX(Q79:Q83),"")</f>
        <v>0</v>
      </c>
      <c r="R78" s="34"/>
      <c r="S78" s="43">
        <f ca="1">IF(L78="Yes",IF(SUM(S79:S83)=0,0,1),2)</f>
        <v>1</v>
      </c>
      <c r="T78" s="34">
        <f>IF(M78="Yes",IF(SUM(T79:T83)=0,0,1),2)</f>
        <v>2</v>
      </c>
      <c r="U78" s="160">
        <v>5</v>
      </c>
      <c r="V78" s="161">
        <v>0</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196"/>
      <c r="AA78" s="418"/>
      <c r="AB78" s="418"/>
      <c r="AC78" s="420"/>
      <c r="AD78" s="667"/>
      <c r="AE78" s="651"/>
      <c r="AF78" s="643"/>
      <c r="AG78" s="391"/>
      <c r="AH78" s="391" t="str">
        <f>IF(SUM(AH79:AH83)=0,"",MAX(AH79:AH83))</f>
        <v/>
      </c>
      <c r="AI78" s="652"/>
    </row>
    <row r="79" spans="1:35">
      <c r="A79" s="260"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ca="1" si="79">U79</f>
        <v>1</v>
      </c>
      <c r="T79" s="35">
        <f t="shared" ca="1" si="79"/>
        <v>1</v>
      </c>
      <c r="U79" s="3">
        <f ca="1">IF(A79="",0,IF(Q$78="",1,IF(Q$78+$U$78*365&lt;$U$1,1,0)))</f>
        <v>1</v>
      </c>
      <c r="V79" s="163">
        <f ca="1">IF(A79="",0,IF(Q$78="",1,IF(Q$78+$V$78*365&lt;$U$1,1,0)))</f>
        <v>1</v>
      </c>
      <c r="W79" s="162" t="str">
        <f>IF(ISERROR(VLOOKUP(H79,'Directive OSH09 (FR)'!$O$6:$P$10,2,FALSE)),"",VLOOKUP(H79,'Directive OSH09 (FR)'!$O$6:$P$10,2,FALSE))</f>
        <v/>
      </c>
      <c r="X79" s="3" t="str">
        <f>IF(ISERROR(VLOOKUP(I79,'Directive OSH09 (FR)'!$O$13:$P$17,2,FALSE)),"",VLOOKUP(I79,'Directive OSH09 (FR)'!$O$13:$P$17,2,FALSE))</f>
        <v/>
      </c>
      <c r="Y79" s="3" t="str">
        <f>IF(J79="","",IF(J79&gt;=161,5,IF(J79&gt;=65,4,IF(J79&gt;=20,3,IF(J79&gt;=9,2,1)))))</f>
        <v/>
      </c>
      <c r="Z79" s="196"/>
      <c r="AA79" s="418"/>
      <c r="AB79" s="418"/>
      <c r="AC79" s="420"/>
      <c r="AD79" s="667"/>
      <c r="AE79" s="651"/>
      <c r="AF79" s="314"/>
      <c r="AG79" s="8"/>
      <c r="AH79" s="8">
        <f>IF(ISERROR(AU79*AV79),"",AU79*AV79)</f>
        <v>0</v>
      </c>
      <c r="AI79" s="652"/>
    </row>
    <row r="80" spans="1:35">
      <c r="A80" s="261"/>
      <c r="B80" s="8"/>
      <c r="C80" s="8"/>
      <c r="D80" s="8"/>
      <c r="E80" s="266"/>
      <c r="F80" s="267"/>
      <c r="G80" s="321"/>
      <c r="H80" s="7"/>
      <c r="I80" s="8"/>
      <c r="J80" s="8" t="str">
        <f t="shared" ref="J80:J83" si="80">IF(ISERROR(W80*X80),"",W80*X80)</f>
        <v/>
      </c>
      <c r="K80" s="14" t="str">
        <f>IF(ISERROR(VLOOKUP(Y80,'Directive OSH09 (FR)'!$T$6:$U$10,2,FALSE)),"",VLOOKUP(Y80,'Directive OSH09 (FR)'!$T$6:$U$10,2,FALSE))</f>
        <v/>
      </c>
      <c r="L80" s="126"/>
      <c r="M80" s="127"/>
      <c r="N80" s="27"/>
      <c r="O80" s="27"/>
      <c r="P80" s="27"/>
      <c r="Q80" s="57"/>
      <c r="R80" s="35"/>
      <c r="S80" s="7">
        <f t="shared" si="79"/>
        <v>0</v>
      </c>
      <c r="T80" s="35">
        <f t="shared" si="79"/>
        <v>0</v>
      </c>
      <c r="U80" s="3">
        <f>IF(A80="",0,IF(Q$78="",1,IF(Q$78+$U$78*365&lt;$U$1,1,0)))</f>
        <v>0</v>
      </c>
      <c r="V80" s="163">
        <f>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81">IF(J80="","",IF(J80&gt;=161,5,IF(J80&gt;=65,4,IF(J80&gt;=20,3,IF(J80&gt;=9,2,1)))))</f>
        <v/>
      </c>
      <c r="Z80" s="196"/>
      <c r="AA80" s="418"/>
      <c r="AB80" s="418"/>
      <c r="AC80" s="420"/>
      <c r="AD80" s="667"/>
      <c r="AE80" s="651"/>
      <c r="AF80" s="314"/>
      <c r="AG80" s="8"/>
      <c r="AH80" s="8">
        <f t="shared" ref="AH80:AH83" si="82">IF(ISERROR(AU80*AV80),"",AU80*AV80)</f>
        <v>0</v>
      </c>
      <c r="AI80" s="652"/>
    </row>
    <row r="81" spans="1:35">
      <c r="A81" s="261"/>
      <c r="B81" s="8"/>
      <c r="C81" s="8"/>
      <c r="D81" s="8"/>
      <c r="E81" s="266"/>
      <c r="F81" s="267"/>
      <c r="G81" s="321"/>
      <c r="H81" s="7"/>
      <c r="I81" s="8"/>
      <c r="J81" s="8" t="str">
        <f t="shared" si="80"/>
        <v/>
      </c>
      <c r="K81" s="14" t="str">
        <f>IF(ISERROR(VLOOKUP(Y81,'Directive OSH09 (FR)'!$T$6:$U$10,2,FALSE)),"",VLOOKUP(Y81,'Directive OSH09 (FR)'!$T$6:$U$10,2,FALSE))</f>
        <v/>
      </c>
      <c r="L81" s="126"/>
      <c r="M81" s="127"/>
      <c r="N81" s="27"/>
      <c r="O81" s="27"/>
      <c r="P81" s="27"/>
      <c r="Q81" s="57"/>
      <c r="R81" s="35"/>
      <c r="S81" s="7">
        <f t="shared" si="79"/>
        <v>0</v>
      </c>
      <c r="T81" s="35">
        <f t="shared" si="79"/>
        <v>0</v>
      </c>
      <c r="U81" s="3">
        <f>IF(A81="",0,IF(Q$78="",1,IF(Q$78+$U$78*365&lt;$U$1,1,0)))</f>
        <v>0</v>
      </c>
      <c r="V81" s="163">
        <f>IF(A81="",0,IF(Q$78="",1,IF(Q$78+$V$78*365&lt;$U$1,1,0)))</f>
        <v>0</v>
      </c>
      <c r="W81" s="162" t="str">
        <f>IF(ISERROR(VLOOKUP(H81,'Directive OSH09 (FR)'!$O$6:$P$10,2,FALSE)),"",VLOOKUP(H81,'Directive OSH09 (FR)'!$O$6:$P$10,2,FALSE))</f>
        <v/>
      </c>
      <c r="X81" s="3" t="str">
        <f>IF(ISERROR(VLOOKUP(I81,'Directive OSH09 (FR)'!$O$13:$P$17,2,FALSE)),"",VLOOKUP(I81,'Directive OSH09 (FR)'!$O$13:$P$17,2,FALSE))</f>
        <v/>
      </c>
      <c r="Y81" s="3" t="str">
        <f t="shared" si="81"/>
        <v/>
      </c>
      <c r="Z81" s="196"/>
      <c r="AA81" s="418"/>
      <c r="AB81" s="418"/>
      <c r="AC81" s="420"/>
      <c r="AD81" s="667"/>
      <c r="AE81" s="651"/>
      <c r="AF81" s="314"/>
      <c r="AG81" s="8"/>
      <c r="AH81" s="8">
        <f t="shared" si="82"/>
        <v>0</v>
      </c>
      <c r="AI81" s="652"/>
    </row>
    <row r="82" spans="1:35" ht="5.25" customHeight="1">
      <c r="A82" s="261"/>
      <c r="B82" s="8"/>
      <c r="C82" s="8"/>
      <c r="D82" s="8"/>
      <c r="E82" s="266"/>
      <c r="F82" s="267"/>
      <c r="G82" s="321"/>
      <c r="H82" s="7"/>
      <c r="I82" s="8"/>
      <c r="J82" s="8" t="str">
        <f t="shared" si="80"/>
        <v/>
      </c>
      <c r="K82" s="14" t="str">
        <f>IF(ISERROR(VLOOKUP(Y82,'Directive OSH09 (FR)'!$T$6:$U$10,2,FALSE)),"",VLOOKUP(Y82,'Directive OSH09 (FR)'!$T$6:$U$10,2,FALSE))</f>
        <v/>
      </c>
      <c r="L82" s="126"/>
      <c r="M82" s="127"/>
      <c r="N82" s="27"/>
      <c r="O82" s="27"/>
      <c r="P82" s="27"/>
      <c r="Q82" s="57"/>
      <c r="R82" s="35"/>
      <c r="S82" s="7">
        <f t="shared" si="79"/>
        <v>0</v>
      </c>
      <c r="T82" s="35">
        <f t="shared" si="79"/>
        <v>0</v>
      </c>
      <c r="U82" s="3">
        <f>IF(A82="",0,IF(Q$78="",1,IF(Q$78+$U$78*365&lt;$U$1,1,0)))</f>
        <v>0</v>
      </c>
      <c r="V82" s="163">
        <f>IF(A82="",0,IF(Q$78="",1,IF(Q$78+$V$78*365&lt;$U$1,1,0)))</f>
        <v>0</v>
      </c>
      <c r="W82" s="162" t="str">
        <f>IF(ISERROR(VLOOKUP(H82,'Directive OSH09 (FR)'!$O$6:$P$10,2,FALSE)),"",VLOOKUP(H82,'Directive OSH09 (FR)'!$O$6:$P$10,2,FALSE))</f>
        <v/>
      </c>
      <c r="X82" s="3" t="str">
        <f>IF(ISERROR(VLOOKUP(I82,'Directive OSH09 (FR)'!$O$13:$P$17,2,FALSE)),"",VLOOKUP(I82,'Directive OSH09 (FR)'!$O$13:$P$17,2,FALSE))</f>
        <v/>
      </c>
      <c r="Y82" s="3" t="str">
        <f t="shared" si="81"/>
        <v/>
      </c>
      <c r="Z82" s="196"/>
      <c r="AA82" s="418"/>
      <c r="AB82" s="418"/>
      <c r="AC82" s="420"/>
      <c r="AD82" s="667"/>
      <c r="AE82" s="651"/>
      <c r="AF82" s="314"/>
      <c r="AG82" s="8"/>
      <c r="AH82" s="8">
        <f t="shared" si="82"/>
        <v>0</v>
      </c>
      <c r="AI82" s="652"/>
    </row>
    <row r="83" spans="1:35">
      <c r="A83" s="405"/>
      <c r="B83" s="62"/>
      <c r="C83" s="62"/>
      <c r="D83" s="62"/>
      <c r="E83" s="293"/>
      <c r="F83" s="282"/>
      <c r="G83" s="458"/>
      <c r="H83" s="61"/>
      <c r="I83" s="62"/>
      <c r="J83" s="62" t="str">
        <f t="shared" si="80"/>
        <v/>
      </c>
      <c r="K83" s="63" t="str">
        <f>IF(ISERROR(VLOOKUP(Y83,'Directive OSH09 (FR)'!$T$6:$U$10,2,FALSE)),"",VLOOKUP(Y83,'Directive OSH09 (FR)'!$T$6:$U$10,2,FALSE))</f>
        <v/>
      </c>
      <c r="L83" s="61"/>
      <c r="M83" s="64"/>
      <c r="N83" s="64"/>
      <c r="O83" s="64"/>
      <c r="P83" s="64"/>
      <c r="Q83" s="65"/>
      <c r="R83" s="66"/>
      <c r="S83" s="61">
        <f t="shared" si="79"/>
        <v>0</v>
      </c>
      <c r="T83" s="66">
        <f t="shared" si="79"/>
        <v>0</v>
      </c>
      <c r="U83" s="164">
        <f>IF(A83="",0,IF(Q$78="",1,IF(Q$78+$U$78*365&lt;$U$1,1,0)))</f>
        <v>0</v>
      </c>
      <c r="V83" s="165">
        <f>IF(A83="",0,IF(Q$78="",1,IF(Q$78+$V$78*365&lt;$U$1,1,0)))</f>
        <v>0</v>
      </c>
      <c r="W83" s="162" t="str">
        <f>IF(ISERROR(VLOOKUP(H83,'Directive OSH09 (FR)'!$O$6:$P$10,2,FALSE)),"",VLOOKUP(H83,'Directive OSH09 (FR)'!$O$6:$P$10,2,FALSE))</f>
        <v/>
      </c>
      <c r="X83" s="3" t="str">
        <f>IF(ISERROR(VLOOKUP(I83,'Directive OSH09 (FR)'!$O$13:$P$17,2,FALSE)),"",VLOOKUP(I83,'Directive OSH09 (FR)'!$O$13:$P$17,2,FALSE))</f>
        <v/>
      </c>
      <c r="Y83" s="3" t="str">
        <f t="shared" si="81"/>
        <v/>
      </c>
      <c r="Z83" s="43"/>
      <c r="AA83" s="418"/>
      <c r="AB83" s="418"/>
      <c r="AC83" s="420"/>
      <c r="AD83" s="667"/>
      <c r="AE83" s="651"/>
      <c r="AF83" s="642"/>
      <c r="AG83" s="62"/>
      <c r="AH83" s="62">
        <f t="shared" si="82"/>
        <v>0</v>
      </c>
      <c r="AI83" s="652"/>
    </row>
    <row r="84" spans="1:35">
      <c r="A84" s="523" t="s">
        <v>283</v>
      </c>
      <c r="B84" s="391"/>
      <c r="C84" s="391"/>
      <c r="D84" s="391"/>
      <c r="E84" s="292"/>
      <c r="F84" s="281"/>
      <c r="G84" s="457"/>
      <c r="H84" s="454"/>
      <c r="I84" s="391"/>
      <c r="J84" s="391" t="str">
        <f>IF(SUM(J85:J89)=0,"",MAX(J85:J89))</f>
        <v/>
      </c>
      <c r="K84" s="24" t="str">
        <f>IF(ISERROR(VLOOKUP(Y84,'Directive OSH09 (FR)'!$T$6:$U$10,2,FALSE)),"",VLOOKUP(Y84,'Directive OSH09 (FR)'!$T$6:$U$10,2,FALSE))</f>
        <v/>
      </c>
      <c r="L84" s="43" t="str">
        <f>IF(ISERROR(VLOOKUP($A84,Dangers!$B$4:$G$1001,4,FALSE)),"ERR",IF(ISBLANK(VLOOKUP($A84,Dangers!$B$4:$G$1001,4,FALSE)),"","Yes"))</f>
        <v/>
      </c>
      <c r="M84" s="26" t="str">
        <f>IF(ISERROR(VLOOKUP($A84,Dangers!$B$4:$G$1001,6,FALSE)),"ERR",IF(ISBLANK((VLOOKUP($A84,Dangers!$B$4:$G$1001,6,FALSE))),"","Yes"))</f>
        <v/>
      </c>
      <c r="N84" s="26"/>
      <c r="O84" s="26"/>
      <c r="P84" s="26"/>
      <c r="Q84" s="132" t="str">
        <f>IF(OR(L84="Yes",M84="Yes"),MAX(Q85:Q89),"")</f>
        <v/>
      </c>
      <c r="R84" s="34"/>
      <c r="S84" s="43">
        <f>IF(L84="Yes",IF(SUM(S85:S89)=0,0,1),2)</f>
        <v>2</v>
      </c>
      <c r="T84" s="34">
        <f>IF(M84="Yes",IF(SUM(T85:T89)=0,0,1),2)</f>
        <v>2</v>
      </c>
      <c r="U84" s="160">
        <v>0</v>
      </c>
      <c r="V84" s="161">
        <v>0</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43"/>
      <c r="AA84" s="208"/>
      <c r="AB84" s="208"/>
      <c r="AC84" s="673"/>
      <c r="AD84" s="685"/>
      <c r="AE84" s="679"/>
      <c r="AF84" s="212"/>
      <c r="AG84" s="208"/>
      <c r="AH84" s="208" t="str">
        <f>IF(SUM(AH85:AH89)=0,"",MAX(AH85:AH89))</f>
        <v/>
      </c>
      <c r="AI84" s="655"/>
    </row>
    <row r="85" spans="1:35">
      <c r="A85" s="260" t="s">
        <v>463</v>
      </c>
      <c r="B85" s="8"/>
      <c r="C85" s="8"/>
      <c r="D85" s="8"/>
      <c r="E85" s="266"/>
      <c r="F85" s="267"/>
      <c r="G85" s="321"/>
      <c r="H85" s="7"/>
      <c r="I85" s="8"/>
      <c r="J85" s="8" t="str">
        <f>IF(ISERROR(W85*X85),"",W85*X85)</f>
        <v/>
      </c>
      <c r="K85" s="14" t="str">
        <f>IF(ISERROR(VLOOKUP(Y85,'Directive OSH09 (FR)'!$T$6:$U$10,2,FALSE)),"",VLOOKUP(Y85,'Directive OSH09 (FR)'!$T$6:$U$10,2,FALSE))</f>
        <v/>
      </c>
      <c r="L85" s="126"/>
      <c r="M85" s="127"/>
      <c r="N85" s="27"/>
      <c r="O85" s="27"/>
      <c r="P85" s="27"/>
      <c r="Q85" s="57"/>
      <c r="R85" s="35"/>
      <c r="S85" s="7">
        <f t="shared" ref="S85:T89" si="83">U85</f>
        <v>1</v>
      </c>
      <c r="T85" s="35">
        <f t="shared" si="83"/>
        <v>1</v>
      </c>
      <c r="U85" s="3">
        <f>IF(A85="",0,IF(Q$84="",1,IF(Q$84+$U$84*365&lt;$U$1,1,0)))</f>
        <v>1</v>
      </c>
      <c r="V85" s="163">
        <f>IF(A85="",0,IF(Q$84="",1,IF(Q$84+$V$84*365&lt;$U$1,1,0)))</f>
        <v>1</v>
      </c>
      <c r="W85" s="162" t="str">
        <f>IF(ISERROR(VLOOKUP(H85,'Directive OSH09 (FR)'!$O$6:$P$10,2,FALSE)),"",VLOOKUP(H85,'Directive OSH09 (FR)'!$O$6:$P$10,2,FALSE))</f>
        <v/>
      </c>
      <c r="X85" s="3" t="str">
        <f>IF(ISERROR(VLOOKUP(I85,'Directive OSH09 (FR)'!$O$13:$P$17,2,FALSE)),"",VLOOKUP(I85,'Directive OSH09 (FR)'!$O$13:$P$17,2,FALSE))</f>
        <v/>
      </c>
      <c r="Y85" s="3" t="str">
        <f>IF(J85="","",IF(J85&gt;=161,5,IF(J85&gt;=65,4,IF(J85&gt;=20,3,IF(J85&gt;=9,2,1)))))</f>
        <v/>
      </c>
      <c r="Z85" s="196"/>
      <c r="AA85" s="418"/>
      <c r="AB85" s="418"/>
      <c r="AC85" s="420"/>
      <c r="AD85" s="667"/>
      <c r="AE85" s="651"/>
      <c r="AF85" s="314"/>
      <c r="AG85" s="8"/>
      <c r="AH85" s="8">
        <f>IF(ISERROR(AU85*AV85),"",AU85*AV85)</f>
        <v>0</v>
      </c>
      <c r="AI85" s="652"/>
    </row>
    <row r="86" spans="1:35">
      <c r="A86" s="261"/>
      <c r="B86" s="8"/>
      <c r="C86" s="8"/>
      <c r="D86" s="8"/>
      <c r="E86" s="266"/>
      <c r="F86" s="267"/>
      <c r="G86" s="321"/>
      <c r="H86" s="7"/>
      <c r="I86" s="8"/>
      <c r="J86" s="8" t="str">
        <f t="shared" ref="J86:J89" si="84">IF(ISERROR(W86*X86),"",W86*X86)</f>
        <v/>
      </c>
      <c r="K86" s="14" t="str">
        <f>IF(ISERROR(VLOOKUP(Y86,'Directive OSH09 (FR)'!$T$6:$U$10,2,FALSE)),"",VLOOKUP(Y86,'Directive OSH09 (FR)'!$T$6:$U$10,2,FALSE))</f>
        <v/>
      </c>
      <c r="L86" s="126"/>
      <c r="M86" s="127"/>
      <c r="N86" s="27"/>
      <c r="O86" s="27"/>
      <c r="P86" s="27"/>
      <c r="Q86" s="57"/>
      <c r="R86" s="35"/>
      <c r="S86" s="7">
        <f t="shared" si="83"/>
        <v>0</v>
      </c>
      <c r="T86" s="35">
        <f t="shared" si="83"/>
        <v>0</v>
      </c>
      <c r="U86" s="3">
        <f>IF(A86="",0,IF(Q$84="",1,IF(Q$84+$U$84*365&lt;$U$1,1,0)))</f>
        <v>0</v>
      </c>
      <c r="V86" s="163">
        <f>IF(A86="",0,IF(Q$84="",1,IF(Q$84+$V$84*365&lt;$U$1,1,0)))</f>
        <v>0</v>
      </c>
      <c r="W86" s="162" t="str">
        <f>IF(ISERROR(VLOOKUP(H86,'Directive OSH09 (FR)'!$O$6:$P$10,2,FALSE)),"",VLOOKUP(H86,'Directive OSH09 (FR)'!$O$6:$P$10,2,FALSE))</f>
        <v/>
      </c>
      <c r="X86" s="3" t="str">
        <f>IF(ISERROR(VLOOKUP(I86,'Directive OSH09 (FR)'!$O$13:$P$17,2,FALSE)),"",VLOOKUP(I86,'Directive OSH09 (FR)'!$O$13:$P$17,2,FALSE))</f>
        <v/>
      </c>
      <c r="Y86" s="3" t="str">
        <f t="shared" ref="Y86:Y89" si="85">IF(J86="","",IF(J86&gt;=161,5,IF(J86&gt;=65,4,IF(J86&gt;=20,3,IF(J86&gt;=9,2,1)))))</f>
        <v/>
      </c>
      <c r="Z86" s="196"/>
      <c r="AA86" s="418"/>
      <c r="AB86" s="418"/>
      <c r="AC86" s="420"/>
      <c r="AD86" s="667"/>
      <c r="AE86" s="651"/>
      <c r="AF86" s="314"/>
      <c r="AG86" s="8"/>
      <c r="AH86" s="8">
        <f t="shared" ref="AH86:AH89" si="86">IF(ISERROR(AU86*AV86),"",AU86*AV86)</f>
        <v>0</v>
      </c>
      <c r="AI86" s="652"/>
    </row>
    <row r="87" spans="1:35">
      <c r="A87" s="261"/>
      <c r="B87" s="8"/>
      <c r="C87" s="8"/>
      <c r="D87" s="8"/>
      <c r="E87" s="266"/>
      <c r="F87" s="267"/>
      <c r="G87" s="321"/>
      <c r="H87" s="7"/>
      <c r="I87" s="8"/>
      <c r="J87" s="8" t="str">
        <f t="shared" si="84"/>
        <v/>
      </c>
      <c r="K87" s="14" t="str">
        <f>IF(ISERROR(VLOOKUP(Y87,'Directive OSH09 (FR)'!$T$6:$U$10,2,FALSE)),"",VLOOKUP(Y87,'Directive OSH09 (FR)'!$T$6:$U$10,2,FALSE))</f>
        <v/>
      </c>
      <c r="L87" s="126"/>
      <c r="M87" s="127"/>
      <c r="N87" s="27"/>
      <c r="O87" s="27"/>
      <c r="P87" s="27"/>
      <c r="Q87" s="57"/>
      <c r="R87" s="35"/>
      <c r="S87" s="7">
        <f t="shared" si="83"/>
        <v>0</v>
      </c>
      <c r="T87" s="35">
        <f t="shared" si="83"/>
        <v>0</v>
      </c>
      <c r="U87" s="3">
        <f>IF(A87="",0,IF(Q$84="",1,IF(Q$84+$U$84*365&lt;$U$1,1,0)))</f>
        <v>0</v>
      </c>
      <c r="V87" s="163">
        <f>IF(A87="",0,IF(Q$84="",1,IF(Q$84+$V$84*365&lt;$U$1,1,0)))</f>
        <v>0</v>
      </c>
      <c r="W87" s="162" t="str">
        <f>IF(ISERROR(VLOOKUP(H87,'Directive OSH09 (FR)'!$O$6:$P$10,2,FALSE)),"",VLOOKUP(H87,'Directive OSH09 (FR)'!$O$6:$P$10,2,FALSE))</f>
        <v/>
      </c>
      <c r="X87" s="3" t="str">
        <f>IF(ISERROR(VLOOKUP(I87,'Directive OSH09 (FR)'!$O$13:$P$17,2,FALSE)),"",VLOOKUP(I87,'Directive OSH09 (FR)'!$O$13:$P$17,2,FALSE))</f>
        <v/>
      </c>
      <c r="Y87" s="3" t="str">
        <f t="shared" si="85"/>
        <v/>
      </c>
      <c r="Z87" s="196"/>
      <c r="AA87" s="418"/>
      <c r="AB87" s="418"/>
      <c r="AC87" s="420"/>
      <c r="AD87" s="667"/>
      <c r="AE87" s="651"/>
      <c r="AF87" s="314"/>
      <c r="AG87" s="8"/>
      <c r="AH87" s="8">
        <f t="shared" si="86"/>
        <v>0</v>
      </c>
      <c r="AI87" s="652"/>
    </row>
    <row r="88" spans="1:35" ht="5.25" customHeight="1">
      <c r="A88" s="261"/>
      <c r="B88" s="8"/>
      <c r="C88" s="8"/>
      <c r="D88" s="8"/>
      <c r="E88" s="266"/>
      <c r="F88" s="267"/>
      <c r="G88" s="321"/>
      <c r="H88" s="7"/>
      <c r="I88" s="8"/>
      <c r="J88" s="8" t="str">
        <f t="shared" si="84"/>
        <v/>
      </c>
      <c r="K88" s="14" t="str">
        <f>IF(ISERROR(VLOOKUP(Y88,'Directive OSH09 (FR)'!$T$6:$U$10,2,FALSE)),"",VLOOKUP(Y88,'Directive OSH09 (FR)'!$T$6:$U$10,2,FALSE))</f>
        <v/>
      </c>
      <c r="L88" s="126"/>
      <c r="M88" s="127"/>
      <c r="N88" s="27"/>
      <c r="O88" s="27"/>
      <c r="P88" s="27"/>
      <c r="Q88" s="57"/>
      <c r="R88" s="35"/>
      <c r="S88" s="7">
        <f t="shared" si="83"/>
        <v>0</v>
      </c>
      <c r="T88" s="35">
        <f t="shared" si="83"/>
        <v>0</v>
      </c>
      <c r="U88" s="3">
        <f>IF(A88="",0,IF(Q$84="",1,IF(Q$84+$U$84*365&lt;$U$1,1,0)))</f>
        <v>0</v>
      </c>
      <c r="V88" s="163">
        <f>IF(A88="",0,IF(Q$84="",1,IF(Q$84+$V$84*365&lt;$U$1,1,0)))</f>
        <v>0</v>
      </c>
      <c r="W88" s="162" t="str">
        <f>IF(ISERROR(VLOOKUP(H88,'Directive OSH09 (FR)'!$O$6:$P$10,2,FALSE)),"",VLOOKUP(H88,'Directive OSH09 (FR)'!$O$6:$P$10,2,FALSE))</f>
        <v/>
      </c>
      <c r="X88" s="3" t="str">
        <f>IF(ISERROR(VLOOKUP(I88,'Directive OSH09 (FR)'!$O$13:$P$17,2,FALSE)),"",VLOOKUP(I88,'Directive OSH09 (FR)'!$O$13:$P$17,2,FALSE))</f>
        <v/>
      </c>
      <c r="Y88" s="3" t="str">
        <f t="shared" si="85"/>
        <v/>
      </c>
      <c r="Z88" s="196"/>
      <c r="AA88" s="418"/>
      <c r="AB88" s="418"/>
      <c r="AC88" s="420"/>
      <c r="AD88" s="667"/>
      <c r="AE88" s="651"/>
      <c r="AF88" s="314"/>
      <c r="AG88" s="8"/>
      <c r="AH88" s="8">
        <f t="shared" si="86"/>
        <v>0</v>
      </c>
      <c r="AI88" s="652"/>
    </row>
    <row r="89" spans="1:35">
      <c r="A89" s="405"/>
      <c r="B89" s="62"/>
      <c r="C89" s="62"/>
      <c r="D89" s="62"/>
      <c r="E89" s="293"/>
      <c r="F89" s="282"/>
      <c r="G89" s="458"/>
      <c r="H89" s="61"/>
      <c r="I89" s="62"/>
      <c r="J89" s="62" t="str">
        <f t="shared" si="84"/>
        <v/>
      </c>
      <c r="K89" s="63" t="str">
        <f>IF(ISERROR(VLOOKUP(Y89,'Directive OSH09 (FR)'!$T$6:$U$10,2,FALSE)),"",VLOOKUP(Y89,'Directive OSH09 (FR)'!$T$6:$U$10,2,FALSE))</f>
        <v/>
      </c>
      <c r="L89" s="61"/>
      <c r="M89" s="64"/>
      <c r="N89" s="64"/>
      <c r="O89" s="64"/>
      <c r="P89" s="64"/>
      <c r="Q89" s="65"/>
      <c r="R89" s="66"/>
      <c r="S89" s="61">
        <f t="shared" si="83"/>
        <v>0</v>
      </c>
      <c r="T89" s="66">
        <f t="shared" si="83"/>
        <v>0</v>
      </c>
      <c r="U89" s="164">
        <f>IF(A89="",0,IF(Q$84="",1,IF(Q$84+$U$84*365&lt;$U$1,1,0)))</f>
        <v>0</v>
      </c>
      <c r="V89" s="165">
        <f>IF(A89="",0,IF(Q$84="",1,IF(Q$84+$V$84*365&lt;$U$1,1,0)))</f>
        <v>0</v>
      </c>
      <c r="W89" s="162" t="str">
        <f>IF(ISERROR(VLOOKUP(H89,'Directive OSH09 (FR)'!$O$6:$P$10,2,FALSE)),"",VLOOKUP(H89,'Directive OSH09 (FR)'!$O$6:$P$10,2,FALSE))</f>
        <v/>
      </c>
      <c r="X89" s="3" t="str">
        <f>IF(ISERROR(VLOOKUP(I89,'Directive OSH09 (FR)'!$O$13:$P$17,2,FALSE)),"",VLOOKUP(I89,'Directive OSH09 (FR)'!$O$13:$P$17,2,FALSE))</f>
        <v/>
      </c>
      <c r="Y89" s="3" t="str">
        <f t="shared" si="85"/>
        <v/>
      </c>
      <c r="Z89" s="196"/>
      <c r="AA89" s="418"/>
      <c r="AB89" s="418"/>
      <c r="AC89" s="420"/>
      <c r="AD89" s="667"/>
      <c r="AE89" s="651"/>
      <c r="AF89" s="642"/>
      <c r="AG89" s="62"/>
      <c r="AH89" s="62">
        <f t="shared" si="86"/>
        <v>0</v>
      </c>
      <c r="AI89" s="652"/>
    </row>
    <row r="90" spans="1:35" ht="14.25">
      <c r="A90" s="354" t="s">
        <v>284</v>
      </c>
      <c r="B90" s="391"/>
      <c r="C90" s="391"/>
      <c r="D90" s="391"/>
      <c r="E90" s="292"/>
      <c r="F90" s="281"/>
      <c r="G90" s="457"/>
      <c r="H90" s="454"/>
      <c r="I90" s="391"/>
      <c r="J90" s="391">
        <f>IF(SUM(J91:J95)=0,"",MAX(J91:J95))</f>
        <v>16</v>
      </c>
      <c r="K90" s="24" t="str">
        <f>IF(ISERROR(VLOOKUP(Y90,'Directive OSH09 (FR)'!$T$6:$U$10,2,FALSE)),"",VLOOKUP(Y90,'Directive OSH09 (FR)'!$T$6:$U$10,2,FALSE))</f>
        <v>2-Tolérable</v>
      </c>
      <c r="L90" s="43" t="str">
        <f>IF(ISERROR(VLOOKUP($A90,Dangers!$B$4:$G$1001,4,FALSE)),"ERR",IF(ISBLANK(VLOOKUP($A90,Dangers!$B$4:$G$1001,4,FALSE)),"","Yes"))</f>
        <v>Yes</v>
      </c>
      <c r="M90" s="26" t="str">
        <f>IF(ISERROR(VLOOKUP($A90,Dangers!$B$4:$G$1001,6,FALSE)),"ERR",IF(ISBLANK((VLOOKUP($A90,Dangers!$B$4:$G$1001,6,FALSE))),"","Yes"))</f>
        <v>Yes</v>
      </c>
      <c r="N90" s="26"/>
      <c r="O90" s="26"/>
      <c r="P90" s="26"/>
      <c r="Q90" s="132">
        <f>IF(OR(L90="Yes",M90="Yes"),MAX(Q91:Q95),"")</f>
        <v>0</v>
      </c>
      <c r="R90" s="34"/>
      <c r="S90" s="43">
        <f ca="1">IF(L90="Yes",IF(SUM(S91:S95)=0,0,1),2)</f>
        <v>1</v>
      </c>
      <c r="T90" s="34">
        <f ca="1">IF(M90="Yes",IF(SUM(T91:T95)=0,0,1),2)</f>
        <v>1</v>
      </c>
      <c r="U90" s="160">
        <v>3</v>
      </c>
      <c r="V90" s="161">
        <v>3</v>
      </c>
      <c r="W90" s="162" t="str">
        <f>IF(ISERROR(VLOOKUP(H90,'Directive OSH09 (FR)'!$O$6:$P$10,2,FALSE)),"",VLOOKUP(H90,'Directive OSH09 (FR)'!$O$6:$P$10,2,FALSE))</f>
        <v/>
      </c>
      <c r="X90" s="3" t="str">
        <f>IF(ISERROR(VLOOKUP(I90,'Directive OSH09 (FR)'!$O$13:$P$17,2,FALSE)),"",VLOOKUP(I90,'Directive OSH09 (FR)'!$O$13:$P$17,2,FALSE))</f>
        <v/>
      </c>
      <c r="Y90" s="3">
        <f>IF(J90="","",IF(J90&gt;=161,5,IF(J90&gt;=65,4,IF(J90&gt;=20,3,IF(J90&gt;=9,2,1)))))</f>
        <v>2</v>
      </c>
      <c r="Z90" s="43"/>
      <c r="AA90" s="208"/>
      <c r="AB90" s="208"/>
      <c r="AC90" s="673"/>
      <c r="AD90" s="685"/>
      <c r="AE90" s="679"/>
      <c r="AF90" s="212"/>
      <c r="AG90" s="208"/>
      <c r="AH90" s="208" t="str">
        <f>IF(SUM(AH91:AH95)=0,"",MAX(AH91:AH95))</f>
        <v/>
      </c>
      <c r="AI90" s="655"/>
    </row>
    <row r="91" spans="1:35" ht="90.75" customHeight="1">
      <c r="A91" s="260" t="s">
        <v>442</v>
      </c>
      <c r="B91" s="255" t="s">
        <v>512</v>
      </c>
      <c r="C91" s="255" t="s">
        <v>513</v>
      </c>
      <c r="D91" s="255" t="s">
        <v>514</v>
      </c>
      <c r="E91" s="266" t="s">
        <v>36</v>
      </c>
      <c r="F91" s="267">
        <v>6</v>
      </c>
      <c r="G91" s="256" t="s">
        <v>515</v>
      </c>
      <c r="H91" s="7" t="s">
        <v>38</v>
      </c>
      <c r="I91" s="8" t="s">
        <v>47</v>
      </c>
      <c r="J91" s="8">
        <f>IF(ISERROR(W91*X91),"",W91*X91)</f>
        <v>16</v>
      </c>
      <c r="K91" s="14" t="str">
        <f>IF(ISERROR(VLOOKUP(Y91,'Directive OSH09 (FR)'!$T$6:$U$10,2,FALSE)),"",VLOOKUP(Y91,'Directive OSH09 (FR)'!$T$6:$U$10,2,FALSE))</f>
        <v>2-Tolérable</v>
      </c>
      <c r="L91" s="126"/>
      <c r="M91" s="127"/>
      <c r="N91" s="27"/>
      <c r="O91" s="27"/>
      <c r="P91" s="27"/>
      <c r="Q91" s="57"/>
      <c r="R91" s="35"/>
      <c r="S91" s="7">
        <f t="shared" ref="S91:T93" ca="1" si="87">U91</f>
        <v>1</v>
      </c>
      <c r="T91" s="35">
        <f t="shared" ca="1" si="87"/>
        <v>1</v>
      </c>
      <c r="U91" s="3">
        <f ca="1">IF(A91="",0,IF(Q$90="",1,IF(Q$90+$U$90*365&lt;$U$1,1,0)))</f>
        <v>1</v>
      </c>
      <c r="V91" s="163">
        <f ca="1">IF(A91="",0,IF(Q$90="",1,IF(Q$90+$V$90*365&lt;$U$1,1,0)))</f>
        <v>1</v>
      </c>
      <c r="W91" s="162">
        <f>IF(ISERROR(VLOOKUP(H91,'Directive OSH09 (FR)'!$O$6:$P$10,2,FALSE)),"",VLOOKUP(H91,'Directive OSH09 (FR)'!$O$6:$P$10,2,FALSE))</f>
        <v>4</v>
      </c>
      <c r="X91" s="3">
        <f>IF(ISERROR(VLOOKUP(I91,'Directive OSH09 (FR)'!$O$13:$P$17,2,FALSE)),"",VLOOKUP(I91,'Directive OSH09 (FR)'!$O$13:$P$17,2,FALSE))</f>
        <v>4</v>
      </c>
      <c r="Y91" s="3">
        <f>IF(J91="","",IF(J91&gt;=161,5,IF(J91&gt;=65,4,IF(J91&gt;=20,3,IF(J91&gt;=9,2,1)))))</f>
        <v>2</v>
      </c>
      <c r="Z91" s="210" t="s">
        <v>516</v>
      </c>
      <c r="AA91" s="424" t="s">
        <v>460</v>
      </c>
      <c r="AB91" s="418"/>
      <c r="AC91" s="420"/>
      <c r="AD91" s="667"/>
      <c r="AE91" s="651"/>
      <c r="AF91" s="314"/>
      <c r="AG91" s="8"/>
      <c r="AH91" s="8">
        <f>IF(ISERROR(AU91*AV91),"",AU91*AV91)</f>
        <v>0</v>
      </c>
      <c r="AI91" s="652"/>
    </row>
    <row r="92" spans="1:35" ht="51">
      <c r="A92" s="261" t="s">
        <v>442</v>
      </c>
      <c r="B92" s="255" t="s">
        <v>517</v>
      </c>
      <c r="C92" s="255" t="s">
        <v>518</v>
      </c>
      <c r="D92" s="255" t="s">
        <v>519</v>
      </c>
      <c r="E92" s="266" t="s">
        <v>36</v>
      </c>
      <c r="F92" s="267">
        <v>6</v>
      </c>
      <c r="G92" s="256" t="s">
        <v>515</v>
      </c>
      <c r="H92" s="7" t="s">
        <v>35</v>
      </c>
      <c r="I92" s="8" t="s">
        <v>47</v>
      </c>
      <c r="J92" s="8">
        <f t="shared" ref="J92:J93" si="88">IF(ISERROR(W92*X92),"",W92*X92)</f>
        <v>8</v>
      </c>
      <c r="K92" s="14" t="str">
        <f>IF(ISERROR(VLOOKUP(Y92,'Directive OSH09 (FR)'!$T$6:$U$10,2,FALSE)),"",VLOOKUP(Y92,'Directive OSH09 (FR)'!$T$6:$U$10,2,FALSE))</f>
        <v>1-Negligeable</v>
      </c>
      <c r="L92" s="126"/>
      <c r="M92" s="127"/>
      <c r="N92" s="27"/>
      <c r="O92" s="27"/>
      <c r="P92" s="27"/>
      <c r="Q92" s="57"/>
      <c r="R92" s="35"/>
      <c r="S92" s="7">
        <f t="shared" ca="1" si="87"/>
        <v>1</v>
      </c>
      <c r="T92" s="35">
        <f t="shared" ca="1" si="87"/>
        <v>1</v>
      </c>
      <c r="U92" s="3">
        <f ca="1">IF(A92="",0,IF(Q$90="",1,IF(Q$90+$U$90*365&lt;$U$1,1,0)))</f>
        <v>1</v>
      </c>
      <c r="V92" s="163">
        <f ca="1">IF(A92="",0,IF(Q$90="",1,IF(Q$90+$V$90*365&lt;$U$1,1,0)))</f>
        <v>1</v>
      </c>
      <c r="W92" s="162">
        <f>IF(ISERROR(VLOOKUP(H92,'Directive OSH09 (FR)'!$O$6:$P$10,2,FALSE)),"",VLOOKUP(H92,'Directive OSH09 (FR)'!$O$6:$P$10,2,FALSE))</f>
        <v>2</v>
      </c>
      <c r="X92" s="3">
        <f>IF(ISERROR(VLOOKUP(I92,'Directive OSH09 (FR)'!$O$13:$P$17,2,FALSE)),"",VLOOKUP(I92,'Directive OSH09 (FR)'!$O$13:$P$17,2,FALSE))</f>
        <v>4</v>
      </c>
      <c r="Y92" s="3">
        <f t="shared" ref="Y92:Y93" si="89">IF(J92="","",IF(J92&gt;=161,5,IF(J92&gt;=65,4,IF(J92&gt;=20,3,IF(J92&gt;=9,2,1)))))</f>
        <v>1</v>
      </c>
      <c r="Z92" s="196"/>
      <c r="AA92" s="424"/>
      <c r="AB92" s="418"/>
      <c r="AC92" s="420"/>
      <c r="AD92" s="667"/>
      <c r="AE92" s="651"/>
      <c r="AF92" s="314"/>
      <c r="AG92" s="8"/>
      <c r="AH92" s="8">
        <f t="shared" ref="AH92:AH93" si="90">IF(ISERROR(AU92*AV92),"",AU92*AV92)</f>
        <v>0</v>
      </c>
      <c r="AI92" s="652"/>
    </row>
    <row r="93" spans="1:35" ht="51">
      <c r="A93" s="261" t="s">
        <v>442</v>
      </c>
      <c r="B93" s="8" t="s">
        <v>520</v>
      </c>
      <c r="C93" s="8" t="s">
        <v>521</v>
      </c>
      <c r="D93" s="8" t="s">
        <v>519</v>
      </c>
      <c r="E93" s="266" t="s">
        <v>36</v>
      </c>
      <c r="F93" s="267">
        <v>6</v>
      </c>
      <c r="G93" s="256" t="s">
        <v>522</v>
      </c>
      <c r="H93" s="7" t="s">
        <v>35</v>
      </c>
      <c r="I93" s="8" t="s">
        <v>47</v>
      </c>
      <c r="J93" s="8">
        <f t="shared" si="88"/>
        <v>8</v>
      </c>
      <c r="K93" s="14" t="str">
        <f>IF(ISERROR(VLOOKUP(Y93,'Directive OSH09 (FR)'!$T$6:$U$10,2,FALSE)),"",VLOOKUP(Y93,'Directive OSH09 (FR)'!$T$6:$U$10,2,FALSE))</f>
        <v>1-Negligeable</v>
      </c>
      <c r="L93" s="126"/>
      <c r="M93" s="127"/>
      <c r="N93" s="27"/>
      <c r="O93" s="27"/>
      <c r="P93" s="27"/>
      <c r="Q93" s="57"/>
      <c r="R93" s="35"/>
      <c r="S93" s="7">
        <f t="shared" ca="1" si="87"/>
        <v>1</v>
      </c>
      <c r="T93" s="35">
        <f t="shared" ca="1" si="87"/>
        <v>1</v>
      </c>
      <c r="U93" s="3">
        <f ca="1">IF(A93="",0,IF(Q$90="",1,IF(Q$90+$U$90*365&lt;$U$1,1,0)))</f>
        <v>1</v>
      </c>
      <c r="V93" s="163">
        <f ca="1">IF(A93="",0,IF(Q$90="",1,IF(Q$90+$V$90*365&lt;$U$1,1,0)))</f>
        <v>1</v>
      </c>
      <c r="W93" s="162">
        <f>IF(ISERROR(VLOOKUP(H93,'Directive OSH09 (FR)'!$O$6:$P$10,2,FALSE)),"",VLOOKUP(H93,'Directive OSH09 (FR)'!$O$6:$P$10,2,FALSE))</f>
        <v>2</v>
      </c>
      <c r="X93" s="3">
        <f>IF(ISERROR(VLOOKUP(I93,'Directive OSH09 (FR)'!$O$13:$P$17,2,FALSE)),"",VLOOKUP(I93,'Directive OSH09 (FR)'!$O$13:$P$17,2,FALSE))</f>
        <v>4</v>
      </c>
      <c r="Y93" s="3">
        <f t="shared" si="89"/>
        <v>1</v>
      </c>
      <c r="Z93" s="196" t="s">
        <v>523</v>
      </c>
      <c r="AA93" s="418"/>
      <c r="AB93" s="418"/>
      <c r="AC93" s="420"/>
      <c r="AD93" s="667"/>
      <c r="AE93" s="651"/>
      <c r="AF93" s="314"/>
      <c r="AG93" s="8"/>
      <c r="AH93" s="8">
        <f t="shared" si="90"/>
        <v>0</v>
      </c>
      <c r="AI93" s="652"/>
    </row>
    <row r="94" spans="1:35" ht="5.25" customHeight="1">
      <c r="A94" s="261"/>
      <c r="B94" s="8"/>
      <c r="C94" s="8"/>
      <c r="D94" s="8"/>
      <c r="E94" s="266"/>
      <c r="F94" s="267"/>
      <c r="G94" s="321"/>
      <c r="H94" s="7"/>
      <c r="I94" s="8"/>
      <c r="J94" s="8" t="str">
        <f t="shared" ref="J94:J95" si="91">IF(ISERROR(W94*X94),"",W94*X94)</f>
        <v/>
      </c>
      <c r="K94" s="14" t="str">
        <f>IF(ISERROR(VLOOKUP(Y94,'Directive OSH09 (FR)'!$T$6:$U$10,2,FALSE)),"",VLOOKUP(Y94,'Directive OSH09 (FR)'!$T$6:$U$10,2,FALSE))</f>
        <v/>
      </c>
      <c r="L94" s="126"/>
      <c r="M94" s="127"/>
      <c r="N94" s="27"/>
      <c r="O94" s="27"/>
      <c r="P94" s="27"/>
      <c r="Q94" s="57"/>
      <c r="R94" s="35"/>
      <c r="S94" s="7">
        <f t="shared" ref="S94:T95" si="92">U94</f>
        <v>0</v>
      </c>
      <c r="T94" s="35">
        <f t="shared" si="92"/>
        <v>0</v>
      </c>
      <c r="U94" s="3">
        <f>IF(A94="",0,IF(Q$90="",1,IF(Q$90+$U$90*365&lt;$U$1,1,0)))</f>
        <v>0</v>
      </c>
      <c r="V94" s="163">
        <f>IF(A94="",0,IF(Q$90="",1,IF(Q$90+$V$90*365&lt;$U$1,1,0)))</f>
        <v>0</v>
      </c>
      <c r="W94" s="162" t="str">
        <f>IF(ISERROR(VLOOKUP(H94,'Directive OSH09 (FR)'!$O$6:$P$10,2,FALSE)),"",VLOOKUP(H94,'Directive OSH09 (FR)'!$O$6:$P$10,2,FALSE))</f>
        <v/>
      </c>
      <c r="X94" s="3" t="str">
        <f>IF(ISERROR(VLOOKUP(I94,'Directive OSH09 (FR)'!$O$13:$P$17,2,FALSE)),"",VLOOKUP(I94,'Directive OSH09 (FR)'!$O$13:$P$17,2,FALSE))</f>
        <v/>
      </c>
      <c r="Y94" s="3" t="str">
        <f t="shared" ref="Y94:Y95" si="93">IF(J94="","",IF(J94&gt;=161,5,IF(J94&gt;=65,4,IF(J94&gt;=20,3,IF(J94&gt;=9,2,1)))))</f>
        <v/>
      </c>
      <c r="Z94" s="196"/>
      <c r="AA94" s="418"/>
      <c r="AB94" s="418"/>
      <c r="AC94" s="420"/>
      <c r="AD94" s="667"/>
      <c r="AE94" s="651"/>
      <c r="AF94" s="314"/>
      <c r="AG94" s="8"/>
      <c r="AH94" s="8">
        <f t="shared" ref="AH94:AH95" si="94">IF(ISERROR(AU94*AV94),"",AU94*AV94)</f>
        <v>0</v>
      </c>
      <c r="AI94" s="652"/>
    </row>
    <row r="95" spans="1:35">
      <c r="A95" s="405"/>
      <c r="B95" s="62"/>
      <c r="C95" s="62"/>
      <c r="D95" s="62"/>
      <c r="E95" s="293"/>
      <c r="F95" s="282"/>
      <c r="G95" s="458"/>
      <c r="H95" s="61"/>
      <c r="I95" s="62"/>
      <c r="J95" s="62" t="str">
        <f t="shared" si="91"/>
        <v/>
      </c>
      <c r="K95" s="63" t="str">
        <f>IF(ISERROR(VLOOKUP(Y95,'Directive OSH09 (FR)'!$T$6:$U$10,2,FALSE)),"",VLOOKUP(Y95,'Directive OSH09 (FR)'!$T$6:$U$10,2,FALSE))</f>
        <v/>
      </c>
      <c r="L95" s="61"/>
      <c r="M95" s="64"/>
      <c r="N95" s="64"/>
      <c r="O95" s="64"/>
      <c r="P95" s="64"/>
      <c r="Q95" s="65"/>
      <c r="R95" s="66"/>
      <c r="S95" s="61">
        <f t="shared" si="92"/>
        <v>0</v>
      </c>
      <c r="T95" s="66">
        <f t="shared" si="92"/>
        <v>0</v>
      </c>
      <c r="U95" s="164">
        <f>IF(A95="",0,IF(Q$90="",1,IF(Q$90+$U$90*365&lt;$U$1,1,0)))</f>
        <v>0</v>
      </c>
      <c r="V95" s="165">
        <f>IF(A95="",0,IF(Q$90="",1,IF(Q$90+$V$90*365&lt;$U$1,1,0)))</f>
        <v>0</v>
      </c>
      <c r="W95" s="162" t="str">
        <f>IF(ISERROR(VLOOKUP(H95,'Directive OSH09 (FR)'!$O$6:$P$10,2,FALSE)),"",VLOOKUP(H95,'Directive OSH09 (FR)'!$O$6:$P$10,2,FALSE))</f>
        <v/>
      </c>
      <c r="X95" s="3" t="str">
        <f>IF(ISERROR(VLOOKUP(I95,'Directive OSH09 (FR)'!$O$13:$P$17,2,FALSE)),"",VLOOKUP(I95,'Directive OSH09 (FR)'!$O$13:$P$17,2,FALSE))</f>
        <v/>
      </c>
      <c r="Y95" s="3" t="str">
        <f t="shared" si="93"/>
        <v/>
      </c>
      <c r="Z95" s="196"/>
      <c r="AA95" s="418"/>
      <c r="AB95" s="418"/>
      <c r="AC95" s="420"/>
      <c r="AD95" s="667"/>
      <c r="AE95" s="651"/>
      <c r="AF95" s="642"/>
      <c r="AG95" s="62"/>
      <c r="AH95" s="62">
        <f t="shared" si="94"/>
        <v>0</v>
      </c>
      <c r="AI95" s="652"/>
    </row>
    <row r="96" spans="1:35" ht="14.25">
      <c r="A96" s="605" t="s">
        <v>286</v>
      </c>
      <c r="B96" s="391"/>
      <c r="C96" s="391"/>
      <c r="D96" s="391"/>
      <c r="E96" s="292"/>
      <c r="F96" s="281"/>
      <c r="G96" s="457"/>
      <c r="H96" s="454"/>
      <c r="I96" s="391"/>
      <c r="J96" s="391">
        <f>IF(SUM(J97:J100)=0,"",MAX(J97:J100))</f>
        <v>32</v>
      </c>
      <c r="K96" s="24" t="str">
        <f>IF(ISERROR(VLOOKUP(Y96,'Directive OSH09 (FR)'!$T$6:$U$10,2,FALSE)),"",VLOOKUP(Y96,'Directive OSH09 (FR)'!$T$6:$U$10,2,FALSE))</f>
        <v>3-Moderé</v>
      </c>
      <c r="L96" s="43" t="str">
        <f>IF(ISERROR(VLOOKUP($A96,Dangers!$B$4:$G$1001,4,FALSE)),"ERR",IF(ISBLANK(VLOOKUP($A96,Dangers!$B$4:$G$1001,4,FALSE)),"","Yes"))</f>
        <v/>
      </c>
      <c r="M96" s="26" t="str">
        <f>IF(ISERROR(VLOOKUP($A96,Dangers!$B$4:$G$1001,6,FALSE)),"ERR",IF(ISBLANK((VLOOKUP($A96,Dangers!$B$4:$G$1001,6,FALSE))),"","Yes"))</f>
        <v>Yes</v>
      </c>
      <c r="N96" s="26"/>
      <c r="O96" s="26"/>
      <c r="P96" s="26"/>
      <c r="Q96" s="132">
        <f>IF(OR(L96="Yes",M96="Yes"),MAX(Q97:Q100),"")</f>
        <v>0</v>
      </c>
      <c r="R96" s="34"/>
      <c r="S96" s="43">
        <f>IF(L96="Yes",IF(SUM(S97:S100)=0,0,1),2)</f>
        <v>2</v>
      </c>
      <c r="T96" s="34">
        <f ca="1">IF(M96="Yes",IF(SUM(T97:T100)=0,0,1),2)</f>
        <v>1</v>
      </c>
      <c r="U96" s="160">
        <v>0</v>
      </c>
      <c r="V96" s="161">
        <v>2</v>
      </c>
      <c r="W96" s="162" t="str">
        <f>IF(ISERROR(VLOOKUP(H96,'Directive OSH09 (FR)'!$O$6:$P$10,2,FALSE)),"",VLOOKUP(H96,'Directive OSH09 (FR)'!$O$6:$P$10,2,FALSE))</f>
        <v/>
      </c>
      <c r="X96" s="3" t="str">
        <f>IF(ISERROR(VLOOKUP(I96,'Directive OSH09 (FR)'!$O$13:$P$17,2,FALSE)),"",VLOOKUP(I96,'Directive OSH09 (FR)'!$O$13:$P$17,2,FALSE))</f>
        <v/>
      </c>
      <c r="Y96" s="3">
        <f>IF(J96="","",IF(J96&gt;=161,5,IF(J96&gt;=65,4,IF(J96&gt;=20,3,IF(J96&gt;=9,2,1)))))</f>
        <v>3</v>
      </c>
      <c r="Z96" s="43"/>
      <c r="AA96" s="208"/>
      <c r="AB96" s="208"/>
      <c r="AC96" s="673"/>
      <c r="AD96" s="685"/>
      <c r="AE96" s="679"/>
      <c r="AF96" s="212"/>
      <c r="AG96" s="208"/>
      <c r="AH96" s="208" t="str">
        <f>IF(SUM(AH97:AH100)=0,"",MAX(AH97:AH100))</f>
        <v/>
      </c>
      <c r="AI96" s="655"/>
    </row>
    <row r="97" spans="1:35" ht="51">
      <c r="A97" s="261" t="s">
        <v>524</v>
      </c>
      <c r="B97" s="255" t="s">
        <v>525</v>
      </c>
      <c r="C97" s="255" t="s">
        <v>526</v>
      </c>
      <c r="D97" s="255" t="s">
        <v>527</v>
      </c>
      <c r="E97" s="266" t="s">
        <v>36</v>
      </c>
      <c r="F97" s="267">
        <v>6</v>
      </c>
      <c r="G97" s="256" t="s">
        <v>528</v>
      </c>
      <c r="H97" s="7" t="s">
        <v>38</v>
      </c>
      <c r="I97" s="8" t="s">
        <v>48</v>
      </c>
      <c r="J97" s="8">
        <f t="shared" ref="J97:J98" si="95">IF(ISERROR(W97*X97),"",W97*X97)</f>
        <v>32</v>
      </c>
      <c r="K97" s="14" t="str">
        <f>IF(ISERROR(VLOOKUP(Y97,'Directive OSH09 (FR)'!$T$6:$U$10,2,FALSE)),"",VLOOKUP(Y97,'Directive OSH09 (FR)'!$T$6:$U$10,2,FALSE))</f>
        <v>3-Moderé</v>
      </c>
      <c r="L97" s="126"/>
      <c r="M97" s="127"/>
      <c r="N97" s="27"/>
      <c r="O97" s="27"/>
      <c r="P97" s="27"/>
      <c r="Q97" s="57"/>
      <c r="R97" s="35"/>
      <c r="S97" s="7">
        <f t="shared" ref="S97:T98" ca="1" si="96">U97</f>
        <v>1</v>
      </c>
      <c r="T97" s="35">
        <f t="shared" ca="1" si="96"/>
        <v>1</v>
      </c>
      <c r="U97" s="3">
        <f ca="1">IF(A97="",0,IF(Q$96="",1,IF(Q$96+$U$90*365&lt;$U$1,1,0)))</f>
        <v>1</v>
      </c>
      <c r="V97" s="163">
        <f ca="1">IF(A97="",0,IF(Q$96="",1,IF(Q$96+$V$90*365&lt;$U$1,1,0)))</f>
        <v>1</v>
      </c>
      <c r="W97" s="162">
        <f>IF(ISERROR(VLOOKUP(H97,'Directive OSH09 (FR)'!$O$6:$P$10,2,FALSE)),"",VLOOKUP(H97,'Directive OSH09 (FR)'!$O$6:$P$10,2,FALSE))</f>
        <v>4</v>
      </c>
      <c r="X97" s="3">
        <f>IF(ISERROR(VLOOKUP(I97,'Directive OSH09 (FR)'!$O$13:$P$17,2,FALSE)),"",VLOOKUP(I97,'Directive OSH09 (FR)'!$O$13:$P$17,2,FALSE))</f>
        <v>8</v>
      </c>
      <c r="Y97" s="3">
        <f t="shared" ref="Y97:Y98" si="97">IF(J97="","",IF(J97&gt;=161,5,IF(J97&gt;=65,4,IF(J97&gt;=20,3,IF(J97&gt;=9,2,1)))))</f>
        <v>3</v>
      </c>
      <c r="Z97" s="210"/>
      <c r="AA97" s="418"/>
      <c r="AB97" s="418"/>
      <c r="AC97" s="420"/>
      <c r="AD97" s="667"/>
      <c r="AE97" s="651"/>
      <c r="AF97" s="314"/>
      <c r="AG97" s="8"/>
      <c r="AH97" s="8">
        <f t="shared" ref="AH97:AH98" si="98">IF(ISERROR(AU97*AV97),"",AU97*AV97)</f>
        <v>0</v>
      </c>
      <c r="AI97" s="653"/>
    </row>
    <row r="98" spans="1:35" ht="99" customHeight="1">
      <c r="A98" s="261" t="s">
        <v>442</v>
      </c>
      <c r="B98" s="255" t="s">
        <v>529</v>
      </c>
      <c r="C98" s="255" t="s">
        <v>530</v>
      </c>
      <c r="D98" s="255" t="s">
        <v>531</v>
      </c>
      <c r="E98" s="266" t="s">
        <v>36</v>
      </c>
      <c r="F98" s="267">
        <v>6</v>
      </c>
      <c r="G98" s="256" t="s">
        <v>528</v>
      </c>
      <c r="H98" s="7" t="s">
        <v>38</v>
      </c>
      <c r="I98" s="8" t="s">
        <v>48</v>
      </c>
      <c r="J98" s="8">
        <f t="shared" si="95"/>
        <v>32</v>
      </c>
      <c r="K98" s="14" t="str">
        <f>IF(ISERROR(VLOOKUP(Y98,'Directive OSH09 (FR)'!$T$6:$U$10,2,FALSE)),"",VLOOKUP(Y98,'Directive OSH09 (FR)'!$T$6:$U$10,2,FALSE))</f>
        <v>3-Moderé</v>
      </c>
      <c r="L98" s="126"/>
      <c r="M98" s="127"/>
      <c r="N98" s="27"/>
      <c r="O98" s="27"/>
      <c r="P98" s="27"/>
      <c r="Q98" s="57"/>
      <c r="R98" s="35"/>
      <c r="S98" s="7">
        <f t="shared" ca="1" si="96"/>
        <v>1</v>
      </c>
      <c r="T98" s="35">
        <f t="shared" ca="1" si="96"/>
        <v>1</v>
      </c>
      <c r="U98" s="3">
        <f ca="1">IF(A98="",0,IF(Q$96="",1,IF(Q$96+$U$90*365&lt;$U$1,1,0)))</f>
        <v>1</v>
      </c>
      <c r="V98" s="163">
        <f ca="1">IF(A98="",0,IF(Q$96="",1,IF(Q$96+$V$90*365&lt;$U$1,1,0)))</f>
        <v>1</v>
      </c>
      <c r="W98" s="162">
        <f>IF(ISERROR(VLOOKUP(H98,'Directive OSH09 (FR)'!$O$6:$P$10,2,FALSE)),"",VLOOKUP(H98,'Directive OSH09 (FR)'!$O$6:$P$10,2,FALSE))</f>
        <v>4</v>
      </c>
      <c r="X98" s="3">
        <f>IF(ISERROR(VLOOKUP(I98,'Directive OSH09 (FR)'!$O$13:$P$17,2,FALSE)),"",VLOOKUP(I98,'Directive OSH09 (FR)'!$O$13:$P$17,2,FALSE))</f>
        <v>8</v>
      </c>
      <c r="Y98" s="3">
        <f t="shared" si="97"/>
        <v>3</v>
      </c>
      <c r="Z98" s="210"/>
      <c r="AA98" s="418"/>
      <c r="AB98" s="418"/>
      <c r="AC98" s="420"/>
      <c r="AD98" s="667"/>
      <c r="AE98" s="651"/>
      <c r="AF98" s="314"/>
      <c r="AG98" s="8"/>
      <c r="AH98" s="8">
        <f t="shared" si="98"/>
        <v>0</v>
      </c>
      <c r="AI98" s="653"/>
    </row>
    <row r="99" spans="1:35" ht="51">
      <c r="A99" s="261" t="s">
        <v>660</v>
      </c>
      <c r="B99" s="255" t="s">
        <v>533</v>
      </c>
      <c r="C99" s="255" t="s">
        <v>534</v>
      </c>
      <c r="D99" s="255" t="s">
        <v>531</v>
      </c>
      <c r="E99" s="266" t="s">
        <v>36</v>
      </c>
      <c r="F99" s="267">
        <v>6</v>
      </c>
      <c r="G99" s="256" t="s">
        <v>528</v>
      </c>
      <c r="H99" s="7" t="s">
        <v>38</v>
      </c>
      <c r="I99" s="8" t="s">
        <v>48</v>
      </c>
      <c r="J99" s="8">
        <f t="shared" ref="J99:J100" si="99">IF(ISERROR(W99*X99),"",W99*X99)</f>
        <v>32</v>
      </c>
      <c r="K99" s="14" t="str">
        <f>IF(ISERROR(VLOOKUP(Y99,'Directive OSH09 (FR)'!$T$6:$U$10,2,FALSE)),"",VLOOKUP(Y99,'Directive OSH09 (FR)'!$T$6:$U$10,2,FALSE))</f>
        <v>3-Moderé</v>
      </c>
      <c r="L99" s="126"/>
      <c r="M99" s="127"/>
      <c r="N99" s="27"/>
      <c r="O99" s="27"/>
      <c r="P99" s="27"/>
      <c r="Q99" s="57"/>
      <c r="R99" s="35"/>
      <c r="S99" s="7">
        <f t="shared" ref="S99:T100" ca="1" si="100">U99</f>
        <v>1</v>
      </c>
      <c r="T99" s="35">
        <f t="shared" ca="1" si="100"/>
        <v>1</v>
      </c>
      <c r="U99" s="3">
        <f ca="1">IF(A99="",0,IF(Q$96="",1,IF(Q$96+$U$90*365&lt;$U$1,1,0)))</f>
        <v>1</v>
      </c>
      <c r="V99" s="163">
        <f ca="1">IF(A99="",0,IF(Q$96="",1,IF(Q$96+$V$90*365&lt;$U$1,1,0)))</f>
        <v>1</v>
      </c>
      <c r="W99" s="162">
        <f>IF(ISERROR(VLOOKUP(H99,'Directive OSH09 (FR)'!$O$6:$P$10,2,FALSE)),"",VLOOKUP(H99,'Directive OSH09 (FR)'!$O$6:$P$10,2,FALSE))</f>
        <v>4</v>
      </c>
      <c r="X99" s="3">
        <f>IF(ISERROR(VLOOKUP(I99,'Directive OSH09 (FR)'!$O$13:$P$17,2,FALSE)),"",VLOOKUP(I99,'Directive OSH09 (FR)'!$O$13:$P$17,2,FALSE))</f>
        <v>8</v>
      </c>
      <c r="Y99" s="3">
        <f t="shared" ref="Y99:Y100" si="101">IF(J99="","",IF(J99&gt;=161,5,IF(J99&gt;=65,4,IF(J99&gt;=20,3,IF(J99&gt;=9,2,1)))))</f>
        <v>3</v>
      </c>
      <c r="Z99" s="210"/>
      <c r="AA99" s="418"/>
      <c r="AB99" s="418"/>
      <c r="AC99" s="420"/>
      <c r="AD99" s="667"/>
      <c r="AE99" s="651"/>
      <c r="AF99" s="314"/>
      <c r="AG99" s="8"/>
      <c r="AH99" s="8">
        <f t="shared" ref="AH99:AH100" si="102">IF(ISERROR(AU99*AV99),"",AU99*AV99)</f>
        <v>0</v>
      </c>
      <c r="AI99" s="653"/>
    </row>
    <row r="100" spans="1:35">
      <c r="A100" s="405"/>
      <c r="B100" s="62"/>
      <c r="C100" s="62"/>
      <c r="D100" s="62"/>
      <c r="E100" s="293"/>
      <c r="F100" s="282"/>
      <c r="G100" s="458"/>
      <c r="H100" s="61"/>
      <c r="I100" s="62"/>
      <c r="J100" s="62" t="str">
        <f t="shared" si="99"/>
        <v/>
      </c>
      <c r="K100" s="63" t="str">
        <f>IF(ISERROR(VLOOKUP(Y100,'Directive OSH09 (FR)'!$T$6:$U$10,2,FALSE)),"",VLOOKUP(Y100,'Directive OSH09 (FR)'!$T$6:$U$10,2,FALSE))</f>
        <v/>
      </c>
      <c r="L100" s="61"/>
      <c r="M100" s="64"/>
      <c r="N100" s="64"/>
      <c r="O100" s="64"/>
      <c r="P100" s="64"/>
      <c r="Q100" s="65"/>
      <c r="R100" s="66"/>
      <c r="S100" s="61">
        <f t="shared" si="100"/>
        <v>0</v>
      </c>
      <c r="T100" s="66">
        <f t="shared" si="100"/>
        <v>0</v>
      </c>
      <c r="U100" s="164">
        <f>IF(A100="",0,IF(Q$96="",1,IF(Q$96+$U$90*365&lt;$U$1,1,0)))</f>
        <v>0</v>
      </c>
      <c r="V100" s="165">
        <f>IF(A100="",0,IF(Q$96="",1,IF(Q$96+$V$90*365&lt;$U$1,1,0)))</f>
        <v>0</v>
      </c>
      <c r="W100" s="162" t="str">
        <f>IF(ISERROR(VLOOKUP(H100,'Directive OSH09 (FR)'!$O$6:$P$10,2,FALSE)),"",VLOOKUP(H100,'Directive OSH09 (FR)'!$O$6:$P$10,2,FALSE))</f>
        <v/>
      </c>
      <c r="X100" s="3" t="str">
        <f>IF(ISERROR(VLOOKUP(I100,'Directive OSH09 (FR)'!$O$13:$P$17,2,FALSE)),"",VLOOKUP(I100,'Directive OSH09 (FR)'!$O$13:$P$17,2,FALSE))</f>
        <v/>
      </c>
      <c r="Y100" s="3" t="str">
        <f t="shared" si="101"/>
        <v/>
      </c>
      <c r="Z100" s="196"/>
      <c r="AA100" s="418"/>
      <c r="AB100" s="418"/>
      <c r="AC100" s="420"/>
      <c r="AD100" s="667"/>
      <c r="AE100" s="651"/>
      <c r="AF100" s="642"/>
      <c r="AG100" s="62"/>
      <c r="AH100" s="62">
        <f t="shared" si="102"/>
        <v>0</v>
      </c>
      <c r="AI100" s="652"/>
    </row>
    <row r="101" spans="1:35" ht="14.25">
      <c r="A101" s="354" t="s">
        <v>287</v>
      </c>
      <c r="B101" s="391"/>
      <c r="C101" s="391"/>
      <c r="D101" s="391"/>
      <c r="E101" s="292"/>
      <c r="F101" s="281"/>
      <c r="G101" s="457"/>
      <c r="H101" s="454"/>
      <c r="I101" s="391"/>
      <c r="J101" s="391">
        <f>IF(SUM(J102:J106)=0,"",MAX(J102:J106))</f>
        <v>16</v>
      </c>
      <c r="K101" s="24" t="str">
        <f>IF(ISERROR(VLOOKUP(Y101,'Directive OSH09 (FR)'!$T$6:$U$10,2,FALSE)),"",VLOOKUP(Y101,'Directive OSH09 (FR)'!$T$6:$U$10,2,FALSE))</f>
        <v>2-Tolérable</v>
      </c>
      <c r="L101" s="43" t="str">
        <f>IF(ISERROR(VLOOKUP($A101,Dangers!$B$4:$G$1001,4,FALSE)),"ERR",IF(ISBLANK(VLOOKUP($A101,Dangers!$B$4:$G$1001,4,FALSE)),"","Yes"))</f>
        <v/>
      </c>
      <c r="M101" s="26" t="str">
        <f>IF(ISERROR(VLOOKUP($A101,Dangers!$B$4:$G$1001,6,FALSE)),"ERR",IF(ISBLANK((VLOOKUP($A101,Dangers!$B$4:$G$1001,6,FALSE))),"","Yes"))</f>
        <v/>
      </c>
      <c r="N101" s="26"/>
      <c r="O101" s="26"/>
      <c r="P101" s="26"/>
      <c r="Q101" s="132" t="str">
        <f>IF(OR(L101="Yes",M101="Yes"),MAX(Q102:Q106),"")</f>
        <v/>
      </c>
      <c r="R101" s="34"/>
      <c r="S101" s="43">
        <f>IF(L101="Yes",IF(SUM(S102:S106)=0,0,1),2)</f>
        <v>2</v>
      </c>
      <c r="T101" s="34">
        <f>IF(M101="Yes",IF(SUM(T102:T106)=0,0,1),2)</f>
        <v>2</v>
      </c>
      <c r="U101" s="160">
        <v>0</v>
      </c>
      <c r="V101" s="161">
        <v>0</v>
      </c>
      <c r="W101" s="162" t="str">
        <f>IF(ISERROR(VLOOKUP(H101,'Directive OSH09 (FR)'!$O$6:$P$10,2,FALSE)),"",VLOOKUP(H101,'Directive OSH09 (FR)'!$O$6:$P$10,2,FALSE))</f>
        <v/>
      </c>
      <c r="X101" s="3" t="str">
        <f>IF(ISERROR(VLOOKUP(I101,'Directive OSH09 (FR)'!$O$13:$P$17,2,FALSE)),"",VLOOKUP(I101,'Directive OSH09 (FR)'!$O$13:$P$17,2,FALSE))</f>
        <v/>
      </c>
      <c r="Y101" s="3">
        <f>IF(J101="","",IF(J101&gt;=161,5,IF(J101&gt;=65,4,IF(J101&gt;=20,3,IF(J101&gt;=9,2,1)))))</f>
        <v>2</v>
      </c>
      <c r="Z101" s="43"/>
      <c r="AA101" s="208"/>
      <c r="AB101" s="208"/>
      <c r="AC101" s="673"/>
      <c r="AD101" s="685"/>
      <c r="AE101" s="679"/>
      <c r="AF101" s="212"/>
      <c r="AG101" s="208"/>
      <c r="AH101" s="208" t="str">
        <f>IF(SUM(AH102:AH106)=0,"",MAX(AH102:AH106))</f>
        <v/>
      </c>
      <c r="AI101" s="655"/>
    </row>
    <row r="102" spans="1:35" ht="25.5">
      <c r="A102" s="260" t="s">
        <v>535</v>
      </c>
      <c r="B102" s="255" t="s">
        <v>536</v>
      </c>
      <c r="C102" s="8" t="s">
        <v>537</v>
      </c>
      <c r="D102" s="8" t="s">
        <v>538</v>
      </c>
      <c r="E102" s="266" t="s">
        <v>39</v>
      </c>
      <c r="F102" s="267">
        <v>6</v>
      </c>
      <c r="G102" s="256" t="s">
        <v>539</v>
      </c>
      <c r="H102" s="7" t="s">
        <v>38</v>
      </c>
      <c r="I102" s="8" t="s">
        <v>47</v>
      </c>
      <c r="J102" s="8">
        <f>IF(ISERROR(W102*X102),"",W102*X102)</f>
        <v>16</v>
      </c>
      <c r="K102" s="14" t="str">
        <f>IF(ISERROR(VLOOKUP(Y102,'Directive OSH09 (FR)'!$T$6:$U$10,2,FALSE)),"",VLOOKUP(Y102,'Directive OSH09 (FR)'!$T$6:$U$10,2,FALSE))</f>
        <v>2-Tolérable</v>
      </c>
      <c r="L102" s="126"/>
      <c r="M102" s="127"/>
      <c r="N102" s="27"/>
      <c r="O102" s="27"/>
      <c r="P102" s="27"/>
      <c r="Q102" s="57"/>
      <c r="R102" s="35"/>
      <c r="S102" s="7">
        <f t="shared" ref="S102:T106" si="103">U102</f>
        <v>1</v>
      </c>
      <c r="T102" s="35">
        <f t="shared" si="103"/>
        <v>1</v>
      </c>
      <c r="U102" s="3">
        <f>IF(A102="",0,IF(Q$101="",1,IF(Q$101+$U$90*365&lt;$U$1,1,0)))</f>
        <v>1</v>
      </c>
      <c r="V102" s="163">
        <f>IF(A102="",0,IF(Q$101="",1,IF(Q$101+$V$90*365&lt;$U$1,1,0)))</f>
        <v>1</v>
      </c>
      <c r="W102" s="162">
        <f>IF(ISERROR(VLOOKUP(H102,'Directive OSH09 (FR)'!$O$6:$P$10,2,FALSE)),"",VLOOKUP(H102,'Directive OSH09 (FR)'!$O$6:$P$10,2,FALSE))</f>
        <v>4</v>
      </c>
      <c r="X102" s="3">
        <f>IF(ISERROR(VLOOKUP(I102,'Directive OSH09 (FR)'!$O$13:$P$17,2,FALSE)),"",VLOOKUP(I102,'Directive OSH09 (FR)'!$O$13:$P$17,2,FALSE))</f>
        <v>4</v>
      </c>
      <c r="Y102" s="3">
        <f>IF(J102="","",IF(J102&gt;=161,5,IF(J102&gt;=65,4,IF(J102&gt;=20,3,IF(J102&gt;=9,2,1)))))</f>
        <v>2</v>
      </c>
      <c r="Z102" s="210" t="s">
        <v>540</v>
      </c>
      <c r="AA102" s="418"/>
      <c r="AB102" s="418"/>
      <c r="AC102" s="420"/>
      <c r="AD102" s="667"/>
      <c r="AE102" s="651"/>
      <c r="AF102" s="314"/>
      <c r="AG102" s="8"/>
      <c r="AH102" s="8">
        <f>IF(ISERROR(AU102*AV102),"",AU102*AV102)</f>
        <v>0</v>
      </c>
      <c r="AI102" s="647"/>
    </row>
    <row r="103" spans="1:35" ht="38.25">
      <c r="A103" s="261" t="s">
        <v>541</v>
      </c>
      <c r="B103" s="255" t="s">
        <v>542</v>
      </c>
      <c r="C103" s="8" t="s">
        <v>543</v>
      </c>
      <c r="D103" s="255" t="s">
        <v>544</v>
      </c>
      <c r="E103" s="266" t="s">
        <v>39</v>
      </c>
      <c r="F103" s="267">
        <v>6</v>
      </c>
      <c r="G103" s="256" t="s">
        <v>545</v>
      </c>
      <c r="H103" s="7" t="s">
        <v>38</v>
      </c>
      <c r="I103" s="8" t="s">
        <v>47</v>
      </c>
      <c r="J103" s="8">
        <f t="shared" ref="J103:J106" si="104">IF(ISERROR(W103*X103),"",W103*X103)</f>
        <v>16</v>
      </c>
      <c r="K103" s="14" t="str">
        <f>IF(ISERROR(VLOOKUP(Y103,'Directive OSH09 (FR)'!$T$6:$U$10,2,FALSE)),"",VLOOKUP(Y103,'Directive OSH09 (FR)'!$T$6:$U$10,2,FALSE))</f>
        <v>2-Tolérable</v>
      </c>
      <c r="L103" s="126"/>
      <c r="M103" s="127"/>
      <c r="N103" s="27"/>
      <c r="O103" s="27"/>
      <c r="P103" s="27"/>
      <c r="Q103" s="57"/>
      <c r="R103" s="35"/>
      <c r="S103" s="7">
        <f t="shared" si="103"/>
        <v>1</v>
      </c>
      <c r="T103" s="35">
        <f t="shared" si="103"/>
        <v>1</v>
      </c>
      <c r="U103" s="3">
        <f>IF(A103="",0,IF(Q$101="",1,IF(Q$101+$U$90*365&lt;$U$1,1,0)))</f>
        <v>1</v>
      </c>
      <c r="V103" s="163">
        <f>IF(A103="",0,IF(Q$101="",1,IF(Q$101+$V$90*365&lt;$U$1,1,0)))</f>
        <v>1</v>
      </c>
      <c r="W103" s="162">
        <f>IF(ISERROR(VLOOKUP(H103,'Directive OSH09 (FR)'!$O$6:$P$10,2,FALSE)),"",VLOOKUP(H103,'Directive OSH09 (FR)'!$O$6:$P$10,2,FALSE))</f>
        <v>4</v>
      </c>
      <c r="X103" s="3">
        <f>IF(ISERROR(VLOOKUP(I103,'Directive OSH09 (FR)'!$O$13:$P$17,2,FALSE)),"",VLOOKUP(I103,'Directive OSH09 (FR)'!$O$13:$P$17,2,FALSE))</f>
        <v>4</v>
      </c>
      <c r="Y103" s="3">
        <f t="shared" ref="Y103:Y106" si="105">IF(J103="","",IF(J103&gt;=161,5,IF(J103&gt;=65,4,IF(J103&gt;=20,3,IF(J103&gt;=9,2,1)))))</f>
        <v>2</v>
      </c>
      <c r="Z103" s="196"/>
      <c r="AA103" s="418"/>
      <c r="AB103" s="418"/>
      <c r="AC103" s="420"/>
      <c r="AD103" s="667"/>
      <c r="AE103" s="651"/>
      <c r="AF103" s="314"/>
      <c r="AG103" s="8"/>
      <c r="AH103" s="8">
        <f t="shared" ref="AH103:AH106" si="106">IF(ISERROR(AU103*AV103),"",AU103*AV103)</f>
        <v>0</v>
      </c>
      <c r="AI103" s="652"/>
    </row>
    <row r="104" spans="1:35" ht="38.25">
      <c r="A104" s="261" t="s">
        <v>541</v>
      </c>
      <c r="B104" s="255" t="s">
        <v>542</v>
      </c>
      <c r="C104" s="8" t="s">
        <v>546</v>
      </c>
      <c r="D104" s="8" t="s">
        <v>547</v>
      </c>
      <c r="E104" s="266" t="s">
        <v>39</v>
      </c>
      <c r="F104" s="267">
        <v>6</v>
      </c>
      <c r="G104" s="256" t="s">
        <v>545</v>
      </c>
      <c r="H104" s="7" t="s">
        <v>38</v>
      </c>
      <c r="I104" s="8" t="s">
        <v>47</v>
      </c>
      <c r="J104" s="8">
        <f t="shared" si="104"/>
        <v>16</v>
      </c>
      <c r="K104" s="14" t="str">
        <f>IF(ISERROR(VLOOKUP(Y104,'Directive OSH09 (FR)'!$T$6:$U$10,2,FALSE)),"",VLOOKUP(Y104,'Directive OSH09 (FR)'!$T$6:$U$10,2,FALSE))</f>
        <v>2-Tolérable</v>
      </c>
      <c r="L104" s="126"/>
      <c r="M104" s="127"/>
      <c r="N104" s="27"/>
      <c r="O104" s="27"/>
      <c r="P104" s="27"/>
      <c r="Q104" s="57"/>
      <c r="R104" s="35"/>
      <c r="S104" s="7">
        <f t="shared" si="103"/>
        <v>1</v>
      </c>
      <c r="T104" s="35">
        <f t="shared" si="103"/>
        <v>1</v>
      </c>
      <c r="U104" s="3">
        <f>IF(A104="",0,IF(Q$101="",1,IF(Q$101+$U$90*365&lt;$U$1,1,0)))</f>
        <v>1</v>
      </c>
      <c r="V104" s="163">
        <f>IF(A104="",0,IF(Q$101="",1,IF(Q$101+$V$90*365&lt;$U$1,1,0)))</f>
        <v>1</v>
      </c>
      <c r="W104" s="162">
        <f>IF(ISERROR(VLOOKUP(H104,'Directive OSH09 (FR)'!$O$6:$P$10,2,FALSE)),"",VLOOKUP(H104,'Directive OSH09 (FR)'!$O$6:$P$10,2,FALSE))</f>
        <v>4</v>
      </c>
      <c r="X104" s="3">
        <f>IF(ISERROR(VLOOKUP(I104,'Directive OSH09 (FR)'!$O$13:$P$17,2,FALSE)),"",VLOOKUP(I104,'Directive OSH09 (FR)'!$O$13:$P$17,2,FALSE))</f>
        <v>4</v>
      </c>
      <c r="Y104" s="3">
        <f t="shared" si="105"/>
        <v>2</v>
      </c>
      <c r="Z104" s="196"/>
      <c r="AA104" s="418"/>
      <c r="AB104" s="418"/>
      <c r="AC104" s="420"/>
      <c r="AD104" s="667"/>
      <c r="AE104" s="651"/>
      <c r="AF104" s="314"/>
      <c r="AG104" s="8"/>
      <c r="AH104" s="8">
        <f t="shared" si="106"/>
        <v>0</v>
      </c>
      <c r="AI104" s="652"/>
    </row>
    <row r="105" spans="1:35" ht="38.25">
      <c r="A105" s="261" t="s">
        <v>541</v>
      </c>
      <c r="B105" s="255" t="s">
        <v>542</v>
      </c>
      <c r="C105" s="8" t="s">
        <v>546</v>
      </c>
      <c r="D105" s="8" t="s">
        <v>548</v>
      </c>
      <c r="E105" s="266" t="s">
        <v>39</v>
      </c>
      <c r="F105" s="267">
        <v>6</v>
      </c>
      <c r="G105" s="256" t="s">
        <v>545</v>
      </c>
      <c r="H105" s="7" t="s">
        <v>38</v>
      </c>
      <c r="I105" s="8" t="s">
        <v>47</v>
      </c>
      <c r="J105" s="8">
        <f t="shared" si="104"/>
        <v>16</v>
      </c>
      <c r="K105" s="14" t="str">
        <f>IF(ISERROR(VLOOKUP(Y105,'Directive OSH09 (FR)'!$T$6:$U$10,2,FALSE)),"",VLOOKUP(Y105,'Directive OSH09 (FR)'!$T$6:$U$10,2,FALSE))</f>
        <v>2-Tolérable</v>
      </c>
      <c r="L105" s="126"/>
      <c r="M105" s="127"/>
      <c r="N105" s="27"/>
      <c r="O105" s="27"/>
      <c r="P105" s="27"/>
      <c r="Q105" s="57"/>
      <c r="R105" s="35"/>
      <c r="S105" s="7">
        <f t="shared" si="103"/>
        <v>1</v>
      </c>
      <c r="T105" s="35">
        <f t="shared" si="103"/>
        <v>1</v>
      </c>
      <c r="U105" s="3">
        <f>IF(A105="",0,IF(Q$101="",1,IF(Q$101+$U$90*365&lt;$U$1,1,0)))</f>
        <v>1</v>
      </c>
      <c r="V105" s="163">
        <f>IF(A105="",0,IF(Q$101="",1,IF(Q$101+$V$90*365&lt;$U$1,1,0)))</f>
        <v>1</v>
      </c>
      <c r="W105" s="162">
        <f>IF(ISERROR(VLOOKUP(H105,'Directive OSH09 (FR)'!$O$6:$P$10,2,FALSE)),"",VLOOKUP(H105,'Directive OSH09 (FR)'!$O$6:$P$10,2,FALSE))</f>
        <v>4</v>
      </c>
      <c r="X105" s="3">
        <f>IF(ISERROR(VLOOKUP(I105,'Directive OSH09 (FR)'!$O$13:$P$17,2,FALSE)),"",VLOOKUP(I105,'Directive OSH09 (FR)'!$O$13:$P$17,2,FALSE))</f>
        <v>4</v>
      </c>
      <c r="Y105" s="3">
        <f t="shared" si="105"/>
        <v>2</v>
      </c>
      <c r="Z105" s="196"/>
      <c r="AA105" s="418"/>
      <c r="AB105" s="418"/>
      <c r="AC105" s="420"/>
      <c r="AD105" s="667"/>
      <c r="AE105" s="651"/>
      <c r="AF105" s="314"/>
      <c r="AG105" s="8"/>
      <c r="AH105" s="8">
        <f t="shared" si="106"/>
        <v>0</v>
      </c>
      <c r="AI105" s="652"/>
    </row>
    <row r="106" spans="1:35">
      <c r="A106" s="405"/>
      <c r="B106" s="62"/>
      <c r="C106" s="62"/>
      <c r="D106" s="62"/>
      <c r="E106" s="293"/>
      <c r="F106" s="282"/>
      <c r="G106" s="458"/>
      <c r="H106" s="61"/>
      <c r="I106" s="62"/>
      <c r="J106" s="62" t="str">
        <f t="shared" si="104"/>
        <v/>
      </c>
      <c r="K106" s="63" t="str">
        <f>IF(ISERROR(VLOOKUP(Y106,'Directive OSH09 (FR)'!$T$6:$U$10,2,FALSE)),"",VLOOKUP(Y106,'Directive OSH09 (FR)'!$T$6:$U$10,2,FALSE))</f>
        <v/>
      </c>
      <c r="L106" s="61"/>
      <c r="M106" s="64"/>
      <c r="N106" s="64"/>
      <c r="O106" s="64"/>
      <c r="P106" s="64"/>
      <c r="Q106" s="65"/>
      <c r="R106" s="66"/>
      <c r="S106" s="61">
        <f t="shared" si="103"/>
        <v>0</v>
      </c>
      <c r="T106" s="66">
        <f t="shared" si="103"/>
        <v>0</v>
      </c>
      <c r="U106" s="164">
        <f>IF(A106="",0,IF(Q$101="",1,IF(Q$101+$U$90*365&lt;$U$1,1,0)))</f>
        <v>0</v>
      </c>
      <c r="V106" s="165">
        <f>IF(A106="",0,IF(Q$101="",1,IF(Q$101+$V$90*365&lt;$U$1,1,0)))</f>
        <v>0</v>
      </c>
      <c r="W106" s="162" t="str">
        <f>IF(ISERROR(VLOOKUP(H106,'Directive OSH09 (FR)'!$O$6:$P$10,2,FALSE)),"",VLOOKUP(H106,'Directive OSH09 (FR)'!$O$6:$P$10,2,FALSE))</f>
        <v/>
      </c>
      <c r="X106" s="3" t="str">
        <f>IF(ISERROR(VLOOKUP(I106,'Directive OSH09 (FR)'!$O$13:$P$17,2,FALSE)),"",VLOOKUP(I106,'Directive OSH09 (FR)'!$O$13:$P$17,2,FALSE))</f>
        <v/>
      </c>
      <c r="Y106" s="3" t="str">
        <f t="shared" si="105"/>
        <v/>
      </c>
      <c r="Z106" s="196"/>
      <c r="AA106" s="418"/>
      <c r="AB106" s="418"/>
      <c r="AC106" s="420"/>
      <c r="AD106" s="667"/>
      <c r="AE106" s="651"/>
      <c r="AF106" s="642"/>
      <c r="AG106" s="62"/>
      <c r="AH106" s="62">
        <f t="shared" si="106"/>
        <v>0</v>
      </c>
      <c r="AI106" s="652"/>
    </row>
    <row r="107" spans="1:35">
      <c r="A107" s="523" t="s">
        <v>289</v>
      </c>
      <c r="B107" s="391"/>
      <c r="C107" s="391"/>
      <c r="D107" s="391"/>
      <c r="E107" s="292"/>
      <c r="F107" s="281"/>
      <c r="G107" s="457"/>
      <c r="H107" s="454"/>
      <c r="I107" s="391"/>
      <c r="J107" s="391">
        <f>IF(SUM(J108:J112)=0,"",MAX(J108:J112))</f>
        <v>8</v>
      </c>
      <c r="K107" s="24" t="str">
        <f>IF(ISERROR(VLOOKUP(Y107,'Directive OSH09 (FR)'!$T$6:$U$10,2,FALSE)),"",VLOOKUP(Y107,'Directive OSH09 (FR)'!$T$6:$U$10,2,FALSE))</f>
        <v>1-Negligeable</v>
      </c>
      <c r="L107" s="43" t="str">
        <f>IF(ISERROR(VLOOKUP($A107,Dangers!$B$4:$G$1001,4,FALSE)),"ERR",IF(ISBLANK(VLOOKUP($A107,Dangers!$B$4:$G$1001,4,FALSE)),"","Yes"))</f>
        <v/>
      </c>
      <c r="M107" s="26" t="str">
        <f>IF(ISERROR(VLOOKUP($A107,Dangers!$B$4:$G$1001,6,FALSE)),"ERR",IF(ISBLANK((VLOOKUP($A107,Dangers!$B$4:$G$1001,6,FALSE))),"","Yes"))</f>
        <v/>
      </c>
      <c r="N107" s="26"/>
      <c r="O107" s="26"/>
      <c r="P107" s="26"/>
      <c r="Q107" s="132" t="str">
        <f>IF(OR(L107="Yes",M107="Yes"),MAX(Q108:Q112),"")</f>
        <v/>
      </c>
      <c r="R107" s="34"/>
      <c r="S107" s="43">
        <f>IF(L107="Yes",IF(SUM(S108:S112)=0,0,1),2)</f>
        <v>2</v>
      </c>
      <c r="T107" s="34">
        <f>IF(M107="Yes",IF(SUM(T108:T112)=0,0,1),2)</f>
        <v>2</v>
      </c>
      <c r="U107" s="160">
        <v>0</v>
      </c>
      <c r="V107" s="161">
        <v>0</v>
      </c>
      <c r="W107" s="162" t="str">
        <f>IF(ISERROR(VLOOKUP(H107,'Directive OSH09 (FR)'!$O$6:$P$10,2,FALSE)),"",VLOOKUP(H107,'Directive OSH09 (FR)'!$O$6:$P$10,2,FALSE))</f>
        <v/>
      </c>
      <c r="X107" s="3" t="str">
        <f>IF(ISERROR(VLOOKUP(I107,'Directive OSH09 (FR)'!$O$13:$P$17,2,FALSE)),"",VLOOKUP(I107,'Directive OSH09 (FR)'!$O$13:$P$17,2,FALSE))</f>
        <v/>
      </c>
      <c r="Y107" s="3">
        <f>IF(J107="","",IF(J107&gt;=161,5,IF(J107&gt;=65,4,IF(J107&gt;=20,3,IF(J107&gt;=9,2,1)))))</f>
        <v>1</v>
      </c>
      <c r="Z107" s="43"/>
      <c r="AA107" s="208"/>
      <c r="AB107" s="208"/>
      <c r="AC107" s="673"/>
      <c r="AD107" s="685"/>
      <c r="AE107" s="679"/>
      <c r="AF107" s="212"/>
      <c r="AG107" s="208"/>
      <c r="AH107" s="208" t="str">
        <f>IF(SUM(AH108:AH112)=0,"",MAX(AH108:AH112))</f>
        <v/>
      </c>
      <c r="AI107" s="655"/>
    </row>
    <row r="108" spans="1:35" ht="180.95" customHeight="1">
      <c r="A108" s="261" t="s">
        <v>549</v>
      </c>
      <c r="B108" s="255" t="s">
        <v>550</v>
      </c>
      <c r="C108" s="255" t="s">
        <v>551</v>
      </c>
      <c r="D108" s="255" t="s">
        <v>552</v>
      </c>
      <c r="E108" s="266" t="s">
        <v>39</v>
      </c>
      <c r="F108" s="267">
        <v>6</v>
      </c>
      <c r="G108" s="256" t="s">
        <v>553</v>
      </c>
      <c r="H108" s="7" t="s">
        <v>35</v>
      </c>
      <c r="I108" s="8" t="s">
        <v>47</v>
      </c>
      <c r="J108" s="8">
        <f>IF(ISERROR(W108*X108),"",W108*X108)</f>
        <v>8</v>
      </c>
      <c r="K108" s="14" t="str">
        <f>IF(ISERROR(VLOOKUP(Y108,'Directive OSH09 (FR)'!$T$6:$U$10,2,FALSE)),"",VLOOKUP(Y108,'Directive OSH09 (FR)'!$T$6:$U$10,2,FALSE))</f>
        <v>1-Negligeable</v>
      </c>
      <c r="L108" s="126"/>
      <c r="M108" s="127"/>
      <c r="N108" s="27"/>
      <c r="O108" s="27"/>
      <c r="P108" s="27"/>
      <c r="Q108" s="57"/>
      <c r="R108" s="35"/>
      <c r="S108" s="7">
        <f t="shared" ref="S108:T108" si="107">U108</f>
        <v>1</v>
      </c>
      <c r="T108" s="35">
        <f t="shared" si="107"/>
        <v>1</v>
      </c>
      <c r="U108" s="3">
        <f>IF(A108="",0,IF(Q$107="",1,IF(Q$107+$U$90*365&lt;$U$1,1,0)))</f>
        <v>1</v>
      </c>
      <c r="V108" s="163">
        <f>IF(A108="",0,IF(Q$107="",1,IF(Q$107+$V$90*365&lt;$U$1,1,0)))</f>
        <v>1</v>
      </c>
      <c r="W108" s="162">
        <f>IF(ISERROR(VLOOKUP(H108,'Directive OSH09 (FR)'!$O$6:$P$10,2,FALSE)),"",VLOOKUP(H108,'Directive OSH09 (FR)'!$O$6:$P$10,2,FALSE))</f>
        <v>2</v>
      </c>
      <c r="X108" s="3">
        <f>IF(ISERROR(VLOOKUP(I108,'Directive OSH09 (FR)'!$O$13:$P$17,2,FALSE)),"",VLOOKUP(I108,'Directive OSH09 (FR)'!$O$13:$P$17,2,FALSE))</f>
        <v>4</v>
      </c>
      <c r="Y108" s="3">
        <f>IF(J108="","",IF(J108&gt;=161,5,IF(J108&gt;=65,4,IF(J108&gt;=20,3,IF(J108&gt;=9,2,1)))))</f>
        <v>1</v>
      </c>
      <c r="Z108" s="210" t="s">
        <v>1311</v>
      </c>
      <c r="AA108" s="425" t="s">
        <v>555</v>
      </c>
      <c r="AB108" s="418"/>
      <c r="AC108" s="420"/>
      <c r="AD108" s="667"/>
      <c r="AE108" s="651"/>
      <c r="AF108" s="314"/>
      <c r="AG108" s="8"/>
      <c r="AH108" s="8">
        <f>IF(ISERROR(AU108*AV108),"",AU108*AV108)</f>
        <v>0</v>
      </c>
      <c r="AI108" s="653"/>
    </row>
    <row r="109" spans="1:35" ht="18">
      <c r="A109" s="261"/>
      <c r="B109" s="8"/>
      <c r="C109" s="8"/>
      <c r="D109" s="8"/>
      <c r="E109" s="266"/>
      <c r="F109" s="267"/>
      <c r="G109" s="321"/>
      <c r="H109" s="7"/>
      <c r="I109" s="8"/>
      <c r="J109" s="8" t="str">
        <f t="shared" ref="J109:J112" si="108">IF(ISERROR(W109*X109),"",W109*X109)</f>
        <v/>
      </c>
      <c r="K109" s="14" t="str">
        <f>IF(ISERROR(VLOOKUP(Y109,'Directive OSH09 (FR)'!$T$6:$U$10,2,FALSE)),"",VLOOKUP(Y109,'Directive OSH09 (FR)'!$T$6:$U$10,2,FALSE))</f>
        <v/>
      </c>
      <c r="L109" s="126"/>
      <c r="M109" s="127"/>
      <c r="N109" s="27"/>
      <c r="O109" s="27"/>
      <c r="P109" s="27"/>
      <c r="Q109" s="57"/>
      <c r="R109" s="35"/>
      <c r="S109" s="7">
        <f t="shared" ref="S109:T112" si="109">U109</f>
        <v>0</v>
      </c>
      <c r="T109" s="35">
        <f t="shared" si="109"/>
        <v>0</v>
      </c>
      <c r="U109" s="3">
        <f>IF(A109="",0,IF(Q$107="",1,IF(Q$107+$U$90*365&lt;$U$1,1,0)))</f>
        <v>0</v>
      </c>
      <c r="V109" s="163">
        <f>IF(A109="",0,IF(Q$107="",1,IF(Q$107+$V$90*365&lt;$U$1,1,0)))</f>
        <v>0</v>
      </c>
      <c r="W109" s="162" t="str">
        <f>IF(ISERROR(VLOOKUP(H109,'Directive OSH09 (FR)'!$O$6:$P$10,2,FALSE)),"",VLOOKUP(H109,'Directive OSH09 (FR)'!$O$6:$P$10,2,FALSE))</f>
        <v/>
      </c>
      <c r="X109" s="3" t="str">
        <f>IF(ISERROR(VLOOKUP(I109,'Directive OSH09 (FR)'!$O$13:$P$17,2,FALSE)),"",VLOOKUP(I109,'Directive OSH09 (FR)'!$O$13:$P$17,2,FALSE))</f>
        <v/>
      </c>
      <c r="Y109" s="3" t="str">
        <f t="shared" ref="Y109:Y112" si="110">IF(J109="","",IF(J109&gt;=161,5,IF(J109&gt;=65,4,IF(J109&gt;=20,3,IF(J109&gt;=9,2,1)))))</f>
        <v/>
      </c>
      <c r="Z109" s="557"/>
      <c r="AA109" s="418"/>
      <c r="AB109" s="418"/>
      <c r="AC109" s="420"/>
      <c r="AD109" s="667"/>
      <c r="AE109" s="651"/>
      <c r="AF109" s="314"/>
      <c r="AG109" s="8"/>
      <c r="AH109" s="8">
        <f t="shared" ref="AH109:AH112" si="111">IF(ISERROR(AU109*AV109),"",AU109*AV109)</f>
        <v>0</v>
      </c>
      <c r="AI109" s="652"/>
    </row>
    <row r="110" spans="1:35">
      <c r="A110" s="261"/>
      <c r="B110" s="8"/>
      <c r="C110" s="8"/>
      <c r="D110" s="8"/>
      <c r="E110" s="266"/>
      <c r="F110" s="267"/>
      <c r="G110" s="321"/>
      <c r="H110" s="7"/>
      <c r="I110" s="8"/>
      <c r="J110" s="8" t="str">
        <f t="shared" si="108"/>
        <v/>
      </c>
      <c r="K110" s="14" t="str">
        <f>IF(ISERROR(VLOOKUP(Y110,'Directive OSH09 (FR)'!$T$6:$U$10,2,FALSE)),"",VLOOKUP(Y110,'Directive OSH09 (FR)'!$T$6:$U$10,2,FALSE))</f>
        <v/>
      </c>
      <c r="L110" s="126"/>
      <c r="M110" s="127"/>
      <c r="N110" s="27"/>
      <c r="O110" s="27"/>
      <c r="P110" s="27"/>
      <c r="Q110" s="57"/>
      <c r="R110" s="35"/>
      <c r="S110" s="7">
        <f t="shared" si="109"/>
        <v>0</v>
      </c>
      <c r="T110" s="35">
        <f t="shared" si="109"/>
        <v>0</v>
      </c>
      <c r="U110" s="3">
        <f>IF(A110="",0,IF(Q$107="",1,IF(Q$107+$U$90*365&lt;$U$1,1,0)))</f>
        <v>0</v>
      </c>
      <c r="V110" s="163">
        <f>IF(A110="",0,IF(Q$107="",1,IF(Q$107+$V$90*365&lt;$U$1,1,0)))</f>
        <v>0</v>
      </c>
      <c r="W110" s="162" t="str">
        <f>IF(ISERROR(VLOOKUP(H110,'Directive OSH09 (FR)'!$O$6:$P$10,2,FALSE)),"",VLOOKUP(H110,'Directive OSH09 (FR)'!$O$6:$P$10,2,FALSE))</f>
        <v/>
      </c>
      <c r="X110" s="3" t="str">
        <f>IF(ISERROR(VLOOKUP(I110,'Directive OSH09 (FR)'!$O$13:$P$17,2,FALSE)),"",VLOOKUP(I110,'Directive OSH09 (FR)'!$O$13:$P$17,2,FALSE))</f>
        <v/>
      </c>
      <c r="Y110" s="3" t="str">
        <f t="shared" si="110"/>
        <v/>
      </c>
      <c r="Z110" s="196"/>
      <c r="AA110" s="418"/>
      <c r="AB110" s="418"/>
      <c r="AC110" s="420"/>
      <c r="AD110" s="667"/>
      <c r="AE110" s="651"/>
      <c r="AF110" s="314"/>
      <c r="AG110" s="8"/>
      <c r="AH110" s="8">
        <f t="shared" si="111"/>
        <v>0</v>
      </c>
      <c r="AI110" s="652"/>
    </row>
    <row r="111" spans="1:35" ht="5.25" customHeight="1">
      <c r="A111" s="261"/>
      <c r="B111" s="8"/>
      <c r="C111" s="8"/>
      <c r="D111" s="8"/>
      <c r="E111" s="266"/>
      <c r="F111" s="267"/>
      <c r="G111" s="321"/>
      <c r="H111" s="7"/>
      <c r="I111" s="8"/>
      <c r="J111" s="8" t="str">
        <f t="shared" si="108"/>
        <v/>
      </c>
      <c r="K111" s="14" t="str">
        <f>IF(ISERROR(VLOOKUP(Y111,'Directive OSH09 (FR)'!$T$6:$U$10,2,FALSE)),"",VLOOKUP(Y111,'Directive OSH09 (FR)'!$T$6:$U$10,2,FALSE))</f>
        <v/>
      </c>
      <c r="L111" s="126"/>
      <c r="M111" s="127"/>
      <c r="N111" s="27"/>
      <c r="O111" s="27"/>
      <c r="P111" s="27"/>
      <c r="Q111" s="57"/>
      <c r="R111" s="35"/>
      <c r="S111" s="7">
        <f t="shared" si="109"/>
        <v>0</v>
      </c>
      <c r="T111" s="35">
        <f t="shared" si="109"/>
        <v>0</v>
      </c>
      <c r="U111" s="3">
        <f>IF(A111="",0,IF(Q$107="",1,IF(Q$107+$U$90*365&lt;$U$1,1,0)))</f>
        <v>0</v>
      </c>
      <c r="V111" s="163">
        <f>IF(A111="",0,IF(Q$107="",1,IF(Q$107+$V$90*365&lt;$U$1,1,0)))</f>
        <v>0</v>
      </c>
      <c r="W111" s="162" t="str">
        <f>IF(ISERROR(VLOOKUP(H111,'Directive OSH09 (FR)'!$O$6:$P$10,2,FALSE)),"",VLOOKUP(H111,'Directive OSH09 (FR)'!$O$6:$P$10,2,FALSE))</f>
        <v/>
      </c>
      <c r="X111" s="3" t="str">
        <f>IF(ISERROR(VLOOKUP(I111,'Directive OSH09 (FR)'!$O$13:$P$17,2,FALSE)),"",VLOOKUP(I111,'Directive OSH09 (FR)'!$O$13:$P$17,2,FALSE))</f>
        <v/>
      </c>
      <c r="Y111" s="3" t="str">
        <f t="shared" si="110"/>
        <v/>
      </c>
      <c r="Z111" s="196"/>
      <c r="AA111" s="418"/>
      <c r="AB111" s="418"/>
      <c r="AC111" s="420"/>
      <c r="AD111" s="667"/>
      <c r="AE111" s="651"/>
      <c r="AF111" s="314"/>
      <c r="AG111" s="8"/>
      <c r="AH111" s="8">
        <f t="shared" si="111"/>
        <v>0</v>
      </c>
      <c r="AI111" s="652"/>
    </row>
    <row r="112" spans="1:35">
      <c r="A112" s="405"/>
      <c r="B112" s="62"/>
      <c r="C112" s="62"/>
      <c r="D112" s="62"/>
      <c r="E112" s="293"/>
      <c r="F112" s="282"/>
      <c r="G112" s="458"/>
      <c r="H112" s="61"/>
      <c r="I112" s="62"/>
      <c r="J112" s="62" t="str">
        <f t="shared" si="108"/>
        <v/>
      </c>
      <c r="K112" s="63" t="str">
        <f>IF(ISERROR(VLOOKUP(Y112,'Directive OSH09 (FR)'!$T$6:$U$10,2,FALSE)),"",VLOOKUP(Y112,'Directive OSH09 (FR)'!$T$6:$U$10,2,FALSE))</f>
        <v/>
      </c>
      <c r="L112" s="61"/>
      <c r="M112" s="64"/>
      <c r="N112" s="64"/>
      <c r="O112" s="64"/>
      <c r="P112" s="64"/>
      <c r="Q112" s="65"/>
      <c r="R112" s="66"/>
      <c r="S112" s="61">
        <f t="shared" si="109"/>
        <v>0</v>
      </c>
      <c r="T112" s="66">
        <f t="shared" si="109"/>
        <v>0</v>
      </c>
      <c r="U112" s="164">
        <f>IF(A112="",0,IF(Q$107="",1,IF(Q$107+$U$90*365&lt;$U$1,1,0)))</f>
        <v>0</v>
      </c>
      <c r="V112" s="165">
        <f>IF(A112="",0,IF(Q$107="",1,IF(Q$107+$V$90*365&lt;$U$1,1,0)))</f>
        <v>0</v>
      </c>
      <c r="W112" s="162" t="str">
        <f>IF(ISERROR(VLOOKUP(H112,'Directive OSH09 (FR)'!$O$6:$P$10,2,FALSE)),"",VLOOKUP(H112,'Directive OSH09 (FR)'!$O$6:$P$10,2,FALSE))</f>
        <v/>
      </c>
      <c r="X112" s="3" t="str">
        <f>IF(ISERROR(VLOOKUP(I112,'Directive OSH09 (FR)'!$O$13:$P$17,2,FALSE)),"",VLOOKUP(I112,'Directive OSH09 (FR)'!$O$13:$P$17,2,FALSE))</f>
        <v/>
      </c>
      <c r="Y112" s="3" t="str">
        <f t="shared" si="110"/>
        <v/>
      </c>
      <c r="Z112" s="196"/>
      <c r="AA112" s="418"/>
      <c r="AB112" s="418"/>
      <c r="AC112" s="420"/>
      <c r="AD112" s="667"/>
      <c r="AE112" s="651"/>
      <c r="AF112" s="642"/>
      <c r="AG112" s="62"/>
      <c r="AH112" s="62">
        <f t="shared" si="111"/>
        <v>0</v>
      </c>
      <c r="AI112" s="652"/>
    </row>
    <row r="113" spans="1:35">
      <c r="A113" s="523" t="s">
        <v>290</v>
      </c>
      <c r="B113" s="391"/>
      <c r="C113" s="391"/>
      <c r="D113" s="391"/>
      <c r="E113" s="292"/>
      <c r="F113" s="281"/>
      <c r="G113" s="457"/>
      <c r="H113" s="454"/>
      <c r="I113" s="391"/>
      <c r="J113" s="391">
        <f>IF(SUM(J114:J118)=0,"",MAX(J114:J118))</f>
        <v>8</v>
      </c>
      <c r="K113" s="24" t="str">
        <f>IF(ISERROR(VLOOKUP(Y113,'Directive OSH09 (FR)'!$T$6:$U$10,2,FALSE)),"",VLOOKUP(Y113,'Directive OSH09 (FR)'!$T$6:$U$10,2,FALSE))</f>
        <v>1-Negligeable</v>
      </c>
      <c r="L113" s="43" t="str">
        <f>IF(ISERROR(VLOOKUP($A113,Dangers!$B$4:$G$1001,4,FALSE)),"ERR",IF(ISBLANK(VLOOKUP($A113,Dangers!$B$4:$G$1001,4,FALSE)),"","Yes"))</f>
        <v/>
      </c>
      <c r="M113" s="26" t="str">
        <f>IF(ISERROR(VLOOKUP($A113,Dangers!$B$4:$G$1001,6,FALSE)),"ERR",IF(ISBLANK((VLOOKUP($A113,Dangers!$B$4:$G$1001,6,FALSE))),"","Yes"))</f>
        <v/>
      </c>
      <c r="N113" s="26"/>
      <c r="O113" s="26"/>
      <c r="P113" s="26"/>
      <c r="Q113" s="132" t="str">
        <f>IF(OR(L113="Yes",M113="Yes"),MAX(Q114:Q118),"")</f>
        <v/>
      </c>
      <c r="R113" s="34"/>
      <c r="S113" s="43">
        <f>IF(L113="Yes",IF(SUM(S114:S118)=0,0,1),2)</f>
        <v>2</v>
      </c>
      <c r="T113" s="34">
        <f>IF(M113="Yes",IF(SUM(T114:T118)=0,0,1),2)</f>
        <v>2</v>
      </c>
      <c r="U113" s="160">
        <v>0</v>
      </c>
      <c r="V113" s="161">
        <v>0</v>
      </c>
      <c r="W113" s="162" t="str">
        <f>IF(ISERROR(VLOOKUP(H113,'Directive OSH09 (FR)'!$O$6:$P$10,2,FALSE)),"",VLOOKUP(H113,'Directive OSH09 (FR)'!$O$6:$P$10,2,FALSE))</f>
        <v/>
      </c>
      <c r="X113" s="3" t="str">
        <f>IF(ISERROR(VLOOKUP(I113,'Directive OSH09 (FR)'!$O$13:$P$17,2,FALSE)),"",VLOOKUP(I113,'Directive OSH09 (FR)'!$O$13:$P$17,2,FALSE))</f>
        <v/>
      </c>
      <c r="Y113" s="3">
        <f>IF(J113="","",IF(J113&gt;=161,5,IF(J113&gt;=65,4,IF(J113&gt;=20,3,IF(J113&gt;=9,2,1)))))</f>
        <v>1</v>
      </c>
      <c r="Z113" s="43"/>
      <c r="AA113" s="208"/>
      <c r="AB113" s="208"/>
      <c r="AC113" s="673"/>
      <c r="AD113" s="685"/>
      <c r="AE113" s="679"/>
      <c r="AF113" s="212"/>
      <c r="AG113" s="208"/>
      <c r="AH113" s="208" t="str">
        <f>IF(SUM(AH114:AH118)=0,"",MAX(AH114:AH118))</f>
        <v/>
      </c>
      <c r="AI113" s="655"/>
    </row>
    <row r="114" spans="1:35" ht="38.25">
      <c r="A114" s="260" t="s">
        <v>556</v>
      </c>
      <c r="B114" s="8" t="s">
        <v>557</v>
      </c>
      <c r="C114" s="8" t="s">
        <v>558</v>
      </c>
      <c r="D114" s="8" t="s">
        <v>559</v>
      </c>
      <c r="E114" s="266" t="s">
        <v>39</v>
      </c>
      <c r="F114" s="267">
        <v>6</v>
      </c>
      <c r="G114" s="321" t="s">
        <v>560</v>
      </c>
      <c r="H114" s="7" t="s">
        <v>35</v>
      </c>
      <c r="I114" s="8" t="s">
        <v>47</v>
      </c>
      <c r="J114" s="8">
        <f>IF(ISERROR(W114*X114),"",W114*X114)</f>
        <v>8</v>
      </c>
      <c r="K114" s="14" t="str">
        <f>IF(ISERROR(VLOOKUP(Y114,'Directive OSH09 (FR)'!$T$6:$U$10,2,FALSE)),"",VLOOKUP(Y114,'Directive OSH09 (FR)'!$T$6:$U$10,2,FALSE))</f>
        <v>1-Negligeable</v>
      </c>
      <c r="L114" s="126"/>
      <c r="M114" s="127"/>
      <c r="N114" s="27"/>
      <c r="O114" s="27"/>
      <c r="P114" s="27"/>
      <c r="Q114" s="57"/>
      <c r="R114" s="35"/>
      <c r="S114" s="7">
        <f t="shared" ref="S114:T118" si="112">U114</f>
        <v>1</v>
      </c>
      <c r="T114" s="35">
        <f t="shared" si="112"/>
        <v>1</v>
      </c>
      <c r="U114" s="3">
        <f>IF(A114="",0,IF(Q$113="",1,IF(Q$113+$U$90*365&lt;$U$1,1,0)))</f>
        <v>1</v>
      </c>
      <c r="V114" s="163">
        <f>IF(A114="",0,IF(Q$113="",1,IF(Q$113+$V$90*365&lt;$U$1,1,0)))</f>
        <v>1</v>
      </c>
      <c r="W114" s="162">
        <f>IF(ISERROR(VLOOKUP(H114,'Directive OSH09 (FR)'!$O$6:$P$10,2,FALSE)),"",VLOOKUP(H114,'Directive OSH09 (FR)'!$O$6:$P$10,2,FALSE))</f>
        <v>2</v>
      </c>
      <c r="X114" s="3">
        <f>IF(ISERROR(VLOOKUP(I114,'Directive OSH09 (FR)'!$O$13:$P$17,2,FALSE)),"",VLOOKUP(I114,'Directive OSH09 (FR)'!$O$13:$P$17,2,FALSE))</f>
        <v>4</v>
      </c>
      <c r="Y114" s="3">
        <f>IF(J114="","",IF(J114&gt;=161,5,IF(J114&gt;=65,4,IF(J114&gt;=20,3,IF(J114&gt;=9,2,1)))))</f>
        <v>1</v>
      </c>
      <c r="Z114" s="196"/>
      <c r="AA114" s="418"/>
      <c r="AB114" s="418"/>
      <c r="AC114" s="420"/>
      <c r="AD114" s="667"/>
      <c r="AE114" s="651"/>
      <c r="AF114" s="314"/>
      <c r="AG114" s="8"/>
      <c r="AH114" s="8">
        <f>IF(ISERROR(AU114*AV114),"",AU114*AV114)</f>
        <v>0</v>
      </c>
      <c r="AI114" s="652"/>
    </row>
    <row r="115" spans="1:35">
      <c r="A115" s="261"/>
      <c r="B115" s="8"/>
      <c r="C115" s="8"/>
      <c r="D115" s="8"/>
      <c r="E115" s="266"/>
      <c r="F115" s="267"/>
      <c r="G115" s="321"/>
      <c r="H115" s="7"/>
      <c r="I115" s="8"/>
      <c r="J115" s="8" t="str">
        <f t="shared" ref="J115:J118" si="113">IF(ISERROR(W115*X115),"",W115*X115)</f>
        <v/>
      </c>
      <c r="K115" s="14" t="str">
        <f>IF(ISERROR(VLOOKUP(Y115,'Directive OSH09 (FR)'!$T$6:$U$10,2,FALSE)),"",VLOOKUP(Y115,'Directive OSH09 (FR)'!$T$6:$U$10,2,FALSE))</f>
        <v/>
      </c>
      <c r="L115" s="126"/>
      <c r="M115" s="127"/>
      <c r="N115" s="27"/>
      <c r="O115" s="27"/>
      <c r="P115" s="27"/>
      <c r="Q115" s="57"/>
      <c r="R115" s="35"/>
      <c r="S115" s="7">
        <f t="shared" si="112"/>
        <v>0</v>
      </c>
      <c r="T115" s="35">
        <f t="shared" si="112"/>
        <v>0</v>
      </c>
      <c r="U115" s="3">
        <f>IF(A115="",0,IF(Q$113="",1,IF(Q$113+$U$90*365&lt;$U$1,1,0)))</f>
        <v>0</v>
      </c>
      <c r="V115" s="163">
        <f>IF(A115="",0,IF(Q$113="",1,IF(Q$113+$V$90*365&lt;$U$1,1,0)))</f>
        <v>0</v>
      </c>
      <c r="W115" s="162" t="str">
        <f>IF(ISERROR(VLOOKUP(H115,'Directive OSH09 (FR)'!$O$6:$P$10,2,FALSE)),"",VLOOKUP(H115,'Directive OSH09 (FR)'!$O$6:$P$10,2,FALSE))</f>
        <v/>
      </c>
      <c r="X115" s="3" t="str">
        <f>IF(ISERROR(VLOOKUP(I115,'Directive OSH09 (FR)'!$O$13:$P$17,2,FALSE)),"",VLOOKUP(I115,'Directive OSH09 (FR)'!$O$13:$P$17,2,FALSE))</f>
        <v/>
      </c>
      <c r="Y115" s="3" t="str">
        <f t="shared" ref="Y115:Y118" si="114">IF(J115="","",IF(J115&gt;=161,5,IF(J115&gt;=65,4,IF(J115&gt;=20,3,IF(J115&gt;=9,2,1)))))</f>
        <v/>
      </c>
      <c r="Z115" s="196"/>
      <c r="AA115" s="418"/>
      <c r="AB115" s="418"/>
      <c r="AC115" s="420"/>
      <c r="AD115" s="667"/>
      <c r="AE115" s="651"/>
      <c r="AF115" s="314"/>
      <c r="AG115" s="8"/>
      <c r="AH115" s="8">
        <f t="shared" ref="AH115:AH118" si="115">IF(ISERROR(AU115*AV115),"",AU115*AV115)</f>
        <v>0</v>
      </c>
      <c r="AI115" s="652"/>
    </row>
    <row r="116" spans="1:35">
      <c r="A116" s="261"/>
      <c r="B116" s="8"/>
      <c r="C116" s="8"/>
      <c r="D116" s="8"/>
      <c r="E116" s="266"/>
      <c r="F116" s="267"/>
      <c r="G116" s="321"/>
      <c r="H116" s="7"/>
      <c r="I116" s="8"/>
      <c r="J116" s="8" t="str">
        <f t="shared" si="113"/>
        <v/>
      </c>
      <c r="K116" s="14" t="str">
        <f>IF(ISERROR(VLOOKUP(Y116,'Directive OSH09 (FR)'!$T$6:$U$10,2,FALSE)),"",VLOOKUP(Y116,'Directive OSH09 (FR)'!$T$6:$U$10,2,FALSE))</f>
        <v/>
      </c>
      <c r="L116" s="126"/>
      <c r="M116" s="127"/>
      <c r="N116" s="27"/>
      <c r="O116" s="27"/>
      <c r="P116" s="27"/>
      <c r="Q116" s="57"/>
      <c r="R116" s="35"/>
      <c r="S116" s="7">
        <f t="shared" si="112"/>
        <v>0</v>
      </c>
      <c r="T116" s="35">
        <f t="shared" si="112"/>
        <v>0</v>
      </c>
      <c r="U116" s="3">
        <f>IF(A116="",0,IF(Q$113="",1,IF(Q$113+$U$90*365&lt;$U$1,1,0)))</f>
        <v>0</v>
      </c>
      <c r="V116" s="163">
        <f>IF(A116="",0,IF(Q$113="",1,IF(Q$113+$V$90*365&lt;$U$1,1,0)))</f>
        <v>0</v>
      </c>
      <c r="W116" s="162" t="str">
        <f>IF(ISERROR(VLOOKUP(H116,'Directive OSH09 (FR)'!$O$6:$P$10,2,FALSE)),"",VLOOKUP(H116,'Directive OSH09 (FR)'!$O$6:$P$10,2,FALSE))</f>
        <v/>
      </c>
      <c r="X116" s="3" t="str">
        <f>IF(ISERROR(VLOOKUP(I116,'Directive OSH09 (FR)'!$O$13:$P$17,2,FALSE)),"",VLOOKUP(I116,'Directive OSH09 (FR)'!$O$13:$P$17,2,FALSE))</f>
        <v/>
      </c>
      <c r="Y116" s="3" t="str">
        <f t="shared" si="114"/>
        <v/>
      </c>
      <c r="Z116" s="196"/>
      <c r="AA116" s="418"/>
      <c r="AB116" s="418"/>
      <c r="AC116" s="420"/>
      <c r="AD116" s="667"/>
      <c r="AE116" s="651"/>
      <c r="AF116" s="314"/>
      <c r="AG116" s="8"/>
      <c r="AH116" s="8">
        <f t="shared" si="115"/>
        <v>0</v>
      </c>
      <c r="AI116" s="652"/>
    </row>
    <row r="117" spans="1:35" ht="5.25" customHeight="1">
      <c r="A117" s="261"/>
      <c r="B117" s="8"/>
      <c r="C117" s="8"/>
      <c r="D117" s="8"/>
      <c r="E117" s="266"/>
      <c r="F117" s="267"/>
      <c r="G117" s="321"/>
      <c r="H117" s="7"/>
      <c r="I117" s="8"/>
      <c r="J117" s="8" t="str">
        <f t="shared" si="113"/>
        <v/>
      </c>
      <c r="K117" s="14" t="str">
        <f>IF(ISERROR(VLOOKUP(Y117,'Directive OSH09 (FR)'!$T$6:$U$10,2,FALSE)),"",VLOOKUP(Y117,'Directive OSH09 (FR)'!$T$6:$U$10,2,FALSE))</f>
        <v/>
      </c>
      <c r="L117" s="126"/>
      <c r="M117" s="127"/>
      <c r="N117" s="27"/>
      <c r="O117" s="27"/>
      <c r="P117" s="27"/>
      <c r="Q117" s="57"/>
      <c r="R117" s="35"/>
      <c r="S117" s="7">
        <f t="shared" si="112"/>
        <v>0</v>
      </c>
      <c r="T117" s="35">
        <f t="shared" si="112"/>
        <v>0</v>
      </c>
      <c r="U117" s="3">
        <f>IF(A117="",0,IF(Q$113="",1,IF(Q$113+$U$90*365&lt;$U$1,1,0)))</f>
        <v>0</v>
      </c>
      <c r="V117" s="163">
        <f>IF(A117="",0,IF(Q$113="",1,IF(Q$113+$V$90*365&lt;$U$1,1,0)))</f>
        <v>0</v>
      </c>
      <c r="W117" s="162" t="str">
        <f>IF(ISERROR(VLOOKUP(H117,'Directive OSH09 (FR)'!$O$6:$P$10,2,FALSE)),"",VLOOKUP(H117,'Directive OSH09 (FR)'!$O$6:$P$10,2,FALSE))</f>
        <v/>
      </c>
      <c r="X117" s="3" t="str">
        <f>IF(ISERROR(VLOOKUP(I117,'Directive OSH09 (FR)'!$O$13:$P$17,2,FALSE)),"",VLOOKUP(I117,'Directive OSH09 (FR)'!$O$13:$P$17,2,FALSE))</f>
        <v/>
      </c>
      <c r="Y117" s="3" t="str">
        <f t="shared" si="114"/>
        <v/>
      </c>
      <c r="Z117" s="196"/>
      <c r="AA117" s="418"/>
      <c r="AB117" s="418"/>
      <c r="AC117" s="420"/>
      <c r="AD117" s="667"/>
      <c r="AE117" s="651"/>
      <c r="AF117" s="314"/>
      <c r="AG117" s="8"/>
      <c r="AH117" s="8">
        <f t="shared" si="115"/>
        <v>0</v>
      </c>
      <c r="AI117" s="652"/>
    </row>
    <row r="118" spans="1:35">
      <c r="A118" s="405"/>
      <c r="B118" s="62"/>
      <c r="C118" s="62"/>
      <c r="D118" s="62"/>
      <c r="E118" s="293"/>
      <c r="F118" s="282"/>
      <c r="G118" s="458"/>
      <c r="H118" s="61"/>
      <c r="I118" s="62"/>
      <c r="J118" s="62" t="str">
        <f t="shared" si="113"/>
        <v/>
      </c>
      <c r="K118" s="63" t="str">
        <f>IF(ISERROR(VLOOKUP(Y118,'Directive OSH09 (FR)'!$T$6:$U$10,2,FALSE)),"",VLOOKUP(Y118,'Directive OSH09 (FR)'!$T$6:$U$10,2,FALSE))</f>
        <v/>
      </c>
      <c r="L118" s="61"/>
      <c r="M118" s="64"/>
      <c r="N118" s="64"/>
      <c r="O118" s="64"/>
      <c r="P118" s="64"/>
      <c r="Q118" s="65"/>
      <c r="R118" s="66"/>
      <c r="S118" s="61">
        <f t="shared" si="112"/>
        <v>0</v>
      </c>
      <c r="T118" s="66">
        <f t="shared" si="112"/>
        <v>0</v>
      </c>
      <c r="U118" s="164">
        <f>IF(A118="",0,IF(Q$113="",1,IF(Q$113+$U$90*365&lt;$U$1,1,0)))</f>
        <v>0</v>
      </c>
      <c r="V118" s="165">
        <f>IF(A118="",0,IF(Q$113="",1,IF(Q$113+$V$90*365&lt;$U$1,1,0)))</f>
        <v>0</v>
      </c>
      <c r="W118" s="162" t="str">
        <f>IF(ISERROR(VLOOKUP(H118,'Directive OSH09 (FR)'!$O$6:$P$10,2,FALSE)),"",VLOOKUP(H118,'Directive OSH09 (FR)'!$O$6:$P$10,2,FALSE))</f>
        <v/>
      </c>
      <c r="X118" s="3" t="str">
        <f>IF(ISERROR(VLOOKUP(I118,'Directive OSH09 (FR)'!$O$13:$P$17,2,FALSE)),"",VLOOKUP(I118,'Directive OSH09 (FR)'!$O$13:$P$17,2,FALSE))</f>
        <v/>
      </c>
      <c r="Y118" s="3" t="str">
        <f t="shared" si="114"/>
        <v/>
      </c>
      <c r="Z118" s="196"/>
      <c r="AA118" s="418"/>
      <c r="AB118" s="418"/>
      <c r="AC118" s="420"/>
      <c r="AD118" s="667"/>
      <c r="AE118" s="651"/>
      <c r="AF118" s="642"/>
      <c r="AG118" s="62"/>
      <c r="AH118" s="62">
        <f t="shared" si="115"/>
        <v>0</v>
      </c>
      <c r="AI118" s="652"/>
    </row>
    <row r="119" spans="1:35">
      <c r="A119" s="523" t="s">
        <v>291</v>
      </c>
      <c r="B119" s="391"/>
      <c r="C119" s="391"/>
      <c r="D119" s="391"/>
      <c r="E119" s="292"/>
      <c r="F119" s="281"/>
      <c r="G119" s="457"/>
      <c r="H119" s="454"/>
      <c r="I119" s="391"/>
      <c r="J119" s="391" t="str">
        <f>IF(SUM(J120:J124)=0,"",MAX(J120:J124))</f>
        <v/>
      </c>
      <c r="K119" s="24" t="str">
        <f>IF(ISERROR(VLOOKUP(Y119,'Directive OSH09 (FR)'!$T$6:$U$10,2,FALSE)),"",VLOOKUP(Y119,'Directive OSH09 (FR)'!$T$6:$U$10,2,FALSE))</f>
        <v/>
      </c>
      <c r="L119" s="43" t="str">
        <f>IF(ISERROR(VLOOKUP($A119,Dangers!$B$4:$G$1001,4,FALSE)),"ERR",IF(ISBLANK(VLOOKUP($A119,Dangers!$B$4:$G$1001,4,FALSE)),"","Yes"))</f>
        <v/>
      </c>
      <c r="M119" s="26" t="str">
        <f>IF(ISERROR(VLOOKUP($A119,Dangers!$B$4:$G$1001,6,FALSE)),"ERR",IF(ISBLANK((VLOOKUP($A119,Dangers!$B$4:$G$1001,6,FALSE))),"","Yes"))</f>
        <v/>
      </c>
      <c r="N119" s="26"/>
      <c r="O119" s="26"/>
      <c r="P119" s="26"/>
      <c r="Q119" s="132" t="str">
        <f>IF(OR(L119="Yes",M119="Yes"),MAX(Q120:Q124),"")</f>
        <v/>
      </c>
      <c r="R119" s="34"/>
      <c r="S119" s="43">
        <f>IF(L119="Yes",IF(SUM(S120:S124)=0,0,1),2)</f>
        <v>2</v>
      </c>
      <c r="T119" s="34">
        <f>IF(M119="Yes",IF(SUM(T120:T124)=0,0,1),2)</f>
        <v>2</v>
      </c>
      <c r="U119" s="160">
        <v>0</v>
      </c>
      <c r="V119" s="161">
        <v>0</v>
      </c>
      <c r="W119" s="162" t="str">
        <f>IF(ISERROR(VLOOKUP(H119,'Directive OSH09 (FR)'!$O$6:$P$10,2,FALSE)),"",VLOOKUP(H119,'Directive OSH09 (FR)'!$O$6:$P$10,2,FALSE))</f>
        <v/>
      </c>
      <c r="X119" s="3" t="str">
        <f>IF(ISERROR(VLOOKUP(I119,'Directive OSH09 (FR)'!$O$13:$P$17,2,FALSE)),"",VLOOKUP(I119,'Directive OSH09 (FR)'!$O$13:$P$17,2,FALSE))</f>
        <v/>
      </c>
      <c r="Y119" s="3" t="str">
        <f>IF(J119="","",IF(J119&gt;=161,5,IF(J119&gt;=65,4,IF(J119&gt;=20,3,IF(J119&gt;=9,2,1)))))</f>
        <v/>
      </c>
      <c r="Z119" s="43"/>
      <c r="AA119" s="208"/>
      <c r="AB119" s="208"/>
      <c r="AC119" s="673"/>
      <c r="AD119" s="685"/>
      <c r="AE119" s="679"/>
      <c r="AF119" s="212"/>
      <c r="AG119" s="208"/>
      <c r="AH119" s="208" t="str">
        <f>IF(SUM(AH120:AH124)=0,"",MAX(AH120:AH124))</f>
        <v/>
      </c>
      <c r="AI119" s="655"/>
    </row>
    <row r="120" spans="1:35">
      <c r="A120" s="260" t="s">
        <v>463</v>
      </c>
      <c r="B120" s="8"/>
      <c r="C120" s="8"/>
      <c r="D120" s="8"/>
      <c r="E120" s="266"/>
      <c r="F120" s="267"/>
      <c r="G120" s="321"/>
      <c r="H120" s="7"/>
      <c r="I120" s="8"/>
      <c r="J120" s="8" t="str">
        <f>IF(ISERROR(W120*X120),"",W120*X120)</f>
        <v/>
      </c>
      <c r="K120" s="14" t="str">
        <f>IF(ISERROR(VLOOKUP(Y120,'Directive OSH09 (FR)'!$T$6:$U$10,2,FALSE)),"",VLOOKUP(Y120,'Directive OSH09 (FR)'!$T$6:$U$10,2,FALSE))</f>
        <v/>
      </c>
      <c r="L120" s="126"/>
      <c r="M120" s="127"/>
      <c r="N120" s="27"/>
      <c r="O120" s="27"/>
      <c r="P120" s="27"/>
      <c r="Q120" s="57"/>
      <c r="R120" s="35"/>
      <c r="S120" s="7">
        <f t="shared" ref="S120:T124" si="116">U120</f>
        <v>1</v>
      </c>
      <c r="T120" s="35">
        <f t="shared" si="116"/>
        <v>1</v>
      </c>
      <c r="U120" s="3">
        <f>IF(A120="",0,IF(Q$119="",1,IF(Q$119+$U$90*365&lt;$U$1,1,0)))</f>
        <v>1</v>
      </c>
      <c r="V120" s="163">
        <f>IF(A120="",0,IF(Q$119="",1,IF(Q$119+$V$90*365&lt;$U$1,1,0)))</f>
        <v>1</v>
      </c>
      <c r="W120" s="162" t="str">
        <f>IF(ISERROR(VLOOKUP(H120,'Directive OSH09 (FR)'!$O$6:$P$10,2,FALSE)),"",VLOOKUP(H120,'Directive OSH09 (FR)'!$O$6:$P$10,2,FALSE))</f>
        <v/>
      </c>
      <c r="X120" s="3" t="str">
        <f>IF(ISERROR(VLOOKUP(I120,'Directive OSH09 (FR)'!$O$13:$P$17,2,FALSE)),"",VLOOKUP(I120,'Directive OSH09 (FR)'!$O$13:$P$17,2,FALSE))</f>
        <v/>
      </c>
      <c r="Y120" s="3" t="str">
        <f>IF(J120="","",IF(J120&gt;=161,5,IF(J120&gt;=65,4,IF(J120&gt;=20,3,IF(J120&gt;=9,2,1)))))</f>
        <v/>
      </c>
      <c r="Z120" s="196"/>
      <c r="AA120" s="418"/>
      <c r="AB120" s="418"/>
      <c r="AC120" s="420"/>
      <c r="AD120" s="667"/>
      <c r="AE120" s="651"/>
      <c r="AF120" s="314"/>
      <c r="AG120" s="8"/>
      <c r="AH120" s="8">
        <f>IF(ISERROR(AU120*AV120),"",AU120*AV120)</f>
        <v>0</v>
      </c>
      <c r="AI120" s="652"/>
    </row>
    <row r="121" spans="1:35">
      <c r="A121" s="261"/>
      <c r="B121" s="8"/>
      <c r="C121" s="8"/>
      <c r="D121" s="8"/>
      <c r="E121" s="266"/>
      <c r="F121" s="267"/>
      <c r="G121" s="321"/>
      <c r="H121" s="7"/>
      <c r="I121" s="8"/>
      <c r="J121" s="8" t="str">
        <f t="shared" ref="J121:J124" si="117">IF(ISERROR(W121*X121),"",W121*X121)</f>
        <v/>
      </c>
      <c r="K121" s="14" t="str">
        <f>IF(ISERROR(VLOOKUP(Y121,'Directive OSH09 (FR)'!$T$6:$U$10,2,FALSE)),"",VLOOKUP(Y121,'Directive OSH09 (FR)'!$T$6:$U$10,2,FALSE))</f>
        <v/>
      </c>
      <c r="L121" s="126"/>
      <c r="M121" s="127"/>
      <c r="N121" s="27"/>
      <c r="O121" s="27"/>
      <c r="P121" s="27"/>
      <c r="Q121" s="57"/>
      <c r="R121" s="35"/>
      <c r="S121" s="7">
        <f t="shared" si="116"/>
        <v>0</v>
      </c>
      <c r="T121" s="35">
        <f t="shared" si="116"/>
        <v>0</v>
      </c>
      <c r="U121" s="3">
        <f>IF(A121="",0,IF(Q$119="",1,IF(Q$119+$U$90*365&lt;$U$1,1,0)))</f>
        <v>0</v>
      </c>
      <c r="V121" s="163">
        <f>IF(A121="",0,IF(Q$119="",1,IF(Q$119+$V$90*365&lt;$U$1,1,0)))</f>
        <v>0</v>
      </c>
      <c r="W121" s="162" t="str">
        <f>IF(ISERROR(VLOOKUP(H121,'Directive OSH09 (FR)'!$O$6:$P$10,2,FALSE)),"",VLOOKUP(H121,'Directive OSH09 (FR)'!$O$6:$P$10,2,FALSE))</f>
        <v/>
      </c>
      <c r="X121" s="3" t="str">
        <f>IF(ISERROR(VLOOKUP(I121,'Directive OSH09 (FR)'!$O$13:$P$17,2,FALSE)),"",VLOOKUP(I121,'Directive OSH09 (FR)'!$O$13:$P$17,2,FALSE))</f>
        <v/>
      </c>
      <c r="Y121" s="3" t="str">
        <f t="shared" ref="Y121:Y124" si="118">IF(J121="","",IF(J121&gt;=161,5,IF(J121&gt;=65,4,IF(J121&gt;=20,3,IF(J121&gt;=9,2,1)))))</f>
        <v/>
      </c>
      <c r="Z121" s="196"/>
      <c r="AA121" s="418"/>
      <c r="AB121" s="418"/>
      <c r="AC121" s="420"/>
      <c r="AD121" s="667"/>
      <c r="AE121" s="651"/>
      <c r="AF121" s="314"/>
      <c r="AG121" s="8"/>
      <c r="AH121" s="8">
        <f t="shared" ref="AH121:AH124" si="119">IF(ISERROR(AU121*AV121),"",AU121*AV121)</f>
        <v>0</v>
      </c>
      <c r="AI121" s="652"/>
    </row>
    <row r="122" spans="1:35">
      <c r="A122" s="261"/>
      <c r="B122" s="8"/>
      <c r="C122" s="8"/>
      <c r="D122" s="8"/>
      <c r="E122" s="266"/>
      <c r="F122" s="267"/>
      <c r="G122" s="321"/>
      <c r="H122" s="7"/>
      <c r="I122" s="8"/>
      <c r="J122" s="8" t="str">
        <f t="shared" si="117"/>
        <v/>
      </c>
      <c r="K122" s="14" t="str">
        <f>IF(ISERROR(VLOOKUP(Y122,'Directive OSH09 (FR)'!$T$6:$U$10,2,FALSE)),"",VLOOKUP(Y122,'Directive OSH09 (FR)'!$T$6:$U$10,2,FALSE))</f>
        <v/>
      </c>
      <c r="L122" s="126"/>
      <c r="M122" s="127"/>
      <c r="N122" s="27"/>
      <c r="O122" s="27"/>
      <c r="P122" s="27"/>
      <c r="Q122" s="57"/>
      <c r="R122" s="35"/>
      <c r="S122" s="7">
        <f t="shared" si="116"/>
        <v>0</v>
      </c>
      <c r="T122" s="35">
        <f t="shared" si="116"/>
        <v>0</v>
      </c>
      <c r="U122" s="3">
        <f>IF(A122="",0,IF(Q$119="",1,IF(Q$119+$U$90*365&lt;$U$1,1,0)))</f>
        <v>0</v>
      </c>
      <c r="V122" s="163">
        <f>IF(A122="",0,IF(Q$119="",1,IF(Q$119+$V$90*365&lt;$U$1,1,0)))</f>
        <v>0</v>
      </c>
      <c r="W122" s="162" t="str">
        <f>IF(ISERROR(VLOOKUP(H122,'Directive OSH09 (FR)'!$O$6:$P$10,2,FALSE)),"",VLOOKUP(H122,'Directive OSH09 (FR)'!$O$6:$P$10,2,FALSE))</f>
        <v/>
      </c>
      <c r="X122" s="3" t="str">
        <f>IF(ISERROR(VLOOKUP(I122,'Directive OSH09 (FR)'!$O$13:$P$17,2,FALSE)),"",VLOOKUP(I122,'Directive OSH09 (FR)'!$O$13:$P$17,2,FALSE))</f>
        <v/>
      </c>
      <c r="Y122" s="3" t="str">
        <f t="shared" si="118"/>
        <v/>
      </c>
      <c r="Z122" s="196"/>
      <c r="AA122" s="418"/>
      <c r="AB122" s="418"/>
      <c r="AC122" s="420"/>
      <c r="AD122" s="667"/>
      <c r="AE122" s="651"/>
      <c r="AF122" s="314"/>
      <c r="AG122" s="8"/>
      <c r="AH122" s="8">
        <f t="shared" si="119"/>
        <v>0</v>
      </c>
      <c r="AI122" s="652"/>
    </row>
    <row r="123" spans="1:35" ht="5.25" customHeight="1">
      <c r="A123" s="261"/>
      <c r="B123" s="8"/>
      <c r="C123" s="8"/>
      <c r="D123" s="8"/>
      <c r="E123" s="266"/>
      <c r="F123" s="267"/>
      <c r="G123" s="321"/>
      <c r="H123" s="7"/>
      <c r="I123" s="8"/>
      <c r="J123" s="8" t="str">
        <f t="shared" si="117"/>
        <v/>
      </c>
      <c r="K123" s="14" t="str">
        <f>IF(ISERROR(VLOOKUP(Y123,'Directive OSH09 (FR)'!$T$6:$U$10,2,FALSE)),"",VLOOKUP(Y123,'Directive OSH09 (FR)'!$T$6:$U$10,2,FALSE))</f>
        <v/>
      </c>
      <c r="L123" s="126"/>
      <c r="M123" s="127"/>
      <c r="N123" s="27"/>
      <c r="O123" s="27"/>
      <c r="P123" s="27"/>
      <c r="Q123" s="57"/>
      <c r="R123" s="35"/>
      <c r="S123" s="7">
        <f t="shared" si="116"/>
        <v>0</v>
      </c>
      <c r="T123" s="35">
        <f t="shared" si="116"/>
        <v>0</v>
      </c>
      <c r="U123" s="3">
        <f>IF(A123="",0,IF(Q$119="",1,IF(Q$119+$U$90*365&lt;$U$1,1,0)))</f>
        <v>0</v>
      </c>
      <c r="V123" s="163">
        <f>IF(A123="",0,IF(Q$119="",1,IF(Q$119+$V$90*365&lt;$U$1,1,0)))</f>
        <v>0</v>
      </c>
      <c r="W123" s="162" t="str">
        <f>IF(ISERROR(VLOOKUP(H123,'Directive OSH09 (FR)'!$O$6:$P$10,2,FALSE)),"",VLOOKUP(H123,'Directive OSH09 (FR)'!$O$6:$P$10,2,FALSE))</f>
        <v/>
      </c>
      <c r="X123" s="3" t="str">
        <f>IF(ISERROR(VLOOKUP(I123,'Directive OSH09 (FR)'!$O$13:$P$17,2,FALSE)),"",VLOOKUP(I123,'Directive OSH09 (FR)'!$O$13:$P$17,2,FALSE))</f>
        <v/>
      </c>
      <c r="Y123" s="3" t="str">
        <f t="shared" si="118"/>
        <v/>
      </c>
      <c r="Z123" s="196"/>
      <c r="AA123" s="418"/>
      <c r="AB123" s="418"/>
      <c r="AC123" s="420"/>
      <c r="AD123" s="667"/>
      <c r="AE123" s="651"/>
      <c r="AF123" s="314"/>
      <c r="AG123" s="8"/>
      <c r="AH123" s="8">
        <f t="shared" si="119"/>
        <v>0</v>
      </c>
      <c r="AI123" s="652"/>
    </row>
    <row r="124" spans="1:35">
      <c r="A124" s="405"/>
      <c r="B124" s="62"/>
      <c r="C124" s="62"/>
      <c r="D124" s="62"/>
      <c r="E124" s="293"/>
      <c r="F124" s="282"/>
      <c r="G124" s="458"/>
      <c r="H124" s="61"/>
      <c r="I124" s="62"/>
      <c r="J124" s="62" t="str">
        <f t="shared" si="117"/>
        <v/>
      </c>
      <c r="K124" s="63" t="str">
        <f>IF(ISERROR(VLOOKUP(Y124,'Directive OSH09 (FR)'!$T$6:$U$10,2,FALSE)),"",VLOOKUP(Y124,'Directive OSH09 (FR)'!$T$6:$U$10,2,FALSE))</f>
        <v/>
      </c>
      <c r="L124" s="61"/>
      <c r="M124" s="64"/>
      <c r="N124" s="64"/>
      <c r="O124" s="64"/>
      <c r="P124" s="64"/>
      <c r="Q124" s="65"/>
      <c r="R124" s="66"/>
      <c r="S124" s="61">
        <f t="shared" si="116"/>
        <v>0</v>
      </c>
      <c r="T124" s="66">
        <f t="shared" si="116"/>
        <v>0</v>
      </c>
      <c r="U124" s="164">
        <f>IF(A124="",0,IF(Q$119="",1,IF(Q$119+$U$90*365&lt;$U$1,1,0)))</f>
        <v>0</v>
      </c>
      <c r="V124" s="165">
        <f>IF(A124="",0,IF(Q$119="",1,IF(Q$119+$V$90*365&lt;$U$1,1,0)))</f>
        <v>0</v>
      </c>
      <c r="W124" s="162" t="str">
        <f>IF(ISERROR(VLOOKUP(H124,'Directive OSH09 (FR)'!$O$6:$P$10,2,FALSE)),"",VLOOKUP(H124,'Directive OSH09 (FR)'!$O$6:$P$10,2,FALSE))</f>
        <v/>
      </c>
      <c r="X124" s="3" t="str">
        <f>IF(ISERROR(VLOOKUP(I124,'Directive OSH09 (FR)'!$O$13:$P$17,2,FALSE)),"",VLOOKUP(I124,'Directive OSH09 (FR)'!$O$13:$P$17,2,FALSE))</f>
        <v/>
      </c>
      <c r="Y124" s="3" t="str">
        <f t="shared" si="118"/>
        <v/>
      </c>
      <c r="Z124" s="196"/>
      <c r="AA124" s="418"/>
      <c r="AB124" s="418"/>
      <c r="AC124" s="420"/>
      <c r="AD124" s="667"/>
      <c r="AE124" s="651"/>
      <c r="AF124" s="642"/>
      <c r="AG124" s="62"/>
      <c r="AH124" s="62">
        <f t="shared" si="119"/>
        <v>0</v>
      </c>
      <c r="AI124" s="652"/>
    </row>
    <row r="125" spans="1:35">
      <c r="A125" s="354" t="s">
        <v>340</v>
      </c>
      <c r="B125" s="391"/>
      <c r="C125" s="391"/>
      <c r="D125" s="391"/>
      <c r="E125" s="292"/>
      <c r="F125" s="281"/>
      <c r="G125" s="457"/>
      <c r="H125" s="454"/>
      <c r="I125" s="391"/>
      <c r="J125" s="391">
        <f>IF(SUM(J126:J132)=0,"",MAX(J126:J132))</f>
        <v>16</v>
      </c>
      <c r="K125" s="24" t="str">
        <f>IF(ISERROR(VLOOKUP(Y125,'Directive OSH09 (FR)'!$T$6:$U$10,2,FALSE)),"",VLOOKUP(Y125,'Directive OSH09 (FR)'!$T$6:$U$10,2,FALSE))</f>
        <v>2-Tolérable</v>
      </c>
      <c r="L125" s="43" t="str">
        <f>IF(ISERROR(VLOOKUP($A125,Dangers!$B$4:$G$1001,4,FALSE)),"ERR",IF(ISBLANK(VLOOKUP($A125,Dangers!$B$4:$G$1001,4,FALSE)),"","Yes"))</f>
        <v>ERR</v>
      </c>
      <c r="M125" s="26" t="str">
        <f>IF(ISERROR(VLOOKUP($A125,Dangers!$B$4:$G$1001,6,FALSE)),"ERR",IF(ISBLANK((VLOOKUP($A125,Dangers!$B$4:$G$1001,6,FALSE))),"","Yes"))</f>
        <v>ERR</v>
      </c>
      <c r="N125" s="26"/>
      <c r="O125" s="26"/>
      <c r="P125" s="26"/>
      <c r="Q125" s="132" t="str">
        <f>IF(OR(L125="Yes",M125="Yes"),MAX(Q126:Q128),"")</f>
        <v/>
      </c>
      <c r="R125" s="34"/>
      <c r="S125" s="43">
        <f>IF(L125="Yes",IF(SUM(S126:S128)=0,0,1),2)</f>
        <v>2</v>
      </c>
      <c r="T125" s="34">
        <f>IF(M125="Yes",IF(SUM(T126:T128)=0,0,1),2)</f>
        <v>2</v>
      </c>
      <c r="U125" s="160">
        <v>0</v>
      </c>
      <c r="V125" s="161">
        <v>0</v>
      </c>
      <c r="W125" s="162" t="str">
        <f>IF(ISERROR(VLOOKUP(H125,'Directive OSH09 (FR)'!$O$6:$P$10,2,FALSE)),"",VLOOKUP(H125,'Directive OSH09 (FR)'!$O$6:$P$10,2,FALSE))</f>
        <v/>
      </c>
      <c r="X125" s="3" t="str">
        <f>IF(ISERROR(VLOOKUP(I125,'Directive OSH09 (FR)'!$O$13:$P$17,2,FALSE)),"",VLOOKUP(I125,'Directive OSH09 (FR)'!$O$13:$P$17,2,FALSE))</f>
        <v/>
      </c>
      <c r="Y125" s="3">
        <f>IF(J125="","",IF(J125&gt;=161,5,IF(J125&gt;=65,4,IF(J125&gt;=20,3,IF(J125&gt;=9,2,1)))))</f>
        <v>2</v>
      </c>
      <c r="Z125" s="43"/>
      <c r="AA125" s="208"/>
      <c r="AB125" s="208"/>
      <c r="AC125" s="673"/>
      <c r="AD125" s="685"/>
      <c r="AE125" s="679"/>
      <c r="AF125" s="212"/>
      <c r="AG125" s="208"/>
      <c r="AH125" s="208" t="str">
        <f>IF(SUM(AH126:AH128)=0,"",MAX(AH126:AH128))</f>
        <v/>
      </c>
      <c r="AI125" s="655"/>
    </row>
    <row r="126" spans="1:35" ht="63.75">
      <c r="A126" s="261" t="s">
        <v>424</v>
      </c>
      <c r="B126" s="255" t="s">
        <v>561</v>
      </c>
      <c r="C126" s="255" t="s">
        <v>562</v>
      </c>
      <c r="D126" s="255" t="s">
        <v>563</v>
      </c>
      <c r="E126" s="266" t="s">
        <v>36</v>
      </c>
      <c r="F126" s="267">
        <v>6</v>
      </c>
      <c r="G126" s="256" t="s">
        <v>564</v>
      </c>
      <c r="H126" s="7" t="s">
        <v>38</v>
      </c>
      <c r="I126" s="8" t="s">
        <v>47</v>
      </c>
      <c r="J126" s="8">
        <f>IF(ISERROR(W126*X126),"",W126*X126)</f>
        <v>16</v>
      </c>
      <c r="K126" s="14" t="str">
        <f>IF(ISERROR(VLOOKUP(Y126,'Directive OSH09 (FR)'!$T$6:$U$10,2,FALSE)),"",VLOOKUP(Y126,'Directive OSH09 (FR)'!$T$6:$U$10,2,FALSE))</f>
        <v>2-Tolérable</v>
      </c>
      <c r="L126" s="126"/>
      <c r="M126" s="127"/>
      <c r="N126" s="27"/>
      <c r="O126" s="27"/>
      <c r="P126" s="27"/>
      <c r="Q126" s="57"/>
      <c r="R126" s="35"/>
      <c r="S126" s="7">
        <f t="shared" ref="S126:T129" si="120">U126</f>
        <v>1</v>
      </c>
      <c r="T126" s="35">
        <f t="shared" si="120"/>
        <v>1</v>
      </c>
      <c r="U126" s="3">
        <f t="shared" ref="U126:U131" si="121">IF(A126="",0,IF(Q$125="",1,IF(Q$125+$U$90*365&lt;$U$1,1,0)))</f>
        <v>1</v>
      </c>
      <c r="V126" s="163">
        <f t="shared" ref="V126:V131" si="122">IF(A126="",0,IF(Q$125="",1,IF(Q$125+$V$90*365&lt;$U$1,1,0)))</f>
        <v>1</v>
      </c>
      <c r="W126" s="162">
        <f>IF(ISERROR(VLOOKUP(H126,'Directive OSH09 (FR)'!$O$6:$P$10,2,FALSE)),"",VLOOKUP(H126,'Directive OSH09 (FR)'!$O$6:$P$10,2,FALSE))</f>
        <v>4</v>
      </c>
      <c r="X126" s="3">
        <f>IF(ISERROR(VLOOKUP(I126,'Directive OSH09 (FR)'!$O$13:$P$17,2,FALSE)),"",VLOOKUP(I126,'Directive OSH09 (FR)'!$O$13:$P$17,2,FALSE))</f>
        <v>4</v>
      </c>
      <c r="Y126" s="3">
        <f>IF(J126="","",IF(J126&gt;=161,5,IF(J126&gt;=65,4,IF(J126&gt;=20,3,IF(J126&gt;=9,2,1)))))</f>
        <v>2</v>
      </c>
      <c r="Z126" s="210" t="s">
        <v>565</v>
      </c>
      <c r="AA126" s="418"/>
      <c r="AB126" s="418"/>
      <c r="AC126" s="420"/>
      <c r="AD126" s="667"/>
      <c r="AE126" s="651"/>
      <c r="AF126" s="314"/>
      <c r="AG126" s="8"/>
      <c r="AH126" s="8">
        <f>IF(ISERROR(AU126*AV126),"",AU126*AV126)</f>
        <v>0</v>
      </c>
      <c r="AI126" s="653"/>
    </row>
    <row r="127" spans="1:35" ht="126.75" customHeight="1">
      <c r="A127" s="261" t="s">
        <v>424</v>
      </c>
      <c r="B127" s="8" t="s">
        <v>430</v>
      </c>
      <c r="C127" s="255" t="s">
        <v>566</v>
      </c>
      <c r="D127" s="255" t="s">
        <v>567</v>
      </c>
      <c r="E127" s="266" t="s">
        <v>36</v>
      </c>
      <c r="F127" s="267">
        <v>6</v>
      </c>
      <c r="G127" s="256" t="s">
        <v>564</v>
      </c>
      <c r="H127" s="7" t="s">
        <v>35</v>
      </c>
      <c r="I127" s="8" t="s">
        <v>47</v>
      </c>
      <c r="J127" s="8">
        <f>IF(ISERROR(W127*X127),"",W127*X127)</f>
        <v>8</v>
      </c>
      <c r="K127" s="14" t="str">
        <f>IF(ISERROR(VLOOKUP(Y127,'Directive OSH09 (FR)'!$T$6:$U$10,2,FALSE)),"",VLOOKUP(Y127,'Directive OSH09 (FR)'!$T$6:$U$10,2,FALSE))</f>
        <v>1-Negligeable</v>
      </c>
      <c r="L127" s="126"/>
      <c r="M127" s="127"/>
      <c r="N127" s="27"/>
      <c r="O127" s="27"/>
      <c r="P127" s="27"/>
      <c r="Q127" s="57"/>
      <c r="R127" s="35"/>
      <c r="S127" s="7">
        <f t="shared" si="120"/>
        <v>1</v>
      </c>
      <c r="T127" s="35">
        <f t="shared" si="120"/>
        <v>1</v>
      </c>
      <c r="U127" s="3">
        <f t="shared" si="121"/>
        <v>1</v>
      </c>
      <c r="V127" s="163">
        <f t="shared" si="122"/>
        <v>1</v>
      </c>
      <c r="W127" s="162">
        <f>IF(ISERROR(VLOOKUP(H127,'Directive OSH09 (FR)'!$O$6:$P$10,2,FALSE)),"",VLOOKUP(H127,'Directive OSH09 (FR)'!$O$6:$P$10,2,FALSE))</f>
        <v>2</v>
      </c>
      <c r="X127" s="3">
        <f>IF(ISERROR(VLOOKUP(I127,'Directive OSH09 (FR)'!$O$13:$P$17,2,FALSE)),"",VLOOKUP(I127,'Directive OSH09 (FR)'!$O$13:$P$17,2,FALSE))</f>
        <v>4</v>
      </c>
      <c r="Y127" s="3">
        <f>IF(J127="","",IF(J127&gt;=161,5,IF(J127&gt;=65,4,IF(J127&gt;=20,3,IF(J127&gt;=9,2,1)))))</f>
        <v>1</v>
      </c>
      <c r="Z127" s="196" t="s">
        <v>568</v>
      </c>
      <c r="AA127" s="418"/>
      <c r="AB127" s="418"/>
      <c r="AC127" s="420"/>
      <c r="AD127" s="667"/>
      <c r="AE127" s="651"/>
      <c r="AF127" s="314"/>
      <c r="AG127" s="8"/>
      <c r="AH127" s="8">
        <f>IF(ISERROR(AU127*AV127),"",AU127*AV127)</f>
        <v>0</v>
      </c>
      <c r="AI127" s="653"/>
    </row>
    <row r="128" spans="1:35" ht="76.5">
      <c r="A128" s="261" t="s">
        <v>424</v>
      </c>
      <c r="B128" s="8" t="s">
        <v>430</v>
      </c>
      <c r="C128" s="255" t="s">
        <v>569</v>
      </c>
      <c r="D128" s="255" t="s">
        <v>570</v>
      </c>
      <c r="E128" s="266" t="s">
        <v>36</v>
      </c>
      <c r="F128" s="267">
        <v>6</v>
      </c>
      <c r="G128" s="256" t="s">
        <v>564</v>
      </c>
      <c r="H128" s="7" t="s">
        <v>35</v>
      </c>
      <c r="I128" s="8" t="s">
        <v>47</v>
      </c>
      <c r="J128" s="8">
        <f t="shared" ref="J128:J129" si="123">IF(ISERROR(W128*X128),"",W128*X128)</f>
        <v>8</v>
      </c>
      <c r="K128" s="14" t="str">
        <f>IF(ISERROR(VLOOKUP(Y128,'Directive OSH09 (FR)'!$T$6:$U$10,2,FALSE)),"",VLOOKUP(Y128,'Directive OSH09 (FR)'!$T$6:$U$10,2,FALSE))</f>
        <v>1-Negligeable</v>
      </c>
      <c r="L128" s="126"/>
      <c r="M128" s="127"/>
      <c r="N128" s="27"/>
      <c r="O128" s="27"/>
      <c r="P128" s="27"/>
      <c r="Q128" s="57"/>
      <c r="R128" s="35"/>
      <c r="S128" s="7">
        <f t="shared" si="120"/>
        <v>1</v>
      </c>
      <c r="T128" s="35">
        <f t="shared" si="120"/>
        <v>1</v>
      </c>
      <c r="U128" s="3">
        <f t="shared" si="121"/>
        <v>1</v>
      </c>
      <c r="V128" s="163">
        <f t="shared" si="122"/>
        <v>1</v>
      </c>
      <c r="W128" s="162">
        <f>IF(ISERROR(VLOOKUP(H128,'Directive OSH09 (FR)'!$O$6:$P$10,2,FALSE)),"",VLOOKUP(H128,'Directive OSH09 (FR)'!$O$6:$P$10,2,FALSE))</f>
        <v>2</v>
      </c>
      <c r="X128" s="3">
        <f>IF(ISERROR(VLOOKUP(I128,'Directive OSH09 (FR)'!$O$13:$P$17,2,FALSE)),"",VLOOKUP(I128,'Directive OSH09 (FR)'!$O$13:$P$17,2,FALSE))</f>
        <v>4</v>
      </c>
      <c r="Y128" s="3">
        <f t="shared" ref="Y128:Y129" si="124">IF(J128="","",IF(J128&gt;=161,5,IF(J128&gt;=65,4,IF(J128&gt;=20,3,IF(J128&gt;=9,2,1)))))</f>
        <v>1</v>
      </c>
      <c r="Z128" s="196" t="s">
        <v>568</v>
      </c>
      <c r="AA128" s="418"/>
      <c r="AB128" s="418"/>
      <c r="AC128" s="420"/>
      <c r="AD128" s="667"/>
      <c r="AE128" s="651"/>
      <c r="AF128" s="314"/>
      <c r="AG128" s="8"/>
      <c r="AH128" s="8"/>
      <c r="AI128" s="653"/>
    </row>
    <row r="129" spans="1:207" ht="123" customHeight="1">
      <c r="A129" s="261" t="s">
        <v>424</v>
      </c>
      <c r="B129" s="8" t="s">
        <v>434</v>
      </c>
      <c r="C129" s="255" t="s">
        <v>571</v>
      </c>
      <c r="D129" s="255" t="s">
        <v>572</v>
      </c>
      <c r="E129" s="266" t="s">
        <v>36</v>
      </c>
      <c r="F129" s="267">
        <v>6</v>
      </c>
      <c r="G129" s="256" t="s">
        <v>573</v>
      </c>
      <c r="H129" s="7" t="s">
        <v>35</v>
      </c>
      <c r="I129" s="8" t="s">
        <v>48</v>
      </c>
      <c r="J129" s="8">
        <f t="shared" si="123"/>
        <v>16</v>
      </c>
      <c r="K129" s="14" t="str">
        <f>IF(ISERROR(VLOOKUP(Y129,'Directive OSH09 (FR)'!$T$6:$U$10,2,FALSE)),"",VLOOKUP(Y129,'Directive OSH09 (FR)'!$T$6:$U$10,2,FALSE))</f>
        <v>2-Tolérable</v>
      </c>
      <c r="L129" s="126"/>
      <c r="M129" s="127"/>
      <c r="N129" s="27"/>
      <c r="O129" s="27"/>
      <c r="P129" s="27"/>
      <c r="Q129" s="57"/>
      <c r="R129" s="35"/>
      <c r="S129" s="7">
        <f t="shared" si="120"/>
        <v>1</v>
      </c>
      <c r="T129" s="35">
        <f t="shared" si="120"/>
        <v>1</v>
      </c>
      <c r="U129" s="3">
        <f t="shared" si="121"/>
        <v>1</v>
      </c>
      <c r="V129" s="163">
        <f t="shared" si="122"/>
        <v>1</v>
      </c>
      <c r="W129" s="162">
        <f>IF(ISERROR(VLOOKUP(H129,'Directive OSH09 (FR)'!$O$6:$P$10,2,FALSE)),"",VLOOKUP(H129,'Directive OSH09 (FR)'!$O$6:$P$10,2,FALSE))</f>
        <v>2</v>
      </c>
      <c r="X129" s="3">
        <f>IF(ISERROR(VLOOKUP(I129,'Directive OSH09 (FR)'!$O$13:$P$17,2,FALSE)),"",VLOOKUP(I129,'Directive OSH09 (FR)'!$O$13:$P$17,2,FALSE))</f>
        <v>8</v>
      </c>
      <c r="Y129" s="3">
        <f t="shared" si="124"/>
        <v>2</v>
      </c>
      <c r="Z129" s="196" t="s">
        <v>568</v>
      </c>
      <c r="AA129" s="418"/>
      <c r="AB129" s="418"/>
      <c r="AC129" s="420"/>
      <c r="AD129" s="667"/>
      <c r="AE129" s="651"/>
      <c r="AF129" s="314"/>
      <c r="AG129" s="8"/>
      <c r="AH129" s="8">
        <f t="shared" ref="AH129" si="125">IF(ISERROR(AU129*AV129),"",AU129*AV129)</f>
        <v>0</v>
      </c>
      <c r="AI129" s="653"/>
    </row>
    <row r="130" spans="1:207" ht="146.25" customHeight="1">
      <c r="A130" s="261" t="s">
        <v>424</v>
      </c>
      <c r="B130" s="8" t="s">
        <v>434</v>
      </c>
      <c r="C130" s="255" t="s">
        <v>574</v>
      </c>
      <c r="D130" s="255" t="s">
        <v>575</v>
      </c>
      <c r="E130" s="266" t="s">
        <v>36</v>
      </c>
      <c r="F130" s="267">
        <v>6</v>
      </c>
      <c r="G130" s="256" t="s">
        <v>564</v>
      </c>
      <c r="H130" s="7" t="s">
        <v>35</v>
      </c>
      <c r="I130" s="8" t="s">
        <v>47</v>
      </c>
      <c r="J130" s="8">
        <f>IF(ISERROR(W130*X130),"",W130*X130)</f>
        <v>8</v>
      </c>
      <c r="K130" s="14" t="str">
        <f>IF(ISERROR(VLOOKUP(Y130,'Directive OSH09 (FR)'!$T$6:$U$10,2,FALSE)),"",VLOOKUP(Y130,'Directive OSH09 (FR)'!$T$6:$U$10,2,FALSE))</f>
        <v>1-Negligeable</v>
      </c>
      <c r="L130" s="126"/>
      <c r="M130" s="127"/>
      <c r="N130" s="27"/>
      <c r="O130" s="27"/>
      <c r="P130" s="27"/>
      <c r="Q130" s="57"/>
      <c r="R130" s="35"/>
      <c r="S130" s="7">
        <f t="shared" ref="S130:T132" si="126">U130</f>
        <v>1</v>
      </c>
      <c r="T130" s="35">
        <f t="shared" si="126"/>
        <v>1</v>
      </c>
      <c r="U130" s="3">
        <f t="shared" si="121"/>
        <v>1</v>
      </c>
      <c r="V130" s="163">
        <f t="shared" si="122"/>
        <v>1</v>
      </c>
      <c r="W130" s="162">
        <f>IF(ISERROR(VLOOKUP(H130,'Directive OSH09 (FR)'!$O$6:$P$10,2,FALSE)),"",VLOOKUP(H130,'Directive OSH09 (FR)'!$O$6:$P$10,2,FALSE))</f>
        <v>2</v>
      </c>
      <c r="X130" s="3">
        <f>IF(ISERROR(VLOOKUP(I130,'Directive OSH09 (FR)'!$O$13:$P$17,2,FALSE)),"",VLOOKUP(I130,'Directive OSH09 (FR)'!$O$13:$P$17,2,FALSE))</f>
        <v>4</v>
      </c>
      <c r="Y130" s="3">
        <f>IF(J130="","",IF(J130&gt;=161,5,IF(J130&gt;=65,4,IF(J130&gt;=20,3,IF(J130&gt;=9,2,1)))))</f>
        <v>1</v>
      </c>
      <c r="Z130" s="210" t="s">
        <v>429</v>
      </c>
      <c r="AA130" s="418"/>
      <c r="AB130" s="418"/>
      <c r="AC130" s="420"/>
      <c r="AD130" s="667"/>
      <c r="AE130" s="651"/>
      <c r="AF130" s="314"/>
      <c r="AG130" s="8"/>
      <c r="AH130" s="8"/>
      <c r="AI130" s="653"/>
    </row>
    <row r="131" spans="1:207" ht="110.25" customHeight="1">
      <c r="A131" s="261" t="s">
        <v>424</v>
      </c>
      <c r="B131" s="255" t="s">
        <v>576</v>
      </c>
      <c r="C131" s="255" t="s">
        <v>577</v>
      </c>
      <c r="D131" s="255" t="s">
        <v>578</v>
      </c>
      <c r="E131" s="266" t="s">
        <v>36</v>
      </c>
      <c r="F131" s="267">
        <v>6</v>
      </c>
      <c r="G131" s="256" t="s">
        <v>579</v>
      </c>
      <c r="H131" s="7" t="s">
        <v>35</v>
      </c>
      <c r="I131" s="8" t="s">
        <v>48</v>
      </c>
      <c r="J131" s="8">
        <f>IF(ISERROR(W131*X131),"",W131*X131)</f>
        <v>16</v>
      </c>
      <c r="K131" s="14" t="str">
        <f>IF(ISERROR(VLOOKUP(Y131,'Directive OSH09 (FR)'!$T$6:$U$10,2,FALSE)),"",VLOOKUP(Y131,'Directive OSH09 (FR)'!$T$6:$U$10,2,FALSE))</f>
        <v>2-Tolérable</v>
      </c>
      <c r="L131" s="126"/>
      <c r="M131" s="127"/>
      <c r="N131" s="27"/>
      <c r="O131" s="27"/>
      <c r="P131" s="27"/>
      <c r="Q131" s="57"/>
      <c r="R131" s="35"/>
      <c r="S131" s="7">
        <f t="shared" si="126"/>
        <v>1</v>
      </c>
      <c r="T131" s="35">
        <f t="shared" si="126"/>
        <v>1</v>
      </c>
      <c r="U131" s="3">
        <f t="shared" si="121"/>
        <v>1</v>
      </c>
      <c r="V131" s="163">
        <f t="shared" si="122"/>
        <v>1</v>
      </c>
      <c r="W131" s="162">
        <f>IF(ISERROR(VLOOKUP(H131,'Directive OSH09 (FR)'!$O$6:$P$10,2,FALSE)),"",VLOOKUP(H131,'Directive OSH09 (FR)'!$O$6:$P$10,2,FALSE))</f>
        <v>2</v>
      </c>
      <c r="X131" s="3">
        <f>IF(ISERROR(VLOOKUP(I131,'Directive OSH09 (FR)'!$O$13:$P$17,2,FALSE)),"",VLOOKUP(I131,'Directive OSH09 (FR)'!$O$13:$P$17,2,FALSE))</f>
        <v>8</v>
      </c>
      <c r="Y131" s="3">
        <f>IF(J131="","",IF(J131&gt;=161,5,IF(J131&gt;=65,4,IF(J131&gt;=20,3,IF(J131&gt;=9,2,1)))))</f>
        <v>2</v>
      </c>
      <c r="Z131" s="196" t="s">
        <v>568</v>
      </c>
      <c r="AA131" s="418"/>
      <c r="AB131" s="418"/>
      <c r="AC131" s="420"/>
      <c r="AD131" s="667"/>
      <c r="AE131" s="651"/>
      <c r="AF131" s="314"/>
      <c r="AG131" s="8"/>
      <c r="AH131" s="8"/>
      <c r="AI131" s="653"/>
    </row>
    <row r="132" spans="1:207" ht="51">
      <c r="A132" s="261" t="s">
        <v>424</v>
      </c>
      <c r="B132" s="8" t="s">
        <v>580</v>
      </c>
      <c r="C132" s="8" t="s">
        <v>581</v>
      </c>
      <c r="D132" s="8" t="s">
        <v>582</v>
      </c>
      <c r="E132" s="266" t="s">
        <v>39</v>
      </c>
      <c r="F132" s="267">
        <v>6</v>
      </c>
      <c r="G132" s="321" t="s">
        <v>583</v>
      </c>
      <c r="H132" s="7" t="s">
        <v>38</v>
      </c>
      <c r="I132" s="8" t="s">
        <v>46</v>
      </c>
      <c r="J132" s="8">
        <f>IF(ISERROR(W132*X132),"",W132*X132)</f>
        <v>4</v>
      </c>
      <c r="K132" s="14" t="str">
        <f>IF(ISERROR(VLOOKUP(Y132,'Directive OSH09 (FR)'!$T$6:$U$10,2,FALSE)),"",VLOOKUP(Y132,'Directive OSH09 (FR)'!$T$6:$U$10,2,FALSE))</f>
        <v>1-Negligeable</v>
      </c>
      <c r="L132" s="126"/>
      <c r="M132" s="127"/>
      <c r="N132" s="27"/>
      <c r="O132" s="27"/>
      <c r="P132" s="27"/>
      <c r="Q132" s="57"/>
      <c r="R132" s="35"/>
      <c r="S132" s="7">
        <f t="shared" si="126"/>
        <v>1</v>
      </c>
      <c r="T132" s="35">
        <f t="shared" si="126"/>
        <v>1</v>
      </c>
      <c r="U132" s="3">
        <f>IF(A132="",0,IF(Q$128="",1,IF(Q$128+$U$89*365&lt;$U$1,1,0)))</f>
        <v>1</v>
      </c>
      <c r="V132" s="163">
        <f>IF(A132="",0,IF(Q$128="",1,IF(Q$128+$V$89*365&lt;$U$1,1,0)))</f>
        <v>1</v>
      </c>
      <c r="W132" s="162">
        <f>IF(ISERROR(VLOOKUP(H132,'Directive OSH09 (FR)'!$O$6:$P$10,2,FALSE)),"",VLOOKUP(H132,'Directive OSH09 (FR)'!$O$6:$P$10,2,FALSE))</f>
        <v>4</v>
      </c>
      <c r="X132" s="3">
        <f>IF(ISERROR(VLOOKUP(I132,'Directive OSH09 (FR)'!$O$13:$P$17,2,FALSE)),"",VLOOKUP(I132,'Directive OSH09 (FR)'!$O$13:$P$17,2,FALSE))</f>
        <v>1</v>
      </c>
      <c r="Y132" s="3">
        <f>IF(J132="","",IF(J132&gt;=161,5,IF(J132&gt;=65,4,IF(J132&gt;=20,3,IF(J132&gt;=9,2,1)))))</f>
        <v>1</v>
      </c>
      <c r="Z132" s="196" t="s">
        <v>568</v>
      </c>
      <c r="AA132" s="418"/>
      <c r="AB132" s="418"/>
      <c r="AC132" s="420"/>
      <c r="AD132" s="667"/>
      <c r="AE132" s="651"/>
      <c r="AF132" s="314"/>
      <c r="AG132" s="8"/>
      <c r="AH132" s="8"/>
      <c r="AI132" s="649"/>
    </row>
    <row r="133" spans="1:207" ht="5.25" customHeight="1">
      <c r="A133" s="261"/>
      <c r="B133" s="8"/>
      <c r="C133" s="8"/>
      <c r="D133" s="8"/>
      <c r="E133" s="266"/>
      <c r="F133" s="267"/>
      <c r="G133" s="321"/>
      <c r="H133" s="7"/>
      <c r="I133" s="8"/>
      <c r="J133" s="8" t="str">
        <f t="shared" ref="J133:J134" si="127">IF(ISERROR(W133*X133),"",W133*X133)</f>
        <v/>
      </c>
      <c r="K133" s="14" t="str">
        <f>IF(ISERROR(VLOOKUP(Y133,'Directive OSH09 (FR)'!$T$6:$U$10,2,FALSE)),"",VLOOKUP(Y133,'Directive OSH09 (FR)'!$T$6:$U$10,2,FALSE))</f>
        <v/>
      </c>
      <c r="L133" s="126"/>
      <c r="M133" s="127"/>
      <c r="N133" s="27"/>
      <c r="O133" s="27"/>
      <c r="P133" s="27"/>
      <c r="Q133" s="57"/>
      <c r="R133" s="35"/>
      <c r="S133" s="7">
        <f t="shared" ref="S133:T134" si="128">U133</f>
        <v>0</v>
      </c>
      <c r="T133" s="35">
        <f t="shared" si="128"/>
        <v>0</v>
      </c>
      <c r="U133" s="3">
        <f>IF(A133="",0,IF(Q$129="",1,IF(Q$129+$U$90*365&lt;$U$1,1,0)))</f>
        <v>0</v>
      </c>
      <c r="V133" s="163">
        <f>IF(A133="",0,IF(Q$129="",1,IF(Q$129+$V$90*365&lt;$U$1,1,0)))</f>
        <v>0</v>
      </c>
      <c r="W133" s="162" t="str">
        <f>IF(ISERROR(VLOOKUP(H133,'Directive OSH09 (FR)'!$O$6:$P$10,2,FALSE)),"",VLOOKUP(H133,'Directive OSH09 (FR)'!$O$6:$P$10,2,FALSE))</f>
        <v/>
      </c>
      <c r="X133" s="3" t="str">
        <f>IF(ISERROR(VLOOKUP(I133,'Directive OSH09 (FR)'!$O$13:$P$17,2,FALSE)),"",VLOOKUP(I133,'Directive OSH09 (FR)'!$O$13:$P$17,2,FALSE))</f>
        <v/>
      </c>
      <c r="Y133" s="3" t="str">
        <f t="shared" ref="Y133:Y134" si="129">IF(J133="","",IF(J133&gt;=161,5,IF(J133&gt;=65,4,IF(J133&gt;=20,3,IF(J133&gt;=9,2,1)))))</f>
        <v/>
      </c>
      <c r="Z133" s="196"/>
      <c r="AA133" s="418"/>
      <c r="AB133" s="418"/>
      <c r="AC133" s="420"/>
      <c r="AD133" s="667"/>
      <c r="AE133" s="651"/>
      <c r="AF133" s="314"/>
      <c r="AG133" s="8"/>
      <c r="AH133" s="8">
        <f t="shared" ref="AH133:AH134" si="130">IF(ISERROR(AU133*AV133),"",AU133*AV133)</f>
        <v>0</v>
      </c>
      <c r="AI133" s="652"/>
    </row>
    <row r="134" spans="1:207" ht="5.25" customHeight="1">
      <c r="A134" s="405"/>
      <c r="B134" s="62"/>
      <c r="C134" s="62"/>
      <c r="D134" s="62"/>
      <c r="E134" s="293"/>
      <c r="F134" s="282"/>
      <c r="G134" s="458"/>
      <c r="H134" s="61"/>
      <c r="I134" s="62"/>
      <c r="J134" s="62" t="str">
        <f t="shared" si="127"/>
        <v/>
      </c>
      <c r="K134" s="63" t="str">
        <f>IF(ISERROR(VLOOKUP(Y134,'Directive OSH09 (FR)'!$T$6:$U$10,2,FALSE)),"",VLOOKUP(Y134,'Directive OSH09 (FR)'!$T$6:$U$10,2,FALSE))</f>
        <v/>
      </c>
      <c r="L134" s="61"/>
      <c r="M134" s="64"/>
      <c r="N134" s="64"/>
      <c r="O134" s="64"/>
      <c r="P134" s="64"/>
      <c r="Q134" s="65"/>
      <c r="R134" s="66"/>
      <c r="S134" s="61">
        <f t="shared" si="128"/>
        <v>0</v>
      </c>
      <c r="T134" s="66">
        <f t="shared" si="128"/>
        <v>0</v>
      </c>
      <c r="U134" s="164">
        <f>IF(A134="",0,IF(Q$129="",1,IF(Q$129+$U$90*365&lt;$U$1,1,0)))</f>
        <v>0</v>
      </c>
      <c r="V134" s="165">
        <f>IF(A134="",0,IF(Q$129="",1,IF(Q$129+$V$90*365&lt;$U$1,1,0)))</f>
        <v>0</v>
      </c>
      <c r="W134" s="162" t="str">
        <f>IF(ISERROR(VLOOKUP(H134,'Directive OSH09 (FR)'!$O$6:$P$10,2,FALSE)),"",VLOOKUP(H134,'Directive OSH09 (FR)'!$O$6:$P$10,2,FALSE))</f>
        <v/>
      </c>
      <c r="X134" s="3" t="str">
        <f>IF(ISERROR(VLOOKUP(I134,'Directive OSH09 (FR)'!$O$13:$P$17,2,FALSE)),"",VLOOKUP(I134,'Directive OSH09 (FR)'!$O$13:$P$17,2,FALSE))</f>
        <v/>
      </c>
      <c r="Y134" s="3" t="str">
        <f t="shared" si="129"/>
        <v/>
      </c>
      <c r="Z134" s="196"/>
      <c r="AA134" s="418"/>
      <c r="AB134" s="418"/>
      <c r="AC134" s="420"/>
      <c r="AD134" s="667"/>
      <c r="AE134" s="651"/>
      <c r="AF134" s="642"/>
      <c r="AG134" s="62"/>
      <c r="AH134" s="62">
        <f t="shared" si="130"/>
        <v>0</v>
      </c>
      <c r="AI134" s="652"/>
    </row>
    <row r="135" spans="1:207" s="517" customFormat="1">
      <c r="A135" s="403" t="s">
        <v>295</v>
      </c>
      <c r="B135" s="398"/>
      <c r="C135" s="398"/>
      <c r="D135" s="398"/>
      <c r="E135" s="370"/>
      <c r="F135" s="371"/>
      <c r="G135" s="464"/>
      <c r="H135" s="412"/>
      <c r="I135" s="398"/>
      <c r="J135" s="398" t="str">
        <f>IF(SUM(J136:J140)=0,"",MAX(J136:J140))</f>
        <v/>
      </c>
      <c r="K135" s="356" t="str">
        <f>IF(ISERROR(VLOOKUP(Y135,'Directive OSH09 (FR)'!$T$6:$U$10,2,FALSE)),"",VLOOKUP(Y135,'Directive OSH09 (FR)'!$T$6:$U$10,2,FALSE))</f>
        <v/>
      </c>
      <c r="L135" s="357" t="str">
        <f>IF(ISERROR(VLOOKUP($A135,Dangers!$B$4:$G$1001,4,FALSE)),"ERR",IF(ISBLANK(VLOOKUP($A135,Dangers!$B$4:$G$1001,4,FALSE)),"","Yes"))</f>
        <v/>
      </c>
      <c r="M135" s="358" t="str">
        <f>IF(ISERROR(VLOOKUP($A135,Dangers!$B$4:$G$1001,6,FALSE)),"ERR",IF(ISBLANK((VLOOKUP($A135,Dangers!$B$4:$G$1001,6,FALSE))),"","Yes"))</f>
        <v/>
      </c>
      <c r="N135" s="358"/>
      <c r="O135" s="359"/>
      <c r="P135" s="358"/>
      <c r="Q135" s="360" t="str">
        <f>IF(OR(L135="Yes",M135="Yes"),MAX(Q136:Q140),"")</f>
        <v/>
      </c>
      <c r="R135" s="361"/>
      <c r="S135" s="357">
        <f>IF(L135="Yes",IF(SUM(S136:S140)=0,0,1),2)</f>
        <v>2</v>
      </c>
      <c r="T135" s="361">
        <f>IF(M135="Yes",IF(SUM(T136:T140)=0,0,1),2)</f>
        <v>2</v>
      </c>
      <c r="U135" s="362">
        <v>0</v>
      </c>
      <c r="V135" s="363">
        <v>0</v>
      </c>
      <c r="W135" s="364" t="str">
        <f>IF(ISERROR(VLOOKUP(H135,'Directive OSH09 (FR)'!$O$6:$P$10,2,FALSE)),"",VLOOKUP(H135,'Directive OSH09 (FR)'!$O$6:$P$10,2,FALSE))</f>
        <v/>
      </c>
      <c r="X135" s="362" t="str">
        <f>IF(ISERROR(VLOOKUP(I135,'Directive OSH09 (FR)'!$O$13:$P$17,2,FALSE)),"",VLOOKUP(I135,'Directive OSH09 (FR)'!$O$13:$P$17,2,FALSE))</f>
        <v/>
      </c>
      <c r="Y135" s="362" t="str">
        <f>IF(J135="","",IF(J135&gt;=161,5,IF(J135&gt;=65,4,IF(J135&gt;=20,3,IF(J135&gt;=9,2,1)))))</f>
        <v/>
      </c>
      <c r="Z135" s="367"/>
      <c r="AA135" s="365"/>
      <c r="AB135" s="365"/>
      <c r="AC135" s="368"/>
      <c r="AD135" s="665"/>
      <c r="AE135" s="644"/>
      <c r="AF135" s="624"/>
      <c r="AG135" s="365"/>
      <c r="AH135" s="365"/>
      <c r="AI135" s="65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6"/>
      <c r="BZ135" s="366"/>
      <c r="CA135" s="366"/>
      <c r="CB135" s="366"/>
      <c r="CC135" s="366"/>
      <c r="CD135" s="366"/>
      <c r="CE135" s="366"/>
      <c r="CF135" s="366"/>
      <c r="CG135" s="366"/>
      <c r="CH135" s="366"/>
      <c r="CI135" s="366"/>
      <c r="CJ135" s="366"/>
      <c r="CK135" s="366"/>
      <c r="CL135" s="366"/>
      <c r="CM135" s="366"/>
      <c r="CN135" s="366"/>
      <c r="CO135" s="366"/>
      <c r="CP135" s="366"/>
      <c r="CQ135" s="366"/>
      <c r="CR135" s="366"/>
      <c r="CS135" s="366"/>
      <c r="CT135" s="366"/>
      <c r="CU135" s="366"/>
      <c r="CV135" s="366"/>
      <c r="CW135" s="366"/>
      <c r="CX135" s="366"/>
      <c r="CY135" s="366"/>
      <c r="CZ135" s="366"/>
      <c r="DA135" s="366"/>
      <c r="DB135" s="366"/>
      <c r="DC135" s="366"/>
      <c r="DD135" s="366"/>
      <c r="DE135" s="366"/>
      <c r="DF135" s="366"/>
      <c r="DG135" s="366"/>
      <c r="DH135" s="366"/>
      <c r="DI135" s="366"/>
      <c r="DJ135" s="366"/>
      <c r="DK135" s="366"/>
      <c r="DL135" s="366"/>
      <c r="DM135" s="366"/>
      <c r="DN135" s="366"/>
      <c r="DO135" s="366"/>
      <c r="DP135" s="366"/>
      <c r="DQ135" s="366"/>
      <c r="DR135" s="366"/>
      <c r="DS135" s="366"/>
      <c r="DT135" s="366"/>
      <c r="DU135" s="366"/>
      <c r="DV135" s="366"/>
      <c r="DW135" s="366"/>
      <c r="DX135" s="366"/>
      <c r="DY135" s="366"/>
      <c r="DZ135" s="366"/>
      <c r="EA135" s="366"/>
      <c r="EB135" s="366"/>
      <c r="EC135" s="366"/>
      <c r="ED135" s="366"/>
      <c r="EE135" s="366"/>
      <c r="EF135" s="366"/>
      <c r="EG135" s="366"/>
      <c r="EH135" s="366"/>
      <c r="EI135" s="366"/>
      <c r="EJ135" s="366"/>
      <c r="EK135" s="366"/>
      <c r="EL135" s="366"/>
      <c r="EM135" s="366"/>
      <c r="EN135" s="366"/>
      <c r="EO135" s="366"/>
      <c r="EP135" s="366"/>
      <c r="EQ135" s="366"/>
      <c r="ER135" s="366"/>
      <c r="ES135" s="366"/>
      <c r="ET135" s="366"/>
      <c r="EU135" s="366"/>
      <c r="EV135" s="366"/>
      <c r="EW135" s="366"/>
      <c r="EX135" s="366"/>
      <c r="EY135" s="366"/>
      <c r="EZ135" s="366"/>
      <c r="FA135" s="366"/>
      <c r="FB135" s="366"/>
      <c r="FC135" s="366"/>
      <c r="FD135" s="366"/>
      <c r="FE135" s="366"/>
      <c r="FF135" s="366"/>
      <c r="FG135" s="366"/>
      <c r="FH135" s="366"/>
      <c r="FI135" s="366"/>
      <c r="FJ135" s="366"/>
      <c r="FK135" s="366"/>
      <c r="FL135" s="366"/>
      <c r="FM135" s="366"/>
      <c r="FN135" s="366"/>
      <c r="FO135" s="366"/>
      <c r="FP135" s="366"/>
      <c r="FQ135" s="366"/>
      <c r="FR135" s="366"/>
      <c r="FS135" s="366"/>
      <c r="FT135" s="366"/>
      <c r="FU135" s="366"/>
      <c r="FV135" s="366"/>
      <c r="FW135" s="366"/>
      <c r="FX135" s="366"/>
      <c r="FY135" s="366"/>
      <c r="FZ135" s="366"/>
      <c r="GA135" s="366"/>
      <c r="GB135" s="366"/>
      <c r="GC135" s="366"/>
      <c r="GD135" s="366"/>
      <c r="GE135" s="366"/>
      <c r="GF135" s="366"/>
      <c r="GG135" s="366"/>
      <c r="GH135" s="366"/>
      <c r="GI135" s="366"/>
      <c r="GJ135" s="366"/>
      <c r="GK135" s="366"/>
      <c r="GL135" s="366"/>
      <c r="GM135" s="366"/>
      <c r="GN135" s="366"/>
      <c r="GO135" s="366"/>
      <c r="GP135" s="366"/>
      <c r="GQ135" s="366"/>
      <c r="GR135" s="366"/>
      <c r="GS135" s="366"/>
      <c r="GT135" s="366"/>
      <c r="GU135" s="366"/>
      <c r="GV135" s="366"/>
      <c r="GW135" s="366"/>
      <c r="GX135" s="366"/>
      <c r="GY135" s="366"/>
    </row>
    <row r="136" spans="1:207">
      <c r="A136" s="261" t="s">
        <v>463</v>
      </c>
      <c r="B136" s="8"/>
      <c r="C136" s="8"/>
      <c r="D136" s="8"/>
      <c r="E136" s="266"/>
      <c r="F136" s="267"/>
      <c r="G136" s="321"/>
      <c r="H136" s="7"/>
      <c r="I136" s="8"/>
      <c r="J136" s="8" t="str">
        <f>IF(ISERROR(W136*X136),"",W136*X136)</f>
        <v/>
      </c>
      <c r="K136" s="14" t="str">
        <f>IF(ISERROR(VLOOKUP(Y136,'Directive OSH09 (FR)'!$T$6:$U$10,2,FALSE)),"",VLOOKUP(Y136,'Directive OSH09 (FR)'!$T$6:$U$10,2,FALSE))</f>
        <v/>
      </c>
      <c r="L136" s="126"/>
      <c r="M136" s="127"/>
      <c r="N136" s="27"/>
      <c r="O136" s="27"/>
      <c r="P136" s="27"/>
      <c r="Q136" s="57"/>
      <c r="R136" s="35"/>
      <c r="S136" s="7">
        <f t="shared" ref="S136:T140" si="131">U136</f>
        <v>1</v>
      </c>
      <c r="T136" s="35">
        <f t="shared" si="131"/>
        <v>1</v>
      </c>
      <c r="U136" s="3">
        <f>IF(A136="",0,IF(Q$126="",1,IF(Q$126+$U$85*365&lt;$U$1,1,0)))</f>
        <v>1</v>
      </c>
      <c r="V136" s="163">
        <f>IF(A136="",0,IF(Q$126="",1,IF(Q$126+$V$85*365&lt;$U$1,1,0)))</f>
        <v>1</v>
      </c>
      <c r="W136" s="162" t="str">
        <f>IF(ISERROR(VLOOKUP(H136,'Directive OSH09 (FR)'!$O$6:$P$10,2,FALSE)),"",VLOOKUP(H136,'Directive OSH09 (FR)'!$O$6:$P$10,2,FALSE))</f>
        <v/>
      </c>
      <c r="X136" s="3" t="str">
        <f>IF(ISERROR(VLOOKUP(I136,'Directive OSH09 (FR)'!$O$13:$P$17,2,FALSE)),"",VLOOKUP(I136,'Directive OSH09 (FR)'!$O$13:$P$17,2,FALSE))</f>
        <v/>
      </c>
      <c r="Y136" s="3" t="str">
        <f>IF(J136="","",IF(J136&gt;=161,5,IF(J136&gt;=65,4,IF(J136&gt;=20,3,IF(J136&gt;=9,2,1)))))</f>
        <v/>
      </c>
      <c r="Z136" s="417"/>
      <c r="AA136" s="418"/>
      <c r="AB136" s="418"/>
      <c r="AC136" s="420"/>
      <c r="AD136" s="667"/>
      <c r="AE136" s="651"/>
      <c r="AF136" s="421"/>
      <c r="AG136" s="418"/>
      <c r="AH136" s="418"/>
      <c r="AI136" s="652"/>
    </row>
    <row r="137" spans="1:207">
      <c r="A137" s="261"/>
      <c r="B137" s="8"/>
      <c r="C137" s="8"/>
      <c r="D137" s="8"/>
      <c r="E137" s="266"/>
      <c r="F137" s="267"/>
      <c r="G137" s="321"/>
      <c r="H137" s="7"/>
      <c r="I137" s="8"/>
      <c r="J137" s="8" t="str">
        <f t="shared" ref="J137:J140" si="132">IF(ISERROR(W137*X137),"",W137*X137)</f>
        <v/>
      </c>
      <c r="K137" s="14" t="str">
        <f>IF(ISERROR(VLOOKUP(Y137,'Directive OSH09 (FR)'!$T$6:$U$10,2,FALSE)),"",VLOOKUP(Y137,'Directive OSH09 (FR)'!$T$6:$U$10,2,FALSE))</f>
        <v/>
      </c>
      <c r="L137" s="126"/>
      <c r="M137" s="127"/>
      <c r="N137" s="27"/>
      <c r="O137" s="27"/>
      <c r="P137" s="27"/>
      <c r="Q137" s="57"/>
      <c r="R137" s="35"/>
      <c r="S137" s="7">
        <f t="shared" si="131"/>
        <v>0</v>
      </c>
      <c r="T137" s="35">
        <f t="shared" si="131"/>
        <v>0</v>
      </c>
      <c r="U137" s="3">
        <f>IF(A137="",0,IF(Q$126="",1,IF(Q$126+$U$85*365&lt;$U$1,1,0)))</f>
        <v>0</v>
      </c>
      <c r="V137" s="163">
        <f>IF(A137="",0,IF(Q$126="",1,IF(Q$126+$V$85*365&lt;$U$1,1,0)))</f>
        <v>0</v>
      </c>
      <c r="W137" s="162" t="str">
        <f>IF(ISERROR(VLOOKUP(H137,'Directive OSH09 (FR)'!$O$6:$P$10,2,FALSE)),"",VLOOKUP(H137,'Directive OSH09 (FR)'!$O$6:$P$10,2,FALSE))</f>
        <v/>
      </c>
      <c r="X137" s="3" t="str">
        <f>IF(ISERROR(VLOOKUP(I137,'Directive OSH09 (FR)'!$O$13:$P$17,2,FALSE)),"",VLOOKUP(I137,'Directive OSH09 (FR)'!$O$13:$P$17,2,FALSE))</f>
        <v/>
      </c>
      <c r="Y137" s="3" t="str">
        <f t="shared" ref="Y137:Y140" si="133">IF(J137="","",IF(J137&gt;=161,5,IF(J137&gt;=65,4,IF(J137&gt;=20,3,IF(J137&gt;=9,2,1)))))</f>
        <v/>
      </c>
      <c r="Z137" s="417"/>
      <c r="AA137" s="418"/>
      <c r="AB137" s="418"/>
      <c r="AC137" s="420"/>
      <c r="AD137" s="667"/>
      <c r="AE137" s="651"/>
      <c r="AF137" s="421"/>
      <c r="AG137" s="418"/>
      <c r="AH137" s="418"/>
      <c r="AI137" s="652"/>
    </row>
    <row r="138" spans="1:207">
      <c r="A138" s="261"/>
      <c r="B138" s="8"/>
      <c r="C138" s="8"/>
      <c r="D138" s="8"/>
      <c r="E138" s="266"/>
      <c r="F138" s="267"/>
      <c r="G138" s="321"/>
      <c r="H138" s="7"/>
      <c r="I138" s="8"/>
      <c r="J138" s="8" t="str">
        <f t="shared" si="132"/>
        <v/>
      </c>
      <c r="K138" s="14" t="str">
        <f>IF(ISERROR(VLOOKUP(Y138,'Directive OSH09 (FR)'!$T$6:$U$10,2,FALSE)),"",VLOOKUP(Y138,'Directive OSH09 (FR)'!$T$6:$U$10,2,FALSE))</f>
        <v/>
      </c>
      <c r="L138" s="126"/>
      <c r="M138" s="127"/>
      <c r="N138" s="27"/>
      <c r="O138" s="27"/>
      <c r="P138" s="27"/>
      <c r="Q138" s="57"/>
      <c r="R138" s="35"/>
      <c r="S138" s="7">
        <f t="shared" si="131"/>
        <v>0</v>
      </c>
      <c r="T138" s="35">
        <f t="shared" si="131"/>
        <v>0</v>
      </c>
      <c r="U138" s="3">
        <f>IF(A138="",0,IF(Q$126="",1,IF(Q$126+$U$85*365&lt;$U$1,1,0)))</f>
        <v>0</v>
      </c>
      <c r="V138" s="163">
        <f>IF(A138="",0,IF(Q$126="",1,IF(Q$126+$V$85*365&lt;$U$1,1,0)))</f>
        <v>0</v>
      </c>
      <c r="W138" s="162" t="str">
        <f>IF(ISERROR(VLOOKUP(H138,'Directive OSH09 (FR)'!$O$6:$P$10,2,FALSE)),"",VLOOKUP(H138,'Directive OSH09 (FR)'!$O$6:$P$10,2,FALSE))</f>
        <v/>
      </c>
      <c r="X138" s="3" t="str">
        <f>IF(ISERROR(VLOOKUP(I138,'Directive OSH09 (FR)'!$O$13:$P$17,2,FALSE)),"",VLOOKUP(I138,'Directive OSH09 (FR)'!$O$13:$P$17,2,FALSE))</f>
        <v/>
      </c>
      <c r="Y138" s="3" t="str">
        <f t="shared" si="133"/>
        <v/>
      </c>
      <c r="Z138" s="417"/>
      <c r="AA138" s="418"/>
      <c r="AB138" s="418"/>
      <c r="AC138" s="420"/>
      <c r="AD138" s="667"/>
      <c r="AE138" s="651"/>
      <c r="AF138" s="421"/>
      <c r="AG138" s="418"/>
      <c r="AH138" s="418"/>
      <c r="AI138" s="652"/>
    </row>
    <row r="139" spans="1:207">
      <c r="A139" s="261"/>
      <c r="B139" s="8"/>
      <c r="C139" s="8"/>
      <c r="D139" s="8"/>
      <c r="E139" s="266"/>
      <c r="F139" s="267"/>
      <c r="G139" s="321"/>
      <c r="H139" s="7"/>
      <c r="I139" s="8"/>
      <c r="J139" s="8" t="str">
        <f t="shared" si="132"/>
        <v/>
      </c>
      <c r="K139" s="14" t="str">
        <f>IF(ISERROR(VLOOKUP(Y139,'Directive OSH09 (FR)'!$T$6:$U$10,2,FALSE)),"",VLOOKUP(Y139,'Directive OSH09 (FR)'!$T$6:$U$10,2,FALSE))</f>
        <v/>
      </c>
      <c r="L139" s="126"/>
      <c r="M139" s="127"/>
      <c r="N139" s="27"/>
      <c r="O139" s="27"/>
      <c r="P139" s="27"/>
      <c r="Q139" s="57"/>
      <c r="R139" s="35"/>
      <c r="S139" s="7">
        <f t="shared" si="131"/>
        <v>0</v>
      </c>
      <c r="T139" s="35">
        <f t="shared" si="131"/>
        <v>0</v>
      </c>
      <c r="U139" s="3">
        <f>IF(A139="",0,IF(Q$126="",1,IF(Q$126+$U$85*365&lt;$U$1,1,0)))</f>
        <v>0</v>
      </c>
      <c r="V139" s="163">
        <f>IF(A139="",0,IF(Q$126="",1,IF(Q$126+$V$85*365&lt;$U$1,1,0)))</f>
        <v>0</v>
      </c>
      <c r="W139" s="162" t="str">
        <f>IF(ISERROR(VLOOKUP(H139,'Directive OSH09 (FR)'!$O$6:$P$10,2,FALSE)),"",VLOOKUP(H139,'Directive OSH09 (FR)'!$O$6:$P$10,2,FALSE))</f>
        <v/>
      </c>
      <c r="X139" s="3" t="str">
        <f>IF(ISERROR(VLOOKUP(I139,'Directive OSH09 (FR)'!$O$13:$P$17,2,FALSE)),"",VLOOKUP(I139,'Directive OSH09 (FR)'!$O$13:$P$17,2,FALSE))</f>
        <v/>
      </c>
      <c r="Y139" s="3" t="str">
        <f t="shared" si="133"/>
        <v/>
      </c>
      <c r="Z139" s="417"/>
      <c r="AA139" s="418"/>
      <c r="AB139" s="418"/>
      <c r="AC139" s="420"/>
      <c r="AD139" s="667"/>
      <c r="AE139" s="651"/>
      <c r="AF139" s="421"/>
      <c r="AG139" s="418"/>
      <c r="AH139" s="418"/>
      <c r="AI139" s="652"/>
    </row>
    <row r="140" spans="1:207" ht="5.25" customHeight="1">
      <c r="A140" s="405"/>
      <c r="B140" s="62"/>
      <c r="C140" s="62"/>
      <c r="D140" s="62"/>
      <c r="E140" s="293"/>
      <c r="F140" s="282"/>
      <c r="G140" s="458"/>
      <c r="H140" s="61"/>
      <c r="I140" s="62"/>
      <c r="J140" s="62" t="str">
        <f t="shared" si="132"/>
        <v/>
      </c>
      <c r="K140" s="63" t="str">
        <f>IF(ISERROR(VLOOKUP(Y140,'Directive OSH09 (FR)'!$T$6:$U$10,2,FALSE)),"",VLOOKUP(Y140,'Directive OSH09 (FR)'!$T$6:$U$10,2,FALSE))</f>
        <v/>
      </c>
      <c r="L140" s="61"/>
      <c r="M140" s="64"/>
      <c r="N140" s="64"/>
      <c r="O140" s="64"/>
      <c r="P140" s="64"/>
      <c r="Q140" s="65"/>
      <c r="R140" s="66"/>
      <c r="S140" s="61">
        <f t="shared" si="131"/>
        <v>0</v>
      </c>
      <c r="T140" s="66">
        <f t="shared" si="131"/>
        <v>0</v>
      </c>
      <c r="U140" s="164">
        <f>IF(A140="",0,IF(Q$126="",1,IF(Q$126+$U$85*365&lt;$U$1,1,0)))</f>
        <v>0</v>
      </c>
      <c r="V140" s="165">
        <f>IF(A140="",0,IF(Q$126="",1,IF(Q$126+$V$85*365&lt;$U$1,1,0)))</f>
        <v>0</v>
      </c>
      <c r="W140" s="162" t="str">
        <f>IF(ISERROR(VLOOKUP(H140,'Directive OSH09 (FR)'!$O$6:$P$10,2,FALSE)),"",VLOOKUP(H140,'Directive OSH09 (FR)'!$O$6:$P$10,2,FALSE))</f>
        <v/>
      </c>
      <c r="X140" s="3" t="str">
        <f>IF(ISERROR(VLOOKUP(I140,'Directive OSH09 (FR)'!$O$13:$P$17,2,FALSE)),"",VLOOKUP(I140,'Directive OSH09 (FR)'!$O$13:$P$17,2,FALSE))</f>
        <v/>
      </c>
      <c r="Y140" s="3" t="str">
        <f t="shared" si="133"/>
        <v/>
      </c>
      <c r="Z140" s="417"/>
      <c r="AA140" s="418"/>
      <c r="AB140" s="418"/>
      <c r="AC140" s="420"/>
      <c r="AD140" s="667"/>
      <c r="AE140" s="651"/>
      <c r="AF140" s="421"/>
      <c r="AG140" s="418"/>
      <c r="AH140" s="418"/>
      <c r="AI140" s="652"/>
    </row>
    <row r="141" spans="1:207" s="517" customFormat="1">
      <c r="A141" s="606" t="s">
        <v>296</v>
      </c>
      <c r="B141" s="398"/>
      <c r="C141" s="398"/>
      <c r="D141" s="398"/>
      <c r="E141" s="370"/>
      <c r="F141" s="371"/>
      <c r="G141" s="464"/>
      <c r="H141" s="412"/>
      <c r="I141" s="398"/>
      <c r="J141" s="398">
        <f>IF(SUM(J142:J149)=0,"",MAX(J142:J149))</f>
        <v>36</v>
      </c>
      <c r="K141" s="356" t="str">
        <f>IF(ISERROR(VLOOKUP(Y141,'Directive OSH09 (FR)'!$T$6:$U$10,2,FALSE)),"",VLOOKUP(Y141,'Directive OSH09 (FR)'!$T$6:$U$10,2,FALSE))</f>
        <v>3-Moderé</v>
      </c>
      <c r="L141" s="357" t="str">
        <f>IF(ISERROR(VLOOKUP($A141,Dangers!$B$4:$G$1001,4,FALSE)),"ERR",IF(ISBLANK(VLOOKUP($A141,Dangers!$B$4:$G$1001,4,FALSE)),"","Yes"))</f>
        <v/>
      </c>
      <c r="M141" s="358" t="str">
        <f>IF(ISERROR(VLOOKUP($A141,Dangers!$B$4:$G$1001,6,FALSE)),"ERR",IF(ISBLANK((VLOOKUP($A141,Dangers!$B$4:$G$1001,6,FALSE))),"","Yes"))</f>
        <v/>
      </c>
      <c r="N141" s="358"/>
      <c r="O141" s="358"/>
      <c r="P141" s="358"/>
      <c r="Q141" s="360" t="str">
        <f>IF(OR(L141="Yes",M141="Yes"),MAX(Q142:Q149),"")</f>
        <v/>
      </c>
      <c r="R141" s="361"/>
      <c r="S141" s="357">
        <f>IF(L141="Yes",IF(SUM(S142:S149)=0,0,1),2)</f>
        <v>2</v>
      </c>
      <c r="T141" s="361">
        <f>IF(M141="Yes",IF(SUM(T142:T149)=0,0,1),2)</f>
        <v>2</v>
      </c>
      <c r="U141" s="362">
        <v>3</v>
      </c>
      <c r="V141" s="363">
        <v>0</v>
      </c>
      <c r="W141" s="364" t="str">
        <f>IF(ISERROR(VLOOKUP(H141,'Directive OSH09 (FR)'!$O$6:$P$10,2,FALSE)),"",VLOOKUP(H141,'Directive OSH09 (FR)'!$O$6:$P$10,2,FALSE))</f>
        <v/>
      </c>
      <c r="X141" s="362" t="str">
        <f>IF(ISERROR(VLOOKUP(I141,'Directive OSH09 (FR)'!$O$13:$P$17,2,FALSE)),"",VLOOKUP(I141,'Directive OSH09 (FR)'!$O$13:$P$17,2,FALSE))</f>
        <v/>
      </c>
      <c r="Y141" s="362">
        <f>IF(J141="","",IF(J141&gt;=161,5,IF(J141&gt;=65,4,IF(J141&gt;=20,3,IF(J141&gt;=9,2,1)))))</f>
        <v>3</v>
      </c>
      <c r="Z141" s="357"/>
      <c r="AA141" s="372"/>
      <c r="AB141" s="372"/>
      <c r="AC141" s="674"/>
      <c r="AD141" s="686"/>
      <c r="AE141" s="680"/>
      <c r="AF141" s="373"/>
      <c r="AG141" s="372"/>
      <c r="AH141" s="372" t="str">
        <f>IF(SUM(AH142:AH149)=0,"",MAX(AH142:AH149))</f>
        <v/>
      </c>
      <c r="AI141" s="645"/>
    </row>
    <row r="142" spans="1:207" ht="63.75">
      <c r="A142" s="261" t="s">
        <v>524</v>
      </c>
      <c r="B142" s="255" t="s">
        <v>584</v>
      </c>
      <c r="C142" s="8" t="s">
        <v>585</v>
      </c>
      <c r="D142" s="255" t="s">
        <v>586</v>
      </c>
      <c r="E142" s="266" t="s">
        <v>39</v>
      </c>
      <c r="F142" s="267">
        <v>6</v>
      </c>
      <c r="G142" s="321" t="s">
        <v>587</v>
      </c>
      <c r="H142" s="7" t="s">
        <v>35</v>
      </c>
      <c r="I142" s="8" t="s">
        <v>48</v>
      </c>
      <c r="J142" s="8">
        <f>IF(ISERROR(W142*X142),"",W142*X142)</f>
        <v>16</v>
      </c>
      <c r="K142" s="14" t="str">
        <f>IF(ISERROR(VLOOKUP(Y142,'Directive OSH09 (FR)'!$T$6:$U$10,2,FALSE)),"",VLOOKUP(Y142,'Directive OSH09 (FR)'!$T$6:$U$10,2,FALSE))</f>
        <v>2-Tolérable</v>
      </c>
      <c r="L142" s="126"/>
      <c r="M142" s="127"/>
      <c r="N142" s="27"/>
      <c r="O142" s="27"/>
      <c r="P142" s="27"/>
      <c r="Q142" s="57"/>
      <c r="R142" s="35"/>
      <c r="S142" s="7">
        <f t="shared" ref="S142:T143" si="134">U142</f>
        <v>1</v>
      </c>
      <c r="T142" s="35">
        <f t="shared" si="134"/>
        <v>1</v>
      </c>
      <c r="U142" s="3">
        <f t="shared" ref="U142:U147" si="135">IF(A142="",0,IF(Q$141="",1,IF(Q$141+$U$90*365&lt;$U$1,1,0)))</f>
        <v>1</v>
      </c>
      <c r="V142" s="163">
        <f t="shared" ref="V142:V147" si="136">IF(A142="",0,IF(Q$141="",1,IF(Q$141+$V$90*365&lt;$U$1,1,0)))</f>
        <v>1</v>
      </c>
      <c r="W142" s="162">
        <f>IF(ISERROR(VLOOKUP(H142,'Directive OSH09 (FR)'!$O$6:$P$10,2,FALSE)),"",VLOOKUP(H142,'Directive OSH09 (FR)'!$O$6:$P$10,2,FALSE))</f>
        <v>2</v>
      </c>
      <c r="X142" s="3">
        <f>IF(ISERROR(VLOOKUP(I142,'Directive OSH09 (FR)'!$O$13:$P$17,2,FALSE)),"",VLOOKUP(I142,'Directive OSH09 (FR)'!$O$13:$P$17,2,FALSE))</f>
        <v>8</v>
      </c>
      <c r="Y142" s="3">
        <f>IF(J142="","",IF(J142&gt;=161,5,IF(J142&gt;=65,4,IF(J142&gt;=20,3,IF(J142&gt;=9,2,1)))))</f>
        <v>2</v>
      </c>
      <c r="Z142" s="196"/>
      <c r="AA142" s="418"/>
      <c r="AB142" s="418"/>
      <c r="AC142" s="420"/>
      <c r="AD142" s="667"/>
      <c r="AE142" s="651"/>
      <c r="AF142" s="314"/>
      <c r="AG142" s="8"/>
      <c r="AH142" s="8">
        <f>IF(ISERROR(AU142*AV142),"",AU142*AV142)</f>
        <v>0</v>
      </c>
      <c r="AI142" s="653"/>
    </row>
    <row r="143" spans="1:207" ht="77.25" customHeight="1">
      <c r="A143" s="261" t="s">
        <v>442</v>
      </c>
      <c r="B143" s="255" t="s">
        <v>505</v>
      </c>
      <c r="C143" s="8" t="s">
        <v>588</v>
      </c>
      <c r="D143" s="255" t="s">
        <v>507</v>
      </c>
      <c r="E143" s="266" t="s">
        <v>36</v>
      </c>
      <c r="F143" s="267">
        <v>6</v>
      </c>
      <c r="G143" s="321" t="s">
        <v>508</v>
      </c>
      <c r="H143" s="7" t="s">
        <v>35</v>
      </c>
      <c r="I143" s="8" t="s">
        <v>48</v>
      </c>
      <c r="J143" s="8">
        <f>IF(ISERROR(W143*X143),"",W143*X143)</f>
        <v>16</v>
      </c>
      <c r="K143" s="14" t="str">
        <f>IF(ISERROR(VLOOKUP(Y143,'Directive OSH09 (FR)'!$T$6:$U$10,2,FALSE)),"",VLOOKUP(Y143,'Directive OSH09 (FR)'!$T$6:$U$10,2,FALSE))</f>
        <v>2-Tolérable</v>
      </c>
      <c r="L143" s="126"/>
      <c r="M143" s="127"/>
      <c r="N143" s="27"/>
      <c r="O143" s="27"/>
      <c r="P143" s="27"/>
      <c r="Q143" s="57"/>
      <c r="R143" s="35"/>
      <c r="S143" s="7">
        <f t="shared" si="134"/>
        <v>1</v>
      </c>
      <c r="T143" s="35">
        <f t="shared" si="134"/>
        <v>1</v>
      </c>
      <c r="U143" s="3">
        <f t="shared" si="135"/>
        <v>1</v>
      </c>
      <c r="V143" s="163">
        <f t="shared" si="136"/>
        <v>1</v>
      </c>
      <c r="W143" s="162">
        <f>IF(ISERROR(VLOOKUP(H143,'Directive OSH09 (FR)'!$O$6:$P$10,2,FALSE)),"",VLOOKUP(H143,'Directive OSH09 (FR)'!$O$6:$P$10,2,FALSE))</f>
        <v>2</v>
      </c>
      <c r="X143" s="3">
        <f>IF(ISERROR(VLOOKUP(I143,'Directive OSH09 (FR)'!$O$13:$P$17,2,FALSE)),"",VLOOKUP(I143,'Directive OSH09 (FR)'!$O$13:$P$17,2,FALSE))</f>
        <v>8</v>
      </c>
      <c r="Y143" s="3">
        <f t="shared" ref="Y143" si="137">IF(J143="","",IF(J143&gt;=161,5,IF(J143&gt;=65,4,IF(J143&gt;=20,3,IF(J143&gt;=9,2,1)))))</f>
        <v>2</v>
      </c>
      <c r="Z143" s="210"/>
      <c r="AA143" s="418"/>
      <c r="AB143" s="418"/>
      <c r="AC143" s="420"/>
      <c r="AD143" s="667"/>
      <c r="AE143" s="651"/>
      <c r="AF143" s="314"/>
      <c r="AG143" s="255"/>
      <c r="AH143" s="8">
        <f t="shared" ref="AH143" si="138">IF(ISERROR(AU143*AV143),"",AU143*AV143)</f>
        <v>0</v>
      </c>
      <c r="AI143" s="653"/>
    </row>
    <row r="144" spans="1:207" ht="75" customHeight="1">
      <c r="A144" s="261" t="s">
        <v>589</v>
      </c>
      <c r="B144" s="255" t="s">
        <v>590</v>
      </c>
      <c r="C144" s="255" t="s">
        <v>591</v>
      </c>
      <c r="D144" s="255" t="s">
        <v>592</v>
      </c>
      <c r="E144" s="266" t="s">
        <v>36</v>
      </c>
      <c r="F144" s="267">
        <v>6</v>
      </c>
      <c r="G144" s="321" t="s">
        <v>587</v>
      </c>
      <c r="H144" s="7" t="s">
        <v>35</v>
      </c>
      <c r="I144" s="8" t="s">
        <v>47</v>
      </c>
      <c r="J144" s="8">
        <f t="shared" ref="J144:J145" si="139">IF(ISERROR(W144*X144),"",W144*X144)</f>
        <v>8</v>
      </c>
      <c r="K144" s="14" t="str">
        <f>IF(ISERROR(VLOOKUP(Y144,'Directive OSH09 (FR)'!$T$6:$U$10,2,FALSE)),"",VLOOKUP(Y144,'Directive OSH09 (FR)'!$T$6:$U$10,2,FALSE))</f>
        <v>1-Negligeable</v>
      </c>
      <c r="L144" s="126"/>
      <c r="M144" s="127"/>
      <c r="N144" s="27"/>
      <c r="O144" s="27"/>
      <c r="P144" s="27"/>
      <c r="Q144" s="57"/>
      <c r="R144" s="35"/>
      <c r="S144" s="7">
        <f t="shared" ref="S144:T148" si="140">U144</f>
        <v>1</v>
      </c>
      <c r="T144" s="35">
        <f t="shared" si="140"/>
        <v>1</v>
      </c>
      <c r="U144" s="3">
        <f t="shared" si="135"/>
        <v>1</v>
      </c>
      <c r="V144" s="163">
        <f t="shared" si="136"/>
        <v>1</v>
      </c>
      <c r="W144" s="162">
        <f>IF(ISERROR(VLOOKUP(H144,'Directive OSH09 (FR)'!$O$6:$P$10,2,FALSE)),"",VLOOKUP(H144,'Directive OSH09 (FR)'!$O$6:$P$10,2,FALSE))</f>
        <v>2</v>
      </c>
      <c r="X144" s="3">
        <f>IF(ISERROR(VLOOKUP(I144,'Directive OSH09 (FR)'!$O$13:$P$17,2,FALSE)),"",VLOOKUP(I144,'Directive OSH09 (FR)'!$O$13:$P$17,2,FALSE))</f>
        <v>4</v>
      </c>
      <c r="Y144" s="3">
        <f>IF(J144="","",IF(J144&gt;=161,5,IF(J144&gt;=65,4,IF(J144&gt;=20,3,IF(J144&gt;=9,2,1)))))</f>
        <v>1</v>
      </c>
      <c r="Z144" s="210"/>
      <c r="AA144" s="418"/>
      <c r="AB144" s="418"/>
      <c r="AC144" s="420"/>
      <c r="AD144" s="667"/>
      <c r="AE144" s="651"/>
      <c r="AF144" s="314"/>
      <c r="AG144" s="8"/>
      <c r="AH144" s="8"/>
      <c r="AI144" s="648"/>
    </row>
    <row r="145" spans="1:35" ht="25.5">
      <c r="A145" s="261" t="s">
        <v>589</v>
      </c>
      <c r="B145" s="255" t="s">
        <v>593</v>
      </c>
      <c r="C145" s="8" t="s">
        <v>594</v>
      </c>
      <c r="D145" s="442" t="s">
        <v>595</v>
      </c>
      <c r="E145" s="266" t="s">
        <v>39</v>
      </c>
      <c r="F145" s="267">
        <v>6</v>
      </c>
      <c r="G145" s="321" t="s">
        <v>587</v>
      </c>
      <c r="H145" s="7" t="s">
        <v>35</v>
      </c>
      <c r="I145" s="8" t="s">
        <v>49</v>
      </c>
      <c r="J145" s="8">
        <f t="shared" si="139"/>
        <v>36</v>
      </c>
      <c r="K145" s="14" t="str">
        <f>IF(ISERROR(VLOOKUP(Y145,'Directive OSH09 (FR)'!$T$6:$U$10,2,FALSE)),"",VLOOKUP(Y145,'Directive OSH09 (FR)'!$T$6:$U$10,2,FALSE))</f>
        <v>3-Moderé</v>
      </c>
      <c r="L145" s="126"/>
      <c r="M145" s="127"/>
      <c r="N145" s="27"/>
      <c r="O145" s="27"/>
      <c r="P145" s="27"/>
      <c r="Q145" s="57"/>
      <c r="R145" s="35"/>
      <c r="S145" s="7">
        <f t="shared" si="140"/>
        <v>1</v>
      </c>
      <c r="T145" s="35">
        <f t="shared" si="140"/>
        <v>1</v>
      </c>
      <c r="U145" s="3">
        <f t="shared" si="135"/>
        <v>1</v>
      </c>
      <c r="V145" s="163">
        <f t="shared" si="136"/>
        <v>1</v>
      </c>
      <c r="W145" s="162">
        <f>IF(ISERROR(VLOOKUP(H145,'Directive OSH09 (FR)'!$O$6:$P$10,2,FALSE)),"",VLOOKUP(H145,'Directive OSH09 (FR)'!$O$6:$P$10,2,FALSE))</f>
        <v>2</v>
      </c>
      <c r="X145" s="3">
        <f>IF(ISERROR(VLOOKUP(I145,'Directive OSH09 (FR)'!$O$13:$P$17,2,FALSE)),"",VLOOKUP(I145,'Directive OSH09 (FR)'!$O$13:$P$17,2,FALSE))</f>
        <v>18</v>
      </c>
      <c r="Y145" s="3">
        <f>IF(J145="","",IF(J145&gt;=161,5,IF(J145&gt;=65,4,IF(J145&gt;=20,3,IF(J145&gt;=9,2,1)))))</f>
        <v>3</v>
      </c>
      <c r="Z145" s="210"/>
      <c r="AA145" s="178" t="s">
        <v>596</v>
      </c>
      <c r="AB145" s="418"/>
      <c r="AC145" s="420"/>
      <c r="AD145" s="667"/>
      <c r="AE145" s="651"/>
      <c r="AF145" s="314"/>
      <c r="AG145" s="8"/>
      <c r="AH145" s="8"/>
      <c r="AI145" s="653"/>
    </row>
    <row r="146" spans="1:35" ht="38.25">
      <c r="A146" s="261"/>
      <c r="B146" s="8" t="s">
        <v>597</v>
      </c>
      <c r="C146" s="8" t="s">
        <v>598</v>
      </c>
      <c r="D146" s="255" t="s">
        <v>599</v>
      </c>
      <c r="E146" s="266" t="s">
        <v>36</v>
      </c>
      <c r="F146" s="267">
        <v>6</v>
      </c>
      <c r="G146" s="321" t="s">
        <v>587</v>
      </c>
      <c r="H146" s="7" t="s">
        <v>35</v>
      </c>
      <c r="I146" s="8" t="s">
        <v>48</v>
      </c>
      <c r="J146" s="8">
        <f>IF(ISERROR(W146*X146),"",W146*X146)</f>
        <v>16</v>
      </c>
      <c r="K146" s="14" t="str">
        <f>IF(ISERROR(VLOOKUP(Y146,'Directive OSH09 (FR)'!$T$6:$U$10,2,FALSE)),"",VLOOKUP(Y146,'Directive OSH09 (FR)'!$T$6:$U$10,2,FALSE))</f>
        <v>2-Tolérable</v>
      </c>
      <c r="L146" s="126"/>
      <c r="M146" s="127"/>
      <c r="N146" s="27"/>
      <c r="O146" s="27"/>
      <c r="P146" s="27"/>
      <c r="Q146" s="57"/>
      <c r="R146" s="35"/>
      <c r="S146" s="7">
        <f t="shared" si="140"/>
        <v>0</v>
      </c>
      <c r="T146" s="35">
        <f t="shared" si="140"/>
        <v>0</v>
      </c>
      <c r="U146" s="3">
        <f t="shared" si="135"/>
        <v>0</v>
      </c>
      <c r="V146" s="163">
        <f t="shared" si="136"/>
        <v>0</v>
      </c>
      <c r="W146" s="162">
        <f>IF(ISERROR(VLOOKUP(H146,'Directive OSH09 (FR)'!$O$6:$P$10,2,FALSE)),"",VLOOKUP(H146,'Directive OSH09 (FR)'!$O$6:$P$10,2,FALSE))</f>
        <v>2</v>
      </c>
      <c r="X146" s="3">
        <f>IF(ISERROR(VLOOKUP(I146,'Directive OSH09 (FR)'!$O$13:$P$17,2,FALSE)),"",VLOOKUP(I146,'Directive OSH09 (FR)'!$O$13:$P$17,2,FALSE))</f>
        <v>8</v>
      </c>
      <c r="Y146" s="3">
        <f>IF(J146="","",IF(J146&gt;=161,5,IF(J146&gt;=65,4,IF(J146&gt;=20,3,IF(J146&gt;=9,2,1)))))</f>
        <v>2</v>
      </c>
      <c r="Z146" s="196" t="s">
        <v>600</v>
      </c>
      <c r="AA146" s="418"/>
      <c r="AB146" s="418"/>
      <c r="AC146" s="420"/>
      <c r="AD146" s="667"/>
      <c r="AE146" s="651"/>
      <c r="AF146" s="314"/>
      <c r="AG146" s="8"/>
      <c r="AH146" s="8">
        <f>IF(ISERROR(AU146*AV146),"",AU146*AV146)</f>
        <v>0</v>
      </c>
      <c r="AI146" s="653"/>
    </row>
    <row r="147" spans="1:35" ht="141.75" customHeight="1">
      <c r="A147" s="261"/>
      <c r="B147" s="8" t="s">
        <v>601</v>
      </c>
      <c r="C147" s="8" t="s">
        <v>602</v>
      </c>
      <c r="D147" s="255" t="s">
        <v>603</v>
      </c>
      <c r="E147" s="266" t="s">
        <v>36</v>
      </c>
      <c r="F147" s="267">
        <v>6</v>
      </c>
      <c r="G147" s="321" t="s">
        <v>587</v>
      </c>
      <c r="H147" s="7" t="s">
        <v>35</v>
      </c>
      <c r="I147" s="8" t="s">
        <v>48</v>
      </c>
      <c r="J147" s="8">
        <f>IF(ISERROR(W147*X147),"",W147*X147)</f>
        <v>16</v>
      </c>
      <c r="K147" s="14" t="str">
        <f>IF(ISERROR(VLOOKUP(Y147,'Directive OSH09 (FR)'!$T$6:$U$10,2,FALSE)),"",VLOOKUP(Y147,'Directive OSH09 (FR)'!$T$6:$U$10,2,FALSE))</f>
        <v>2-Tolérable</v>
      </c>
      <c r="L147" s="126"/>
      <c r="M147" s="127"/>
      <c r="N147" s="27"/>
      <c r="O147" s="27"/>
      <c r="P147" s="27"/>
      <c r="Q147" s="57"/>
      <c r="R147" s="35"/>
      <c r="S147" s="7">
        <f t="shared" si="140"/>
        <v>0</v>
      </c>
      <c r="T147" s="35">
        <f t="shared" si="140"/>
        <v>0</v>
      </c>
      <c r="U147" s="3">
        <f t="shared" si="135"/>
        <v>0</v>
      </c>
      <c r="V147" s="163">
        <f t="shared" si="136"/>
        <v>0</v>
      </c>
      <c r="W147" s="162">
        <f>IF(ISERROR(VLOOKUP(H147,'Directive OSH09 (FR)'!$O$6:$P$10,2,FALSE)),"",VLOOKUP(H147,'Directive OSH09 (FR)'!$O$6:$P$10,2,FALSE))</f>
        <v>2</v>
      </c>
      <c r="X147" s="3">
        <f>IF(ISERROR(VLOOKUP(I147,'Directive OSH09 (FR)'!$O$13:$P$17,2,FALSE)),"",VLOOKUP(I147,'Directive OSH09 (FR)'!$O$13:$P$17,2,FALSE))</f>
        <v>8</v>
      </c>
      <c r="Y147" s="3">
        <f>IF(J147="","",IF(J147&gt;=161,5,IF(J147&gt;=65,4,IF(J147&gt;=20,3,IF(J147&gt;=9,2,1)))))</f>
        <v>2</v>
      </c>
      <c r="Z147" s="196" t="s">
        <v>568</v>
      </c>
      <c r="AA147" s="418"/>
      <c r="AB147" s="418"/>
      <c r="AC147" s="420"/>
      <c r="AD147" s="667"/>
      <c r="AE147" s="651"/>
      <c r="AF147" s="314"/>
      <c r="AG147" s="8"/>
      <c r="AH147" s="8"/>
      <c r="AI147" s="652"/>
    </row>
    <row r="148" spans="1:35" ht="101.25" customHeight="1">
      <c r="A148" s="261"/>
      <c r="B148" s="8" t="s">
        <v>604</v>
      </c>
      <c r="C148" s="255" t="s">
        <v>605</v>
      </c>
      <c r="D148" s="255" t="s">
        <v>606</v>
      </c>
      <c r="E148" s="266" t="s">
        <v>33</v>
      </c>
      <c r="F148" s="267">
        <v>6</v>
      </c>
      <c r="G148" s="321" t="s">
        <v>508</v>
      </c>
      <c r="H148" s="7" t="s">
        <v>35</v>
      </c>
      <c r="I148" s="8" t="s">
        <v>49</v>
      </c>
      <c r="J148" s="8">
        <f>IF(ISERROR(W148*X148),"",W148*X148)</f>
        <v>36</v>
      </c>
      <c r="K148" s="14" t="str">
        <f>IF(ISERROR(VLOOKUP(Y148,'Directive OSH09 (FR)'!$T$6:$U$10,2,FALSE)),"",VLOOKUP(Y148,'Directive OSH09 (FR)'!$T$6:$U$10,2,FALSE))</f>
        <v>3-Moderé</v>
      </c>
      <c r="L148" s="126"/>
      <c r="M148" s="127"/>
      <c r="N148" s="27"/>
      <c r="O148" s="27"/>
      <c r="P148" s="27"/>
      <c r="Q148" s="57"/>
      <c r="R148" s="35"/>
      <c r="S148" s="7">
        <f t="shared" si="140"/>
        <v>0</v>
      </c>
      <c r="T148" s="35">
        <f t="shared" si="140"/>
        <v>0</v>
      </c>
      <c r="U148" s="3">
        <f>IF(A148="",0,IF(Q$136="",1,IF(Q$136+$U$89*365&lt;$U$1,1,0)))</f>
        <v>0</v>
      </c>
      <c r="V148" s="163">
        <f>IF(A148="",0,IF(Q$136="",1,IF(Q$136+$V$89*365&lt;$U$1,1,0)))</f>
        <v>0</v>
      </c>
      <c r="W148" s="162">
        <f>IF(ISERROR(VLOOKUP(H148,'Directive OSH09 (FR)'!$O$6:$P$10,2,FALSE)),"",VLOOKUP(H148,'Directive OSH09 (FR)'!$O$6:$P$10,2,FALSE))</f>
        <v>2</v>
      </c>
      <c r="X148" s="3">
        <f>IF(ISERROR(VLOOKUP(I148,'Directive OSH09 (FR)'!$O$13:$P$17,2,FALSE)),"",VLOOKUP(I148,'Directive OSH09 (FR)'!$O$13:$P$17,2,FALSE))</f>
        <v>18</v>
      </c>
      <c r="Y148" s="3">
        <f>IF(J148="","",IF(J148&gt;=161,5,IF(J148&gt;=65,4,IF(J148&gt;=20,3,IF(J148&gt;=9,2,1)))))</f>
        <v>3</v>
      </c>
      <c r="Z148" s="417"/>
      <c r="AA148" s="418"/>
      <c r="AB148" s="418"/>
      <c r="AC148" s="420"/>
      <c r="AD148" s="667"/>
      <c r="AE148" s="651"/>
      <c r="AF148" s="421"/>
      <c r="AG148" s="418"/>
      <c r="AH148" s="418"/>
      <c r="AI148" s="652"/>
    </row>
    <row r="149" spans="1:35">
      <c r="A149" s="405"/>
      <c r="B149" s="62"/>
      <c r="C149" s="62"/>
      <c r="D149" s="62"/>
      <c r="E149" s="293"/>
      <c r="F149" s="282"/>
      <c r="G149" s="458"/>
      <c r="H149" s="61"/>
      <c r="I149" s="62"/>
      <c r="J149" s="62" t="str">
        <f t="shared" ref="J149" si="141">IF(ISERROR(W149*X149),"",W149*X149)</f>
        <v/>
      </c>
      <c r="K149" s="63" t="str">
        <f>IF(ISERROR(VLOOKUP(Y149,'Directive OSH09 (FR)'!$T$6:$U$10,2,FALSE)),"",VLOOKUP(Y149,'Directive OSH09 (FR)'!$T$6:$U$10,2,FALSE))</f>
        <v/>
      </c>
      <c r="L149" s="61"/>
      <c r="M149" s="64"/>
      <c r="N149" s="64"/>
      <c r="O149" s="64"/>
      <c r="P149" s="64"/>
      <c r="Q149" s="65"/>
      <c r="R149" s="66"/>
      <c r="S149" s="61">
        <f t="shared" ref="S149:T149" si="142">U149</f>
        <v>0</v>
      </c>
      <c r="T149" s="66">
        <f t="shared" si="142"/>
        <v>0</v>
      </c>
      <c r="U149" s="164">
        <f>IF(A149="",0,IF(Q$141="",1,IF(Q$141+$U$90*365&lt;$U$1,1,0)))</f>
        <v>0</v>
      </c>
      <c r="V149" s="165">
        <f>IF(A149="",0,IF(Q$141="",1,IF(Q$141+$V$90*365&lt;$U$1,1,0)))</f>
        <v>0</v>
      </c>
      <c r="W149" s="162" t="str">
        <f>IF(ISERROR(VLOOKUP(H149,'Directive OSH09 (FR)'!$O$6:$P$10,2,FALSE)),"",VLOOKUP(H149,'Directive OSH09 (FR)'!$O$6:$P$10,2,FALSE))</f>
        <v/>
      </c>
      <c r="X149" s="3" t="str">
        <f>IF(ISERROR(VLOOKUP(I149,'Directive OSH09 (FR)'!$O$13:$P$17,2,FALSE)),"",VLOOKUP(I149,'Directive OSH09 (FR)'!$O$13:$P$17,2,FALSE))</f>
        <v/>
      </c>
      <c r="Y149" s="3" t="str">
        <f t="shared" ref="Y149" si="143">IF(J149="","",IF(J149&gt;=161,5,IF(J149&gt;=65,4,IF(J149&gt;=20,3,IF(J149&gt;=9,2,1)))))</f>
        <v/>
      </c>
      <c r="Z149" s="43"/>
      <c r="AA149" s="208"/>
      <c r="AB149" s="208"/>
      <c r="AC149" s="673"/>
      <c r="AD149" s="685"/>
      <c r="AE149" s="679"/>
      <c r="AF149" s="212"/>
      <c r="AG149" s="208"/>
      <c r="AH149" s="208">
        <f t="shared" ref="AH149" si="144">IF(ISERROR(AU149*AV149),"",AU149*AV149)</f>
        <v>0</v>
      </c>
      <c r="AI149" s="655"/>
    </row>
    <row r="150" spans="1:35">
      <c r="A150" s="523" t="s">
        <v>297</v>
      </c>
      <c r="B150" s="391"/>
      <c r="C150" s="391"/>
      <c r="D150" s="391"/>
      <c r="E150" s="292"/>
      <c r="F150" s="281"/>
      <c r="G150" s="457"/>
      <c r="H150" s="454"/>
      <c r="I150" s="391"/>
      <c r="J150" s="391">
        <f>IF(SUM(J151:J159)=0,"",MAX(J151:J159))</f>
        <v>36</v>
      </c>
      <c r="K150" s="24" t="str">
        <f>IF(ISERROR(VLOOKUP(Y150,'Directive OSH09 (FR)'!$T$6:$U$10,2,FALSE)),"",VLOOKUP(Y150,'Directive OSH09 (FR)'!$T$6:$U$10,2,FALSE))</f>
        <v>3-Moderé</v>
      </c>
      <c r="L150" s="43" t="str">
        <f>IF(ISERROR(VLOOKUP($A150,Dangers!$B$4:$G$1001,4,FALSE)),"ERR",IF(ISBLANK(VLOOKUP($A150,Dangers!$B$4:$G$1001,4,FALSE)),"","Yes"))</f>
        <v/>
      </c>
      <c r="M150" s="26" t="str">
        <f>IF(ISERROR(VLOOKUP($A150,Dangers!$B$4:$G$1001,6,FALSE)),"ERR",IF(ISBLANK((VLOOKUP($A150,Dangers!$B$4:$G$1001,6,FALSE))),"","Yes"))</f>
        <v>Yes</v>
      </c>
      <c r="N150" s="26"/>
      <c r="O150" s="26"/>
      <c r="P150" s="26"/>
      <c r="Q150" s="132">
        <f>IF(OR(L150="Yes",M150="Yes"),MAX(Q151:Q159),"")</f>
        <v>0</v>
      </c>
      <c r="R150" s="34"/>
      <c r="S150" s="43">
        <f>IF(L150="Yes",IF(SUM(S151:S159)=0,0,1),2)</f>
        <v>2</v>
      </c>
      <c r="T150" s="34">
        <f ca="1">IF(M150="Yes",IF(SUM(T151:T159)=0,0,1),2)</f>
        <v>1</v>
      </c>
      <c r="U150" s="160">
        <v>1</v>
      </c>
      <c r="V150" s="161">
        <v>3</v>
      </c>
      <c r="W150" s="162" t="str">
        <f>IF(ISERROR(VLOOKUP(H150,'Directive OSH09 (FR)'!$O$6:$P$10,2,FALSE)),"",VLOOKUP(H150,'Directive OSH09 (FR)'!$O$6:$P$10,2,FALSE))</f>
        <v/>
      </c>
      <c r="X150" s="3" t="str">
        <f>IF(ISERROR(VLOOKUP(I150,'Directive OSH09 (FR)'!$O$13:$P$17,2,FALSE)),"",VLOOKUP(I150,'Directive OSH09 (FR)'!$O$13:$P$17,2,FALSE))</f>
        <v/>
      </c>
      <c r="Y150" s="3">
        <f>IF(J150="","",IF(J150&gt;=161,5,IF(J150&gt;=65,4,IF(J150&gt;=20,3,IF(J150&gt;=9,2,1)))))</f>
        <v>3</v>
      </c>
      <c r="Z150" s="43"/>
      <c r="AA150" s="208"/>
      <c r="AB150" s="208"/>
      <c r="AC150" s="673"/>
      <c r="AD150" s="685"/>
      <c r="AE150" s="679"/>
      <c r="AF150" s="212"/>
      <c r="AG150" s="208"/>
      <c r="AH150" s="208" t="str">
        <f>IF(SUM(AH151:AH159)=0,"",MAX(AH151:AH159))</f>
        <v/>
      </c>
      <c r="AI150" s="655"/>
    </row>
    <row r="151" spans="1:35" ht="38.25">
      <c r="A151" s="261"/>
      <c r="B151" s="255" t="s">
        <v>607</v>
      </c>
      <c r="C151" s="255" t="s">
        <v>608</v>
      </c>
      <c r="D151" s="255" t="s">
        <v>609</v>
      </c>
      <c r="E151" s="266" t="s">
        <v>39</v>
      </c>
      <c r="F151" s="267">
        <v>6</v>
      </c>
      <c r="G151" s="256" t="s">
        <v>610</v>
      </c>
      <c r="H151" s="7" t="s">
        <v>38</v>
      </c>
      <c r="I151" s="8" t="s">
        <v>46</v>
      </c>
      <c r="J151" s="8">
        <f>IF(ISERROR(W151*X151),"",W151*X151)</f>
        <v>4</v>
      </c>
      <c r="K151" s="14" t="str">
        <f>IF(ISERROR(VLOOKUP(Y151,'Directive OSH09 (FR)'!$T$6:$U$10,2,FALSE)),"",VLOOKUP(Y151,'Directive OSH09 (FR)'!$T$6:$U$10,2,FALSE))</f>
        <v>1-Negligeable</v>
      </c>
      <c r="L151" s="126"/>
      <c r="M151" s="127"/>
      <c r="N151" s="27"/>
      <c r="O151" s="27"/>
      <c r="P151" s="27"/>
      <c r="Q151" s="57"/>
      <c r="R151" s="35"/>
      <c r="S151" s="7">
        <f t="shared" ref="S151:T154" si="145">U151</f>
        <v>0</v>
      </c>
      <c r="T151" s="35">
        <f t="shared" si="145"/>
        <v>0</v>
      </c>
      <c r="U151" s="3">
        <f t="shared" ref="U151:U159" si="146">IF(A151="",0,IF(Q$150="",1,IF(Q$150+$U$90*365&lt;$U$1,1,0)))</f>
        <v>0</v>
      </c>
      <c r="V151" s="163">
        <f t="shared" ref="V151:V159" si="147">IF(A151="",0,IF(Q$150="",1,IF(Q$150+$V$90*365&lt;$U$1,1,0)))</f>
        <v>0</v>
      </c>
      <c r="W151" s="162">
        <f>IF(ISERROR(VLOOKUP(H151,'Directive OSH09 (FR)'!$O$6:$P$10,2,FALSE)),"",VLOOKUP(H151,'Directive OSH09 (FR)'!$O$6:$P$10,2,FALSE))</f>
        <v>4</v>
      </c>
      <c r="X151" s="3">
        <f>IF(ISERROR(VLOOKUP(I151,'Directive OSH09 (FR)'!$O$13:$P$17,2,FALSE)),"",VLOOKUP(I151,'Directive OSH09 (FR)'!$O$13:$P$17,2,FALSE))</f>
        <v>1</v>
      </c>
      <c r="Y151" s="3">
        <f>IF(J151="","",IF(J151&gt;=161,5,IF(J151&gt;=65,4,IF(J151&gt;=20,3,IF(J151&gt;=9,2,1)))))</f>
        <v>1</v>
      </c>
      <c r="Z151" s="196"/>
      <c r="AA151" s="418"/>
      <c r="AB151" s="418"/>
      <c r="AC151" s="420"/>
      <c r="AD151" s="667"/>
      <c r="AE151" s="651"/>
      <c r="AF151" s="314"/>
      <c r="AG151" s="255"/>
      <c r="AH151" s="8">
        <f>IF(ISERROR(AU151*AV151),"",AU151*AV151)</f>
        <v>0</v>
      </c>
      <c r="AI151" s="652"/>
    </row>
    <row r="152" spans="1:35" ht="38.25">
      <c r="A152" s="261"/>
      <c r="B152" s="255" t="s">
        <v>607</v>
      </c>
      <c r="C152" s="255" t="s">
        <v>611</v>
      </c>
      <c r="D152" s="255" t="s">
        <v>1317</v>
      </c>
      <c r="E152" s="266" t="s">
        <v>39</v>
      </c>
      <c r="F152" s="267">
        <v>6</v>
      </c>
      <c r="G152" s="256" t="s">
        <v>610</v>
      </c>
      <c r="H152" s="7" t="s">
        <v>41</v>
      </c>
      <c r="I152" s="8" t="s">
        <v>47</v>
      </c>
      <c r="J152" s="8">
        <f t="shared" ref="J152:J154" si="148">IF(ISERROR(W152*X152),"",W152*X152)</f>
        <v>36</v>
      </c>
      <c r="K152" s="14" t="str">
        <f>IF(ISERROR(VLOOKUP(Y152,'Directive OSH09 (FR)'!$T$6:$U$10,2,FALSE)),"",VLOOKUP(Y152,'Directive OSH09 (FR)'!$T$6:$U$10,2,FALSE))</f>
        <v>3-Moderé</v>
      </c>
      <c r="L152" s="126"/>
      <c r="M152" s="127"/>
      <c r="N152" s="27"/>
      <c r="O152" s="27"/>
      <c r="P152" s="27"/>
      <c r="Q152" s="57"/>
      <c r="R152" s="35"/>
      <c r="S152" s="7">
        <f t="shared" si="145"/>
        <v>0</v>
      </c>
      <c r="T152" s="35">
        <f t="shared" si="145"/>
        <v>0</v>
      </c>
      <c r="U152" s="3">
        <f t="shared" si="146"/>
        <v>0</v>
      </c>
      <c r="V152" s="163">
        <f t="shared" si="147"/>
        <v>0</v>
      </c>
      <c r="W152" s="162">
        <f>IF(ISERROR(VLOOKUP(H152,'Directive OSH09 (FR)'!$O$6:$P$10,2,FALSE)),"",VLOOKUP(H152,'Directive OSH09 (FR)'!$O$6:$P$10,2,FALSE))</f>
        <v>9</v>
      </c>
      <c r="X152" s="3">
        <f>IF(ISERROR(VLOOKUP(I152,'Directive OSH09 (FR)'!$O$13:$P$17,2,FALSE)),"",VLOOKUP(I152,'Directive OSH09 (FR)'!$O$13:$P$17,2,FALSE))</f>
        <v>4</v>
      </c>
      <c r="Y152" s="3">
        <f t="shared" ref="Y152:Y154" si="149">IF(J152="","",IF(J152&gt;=161,5,IF(J152&gt;=65,4,IF(J152&gt;=20,3,IF(J152&gt;=9,2,1)))))</f>
        <v>3</v>
      </c>
      <c r="Z152" s="196"/>
      <c r="AA152" s="418"/>
      <c r="AB152" s="418"/>
      <c r="AC152" s="420"/>
      <c r="AD152" s="667"/>
      <c r="AE152" s="651"/>
      <c r="AF152" s="314"/>
      <c r="AG152" s="8"/>
      <c r="AH152" s="8">
        <f t="shared" ref="AH152:AH154" si="150">IF(ISERROR(AU152*AV152),"",AU152*AV152)</f>
        <v>0</v>
      </c>
      <c r="AI152" s="652"/>
    </row>
    <row r="153" spans="1:35" ht="38.25">
      <c r="A153" s="261"/>
      <c r="B153" s="255" t="s">
        <v>607</v>
      </c>
      <c r="C153" s="255" t="s">
        <v>608</v>
      </c>
      <c r="D153" s="255" t="s">
        <v>612</v>
      </c>
      <c r="E153" s="266" t="s">
        <v>39</v>
      </c>
      <c r="F153" s="267">
        <v>6</v>
      </c>
      <c r="G153" s="256" t="s">
        <v>610</v>
      </c>
      <c r="H153" s="7" t="s">
        <v>38</v>
      </c>
      <c r="I153" s="8" t="s">
        <v>47</v>
      </c>
      <c r="J153" s="8">
        <f t="shared" si="148"/>
        <v>16</v>
      </c>
      <c r="K153" s="14" t="str">
        <f>IF(ISERROR(VLOOKUP(Y153,'Directive OSH09 (FR)'!$T$6:$U$10,2,FALSE)),"",VLOOKUP(Y153,'Directive OSH09 (FR)'!$T$6:$U$10,2,FALSE))</f>
        <v>2-Tolérable</v>
      </c>
      <c r="L153" s="126"/>
      <c r="M153" s="127"/>
      <c r="N153" s="27"/>
      <c r="O153" s="27"/>
      <c r="P153" s="27"/>
      <c r="Q153" s="57"/>
      <c r="R153" s="35"/>
      <c r="S153" s="7">
        <f t="shared" si="145"/>
        <v>0</v>
      </c>
      <c r="T153" s="35">
        <f t="shared" si="145"/>
        <v>0</v>
      </c>
      <c r="U153" s="3">
        <f t="shared" si="146"/>
        <v>0</v>
      </c>
      <c r="V153" s="163">
        <f t="shared" si="147"/>
        <v>0</v>
      </c>
      <c r="W153" s="162">
        <f>IF(ISERROR(VLOOKUP(H153,'Directive OSH09 (FR)'!$O$6:$P$10,2,FALSE)),"",VLOOKUP(H153,'Directive OSH09 (FR)'!$O$6:$P$10,2,FALSE))</f>
        <v>4</v>
      </c>
      <c r="X153" s="3">
        <f>IF(ISERROR(VLOOKUP(I153,'Directive OSH09 (FR)'!$O$13:$P$17,2,FALSE)),"",VLOOKUP(I153,'Directive OSH09 (FR)'!$O$13:$P$17,2,FALSE))</f>
        <v>4</v>
      </c>
      <c r="Y153" s="3">
        <f t="shared" si="149"/>
        <v>2</v>
      </c>
      <c r="Z153" s="196"/>
      <c r="AA153" s="418"/>
      <c r="AB153" s="418"/>
      <c r="AC153" s="420"/>
      <c r="AD153" s="667"/>
      <c r="AE153" s="651"/>
      <c r="AF153" s="314"/>
      <c r="AG153" s="8"/>
      <c r="AH153" s="8">
        <f t="shared" si="150"/>
        <v>0</v>
      </c>
      <c r="AI153" s="652"/>
    </row>
    <row r="154" spans="1:35" ht="38.25">
      <c r="A154" s="261"/>
      <c r="B154" s="255" t="s">
        <v>613</v>
      </c>
      <c r="C154" s="255" t="s">
        <v>614</v>
      </c>
      <c r="D154" s="255" t="s">
        <v>615</v>
      </c>
      <c r="E154" s="266" t="s">
        <v>39</v>
      </c>
      <c r="F154" s="267">
        <v>6</v>
      </c>
      <c r="G154" s="256" t="s">
        <v>610</v>
      </c>
      <c r="H154" s="7" t="s">
        <v>38</v>
      </c>
      <c r="I154" s="8" t="s">
        <v>47</v>
      </c>
      <c r="J154" s="8">
        <f t="shared" si="148"/>
        <v>16</v>
      </c>
      <c r="K154" s="14" t="str">
        <f>IF(ISERROR(VLOOKUP(Y154,'Directive OSH09 (FR)'!$T$6:$U$10,2,FALSE)),"",VLOOKUP(Y154,'Directive OSH09 (FR)'!$T$6:$U$10,2,FALSE))</f>
        <v>2-Tolérable</v>
      </c>
      <c r="L154" s="126"/>
      <c r="M154" s="127"/>
      <c r="N154" s="27"/>
      <c r="O154" s="27"/>
      <c r="P154" s="27"/>
      <c r="Q154" s="57"/>
      <c r="R154" s="35"/>
      <c r="S154" s="7">
        <f t="shared" si="145"/>
        <v>0</v>
      </c>
      <c r="T154" s="35">
        <f t="shared" si="145"/>
        <v>0</v>
      </c>
      <c r="U154" s="3">
        <f t="shared" si="146"/>
        <v>0</v>
      </c>
      <c r="V154" s="163">
        <f t="shared" si="147"/>
        <v>0</v>
      </c>
      <c r="W154" s="162">
        <f>IF(ISERROR(VLOOKUP(H154,'Directive OSH09 (FR)'!$O$6:$P$10,2,FALSE)),"",VLOOKUP(H154,'Directive OSH09 (FR)'!$O$6:$P$10,2,FALSE))</f>
        <v>4</v>
      </c>
      <c r="X154" s="3">
        <f>IF(ISERROR(VLOOKUP(I154,'Directive OSH09 (FR)'!$O$13:$P$17,2,FALSE)),"",VLOOKUP(I154,'Directive OSH09 (FR)'!$O$13:$P$17,2,FALSE))</f>
        <v>4</v>
      </c>
      <c r="Y154" s="3">
        <f t="shared" si="149"/>
        <v>2</v>
      </c>
      <c r="Z154" s="210" t="s">
        <v>661</v>
      </c>
      <c r="AA154" s="418"/>
      <c r="AB154" s="418"/>
      <c r="AC154" s="420"/>
      <c r="AD154" s="667"/>
      <c r="AE154" s="651"/>
      <c r="AF154" s="314"/>
      <c r="AG154" s="8"/>
      <c r="AH154" s="8">
        <f t="shared" si="150"/>
        <v>0</v>
      </c>
      <c r="AI154" s="653"/>
    </row>
    <row r="155" spans="1:35" ht="38.25">
      <c r="A155" s="261"/>
      <c r="B155" s="255" t="s">
        <v>613</v>
      </c>
      <c r="C155" s="409" t="s">
        <v>617</v>
      </c>
      <c r="D155" s="255" t="s">
        <v>618</v>
      </c>
      <c r="E155" s="266" t="s">
        <v>39</v>
      </c>
      <c r="F155" s="267">
        <v>6</v>
      </c>
      <c r="G155" s="256" t="s">
        <v>610</v>
      </c>
      <c r="H155" s="7" t="s">
        <v>38</v>
      </c>
      <c r="I155" s="8" t="s">
        <v>48</v>
      </c>
      <c r="J155" s="8">
        <f>IF(ISERROR(W155*X155),"",W155*X155)</f>
        <v>32</v>
      </c>
      <c r="K155" s="14" t="str">
        <f>IF(ISERROR(VLOOKUP(Y155,'Directive OSH09 (FR)'!$T$6:$U$10,2,FALSE)),"",VLOOKUP(Y155,'Directive OSH09 (FR)'!$T$6:$U$10,2,FALSE))</f>
        <v>3-Moderé</v>
      </c>
      <c r="L155" s="126"/>
      <c r="M155" s="127"/>
      <c r="N155" s="27"/>
      <c r="O155" s="27"/>
      <c r="P155" s="27"/>
      <c r="Q155" s="57"/>
      <c r="R155" s="35"/>
      <c r="S155" s="7">
        <f t="shared" ref="S155:T157" si="151">U155</f>
        <v>0</v>
      </c>
      <c r="T155" s="35">
        <f t="shared" si="151"/>
        <v>0</v>
      </c>
      <c r="U155" s="3">
        <f t="shared" si="146"/>
        <v>0</v>
      </c>
      <c r="V155" s="163">
        <f t="shared" si="147"/>
        <v>0</v>
      </c>
      <c r="W155" s="162">
        <f>IF(ISERROR(VLOOKUP(H155,'Directive OSH09 (FR)'!$O$6:$P$10,2,FALSE)),"",VLOOKUP(H155,'Directive OSH09 (FR)'!$O$6:$P$10,2,FALSE))</f>
        <v>4</v>
      </c>
      <c r="X155" s="3">
        <f>IF(ISERROR(VLOOKUP(I155,'Directive OSH09 (FR)'!$O$13:$P$17,2,FALSE)),"",VLOOKUP(I155,'Directive OSH09 (FR)'!$O$13:$P$17,2,FALSE))</f>
        <v>8</v>
      </c>
      <c r="Y155" s="3">
        <f>IF(J155="","",IF(J155&gt;=161,5,IF(J155&gt;=65,4,IF(J155&gt;=20,3,IF(J155&gt;=9,2,1)))))</f>
        <v>3</v>
      </c>
      <c r="Z155" s="210" t="s">
        <v>661</v>
      </c>
      <c r="AA155" s="418"/>
      <c r="AB155" s="418"/>
      <c r="AC155" s="420"/>
      <c r="AD155" s="667"/>
      <c r="AE155" s="651"/>
      <c r="AF155" s="314"/>
      <c r="AG155" s="8"/>
      <c r="AH155" s="8"/>
      <c r="AI155" s="653"/>
    </row>
    <row r="156" spans="1:35" ht="38.25">
      <c r="A156" s="261"/>
      <c r="B156" s="255" t="s">
        <v>613</v>
      </c>
      <c r="C156" s="255" t="s">
        <v>619</v>
      </c>
      <c r="D156" s="255" t="s">
        <v>615</v>
      </c>
      <c r="E156" s="266" t="s">
        <v>39</v>
      </c>
      <c r="F156" s="267">
        <v>6</v>
      </c>
      <c r="G156" s="256" t="s">
        <v>610</v>
      </c>
      <c r="H156" s="7" t="s">
        <v>38</v>
      </c>
      <c r="I156" s="8" t="s">
        <v>48</v>
      </c>
      <c r="J156" s="8">
        <f t="shared" ref="J156:J159" si="152">IF(ISERROR(W156*X156),"",W156*X156)</f>
        <v>32</v>
      </c>
      <c r="K156" s="14" t="str">
        <f>IF(ISERROR(VLOOKUP(Y156,'Directive OSH09 (FR)'!$T$6:$U$10,2,FALSE)),"",VLOOKUP(Y156,'Directive OSH09 (FR)'!$T$6:$U$10,2,FALSE))</f>
        <v>3-Moderé</v>
      </c>
      <c r="L156" s="126"/>
      <c r="M156" s="127"/>
      <c r="N156" s="27"/>
      <c r="O156" s="27"/>
      <c r="P156" s="27"/>
      <c r="Q156" s="57"/>
      <c r="R156" s="35"/>
      <c r="S156" s="7">
        <f t="shared" si="151"/>
        <v>0</v>
      </c>
      <c r="T156" s="35">
        <f t="shared" si="151"/>
        <v>0</v>
      </c>
      <c r="U156" s="3">
        <f t="shared" si="146"/>
        <v>0</v>
      </c>
      <c r="V156" s="163">
        <f t="shared" si="147"/>
        <v>0</v>
      </c>
      <c r="W156" s="162">
        <f>IF(ISERROR(VLOOKUP(H156,'Directive OSH09 (FR)'!$O$6:$P$10,2,FALSE)),"",VLOOKUP(H156,'Directive OSH09 (FR)'!$O$6:$P$10,2,FALSE))</f>
        <v>4</v>
      </c>
      <c r="X156" s="3">
        <f>IF(ISERROR(VLOOKUP(I156,'Directive OSH09 (FR)'!$O$13:$P$17,2,FALSE)),"",VLOOKUP(I156,'Directive OSH09 (FR)'!$O$13:$P$17,2,FALSE))</f>
        <v>8</v>
      </c>
      <c r="Y156" s="3">
        <f>IF(J156="","",IF(J156&gt;=161,5,IF(J156&gt;=65,4,IF(J156&gt;=20,3,IF(J156&gt;=9,2,1)))))</f>
        <v>3</v>
      </c>
      <c r="Z156" s="210" t="s">
        <v>661</v>
      </c>
      <c r="AA156" s="418"/>
      <c r="AB156" s="418"/>
      <c r="AC156" s="420"/>
      <c r="AD156" s="667"/>
      <c r="AE156" s="651"/>
      <c r="AF156" s="314"/>
      <c r="AG156" s="8"/>
      <c r="AH156" s="8">
        <f t="shared" ref="AH156:AH159" si="153">IF(ISERROR(AU156*AV156),"",AU156*AV156)</f>
        <v>0</v>
      </c>
      <c r="AI156" s="652"/>
    </row>
    <row r="157" spans="1:35" ht="38.25">
      <c r="A157" s="261"/>
      <c r="B157" s="255" t="s">
        <v>613</v>
      </c>
      <c r="C157" s="255" t="s">
        <v>620</v>
      </c>
      <c r="D157" s="8" t="s">
        <v>621</v>
      </c>
      <c r="E157" s="266" t="s">
        <v>39</v>
      </c>
      <c r="F157" s="267">
        <v>6</v>
      </c>
      <c r="G157" s="256" t="s">
        <v>610</v>
      </c>
      <c r="H157" s="7" t="s">
        <v>38</v>
      </c>
      <c r="I157" s="8" t="s">
        <v>48</v>
      </c>
      <c r="J157" s="8">
        <f>IF(ISERROR(W157*X157),"",W157*X157)</f>
        <v>32</v>
      </c>
      <c r="K157" s="14" t="str">
        <f>IF(ISERROR(VLOOKUP(Y157,'Directive OSH09 (FR)'!$T$6:$U$10,2,FALSE)),"",VLOOKUP(Y157,'Directive OSH09 (FR)'!$T$6:$U$10,2,FALSE))</f>
        <v>3-Moderé</v>
      </c>
      <c r="L157" s="126"/>
      <c r="M157" s="127"/>
      <c r="N157" s="27"/>
      <c r="O157" s="27"/>
      <c r="P157" s="27"/>
      <c r="Q157" s="57"/>
      <c r="R157" s="35"/>
      <c r="S157" s="7">
        <f t="shared" si="151"/>
        <v>0</v>
      </c>
      <c r="T157" s="35">
        <f t="shared" si="151"/>
        <v>0</v>
      </c>
      <c r="U157" s="3">
        <f t="shared" si="146"/>
        <v>0</v>
      </c>
      <c r="V157" s="163">
        <f t="shared" si="147"/>
        <v>0</v>
      </c>
      <c r="W157" s="162">
        <f>IF(ISERROR(VLOOKUP(H157,'Directive OSH09 (FR)'!$O$6:$P$10,2,FALSE)),"",VLOOKUP(H157,'Directive OSH09 (FR)'!$O$6:$P$10,2,FALSE))</f>
        <v>4</v>
      </c>
      <c r="X157" s="3">
        <f>IF(ISERROR(VLOOKUP(I157,'Directive OSH09 (FR)'!$O$13:$P$17,2,FALSE)),"",VLOOKUP(I157,'Directive OSH09 (FR)'!$O$13:$P$17,2,FALSE))</f>
        <v>8</v>
      </c>
      <c r="Y157" s="3">
        <f>IF(J157="","",IF(J157&gt;=161,5,IF(J157&gt;=65,4,IF(J157&gt;=20,3,IF(J157&gt;=9,2,1)))))</f>
        <v>3</v>
      </c>
      <c r="Z157" s="210"/>
      <c r="AA157" s="418"/>
      <c r="AB157" s="418"/>
      <c r="AC157" s="420"/>
      <c r="AD157" s="667"/>
      <c r="AE157" s="651"/>
      <c r="AF157" s="314"/>
      <c r="AG157" s="8"/>
      <c r="AH157" s="8"/>
      <c r="AI157" s="652"/>
    </row>
    <row r="158" spans="1:35" ht="38.25">
      <c r="A158" s="261" t="s">
        <v>622</v>
      </c>
      <c r="B158" s="255" t="s">
        <v>623</v>
      </c>
      <c r="C158" s="255" t="s">
        <v>624</v>
      </c>
      <c r="D158" s="255" t="s">
        <v>625</v>
      </c>
      <c r="E158" s="266" t="s">
        <v>39</v>
      </c>
      <c r="F158" s="267">
        <v>6</v>
      </c>
      <c r="G158" s="256" t="s">
        <v>610</v>
      </c>
      <c r="H158" s="7" t="s">
        <v>38</v>
      </c>
      <c r="I158" s="8" t="s">
        <v>48</v>
      </c>
      <c r="J158" s="8">
        <f t="shared" ref="J158" si="154">IF(ISERROR(W158*X158),"",W158*X158)</f>
        <v>32</v>
      </c>
      <c r="K158" s="14" t="str">
        <f>IF(ISERROR(VLOOKUP(Y158,'Directive OSH09 (FR)'!$T$6:$U$10,2,FALSE)),"",VLOOKUP(Y158,'Directive OSH09 (FR)'!$T$6:$U$10,2,FALSE))</f>
        <v>3-Moderé</v>
      </c>
      <c r="L158" s="126"/>
      <c r="M158" s="127"/>
      <c r="N158" s="27"/>
      <c r="O158" s="27"/>
      <c r="P158" s="27"/>
      <c r="Q158" s="57"/>
      <c r="R158" s="35"/>
      <c r="S158" s="7">
        <f t="shared" ref="S158" ca="1" si="155">U158</f>
        <v>1</v>
      </c>
      <c r="T158" s="35">
        <f t="shared" ref="T158" ca="1" si="156">V158</f>
        <v>1</v>
      </c>
      <c r="U158" s="3">
        <f t="shared" ca="1" si="146"/>
        <v>1</v>
      </c>
      <c r="V158" s="163">
        <f t="shared" ca="1" si="147"/>
        <v>1</v>
      </c>
      <c r="W158" s="162">
        <f>IF(ISERROR(VLOOKUP(H158,'Directive OSH09 (FR)'!$O$6:$P$10,2,FALSE)),"",VLOOKUP(H158,'Directive OSH09 (FR)'!$O$6:$P$10,2,FALSE))</f>
        <v>4</v>
      </c>
      <c r="X158" s="3">
        <f>IF(ISERROR(VLOOKUP(I158,'Directive OSH09 (FR)'!$O$13:$P$17,2,FALSE)),"",VLOOKUP(I158,'Directive OSH09 (FR)'!$O$13:$P$17,2,FALSE))</f>
        <v>8</v>
      </c>
      <c r="Y158" s="3">
        <f t="shared" ref="Y158" si="157">IF(J158="","",IF(J158&gt;=161,5,IF(J158&gt;=65,4,IF(J158&gt;=20,3,IF(J158&gt;=9,2,1)))))</f>
        <v>3</v>
      </c>
      <c r="Z158" s="210"/>
      <c r="AA158" s="418"/>
      <c r="AB158" s="418"/>
      <c r="AC158" s="420"/>
      <c r="AD158" s="667"/>
      <c r="AE158" s="651"/>
      <c r="AF158" s="314"/>
      <c r="AG158" s="8"/>
      <c r="AH158" s="8">
        <f t="shared" ref="AH158" si="158">IF(ISERROR(AU158*AV158),"",AU158*AV158)</f>
        <v>0</v>
      </c>
      <c r="AI158" s="653"/>
    </row>
    <row r="159" spans="1:35" ht="5.25" customHeight="1">
      <c r="A159" s="405"/>
      <c r="B159" s="62"/>
      <c r="C159" s="62"/>
      <c r="D159" s="62"/>
      <c r="E159" s="293"/>
      <c r="F159" s="282"/>
      <c r="G159" s="458"/>
      <c r="H159" s="61"/>
      <c r="I159" s="62"/>
      <c r="J159" s="62" t="str">
        <f t="shared" si="152"/>
        <v/>
      </c>
      <c r="K159" s="63" t="str">
        <f>IF(ISERROR(VLOOKUP(Y159,'Directive OSH09 (FR)'!$T$6:$U$10,2,FALSE)),"",VLOOKUP(Y159,'Directive OSH09 (FR)'!$T$6:$U$10,2,FALSE))</f>
        <v/>
      </c>
      <c r="L159" s="61"/>
      <c r="M159" s="64"/>
      <c r="N159" s="64"/>
      <c r="O159" s="64"/>
      <c r="P159" s="64"/>
      <c r="Q159" s="65"/>
      <c r="R159" s="66"/>
      <c r="S159" s="61">
        <f t="shared" ref="S159:T159" si="159">U159</f>
        <v>0</v>
      </c>
      <c r="T159" s="66">
        <f t="shared" si="159"/>
        <v>0</v>
      </c>
      <c r="U159" s="164">
        <f t="shared" si="146"/>
        <v>0</v>
      </c>
      <c r="V159" s="165">
        <f t="shared" si="147"/>
        <v>0</v>
      </c>
      <c r="W159" s="162" t="str">
        <f>IF(ISERROR(VLOOKUP(H159,'Directive OSH09 (FR)'!$O$6:$P$10,2,FALSE)),"",VLOOKUP(H159,'Directive OSH09 (FR)'!$O$6:$P$10,2,FALSE))</f>
        <v/>
      </c>
      <c r="X159" s="3" t="str">
        <f>IF(ISERROR(VLOOKUP(I159,'Directive OSH09 (FR)'!$O$13:$P$17,2,FALSE)),"",VLOOKUP(I159,'Directive OSH09 (FR)'!$O$13:$P$17,2,FALSE))</f>
        <v/>
      </c>
      <c r="Y159" s="3" t="str">
        <f t="shared" ref="Y159" si="160">IF(J159="","",IF(J159&gt;=161,5,IF(J159&gt;=65,4,IF(J159&gt;=20,3,IF(J159&gt;=9,2,1)))))</f>
        <v/>
      </c>
      <c r="Z159" s="196"/>
      <c r="AA159" s="418"/>
      <c r="AB159" s="418"/>
      <c r="AC159" s="420"/>
      <c r="AD159" s="667"/>
      <c r="AE159" s="651"/>
      <c r="AF159" s="642"/>
      <c r="AG159" s="62"/>
      <c r="AH159" s="62">
        <f t="shared" si="153"/>
        <v>0</v>
      </c>
      <c r="AI159" s="652"/>
    </row>
    <row r="160" spans="1:35">
      <c r="A160" s="522" t="s">
        <v>300</v>
      </c>
      <c r="B160" s="391"/>
      <c r="C160" s="391"/>
      <c r="D160" s="391"/>
      <c r="E160" s="292"/>
      <c r="F160" s="281"/>
      <c r="G160" s="457"/>
      <c r="H160" s="454"/>
      <c r="I160" s="391"/>
      <c r="J160" s="391">
        <f>IF(SUM(J161:J165)=0,"",MAX(J161:J165))</f>
        <v>36</v>
      </c>
      <c r="K160" s="24" t="str">
        <f>IF(ISERROR(VLOOKUP(Y160,'Directive OSH09 (FR)'!$T$6:$U$10,2,FALSE)),"",VLOOKUP(Y160,'Directive OSH09 (FR)'!$T$6:$U$10,2,FALSE))</f>
        <v>3-Moderé</v>
      </c>
      <c r="L160" s="43" t="str">
        <f>IF(ISERROR(VLOOKUP($A160,Dangers!$B$4:$G$1001,4,FALSE)),"ERR",IF(ISBLANK(VLOOKUP($A160,Dangers!$B$4:$G$1001,4,FALSE)),"","Yes"))</f>
        <v/>
      </c>
      <c r="M160" s="26" t="str">
        <f>IF(ISERROR(VLOOKUP($A160,Dangers!$B$4:$G$1001,6,FALSE)),"ERR",IF(ISBLANK((VLOOKUP($A160,Dangers!$B$4:$G$1001,6,FALSE))),"","Yes"))</f>
        <v/>
      </c>
      <c r="N160" s="26"/>
      <c r="O160" s="26"/>
      <c r="P160" s="26"/>
      <c r="Q160" s="132" t="str">
        <f>IF(OR(L160="Yes",M160="Yes"),MAX(Q161:Q165),"")</f>
        <v/>
      </c>
      <c r="R160" s="34"/>
      <c r="S160" s="43">
        <f>IF(L160="Yes",IF(SUM(S161:S165)=0,0,1),2)</f>
        <v>2</v>
      </c>
      <c r="T160" s="34">
        <f>IF(M160="Yes",IF(SUM(T161:T165)=0,0,1),2)</f>
        <v>2</v>
      </c>
      <c r="U160" s="160">
        <v>0</v>
      </c>
      <c r="V160" s="161">
        <v>0</v>
      </c>
      <c r="W160" s="162" t="str">
        <f>IF(ISERROR(VLOOKUP(H160,'Directive OSH09 (FR)'!$O$6:$P$10,2,FALSE)),"",VLOOKUP(H160,'Directive OSH09 (FR)'!$O$6:$P$10,2,FALSE))</f>
        <v/>
      </c>
      <c r="X160" s="3" t="str">
        <f>IF(ISERROR(VLOOKUP(I160,'Directive OSH09 (FR)'!$O$13:$P$17,2,FALSE)),"",VLOOKUP(I160,'Directive OSH09 (FR)'!$O$13:$P$17,2,FALSE))</f>
        <v/>
      </c>
      <c r="Y160" s="3">
        <f>IF(J160="","",IF(J160&gt;=161,5,IF(J160&gt;=65,4,IF(J160&gt;=20,3,IF(J160&gt;=9,2,1)))))</f>
        <v>3</v>
      </c>
      <c r="Z160" s="43"/>
      <c r="AA160" s="208"/>
      <c r="AB160" s="208"/>
      <c r="AC160" s="673"/>
      <c r="AD160" s="685"/>
      <c r="AE160" s="679"/>
      <c r="AF160" s="212"/>
      <c r="AG160" s="208"/>
      <c r="AH160" s="208" t="str">
        <f>IF(SUM(AH161:AH165)=0,"",MAX(AH161:AH165))</f>
        <v/>
      </c>
      <c r="AI160" s="655"/>
    </row>
    <row r="161" spans="1:35" ht="38.25">
      <c r="A161" s="261" t="s">
        <v>486</v>
      </c>
      <c r="B161" s="255" t="s">
        <v>626</v>
      </c>
      <c r="C161" s="8" t="s">
        <v>627</v>
      </c>
      <c r="D161" s="8" t="s">
        <v>615</v>
      </c>
      <c r="E161" s="266" t="s">
        <v>39</v>
      </c>
      <c r="F161" s="267">
        <v>6</v>
      </c>
      <c r="G161" s="256" t="s">
        <v>610</v>
      </c>
      <c r="H161" s="7" t="s">
        <v>41</v>
      </c>
      <c r="I161" s="8" t="s">
        <v>47</v>
      </c>
      <c r="J161" s="8">
        <f>IF(ISERROR(W161*X161),"",W161*X161)</f>
        <v>36</v>
      </c>
      <c r="K161" s="14" t="str">
        <f>IF(ISERROR(VLOOKUP(Y161,'Directive OSH09 (FR)'!$T$6:$U$10,2,FALSE)),"",VLOOKUP(Y161,'Directive OSH09 (FR)'!$T$6:$U$10,2,FALSE))</f>
        <v>3-Moderé</v>
      </c>
      <c r="L161" s="126"/>
      <c r="M161" s="127"/>
      <c r="N161" s="27"/>
      <c r="O161" s="27"/>
      <c r="P161" s="27"/>
      <c r="Q161" s="57"/>
      <c r="R161" s="35"/>
      <c r="S161" s="7">
        <f t="shared" ref="S161:T165" si="161">U161</f>
        <v>1</v>
      </c>
      <c r="T161" s="35">
        <f t="shared" si="161"/>
        <v>1</v>
      </c>
      <c r="U161" s="3">
        <f>IF(A161="",0,IF(Q$160="",1,IF(Q$160+$U$90*365&lt;$U$1,1,0)))</f>
        <v>1</v>
      </c>
      <c r="V161" s="163">
        <f>IF(A161="",0,IF(Q$160="",1,IF(Q$160+$V$90*365&lt;$U$1,1,0)))</f>
        <v>1</v>
      </c>
      <c r="W161" s="162">
        <f>IF(ISERROR(VLOOKUP(H161,'Directive OSH09 (FR)'!$O$6:$P$10,2,FALSE)),"",VLOOKUP(H161,'Directive OSH09 (FR)'!$O$6:$P$10,2,FALSE))</f>
        <v>9</v>
      </c>
      <c r="X161" s="3">
        <f>IF(ISERROR(VLOOKUP(I161,'Directive OSH09 (FR)'!$O$13:$P$17,2,FALSE)),"",VLOOKUP(I161,'Directive OSH09 (FR)'!$O$13:$P$17,2,FALSE))</f>
        <v>4</v>
      </c>
      <c r="Y161" s="3">
        <f>IF(J161="","",IF(J161&gt;=161,5,IF(J161&gt;=65,4,IF(J161&gt;=20,3,IF(J161&gt;=9,2,1)))))</f>
        <v>3</v>
      </c>
      <c r="Z161" s="196"/>
      <c r="AA161" s="178" t="s">
        <v>628</v>
      </c>
      <c r="AB161" s="418"/>
      <c r="AC161" s="420"/>
      <c r="AD161" s="667"/>
      <c r="AE161" s="651"/>
      <c r="AF161" s="314"/>
      <c r="AG161" s="8"/>
      <c r="AH161" s="8">
        <f>IF(ISERROR(AU161*AV161),"",AU161*AV161)</f>
        <v>0</v>
      </c>
      <c r="AI161" s="653"/>
    </row>
    <row r="162" spans="1:35" ht="38.25">
      <c r="A162" s="261" t="s">
        <v>486</v>
      </c>
      <c r="B162" s="8" t="s">
        <v>629</v>
      </c>
      <c r="C162" s="8" t="s">
        <v>630</v>
      </c>
      <c r="D162" s="8" t="s">
        <v>631</v>
      </c>
      <c r="E162" s="266" t="s">
        <v>39</v>
      </c>
      <c r="F162" s="267">
        <v>6</v>
      </c>
      <c r="G162" s="256" t="s">
        <v>610</v>
      </c>
      <c r="H162" s="7" t="s">
        <v>38</v>
      </c>
      <c r="I162" s="8" t="s">
        <v>48</v>
      </c>
      <c r="J162" s="8">
        <f t="shared" ref="J162:J165" si="162">IF(ISERROR(W162*X162),"",W162*X162)</f>
        <v>32</v>
      </c>
      <c r="K162" s="14" t="str">
        <f>IF(ISERROR(VLOOKUP(Y162,'Directive OSH09 (FR)'!$T$6:$U$10,2,FALSE)),"",VLOOKUP(Y162,'Directive OSH09 (FR)'!$T$6:$U$10,2,FALSE))</f>
        <v>3-Moderé</v>
      </c>
      <c r="L162" s="126"/>
      <c r="M162" s="127"/>
      <c r="N162" s="27"/>
      <c r="O162" s="27"/>
      <c r="P162" s="27"/>
      <c r="Q162" s="57"/>
      <c r="R162" s="35"/>
      <c r="S162" s="7">
        <f t="shared" si="161"/>
        <v>1</v>
      </c>
      <c r="T162" s="35">
        <f t="shared" si="161"/>
        <v>1</v>
      </c>
      <c r="U162" s="3">
        <f>IF(A162="",0,IF(Q$160="",1,IF(Q$160+$U$90*365&lt;$U$1,1,0)))</f>
        <v>1</v>
      </c>
      <c r="V162" s="163">
        <f>IF(A162="",0,IF(Q$160="",1,IF(Q$160+$V$90*365&lt;$U$1,1,0)))</f>
        <v>1</v>
      </c>
      <c r="W162" s="162">
        <f>IF(ISERROR(VLOOKUP(H162,'Directive OSH09 (FR)'!$O$6:$P$10,2,FALSE)),"",VLOOKUP(H162,'Directive OSH09 (FR)'!$O$6:$P$10,2,FALSE))</f>
        <v>4</v>
      </c>
      <c r="X162" s="3">
        <f>IF(ISERROR(VLOOKUP(I162,'Directive OSH09 (FR)'!$O$13:$P$17,2,FALSE)),"",VLOOKUP(I162,'Directive OSH09 (FR)'!$O$13:$P$17,2,FALSE))</f>
        <v>8</v>
      </c>
      <c r="Y162" s="3">
        <f t="shared" ref="Y162:Y165" si="163">IF(J162="","",IF(J162&gt;=161,5,IF(J162&gt;=65,4,IF(J162&gt;=20,3,IF(J162&gt;=9,2,1)))))</f>
        <v>3</v>
      </c>
      <c r="Z162" s="196"/>
      <c r="AA162" s="418"/>
      <c r="AB162" s="418"/>
      <c r="AC162" s="420"/>
      <c r="AD162" s="667"/>
      <c r="AE162" s="651"/>
      <c r="AF162" s="314"/>
      <c r="AG162" s="8"/>
      <c r="AH162" s="8">
        <f t="shared" ref="AH162:AH165" si="164">IF(ISERROR(AU162*AV162),"",AU162*AV162)</f>
        <v>0</v>
      </c>
      <c r="AI162" s="652"/>
    </row>
    <row r="163" spans="1:35">
      <c r="A163" s="261"/>
      <c r="B163" s="8"/>
      <c r="C163" s="8"/>
      <c r="D163" s="8"/>
      <c r="E163" s="266"/>
      <c r="F163" s="267"/>
      <c r="G163" s="459"/>
      <c r="H163" s="7"/>
      <c r="I163" s="8"/>
      <c r="J163" s="8" t="str">
        <f t="shared" si="162"/>
        <v/>
      </c>
      <c r="K163" s="14" t="str">
        <f>IF(ISERROR(VLOOKUP(Y163,'Directive OSH09 (FR)'!$T$6:$U$10,2,FALSE)),"",VLOOKUP(Y163,'Directive OSH09 (FR)'!$T$6:$U$10,2,FALSE))</f>
        <v/>
      </c>
      <c r="L163" s="126"/>
      <c r="M163" s="127"/>
      <c r="N163" s="27"/>
      <c r="O163" s="27"/>
      <c r="P163" s="27"/>
      <c r="Q163" s="57"/>
      <c r="R163" s="35"/>
      <c r="S163" s="7">
        <f t="shared" si="161"/>
        <v>0</v>
      </c>
      <c r="T163" s="35">
        <f t="shared" si="161"/>
        <v>0</v>
      </c>
      <c r="U163" s="3">
        <f>IF(A163="",0,IF(Q$160="",1,IF(Q$160+$U$90*365&lt;$U$1,1,0)))</f>
        <v>0</v>
      </c>
      <c r="V163" s="163">
        <f>IF(A163="",0,IF(Q$160="",1,IF(Q$160+$V$90*365&lt;$U$1,1,0)))</f>
        <v>0</v>
      </c>
      <c r="W163" s="162" t="str">
        <f>IF(ISERROR(VLOOKUP(H163,'Directive OSH09 (FR)'!$O$6:$P$10,2,FALSE)),"",VLOOKUP(H163,'Directive OSH09 (FR)'!$O$6:$P$10,2,FALSE))</f>
        <v/>
      </c>
      <c r="X163" s="3" t="str">
        <f>IF(ISERROR(VLOOKUP(I163,'Directive OSH09 (FR)'!$O$13:$P$17,2,FALSE)),"",VLOOKUP(I163,'Directive OSH09 (FR)'!$O$13:$P$17,2,FALSE))</f>
        <v/>
      </c>
      <c r="Y163" s="3" t="str">
        <f t="shared" si="163"/>
        <v/>
      </c>
      <c r="Z163" s="196"/>
      <c r="AA163" s="418"/>
      <c r="AB163" s="418"/>
      <c r="AC163" s="420"/>
      <c r="AD163" s="667"/>
      <c r="AE163" s="651"/>
      <c r="AF163" s="314"/>
      <c r="AG163" s="8"/>
      <c r="AH163" s="8">
        <f t="shared" si="164"/>
        <v>0</v>
      </c>
      <c r="AI163" s="652"/>
    </row>
    <row r="164" spans="1:35">
      <c r="A164" s="261"/>
      <c r="B164" s="8"/>
      <c r="C164" s="8"/>
      <c r="D164" s="8"/>
      <c r="E164" s="266"/>
      <c r="F164" s="267"/>
      <c r="G164" s="459"/>
      <c r="H164" s="7"/>
      <c r="I164" s="8"/>
      <c r="J164" s="8" t="str">
        <f t="shared" si="162"/>
        <v/>
      </c>
      <c r="K164" s="14" t="str">
        <f>IF(ISERROR(VLOOKUP(Y164,'Directive OSH09 (FR)'!$T$6:$U$10,2,FALSE)),"",VLOOKUP(Y164,'Directive OSH09 (FR)'!$T$6:$U$10,2,FALSE))</f>
        <v/>
      </c>
      <c r="L164" s="126"/>
      <c r="M164" s="127"/>
      <c r="N164" s="27"/>
      <c r="O164" s="27"/>
      <c r="P164" s="27"/>
      <c r="Q164" s="57"/>
      <c r="R164" s="35"/>
      <c r="S164" s="7">
        <f t="shared" si="161"/>
        <v>0</v>
      </c>
      <c r="T164" s="35">
        <f t="shared" si="161"/>
        <v>0</v>
      </c>
      <c r="U164" s="3">
        <f>IF(A164="",0,IF(Q$160="",1,IF(Q$160+$U$90*365&lt;$U$1,1,0)))</f>
        <v>0</v>
      </c>
      <c r="V164" s="163">
        <f>IF(A164="",0,IF(Q$160="",1,IF(Q$160+$V$90*365&lt;$U$1,1,0)))</f>
        <v>0</v>
      </c>
      <c r="W164" s="162" t="str">
        <f>IF(ISERROR(VLOOKUP(H164,'Directive OSH09 (FR)'!$O$6:$P$10,2,FALSE)),"",VLOOKUP(H164,'Directive OSH09 (FR)'!$O$6:$P$10,2,FALSE))</f>
        <v/>
      </c>
      <c r="X164" s="3" t="str">
        <f>IF(ISERROR(VLOOKUP(I164,'Directive OSH09 (FR)'!$O$13:$P$17,2,FALSE)),"",VLOOKUP(I164,'Directive OSH09 (FR)'!$O$13:$P$17,2,FALSE))</f>
        <v/>
      </c>
      <c r="Y164" s="3" t="str">
        <f t="shared" si="163"/>
        <v/>
      </c>
      <c r="Z164" s="196"/>
      <c r="AA164" s="418"/>
      <c r="AB164" s="418"/>
      <c r="AC164" s="420"/>
      <c r="AD164" s="667"/>
      <c r="AE164" s="651"/>
      <c r="AF164" s="314"/>
      <c r="AG164" s="8"/>
      <c r="AH164" s="8">
        <f t="shared" si="164"/>
        <v>0</v>
      </c>
      <c r="AI164" s="652"/>
    </row>
    <row r="165" spans="1:35" ht="5.25" customHeight="1">
      <c r="A165" s="405"/>
      <c r="B165" s="62"/>
      <c r="C165" s="62"/>
      <c r="D165" s="62"/>
      <c r="E165" s="293"/>
      <c r="F165" s="282"/>
      <c r="G165" s="460"/>
      <c r="H165" s="61"/>
      <c r="I165" s="62"/>
      <c r="J165" s="62" t="str">
        <f t="shared" si="162"/>
        <v/>
      </c>
      <c r="K165" s="63" t="str">
        <f>IF(ISERROR(VLOOKUP(Y165,'Directive OSH09 (FR)'!$T$6:$U$10,2,FALSE)),"",VLOOKUP(Y165,'Directive OSH09 (FR)'!$T$6:$U$10,2,FALSE))</f>
        <v/>
      </c>
      <c r="L165" s="61"/>
      <c r="M165" s="64"/>
      <c r="N165" s="64"/>
      <c r="O165" s="64"/>
      <c r="P165" s="64"/>
      <c r="Q165" s="65"/>
      <c r="R165" s="66"/>
      <c r="S165" s="61">
        <f t="shared" si="161"/>
        <v>0</v>
      </c>
      <c r="T165" s="66">
        <f t="shared" si="161"/>
        <v>0</v>
      </c>
      <c r="U165" s="164">
        <f>IF(A165="",0,IF(Q$160="",1,IF(Q$160+$U$90*365&lt;$U$1,1,0)))</f>
        <v>0</v>
      </c>
      <c r="V165" s="165">
        <f>IF(A165="",0,IF(Q$160="",1,IF(Q$160+$V$90*365&lt;$U$1,1,0)))</f>
        <v>0</v>
      </c>
      <c r="W165" s="162" t="str">
        <f>IF(ISERROR(VLOOKUP(H165,'Directive OSH09 (FR)'!$O$6:$P$10,2,FALSE)),"",VLOOKUP(H165,'Directive OSH09 (FR)'!$O$6:$P$10,2,FALSE))</f>
        <v/>
      </c>
      <c r="X165" s="3" t="str">
        <f>IF(ISERROR(VLOOKUP(I165,'Directive OSH09 (FR)'!$O$13:$P$17,2,FALSE)),"",VLOOKUP(I165,'Directive OSH09 (FR)'!$O$13:$P$17,2,FALSE))</f>
        <v/>
      </c>
      <c r="Y165" s="3" t="str">
        <f t="shared" si="163"/>
        <v/>
      </c>
      <c r="Z165" s="196"/>
      <c r="AA165" s="418"/>
      <c r="AB165" s="418"/>
      <c r="AC165" s="420"/>
      <c r="AD165" s="667"/>
      <c r="AE165" s="651"/>
      <c r="AF165" s="642"/>
      <c r="AG165" s="62"/>
      <c r="AH165" s="62">
        <f t="shared" si="164"/>
        <v>0</v>
      </c>
      <c r="AI165" s="652"/>
    </row>
    <row r="166" spans="1:35">
      <c r="A166" s="268" t="s">
        <v>301</v>
      </c>
      <c r="B166" s="391"/>
      <c r="C166" s="391"/>
      <c r="D166" s="391"/>
      <c r="E166" s="292"/>
      <c r="F166" s="281"/>
      <c r="G166" s="457"/>
      <c r="H166" s="454"/>
      <c r="I166" s="391"/>
      <c r="J166" s="391">
        <f>IF(SUM(J167:J171)=0,"",MAX(J167:J171))</f>
        <v>8</v>
      </c>
      <c r="K166" s="24" t="str">
        <f>IF(ISERROR(VLOOKUP(Y166,'Directive OSH09 (FR)'!$T$6:$U$10,2,FALSE)),"",VLOOKUP(Y166,'Directive OSH09 (FR)'!$T$6:$U$10,2,FALSE))</f>
        <v>1-Negligeable</v>
      </c>
      <c r="L166" s="43" t="str">
        <f>IF(ISERROR(VLOOKUP($A166,Dangers!$B$4:$G$1001,4,FALSE)),"ERR",IF(ISBLANK(VLOOKUP($A166,Dangers!$B$4:$G$1001,4,FALSE)),"","Yes"))</f>
        <v/>
      </c>
      <c r="M166" s="26" t="str">
        <f>IF(ISERROR(VLOOKUP($A166,Dangers!$B$4:$G$1001,6,FALSE)),"ERR",IF(ISBLANK((VLOOKUP($A166,Dangers!$B$4:$G$1001,6,FALSE))),"","Yes"))</f>
        <v/>
      </c>
      <c r="N166" s="26"/>
      <c r="O166" s="26"/>
      <c r="P166" s="26"/>
      <c r="Q166" s="132" t="str">
        <f>IF(OR(L166="Yes",M166="Yes"),MAX(Q167:Q171),"")</f>
        <v/>
      </c>
      <c r="R166" s="34"/>
      <c r="S166" s="43">
        <f>IF(L166="Yes",IF(SUM(S167:S171)=0,0,1),2)</f>
        <v>2</v>
      </c>
      <c r="T166" s="34">
        <f>IF(M166="Yes",IF(SUM(T167:T171)=0,0,1),2)</f>
        <v>2</v>
      </c>
      <c r="U166" s="160">
        <v>0</v>
      </c>
      <c r="V166" s="161">
        <v>0</v>
      </c>
      <c r="W166" s="162" t="str">
        <f>IF(ISERROR(VLOOKUP(H166,'Directive OSH09 (FR)'!$O$6:$P$10,2,FALSE)),"",VLOOKUP(H166,'Directive OSH09 (FR)'!$O$6:$P$10,2,FALSE))</f>
        <v/>
      </c>
      <c r="X166" s="3" t="str">
        <f>IF(ISERROR(VLOOKUP(I166,'Directive OSH09 (FR)'!$O$13:$P$17,2,FALSE)),"",VLOOKUP(I166,'Directive OSH09 (FR)'!$O$13:$P$17,2,FALSE))</f>
        <v/>
      </c>
      <c r="Y166" s="3">
        <f>IF(J166="","",IF(J166&gt;=161,5,IF(J166&gt;=65,4,IF(J166&gt;=20,3,IF(J166&gt;=9,2,1)))))</f>
        <v>1</v>
      </c>
      <c r="Z166" s="43"/>
      <c r="AA166" s="208"/>
      <c r="AB166" s="208"/>
      <c r="AC166" s="673"/>
      <c r="AD166" s="685"/>
      <c r="AE166" s="679"/>
      <c r="AF166" s="212"/>
      <c r="AG166" s="208"/>
      <c r="AH166" s="208" t="str">
        <f>IF(SUM(AH167:AH171)=0,"",MAX(AH167:AH171))</f>
        <v/>
      </c>
      <c r="AI166" s="655"/>
    </row>
    <row r="167" spans="1:35" ht="51">
      <c r="A167" s="261" t="s">
        <v>1310</v>
      </c>
      <c r="B167" s="255" t="s">
        <v>633</v>
      </c>
      <c r="C167" s="8" t="s">
        <v>634</v>
      </c>
      <c r="D167" s="255" t="s">
        <v>635</v>
      </c>
      <c r="E167" s="266" t="s">
        <v>36</v>
      </c>
      <c r="F167" s="267">
        <v>6</v>
      </c>
      <c r="G167" s="321" t="s">
        <v>418</v>
      </c>
      <c r="H167" s="7" t="s">
        <v>35</v>
      </c>
      <c r="I167" s="8" t="s">
        <v>47</v>
      </c>
      <c r="J167" s="8">
        <f>IF(ISERROR(W167*X167),"",W167*X167)</f>
        <v>8</v>
      </c>
      <c r="K167" s="14" t="str">
        <f>IF(ISERROR(VLOOKUP(Y167,'Directive OSH09 (FR)'!$T$6:$U$10,2,FALSE)),"",VLOOKUP(Y167,'Directive OSH09 (FR)'!$T$6:$U$10,2,FALSE))</f>
        <v>1-Negligeable</v>
      </c>
      <c r="L167" s="126"/>
      <c r="M167" s="127"/>
      <c r="N167" s="27"/>
      <c r="O167" s="27"/>
      <c r="P167" s="27"/>
      <c r="Q167" s="57"/>
      <c r="R167" s="35"/>
      <c r="S167" s="7">
        <f t="shared" ref="S167:T171" si="165">U167</f>
        <v>1</v>
      </c>
      <c r="T167" s="35">
        <f t="shared" si="165"/>
        <v>1</v>
      </c>
      <c r="U167" s="3">
        <f>IF(A167="",0,IF(Q$166="",1,IF(Q$166+$U$90*365&lt;$U$1,1,0)))</f>
        <v>1</v>
      </c>
      <c r="V167" s="163">
        <f>IF(A167="",0,IF(Q$166="",1,IF(Q$166+$V$90*365&lt;$U$1,1,0)))</f>
        <v>1</v>
      </c>
      <c r="W167" s="162">
        <f>IF(ISERROR(VLOOKUP(H167,'Directive OSH09 (FR)'!$O$6:$P$10,2,FALSE)),"",VLOOKUP(H167,'Directive OSH09 (FR)'!$O$6:$P$10,2,FALSE))</f>
        <v>2</v>
      </c>
      <c r="X167" s="3">
        <f>IF(ISERROR(VLOOKUP(I167,'Directive OSH09 (FR)'!$O$13:$P$17,2,FALSE)),"",VLOOKUP(I167,'Directive OSH09 (FR)'!$O$13:$P$17,2,FALSE))</f>
        <v>4</v>
      </c>
      <c r="Y167" s="3">
        <f>IF(J167="","",IF(J167&gt;=161,5,IF(J167&gt;=65,4,IF(J167&gt;=20,3,IF(J167&gt;=9,2,1)))))</f>
        <v>1</v>
      </c>
      <c r="Z167" s="210" t="s">
        <v>429</v>
      </c>
      <c r="AA167" s="418"/>
      <c r="AB167" s="418"/>
      <c r="AC167" s="420"/>
      <c r="AD167" s="667"/>
      <c r="AE167" s="651"/>
      <c r="AF167" s="314"/>
      <c r="AG167" s="8"/>
      <c r="AH167" s="8">
        <f>IF(ISERROR(AU167*AV167),"",AU167*AV167)</f>
        <v>0</v>
      </c>
      <c r="AI167" s="652"/>
    </row>
    <row r="168" spans="1:35" ht="25.5">
      <c r="A168" s="261" t="s">
        <v>637</v>
      </c>
      <c r="B168" s="8" t="s">
        <v>633</v>
      </c>
      <c r="C168" s="8" t="s">
        <v>638</v>
      </c>
      <c r="D168" s="8" t="s">
        <v>639</v>
      </c>
      <c r="E168" s="266" t="s">
        <v>36</v>
      </c>
      <c r="F168" s="267">
        <v>6</v>
      </c>
      <c r="G168" s="321" t="s">
        <v>418</v>
      </c>
      <c r="H168" s="7" t="s">
        <v>35</v>
      </c>
      <c r="I168" s="8" t="s">
        <v>47</v>
      </c>
      <c r="J168" s="8">
        <f t="shared" ref="J168:J171" si="166">IF(ISERROR(W168*X168),"",W168*X168)</f>
        <v>8</v>
      </c>
      <c r="K168" s="14" t="str">
        <f>IF(ISERROR(VLOOKUP(Y168,'Directive OSH09 (FR)'!$T$6:$U$10,2,FALSE)),"",VLOOKUP(Y168,'Directive OSH09 (FR)'!$T$6:$U$10,2,FALSE))</f>
        <v>1-Negligeable</v>
      </c>
      <c r="L168" s="126"/>
      <c r="M168" s="127"/>
      <c r="N168" s="27"/>
      <c r="O168" s="27"/>
      <c r="P168" s="27"/>
      <c r="Q168" s="57"/>
      <c r="R168" s="35"/>
      <c r="S168" s="7">
        <f t="shared" si="165"/>
        <v>1</v>
      </c>
      <c r="T168" s="35">
        <f t="shared" si="165"/>
        <v>1</v>
      </c>
      <c r="U168" s="3">
        <f>IF(A168="",0,IF(Q$166="",1,IF(Q$166+$U$90*365&lt;$U$1,1,0)))</f>
        <v>1</v>
      </c>
      <c r="V168" s="163">
        <f>IF(A168="",0,IF(Q$166="",1,IF(Q$166+$V$90*365&lt;$U$1,1,0)))</f>
        <v>1</v>
      </c>
      <c r="W168" s="162">
        <f>IF(ISERROR(VLOOKUP(H168,'Directive OSH09 (FR)'!$O$6:$P$10,2,FALSE)),"",VLOOKUP(H168,'Directive OSH09 (FR)'!$O$6:$P$10,2,FALSE))</f>
        <v>2</v>
      </c>
      <c r="X168" s="3">
        <f>IF(ISERROR(VLOOKUP(I168,'Directive OSH09 (FR)'!$O$13:$P$17,2,FALSE)),"",VLOOKUP(I168,'Directive OSH09 (FR)'!$O$13:$P$17,2,FALSE))</f>
        <v>4</v>
      </c>
      <c r="Y168" s="3">
        <f t="shared" ref="Y168:Y171" si="167">IF(J168="","",IF(J168&gt;=161,5,IF(J168&gt;=65,4,IF(J168&gt;=20,3,IF(J168&gt;=9,2,1)))))</f>
        <v>1</v>
      </c>
      <c r="Z168" s="196" t="s">
        <v>429</v>
      </c>
      <c r="AA168" s="418"/>
      <c r="AB168" s="418"/>
      <c r="AC168" s="420"/>
      <c r="AD168" s="667"/>
      <c r="AE168" s="651"/>
      <c r="AF168" s="314"/>
      <c r="AG168" s="8"/>
      <c r="AH168" s="8">
        <f t="shared" ref="AH168:AH171" si="168">IF(ISERROR(AU168*AV168),"",AU168*AV168)</f>
        <v>0</v>
      </c>
      <c r="AI168" s="652"/>
    </row>
    <row r="169" spans="1:35">
      <c r="A169" s="261"/>
      <c r="B169" s="8"/>
      <c r="C169" s="8"/>
      <c r="D169" s="8"/>
      <c r="E169" s="266"/>
      <c r="F169" s="267"/>
      <c r="G169" s="459"/>
      <c r="H169" s="7"/>
      <c r="I169" s="8"/>
      <c r="J169" s="8" t="str">
        <f t="shared" si="166"/>
        <v/>
      </c>
      <c r="K169" s="14" t="str">
        <f>IF(ISERROR(VLOOKUP(Y169,'Directive OSH09 (FR)'!$T$6:$U$10,2,FALSE)),"",VLOOKUP(Y169,'Directive OSH09 (FR)'!$T$6:$U$10,2,FALSE))</f>
        <v/>
      </c>
      <c r="L169" s="126"/>
      <c r="M169" s="127"/>
      <c r="N169" s="27"/>
      <c r="O169" s="27"/>
      <c r="P169" s="27"/>
      <c r="Q169" s="57"/>
      <c r="R169" s="35"/>
      <c r="S169" s="7">
        <f t="shared" si="165"/>
        <v>0</v>
      </c>
      <c r="T169" s="35">
        <f t="shared" si="165"/>
        <v>0</v>
      </c>
      <c r="U169" s="3">
        <f>IF(A169="",0,IF(Q$166="",1,IF(Q$166+$U$90*365&lt;$U$1,1,0)))</f>
        <v>0</v>
      </c>
      <c r="V169" s="163">
        <f>IF(A169="",0,IF(Q$166="",1,IF(Q$166+$V$90*365&lt;$U$1,1,0)))</f>
        <v>0</v>
      </c>
      <c r="W169" s="162" t="str">
        <f>IF(ISERROR(VLOOKUP(H169,'Directive OSH09 (FR)'!$O$6:$P$10,2,FALSE)),"",VLOOKUP(H169,'Directive OSH09 (FR)'!$O$6:$P$10,2,FALSE))</f>
        <v/>
      </c>
      <c r="X169" s="3" t="str">
        <f>IF(ISERROR(VLOOKUP(I169,'Directive OSH09 (FR)'!$O$13:$P$17,2,FALSE)),"",VLOOKUP(I169,'Directive OSH09 (FR)'!$O$13:$P$17,2,FALSE))</f>
        <v/>
      </c>
      <c r="Y169" s="3" t="str">
        <f t="shared" si="167"/>
        <v/>
      </c>
      <c r="Z169" s="196"/>
      <c r="AA169" s="418"/>
      <c r="AB169" s="418"/>
      <c r="AC169" s="420"/>
      <c r="AD169" s="667"/>
      <c r="AE169" s="651"/>
      <c r="AF169" s="314"/>
      <c r="AG169" s="8"/>
      <c r="AH169" s="8">
        <f t="shared" si="168"/>
        <v>0</v>
      </c>
      <c r="AI169" s="652"/>
    </row>
    <row r="170" spans="1:35">
      <c r="A170" s="261"/>
      <c r="B170" s="8"/>
      <c r="C170" s="8"/>
      <c r="D170" s="8"/>
      <c r="E170" s="266"/>
      <c r="F170" s="267"/>
      <c r="G170" s="459"/>
      <c r="H170" s="7"/>
      <c r="I170" s="8"/>
      <c r="J170" s="8" t="str">
        <f t="shared" si="166"/>
        <v/>
      </c>
      <c r="K170" s="14" t="str">
        <f>IF(ISERROR(VLOOKUP(Y170,'Directive OSH09 (FR)'!$T$6:$U$10,2,FALSE)),"",VLOOKUP(Y170,'Directive OSH09 (FR)'!$T$6:$U$10,2,FALSE))</f>
        <v/>
      </c>
      <c r="L170" s="126"/>
      <c r="M170" s="127"/>
      <c r="N170" s="27"/>
      <c r="O170" s="27"/>
      <c r="P170" s="27"/>
      <c r="Q170" s="57"/>
      <c r="R170" s="35"/>
      <c r="S170" s="7">
        <f t="shared" si="165"/>
        <v>0</v>
      </c>
      <c r="T170" s="35">
        <f t="shared" si="165"/>
        <v>0</v>
      </c>
      <c r="U170" s="3">
        <f>IF(A170="",0,IF(Q$166="",1,IF(Q$166+$U$90*365&lt;$U$1,1,0)))</f>
        <v>0</v>
      </c>
      <c r="V170" s="163">
        <f>IF(A170="",0,IF(Q$166="",1,IF(Q$166+$V$90*365&lt;$U$1,1,0)))</f>
        <v>0</v>
      </c>
      <c r="W170" s="162" t="str">
        <f>IF(ISERROR(VLOOKUP(H170,'Directive OSH09 (FR)'!$O$6:$P$10,2,FALSE)),"",VLOOKUP(H170,'Directive OSH09 (FR)'!$O$6:$P$10,2,FALSE))</f>
        <v/>
      </c>
      <c r="X170" s="3" t="str">
        <f>IF(ISERROR(VLOOKUP(I170,'Directive OSH09 (FR)'!$O$13:$P$17,2,FALSE)),"",VLOOKUP(I170,'Directive OSH09 (FR)'!$O$13:$P$17,2,FALSE))</f>
        <v/>
      </c>
      <c r="Y170" s="3" t="str">
        <f t="shared" si="167"/>
        <v/>
      </c>
      <c r="Z170" s="196"/>
      <c r="AA170" s="418"/>
      <c r="AB170" s="418"/>
      <c r="AC170" s="420"/>
      <c r="AD170" s="667"/>
      <c r="AE170" s="651"/>
      <c r="AF170" s="314"/>
      <c r="AG170" s="8"/>
      <c r="AH170" s="8">
        <f t="shared" si="168"/>
        <v>0</v>
      </c>
      <c r="AI170" s="652"/>
    </row>
    <row r="171" spans="1:35" ht="5.25" customHeight="1">
      <c r="A171" s="405"/>
      <c r="B171" s="62"/>
      <c r="C171" s="62"/>
      <c r="D171" s="62"/>
      <c r="E171" s="293"/>
      <c r="F171" s="282"/>
      <c r="G171" s="460"/>
      <c r="H171" s="61"/>
      <c r="I171" s="62"/>
      <c r="J171" s="62" t="str">
        <f t="shared" si="166"/>
        <v/>
      </c>
      <c r="K171" s="63" t="str">
        <f>IF(ISERROR(VLOOKUP(Y171,'Directive OSH09 (FR)'!$T$6:$U$10,2,FALSE)),"",VLOOKUP(Y171,'Directive OSH09 (FR)'!$T$6:$U$10,2,FALSE))</f>
        <v/>
      </c>
      <c r="L171" s="61"/>
      <c r="M171" s="64"/>
      <c r="N171" s="64"/>
      <c r="O171" s="64"/>
      <c r="P171" s="64"/>
      <c r="Q171" s="65"/>
      <c r="R171" s="66"/>
      <c r="S171" s="61">
        <f t="shared" si="165"/>
        <v>0</v>
      </c>
      <c r="T171" s="66">
        <f t="shared" si="165"/>
        <v>0</v>
      </c>
      <c r="U171" s="164">
        <f>IF(A171="",0,IF(Q$166="",1,IF(Q$166+$U$90*365&lt;$U$1,1,0)))</f>
        <v>0</v>
      </c>
      <c r="V171" s="165">
        <f>IF(A171="",0,IF(Q$166="",1,IF(Q$166+$V$90*365&lt;$U$1,1,0)))</f>
        <v>0</v>
      </c>
      <c r="W171" s="162" t="str">
        <f>IF(ISERROR(VLOOKUP(H171,'Directive OSH09 (FR)'!$O$6:$P$10,2,FALSE)),"",VLOOKUP(H171,'Directive OSH09 (FR)'!$O$6:$P$10,2,FALSE))</f>
        <v/>
      </c>
      <c r="X171" s="3" t="str">
        <f>IF(ISERROR(VLOOKUP(I171,'Directive OSH09 (FR)'!$O$13:$P$17,2,FALSE)),"",VLOOKUP(I171,'Directive OSH09 (FR)'!$O$13:$P$17,2,FALSE))</f>
        <v/>
      </c>
      <c r="Y171" s="3" t="str">
        <f t="shared" si="167"/>
        <v/>
      </c>
      <c r="Z171" s="196"/>
      <c r="AA171" s="418"/>
      <c r="AB171" s="418"/>
      <c r="AC171" s="420"/>
      <c r="AD171" s="667"/>
      <c r="AE171" s="651"/>
      <c r="AF171" s="642"/>
      <c r="AG171" s="62"/>
      <c r="AH171" s="62">
        <f t="shared" si="168"/>
        <v>0</v>
      </c>
      <c r="AI171" s="652"/>
    </row>
    <row r="172" spans="1:35" s="319" customFormat="1">
      <c r="A172" s="523" t="s">
        <v>302</v>
      </c>
      <c r="B172" s="391"/>
      <c r="C172" s="391"/>
      <c r="D172" s="391"/>
      <c r="E172" s="292"/>
      <c r="F172" s="281"/>
      <c r="G172" s="457"/>
      <c r="H172" s="454"/>
      <c r="I172" s="391"/>
      <c r="J172" s="391">
        <f>IF(SUM(J173:J177)=0,"",MAX(J173:J177))</f>
        <v>9</v>
      </c>
      <c r="K172" s="24" t="str">
        <f>IF(ISERROR(VLOOKUP(Y172,'Directive OSH09 (FR)'!$T$6:$U$10,2,FALSE)),"",VLOOKUP(Y172,'Directive OSH09 (FR)'!$T$6:$U$10,2,FALSE))</f>
        <v>2-Tolérable</v>
      </c>
      <c r="L172" s="43" t="str">
        <f>IF(ISERROR(VLOOKUP($A172,Dangers!$B$4:$G$1001,4,FALSE)),"ERR",IF(ISBLANK(VLOOKUP($A172,Dangers!$B$4:$G$1001,4,FALSE)),"","Yes"))</f>
        <v/>
      </c>
      <c r="M172" s="26" t="str">
        <f>IF(ISERROR(VLOOKUP($A172,Dangers!$B$4:$G$1001,6,FALSE)),"ERR",IF(ISBLANK((VLOOKUP($A172,Dangers!$B$4:$G$1001,6,FALSE))),"","Yes"))</f>
        <v/>
      </c>
      <c r="N172" s="26"/>
      <c r="O172" s="26"/>
      <c r="P172" s="26"/>
      <c r="Q172" s="132" t="str">
        <f>IF(OR(L172="Yes",M172="Yes"),MAX(Q173:Q177),"")</f>
        <v/>
      </c>
      <c r="R172" s="34"/>
      <c r="S172" s="43">
        <f>IF(L172="Yes",IF(SUM(S173:S177)=0,0,1),2)</f>
        <v>2</v>
      </c>
      <c r="T172" s="34">
        <f>IF(M172="Yes",IF(SUM(T173:T177)=0,0,1),2)</f>
        <v>2</v>
      </c>
      <c r="U172" s="160">
        <v>0</v>
      </c>
      <c r="V172" s="161">
        <v>0</v>
      </c>
      <c r="W172" s="162" t="str">
        <f>IF(ISERROR(VLOOKUP(H172,'Directive OSH09 (FR)'!$O$6:$P$10,2,FALSE)),"",VLOOKUP(H172,'Directive OSH09 (FR)'!$O$6:$P$10,2,FALSE))</f>
        <v/>
      </c>
      <c r="X172" s="3" t="str">
        <f>IF(ISERROR(VLOOKUP(I172,'Directive OSH09 (FR)'!$O$13:$P$17,2,FALSE)),"",VLOOKUP(I172,'Directive OSH09 (FR)'!$O$13:$P$17,2,FALSE))</f>
        <v/>
      </c>
      <c r="Y172" s="3">
        <f>IF(J172="","",IF(J172&gt;=161,5,IF(J172&gt;=65,4,IF(J172&gt;=20,3,IF(J172&gt;=9,2,1)))))</f>
        <v>2</v>
      </c>
      <c r="Z172" s="43"/>
      <c r="AA172" s="208"/>
      <c r="AB172" s="208"/>
      <c r="AC172" s="673"/>
      <c r="AD172" s="685"/>
      <c r="AE172" s="679"/>
      <c r="AF172" s="212"/>
      <c r="AG172" s="208"/>
      <c r="AH172" s="208" t="str">
        <f>IF(SUM(AH173:AH177)=0,"",MAX(AH173:AH177))</f>
        <v/>
      </c>
      <c r="AI172" s="655"/>
    </row>
    <row r="173" spans="1:35" s="319" customFormat="1" ht="51">
      <c r="A173" s="261"/>
      <c r="B173" s="255" t="s">
        <v>640</v>
      </c>
      <c r="C173" s="255" t="s">
        <v>641</v>
      </c>
      <c r="D173" s="255" t="s">
        <v>642</v>
      </c>
      <c r="E173" s="266" t="s">
        <v>33</v>
      </c>
      <c r="F173" s="267">
        <v>6</v>
      </c>
      <c r="G173" s="321" t="s">
        <v>643</v>
      </c>
      <c r="H173" s="7" t="s">
        <v>41</v>
      </c>
      <c r="I173" s="8" t="s">
        <v>46</v>
      </c>
      <c r="J173" s="8">
        <f>IF(ISERROR(W173*X173),"",W173*X173)</f>
        <v>9</v>
      </c>
      <c r="K173" s="14" t="str">
        <f>IF(ISERROR(VLOOKUP(Y173,'Directive OSH09 (FR)'!$T$6:$U$10,2,FALSE)),"",VLOOKUP(Y173,'Directive OSH09 (FR)'!$T$6:$U$10,2,FALSE))</f>
        <v>2-Tolérable</v>
      </c>
      <c r="L173" s="126"/>
      <c r="M173" s="127"/>
      <c r="N173" s="27"/>
      <c r="O173" s="27"/>
      <c r="P173" s="27"/>
      <c r="Q173" s="57"/>
      <c r="R173" s="35"/>
      <c r="S173" s="7">
        <f t="shared" ref="S173:T177" si="169">U173</f>
        <v>0</v>
      </c>
      <c r="T173" s="35">
        <f t="shared" si="169"/>
        <v>0</v>
      </c>
      <c r="U173" s="3">
        <f>IF(A173="",0,IF(Q$172="",1,IF(Q$172+$U$90*365&lt;$U$1,1,0)))</f>
        <v>0</v>
      </c>
      <c r="V173" s="163">
        <f>IF(A173="",0,IF(Q$172="",1,IF(Q$172+$V$90*365&lt;$U$1,1,0)))</f>
        <v>0</v>
      </c>
      <c r="W173" s="162">
        <f>IF(ISERROR(VLOOKUP(H173,'Directive OSH09 (FR)'!$O$6:$P$10,2,FALSE)),"",VLOOKUP(H173,'Directive OSH09 (FR)'!$O$6:$P$10,2,FALSE))</f>
        <v>9</v>
      </c>
      <c r="X173" s="3">
        <f>IF(ISERROR(VLOOKUP(I173,'Directive OSH09 (FR)'!$O$13:$P$17,2,FALSE)),"",VLOOKUP(I173,'Directive OSH09 (FR)'!$O$13:$P$17,2,FALSE))</f>
        <v>1</v>
      </c>
      <c r="Y173" s="3">
        <f>IF(J173="","",IF(J173&gt;=161,5,IF(J173&gt;=65,4,IF(J173&gt;=20,3,IF(J173&gt;=9,2,1)))))</f>
        <v>2</v>
      </c>
      <c r="Z173" s="196"/>
      <c r="AA173" s="418"/>
      <c r="AB173" s="418"/>
      <c r="AC173" s="420"/>
      <c r="AD173" s="667"/>
      <c r="AE173" s="651"/>
      <c r="AF173" s="314"/>
      <c r="AG173" s="8"/>
      <c r="AH173" s="8">
        <f>IF(ISERROR(AU173*AV173),"",AU173*AV173)</f>
        <v>0</v>
      </c>
      <c r="AI173" s="657"/>
    </row>
    <row r="174" spans="1:35" s="319" customFormat="1" ht="51">
      <c r="A174" s="261"/>
      <c r="B174" s="8" t="s">
        <v>644</v>
      </c>
      <c r="C174" s="255" t="s">
        <v>641</v>
      </c>
      <c r="D174" s="255" t="s">
        <v>642</v>
      </c>
      <c r="E174" s="266" t="s">
        <v>33</v>
      </c>
      <c r="F174" s="300">
        <v>6</v>
      </c>
      <c r="G174" s="321" t="s">
        <v>643</v>
      </c>
      <c r="H174" s="7" t="s">
        <v>35</v>
      </c>
      <c r="I174" s="8" t="s">
        <v>46</v>
      </c>
      <c r="J174" s="8">
        <f t="shared" ref="J174:J177" si="170">IF(ISERROR(W174*X174),"",W174*X174)</f>
        <v>2</v>
      </c>
      <c r="K174" s="14" t="str">
        <f>IF(ISERROR(VLOOKUP(Y174,'Directive OSH09 (FR)'!$T$6:$U$10,2,FALSE)),"",VLOOKUP(Y174,'Directive OSH09 (FR)'!$T$6:$U$10,2,FALSE))</f>
        <v>1-Negligeable</v>
      </c>
      <c r="L174" s="126"/>
      <c r="M174" s="127"/>
      <c r="N174" s="27"/>
      <c r="O174" s="27"/>
      <c r="P174" s="27"/>
      <c r="Q174" s="57"/>
      <c r="R174" s="35"/>
      <c r="S174" s="7">
        <f t="shared" si="169"/>
        <v>0</v>
      </c>
      <c r="T174" s="35">
        <f t="shared" si="169"/>
        <v>0</v>
      </c>
      <c r="U174" s="3">
        <f>IF(A174="",0,IF(Q$172="",1,IF(Q$172+$U$90*365&lt;$U$1,1,0)))</f>
        <v>0</v>
      </c>
      <c r="V174" s="163">
        <f>IF(A174="",0,IF(Q$172="",1,IF(Q$172+$V$90*365&lt;$U$1,1,0)))</f>
        <v>0</v>
      </c>
      <c r="W174" s="162">
        <f>IF(ISERROR(VLOOKUP(H174,'Directive OSH09 (FR)'!$O$6:$P$10,2,FALSE)),"",VLOOKUP(H174,'Directive OSH09 (FR)'!$O$6:$P$10,2,FALSE))</f>
        <v>2</v>
      </c>
      <c r="X174" s="3">
        <f>IF(ISERROR(VLOOKUP(I174,'Directive OSH09 (FR)'!$O$13:$P$17,2,FALSE)),"",VLOOKUP(I174,'Directive OSH09 (FR)'!$O$13:$P$17,2,FALSE))</f>
        <v>1</v>
      </c>
      <c r="Y174" s="3">
        <f t="shared" ref="Y174:Y177" si="171">IF(J174="","",IF(J174&gt;=161,5,IF(J174&gt;=65,4,IF(J174&gt;=20,3,IF(J174&gt;=9,2,1)))))</f>
        <v>1</v>
      </c>
      <c r="Z174" s="196"/>
      <c r="AA174" s="418"/>
      <c r="AB174" s="418"/>
      <c r="AC174" s="420"/>
      <c r="AD174" s="667"/>
      <c r="AE174" s="651"/>
      <c r="AF174" s="314"/>
      <c r="AG174" s="8"/>
      <c r="AH174" s="8">
        <f t="shared" ref="AH174:AH177" si="172">IF(ISERROR(AU174*AV174),"",AU174*AV174)</f>
        <v>0</v>
      </c>
      <c r="AI174" s="658"/>
    </row>
    <row r="175" spans="1:35" s="319" customFormat="1">
      <c r="A175" s="261"/>
      <c r="B175" s="8"/>
      <c r="C175" s="8"/>
      <c r="D175" s="255"/>
      <c r="E175" s="266"/>
      <c r="F175" s="298"/>
      <c r="G175" s="459"/>
      <c r="H175" s="7"/>
      <c r="I175" s="8"/>
      <c r="J175" s="8" t="str">
        <f t="shared" si="170"/>
        <v/>
      </c>
      <c r="K175" s="14" t="str">
        <f>IF(ISERROR(VLOOKUP(Y175,'Directive OSH09 (FR)'!$T$6:$U$10,2,FALSE)),"",VLOOKUP(Y175,'Directive OSH09 (FR)'!$T$6:$U$10,2,FALSE))</f>
        <v/>
      </c>
      <c r="L175" s="126"/>
      <c r="M175" s="127"/>
      <c r="N175" s="27"/>
      <c r="O175" s="27"/>
      <c r="P175" s="27"/>
      <c r="Q175" s="57"/>
      <c r="R175" s="35"/>
      <c r="S175" s="7">
        <f t="shared" si="169"/>
        <v>0</v>
      </c>
      <c r="T175" s="35">
        <f t="shared" si="169"/>
        <v>0</v>
      </c>
      <c r="U175" s="3">
        <f>IF(A175="",0,IF(Q$172="",1,IF(Q$172+$U$90*365&lt;$U$1,1,0)))</f>
        <v>0</v>
      </c>
      <c r="V175" s="163">
        <f>IF(A175="",0,IF(Q$172="",1,IF(Q$172+$V$90*365&lt;$U$1,1,0)))</f>
        <v>0</v>
      </c>
      <c r="W175" s="162" t="str">
        <f>IF(ISERROR(VLOOKUP(H175,'Directive OSH09 (FR)'!$O$6:$P$10,2,FALSE)),"",VLOOKUP(H175,'Directive OSH09 (FR)'!$O$6:$P$10,2,FALSE))</f>
        <v/>
      </c>
      <c r="X175" s="3" t="str">
        <f>IF(ISERROR(VLOOKUP(I175,'Directive OSH09 (FR)'!$O$13:$P$17,2,FALSE)),"",VLOOKUP(I175,'Directive OSH09 (FR)'!$O$13:$P$17,2,FALSE))</f>
        <v/>
      </c>
      <c r="Y175" s="3" t="str">
        <f t="shared" si="171"/>
        <v/>
      </c>
      <c r="Z175" s="196"/>
      <c r="AA175" s="418"/>
      <c r="AB175" s="418"/>
      <c r="AC175" s="420"/>
      <c r="AD175" s="667"/>
      <c r="AE175" s="651"/>
      <c r="AF175" s="314"/>
      <c r="AG175" s="8"/>
      <c r="AH175" s="8">
        <f t="shared" si="172"/>
        <v>0</v>
      </c>
      <c r="AI175" s="658"/>
    </row>
    <row r="176" spans="1:35" s="319" customFormat="1">
      <c r="A176" s="261"/>
      <c r="B176" s="8"/>
      <c r="C176" s="8"/>
      <c r="D176" s="8"/>
      <c r="E176" s="266"/>
      <c r="F176" s="298"/>
      <c r="G176" s="459"/>
      <c r="H176" s="7"/>
      <c r="I176" s="8"/>
      <c r="J176" s="8" t="str">
        <f t="shared" si="170"/>
        <v/>
      </c>
      <c r="K176" s="14" t="str">
        <f>IF(ISERROR(VLOOKUP(Y176,'Directive OSH09 (FR)'!$T$6:$U$10,2,FALSE)),"",VLOOKUP(Y176,'Directive OSH09 (FR)'!$T$6:$U$10,2,FALSE))</f>
        <v/>
      </c>
      <c r="L176" s="126"/>
      <c r="M176" s="127"/>
      <c r="N176" s="27"/>
      <c r="O176" s="27"/>
      <c r="P176" s="27"/>
      <c r="Q176" s="57"/>
      <c r="R176" s="35"/>
      <c r="S176" s="7">
        <f t="shared" si="169"/>
        <v>0</v>
      </c>
      <c r="T176" s="35">
        <f t="shared" si="169"/>
        <v>0</v>
      </c>
      <c r="U176" s="3">
        <f>IF(A176="",0,IF(Q$172="",1,IF(Q$172+$U$90*365&lt;$U$1,1,0)))</f>
        <v>0</v>
      </c>
      <c r="V176" s="163">
        <f>IF(A176="",0,IF(Q$172="",1,IF(Q$172+$V$90*365&lt;$U$1,1,0)))</f>
        <v>0</v>
      </c>
      <c r="W176" s="162" t="str">
        <f>IF(ISERROR(VLOOKUP(H176,'Directive OSH09 (FR)'!$O$6:$P$10,2,FALSE)),"",VLOOKUP(H176,'Directive OSH09 (FR)'!$O$6:$P$10,2,FALSE))</f>
        <v/>
      </c>
      <c r="X176" s="3" t="str">
        <f>IF(ISERROR(VLOOKUP(I176,'Directive OSH09 (FR)'!$O$13:$P$17,2,FALSE)),"",VLOOKUP(I176,'Directive OSH09 (FR)'!$O$13:$P$17,2,FALSE))</f>
        <v/>
      </c>
      <c r="Y176" s="3" t="str">
        <f t="shared" si="171"/>
        <v/>
      </c>
      <c r="Z176" s="196"/>
      <c r="AA176" s="418"/>
      <c r="AB176" s="418"/>
      <c r="AC176" s="420"/>
      <c r="AD176" s="667"/>
      <c r="AE176" s="651"/>
      <c r="AF176" s="314"/>
      <c r="AG176" s="8"/>
      <c r="AH176" s="8">
        <f t="shared" si="172"/>
        <v>0</v>
      </c>
      <c r="AI176" s="658"/>
    </row>
    <row r="177" spans="1:35" s="319" customFormat="1" ht="5.25" customHeight="1">
      <c r="A177" s="405"/>
      <c r="B177" s="62"/>
      <c r="C177" s="62"/>
      <c r="D177" s="62"/>
      <c r="E177" s="293"/>
      <c r="F177" s="299"/>
      <c r="G177" s="460"/>
      <c r="H177" s="61"/>
      <c r="I177" s="62"/>
      <c r="J177" s="62" t="str">
        <f t="shared" si="170"/>
        <v/>
      </c>
      <c r="K177" s="63" t="str">
        <f>IF(ISERROR(VLOOKUP(Y177,'Directive OSH09 (FR)'!$T$6:$U$10,2,FALSE)),"",VLOOKUP(Y177,'Directive OSH09 (FR)'!$T$6:$U$10,2,FALSE))</f>
        <v/>
      </c>
      <c r="L177" s="61"/>
      <c r="M177" s="64"/>
      <c r="N177" s="64"/>
      <c r="O177" s="64"/>
      <c r="P177" s="64"/>
      <c r="Q177" s="65"/>
      <c r="R177" s="66"/>
      <c r="S177" s="61">
        <f t="shared" si="169"/>
        <v>0</v>
      </c>
      <c r="T177" s="66">
        <f t="shared" si="169"/>
        <v>0</v>
      </c>
      <c r="U177" s="164">
        <f>IF(A177="",0,IF(Q$172="",1,IF(Q$172+$U$90*365&lt;$U$1,1,0)))</f>
        <v>0</v>
      </c>
      <c r="V177" s="165">
        <f>IF(A177="",0,IF(Q$172="",1,IF(Q$172+$V$90*365&lt;$U$1,1,0)))</f>
        <v>0</v>
      </c>
      <c r="W177" s="162" t="str">
        <f>IF(ISERROR(VLOOKUP(H177,'Directive OSH09 (FR)'!$O$6:$P$10,2,FALSE)),"",VLOOKUP(H177,'Directive OSH09 (FR)'!$O$6:$P$10,2,FALSE))</f>
        <v/>
      </c>
      <c r="X177" s="3" t="str">
        <f>IF(ISERROR(VLOOKUP(I177,'Directive OSH09 (FR)'!$O$13:$P$17,2,FALSE)),"",VLOOKUP(I177,'Directive OSH09 (FR)'!$O$13:$P$17,2,FALSE))</f>
        <v/>
      </c>
      <c r="Y177" s="3" t="str">
        <f t="shared" si="171"/>
        <v/>
      </c>
      <c r="Z177" s="196"/>
      <c r="AA177" s="418"/>
      <c r="AB177" s="418"/>
      <c r="AC177" s="420"/>
      <c r="AD177" s="667"/>
      <c r="AE177" s="651"/>
      <c r="AF177" s="642"/>
      <c r="AG177" s="62"/>
      <c r="AH177" s="62">
        <f t="shared" si="172"/>
        <v>0</v>
      </c>
      <c r="AI177" s="658"/>
    </row>
    <row r="178" spans="1:35" s="319" customFormat="1">
      <c r="A178" s="607" t="s">
        <v>341</v>
      </c>
      <c r="B178" s="391"/>
      <c r="C178" s="391"/>
      <c r="D178" s="391"/>
      <c r="E178" s="292"/>
      <c r="F178" s="297"/>
      <c r="G178" s="457"/>
      <c r="H178" s="454"/>
      <c r="I178" s="391"/>
      <c r="J178" s="391" t="str">
        <f>IF(SUM(J179:J183)=0,"",MAX(J179:J183))</f>
        <v/>
      </c>
      <c r="K178" s="24" t="str">
        <f>IF(ISERROR(VLOOKUP(Y178,'Directive OSH09 (FR)'!$T$6:$U$10,2,FALSE)),"",VLOOKUP(Y178,'Directive OSH09 (FR)'!$T$6:$U$10,2,FALSE))</f>
        <v/>
      </c>
      <c r="L178" s="43" t="str">
        <f>IF(ISERROR(VLOOKUP($A178,Dangers!$B$4:$G$1001,4,FALSE)),"ERR",IF(ISBLANK(VLOOKUP($A178,Dangers!$B$4:$G$1001,4,FALSE)),"","Yes"))</f>
        <v>ERR</v>
      </c>
      <c r="M178" s="26" t="str">
        <f>IF(ISERROR(VLOOKUP($A178,Dangers!$B$4:$G$1001,6,FALSE)),"ERR",IF(ISBLANK((VLOOKUP($A178,Dangers!$B$4:$G$1001,6,FALSE))),"","Yes"))</f>
        <v>ERR</v>
      </c>
      <c r="N178" s="26"/>
      <c r="O178" s="26"/>
      <c r="P178" s="26"/>
      <c r="Q178" s="132" t="str">
        <f>IF(OR(L178="Yes",M178="Yes"),MAX(Q179:Q183),"")</f>
        <v/>
      </c>
      <c r="R178" s="34"/>
      <c r="S178" s="43">
        <f>IF(L178="Yes",IF(SUM(S179:S183)=0,0,1),2)</f>
        <v>2</v>
      </c>
      <c r="T178" s="34">
        <f>IF(M178="Yes",IF(SUM(T179:T183)=0,0,1),2)</f>
        <v>2</v>
      </c>
      <c r="U178" s="160">
        <v>0</v>
      </c>
      <c r="V178" s="161">
        <v>0</v>
      </c>
      <c r="W178" s="162" t="str">
        <f>IF(ISERROR(VLOOKUP(H178,'Directive OSH09 (FR)'!$O$6:$P$10,2,FALSE)),"",VLOOKUP(H178,'Directive OSH09 (FR)'!$O$6:$P$10,2,FALSE))</f>
        <v/>
      </c>
      <c r="X178" s="3" t="str">
        <f>IF(ISERROR(VLOOKUP(I178,'Directive OSH09 (FR)'!$O$13:$P$17,2,FALSE)),"",VLOOKUP(I178,'Directive OSH09 (FR)'!$O$13:$P$17,2,FALSE))</f>
        <v/>
      </c>
      <c r="Y178" s="3" t="str">
        <f>IF(J178="","",IF(J178&gt;=161,5,IF(J178&gt;=65,4,IF(J178&gt;=20,3,IF(J178&gt;=9,2,1)))))</f>
        <v/>
      </c>
      <c r="Z178" s="43"/>
      <c r="AA178" s="208"/>
      <c r="AB178" s="208"/>
      <c r="AC178" s="673"/>
      <c r="AD178" s="685"/>
      <c r="AE178" s="679"/>
      <c r="AF178" s="212"/>
      <c r="AG178" s="208"/>
      <c r="AH178" s="208" t="str">
        <f>IF(SUM(AH179:AH183)=0,"",MAX(AH179:AH183))</f>
        <v/>
      </c>
      <c r="AI178" s="655"/>
    </row>
    <row r="179" spans="1:35">
      <c r="A179" s="608" t="s">
        <v>463</v>
      </c>
      <c r="B179" s="314"/>
      <c r="C179" s="8"/>
      <c r="D179" s="8"/>
      <c r="E179" s="266"/>
      <c r="F179" s="298"/>
      <c r="G179" s="321"/>
      <c r="H179" s="7"/>
      <c r="I179" s="8"/>
      <c r="J179" s="8" t="str">
        <f>IF(ISERROR(W179*X179),"",W179*X179)</f>
        <v/>
      </c>
      <c r="K179" s="14" t="str">
        <f>IF(ISERROR(VLOOKUP(Y179,'Directive OSH09 (FR)'!$T$6:$U$10,2,FALSE)),"",VLOOKUP(Y179,'Directive OSH09 (FR)'!$T$6:$U$10,2,FALSE))</f>
        <v/>
      </c>
      <c r="L179" s="126"/>
      <c r="M179" s="127"/>
      <c r="N179" s="27"/>
      <c r="O179" s="27"/>
      <c r="P179" s="27"/>
      <c r="Q179" s="57"/>
      <c r="R179" s="35"/>
      <c r="S179" s="7">
        <f t="shared" ref="S179:T183" si="173">U179</f>
        <v>1</v>
      </c>
      <c r="T179" s="35">
        <f t="shared" si="173"/>
        <v>1</v>
      </c>
      <c r="U179" s="3">
        <f>IF(A179="",0,IF(Q$178="",1,IF(Q$178+$U$90*365&lt;$U$1,1,0)))</f>
        <v>1</v>
      </c>
      <c r="V179" s="163">
        <f>IF(A179="",0,IF(Q$178="",1,IF(Q$178+$V$90*365&lt;$U$1,1,0)))</f>
        <v>1</v>
      </c>
      <c r="W179" s="162" t="str">
        <f>IF(ISERROR(VLOOKUP(H179,'Directive OSH09 (FR)'!$O$6:$P$10,2,FALSE)),"",VLOOKUP(H179,'Directive OSH09 (FR)'!$O$6:$P$10,2,FALSE))</f>
        <v/>
      </c>
      <c r="X179" s="3" t="str">
        <f>IF(ISERROR(VLOOKUP(I179,'Directive OSH09 (FR)'!$O$13:$P$17,2,FALSE)),"",VLOOKUP(I179,'Directive OSH09 (FR)'!$O$13:$P$17,2,FALSE))</f>
        <v/>
      </c>
      <c r="Y179" s="3" t="str">
        <f>IF(J179="","",IF(J179&gt;=161,5,IF(J179&gt;=65,4,IF(J179&gt;=20,3,IF(J179&gt;=9,2,1)))))</f>
        <v/>
      </c>
      <c r="Z179" s="7"/>
      <c r="AA179" s="307"/>
      <c r="AB179" s="307"/>
      <c r="AC179" s="438"/>
      <c r="AD179" s="668"/>
      <c r="AE179" s="659"/>
      <c r="AF179" s="314"/>
      <c r="AG179" s="8"/>
      <c r="AH179" s="8">
        <f>IF(ISERROR(AU179*AV179),"",AU179*AV179)</f>
        <v>0</v>
      </c>
      <c r="AI179" s="652"/>
    </row>
    <row r="180" spans="1:35">
      <c r="A180" s="608"/>
      <c r="B180" s="314"/>
      <c r="C180" s="8"/>
      <c r="D180" s="8"/>
      <c r="E180" s="266"/>
      <c r="F180" s="298"/>
      <c r="G180" s="321"/>
      <c r="H180" s="7"/>
      <c r="I180" s="8"/>
      <c r="J180" s="8" t="str">
        <f t="shared" ref="J180:J183" si="174">IF(ISERROR(W180*X180),"",W180*X180)</f>
        <v/>
      </c>
      <c r="K180" s="14" t="str">
        <f>IF(ISERROR(VLOOKUP(Y180,'Directive OSH09 (FR)'!$T$6:$U$10,2,FALSE)),"",VLOOKUP(Y180,'Directive OSH09 (FR)'!$T$6:$U$10,2,FALSE))</f>
        <v/>
      </c>
      <c r="L180" s="126"/>
      <c r="M180" s="127"/>
      <c r="N180" s="27"/>
      <c r="O180" s="27"/>
      <c r="P180" s="27"/>
      <c r="Q180" s="57"/>
      <c r="R180" s="35"/>
      <c r="S180" s="7">
        <f t="shared" si="173"/>
        <v>0</v>
      </c>
      <c r="T180" s="35">
        <f t="shared" si="173"/>
        <v>0</v>
      </c>
      <c r="U180" s="3">
        <f>IF(A180="",0,IF(Q$178="",1,IF(Q$178+$U$90*365&lt;$U$1,1,0)))</f>
        <v>0</v>
      </c>
      <c r="V180" s="163">
        <f>IF(A180="",0,IF(Q$178="",1,IF(Q$178+$V$90*365&lt;$U$1,1,0)))</f>
        <v>0</v>
      </c>
      <c r="W180" s="162" t="str">
        <f>IF(ISERROR(VLOOKUP(H180,'Directive OSH09 (FR)'!$O$6:$P$10,2,FALSE)),"",VLOOKUP(H180,'Directive OSH09 (FR)'!$O$6:$P$10,2,FALSE))</f>
        <v/>
      </c>
      <c r="X180" s="3" t="str">
        <f>IF(ISERROR(VLOOKUP(I180,'Directive OSH09 (FR)'!$O$13:$P$17,2,FALSE)),"",VLOOKUP(I180,'Directive OSH09 (FR)'!$O$13:$P$17,2,FALSE))</f>
        <v/>
      </c>
      <c r="Y180" s="3" t="str">
        <f t="shared" ref="Y180:Y183" si="175">IF(J180="","",IF(J180&gt;=161,5,IF(J180&gt;=65,4,IF(J180&gt;=20,3,IF(J180&gt;=9,2,1)))))</f>
        <v/>
      </c>
      <c r="Z180" s="7"/>
      <c r="AA180" s="307"/>
      <c r="AB180" s="307"/>
      <c r="AC180" s="438"/>
      <c r="AD180" s="668"/>
      <c r="AE180" s="659"/>
      <c r="AF180" s="314"/>
      <c r="AG180" s="8"/>
      <c r="AH180" s="8">
        <f t="shared" ref="AH180:AH183" si="176">IF(ISERROR(AU180*AV180),"",AU180*AV180)</f>
        <v>0</v>
      </c>
      <c r="AI180" s="652"/>
    </row>
    <row r="181" spans="1:35">
      <c r="A181" s="608"/>
      <c r="B181" s="314"/>
      <c r="C181" s="8"/>
      <c r="D181" s="8"/>
      <c r="E181" s="266"/>
      <c r="F181" s="298"/>
      <c r="G181" s="321"/>
      <c r="H181" s="7"/>
      <c r="I181" s="8"/>
      <c r="J181" s="8" t="str">
        <f t="shared" si="174"/>
        <v/>
      </c>
      <c r="K181" s="14" t="str">
        <f>IF(ISERROR(VLOOKUP(Y181,'Directive OSH09 (FR)'!$T$6:$U$10,2,FALSE)),"",VLOOKUP(Y181,'Directive OSH09 (FR)'!$T$6:$U$10,2,FALSE))</f>
        <v/>
      </c>
      <c r="L181" s="126"/>
      <c r="M181" s="127"/>
      <c r="N181" s="27"/>
      <c r="O181" s="27"/>
      <c r="P181" s="27"/>
      <c r="Q181" s="57"/>
      <c r="R181" s="35"/>
      <c r="S181" s="7">
        <f t="shared" si="173"/>
        <v>0</v>
      </c>
      <c r="T181" s="35">
        <f t="shared" si="173"/>
        <v>0</v>
      </c>
      <c r="U181" s="3">
        <f>IF(A181="",0,IF(Q$178="",1,IF(Q$178+$U$90*365&lt;$U$1,1,0)))</f>
        <v>0</v>
      </c>
      <c r="V181" s="163">
        <f>IF(A181="",0,IF(Q$178="",1,IF(Q$178+$V$90*365&lt;$U$1,1,0)))</f>
        <v>0</v>
      </c>
      <c r="W181" s="162" t="str">
        <f>IF(ISERROR(VLOOKUP(H181,'Directive OSH09 (FR)'!$O$6:$P$10,2,FALSE)),"",VLOOKUP(H181,'Directive OSH09 (FR)'!$O$6:$P$10,2,FALSE))</f>
        <v/>
      </c>
      <c r="X181" s="3" t="str">
        <f>IF(ISERROR(VLOOKUP(I181,'Directive OSH09 (FR)'!$O$13:$P$17,2,FALSE)),"",VLOOKUP(I181,'Directive OSH09 (FR)'!$O$13:$P$17,2,FALSE))</f>
        <v/>
      </c>
      <c r="Y181" s="3" t="str">
        <f t="shared" si="175"/>
        <v/>
      </c>
      <c r="Z181" s="7"/>
      <c r="AA181" s="307"/>
      <c r="AB181" s="307"/>
      <c r="AC181" s="438"/>
      <c r="AD181" s="668"/>
      <c r="AE181" s="659"/>
      <c r="AF181" s="314"/>
      <c r="AG181" s="8"/>
      <c r="AH181" s="8">
        <f t="shared" si="176"/>
        <v>0</v>
      </c>
      <c r="AI181" s="652"/>
    </row>
    <row r="182" spans="1:35">
      <c r="A182" s="608"/>
      <c r="B182" s="314"/>
      <c r="C182" s="8"/>
      <c r="D182" s="8"/>
      <c r="E182" s="266"/>
      <c r="F182" s="298"/>
      <c r="G182" s="321"/>
      <c r="H182" s="7"/>
      <c r="I182" s="8"/>
      <c r="J182" s="8" t="str">
        <f t="shared" si="174"/>
        <v/>
      </c>
      <c r="K182" s="14" t="str">
        <f>IF(ISERROR(VLOOKUP(Y182,'Directive OSH09 (FR)'!$T$6:$U$10,2,FALSE)),"",VLOOKUP(Y182,'Directive OSH09 (FR)'!$T$6:$U$10,2,FALSE))</f>
        <v/>
      </c>
      <c r="L182" s="126"/>
      <c r="M182" s="127"/>
      <c r="N182" s="27"/>
      <c r="O182" s="27"/>
      <c r="P182" s="27"/>
      <c r="Q182" s="57"/>
      <c r="R182" s="35"/>
      <c r="S182" s="7">
        <f t="shared" si="173"/>
        <v>0</v>
      </c>
      <c r="T182" s="35">
        <f t="shared" si="173"/>
        <v>0</v>
      </c>
      <c r="U182" s="3">
        <f>IF(A182="",0,IF(Q$178="",1,IF(Q$178+$U$90*365&lt;$U$1,1,0)))</f>
        <v>0</v>
      </c>
      <c r="V182" s="163">
        <f>IF(A182="",0,IF(Q$178="",1,IF(Q$178+$V$90*365&lt;$U$1,1,0)))</f>
        <v>0</v>
      </c>
      <c r="W182" s="162" t="str">
        <f>IF(ISERROR(VLOOKUP(H182,'Directive OSH09 (FR)'!$O$6:$P$10,2,FALSE)),"",VLOOKUP(H182,'Directive OSH09 (FR)'!$O$6:$P$10,2,FALSE))</f>
        <v/>
      </c>
      <c r="X182" s="3" t="str">
        <f>IF(ISERROR(VLOOKUP(I182,'Directive OSH09 (FR)'!$O$13:$P$17,2,FALSE)),"",VLOOKUP(I182,'Directive OSH09 (FR)'!$O$13:$P$17,2,FALSE))</f>
        <v/>
      </c>
      <c r="Y182" s="3" t="str">
        <f t="shared" si="175"/>
        <v/>
      </c>
      <c r="Z182" s="7"/>
      <c r="AA182" s="307"/>
      <c r="AB182" s="307"/>
      <c r="AC182" s="438"/>
      <c r="AD182" s="689"/>
      <c r="AE182" s="659"/>
      <c r="AF182" s="314"/>
      <c r="AG182" s="8"/>
      <c r="AH182" s="8">
        <f t="shared" si="176"/>
        <v>0</v>
      </c>
      <c r="AI182" s="652"/>
    </row>
    <row r="183" spans="1:35">
      <c r="A183" s="609"/>
      <c r="B183" s="62"/>
      <c r="C183" s="62"/>
      <c r="D183" s="62"/>
      <c r="E183" s="293"/>
      <c r="F183" s="299"/>
      <c r="G183" s="461"/>
      <c r="H183" s="61"/>
      <c r="I183" s="62"/>
      <c r="J183" s="62" t="str">
        <f t="shared" si="174"/>
        <v/>
      </c>
      <c r="K183" s="63" t="str">
        <f>IF(ISERROR(VLOOKUP(Y183,'Directive OSH09 (FR)'!$T$6:$U$10,2,FALSE)),"",VLOOKUP(Y183,'Directive OSH09 (FR)'!$T$6:$U$10,2,FALSE))</f>
        <v/>
      </c>
      <c r="L183" s="73"/>
      <c r="M183" s="74"/>
      <c r="N183" s="74"/>
      <c r="O183" s="74"/>
      <c r="P183" s="74"/>
      <c r="Q183" s="75"/>
      <c r="R183" s="76"/>
      <c r="S183" s="61">
        <f t="shared" si="173"/>
        <v>0</v>
      </c>
      <c r="T183" s="66">
        <f t="shared" si="173"/>
        <v>0</v>
      </c>
      <c r="U183" s="61">
        <f>IF(A183="",0,IF(Q$178="",1,IF(Q$178+$U$90*365&lt;$U$1,1,0)))</f>
        <v>0</v>
      </c>
      <c r="V183" s="66">
        <f>IF(A183="",0,IF(Q$178="",1,IF(Q$178+$V$90*365&lt;$U$1,1,0)))</f>
        <v>0</v>
      </c>
      <c r="W183" s="166" t="str">
        <f>IF(ISERROR(VLOOKUP(H183,'Directive OSH09 (FR)'!$O$6:$P$10,2,FALSE)),"",VLOOKUP(H183,'Directive OSH09 (FR)'!$O$6:$P$10,2,FALSE))</f>
        <v/>
      </c>
      <c r="X183" s="167" t="str">
        <f>IF(ISERROR(VLOOKUP(I183,'Directive OSH09 (FR)'!$O$13:$P$17,2,FALSE)),"",VLOOKUP(I183,'Directive OSH09 (FR)'!$O$13:$P$17,2,FALSE))</f>
        <v/>
      </c>
      <c r="Y183" s="167" t="str">
        <f t="shared" si="175"/>
        <v/>
      </c>
      <c r="Z183" s="634"/>
      <c r="AA183" s="635"/>
      <c r="AB183" s="635"/>
      <c r="AC183" s="675"/>
      <c r="AD183" s="688"/>
      <c r="AE183" s="681"/>
      <c r="AF183" s="682"/>
      <c r="AG183" s="683"/>
      <c r="AH183" s="683">
        <f t="shared" si="176"/>
        <v>0</v>
      </c>
      <c r="AI183" s="684"/>
    </row>
  </sheetData>
  <mergeCells count="6">
    <mergeCell ref="D8:G8"/>
    <mergeCell ref="S10:Y10"/>
    <mergeCell ref="Z10:AD10"/>
    <mergeCell ref="AE10:AI10"/>
    <mergeCell ref="G10:K10"/>
    <mergeCell ref="L10:R10"/>
  </mergeCells>
  <phoneticPr fontId="4" type="noConversion"/>
  <conditionalFormatting sqref="K178:T65546 K11:V11">
    <cfRule type="cellIs" dxfId="9644" priority="851" stopIfTrue="1" operator="equal">
      <formula>"5-Risque Intolérable"</formula>
    </cfRule>
    <cfRule type="cellIs" dxfId="9643" priority="852" stopIfTrue="1" operator="equal">
      <formula>"4-Risque Substantiel"</formula>
    </cfRule>
    <cfRule type="cellIs" dxfId="9642" priority="853" stopIfTrue="1" operator="between">
      <formula>"2-Risque Tolérable"</formula>
      <formula>"3-Risque Modéré"</formula>
    </cfRule>
  </conditionalFormatting>
  <conditionalFormatting sqref="N172:P172 R172 R112 N166:P166 R160 R134 R12 N33:P33 R33 N40:P40 R46 N52:P52 N65:P65 R71 N77:P77 R83 N89:P89 R95 N100:P100 R106 N112:P112 R118 N124:P124 N18:P18 N12:P12 R18 R24 N24:P24 R40 N46:P46 R52 R58 N58:P58 R65 N71:P71 R166 R77 N118:P118 N83:P83 N160:P160 R89 N134:P134 N95:P95 R100 R124 N106:P106 K94:K96 K109:K126 K99:K107 K159:K177 K12:K20 K39:K52 K132:K134 K156:K157 K141:K147 K56:K58 K65:K67 K69:K72 K149:K150 K23:K33 K74:K90">
    <cfRule type="expression" dxfId="9641" priority="854" stopIfTrue="1">
      <formula>LEFT(K12,1)="5"</formula>
    </cfRule>
    <cfRule type="expression" dxfId="9640" priority="855" stopIfTrue="1">
      <formula>LEFT(K12,1)="4"</formula>
    </cfRule>
    <cfRule type="expression" dxfId="9639" priority="856" stopIfTrue="1">
      <formula>OR(LEFT(K12,1)="3",LEFT(K12,1)="2")</formula>
    </cfRule>
  </conditionalFormatting>
  <conditionalFormatting sqref="L18 L160 L24 L33 L166 L40 L46 L52 L58 L65 L71 L77 L83 L89 L95 L100 L106 L112 L12 L118 L124 L134 L172">
    <cfRule type="expression" dxfId="9638" priority="857" stopIfTrue="1">
      <formula>$S12=1</formula>
    </cfRule>
    <cfRule type="expression" dxfId="9637" priority="858" stopIfTrue="1">
      <formula>$S12=0</formula>
    </cfRule>
  </conditionalFormatting>
  <conditionalFormatting sqref="M18 M24 M33 M12 M40 M46 M52 M58 M65 M71 M77 M83 M89 M95 M100 M106 M112 M118 M124 M134 M166 M160 M172">
    <cfRule type="expression" dxfId="9636" priority="859" stopIfTrue="1">
      <formula>$T12=1</formula>
    </cfRule>
    <cfRule type="expression" dxfId="9635" priority="860" stopIfTrue="1">
      <formula>$T12=0</formula>
    </cfRule>
  </conditionalFormatting>
  <conditionalFormatting sqref="D8:G8">
    <cfRule type="expression" dxfId="9634" priority="861" stopIfTrue="1">
      <formula>($F$9&lt;=0.85*$C$7)</formula>
    </cfRule>
  </conditionalFormatting>
  <conditionalFormatting sqref="R172 R112 R160 R134 R12 R33 R46 R71 R83 R95 R106 R118 R18 R24 R40 R52 R58 R65 R166 R77 R89 R100 R124">
    <cfRule type="expression" dxfId="9633" priority="848" stopIfTrue="1">
      <formula>LEFT(R12,1)="5"</formula>
    </cfRule>
    <cfRule type="expression" dxfId="9632" priority="849" stopIfTrue="1">
      <formula>LEFT(R12,1)="4"</formula>
    </cfRule>
    <cfRule type="expression" dxfId="9631" priority="850" stopIfTrue="1">
      <formula>OR(LEFT(R12,1)="3",LEFT(R12,1)="2")</formula>
    </cfRule>
  </conditionalFormatting>
  <conditionalFormatting sqref="R172 R112 R160 R134 R12 R33 R46 R71 R83 R95 R106 R118 R18 R24 R40 R52 R58 R65 R166 R77 R89 R100 R124">
    <cfRule type="expression" dxfId="9630" priority="845" stopIfTrue="1">
      <formula>LEFT(R12,1)="5"</formula>
    </cfRule>
    <cfRule type="expression" dxfId="9629" priority="846" stopIfTrue="1">
      <formula>LEFT(R12,1)="4"</formula>
    </cfRule>
    <cfRule type="expression" dxfId="9628" priority="847" stopIfTrue="1">
      <formula>OR(LEFT(R12,1)="3",LEFT(R12,1)="2")</formula>
    </cfRule>
  </conditionalFormatting>
  <conditionalFormatting sqref="K178:T65546 K11:V11">
    <cfRule type="cellIs" dxfId="9627" priority="842" stopIfTrue="1" operator="equal">
      <formula>"5-Risque Intolérable"</formula>
    </cfRule>
    <cfRule type="cellIs" dxfId="9626" priority="843" stopIfTrue="1" operator="equal">
      <formula>"4-Risque Substantiel"</formula>
    </cfRule>
    <cfRule type="cellIs" dxfId="9625" priority="844" stopIfTrue="1" operator="between">
      <formula>"2-Risque Tolérable"</formula>
      <formula>"3-Risque Modéré"</formula>
    </cfRule>
  </conditionalFormatting>
  <conditionalFormatting sqref="N172:P172 R172 R112 N166:P166 R160 R134 R12 N33:P33 R33 N40:P40 R46 N52:P52 N65:P65 R71 N77:P77 R83 N89:P89 R95 N100:P100 R106 N112:P112 R118 N124:P124 N18:P18 N12:P12 R18 R24 N24:P24 R40 N46:P46 R52 R58 N58:P58 R65 N71:P71 R166 R77 N118:P118 N83:P83 N160:P160 R89 N134:P134 N95:P95 R100 R124 N106:P106 K132:K134 K94:K96 K109:K126 K99:K107 K149:K150 K159:K177 K12:K20 K39:K52 K156:K157 K141 K56:K58 K65:K67 K69:K72 K23:K33 K74:K90">
    <cfRule type="expression" dxfId="9624" priority="839" stopIfTrue="1">
      <formula>LEFT(K12,1)="5"</formula>
    </cfRule>
    <cfRule type="expression" dxfId="9623" priority="840" stopIfTrue="1">
      <formula>LEFT(K12,1)="4"</formula>
    </cfRule>
    <cfRule type="expression" dxfId="9622" priority="841" stopIfTrue="1">
      <formula>OR(LEFT(K12,1)="3",LEFT(K12,1)="2")</formula>
    </cfRule>
  </conditionalFormatting>
  <conditionalFormatting sqref="L18 L160 L24 L33 L166 L40 L46 L52 L58 L65 L71 L77 L83 L89 L95 L100 L106 L112 L12 L118 L124 L134 L172">
    <cfRule type="expression" dxfId="9621" priority="837" stopIfTrue="1">
      <formula>$S12=1</formula>
    </cfRule>
    <cfRule type="expression" dxfId="9620" priority="838" stopIfTrue="1">
      <formula>$S12=0</formula>
    </cfRule>
  </conditionalFormatting>
  <conditionalFormatting sqref="M18 M24 M33 M12 M40 M46 M52 M58 M65 M71 M77 M83 M89 M95 M100 M106 M112 M118 M124 M134 M166 M160 M172">
    <cfRule type="expression" dxfId="9619" priority="835" stopIfTrue="1">
      <formula>$T12=1</formula>
    </cfRule>
    <cfRule type="expression" dxfId="9618" priority="836" stopIfTrue="1">
      <formula>$T12=0</formula>
    </cfRule>
  </conditionalFormatting>
  <conditionalFormatting sqref="R172 R112 R160 R134 R12 R33 R46 R71 R83 R95 R106 R118 R18 R24 R40 R52 R58 R65 R166 R77 R89 R100 R124">
    <cfRule type="expression" dxfId="9617" priority="831" stopIfTrue="1">
      <formula>LEFT(R12,1)="5"</formula>
    </cfRule>
    <cfRule type="expression" dxfId="9616" priority="832" stopIfTrue="1">
      <formula>LEFT(R12,1)="4"</formula>
    </cfRule>
    <cfRule type="expression" dxfId="9615" priority="833" stopIfTrue="1">
      <formula>OR(LEFT(R12,1)="3",LEFT(R12,1)="2")</formula>
    </cfRule>
  </conditionalFormatting>
  <conditionalFormatting sqref="R172 R112 R160 R134 R12 R33 R46 R71 R83 R95 R106 R118 R18 R24 R40 R52 R58 R65 R166 R77 R89 R100 R124">
    <cfRule type="expression" dxfId="9614" priority="828" stopIfTrue="1">
      <formula>LEFT(R12,1)="5"</formula>
    </cfRule>
    <cfRule type="expression" dxfId="9613" priority="829" stopIfTrue="1">
      <formula>LEFT(R12,1)="4"</formula>
    </cfRule>
    <cfRule type="expression" dxfId="9612" priority="830" stopIfTrue="1">
      <formula>OR(LEFT(R12,1)="3",LEFT(R12,1)="2")</formula>
    </cfRule>
  </conditionalFormatting>
  <conditionalFormatting sqref="W11">
    <cfRule type="cellIs" dxfId="9611" priority="825" stopIfTrue="1" operator="equal">
      <formula>"5-Risque Intolérable"</formula>
    </cfRule>
    <cfRule type="cellIs" dxfId="9610" priority="826" stopIfTrue="1" operator="equal">
      <formula>"4-Risque Substantiel"</formula>
    </cfRule>
    <cfRule type="cellIs" dxfId="9609" priority="827" stopIfTrue="1" operator="between">
      <formula>"2-Risque Tolérable"</formula>
      <formula>"3-Risque Modéré"</formula>
    </cfRule>
  </conditionalFormatting>
  <conditionalFormatting sqref="X11">
    <cfRule type="cellIs" dxfId="9608" priority="822" stopIfTrue="1" operator="equal">
      <formula>"5-Risque Intolérable"</formula>
    </cfRule>
    <cfRule type="cellIs" dxfId="9607" priority="823" stopIfTrue="1" operator="equal">
      <formula>"4-Risque Substantiel"</formula>
    </cfRule>
    <cfRule type="cellIs" dxfId="9606" priority="824" stopIfTrue="1" operator="between">
      <formula>"2-Risque Tolérable"</formula>
      <formula>"3-Risque Modéré"</formula>
    </cfRule>
  </conditionalFormatting>
  <conditionalFormatting sqref="Y11">
    <cfRule type="cellIs" dxfId="9605" priority="819" stopIfTrue="1" operator="equal">
      <formula>"5-Risque Intolérable"</formula>
    </cfRule>
    <cfRule type="cellIs" dxfId="9604" priority="820" stopIfTrue="1" operator="equal">
      <formula>"4-Risque Substantiel"</formula>
    </cfRule>
    <cfRule type="cellIs" dxfId="9603" priority="821" stopIfTrue="1" operator="between">
      <formula>"2-Risque Tolérable"</formula>
      <formula>"3-Risque Modéré"</formula>
    </cfRule>
  </conditionalFormatting>
  <conditionalFormatting sqref="V1:Y1">
    <cfRule type="cellIs" dxfId="9602" priority="816" stopIfTrue="1" operator="equal">
      <formula>"5-Risque Intolérable"</formula>
    </cfRule>
    <cfRule type="cellIs" dxfId="9601" priority="817" stopIfTrue="1" operator="equal">
      <formula>"4-Risque Substantiel"</formula>
    </cfRule>
    <cfRule type="cellIs" dxfId="9600" priority="818" stopIfTrue="1" operator="between">
      <formula>"2-Risque Tolérable"</formula>
      <formula>"3-Risque Modéré"</formula>
    </cfRule>
  </conditionalFormatting>
  <conditionalFormatting sqref="Y11">
    <cfRule type="cellIs" dxfId="9599" priority="813" stopIfTrue="1" operator="equal">
      <formula>"5-Risque Intolérable"</formula>
    </cfRule>
    <cfRule type="cellIs" dxfId="9598" priority="814" stopIfTrue="1" operator="equal">
      <formula>"4-Risque Substantiel"</formula>
    </cfRule>
    <cfRule type="cellIs" dxfId="9597" priority="815" stopIfTrue="1" operator="between">
      <formula>"2-Risque Tolérable"</formula>
      <formula>"3-Risque Modéré"</formula>
    </cfRule>
  </conditionalFormatting>
  <conditionalFormatting sqref="Y1">
    <cfRule type="cellIs" dxfId="9596" priority="810" stopIfTrue="1" operator="equal">
      <formula>"5-Risque Intolérable"</formula>
    </cfRule>
    <cfRule type="cellIs" dxfId="9595" priority="811" stopIfTrue="1" operator="equal">
      <formula>"4-Risque Substantiel"</formula>
    </cfRule>
    <cfRule type="cellIs" dxfId="9594" priority="812" stopIfTrue="1" operator="between">
      <formula>"2-Risque Tolérable"</formula>
      <formula>"3-Risque Modéré"</formula>
    </cfRule>
  </conditionalFormatting>
  <conditionalFormatting sqref="K11:R11">
    <cfRule type="cellIs" dxfId="9593" priority="807" stopIfTrue="1" operator="equal">
      <formula>"5-Risque Intolérable"</formula>
    </cfRule>
    <cfRule type="cellIs" dxfId="9592" priority="808" stopIfTrue="1" operator="equal">
      <formula>"4-Risque Substantiel"</formula>
    </cfRule>
    <cfRule type="cellIs" dxfId="9591" priority="809" stopIfTrue="1" operator="between">
      <formula>"2-Risque Tolérable"</formula>
      <formula>"3-Risque Modéré"</formula>
    </cfRule>
  </conditionalFormatting>
  <conditionalFormatting sqref="L11">
    <cfRule type="cellIs" dxfId="9590" priority="804" stopIfTrue="1" operator="equal">
      <formula>"5-Risque Intolérable"</formula>
    </cfRule>
    <cfRule type="cellIs" dxfId="9589" priority="805" stopIfTrue="1" operator="equal">
      <formula>"4-Risque Substantiel"</formula>
    </cfRule>
    <cfRule type="cellIs" dxfId="9588" priority="806" stopIfTrue="1" operator="between">
      <formula>"2-Risque Tolérable"</formula>
      <formula>"3-Risque Modéré"</formula>
    </cfRule>
  </conditionalFormatting>
  <conditionalFormatting sqref="L11">
    <cfRule type="cellIs" dxfId="9587" priority="801" stopIfTrue="1" operator="equal">
      <formula>"5-Risque Intolérable"</formula>
    </cfRule>
    <cfRule type="cellIs" dxfId="9586" priority="802" stopIfTrue="1" operator="equal">
      <formula>"4-Risque Substantiel"</formula>
    </cfRule>
    <cfRule type="cellIs" dxfId="9585" priority="803" stopIfTrue="1" operator="between">
      <formula>"2-Risque Tolérable"</formula>
      <formula>"3-Risque Modéré"</formula>
    </cfRule>
  </conditionalFormatting>
  <conditionalFormatting sqref="M11">
    <cfRule type="cellIs" dxfId="9584" priority="798" stopIfTrue="1" operator="equal">
      <formula>"5-Risque Intolérable"</formula>
    </cfRule>
    <cfRule type="cellIs" dxfId="9583" priority="799" stopIfTrue="1" operator="equal">
      <formula>"4-Risque Substantiel"</formula>
    </cfRule>
    <cfRule type="cellIs" dxfId="9582" priority="800" stopIfTrue="1" operator="between">
      <formula>"2-Risque Tolérable"</formula>
      <formula>"3-Risque Modéré"</formula>
    </cfRule>
  </conditionalFormatting>
  <conditionalFormatting sqref="M11">
    <cfRule type="cellIs" dxfId="9581" priority="795" stopIfTrue="1" operator="equal">
      <formula>"5-Risque Intolérable"</formula>
    </cfRule>
    <cfRule type="cellIs" dxfId="9580" priority="796" stopIfTrue="1" operator="equal">
      <formula>"4-Risque Substantiel"</formula>
    </cfRule>
    <cfRule type="cellIs" dxfId="9579" priority="797" stopIfTrue="1" operator="between">
      <formula>"2-Risque Tolérable"</formula>
      <formula>"3-Risque Modéré"</formula>
    </cfRule>
  </conditionalFormatting>
  <conditionalFormatting sqref="V1:Y1">
    <cfRule type="cellIs" dxfId="9578" priority="792" stopIfTrue="1" operator="equal">
      <formula>"5-Risque Intolérable"</formula>
    </cfRule>
    <cfRule type="cellIs" dxfId="9577" priority="793" stopIfTrue="1" operator="equal">
      <formula>"4-Risque Substantiel"</formula>
    </cfRule>
    <cfRule type="cellIs" dxfId="9576" priority="794" stopIfTrue="1" operator="between">
      <formula>"2-Risque Tolérable"</formula>
      <formula>"3-Risque Modéré"</formula>
    </cfRule>
  </conditionalFormatting>
  <conditionalFormatting sqref="Y1">
    <cfRule type="cellIs" dxfId="9575" priority="789" stopIfTrue="1" operator="equal">
      <formula>"5-Risque Intolérable"</formula>
    </cfRule>
    <cfRule type="cellIs" dxfId="9574" priority="790" stopIfTrue="1" operator="equal">
      <formula>"4-Risque Substantiel"</formula>
    </cfRule>
    <cfRule type="cellIs" dxfId="9573" priority="791" stopIfTrue="1" operator="between">
      <formula>"2-Risque Tolérable"</formula>
      <formula>"3-Risque Modéré"</formula>
    </cfRule>
  </conditionalFormatting>
  <conditionalFormatting sqref="V1:Y1">
    <cfRule type="cellIs" dxfId="9572" priority="786" stopIfTrue="1" operator="equal">
      <formula>"5-Risque Intolérable"</formula>
    </cfRule>
    <cfRule type="cellIs" dxfId="9571" priority="787" stopIfTrue="1" operator="equal">
      <formula>"4-Risque Substantiel"</formula>
    </cfRule>
    <cfRule type="cellIs" dxfId="9570" priority="788" stopIfTrue="1" operator="between">
      <formula>"2-Risque Tolérable"</formula>
      <formula>"3-Risque Modéré"</formula>
    </cfRule>
  </conditionalFormatting>
  <conditionalFormatting sqref="Y1">
    <cfRule type="cellIs" dxfId="9569" priority="783" stopIfTrue="1" operator="equal">
      <formula>"5-Risque Intolérable"</formula>
    </cfRule>
    <cfRule type="cellIs" dxfId="9568" priority="784" stopIfTrue="1" operator="equal">
      <formula>"4-Risque Substantiel"</formula>
    </cfRule>
    <cfRule type="cellIs" dxfId="9567" priority="785" stopIfTrue="1" operator="between">
      <formula>"2-Risque Tolérable"</formula>
      <formula>"3-Risque Modéré"</formula>
    </cfRule>
  </conditionalFormatting>
  <conditionalFormatting sqref="N178:P178 N172:P172 N150:P150 N33:P33 N40:P40 N52:P52 N66:P66 N78:P78 N90:P90 N101:P101 N113:P113 N125:P125 N18:P18 N24:P24 N46:P46 N58:P58 N72:P72 N119:P119 N84:P84 N166:P166 N141:P141 N96:P96 N160:P160 N107:P107 R178 R113 R150 R160 R166 R141 R33 R46 R72 R84 R96 R107 R119 R18 R24 R40 R52 R58 R66 R172 R78 R90 R101 R125 K132:K134 K94:K96 K109:K126 K99:K107 K149:K150 K159:K183 K12:K20 K39:K52 K156:K157 K141 K56:K58 K65:K67 K69:K72 K23:K33 K74:K90">
    <cfRule type="expression" dxfId="9566" priority="777" stopIfTrue="1">
      <formula>LEFT(K12,1)="5"</formula>
    </cfRule>
    <cfRule type="expression" dxfId="9565" priority="778" stopIfTrue="1">
      <formula>LEFT(K12,1)="4"</formula>
    </cfRule>
    <cfRule type="expression" dxfId="9564" priority="779" stopIfTrue="1">
      <formula>OR(LEFT(K12,1)="3",LEFT(K12,1)="2")</formula>
    </cfRule>
  </conditionalFormatting>
  <conditionalFormatting sqref="M18 M160 M24 M33 M40 M46 M52 M58 M66 M72 M78 M84 M90 M96 M101 M107 M113 M119 M125 M141 M172 M166 M150 M178">
    <cfRule type="expression" dxfId="9563" priority="775" stopIfTrue="1">
      <formula>$T18=1</formula>
    </cfRule>
    <cfRule type="expression" dxfId="9562" priority="776" stopIfTrue="1">
      <formula>$T18=0</formula>
    </cfRule>
  </conditionalFormatting>
  <conditionalFormatting sqref="L18">
    <cfRule type="expression" dxfId="9561" priority="773">
      <formula>$S$18=0</formula>
    </cfRule>
    <cfRule type="expression" dxfId="9560" priority="774">
      <formula>$S$18=1</formula>
    </cfRule>
  </conditionalFormatting>
  <conditionalFormatting sqref="L24">
    <cfRule type="expression" dxfId="9559" priority="771">
      <formula>$S$24=1</formula>
    </cfRule>
    <cfRule type="expression" dxfId="9558" priority="772">
      <formula>$S$24=0</formula>
    </cfRule>
  </conditionalFormatting>
  <conditionalFormatting sqref="L33">
    <cfRule type="expression" dxfId="9557" priority="769">
      <formula>$S$33=1</formula>
    </cfRule>
    <cfRule type="expression" dxfId="9556" priority="770">
      <formula>$S$33=0</formula>
    </cfRule>
  </conditionalFormatting>
  <conditionalFormatting sqref="L40">
    <cfRule type="expression" dxfId="9555" priority="767">
      <formula>$S$40=1</formula>
    </cfRule>
    <cfRule type="expression" dxfId="9554" priority="768">
      <formula>$S$40=0</formula>
    </cfRule>
  </conditionalFormatting>
  <conditionalFormatting sqref="L18 L166 L24 L33 L172 L40 L46 L52 L58 L66 L72 L78 L84 L90 L96 L101 L107 L113 L119 L125 L141 L150 L160 L178">
    <cfRule type="expression" dxfId="9553" priority="765" stopIfTrue="1">
      <formula>$S18=1</formula>
    </cfRule>
    <cfRule type="expression" dxfId="9552" priority="766" stopIfTrue="1">
      <formula>$S18=0</formula>
    </cfRule>
  </conditionalFormatting>
  <conditionalFormatting sqref="L18 L166 L24 L33 L172 L40 L46 L52 L58 L66 L72 L78 L84 L90 L96 L101 L107 L113 L119 L125 L141 L150 L160 L178">
    <cfRule type="expression" dxfId="9551" priority="763" stopIfTrue="1">
      <formula>$S18=1</formula>
    </cfRule>
    <cfRule type="expression" dxfId="9550" priority="764" stopIfTrue="1">
      <formula>$S18=0</formula>
    </cfRule>
  </conditionalFormatting>
  <conditionalFormatting sqref="AI11">
    <cfRule type="cellIs" dxfId="9549" priority="760" stopIfTrue="1" operator="equal">
      <formula>"5-Risque Intolérable"</formula>
    </cfRule>
    <cfRule type="cellIs" dxfId="9548" priority="761" stopIfTrue="1" operator="equal">
      <formula>"4-Risque Substantiel"</formula>
    </cfRule>
    <cfRule type="cellIs" dxfId="9547" priority="762" stopIfTrue="1" operator="between">
      <formula>"2-Risque Tolérable"</formula>
      <formula>"3-Risque Modéré"</formula>
    </cfRule>
  </conditionalFormatting>
  <conditionalFormatting sqref="AI11">
    <cfRule type="cellIs" dxfId="9546" priority="757" stopIfTrue="1" operator="equal">
      <formula>"5-Risque Intolérable"</formula>
    </cfRule>
    <cfRule type="cellIs" dxfId="9545" priority="758" stopIfTrue="1" operator="equal">
      <formula>"4-Risque Substantiel"</formula>
    </cfRule>
    <cfRule type="cellIs" dxfId="9544" priority="759" stopIfTrue="1" operator="between">
      <formula>"2-Risque Tolérable"</formula>
      <formula>"3-Risque Modéré"</formula>
    </cfRule>
  </conditionalFormatting>
  <conditionalFormatting sqref="AI11">
    <cfRule type="cellIs" dxfId="9543" priority="754" stopIfTrue="1" operator="equal">
      <formula>"5-Risque Intolérable"</formula>
    </cfRule>
    <cfRule type="cellIs" dxfId="9542" priority="755" stopIfTrue="1" operator="equal">
      <formula>"4-Risque Substantiel"</formula>
    </cfRule>
    <cfRule type="cellIs" dxfId="9541" priority="756" stopIfTrue="1" operator="between">
      <formula>"2-Risque Tolérable"</formula>
      <formula>"3-Risque Modéré"</formula>
    </cfRule>
  </conditionalFormatting>
  <conditionalFormatting sqref="Z12:AI12">
    <cfRule type="expression" dxfId="9540" priority="751" stopIfTrue="1">
      <formula>LEFT(Z12,1)="5"</formula>
    </cfRule>
    <cfRule type="expression" dxfId="9539" priority="752" stopIfTrue="1">
      <formula>LEFT(Z12,1)="4"</formula>
    </cfRule>
    <cfRule type="expression" dxfId="9538" priority="753" stopIfTrue="1">
      <formula>OR(LEFT(Z12,1)="3",LEFT(Z12,1)="2")</formula>
    </cfRule>
  </conditionalFormatting>
  <conditionalFormatting sqref="Z12:AI12">
    <cfRule type="expression" dxfId="9537" priority="748" stopIfTrue="1">
      <formula>LEFT(Z12,1)="5"</formula>
    </cfRule>
    <cfRule type="expression" dxfId="9536" priority="749" stopIfTrue="1">
      <formula>LEFT(Z12,1)="4"</formula>
    </cfRule>
    <cfRule type="expression" dxfId="9535" priority="750" stopIfTrue="1">
      <formula>OR(LEFT(Z12,1)="3",LEFT(Z12,1)="2")</formula>
    </cfRule>
  </conditionalFormatting>
  <conditionalFormatting sqref="Z12:AI12">
    <cfRule type="expression" dxfId="9534" priority="745" stopIfTrue="1">
      <formula>LEFT(Z12,1)="5"</formula>
    </cfRule>
    <cfRule type="expression" dxfId="9533" priority="746" stopIfTrue="1">
      <formula>LEFT(Z12,1)="4"</formula>
    </cfRule>
    <cfRule type="expression" dxfId="9532" priority="747" stopIfTrue="1">
      <formula>OR(LEFT(Z12,1)="3",LEFT(Z12,1)="2")</formula>
    </cfRule>
  </conditionalFormatting>
  <conditionalFormatting sqref="Z12:AI12">
    <cfRule type="expression" dxfId="9531" priority="742" stopIfTrue="1">
      <formula>LEFT(Z12,1)="5"</formula>
    </cfRule>
    <cfRule type="expression" dxfId="9530" priority="743" stopIfTrue="1">
      <formula>LEFT(Z12,1)="4"</formula>
    </cfRule>
    <cfRule type="expression" dxfId="9529" priority="744" stopIfTrue="1">
      <formula>OR(LEFT(Z12,1)="3",LEFT(Z12,1)="2")</formula>
    </cfRule>
  </conditionalFormatting>
  <conditionalFormatting sqref="Z12:AI12">
    <cfRule type="expression" dxfId="9528" priority="739" stopIfTrue="1">
      <formula>LEFT(Z12,1)="5"</formula>
    </cfRule>
    <cfRule type="expression" dxfId="9527" priority="740" stopIfTrue="1">
      <formula>LEFT(Z12,1)="4"</formula>
    </cfRule>
    <cfRule type="expression" dxfId="9526" priority="741" stopIfTrue="1">
      <formula>OR(LEFT(Z12,1)="3",LEFT(Z12,1)="2")</formula>
    </cfRule>
  </conditionalFormatting>
  <conditionalFormatting sqref="Z12:AI12">
    <cfRule type="expression" dxfId="9525" priority="736" stopIfTrue="1">
      <formula>LEFT(Z12,1)="5"</formula>
    </cfRule>
    <cfRule type="expression" dxfId="9524" priority="737" stopIfTrue="1">
      <formula>LEFT(Z12,1)="4"</formula>
    </cfRule>
    <cfRule type="expression" dxfId="9523" priority="738" stopIfTrue="1">
      <formula>OR(LEFT(Z12,1)="3",LEFT(Z12,1)="2")</formula>
    </cfRule>
  </conditionalFormatting>
  <conditionalFormatting sqref="Z18:AI18">
    <cfRule type="expression" dxfId="9522" priority="733" stopIfTrue="1">
      <formula>LEFT(Z18,1)="5"</formula>
    </cfRule>
    <cfRule type="expression" dxfId="9521" priority="734" stopIfTrue="1">
      <formula>LEFT(Z18,1)="4"</formula>
    </cfRule>
    <cfRule type="expression" dxfId="9520" priority="735" stopIfTrue="1">
      <formula>OR(LEFT(Z18,1)="3",LEFT(Z18,1)="2")</formula>
    </cfRule>
  </conditionalFormatting>
  <conditionalFormatting sqref="Z18:AI18">
    <cfRule type="expression" dxfId="9519" priority="730" stopIfTrue="1">
      <formula>LEFT(Z18,1)="5"</formula>
    </cfRule>
    <cfRule type="expression" dxfId="9518" priority="731" stopIfTrue="1">
      <formula>LEFT(Z18,1)="4"</formula>
    </cfRule>
    <cfRule type="expression" dxfId="9517" priority="732" stopIfTrue="1">
      <formula>OR(LEFT(Z18,1)="3",LEFT(Z18,1)="2")</formula>
    </cfRule>
  </conditionalFormatting>
  <conditionalFormatting sqref="Z18:AI18">
    <cfRule type="expression" dxfId="9516" priority="727" stopIfTrue="1">
      <formula>LEFT(Z18,1)="5"</formula>
    </cfRule>
    <cfRule type="expression" dxfId="9515" priority="728" stopIfTrue="1">
      <formula>LEFT(Z18,1)="4"</formula>
    </cfRule>
    <cfRule type="expression" dxfId="9514" priority="729" stopIfTrue="1">
      <formula>OR(LEFT(Z18,1)="3",LEFT(Z18,1)="2")</formula>
    </cfRule>
  </conditionalFormatting>
  <conditionalFormatting sqref="Z18:AI18">
    <cfRule type="expression" dxfId="9513" priority="724" stopIfTrue="1">
      <formula>LEFT(Z18,1)="5"</formula>
    </cfRule>
    <cfRule type="expression" dxfId="9512" priority="725" stopIfTrue="1">
      <formula>LEFT(Z18,1)="4"</formula>
    </cfRule>
    <cfRule type="expression" dxfId="9511" priority="726" stopIfTrue="1">
      <formula>OR(LEFT(Z18,1)="3",LEFT(Z18,1)="2")</formula>
    </cfRule>
  </conditionalFormatting>
  <conditionalFormatting sqref="Z18:AI18">
    <cfRule type="expression" dxfId="9510" priority="721" stopIfTrue="1">
      <formula>LEFT(Z18,1)="5"</formula>
    </cfRule>
    <cfRule type="expression" dxfId="9509" priority="722" stopIfTrue="1">
      <formula>LEFT(Z18,1)="4"</formula>
    </cfRule>
    <cfRule type="expression" dxfId="9508" priority="723" stopIfTrue="1">
      <formula>OR(LEFT(Z18,1)="3",LEFT(Z18,1)="2")</formula>
    </cfRule>
  </conditionalFormatting>
  <conditionalFormatting sqref="Z18:AI18">
    <cfRule type="expression" dxfId="9507" priority="718" stopIfTrue="1">
      <formula>LEFT(Z18,1)="5"</formula>
    </cfRule>
    <cfRule type="expression" dxfId="9506" priority="719" stopIfTrue="1">
      <formula>LEFT(Z18,1)="4"</formula>
    </cfRule>
    <cfRule type="expression" dxfId="9505" priority="720" stopIfTrue="1">
      <formula>OR(LEFT(Z18,1)="3",LEFT(Z18,1)="2")</formula>
    </cfRule>
  </conditionalFormatting>
  <conditionalFormatting sqref="Z24:AI24">
    <cfRule type="expression" dxfId="9504" priority="715" stopIfTrue="1">
      <formula>LEFT(Z24,1)="5"</formula>
    </cfRule>
    <cfRule type="expression" dxfId="9503" priority="716" stopIfTrue="1">
      <formula>LEFT(Z24,1)="4"</formula>
    </cfRule>
    <cfRule type="expression" dxfId="9502" priority="717" stopIfTrue="1">
      <formula>OR(LEFT(Z24,1)="3",LEFT(Z24,1)="2")</formula>
    </cfRule>
  </conditionalFormatting>
  <conditionalFormatting sqref="Z24:AI24">
    <cfRule type="expression" dxfId="9501" priority="712" stopIfTrue="1">
      <formula>LEFT(Z24,1)="5"</formula>
    </cfRule>
    <cfRule type="expression" dxfId="9500" priority="713" stopIfTrue="1">
      <formula>LEFT(Z24,1)="4"</formula>
    </cfRule>
    <cfRule type="expression" dxfId="9499" priority="714" stopIfTrue="1">
      <formula>OR(LEFT(Z24,1)="3",LEFT(Z24,1)="2")</formula>
    </cfRule>
  </conditionalFormatting>
  <conditionalFormatting sqref="Z24:AI24">
    <cfRule type="expression" dxfId="9498" priority="709" stopIfTrue="1">
      <formula>LEFT(Z24,1)="5"</formula>
    </cfRule>
    <cfRule type="expression" dxfId="9497" priority="710" stopIfTrue="1">
      <formula>LEFT(Z24,1)="4"</formula>
    </cfRule>
    <cfRule type="expression" dxfId="9496" priority="711" stopIfTrue="1">
      <formula>OR(LEFT(Z24,1)="3",LEFT(Z24,1)="2")</formula>
    </cfRule>
  </conditionalFormatting>
  <conditionalFormatting sqref="Z24:AI24">
    <cfRule type="expression" dxfId="9495" priority="706" stopIfTrue="1">
      <formula>LEFT(Z24,1)="5"</formula>
    </cfRule>
    <cfRule type="expression" dxfId="9494" priority="707" stopIfTrue="1">
      <formula>LEFT(Z24,1)="4"</formula>
    </cfRule>
    <cfRule type="expression" dxfId="9493" priority="708" stopIfTrue="1">
      <formula>OR(LEFT(Z24,1)="3",LEFT(Z24,1)="2")</formula>
    </cfRule>
  </conditionalFormatting>
  <conditionalFormatting sqref="Z24:AI24">
    <cfRule type="expression" dxfId="9492" priority="703" stopIfTrue="1">
      <formula>LEFT(Z24,1)="5"</formula>
    </cfRule>
    <cfRule type="expression" dxfId="9491" priority="704" stopIfTrue="1">
      <formula>LEFT(Z24,1)="4"</formula>
    </cfRule>
    <cfRule type="expression" dxfId="9490" priority="705" stopIfTrue="1">
      <formula>OR(LEFT(Z24,1)="3",LEFT(Z24,1)="2")</formula>
    </cfRule>
  </conditionalFormatting>
  <conditionalFormatting sqref="Z24:AI24">
    <cfRule type="expression" dxfId="9489" priority="700" stopIfTrue="1">
      <formula>LEFT(Z24,1)="5"</formula>
    </cfRule>
    <cfRule type="expression" dxfId="9488" priority="701" stopIfTrue="1">
      <formula>LEFT(Z24,1)="4"</formula>
    </cfRule>
    <cfRule type="expression" dxfId="9487" priority="702" stopIfTrue="1">
      <formula>OR(LEFT(Z24,1)="3",LEFT(Z24,1)="2")</formula>
    </cfRule>
  </conditionalFormatting>
  <conditionalFormatting sqref="Z33:AI33">
    <cfRule type="expression" dxfId="9486" priority="697" stopIfTrue="1">
      <formula>LEFT(Z33,1)="5"</formula>
    </cfRule>
    <cfRule type="expression" dxfId="9485" priority="698" stopIfTrue="1">
      <formula>LEFT(Z33,1)="4"</formula>
    </cfRule>
    <cfRule type="expression" dxfId="9484" priority="699" stopIfTrue="1">
      <formula>OR(LEFT(Z33,1)="3",LEFT(Z33,1)="2")</formula>
    </cfRule>
  </conditionalFormatting>
  <conditionalFormatting sqref="Z33:AI33">
    <cfRule type="expression" dxfId="9483" priority="694" stopIfTrue="1">
      <formula>LEFT(Z33,1)="5"</formula>
    </cfRule>
    <cfRule type="expression" dxfId="9482" priority="695" stopIfTrue="1">
      <formula>LEFT(Z33,1)="4"</formula>
    </cfRule>
    <cfRule type="expression" dxfId="9481" priority="696" stopIfTrue="1">
      <formula>OR(LEFT(Z33,1)="3",LEFT(Z33,1)="2")</formula>
    </cfRule>
  </conditionalFormatting>
  <conditionalFormatting sqref="Z33:AI33">
    <cfRule type="expression" dxfId="9480" priority="691" stopIfTrue="1">
      <formula>LEFT(Z33,1)="5"</formula>
    </cfRule>
    <cfRule type="expression" dxfId="9479" priority="692" stopIfTrue="1">
      <formula>LEFT(Z33,1)="4"</formula>
    </cfRule>
    <cfRule type="expression" dxfId="9478" priority="693" stopIfTrue="1">
      <formula>OR(LEFT(Z33,1)="3",LEFT(Z33,1)="2")</formula>
    </cfRule>
  </conditionalFormatting>
  <conditionalFormatting sqref="Z33:AI33">
    <cfRule type="expression" dxfId="9477" priority="688" stopIfTrue="1">
      <formula>LEFT(Z33,1)="5"</formula>
    </cfRule>
    <cfRule type="expression" dxfId="9476" priority="689" stopIfTrue="1">
      <formula>LEFT(Z33,1)="4"</formula>
    </cfRule>
    <cfRule type="expression" dxfId="9475" priority="690" stopIfTrue="1">
      <formula>OR(LEFT(Z33,1)="3",LEFT(Z33,1)="2")</formula>
    </cfRule>
  </conditionalFormatting>
  <conditionalFormatting sqref="Z33:AI33">
    <cfRule type="expression" dxfId="9474" priority="685" stopIfTrue="1">
      <formula>LEFT(Z33,1)="5"</formula>
    </cfRule>
    <cfRule type="expression" dxfId="9473" priority="686" stopIfTrue="1">
      <formula>LEFT(Z33,1)="4"</formula>
    </cfRule>
    <cfRule type="expression" dxfId="9472" priority="687" stopIfTrue="1">
      <formula>OR(LEFT(Z33,1)="3",LEFT(Z33,1)="2")</formula>
    </cfRule>
  </conditionalFormatting>
  <conditionalFormatting sqref="Z33:AI33">
    <cfRule type="expression" dxfId="9471" priority="682" stopIfTrue="1">
      <formula>LEFT(Z33,1)="5"</formula>
    </cfRule>
    <cfRule type="expression" dxfId="9470" priority="683" stopIfTrue="1">
      <formula>LEFT(Z33,1)="4"</formula>
    </cfRule>
    <cfRule type="expression" dxfId="9469" priority="684" stopIfTrue="1">
      <formula>OR(LEFT(Z33,1)="3",LEFT(Z33,1)="2")</formula>
    </cfRule>
  </conditionalFormatting>
  <conditionalFormatting sqref="R40:AI40">
    <cfRule type="expression" dxfId="9468" priority="679" stopIfTrue="1">
      <formula>LEFT(R40,1)="5"</formula>
    </cfRule>
    <cfRule type="expression" dxfId="9467" priority="680" stopIfTrue="1">
      <formula>LEFT(R40,1)="4"</formula>
    </cfRule>
    <cfRule type="expression" dxfId="9466" priority="681" stopIfTrue="1">
      <formula>OR(LEFT(R40,1)="3",LEFT(R40,1)="2")</formula>
    </cfRule>
  </conditionalFormatting>
  <conditionalFormatting sqref="R40:AI40">
    <cfRule type="expression" dxfId="9465" priority="676" stopIfTrue="1">
      <formula>LEFT(R40,1)="5"</formula>
    </cfRule>
    <cfRule type="expression" dxfId="9464" priority="677" stopIfTrue="1">
      <formula>LEFT(R40,1)="4"</formula>
    </cfRule>
    <cfRule type="expression" dxfId="9463" priority="678" stopIfTrue="1">
      <formula>OR(LEFT(R40,1)="3",LEFT(R40,1)="2")</formula>
    </cfRule>
  </conditionalFormatting>
  <conditionalFormatting sqref="R40:AI40">
    <cfRule type="expression" dxfId="9462" priority="673" stopIfTrue="1">
      <formula>LEFT(R40,1)="5"</formula>
    </cfRule>
    <cfRule type="expression" dxfId="9461" priority="674" stopIfTrue="1">
      <formula>LEFT(R40,1)="4"</formula>
    </cfRule>
    <cfRule type="expression" dxfId="9460" priority="675" stopIfTrue="1">
      <formula>OR(LEFT(R40,1)="3",LEFT(R40,1)="2")</formula>
    </cfRule>
  </conditionalFormatting>
  <conditionalFormatting sqref="R40:AI40">
    <cfRule type="expression" dxfId="9459" priority="670" stopIfTrue="1">
      <formula>LEFT(R40,1)="5"</formula>
    </cfRule>
    <cfRule type="expression" dxfId="9458" priority="671" stopIfTrue="1">
      <formula>LEFT(R40,1)="4"</formula>
    </cfRule>
    <cfRule type="expression" dxfId="9457" priority="672" stopIfTrue="1">
      <formula>OR(LEFT(R40,1)="3",LEFT(R40,1)="2")</formula>
    </cfRule>
  </conditionalFormatting>
  <conditionalFormatting sqref="R40:AI40">
    <cfRule type="expression" dxfId="9456" priority="667" stopIfTrue="1">
      <formula>LEFT(R40,1)="5"</formula>
    </cfRule>
    <cfRule type="expression" dxfId="9455" priority="668" stopIfTrue="1">
      <formula>LEFT(R40,1)="4"</formula>
    </cfRule>
    <cfRule type="expression" dxfId="9454" priority="669" stopIfTrue="1">
      <formula>OR(LEFT(R40,1)="3",LEFT(R40,1)="2")</formula>
    </cfRule>
  </conditionalFormatting>
  <conditionalFormatting sqref="R40:AI40">
    <cfRule type="expression" dxfId="9453" priority="664" stopIfTrue="1">
      <formula>LEFT(R40,1)="5"</formula>
    </cfRule>
    <cfRule type="expression" dxfId="9452" priority="665" stopIfTrue="1">
      <formula>LEFT(R40,1)="4"</formula>
    </cfRule>
    <cfRule type="expression" dxfId="9451" priority="666" stopIfTrue="1">
      <formula>OR(LEFT(R40,1)="3",LEFT(R40,1)="2")</formula>
    </cfRule>
  </conditionalFormatting>
  <conditionalFormatting sqref="Z52:AI52">
    <cfRule type="expression" dxfId="9450" priority="661" stopIfTrue="1">
      <formula>LEFT(Z52,1)="5"</formula>
    </cfRule>
    <cfRule type="expression" dxfId="9449" priority="662" stopIfTrue="1">
      <formula>LEFT(Z52,1)="4"</formula>
    </cfRule>
    <cfRule type="expression" dxfId="9448" priority="663" stopIfTrue="1">
      <formula>OR(LEFT(Z52,1)="3",LEFT(Z52,1)="2")</formula>
    </cfRule>
  </conditionalFormatting>
  <conditionalFormatting sqref="Z52:AI52">
    <cfRule type="expression" dxfId="9447" priority="658" stopIfTrue="1">
      <formula>LEFT(Z52,1)="5"</formula>
    </cfRule>
    <cfRule type="expression" dxfId="9446" priority="659" stopIfTrue="1">
      <formula>LEFT(Z52,1)="4"</formula>
    </cfRule>
    <cfRule type="expression" dxfId="9445" priority="660" stopIfTrue="1">
      <formula>OR(LEFT(Z52,1)="3",LEFT(Z52,1)="2")</formula>
    </cfRule>
  </conditionalFormatting>
  <conditionalFormatting sqref="Z52:AI52">
    <cfRule type="expression" dxfId="9444" priority="655" stopIfTrue="1">
      <formula>LEFT(Z52,1)="5"</formula>
    </cfRule>
    <cfRule type="expression" dxfId="9443" priority="656" stopIfTrue="1">
      <formula>LEFT(Z52,1)="4"</formula>
    </cfRule>
    <cfRule type="expression" dxfId="9442" priority="657" stopIfTrue="1">
      <formula>OR(LEFT(Z52,1)="3",LEFT(Z52,1)="2")</formula>
    </cfRule>
  </conditionalFormatting>
  <conditionalFormatting sqref="Z52:AI52">
    <cfRule type="expression" dxfId="9441" priority="652" stopIfTrue="1">
      <formula>LEFT(Z52,1)="5"</formula>
    </cfRule>
    <cfRule type="expression" dxfId="9440" priority="653" stopIfTrue="1">
      <formula>LEFT(Z52,1)="4"</formula>
    </cfRule>
    <cfRule type="expression" dxfId="9439" priority="654" stopIfTrue="1">
      <formula>OR(LEFT(Z52,1)="3",LEFT(Z52,1)="2")</formula>
    </cfRule>
  </conditionalFormatting>
  <conditionalFormatting sqref="Z52:AI52">
    <cfRule type="expression" dxfId="9438" priority="649" stopIfTrue="1">
      <formula>LEFT(Z52,1)="5"</formula>
    </cfRule>
    <cfRule type="expression" dxfId="9437" priority="650" stopIfTrue="1">
      <formula>LEFT(Z52,1)="4"</formula>
    </cfRule>
    <cfRule type="expression" dxfId="9436" priority="651" stopIfTrue="1">
      <formula>OR(LEFT(Z52,1)="3",LEFT(Z52,1)="2")</formula>
    </cfRule>
  </conditionalFormatting>
  <conditionalFormatting sqref="Z52:AI52">
    <cfRule type="expression" dxfId="9435" priority="646" stopIfTrue="1">
      <formula>LEFT(Z52,1)="5"</formula>
    </cfRule>
    <cfRule type="expression" dxfId="9434" priority="647" stopIfTrue="1">
      <formula>LEFT(Z52,1)="4"</formula>
    </cfRule>
    <cfRule type="expression" dxfId="9433" priority="648" stopIfTrue="1">
      <formula>OR(LEFT(Z52,1)="3",LEFT(Z52,1)="2")</formula>
    </cfRule>
  </conditionalFormatting>
  <conditionalFormatting sqref="Z46:AI46">
    <cfRule type="expression" dxfId="9432" priority="643" stopIfTrue="1">
      <formula>LEFT(Z46,1)="5"</formula>
    </cfRule>
    <cfRule type="expression" dxfId="9431" priority="644" stopIfTrue="1">
      <formula>LEFT(Z46,1)="4"</formula>
    </cfRule>
    <cfRule type="expression" dxfId="9430" priority="645" stopIfTrue="1">
      <formula>OR(LEFT(Z46,1)="3",LEFT(Z46,1)="2")</formula>
    </cfRule>
  </conditionalFormatting>
  <conditionalFormatting sqref="Z46:AI46">
    <cfRule type="expression" dxfId="9429" priority="640" stopIfTrue="1">
      <formula>LEFT(Z46,1)="5"</formula>
    </cfRule>
    <cfRule type="expression" dxfId="9428" priority="641" stopIfTrue="1">
      <formula>LEFT(Z46,1)="4"</formula>
    </cfRule>
    <cfRule type="expression" dxfId="9427" priority="642" stopIfTrue="1">
      <formula>OR(LEFT(Z46,1)="3",LEFT(Z46,1)="2")</formula>
    </cfRule>
  </conditionalFormatting>
  <conditionalFormatting sqref="Z46:AI46">
    <cfRule type="expression" dxfId="9426" priority="637" stopIfTrue="1">
      <formula>LEFT(Z46,1)="5"</formula>
    </cfRule>
    <cfRule type="expression" dxfId="9425" priority="638" stopIfTrue="1">
      <formula>LEFT(Z46,1)="4"</formula>
    </cfRule>
    <cfRule type="expression" dxfId="9424" priority="639" stopIfTrue="1">
      <formula>OR(LEFT(Z46,1)="3",LEFT(Z46,1)="2")</formula>
    </cfRule>
  </conditionalFormatting>
  <conditionalFormatting sqref="Z46:AI46">
    <cfRule type="expression" dxfId="9423" priority="634" stopIfTrue="1">
      <formula>LEFT(Z46,1)="5"</formula>
    </cfRule>
    <cfRule type="expression" dxfId="9422" priority="635" stopIfTrue="1">
      <formula>LEFT(Z46,1)="4"</formula>
    </cfRule>
    <cfRule type="expression" dxfId="9421" priority="636" stopIfTrue="1">
      <formula>OR(LEFT(Z46,1)="3",LEFT(Z46,1)="2")</formula>
    </cfRule>
  </conditionalFormatting>
  <conditionalFormatting sqref="Z46:AI46">
    <cfRule type="expression" dxfId="9420" priority="631" stopIfTrue="1">
      <formula>LEFT(Z46,1)="5"</formula>
    </cfRule>
    <cfRule type="expression" dxfId="9419" priority="632" stopIfTrue="1">
      <formula>LEFT(Z46,1)="4"</formula>
    </cfRule>
    <cfRule type="expression" dxfId="9418" priority="633" stopIfTrue="1">
      <formula>OR(LEFT(Z46,1)="3",LEFT(Z46,1)="2")</formula>
    </cfRule>
  </conditionalFormatting>
  <conditionalFormatting sqref="Z46:AI46">
    <cfRule type="expression" dxfId="9417" priority="628" stopIfTrue="1">
      <formula>LEFT(Z46,1)="5"</formula>
    </cfRule>
    <cfRule type="expression" dxfId="9416" priority="629" stopIfTrue="1">
      <formula>LEFT(Z46,1)="4"</formula>
    </cfRule>
    <cfRule type="expression" dxfId="9415" priority="630" stopIfTrue="1">
      <formula>OR(LEFT(Z46,1)="3",LEFT(Z46,1)="2")</formula>
    </cfRule>
  </conditionalFormatting>
  <conditionalFormatting sqref="Z58:AI58">
    <cfRule type="expression" dxfId="9414" priority="625" stopIfTrue="1">
      <formula>LEFT(Z58,1)="5"</formula>
    </cfRule>
    <cfRule type="expression" dxfId="9413" priority="626" stopIfTrue="1">
      <formula>LEFT(Z58,1)="4"</formula>
    </cfRule>
    <cfRule type="expression" dxfId="9412" priority="627" stopIfTrue="1">
      <formula>OR(LEFT(Z58,1)="3",LEFT(Z58,1)="2")</formula>
    </cfRule>
  </conditionalFormatting>
  <conditionalFormatting sqref="Z58:AI58">
    <cfRule type="expression" dxfId="9411" priority="622" stopIfTrue="1">
      <formula>LEFT(Z58,1)="5"</formula>
    </cfRule>
    <cfRule type="expression" dxfId="9410" priority="623" stopIfTrue="1">
      <formula>LEFT(Z58,1)="4"</formula>
    </cfRule>
    <cfRule type="expression" dxfId="9409" priority="624" stopIfTrue="1">
      <formula>OR(LEFT(Z58,1)="3",LEFT(Z58,1)="2")</formula>
    </cfRule>
  </conditionalFormatting>
  <conditionalFormatting sqref="Z58:AI58">
    <cfRule type="expression" dxfId="9408" priority="619" stopIfTrue="1">
      <formula>LEFT(Z58,1)="5"</formula>
    </cfRule>
    <cfRule type="expression" dxfId="9407" priority="620" stopIfTrue="1">
      <formula>LEFT(Z58,1)="4"</formula>
    </cfRule>
    <cfRule type="expression" dxfId="9406" priority="621" stopIfTrue="1">
      <formula>OR(LEFT(Z58,1)="3",LEFT(Z58,1)="2")</formula>
    </cfRule>
  </conditionalFormatting>
  <conditionalFormatting sqref="Z58:AI58">
    <cfRule type="expression" dxfId="9405" priority="616" stopIfTrue="1">
      <formula>LEFT(Z58,1)="5"</formula>
    </cfRule>
    <cfRule type="expression" dxfId="9404" priority="617" stopIfTrue="1">
      <formula>LEFT(Z58,1)="4"</formula>
    </cfRule>
    <cfRule type="expression" dxfId="9403" priority="618" stopIfTrue="1">
      <formula>OR(LEFT(Z58,1)="3",LEFT(Z58,1)="2")</formula>
    </cfRule>
  </conditionalFormatting>
  <conditionalFormatting sqref="Z58:AI58">
    <cfRule type="expression" dxfId="9402" priority="613" stopIfTrue="1">
      <formula>LEFT(Z58,1)="5"</formula>
    </cfRule>
    <cfRule type="expression" dxfId="9401" priority="614" stopIfTrue="1">
      <formula>LEFT(Z58,1)="4"</formula>
    </cfRule>
    <cfRule type="expression" dxfId="9400" priority="615" stopIfTrue="1">
      <formula>OR(LEFT(Z58,1)="3",LEFT(Z58,1)="2")</formula>
    </cfRule>
  </conditionalFormatting>
  <conditionalFormatting sqref="Z58:AI58">
    <cfRule type="expression" dxfId="9399" priority="610" stopIfTrue="1">
      <formula>LEFT(Z58,1)="5"</formula>
    </cfRule>
    <cfRule type="expression" dxfId="9398" priority="611" stopIfTrue="1">
      <formula>LEFT(Z58,1)="4"</formula>
    </cfRule>
    <cfRule type="expression" dxfId="9397" priority="612" stopIfTrue="1">
      <formula>OR(LEFT(Z58,1)="3",LEFT(Z58,1)="2")</formula>
    </cfRule>
  </conditionalFormatting>
  <conditionalFormatting sqref="R66:AI66">
    <cfRule type="expression" dxfId="9396" priority="607" stopIfTrue="1">
      <formula>LEFT(R66,1)="5"</formula>
    </cfRule>
    <cfRule type="expression" dxfId="9395" priority="608" stopIfTrue="1">
      <formula>LEFT(R66,1)="4"</formula>
    </cfRule>
    <cfRule type="expression" dxfId="9394" priority="609" stopIfTrue="1">
      <formula>OR(LEFT(R66,1)="3",LEFT(R66,1)="2")</formula>
    </cfRule>
  </conditionalFormatting>
  <conditionalFormatting sqref="R66:AI66">
    <cfRule type="expression" dxfId="9393" priority="604" stopIfTrue="1">
      <formula>LEFT(R66,1)="5"</formula>
    </cfRule>
    <cfRule type="expression" dxfId="9392" priority="605" stopIfTrue="1">
      <formula>LEFT(R66,1)="4"</formula>
    </cfRule>
    <cfRule type="expression" dxfId="9391" priority="606" stopIfTrue="1">
      <formula>OR(LEFT(R66,1)="3",LEFT(R66,1)="2")</formula>
    </cfRule>
  </conditionalFormatting>
  <conditionalFormatting sqref="R66:AI66">
    <cfRule type="expression" dxfId="9390" priority="601" stopIfTrue="1">
      <formula>LEFT(R66,1)="5"</formula>
    </cfRule>
    <cfRule type="expression" dxfId="9389" priority="602" stopIfTrue="1">
      <formula>LEFT(R66,1)="4"</formula>
    </cfRule>
    <cfRule type="expression" dxfId="9388" priority="603" stopIfTrue="1">
      <formula>OR(LEFT(R66,1)="3",LEFT(R66,1)="2")</formula>
    </cfRule>
  </conditionalFormatting>
  <conditionalFormatting sqref="R66:AI66">
    <cfRule type="expression" dxfId="9387" priority="598" stopIfTrue="1">
      <formula>LEFT(R66,1)="5"</formula>
    </cfRule>
    <cfRule type="expression" dxfId="9386" priority="599" stopIfTrue="1">
      <formula>LEFT(R66,1)="4"</formula>
    </cfRule>
    <cfRule type="expression" dxfId="9385" priority="600" stopIfTrue="1">
      <formula>OR(LEFT(R66,1)="3",LEFT(R66,1)="2")</formula>
    </cfRule>
  </conditionalFormatting>
  <conditionalFormatting sqref="R66:AI66">
    <cfRule type="expression" dxfId="9384" priority="595" stopIfTrue="1">
      <formula>LEFT(R66,1)="5"</formula>
    </cfRule>
    <cfRule type="expression" dxfId="9383" priority="596" stopIfTrue="1">
      <formula>LEFT(R66,1)="4"</formula>
    </cfRule>
    <cfRule type="expression" dxfId="9382" priority="597" stopIfTrue="1">
      <formula>OR(LEFT(R66,1)="3",LEFT(R66,1)="2")</formula>
    </cfRule>
  </conditionalFormatting>
  <conditionalFormatting sqref="R66:AI66">
    <cfRule type="expression" dxfId="9381" priority="592" stopIfTrue="1">
      <formula>LEFT(R66,1)="5"</formula>
    </cfRule>
    <cfRule type="expression" dxfId="9380" priority="593" stopIfTrue="1">
      <formula>LEFT(R66,1)="4"</formula>
    </cfRule>
    <cfRule type="expression" dxfId="9379" priority="594" stopIfTrue="1">
      <formula>OR(LEFT(R66,1)="3",LEFT(R66,1)="2")</formula>
    </cfRule>
  </conditionalFormatting>
  <conditionalFormatting sqref="Z72:AI72">
    <cfRule type="expression" dxfId="9378" priority="589" stopIfTrue="1">
      <formula>LEFT(Z72,1)="5"</formula>
    </cfRule>
    <cfRule type="expression" dxfId="9377" priority="590" stopIfTrue="1">
      <formula>LEFT(Z72,1)="4"</formula>
    </cfRule>
    <cfRule type="expression" dxfId="9376" priority="591" stopIfTrue="1">
      <formula>OR(LEFT(Z72,1)="3",LEFT(Z72,1)="2")</formula>
    </cfRule>
  </conditionalFormatting>
  <conditionalFormatting sqref="Z72:AI72">
    <cfRule type="expression" dxfId="9375" priority="586" stopIfTrue="1">
      <formula>LEFT(Z72,1)="5"</formula>
    </cfRule>
    <cfRule type="expression" dxfId="9374" priority="587" stopIfTrue="1">
      <formula>LEFT(Z72,1)="4"</formula>
    </cfRule>
    <cfRule type="expression" dxfId="9373" priority="588" stopIfTrue="1">
      <formula>OR(LEFT(Z72,1)="3",LEFT(Z72,1)="2")</formula>
    </cfRule>
  </conditionalFormatting>
  <conditionalFormatting sqref="Z72:AI72">
    <cfRule type="expression" dxfId="9372" priority="583" stopIfTrue="1">
      <formula>LEFT(Z72,1)="5"</formula>
    </cfRule>
    <cfRule type="expression" dxfId="9371" priority="584" stopIfTrue="1">
      <formula>LEFT(Z72,1)="4"</formula>
    </cfRule>
    <cfRule type="expression" dxfId="9370" priority="585" stopIfTrue="1">
      <formula>OR(LEFT(Z72,1)="3",LEFT(Z72,1)="2")</formula>
    </cfRule>
  </conditionalFormatting>
  <conditionalFormatting sqref="Z72:AI72">
    <cfRule type="expression" dxfId="9369" priority="580" stopIfTrue="1">
      <formula>LEFT(Z72,1)="5"</formula>
    </cfRule>
    <cfRule type="expression" dxfId="9368" priority="581" stopIfTrue="1">
      <formula>LEFT(Z72,1)="4"</formula>
    </cfRule>
    <cfRule type="expression" dxfId="9367" priority="582" stopIfTrue="1">
      <formula>OR(LEFT(Z72,1)="3",LEFT(Z72,1)="2")</formula>
    </cfRule>
  </conditionalFormatting>
  <conditionalFormatting sqref="Z72:AI72">
    <cfRule type="expression" dxfId="9366" priority="577" stopIfTrue="1">
      <formula>LEFT(Z72,1)="5"</formula>
    </cfRule>
    <cfRule type="expression" dxfId="9365" priority="578" stopIfTrue="1">
      <formula>LEFT(Z72,1)="4"</formula>
    </cfRule>
    <cfRule type="expression" dxfId="9364" priority="579" stopIfTrue="1">
      <formula>OR(LEFT(Z72,1)="3",LEFT(Z72,1)="2")</formula>
    </cfRule>
  </conditionalFormatting>
  <conditionalFormatting sqref="Z72:AI72">
    <cfRule type="expression" dxfId="9363" priority="574" stopIfTrue="1">
      <formula>LEFT(Z72,1)="5"</formula>
    </cfRule>
    <cfRule type="expression" dxfId="9362" priority="575" stopIfTrue="1">
      <formula>LEFT(Z72,1)="4"</formula>
    </cfRule>
    <cfRule type="expression" dxfId="9361" priority="576" stopIfTrue="1">
      <formula>OR(LEFT(Z72,1)="3",LEFT(Z72,1)="2")</formula>
    </cfRule>
  </conditionalFormatting>
  <conditionalFormatting sqref="Z83">
    <cfRule type="expression" dxfId="9360" priority="571" stopIfTrue="1">
      <formula>LEFT(Z83,1)="5"</formula>
    </cfRule>
    <cfRule type="expression" dxfId="9359" priority="572" stopIfTrue="1">
      <formula>LEFT(Z83,1)="4"</formula>
    </cfRule>
    <cfRule type="expression" dxfId="9358" priority="573" stopIfTrue="1">
      <formula>OR(LEFT(Z83,1)="3",LEFT(Z83,1)="2")</formula>
    </cfRule>
  </conditionalFormatting>
  <conditionalFormatting sqref="Z83">
    <cfRule type="expression" dxfId="9357" priority="568" stopIfTrue="1">
      <formula>LEFT(Z83,1)="5"</formula>
    </cfRule>
    <cfRule type="expression" dxfId="9356" priority="569" stopIfTrue="1">
      <formula>LEFT(Z83,1)="4"</formula>
    </cfRule>
    <cfRule type="expression" dxfId="9355" priority="570" stopIfTrue="1">
      <formula>OR(LEFT(Z83,1)="3",LEFT(Z83,1)="2")</formula>
    </cfRule>
  </conditionalFormatting>
  <conditionalFormatting sqref="Z83">
    <cfRule type="expression" dxfId="9354" priority="565" stopIfTrue="1">
      <formula>LEFT(Z83,1)="5"</formula>
    </cfRule>
    <cfRule type="expression" dxfId="9353" priority="566" stopIfTrue="1">
      <formula>LEFT(Z83,1)="4"</formula>
    </cfRule>
    <cfRule type="expression" dxfId="9352" priority="567" stopIfTrue="1">
      <formula>OR(LEFT(Z83,1)="3",LEFT(Z83,1)="2")</formula>
    </cfRule>
  </conditionalFormatting>
  <conditionalFormatting sqref="Z83">
    <cfRule type="expression" dxfId="9351" priority="562" stopIfTrue="1">
      <formula>LEFT(Z83,1)="5"</formula>
    </cfRule>
    <cfRule type="expression" dxfId="9350" priority="563" stopIfTrue="1">
      <formula>LEFT(Z83,1)="4"</formula>
    </cfRule>
    <cfRule type="expression" dxfId="9349" priority="564" stopIfTrue="1">
      <formula>OR(LEFT(Z83,1)="3",LEFT(Z83,1)="2")</formula>
    </cfRule>
  </conditionalFormatting>
  <conditionalFormatting sqref="Z83">
    <cfRule type="expression" dxfId="9348" priority="559" stopIfTrue="1">
      <formula>LEFT(Z83,1)="5"</formula>
    </cfRule>
    <cfRule type="expression" dxfId="9347" priority="560" stopIfTrue="1">
      <formula>LEFT(Z83,1)="4"</formula>
    </cfRule>
    <cfRule type="expression" dxfId="9346" priority="561" stopIfTrue="1">
      <formula>OR(LEFT(Z83,1)="3",LEFT(Z83,1)="2")</formula>
    </cfRule>
  </conditionalFormatting>
  <conditionalFormatting sqref="Z83">
    <cfRule type="expression" dxfId="9345" priority="556" stopIfTrue="1">
      <formula>LEFT(Z83,1)="5"</formula>
    </cfRule>
    <cfRule type="expression" dxfId="9344" priority="557" stopIfTrue="1">
      <formula>LEFT(Z83,1)="4"</formula>
    </cfRule>
    <cfRule type="expression" dxfId="9343" priority="558" stopIfTrue="1">
      <formula>OR(LEFT(Z83,1)="3",LEFT(Z83,1)="2")</formula>
    </cfRule>
  </conditionalFormatting>
  <conditionalFormatting sqref="Z84:AI84">
    <cfRule type="expression" dxfId="9342" priority="553" stopIfTrue="1">
      <formula>LEFT(Z84,1)="5"</formula>
    </cfRule>
    <cfRule type="expression" dxfId="9341" priority="554" stopIfTrue="1">
      <formula>LEFT(Z84,1)="4"</formula>
    </cfRule>
    <cfRule type="expression" dxfId="9340" priority="555" stopIfTrue="1">
      <formula>OR(LEFT(Z84,1)="3",LEFT(Z84,1)="2")</formula>
    </cfRule>
  </conditionalFormatting>
  <conditionalFormatting sqref="Z84:AI84">
    <cfRule type="expression" dxfId="9339" priority="550" stopIfTrue="1">
      <formula>LEFT(Z84,1)="5"</formula>
    </cfRule>
    <cfRule type="expression" dxfId="9338" priority="551" stopIfTrue="1">
      <formula>LEFT(Z84,1)="4"</formula>
    </cfRule>
    <cfRule type="expression" dxfId="9337" priority="552" stopIfTrue="1">
      <formula>OR(LEFT(Z84,1)="3",LEFT(Z84,1)="2")</formula>
    </cfRule>
  </conditionalFormatting>
  <conditionalFormatting sqref="Z84:AI84">
    <cfRule type="expression" dxfId="9336" priority="547" stopIfTrue="1">
      <formula>LEFT(Z84,1)="5"</formula>
    </cfRule>
    <cfRule type="expression" dxfId="9335" priority="548" stopIfTrue="1">
      <formula>LEFT(Z84,1)="4"</formula>
    </cfRule>
    <cfRule type="expression" dxfId="9334" priority="549" stopIfTrue="1">
      <formula>OR(LEFT(Z84,1)="3",LEFT(Z84,1)="2")</formula>
    </cfRule>
  </conditionalFormatting>
  <conditionalFormatting sqref="Z84:AI84">
    <cfRule type="expression" dxfId="9333" priority="544" stopIfTrue="1">
      <formula>LEFT(Z84,1)="5"</formula>
    </cfRule>
    <cfRule type="expression" dxfId="9332" priority="545" stopIfTrue="1">
      <formula>LEFT(Z84,1)="4"</formula>
    </cfRule>
    <cfRule type="expression" dxfId="9331" priority="546" stopIfTrue="1">
      <formula>OR(LEFT(Z84,1)="3",LEFT(Z84,1)="2")</formula>
    </cfRule>
  </conditionalFormatting>
  <conditionalFormatting sqref="Z84:AI84">
    <cfRule type="expression" dxfId="9330" priority="541" stopIfTrue="1">
      <formula>LEFT(Z84,1)="5"</formula>
    </cfRule>
    <cfRule type="expression" dxfId="9329" priority="542" stopIfTrue="1">
      <formula>LEFT(Z84,1)="4"</formula>
    </cfRule>
    <cfRule type="expression" dxfId="9328" priority="543" stopIfTrue="1">
      <formula>OR(LEFT(Z84,1)="3",LEFT(Z84,1)="2")</formula>
    </cfRule>
  </conditionalFormatting>
  <conditionalFormatting sqref="Z84:AI84">
    <cfRule type="expression" dxfId="9327" priority="538" stopIfTrue="1">
      <formula>LEFT(Z84,1)="5"</formula>
    </cfRule>
    <cfRule type="expression" dxfId="9326" priority="539" stopIfTrue="1">
      <formula>LEFT(Z84,1)="4"</formula>
    </cfRule>
    <cfRule type="expression" dxfId="9325" priority="540" stopIfTrue="1">
      <formula>OR(LEFT(Z84,1)="3",LEFT(Z84,1)="2")</formula>
    </cfRule>
  </conditionalFormatting>
  <conditionalFormatting sqref="Z90:AI90">
    <cfRule type="expression" dxfId="9324" priority="535" stopIfTrue="1">
      <formula>LEFT(Z90,1)="5"</formula>
    </cfRule>
    <cfRule type="expression" dxfId="9323" priority="536" stopIfTrue="1">
      <formula>LEFT(Z90,1)="4"</formula>
    </cfRule>
    <cfRule type="expression" dxfId="9322" priority="537" stopIfTrue="1">
      <formula>OR(LEFT(Z90,1)="3",LEFT(Z90,1)="2")</formula>
    </cfRule>
  </conditionalFormatting>
  <conditionalFormatting sqref="Z90:AI90">
    <cfRule type="expression" dxfId="9321" priority="532" stopIfTrue="1">
      <formula>LEFT(Z90,1)="5"</formula>
    </cfRule>
    <cfRule type="expression" dxfId="9320" priority="533" stopIfTrue="1">
      <formula>LEFT(Z90,1)="4"</formula>
    </cfRule>
    <cfRule type="expression" dxfId="9319" priority="534" stopIfTrue="1">
      <formula>OR(LEFT(Z90,1)="3",LEFT(Z90,1)="2")</formula>
    </cfRule>
  </conditionalFormatting>
  <conditionalFormatting sqref="Z90:AI90">
    <cfRule type="expression" dxfId="9318" priority="529" stopIfTrue="1">
      <formula>LEFT(Z90,1)="5"</formula>
    </cfRule>
    <cfRule type="expression" dxfId="9317" priority="530" stopIfTrue="1">
      <formula>LEFT(Z90,1)="4"</formula>
    </cfRule>
    <cfRule type="expression" dxfId="9316" priority="531" stopIfTrue="1">
      <formula>OR(LEFT(Z90,1)="3",LEFT(Z90,1)="2")</formula>
    </cfRule>
  </conditionalFormatting>
  <conditionalFormatting sqref="Z90:AI90">
    <cfRule type="expression" dxfId="9315" priority="526" stopIfTrue="1">
      <formula>LEFT(Z90,1)="5"</formula>
    </cfRule>
    <cfRule type="expression" dxfId="9314" priority="527" stopIfTrue="1">
      <formula>LEFT(Z90,1)="4"</formula>
    </cfRule>
    <cfRule type="expression" dxfId="9313" priority="528" stopIfTrue="1">
      <formula>OR(LEFT(Z90,1)="3",LEFT(Z90,1)="2")</formula>
    </cfRule>
  </conditionalFormatting>
  <conditionalFormatting sqref="Z90:AI90">
    <cfRule type="expression" dxfId="9312" priority="523" stopIfTrue="1">
      <formula>LEFT(Z90,1)="5"</formula>
    </cfRule>
    <cfRule type="expression" dxfId="9311" priority="524" stopIfTrue="1">
      <formula>LEFT(Z90,1)="4"</formula>
    </cfRule>
    <cfRule type="expression" dxfId="9310" priority="525" stopIfTrue="1">
      <formula>OR(LEFT(Z90,1)="3",LEFT(Z90,1)="2")</formula>
    </cfRule>
  </conditionalFormatting>
  <conditionalFormatting sqref="Z90:AI90">
    <cfRule type="expression" dxfId="9309" priority="520" stopIfTrue="1">
      <formula>LEFT(Z90,1)="5"</formula>
    </cfRule>
    <cfRule type="expression" dxfId="9308" priority="521" stopIfTrue="1">
      <formula>LEFT(Z90,1)="4"</formula>
    </cfRule>
    <cfRule type="expression" dxfId="9307" priority="522" stopIfTrue="1">
      <formula>OR(LEFT(Z90,1)="3",LEFT(Z90,1)="2")</formula>
    </cfRule>
  </conditionalFormatting>
  <conditionalFormatting sqref="Z96:AI96">
    <cfRule type="expression" dxfId="9306" priority="517" stopIfTrue="1">
      <formula>LEFT(Z96,1)="5"</formula>
    </cfRule>
    <cfRule type="expression" dxfId="9305" priority="518" stopIfTrue="1">
      <formula>LEFT(Z96,1)="4"</formula>
    </cfRule>
    <cfRule type="expression" dxfId="9304" priority="519" stopIfTrue="1">
      <formula>OR(LEFT(Z96,1)="3",LEFT(Z96,1)="2")</formula>
    </cfRule>
  </conditionalFormatting>
  <conditionalFormatting sqref="Z96:AI96">
    <cfRule type="expression" dxfId="9303" priority="514" stopIfTrue="1">
      <formula>LEFT(Z96,1)="5"</formula>
    </cfRule>
    <cfRule type="expression" dxfId="9302" priority="515" stopIfTrue="1">
      <formula>LEFT(Z96,1)="4"</formula>
    </cfRule>
    <cfRule type="expression" dxfId="9301" priority="516" stopIfTrue="1">
      <formula>OR(LEFT(Z96,1)="3",LEFT(Z96,1)="2")</formula>
    </cfRule>
  </conditionalFormatting>
  <conditionalFormatting sqref="Z96:AI96">
    <cfRule type="expression" dxfId="9300" priority="511" stopIfTrue="1">
      <formula>LEFT(Z96,1)="5"</formula>
    </cfRule>
    <cfRule type="expression" dxfId="9299" priority="512" stopIfTrue="1">
      <formula>LEFT(Z96,1)="4"</formula>
    </cfRule>
    <cfRule type="expression" dxfId="9298" priority="513" stopIfTrue="1">
      <formula>OR(LEFT(Z96,1)="3",LEFT(Z96,1)="2")</formula>
    </cfRule>
  </conditionalFormatting>
  <conditionalFormatting sqref="Z96:AI96">
    <cfRule type="expression" dxfId="9297" priority="508" stopIfTrue="1">
      <formula>LEFT(Z96,1)="5"</formula>
    </cfRule>
    <cfRule type="expression" dxfId="9296" priority="509" stopIfTrue="1">
      <formula>LEFT(Z96,1)="4"</formula>
    </cfRule>
    <cfRule type="expression" dxfId="9295" priority="510" stopIfTrue="1">
      <formula>OR(LEFT(Z96,1)="3",LEFT(Z96,1)="2")</formula>
    </cfRule>
  </conditionalFormatting>
  <conditionalFormatting sqref="Z96:AI96">
    <cfRule type="expression" dxfId="9294" priority="505" stopIfTrue="1">
      <formula>LEFT(Z96,1)="5"</formula>
    </cfRule>
    <cfRule type="expression" dxfId="9293" priority="506" stopIfTrue="1">
      <formula>LEFT(Z96,1)="4"</formula>
    </cfRule>
    <cfRule type="expression" dxfId="9292" priority="507" stopIfTrue="1">
      <formula>OR(LEFT(Z96,1)="3",LEFT(Z96,1)="2")</formula>
    </cfRule>
  </conditionalFormatting>
  <conditionalFormatting sqref="Z96:AI96">
    <cfRule type="expression" dxfId="9291" priority="502" stopIfTrue="1">
      <formula>LEFT(Z96,1)="5"</formula>
    </cfRule>
    <cfRule type="expression" dxfId="9290" priority="503" stopIfTrue="1">
      <formula>LEFT(Z96,1)="4"</formula>
    </cfRule>
    <cfRule type="expression" dxfId="9289" priority="504" stopIfTrue="1">
      <formula>OR(LEFT(Z96,1)="3",LEFT(Z96,1)="2")</formula>
    </cfRule>
  </conditionalFormatting>
  <conditionalFormatting sqref="Z101:AI101">
    <cfRule type="expression" dxfId="9288" priority="499" stopIfTrue="1">
      <formula>LEFT(Z101,1)="5"</formula>
    </cfRule>
    <cfRule type="expression" dxfId="9287" priority="500" stopIfTrue="1">
      <formula>LEFT(Z101,1)="4"</formula>
    </cfRule>
    <cfRule type="expression" dxfId="9286" priority="501" stopIfTrue="1">
      <formula>OR(LEFT(Z101,1)="3",LEFT(Z101,1)="2")</formula>
    </cfRule>
  </conditionalFormatting>
  <conditionalFormatting sqref="Z101:AI101">
    <cfRule type="expression" dxfId="9285" priority="496" stopIfTrue="1">
      <formula>LEFT(Z101,1)="5"</formula>
    </cfRule>
    <cfRule type="expression" dxfId="9284" priority="497" stopIfTrue="1">
      <formula>LEFT(Z101,1)="4"</formula>
    </cfRule>
    <cfRule type="expression" dxfId="9283" priority="498" stopIfTrue="1">
      <formula>OR(LEFT(Z101,1)="3",LEFT(Z101,1)="2")</formula>
    </cfRule>
  </conditionalFormatting>
  <conditionalFormatting sqref="Z101:AI101">
    <cfRule type="expression" dxfId="9282" priority="493" stopIfTrue="1">
      <formula>LEFT(Z101,1)="5"</formula>
    </cfRule>
    <cfRule type="expression" dxfId="9281" priority="494" stopIfTrue="1">
      <formula>LEFT(Z101,1)="4"</formula>
    </cfRule>
    <cfRule type="expression" dxfId="9280" priority="495" stopIfTrue="1">
      <formula>OR(LEFT(Z101,1)="3",LEFT(Z101,1)="2")</formula>
    </cfRule>
  </conditionalFormatting>
  <conditionalFormatting sqref="Z101:AI101">
    <cfRule type="expression" dxfId="9279" priority="490" stopIfTrue="1">
      <formula>LEFT(Z101,1)="5"</formula>
    </cfRule>
    <cfRule type="expression" dxfId="9278" priority="491" stopIfTrue="1">
      <formula>LEFT(Z101,1)="4"</formula>
    </cfRule>
    <cfRule type="expression" dxfId="9277" priority="492" stopIfTrue="1">
      <formula>OR(LEFT(Z101,1)="3",LEFT(Z101,1)="2")</formula>
    </cfRule>
  </conditionalFormatting>
  <conditionalFormatting sqref="Z101:AI101">
    <cfRule type="expression" dxfId="9276" priority="487" stopIfTrue="1">
      <formula>LEFT(Z101,1)="5"</formula>
    </cfRule>
    <cfRule type="expression" dxfId="9275" priority="488" stopIfTrue="1">
      <formula>LEFT(Z101,1)="4"</formula>
    </cfRule>
    <cfRule type="expression" dxfId="9274" priority="489" stopIfTrue="1">
      <formula>OR(LEFT(Z101,1)="3",LEFT(Z101,1)="2")</formula>
    </cfRule>
  </conditionalFormatting>
  <conditionalFormatting sqref="Z101:AI101">
    <cfRule type="expression" dxfId="9273" priority="484" stopIfTrue="1">
      <formula>LEFT(Z101,1)="5"</formula>
    </cfRule>
    <cfRule type="expression" dxfId="9272" priority="485" stopIfTrue="1">
      <formula>LEFT(Z101,1)="4"</formula>
    </cfRule>
    <cfRule type="expression" dxfId="9271" priority="486" stopIfTrue="1">
      <formula>OR(LEFT(Z101,1)="3",LEFT(Z101,1)="2")</formula>
    </cfRule>
  </conditionalFormatting>
  <conditionalFormatting sqref="Z107:AI107">
    <cfRule type="expression" dxfId="9270" priority="481" stopIfTrue="1">
      <formula>LEFT(Z107,1)="5"</formula>
    </cfRule>
    <cfRule type="expression" dxfId="9269" priority="482" stopIfTrue="1">
      <formula>LEFT(Z107,1)="4"</formula>
    </cfRule>
    <cfRule type="expression" dxfId="9268" priority="483" stopIfTrue="1">
      <formula>OR(LEFT(Z107,1)="3",LEFT(Z107,1)="2")</formula>
    </cfRule>
  </conditionalFormatting>
  <conditionalFormatting sqref="Z107:AI107">
    <cfRule type="expression" dxfId="9267" priority="478" stopIfTrue="1">
      <formula>LEFT(Z107,1)="5"</formula>
    </cfRule>
    <cfRule type="expression" dxfId="9266" priority="479" stopIfTrue="1">
      <formula>LEFT(Z107,1)="4"</formula>
    </cfRule>
    <cfRule type="expression" dxfId="9265" priority="480" stopIfTrue="1">
      <formula>OR(LEFT(Z107,1)="3",LEFT(Z107,1)="2")</formula>
    </cfRule>
  </conditionalFormatting>
  <conditionalFormatting sqref="Z107:AI107">
    <cfRule type="expression" dxfId="9264" priority="475" stopIfTrue="1">
      <formula>LEFT(Z107,1)="5"</formula>
    </cfRule>
    <cfRule type="expression" dxfId="9263" priority="476" stopIfTrue="1">
      <formula>LEFT(Z107,1)="4"</formula>
    </cfRule>
    <cfRule type="expression" dxfId="9262" priority="477" stopIfTrue="1">
      <formula>OR(LEFT(Z107,1)="3",LEFT(Z107,1)="2")</formula>
    </cfRule>
  </conditionalFormatting>
  <conditionalFormatting sqref="Z107:AI107">
    <cfRule type="expression" dxfId="9261" priority="472" stopIfTrue="1">
      <formula>LEFT(Z107,1)="5"</formula>
    </cfRule>
    <cfRule type="expression" dxfId="9260" priority="473" stopIfTrue="1">
      <formula>LEFT(Z107,1)="4"</formula>
    </cfRule>
    <cfRule type="expression" dxfId="9259" priority="474" stopIfTrue="1">
      <formula>OR(LEFT(Z107,1)="3",LEFT(Z107,1)="2")</formula>
    </cfRule>
  </conditionalFormatting>
  <conditionalFormatting sqref="Z107:AI107">
    <cfRule type="expression" dxfId="9258" priority="469" stopIfTrue="1">
      <formula>LEFT(Z107,1)="5"</formula>
    </cfRule>
    <cfRule type="expression" dxfId="9257" priority="470" stopIfTrue="1">
      <formula>LEFT(Z107,1)="4"</formula>
    </cfRule>
    <cfRule type="expression" dxfId="9256" priority="471" stopIfTrue="1">
      <formula>OR(LEFT(Z107,1)="3",LEFT(Z107,1)="2")</formula>
    </cfRule>
  </conditionalFormatting>
  <conditionalFormatting sqref="Z107:AI107">
    <cfRule type="expression" dxfId="9255" priority="466" stopIfTrue="1">
      <formula>LEFT(Z107,1)="5"</formula>
    </cfRule>
    <cfRule type="expression" dxfId="9254" priority="467" stopIfTrue="1">
      <formula>LEFT(Z107,1)="4"</formula>
    </cfRule>
    <cfRule type="expression" dxfId="9253" priority="468" stopIfTrue="1">
      <formula>OR(LEFT(Z107,1)="3",LEFT(Z107,1)="2")</formula>
    </cfRule>
  </conditionalFormatting>
  <conditionalFormatting sqref="Z113:AI113">
    <cfRule type="expression" dxfId="9252" priority="463" stopIfTrue="1">
      <formula>LEFT(Z113,1)="5"</formula>
    </cfRule>
    <cfRule type="expression" dxfId="9251" priority="464" stopIfTrue="1">
      <formula>LEFT(Z113,1)="4"</formula>
    </cfRule>
    <cfRule type="expression" dxfId="9250" priority="465" stopIfTrue="1">
      <formula>OR(LEFT(Z113,1)="3",LEFT(Z113,1)="2")</formula>
    </cfRule>
  </conditionalFormatting>
  <conditionalFormatting sqref="Z113:AI113">
    <cfRule type="expression" dxfId="9249" priority="460" stopIfTrue="1">
      <formula>LEFT(Z113,1)="5"</formula>
    </cfRule>
    <cfRule type="expression" dxfId="9248" priority="461" stopIfTrue="1">
      <formula>LEFT(Z113,1)="4"</formula>
    </cfRule>
    <cfRule type="expression" dxfId="9247" priority="462" stopIfTrue="1">
      <formula>OR(LEFT(Z113,1)="3",LEFT(Z113,1)="2")</formula>
    </cfRule>
  </conditionalFormatting>
  <conditionalFormatting sqref="Z113:AI113">
    <cfRule type="expression" dxfId="9246" priority="457" stopIfTrue="1">
      <formula>LEFT(Z113,1)="5"</formula>
    </cfRule>
    <cfRule type="expression" dxfId="9245" priority="458" stopIfTrue="1">
      <formula>LEFT(Z113,1)="4"</formula>
    </cfRule>
    <cfRule type="expression" dxfId="9244" priority="459" stopIfTrue="1">
      <formula>OR(LEFT(Z113,1)="3",LEFT(Z113,1)="2")</formula>
    </cfRule>
  </conditionalFormatting>
  <conditionalFormatting sqref="Z113:AI113">
    <cfRule type="expression" dxfId="9243" priority="454" stopIfTrue="1">
      <formula>LEFT(Z113,1)="5"</formula>
    </cfRule>
    <cfRule type="expression" dxfId="9242" priority="455" stopIfTrue="1">
      <formula>LEFT(Z113,1)="4"</formula>
    </cfRule>
    <cfRule type="expression" dxfId="9241" priority="456" stopIfTrue="1">
      <formula>OR(LEFT(Z113,1)="3",LEFT(Z113,1)="2")</formula>
    </cfRule>
  </conditionalFormatting>
  <conditionalFormatting sqref="Z113:AI113">
    <cfRule type="expression" dxfId="9240" priority="451" stopIfTrue="1">
      <formula>LEFT(Z113,1)="5"</formula>
    </cfRule>
    <cfRule type="expression" dxfId="9239" priority="452" stopIfTrue="1">
      <formula>LEFT(Z113,1)="4"</formula>
    </cfRule>
    <cfRule type="expression" dxfId="9238" priority="453" stopIfTrue="1">
      <formula>OR(LEFT(Z113,1)="3",LEFT(Z113,1)="2")</formula>
    </cfRule>
  </conditionalFormatting>
  <conditionalFormatting sqref="Z113:AI113">
    <cfRule type="expression" dxfId="9237" priority="448" stopIfTrue="1">
      <formula>LEFT(Z113,1)="5"</formula>
    </cfRule>
    <cfRule type="expression" dxfId="9236" priority="449" stopIfTrue="1">
      <formula>LEFT(Z113,1)="4"</formula>
    </cfRule>
    <cfRule type="expression" dxfId="9235" priority="450" stopIfTrue="1">
      <formula>OR(LEFT(Z113,1)="3",LEFT(Z113,1)="2")</formula>
    </cfRule>
  </conditionalFormatting>
  <conditionalFormatting sqref="Z119:AI119">
    <cfRule type="expression" dxfId="9234" priority="445" stopIfTrue="1">
      <formula>LEFT(Z119,1)="5"</formula>
    </cfRule>
    <cfRule type="expression" dxfId="9233" priority="446" stopIfTrue="1">
      <formula>LEFT(Z119,1)="4"</formula>
    </cfRule>
    <cfRule type="expression" dxfId="9232" priority="447" stopIfTrue="1">
      <formula>OR(LEFT(Z119,1)="3",LEFT(Z119,1)="2")</formula>
    </cfRule>
  </conditionalFormatting>
  <conditionalFormatting sqref="Z119:AI119">
    <cfRule type="expression" dxfId="9231" priority="442" stopIfTrue="1">
      <formula>LEFT(Z119,1)="5"</formula>
    </cfRule>
    <cfRule type="expression" dxfId="9230" priority="443" stopIfTrue="1">
      <formula>LEFT(Z119,1)="4"</formula>
    </cfRule>
    <cfRule type="expression" dxfId="9229" priority="444" stopIfTrue="1">
      <formula>OR(LEFT(Z119,1)="3",LEFT(Z119,1)="2")</formula>
    </cfRule>
  </conditionalFormatting>
  <conditionalFormatting sqref="Z119:AI119">
    <cfRule type="expression" dxfId="9228" priority="439" stopIfTrue="1">
      <formula>LEFT(Z119,1)="5"</formula>
    </cfRule>
    <cfRule type="expression" dxfId="9227" priority="440" stopIfTrue="1">
      <formula>LEFT(Z119,1)="4"</formula>
    </cfRule>
    <cfRule type="expression" dxfId="9226" priority="441" stopIfTrue="1">
      <formula>OR(LEFT(Z119,1)="3",LEFT(Z119,1)="2")</formula>
    </cfRule>
  </conditionalFormatting>
  <conditionalFormatting sqref="Z119:AI119">
    <cfRule type="expression" dxfId="9225" priority="436" stopIfTrue="1">
      <formula>LEFT(Z119,1)="5"</formula>
    </cfRule>
    <cfRule type="expression" dxfId="9224" priority="437" stopIfTrue="1">
      <formula>LEFT(Z119,1)="4"</formula>
    </cfRule>
    <cfRule type="expression" dxfId="9223" priority="438" stopIfTrue="1">
      <formula>OR(LEFT(Z119,1)="3",LEFT(Z119,1)="2")</formula>
    </cfRule>
  </conditionalFormatting>
  <conditionalFormatting sqref="Z119:AI119">
    <cfRule type="expression" dxfId="9222" priority="433" stopIfTrue="1">
      <formula>LEFT(Z119,1)="5"</formula>
    </cfRule>
    <cfRule type="expression" dxfId="9221" priority="434" stopIfTrue="1">
      <formula>LEFT(Z119,1)="4"</formula>
    </cfRule>
    <cfRule type="expression" dxfId="9220" priority="435" stopIfTrue="1">
      <formula>OR(LEFT(Z119,1)="3",LEFT(Z119,1)="2")</formula>
    </cfRule>
  </conditionalFormatting>
  <conditionalFormatting sqref="Z119:AI119">
    <cfRule type="expression" dxfId="9219" priority="430" stopIfTrue="1">
      <formula>LEFT(Z119,1)="5"</formula>
    </cfRule>
    <cfRule type="expression" dxfId="9218" priority="431" stopIfTrue="1">
      <formula>LEFT(Z119,1)="4"</formula>
    </cfRule>
    <cfRule type="expression" dxfId="9217" priority="432" stopIfTrue="1">
      <formula>OR(LEFT(Z119,1)="3",LEFT(Z119,1)="2")</formula>
    </cfRule>
  </conditionalFormatting>
  <conditionalFormatting sqref="Z125:AI125">
    <cfRule type="expression" dxfId="9216" priority="427" stopIfTrue="1">
      <formula>LEFT(Z125,1)="5"</formula>
    </cfRule>
    <cfRule type="expression" dxfId="9215" priority="428" stopIfTrue="1">
      <formula>LEFT(Z125,1)="4"</formula>
    </cfRule>
    <cfRule type="expression" dxfId="9214" priority="429" stopIfTrue="1">
      <formula>OR(LEFT(Z125,1)="3",LEFT(Z125,1)="2")</formula>
    </cfRule>
  </conditionalFormatting>
  <conditionalFormatting sqref="Z125:AI125">
    <cfRule type="expression" dxfId="9213" priority="424" stopIfTrue="1">
      <formula>LEFT(Z125,1)="5"</formula>
    </cfRule>
    <cfRule type="expression" dxfId="9212" priority="425" stopIfTrue="1">
      <formula>LEFT(Z125,1)="4"</formula>
    </cfRule>
    <cfRule type="expression" dxfId="9211" priority="426" stopIfTrue="1">
      <formula>OR(LEFT(Z125,1)="3",LEFT(Z125,1)="2")</formula>
    </cfRule>
  </conditionalFormatting>
  <conditionalFormatting sqref="Z125:AI125">
    <cfRule type="expression" dxfId="9210" priority="421" stopIfTrue="1">
      <formula>LEFT(Z125,1)="5"</formula>
    </cfRule>
    <cfRule type="expression" dxfId="9209" priority="422" stopIfTrue="1">
      <formula>LEFT(Z125,1)="4"</formula>
    </cfRule>
    <cfRule type="expression" dxfId="9208" priority="423" stopIfTrue="1">
      <formula>OR(LEFT(Z125,1)="3",LEFT(Z125,1)="2")</formula>
    </cfRule>
  </conditionalFormatting>
  <conditionalFormatting sqref="Z125:AI125">
    <cfRule type="expression" dxfId="9207" priority="418" stopIfTrue="1">
      <formula>LEFT(Z125,1)="5"</formula>
    </cfRule>
    <cfRule type="expression" dxfId="9206" priority="419" stopIfTrue="1">
      <formula>LEFT(Z125,1)="4"</formula>
    </cfRule>
    <cfRule type="expression" dxfId="9205" priority="420" stopIfTrue="1">
      <formula>OR(LEFT(Z125,1)="3",LEFT(Z125,1)="2")</formula>
    </cfRule>
  </conditionalFormatting>
  <conditionalFormatting sqref="Z125:AI125">
    <cfRule type="expression" dxfId="9204" priority="415" stopIfTrue="1">
      <formula>LEFT(Z125,1)="5"</formula>
    </cfRule>
    <cfRule type="expression" dxfId="9203" priority="416" stopIfTrue="1">
      <formula>LEFT(Z125,1)="4"</formula>
    </cfRule>
    <cfRule type="expression" dxfId="9202" priority="417" stopIfTrue="1">
      <formula>OR(LEFT(Z125,1)="3",LEFT(Z125,1)="2")</formula>
    </cfRule>
  </conditionalFormatting>
  <conditionalFormatting sqref="Z125:AI125">
    <cfRule type="expression" dxfId="9201" priority="412" stopIfTrue="1">
      <formula>LEFT(Z125,1)="5"</formula>
    </cfRule>
    <cfRule type="expression" dxfId="9200" priority="413" stopIfTrue="1">
      <formula>LEFT(Z125,1)="4"</formula>
    </cfRule>
    <cfRule type="expression" dxfId="9199" priority="414" stopIfTrue="1">
      <formula>OR(LEFT(Z125,1)="3",LEFT(Z125,1)="2")</formula>
    </cfRule>
  </conditionalFormatting>
  <conditionalFormatting sqref="Z141:AI141">
    <cfRule type="expression" dxfId="9198" priority="391" stopIfTrue="1">
      <formula>LEFT(Z141,1)="5"</formula>
    </cfRule>
    <cfRule type="expression" dxfId="9197" priority="392" stopIfTrue="1">
      <formula>LEFT(Z141,1)="4"</formula>
    </cfRule>
    <cfRule type="expression" dxfId="9196" priority="393" stopIfTrue="1">
      <formula>OR(LEFT(Z141,1)="3",LEFT(Z141,1)="2")</formula>
    </cfRule>
  </conditionalFormatting>
  <conditionalFormatting sqref="Z141:AI141">
    <cfRule type="expression" dxfId="9195" priority="388" stopIfTrue="1">
      <formula>LEFT(Z141,1)="5"</formula>
    </cfRule>
    <cfRule type="expression" dxfId="9194" priority="389" stopIfTrue="1">
      <formula>LEFT(Z141,1)="4"</formula>
    </cfRule>
    <cfRule type="expression" dxfId="9193" priority="390" stopIfTrue="1">
      <formula>OR(LEFT(Z141,1)="3",LEFT(Z141,1)="2")</formula>
    </cfRule>
  </conditionalFormatting>
  <conditionalFormatting sqref="Z141:AI141">
    <cfRule type="expression" dxfId="9192" priority="385" stopIfTrue="1">
      <formula>LEFT(Z141,1)="5"</formula>
    </cfRule>
    <cfRule type="expression" dxfId="9191" priority="386" stopIfTrue="1">
      <formula>LEFT(Z141,1)="4"</formula>
    </cfRule>
    <cfRule type="expression" dxfId="9190" priority="387" stopIfTrue="1">
      <formula>OR(LEFT(Z141,1)="3",LEFT(Z141,1)="2")</formula>
    </cfRule>
  </conditionalFormatting>
  <conditionalFormatting sqref="Z141:AI141">
    <cfRule type="expression" dxfId="9189" priority="382" stopIfTrue="1">
      <formula>LEFT(Z141,1)="5"</formula>
    </cfRule>
    <cfRule type="expression" dxfId="9188" priority="383" stopIfTrue="1">
      <formula>LEFT(Z141,1)="4"</formula>
    </cfRule>
    <cfRule type="expression" dxfId="9187" priority="384" stopIfTrue="1">
      <formula>OR(LEFT(Z141,1)="3",LEFT(Z141,1)="2")</formula>
    </cfRule>
  </conditionalFormatting>
  <conditionalFormatting sqref="Z141:AI141">
    <cfRule type="expression" dxfId="9186" priority="379" stopIfTrue="1">
      <formula>LEFT(Z141,1)="5"</formula>
    </cfRule>
    <cfRule type="expression" dxfId="9185" priority="380" stopIfTrue="1">
      <formula>LEFT(Z141,1)="4"</formula>
    </cfRule>
    <cfRule type="expression" dxfId="9184" priority="381" stopIfTrue="1">
      <formula>OR(LEFT(Z141,1)="3",LEFT(Z141,1)="2")</formula>
    </cfRule>
  </conditionalFormatting>
  <conditionalFormatting sqref="Z141:AI141">
    <cfRule type="expression" dxfId="9183" priority="376" stopIfTrue="1">
      <formula>LEFT(Z141,1)="5"</formula>
    </cfRule>
    <cfRule type="expression" dxfId="9182" priority="377" stopIfTrue="1">
      <formula>LEFT(Z141,1)="4"</formula>
    </cfRule>
    <cfRule type="expression" dxfId="9181" priority="378" stopIfTrue="1">
      <formula>OR(LEFT(Z141,1)="3",LEFT(Z141,1)="2")</formula>
    </cfRule>
  </conditionalFormatting>
  <conditionalFormatting sqref="Z149:AI150">
    <cfRule type="expression" dxfId="9180" priority="373" stopIfTrue="1">
      <formula>LEFT(Z149,1)="5"</formula>
    </cfRule>
    <cfRule type="expression" dxfId="9179" priority="374" stopIfTrue="1">
      <formula>LEFT(Z149,1)="4"</formula>
    </cfRule>
    <cfRule type="expression" dxfId="9178" priority="375" stopIfTrue="1">
      <formula>OR(LEFT(Z149,1)="3",LEFT(Z149,1)="2")</formula>
    </cfRule>
  </conditionalFormatting>
  <conditionalFormatting sqref="Z149:AI150">
    <cfRule type="expression" dxfId="9177" priority="370" stopIfTrue="1">
      <formula>LEFT(Z149,1)="5"</formula>
    </cfRule>
    <cfRule type="expression" dxfId="9176" priority="371" stopIfTrue="1">
      <formula>LEFT(Z149,1)="4"</formula>
    </cfRule>
    <cfRule type="expression" dxfId="9175" priority="372" stopIfTrue="1">
      <formula>OR(LEFT(Z149,1)="3",LEFT(Z149,1)="2")</formula>
    </cfRule>
  </conditionalFormatting>
  <conditionalFormatting sqref="Z149:AI150">
    <cfRule type="expression" dxfId="9174" priority="367" stopIfTrue="1">
      <formula>LEFT(Z149,1)="5"</formula>
    </cfRule>
    <cfRule type="expression" dxfId="9173" priority="368" stopIfTrue="1">
      <formula>LEFT(Z149,1)="4"</formula>
    </cfRule>
    <cfRule type="expression" dxfId="9172" priority="369" stopIfTrue="1">
      <formula>OR(LEFT(Z149,1)="3",LEFT(Z149,1)="2")</formula>
    </cfRule>
  </conditionalFormatting>
  <conditionalFormatting sqref="Z149:AI150">
    <cfRule type="expression" dxfId="9171" priority="364" stopIfTrue="1">
      <formula>LEFT(Z149,1)="5"</formula>
    </cfRule>
    <cfRule type="expression" dxfId="9170" priority="365" stopIfTrue="1">
      <formula>LEFT(Z149,1)="4"</formula>
    </cfRule>
    <cfRule type="expression" dxfId="9169" priority="366" stopIfTrue="1">
      <formula>OR(LEFT(Z149,1)="3",LEFT(Z149,1)="2")</formula>
    </cfRule>
  </conditionalFormatting>
  <conditionalFormatting sqref="Z149:AI150">
    <cfRule type="expression" dxfId="9168" priority="361" stopIfTrue="1">
      <formula>LEFT(Z149,1)="5"</formula>
    </cfRule>
    <cfRule type="expression" dxfId="9167" priority="362" stopIfTrue="1">
      <formula>LEFT(Z149,1)="4"</formula>
    </cfRule>
    <cfRule type="expression" dxfId="9166" priority="363" stopIfTrue="1">
      <formula>OR(LEFT(Z149,1)="3",LEFT(Z149,1)="2")</formula>
    </cfRule>
  </conditionalFormatting>
  <conditionalFormatting sqref="Z149:AI150">
    <cfRule type="expression" dxfId="9165" priority="358" stopIfTrue="1">
      <formula>LEFT(Z149,1)="5"</formula>
    </cfRule>
    <cfRule type="expression" dxfId="9164" priority="359" stopIfTrue="1">
      <formula>LEFT(Z149,1)="4"</formula>
    </cfRule>
    <cfRule type="expression" dxfId="9163" priority="360" stopIfTrue="1">
      <formula>OR(LEFT(Z149,1)="3",LEFT(Z149,1)="2")</formula>
    </cfRule>
  </conditionalFormatting>
  <conditionalFormatting sqref="Z160:AI160">
    <cfRule type="expression" dxfId="9162" priority="355" stopIfTrue="1">
      <formula>LEFT(Z160,1)="5"</formula>
    </cfRule>
    <cfRule type="expression" dxfId="9161" priority="356" stopIfTrue="1">
      <formula>LEFT(Z160,1)="4"</formula>
    </cfRule>
    <cfRule type="expression" dxfId="9160" priority="357" stopIfTrue="1">
      <formula>OR(LEFT(Z160,1)="3",LEFT(Z160,1)="2")</formula>
    </cfRule>
  </conditionalFormatting>
  <conditionalFormatting sqref="Z160:AI160">
    <cfRule type="expression" dxfId="9159" priority="352" stopIfTrue="1">
      <formula>LEFT(Z160,1)="5"</formula>
    </cfRule>
    <cfRule type="expression" dxfId="9158" priority="353" stopIfTrue="1">
      <formula>LEFT(Z160,1)="4"</formula>
    </cfRule>
    <cfRule type="expression" dxfId="9157" priority="354" stopIfTrue="1">
      <formula>OR(LEFT(Z160,1)="3",LEFT(Z160,1)="2")</formula>
    </cfRule>
  </conditionalFormatting>
  <conditionalFormatting sqref="Z160:AI160">
    <cfRule type="expression" dxfId="9156" priority="349" stopIfTrue="1">
      <formula>LEFT(Z160,1)="5"</formula>
    </cfRule>
    <cfRule type="expression" dxfId="9155" priority="350" stopIfTrue="1">
      <formula>LEFT(Z160,1)="4"</formula>
    </cfRule>
    <cfRule type="expression" dxfId="9154" priority="351" stopIfTrue="1">
      <formula>OR(LEFT(Z160,1)="3",LEFT(Z160,1)="2")</formula>
    </cfRule>
  </conditionalFormatting>
  <conditionalFormatting sqref="Z160:AI160">
    <cfRule type="expression" dxfId="9153" priority="346" stopIfTrue="1">
      <formula>LEFT(Z160,1)="5"</formula>
    </cfRule>
    <cfRule type="expression" dxfId="9152" priority="347" stopIfTrue="1">
      <formula>LEFT(Z160,1)="4"</formula>
    </cfRule>
    <cfRule type="expression" dxfId="9151" priority="348" stopIfTrue="1">
      <formula>OR(LEFT(Z160,1)="3",LEFT(Z160,1)="2")</formula>
    </cfRule>
  </conditionalFormatting>
  <conditionalFormatting sqref="Z160:AI160">
    <cfRule type="expression" dxfId="9150" priority="343" stopIfTrue="1">
      <formula>LEFT(Z160,1)="5"</formula>
    </cfRule>
    <cfRule type="expression" dxfId="9149" priority="344" stopIfTrue="1">
      <formula>LEFT(Z160,1)="4"</formula>
    </cfRule>
    <cfRule type="expression" dxfId="9148" priority="345" stopIfTrue="1">
      <formula>OR(LEFT(Z160,1)="3",LEFT(Z160,1)="2")</formula>
    </cfRule>
  </conditionalFormatting>
  <conditionalFormatting sqref="Z160:AI160">
    <cfRule type="expression" dxfId="9147" priority="340" stopIfTrue="1">
      <formula>LEFT(Z160,1)="5"</formula>
    </cfRule>
    <cfRule type="expression" dxfId="9146" priority="341" stopIfTrue="1">
      <formula>LEFT(Z160,1)="4"</formula>
    </cfRule>
    <cfRule type="expression" dxfId="9145" priority="342" stopIfTrue="1">
      <formula>OR(LEFT(Z160,1)="3",LEFT(Z160,1)="2")</formula>
    </cfRule>
  </conditionalFormatting>
  <conditionalFormatting sqref="Z166:AI166">
    <cfRule type="expression" dxfId="9144" priority="337" stopIfTrue="1">
      <formula>LEFT(Z166,1)="5"</formula>
    </cfRule>
    <cfRule type="expression" dxfId="9143" priority="338" stopIfTrue="1">
      <formula>LEFT(Z166,1)="4"</formula>
    </cfRule>
    <cfRule type="expression" dxfId="9142" priority="339" stopIfTrue="1">
      <formula>OR(LEFT(Z166,1)="3",LEFT(Z166,1)="2")</formula>
    </cfRule>
  </conditionalFormatting>
  <conditionalFormatting sqref="Z166:AI166">
    <cfRule type="expression" dxfId="9141" priority="334" stopIfTrue="1">
      <formula>LEFT(Z166,1)="5"</formula>
    </cfRule>
    <cfRule type="expression" dxfId="9140" priority="335" stopIfTrue="1">
      <formula>LEFT(Z166,1)="4"</formula>
    </cfRule>
    <cfRule type="expression" dxfId="9139" priority="336" stopIfTrue="1">
      <formula>OR(LEFT(Z166,1)="3",LEFT(Z166,1)="2")</formula>
    </cfRule>
  </conditionalFormatting>
  <conditionalFormatting sqref="Z166:AI166">
    <cfRule type="expression" dxfId="9138" priority="331" stopIfTrue="1">
      <formula>LEFT(Z166,1)="5"</formula>
    </cfRule>
    <cfRule type="expression" dxfId="9137" priority="332" stopIfTrue="1">
      <formula>LEFT(Z166,1)="4"</formula>
    </cfRule>
    <cfRule type="expression" dxfId="9136" priority="333" stopIfTrue="1">
      <formula>OR(LEFT(Z166,1)="3",LEFT(Z166,1)="2")</formula>
    </cfRule>
  </conditionalFormatting>
  <conditionalFormatting sqref="Z166:AI166">
    <cfRule type="expression" dxfId="9135" priority="328" stopIfTrue="1">
      <formula>LEFT(Z166,1)="5"</formula>
    </cfRule>
    <cfRule type="expression" dxfId="9134" priority="329" stopIfTrue="1">
      <formula>LEFT(Z166,1)="4"</formula>
    </cfRule>
    <cfRule type="expression" dxfId="9133" priority="330" stopIfTrue="1">
      <formula>OR(LEFT(Z166,1)="3",LEFT(Z166,1)="2")</formula>
    </cfRule>
  </conditionalFormatting>
  <conditionalFormatting sqref="Z166:AI166">
    <cfRule type="expression" dxfId="9132" priority="325" stopIfTrue="1">
      <formula>LEFT(Z166,1)="5"</formula>
    </cfRule>
    <cfRule type="expression" dxfId="9131" priority="326" stopIfTrue="1">
      <formula>LEFT(Z166,1)="4"</formula>
    </cfRule>
    <cfRule type="expression" dxfId="9130" priority="327" stopIfTrue="1">
      <formula>OR(LEFT(Z166,1)="3",LEFT(Z166,1)="2")</formula>
    </cfRule>
  </conditionalFormatting>
  <conditionalFormatting sqref="Z166:AI166">
    <cfRule type="expression" dxfId="9129" priority="322" stopIfTrue="1">
      <formula>LEFT(Z166,1)="5"</formula>
    </cfRule>
    <cfRule type="expression" dxfId="9128" priority="323" stopIfTrue="1">
      <formula>LEFT(Z166,1)="4"</formula>
    </cfRule>
    <cfRule type="expression" dxfId="9127" priority="324" stopIfTrue="1">
      <formula>OR(LEFT(Z166,1)="3",LEFT(Z166,1)="2")</formula>
    </cfRule>
  </conditionalFormatting>
  <conditionalFormatting sqref="Z172:AI172">
    <cfRule type="expression" dxfId="9126" priority="319" stopIfTrue="1">
      <formula>LEFT(Z172,1)="5"</formula>
    </cfRule>
    <cfRule type="expression" dxfId="9125" priority="320" stopIfTrue="1">
      <formula>LEFT(Z172,1)="4"</formula>
    </cfRule>
    <cfRule type="expression" dxfId="9124" priority="321" stopIfTrue="1">
      <formula>OR(LEFT(Z172,1)="3",LEFT(Z172,1)="2")</formula>
    </cfRule>
  </conditionalFormatting>
  <conditionalFormatting sqref="Z172:AI172">
    <cfRule type="expression" dxfId="9123" priority="316" stopIfTrue="1">
      <formula>LEFT(Z172,1)="5"</formula>
    </cfRule>
    <cfRule type="expression" dxfId="9122" priority="317" stopIfTrue="1">
      <formula>LEFT(Z172,1)="4"</formula>
    </cfRule>
    <cfRule type="expression" dxfId="9121" priority="318" stopIfTrue="1">
      <formula>OR(LEFT(Z172,1)="3",LEFT(Z172,1)="2")</formula>
    </cfRule>
  </conditionalFormatting>
  <conditionalFormatting sqref="Z172:AI172">
    <cfRule type="expression" dxfId="9120" priority="313" stopIfTrue="1">
      <formula>LEFT(Z172,1)="5"</formula>
    </cfRule>
    <cfRule type="expression" dxfId="9119" priority="314" stopIfTrue="1">
      <formula>LEFT(Z172,1)="4"</formula>
    </cfRule>
    <cfRule type="expression" dxfId="9118" priority="315" stopIfTrue="1">
      <formula>OR(LEFT(Z172,1)="3",LEFT(Z172,1)="2")</formula>
    </cfRule>
  </conditionalFormatting>
  <conditionalFormatting sqref="Z172:AI172">
    <cfRule type="expression" dxfId="9117" priority="310" stopIfTrue="1">
      <formula>LEFT(Z172,1)="5"</formula>
    </cfRule>
    <cfRule type="expression" dxfId="9116" priority="311" stopIfTrue="1">
      <formula>LEFT(Z172,1)="4"</formula>
    </cfRule>
    <cfRule type="expression" dxfId="9115" priority="312" stopIfTrue="1">
      <formula>OR(LEFT(Z172,1)="3",LEFT(Z172,1)="2")</formula>
    </cfRule>
  </conditionalFormatting>
  <conditionalFormatting sqref="Z172:AI172">
    <cfRule type="expression" dxfId="9114" priority="307" stopIfTrue="1">
      <formula>LEFT(Z172,1)="5"</formula>
    </cfRule>
    <cfRule type="expression" dxfId="9113" priority="308" stopIfTrue="1">
      <formula>LEFT(Z172,1)="4"</formula>
    </cfRule>
    <cfRule type="expression" dxfId="9112" priority="309" stopIfTrue="1">
      <formula>OR(LEFT(Z172,1)="3",LEFT(Z172,1)="2")</formula>
    </cfRule>
  </conditionalFormatting>
  <conditionalFormatting sqref="Z172:AI172">
    <cfRule type="expression" dxfId="9111" priority="304" stopIfTrue="1">
      <formula>LEFT(Z172,1)="5"</formula>
    </cfRule>
    <cfRule type="expression" dxfId="9110" priority="305" stopIfTrue="1">
      <formula>LEFT(Z172,1)="4"</formula>
    </cfRule>
    <cfRule type="expression" dxfId="9109" priority="306" stopIfTrue="1">
      <formula>OR(LEFT(Z172,1)="3",LEFT(Z172,1)="2")</formula>
    </cfRule>
  </conditionalFormatting>
  <conditionalFormatting sqref="Z178:AI178">
    <cfRule type="expression" dxfId="9108" priority="301" stopIfTrue="1">
      <formula>LEFT(Z178,1)="5"</formula>
    </cfRule>
    <cfRule type="expression" dxfId="9107" priority="302" stopIfTrue="1">
      <formula>LEFT(Z178,1)="4"</formula>
    </cfRule>
    <cfRule type="expression" dxfId="9106" priority="303" stopIfTrue="1">
      <formula>OR(LEFT(Z178,1)="3",LEFT(Z178,1)="2")</formula>
    </cfRule>
  </conditionalFormatting>
  <conditionalFormatting sqref="Z178:AI178">
    <cfRule type="expression" dxfId="9105" priority="298" stopIfTrue="1">
      <formula>LEFT(Z178,1)="5"</formula>
    </cfRule>
    <cfRule type="expression" dxfId="9104" priority="299" stopIfTrue="1">
      <formula>LEFT(Z178,1)="4"</formula>
    </cfRule>
    <cfRule type="expression" dxfId="9103" priority="300" stopIfTrue="1">
      <formula>OR(LEFT(Z178,1)="3",LEFT(Z178,1)="2")</formula>
    </cfRule>
  </conditionalFormatting>
  <conditionalFormatting sqref="Z178:AI178">
    <cfRule type="expression" dxfId="9102" priority="295" stopIfTrue="1">
      <formula>LEFT(Z178,1)="5"</formula>
    </cfRule>
    <cfRule type="expression" dxfId="9101" priority="296" stopIfTrue="1">
      <formula>LEFT(Z178,1)="4"</formula>
    </cfRule>
    <cfRule type="expression" dxfId="9100" priority="297" stopIfTrue="1">
      <formula>OR(LEFT(Z178,1)="3",LEFT(Z178,1)="2")</formula>
    </cfRule>
  </conditionalFormatting>
  <conditionalFormatting sqref="Z178:AI178">
    <cfRule type="expression" dxfId="9099" priority="292" stopIfTrue="1">
      <formula>LEFT(Z178,1)="5"</formula>
    </cfRule>
    <cfRule type="expression" dxfId="9098" priority="293" stopIfTrue="1">
      <formula>LEFT(Z178,1)="4"</formula>
    </cfRule>
    <cfRule type="expression" dxfId="9097" priority="294" stopIfTrue="1">
      <formula>OR(LEFT(Z178,1)="3",LEFT(Z178,1)="2")</formula>
    </cfRule>
  </conditionalFormatting>
  <conditionalFormatting sqref="Z178:AI178">
    <cfRule type="expression" dxfId="9096" priority="289" stopIfTrue="1">
      <formula>LEFT(Z178,1)="5"</formula>
    </cfRule>
    <cfRule type="expression" dxfId="9095" priority="290" stopIfTrue="1">
      <formula>LEFT(Z178,1)="4"</formula>
    </cfRule>
    <cfRule type="expression" dxfId="9094" priority="291" stopIfTrue="1">
      <formula>OR(LEFT(Z178,1)="3",LEFT(Z178,1)="2")</formula>
    </cfRule>
  </conditionalFormatting>
  <conditionalFormatting sqref="Z178:AI178">
    <cfRule type="expression" dxfId="9093" priority="286" stopIfTrue="1">
      <formula>LEFT(Z178,1)="5"</formula>
    </cfRule>
    <cfRule type="expression" dxfId="9092" priority="287" stopIfTrue="1">
      <formula>LEFT(Z178,1)="4"</formula>
    </cfRule>
    <cfRule type="expression" dxfId="9091" priority="288" stopIfTrue="1">
      <formula>OR(LEFT(Z178,1)="3",LEFT(Z178,1)="2")</formula>
    </cfRule>
  </conditionalFormatting>
  <conditionalFormatting sqref="Z183:AI183">
    <cfRule type="expression" dxfId="9090" priority="283" stopIfTrue="1">
      <formula>LEFT(Z183,1)="5"</formula>
    </cfRule>
    <cfRule type="expression" dxfId="9089" priority="284" stopIfTrue="1">
      <formula>LEFT(Z183,1)="4"</formula>
    </cfRule>
    <cfRule type="expression" dxfId="9088" priority="285" stopIfTrue="1">
      <formula>OR(LEFT(Z183,1)="3",LEFT(Z183,1)="2")</formula>
    </cfRule>
  </conditionalFormatting>
  <conditionalFormatting sqref="Z183:AI183">
    <cfRule type="expression" dxfId="9087" priority="280" stopIfTrue="1">
      <formula>LEFT(Z183,1)="5"</formula>
    </cfRule>
    <cfRule type="expression" dxfId="9086" priority="281" stopIfTrue="1">
      <formula>LEFT(Z183,1)="4"</formula>
    </cfRule>
    <cfRule type="expression" dxfId="9085" priority="282" stopIfTrue="1">
      <formula>OR(LEFT(Z183,1)="3",LEFT(Z183,1)="2")</formula>
    </cfRule>
  </conditionalFormatting>
  <conditionalFormatting sqref="Z183:AI183">
    <cfRule type="expression" dxfId="9084" priority="277" stopIfTrue="1">
      <formula>LEFT(Z183,1)="5"</formula>
    </cfRule>
    <cfRule type="expression" dxfId="9083" priority="278" stopIfTrue="1">
      <formula>LEFT(Z183,1)="4"</formula>
    </cfRule>
    <cfRule type="expression" dxfId="9082" priority="279" stopIfTrue="1">
      <formula>OR(LEFT(Z183,1)="3",LEFT(Z183,1)="2")</formula>
    </cfRule>
  </conditionalFormatting>
  <conditionalFormatting sqref="Z183:AI183">
    <cfRule type="expression" dxfId="9081" priority="274" stopIfTrue="1">
      <formula>LEFT(Z183,1)="5"</formula>
    </cfRule>
    <cfRule type="expression" dxfId="9080" priority="275" stopIfTrue="1">
      <formula>LEFT(Z183,1)="4"</formula>
    </cfRule>
    <cfRule type="expression" dxfId="9079" priority="276" stopIfTrue="1">
      <formula>OR(LEFT(Z183,1)="3",LEFT(Z183,1)="2")</formula>
    </cfRule>
  </conditionalFormatting>
  <conditionalFormatting sqref="Z183:AI183">
    <cfRule type="expression" dxfId="9078" priority="271" stopIfTrue="1">
      <formula>LEFT(Z183,1)="5"</formula>
    </cfRule>
    <cfRule type="expression" dxfId="9077" priority="272" stopIfTrue="1">
      <formula>LEFT(Z183,1)="4"</formula>
    </cfRule>
    <cfRule type="expression" dxfId="9076" priority="273" stopIfTrue="1">
      <formula>OR(LEFT(Z183,1)="3",LEFT(Z183,1)="2")</formula>
    </cfRule>
  </conditionalFormatting>
  <conditionalFormatting sqref="Z183:AI183">
    <cfRule type="expression" dxfId="9075" priority="268" stopIfTrue="1">
      <formula>LEFT(Z183,1)="5"</formula>
    </cfRule>
    <cfRule type="expression" dxfId="9074" priority="269" stopIfTrue="1">
      <formula>LEFT(Z183,1)="4"</formula>
    </cfRule>
    <cfRule type="expression" dxfId="9073" priority="270" stopIfTrue="1">
      <formula>OR(LEFT(Z183,1)="3",LEFT(Z183,1)="2")</formula>
    </cfRule>
  </conditionalFormatting>
  <conditionalFormatting sqref="K127:K131">
    <cfRule type="expression" dxfId="9072" priority="265" stopIfTrue="1">
      <formula>LEFT(K127,1)="5"</formula>
    </cfRule>
    <cfRule type="expression" dxfId="9071" priority="266" stopIfTrue="1">
      <formula>LEFT(K127,1)="4"</formula>
    </cfRule>
    <cfRule type="expression" dxfId="9070" priority="267" stopIfTrue="1">
      <formula>OR(LEFT(K127,1)="3",LEFT(K127,1)="2")</formula>
    </cfRule>
  </conditionalFormatting>
  <conditionalFormatting sqref="R151 N151:P151 K151:K155">
    <cfRule type="expression" dxfId="9069" priority="211" stopIfTrue="1">
      <formula>LEFT(K151,1)="5"</formula>
    </cfRule>
    <cfRule type="expression" dxfId="9068" priority="212" stopIfTrue="1">
      <formula>LEFT(K151,1)="4"</formula>
    </cfRule>
    <cfRule type="expression" dxfId="9067" priority="213" stopIfTrue="1">
      <formula>OR(LEFT(K151,1)="3",LEFT(K151,1)="2")</formula>
    </cfRule>
  </conditionalFormatting>
  <conditionalFormatting sqref="L151">
    <cfRule type="expression" dxfId="9066" priority="214" stopIfTrue="1">
      <formula>$S151=1</formula>
    </cfRule>
    <cfRule type="expression" dxfId="9065" priority="215" stopIfTrue="1">
      <formula>$S151=0</formula>
    </cfRule>
  </conditionalFormatting>
  <conditionalFormatting sqref="M151">
    <cfRule type="expression" dxfId="9064" priority="216" stopIfTrue="1">
      <formula>$T151=1</formula>
    </cfRule>
    <cfRule type="expression" dxfId="9063" priority="217" stopIfTrue="1">
      <formula>$T151=0</formula>
    </cfRule>
  </conditionalFormatting>
  <conditionalFormatting sqref="R151">
    <cfRule type="expression" dxfId="9062" priority="208" stopIfTrue="1">
      <formula>LEFT(R151,1)="5"</formula>
    </cfRule>
    <cfRule type="expression" dxfId="9061" priority="209" stopIfTrue="1">
      <formula>LEFT(R151,1)="4"</formula>
    </cfRule>
    <cfRule type="expression" dxfId="9060" priority="210" stopIfTrue="1">
      <formula>OR(LEFT(R151,1)="3",LEFT(R151,1)="2")</formula>
    </cfRule>
  </conditionalFormatting>
  <conditionalFormatting sqref="R151">
    <cfRule type="expression" dxfId="9059" priority="205" stopIfTrue="1">
      <formula>LEFT(R151,1)="5"</formula>
    </cfRule>
    <cfRule type="expression" dxfId="9058" priority="206" stopIfTrue="1">
      <formula>LEFT(R151,1)="4"</formula>
    </cfRule>
    <cfRule type="expression" dxfId="9057" priority="207" stopIfTrue="1">
      <formula>OR(LEFT(R151,1)="3",LEFT(R151,1)="2")</formula>
    </cfRule>
  </conditionalFormatting>
  <conditionalFormatting sqref="R151 N151:P151 K151:K155">
    <cfRule type="expression" dxfId="9056" priority="202" stopIfTrue="1">
      <formula>LEFT(K151,1)="5"</formula>
    </cfRule>
    <cfRule type="expression" dxfId="9055" priority="203" stopIfTrue="1">
      <formula>LEFT(K151,1)="4"</formula>
    </cfRule>
    <cfRule type="expression" dxfId="9054" priority="204" stopIfTrue="1">
      <formula>OR(LEFT(K151,1)="3",LEFT(K151,1)="2")</formula>
    </cfRule>
  </conditionalFormatting>
  <conditionalFormatting sqref="L151">
    <cfRule type="expression" dxfId="9053" priority="200" stopIfTrue="1">
      <formula>$S151=1</formula>
    </cfRule>
    <cfRule type="expression" dxfId="9052" priority="201" stopIfTrue="1">
      <formula>$S151=0</formula>
    </cfRule>
  </conditionalFormatting>
  <conditionalFormatting sqref="M151">
    <cfRule type="expression" dxfId="9051" priority="198" stopIfTrue="1">
      <formula>$T151=1</formula>
    </cfRule>
    <cfRule type="expression" dxfId="9050" priority="199" stopIfTrue="1">
      <formula>$T151=0</formula>
    </cfRule>
  </conditionalFormatting>
  <conditionalFormatting sqref="R151">
    <cfRule type="expression" dxfId="9049" priority="195" stopIfTrue="1">
      <formula>LEFT(R151,1)="5"</formula>
    </cfRule>
    <cfRule type="expression" dxfId="9048" priority="196" stopIfTrue="1">
      <formula>LEFT(R151,1)="4"</formula>
    </cfRule>
    <cfRule type="expression" dxfId="9047" priority="197" stopIfTrue="1">
      <formula>OR(LEFT(R151,1)="3",LEFT(R151,1)="2")</formula>
    </cfRule>
  </conditionalFormatting>
  <conditionalFormatting sqref="R151">
    <cfRule type="expression" dxfId="9046" priority="192" stopIfTrue="1">
      <formula>LEFT(R151,1)="5"</formula>
    </cfRule>
    <cfRule type="expression" dxfId="9045" priority="193" stopIfTrue="1">
      <formula>LEFT(R151,1)="4"</formula>
    </cfRule>
    <cfRule type="expression" dxfId="9044" priority="194" stopIfTrue="1">
      <formula>OR(LEFT(R151,1)="3",LEFT(R151,1)="2")</formula>
    </cfRule>
  </conditionalFormatting>
  <conditionalFormatting sqref="K151:K155">
    <cfRule type="expression" dxfId="9043" priority="189" stopIfTrue="1">
      <formula>LEFT(K151,1)="5"</formula>
    </cfRule>
    <cfRule type="expression" dxfId="9042" priority="190" stopIfTrue="1">
      <formula>LEFT(K151,1)="4"</formula>
    </cfRule>
    <cfRule type="expression" dxfId="9041" priority="191" stopIfTrue="1">
      <formula>OR(LEFT(K151,1)="3",LEFT(K151,1)="2")</formula>
    </cfRule>
  </conditionalFormatting>
  <conditionalFormatting sqref="AI34:AI36 K34:K37">
    <cfRule type="expression" dxfId="9040" priority="186" stopIfTrue="1">
      <formula>LEFT(K34,1)="5"</formula>
    </cfRule>
    <cfRule type="expression" dxfId="9039" priority="187" stopIfTrue="1">
      <formula>LEFT(K34,1)="4"</formula>
    </cfRule>
    <cfRule type="expression" dxfId="9038" priority="188" stopIfTrue="1">
      <formula>OR(LEFT(K34,1)="3",LEFT(K34,1)="2")</formula>
    </cfRule>
  </conditionalFormatting>
  <conditionalFormatting sqref="K108">
    <cfRule type="expression" dxfId="9037" priority="174" stopIfTrue="1">
      <formula>LEFT(K108,1)="5"</formula>
    </cfRule>
    <cfRule type="expression" dxfId="9036" priority="175" stopIfTrue="1">
      <formula>LEFT(K108,1)="4"</formula>
    </cfRule>
    <cfRule type="expression" dxfId="9035" priority="176" stopIfTrue="1">
      <formula>OR(LEFT(K108,1)="3",LEFT(K108,1)="2")</formula>
    </cfRule>
  </conditionalFormatting>
  <conditionalFormatting sqref="K108">
    <cfRule type="expression" dxfId="9034" priority="171" stopIfTrue="1">
      <formula>LEFT(K108,1)="5"</formula>
    </cfRule>
    <cfRule type="expression" dxfId="9033" priority="172" stopIfTrue="1">
      <formula>LEFT(K108,1)="4"</formula>
    </cfRule>
    <cfRule type="expression" dxfId="9032" priority="173" stopIfTrue="1">
      <formula>OR(LEFT(K108,1)="3",LEFT(K108,1)="2")</formula>
    </cfRule>
  </conditionalFormatting>
  <conditionalFormatting sqref="K108">
    <cfRule type="expression" dxfId="9031" priority="168" stopIfTrue="1">
      <formula>LEFT(K108,1)="5"</formula>
    </cfRule>
    <cfRule type="expression" dxfId="9030" priority="169" stopIfTrue="1">
      <formula>LEFT(K108,1)="4"</formula>
    </cfRule>
    <cfRule type="expression" dxfId="9029" priority="170" stopIfTrue="1">
      <formula>OR(LEFT(K108,1)="3",LEFT(K108,1)="2")</formula>
    </cfRule>
  </conditionalFormatting>
  <conditionalFormatting sqref="R144 N144:P144 K142:K147">
    <cfRule type="expression" dxfId="9028" priority="156" stopIfTrue="1">
      <formula>LEFT(K142,1)="5"</formula>
    </cfRule>
  </conditionalFormatting>
  <conditionalFormatting sqref="L144">
    <cfRule type="expression" dxfId="9027" priority="155" stopIfTrue="1">
      <formula>$S144=1</formula>
    </cfRule>
  </conditionalFormatting>
  <conditionalFormatting sqref="M144">
    <cfRule type="expression" dxfId="9026" priority="157" stopIfTrue="1">
      <formula>$T144=1</formula>
    </cfRule>
    <cfRule type="expression" dxfId="9025" priority="158" stopIfTrue="1">
      <formula>$T144=0</formula>
    </cfRule>
  </conditionalFormatting>
  <conditionalFormatting sqref="R144">
    <cfRule type="expression" dxfId="9024" priority="152" stopIfTrue="1">
      <formula>LEFT(R144,1)="5"</formula>
    </cfRule>
    <cfRule type="expression" dxfId="9023" priority="153" stopIfTrue="1">
      <formula>LEFT(R144,1)="4"</formula>
    </cfRule>
    <cfRule type="expression" dxfId="9022" priority="154" stopIfTrue="1">
      <formula>OR(LEFT(R144,1)="3",LEFT(R144,1)="2")</formula>
    </cfRule>
  </conditionalFormatting>
  <conditionalFormatting sqref="R144">
    <cfRule type="expression" dxfId="9021" priority="149" stopIfTrue="1">
      <formula>LEFT(R144,1)="5"</formula>
    </cfRule>
    <cfRule type="expression" dxfId="9020" priority="150" stopIfTrue="1">
      <formula>LEFT(R144,1)="4"</formula>
    </cfRule>
    <cfRule type="expression" dxfId="9019" priority="151" stopIfTrue="1">
      <formula>OR(LEFT(R144,1)="3",LEFT(R144,1)="2")</formula>
    </cfRule>
  </conditionalFormatting>
  <conditionalFormatting sqref="R144 N144:P144">
    <cfRule type="expression" dxfId="9018" priority="146" stopIfTrue="1">
      <formula>LEFT(N144,1)="5"</formula>
    </cfRule>
    <cfRule type="expression" dxfId="9017" priority="147" stopIfTrue="1">
      <formula>LEFT(N144,1)="4"</formula>
    </cfRule>
    <cfRule type="expression" dxfId="9016" priority="148" stopIfTrue="1">
      <formula>OR(LEFT(N144,1)="3",LEFT(N144,1)="2")</formula>
    </cfRule>
  </conditionalFormatting>
  <conditionalFormatting sqref="L144">
    <cfRule type="expression" dxfId="9015" priority="144" stopIfTrue="1">
      <formula>$S144=1</formula>
    </cfRule>
    <cfRule type="expression" dxfId="9014" priority="145" stopIfTrue="1">
      <formula>$S144=0</formula>
    </cfRule>
  </conditionalFormatting>
  <conditionalFormatting sqref="M144">
    <cfRule type="expression" dxfId="9013" priority="142" stopIfTrue="1">
      <formula>$T144=1</formula>
    </cfRule>
    <cfRule type="expression" dxfId="9012" priority="143" stopIfTrue="1">
      <formula>$T144=0</formula>
    </cfRule>
  </conditionalFormatting>
  <conditionalFormatting sqref="R144">
    <cfRule type="expression" dxfId="9011" priority="139" stopIfTrue="1">
      <formula>LEFT(R144,1)="5"</formula>
    </cfRule>
    <cfRule type="expression" dxfId="9010" priority="140" stopIfTrue="1">
      <formula>LEFT(R144,1)="4"</formula>
    </cfRule>
    <cfRule type="expression" dxfId="9009" priority="141" stopIfTrue="1">
      <formula>OR(LEFT(R144,1)="3",LEFT(R144,1)="2")</formula>
    </cfRule>
  </conditionalFormatting>
  <conditionalFormatting sqref="R144">
    <cfRule type="expression" dxfId="9008" priority="136" stopIfTrue="1">
      <formula>LEFT(R144,1)="5"</formula>
    </cfRule>
    <cfRule type="expression" dxfId="9007" priority="137" stopIfTrue="1">
      <formula>LEFT(R144,1)="4"</formula>
    </cfRule>
    <cfRule type="expression" dxfId="9006" priority="138" stopIfTrue="1">
      <formula>OR(LEFT(R144,1)="3",LEFT(R144,1)="2")</formula>
    </cfRule>
  </conditionalFormatting>
  <conditionalFormatting sqref="K158">
    <cfRule type="expression" dxfId="9005" priority="127" stopIfTrue="1">
      <formula>LEFT(K158,1)="5"</formula>
    </cfRule>
    <cfRule type="expression" dxfId="9004" priority="128" stopIfTrue="1">
      <formula>LEFT(K158,1)="4"</formula>
    </cfRule>
    <cfRule type="expression" dxfId="9003" priority="129" stopIfTrue="1">
      <formula>OR(LEFT(K158,1)="3",LEFT(K158,1)="2")</formula>
    </cfRule>
  </conditionalFormatting>
  <conditionalFormatting sqref="K158">
    <cfRule type="expression" dxfId="9002" priority="124" stopIfTrue="1">
      <formula>LEFT(K158,1)="5"</formula>
    </cfRule>
    <cfRule type="expression" dxfId="9001" priority="125" stopIfTrue="1">
      <formula>LEFT(K158,1)="4"</formula>
    </cfRule>
    <cfRule type="expression" dxfId="9000" priority="126" stopIfTrue="1">
      <formula>OR(LEFT(K158,1)="3",LEFT(K158,1)="2")</formula>
    </cfRule>
  </conditionalFormatting>
  <conditionalFormatting sqref="K158">
    <cfRule type="expression" dxfId="8999" priority="121" stopIfTrue="1">
      <formula>LEFT(K158,1)="5"</formula>
    </cfRule>
    <cfRule type="expression" dxfId="8998" priority="122" stopIfTrue="1">
      <formula>LEFT(K158,1)="4"</formula>
    </cfRule>
    <cfRule type="expression" dxfId="8997" priority="123" stopIfTrue="1">
      <formula>OR(LEFT(K158,1)="3",LEFT(K158,1)="2")</formula>
    </cfRule>
  </conditionalFormatting>
  <conditionalFormatting sqref="K21">
    <cfRule type="expression" dxfId="8996" priority="115" stopIfTrue="1">
      <formula>LEFT(K21,1)="5"</formula>
    </cfRule>
    <cfRule type="expression" dxfId="8995" priority="116" stopIfTrue="1">
      <formula>LEFT(K21,1)="4"</formula>
    </cfRule>
    <cfRule type="expression" dxfId="8994" priority="117" stopIfTrue="1">
      <formula>OR(LEFT(K21,1)="3",LEFT(K21,1)="2")</formula>
    </cfRule>
  </conditionalFormatting>
  <conditionalFormatting sqref="N135:P135 R135 K135:K140">
    <cfRule type="expression" dxfId="8993" priority="112" stopIfTrue="1">
      <formula>LEFT(K135,1)="5"</formula>
    </cfRule>
    <cfRule type="expression" dxfId="8992" priority="113" stopIfTrue="1">
      <formula>LEFT(K135,1)="4"</formula>
    </cfRule>
    <cfRule type="expression" dxfId="8991" priority="114" stopIfTrue="1">
      <formula>OR(LEFT(K135,1)="3",LEFT(K135,1)="2")</formula>
    </cfRule>
  </conditionalFormatting>
  <conditionalFormatting sqref="L135">
    <cfRule type="expression" dxfId="8990" priority="110" stopIfTrue="1">
      <formula>$S135=1</formula>
    </cfRule>
    <cfRule type="expression" dxfId="8989" priority="111" stopIfTrue="1">
      <formula>$S135=0</formula>
    </cfRule>
  </conditionalFormatting>
  <conditionalFormatting sqref="M135">
    <cfRule type="expression" dxfId="8988" priority="108" stopIfTrue="1">
      <formula>$T135=1</formula>
    </cfRule>
    <cfRule type="expression" dxfId="8987" priority="109" stopIfTrue="1">
      <formula>$T135=0</formula>
    </cfRule>
  </conditionalFormatting>
  <conditionalFormatting sqref="L135">
    <cfRule type="expression" dxfId="8986" priority="106" stopIfTrue="1">
      <formula>$S135=1</formula>
    </cfRule>
    <cfRule type="expression" dxfId="8985" priority="107" stopIfTrue="1">
      <formula>$S135=0</formula>
    </cfRule>
  </conditionalFormatting>
  <conditionalFormatting sqref="M135">
    <cfRule type="expression" dxfId="8984" priority="104" stopIfTrue="1">
      <formula>$T135=1</formula>
    </cfRule>
    <cfRule type="expression" dxfId="8983" priority="105" stopIfTrue="1">
      <formula>$T135=0</formula>
    </cfRule>
  </conditionalFormatting>
  <conditionalFormatting sqref="L135">
    <cfRule type="expression" dxfId="8982" priority="102" stopIfTrue="1">
      <formula>$S135=1</formula>
    </cfRule>
    <cfRule type="expression" dxfId="8981" priority="103" stopIfTrue="1">
      <formula>$S135=0</formula>
    </cfRule>
  </conditionalFormatting>
  <conditionalFormatting sqref="M135">
    <cfRule type="expression" dxfId="8980" priority="100" stopIfTrue="1">
      <formula>$T135=1</formula>
    </cfRule>
    <cfRule type="expression" dxfId="8979" priority="101" stopIfTrue="1">
      <formula>$T135=0</formula>
    </cfRule>
  </conditionalFormatting>
  <conditionalFormatting sqref="L135">
    <cfRule type="expression" dxfId="8978" priority="98" stopIfTrue="1">
      <formula>$S135=1</formula>
    </cfRule>
    <cfRule type="expression" dxfId="8977" priority="99" stopIfTrue="1">
      <formula>$S135=0</formula>
    </cfRule>
  </conditionalFormatting>
  <conditionalFormatting sqref="M135">
    <cfRule type="expression" dxfId="8976" priority="96" stopIfTrue="1">
      <formula>$T135=1</formula>
    </cfRule>
    <cfRule type="expression" dxfId="8975" priority="97" stopIfTrue="1">
      <formula>$T135=0</formula>
    </cfRule>
  </conditionalFormatting>
  <conditionalFormatting sqref="L135">
    <cfRule type="expression" dxfId="8974" priority="94" stopIfTrue="1">
      <formula>$S135=1</formula>
    </cfRule>
    <cfRule type="expression" dxfId="8973" priority="95" stopIfTrue="1">
      <formula>$S135=0</formula>
    </cfRule>
  </conditionalFormatting>
  <conditionalFormatting sqref="M135">
    <cfRule type="expression" dxfId="8972" priority="92" stopIfTrue="1">
      <formula>$T135=1</formula>
    </cfRule>
    <cfRule type="expression" dxfId="8971" priority="93" stopIfTrue="1">
      <formula>$T135=0</formula>
    </cfRule>
  </conditionalFormatting>
  <conditionalFormatting sqref="L135">
    <cfRule type="expression" dxfId="8970" priority="90" stopIfTrue="1">
      <formula>$S135=1</formula>
    </cfRule>
    <cfRule type="expression" dxfId="8969" priority="91" stopIfTrue="1">
      <formula>$S135=0</formula>
    </cfRule>
  </conditionalFormatting>
  <conditionalFormatting sqref="M135">
    <cfRule type="expression" dxfId="8968" priority="88" stopIfTrue="1">
      <formula>$T135=1</formula>
    </cfRule>
    <cfRule type="expression" dxfId="8967" priority="89" stopIfTrue="1">
      <formula>$T135=0</formula>
    </cfRule>
  </conditionalFormatting>
  <conditionalFormatting sqref="L135">
    <cfRule type="expression" dxfId="8966" priority="86" stopIfTrue="1">
      <formula>$S135=1</formula>
    </cfRule>
    <cfRule type="expression" dxfId="8965" priority="87" stopIfTrue="1">
      <formula>$S135=0</formula>
    </cfRule>
  </conditionalFormatting>
  <conditionalFormatting sqref="M135">
    <cfRule type="expression" dxfId="8964" priority="84" stopIfTrue="1">
      <formula>$T135=1</formula>
    </cfRule>
    <cfRule type="expression" dxfId="8963" priority="85" stopIfTrue="1">
      <formula>$T135=0</formula>
    </cfRule>
  </conditionalFormatting>
  <conditionalFormatting sqref="L135">
    <cfRule type="expression" dxfId="8962" priority="82" stopIfTrue="1">
      <formula>$S135=1</formula>
    </cfRule>
    <cfRule type="expression" dxfId="8961" priority="83" stopIfTrue="1">
      <formula>$S135=0</formula>
    </cfRule>
  </conditionalFormatting>
  <conditionalFormatting sqref="M135">
    <cfRule type="expression" dxfId="8960" priority="80" stopIfTrue="1">
      <formula>$T135=1</formula>
    </cfRule>
    <cfRule type="expression" dxfId="8959" priority="81" stopIfTrue="1">
      <formula>$T135=0</formula>
    </cfRule>
  </conditionalFormatting>
  <conditionalFormatting sqref="L135">
    <cfRule type="expression" dxfId="8958" priority="78" stopIfTrue="1">
      <formula>$S135=1</formula>
    </cfRule>
    <cfRule type="expression" dxfId="8957" priority="79" stopIfTrue="1">
      <formula>$S135=0</formula>
    </cfRule>
  </conditionalFormatting>
  <conditionalFormatting sqref="M135">
    <cfRule type="expression" dxfId="8956" priority="76" stopIfTrue="1">
      <formula>$T135=1</formula>
    </cfRule>
    <cfRule type="expression" dxfId="8955" priority="77" stopIfTrue="1">
      <formula>$T135=0</formula>
    </cfRule>
  </conditionalFormatting>
  <conditionalFormatting sqref="L135">
    <cfRule type="expression" dxfId="8954" priority="74" stopIfTrue="1">
      <formula>$S135=1</formula>
    </cfRule>
    <cfRule type="expression" dxfId="8953" priority="75" stopIfTrue="1">
      <formula>$S135=0</formula>
    </cfRule>
  </conditionalFormatting>
  <conditionalFormatting sqref="M135">
    <cfRule type="expression" dxfId="8952" priority="72" stopIfTrue="1">
      <formula>$T135=1</formula>
    </cfRule>
    <cfRule type="expression" dxfId="8951" priority="73" stopIfTrue="1">
      <formula>$T135=0</formula>
    </cfRule>
  </conditionalFormatting>
  <conditionalFormatting sqref="AI22 K22">
    <cfRule type="expression" dxfId="8950" priority="69" stopIfTrue="1">
      <formula>LEFT(K22,1)="5"</formula>
    </cfRule>
    <cfRule type="expression" dxfId="8949" priority="70" stopIfTrue="1">
      <formula>LEFT(K22,1)="4"</formula>
    </cfRule>
    <cfRule type="expression" dxfId="8948" priority="71" stopIfTrue="1">
      <formula>OR(LEFT(K22,1)="3",LEFT(K22,1)="2")</formula>
    </cfRule>
  </conditionalFormatting>
  <conditionalFormatting sqref="AI38 K38">
    <cfRule type="expression" dxfId="8947" priority="66" stopIfTrue="1">
      <formula>LEFT(K38,1)="5"</formula>
    </cfRule>
    <cfRule type="expression" dxfId="8946" priority="67" stopIfTrue="1">
      <formula>LEFT(K38,1)="4"</formula>
    </cfRule>
    <cfRule type="expression" dxfId="8945" priority="68" stopIfTrue="1">
      <formula>OR(LEFT(K38,1)="3",LEFT(K38,1)="2")</formula>
    </cfRule>
  </conditionalFormatting>
  <conditionalFormatting sqref="K132 AI132">
    <cfRule type="expression" dxfId="8944" priority="63" stopIfTrue="1">
      <formula>LEFT(K132,1)="5"</formula>
    </cfRule>
    <cfRule type="expression" dxfId="8943" priority="64" stopIfTrue="1">
      <formula>LEFT(K132,1)="4"</formula>
    </cfRule>
    <cfRule type="expression" dxfId="8942" priority="65" stopIfTrue="1">
      <formula>OR(LEFT(K132,1)="3",LEFT(K132,1)="2")</formula>
    </cfRule>
  </conditionalFormatting>
  <conditionalFormatting sqref="K53:K55">
    <cfRule type="expression" dxfId="8941" priority="60" stopIfTrue="1">
      <formula>LEFT(K53,1)="5"</formula>
    </cfRule>
    <cfRule type="expression" dxfId="8940" priority="61" stopIfTrue="1">
      <formula>LEFT(K53,1)="4"</formula>
    </cfRule>
    <cfRule type="expression" dxfId="8939" priority="62" stopIfTrue="1">
      <formula>OR(LEFT(K53,1)="3",LEFT(K53,1)="2")</formula>
    </cfRule>
  </conditionalFormatting>
  <conditionalFormatting sqref="K53:K55">
    <cfRule type="expression" dxfId="8938" priority="57" stopIfTrue="1">
      <formula>LEFT(K53,1)="5"</formula>
    </cfRule>
    <cfRule type="expression" dxfId="8937" priority="58" stopIfTrue="1">
      <formula>LEFT(K53,1)="4"</formula>
    </cfRule>
    <cfRule type="expression" dxfId="8936" priority="59" stopIfTrue="1">
      <formula>OR(LEFT(K53,1)="3",LEFT(K53,1)="2")</formula>
    </cfRule>
  </conditionalFormatting>
  <conditionalFormatting sqref="K53:K55">
    <cfRule type="expression" dxfId="8935" priority="54" stopIfTrue="1">
      <formula>LEFT(K53,1)="5"</formula>
    </cfRule>
    <cfRule type="expression" dxfId="8934" priority="55" stopIfTrue="1">
      <formula>LEFT(K53,1)="4"</formula>
    </cfRule>
    <cfRule type="expression" dxfId="8933" priority="56" stopIfTrue="1">
      <formula>OR(LEFT(K53,1)="3",LEFT(K53,1)="2")</formula>
    </cfRule>
  </conditionalFormatting>
  <conditionalFormatting sqref="K59:K64">
    <cfRule type="expression" dxfId="8932" priority="51" stopIfTrue="1">
      <formula>LEFT(K59,1)="5"</formula>
    </cfRule>
    <cfRule type="expression" dxfId="8931" priority="52" stopIfTrue="1">
      <formula>LEFT(K59,1)="4"</formula>
    </cfRule>
    <cfRule type="expression" dxfId="8930" priority="53" stopIfTrue="1">
      <formula>OR(LEFT(K59,1)="3",LEFT(K59,1)="2")</formula>
    </cfRule>
  </conditionalFormatting>
  <conditionalFormatting sqref="K59:K64">
    <cfRule type="expression" dxfId="8929" priority="48" stopIfTrue="1">
      <formula>LEFT(K59,1)="5"</formula>
    </cfRule>
    <cfRule type="expression" dxfId="8928" priority="49" stopIfTrue="1">
      <formula>LEFT(K59,1)="4"</formula>
    </cfRule>
    <cfRule type="expression" dxfId="8927" priority="50" stopIfTrue="1">
      <formula>OR(LEFT(K59,1)="3",LEFT(K59,1)="2")</formula>
    </cfRule>
  </conditionalFormatting>
  <conditionalFormatting sqref="K59:K64">
    <cfRule type="expression" dxfId="8926" priority="45" stopIfTrue="1">
      <formula>LEFT(K59,1)="5"</formula>
    </cfRule>
    <cfRule type="expression" dxfId="8925" priority="46" stopIfTrue="1">
      <formula>LEFT(K59,1)="4"</formula>
    </cfRule>
    <cfRule type="expression" dxfId="8924" priority="47" stopIfTrue="1">
      <formula>OR(LEFT(K59,1)="3",LEFT(K59,1)="2")</formula>
    </cfRule>
  </conditionalFormatting>
  <conditionalFormatting sqref="K93">
    <cfRule type="expression" dxfId="8923" priority="42" stopIfTrue="1">
      <formula>LEFT(K93,1)="5"</formula>
    </cfRule>
    <cfRule type="expression" dxfId="8922" priority="43" stopIfTrue="1">
      <formula>LEFT(K93,1)="4"</formula>
    </cfRule>
    <cfRule type="expression" dxfId="8921" priority="44" stopIfTrue="1">
      <formula>OR(LEFT(K93,1)="3",LEFT(K93,1)="2")</formula>
    </cfRule>
  </conditionalFormatting>
  <conditionalFormatting sqref="K93">
    <cfRule type="expression" dxfId="8920" priority="39" stopIfTrue="1">
      <formula>LEFT(K93,1)="5"</formula>
    </cfRule>
    <cfRule type="expression" dxfId="8919" priority="40" stopIfTrue="1">
      <formula>LEFT(K93,1)="4"</formula>
    </cfRule>
    <cfRule type="expression" dxfId="8918" priority="41" stopIfTrue="1">
      <formula>OR(LEFT(K93,1)="3",LEFT(K93,1)="2")</formula>
    </cfRule>
  </conditionalFormatting>
  <conditionalFormatting sqref="K93">
    <cfRule type="expression" dxfId="8917" priority="36" stopIfTrue="1">
      <formula>LEFT(K93,1)="5"</formula>
    </cfRule>
    <cfRule type="expression" dxfId="8916" priority="37" stopIfTrue="1">
      <formula>LEFT(K93,1)="4"</formula>
    </cfRule>
    <cfRule type="expression" dxfId="8915" priority="38" stopIfTrue="1">
      <formula>OR(LEFT(K93,1)="3",LEFT(K93,1)="2")</formula>
    </cfRule>
  </conditionalFormatting>
  <conditionalFormatting sqref="K91">
    <cfRule type="expression" dxfId="8914" priority="33" stopIfTrue="1">
      <formula>LEFT(K91,1)="5"</formula>
    </cfRule>
    <cfRule type="expression" dxfId="8913" priority="34" stopIfTrue="1">
      <formula>LEFT(K91,1)="4"</formula>
    </cfRule>
    <cfRule type="expression" dxfId="8912" priority="35" stopIfTrue="1">
      <formula>OR(LEFT(K91,1)="3",LEFT(K91,1)="2")</formula>
    </cfRule>
  </conditionalFormatting>
  <conditionalFormatting sqref="K91">
    <cfRule type="expression" dxfId="8911" priority="30" stopIfTrue="1">
      <formula>LEFT(K91,1)="5"</formula>
    </cfRule>
    <cfRule type="expression" dxfId="8910" priority="31" stopIfTrue="1">
      <formula>LEFT(K91,1)="4"</formula>
    </cfRule>
    <cfRule type="expression" dxfId="8909" priority="32" stopIfTrue="1">
      <formula>OR(LEFT(K91,1)="3",LEFT(K91,1)="2")</formula>
    </cfRule>
  </conditionalFormatting>
  <conditionalFormatting sqref="K91">
    <cfRule type="expression" dxfId="8908" priority="27" stopIfTrue="1">
      <formula>LEFT(K91,1)="5"</formula>
    </cfRule>
    <cfRule type="expression" dxfId="8907" priority="28" stopIfTrue="1">
      <formula>LEFT(K91,1)="4"</formula>
    </cfRule>
    <cfRule type="expression" dxfId="8906" priority="29" stopIfTrue="1">
      <formula>OR(LEFT(K91,1)="3",LEFT(K91,1)="2")</formula>
    </cfRule>
  </conditionalFormatting>
  <conditionalFormatting sqref="K92">
    <cfRule type="expression" dxfId="8905" priority="24" stopIfTrue="1">
      <formula>LEFT(K92,1)="5"</formula>
    </cfRule>
    <cfRule type="expression" dxfId="8904" priority="25" stopIfTrue="1">
      <formula>LEFT(K92,1)="4"</formula>
    </cfRule>
    <cfRule type="expression" dxfId="8903" priority="26" stopIfTrue="1">
      <formula>OR(LEFT(K92,1)="3",LEFT(K92,1)="2")</formula>
    </cfRule>
  </conditionalFormatting>
  <conditionalFormatting sqref="K68">
    <cfRule type="expression" dxfId="8902" priority="17" stopIfTrue="1">
      <formula>LEFT(K68,1)="5"</formula>
    </cfRule>
    <cfRule type="expression" dxfId="8901" priority="18" stopIfTrue="1">
      <formula>LEFT(K68,1)="4"</formula>
    </cfRule>
    <cfRule type="expression" dxfId="8900" priority="19" stopIfTrue="1">
      <formula>OR(LEFT(K68,1)="3",LEFT(K68,1)="2")</formula>
    </cfRule>
  </conditionalFormatting>
  <conditionalFormatting sqref="K68">
    <cfRule type="expression" dxfId="8899" priority="16" stopIfTrue="1">
      <formula>LEFT(K68,1)="5"</formula>
    </cfRule>
  </conditionalFormatting>
  <conditionalFormatting sqref="K148">
    <cfRule type="expression" dxfId="8898" priority="13" stopIfTrue="1">
      <formula>LEFT(K148,1)="5"</formula>
    </cfRule>
    <cfRule type="expression" dxfId="8897" priority="14" stopIfTrue="1">
      <formula>LEFT(K148,1)="4"</formula>
    </cfRule>
    <cfRule type="expression" dxfId="8896" priority="15" stopIfTrue="1">
      <formula>OR(LEFT(K148,1)="3",LEFT(K148,1)="2")</formula>
    </cfRule>
  </conditionalFormatting>
  <conditionalFormatting sqref="K97:K98">
    <cfRule type="expression" dxfId="8895" priority="10" stopIfTrue="1">
      <formula>LEFT(K97,1)="5"</formula>
    </cfRule>
    <cfRule type="expression" dxfId="8894" priority="11" stopIfTrue="1">
      <formula>LEFT(K97,1)="4"</formula>
    </cfRule>
    <cfRule type="expression" dxfId="8893" priority="12" stopIfTrue="1">
      <formula>OR(LEFT(K97,1)="3",LEFT(K97,1)="2")</formula>
    </cfRule>
  </conditionalFormatting>
  <conditionalFormatting sqref="K97:K98">
    <cfRule type="expression" dxfId="8892" priority="7" stopIfTrue="1">
      <formula>LEFT(K97,1)="5"</formula>
    </cfRule>
    <cfRule type="expression" dxfId="8891" priority="8" stopIfTrue="1">
      <formula>LEFT(K97,1)="4"</formula>
    </cfRule>
    <cfRule type="expression" dxfId="8890" priority="9" stopIfTrue="1">
      <formula>OR(LEFT(K97,1)="3",LEFT(K97,1)="2")</formula>
    </cfRule>
  </conditionalFormatting>
  <conditionalFormatting sqref="K97:K98">
    <cfRule type="expression" dxfId="8889" priority="4" stopIfTrue="1">
      <formula>LEFT(K97,1)="5"</formula>
    </cfRule>
    <cfRule type="expression" dxfId="8888" priority="5" stopIfTrue="1">
      <formula>LEFT(K97,1)="4"</formula>
    </cfRule>
    <cfRule type="expression" dxfId="8887" priority="6" stopIfTrue="1">
      <formula>OR(LEFT(K97,1)="3",LEFT(K97,1)="2")</formula>
    </cfRule>
  </conditionalFormatting>
  <conditionalFormatting sqref="K73">
    <cfRule type="expression" dxfId="8886" priority="1" stopIfTrue="1">
      <formula>LEFT(K73,1)="5"</formula>
    </cfRule>
    <cfRule type="expression" dxfId="8885" priority="2" stopIfTrue="1">
      <formula>LEFT(K73,1)="4"</formula>
    </cfRule>
    <cfRule type="expression" dxfId="8884" priority="3" stopIfTrue="1">
      <formula>OR(LEFT(K73,1)="3",LEFT(K73,1)="2")</formula>
    </cfRule>
  </conditionalFormatting>
  <dataValidations count="3">
    <dataValidation type="list" allowBlank="1" showInputMessage="1" showErrorMessage="1" sqref="E13:E17 E19:E23 E151:E159 E67:E71 E41:E45 E47:E51 E102:E106 E91:E95 E97:E100 E79:E83 E85:E89 E108:E112 E142:E149 E114:E118 E120:E124 E53:E57 E34:E39 E179:E183 E161:E165 E167:E171 E173:E177 E59:E65 E136:E140 E126:E134 E25:E32 E73:E77" xr:uid="{00000000-0002-0000-0500-000000000000}">
      <formula1>PPE</formula1>
    </dataValidation>
    <dataValidation type="list" allowBlank="1" showInputMessage="1" showErrorMessage="1" sqref="AG13:AG17 AG41:AG45 AG47:AG51 I53:I57 I59:I65 I73:I77 AG79:AG83 AG85:AG89 AG102:AG106 I108:I112 AG114:AG118 AG120:AG124 AG161:AG165 AG167:AG171 AG173:AG177 AG179:AG183 I151:I159 I13:I17 I41:I45 I47:I51 I102:I106 AG91:AG95 AG97:AG100 I79:I83 I85:I89 AG151:AG159 I114:I118 I120:I124 AG149 AG108:AG112 I179:I183 I161:I165 I167:I171 I173:I177 AG19:AG23 I91:I95 AG59:AG65 I34:I39 I67:I71 AG53:AG57 I136:I140 I19:I23 AG34:AG39 I126:I134 I25:I32 AG126:AG134 AG25:AG32 AG67:AG71 I142:I149 AG142:AG147 I97:I100 AG74:AG77" xr:uid="{00000000-0002-0000-0500-000001000000}">
      <formula1>Seriousness</formula1>
    </dataValidation>
    <dataValidation type="list" allowBlank="1" showInputMessage="1" showErrorMessage="1" sqref="H13:H17 AF41:AF45 AF47:AF51 H53:H57 H59:H65 H73:H77 AF79:AF83 AF85:AF89 AF102:AF106 H108:H112 AF114:AF118 AF120:AF124 AF108:AF112 AF161:AF165 AF167:AF171 AF173:AF177 AF179:AF183 AF13:AF17 H151:H159 H41:H45 H47:H51 H102:H106 AF91:AF95 AF97:AF100 H79:H83 H85:H89 AF151:AF159 H114:H118 H120:H124 AF149 H179:H183 H161:H165 H167:H171 H173:H177 H19:H23 H91:H95 AF59:AF65 H34:H39 H67:H71 AF53:AF57 H136:H140 AF19:AF23 AF34:AF39 H126:H134 H25:H32 AF126:AF134 AF25:AF32 AF67:AF71 H142:H149 AF142:AF147 H97:H100 AF74:AF77" xr:uid="{00000000-0002-0000-0500-000002000000}">
      <formula1>Exposition</formula1>
    </dataValidation>
  </dataValidations>
  <hyperlinks>
    <hyperlink ref="AA19" r:id="rId1" xr:uid="{00000000-0004-0000-0500-000000000000}"/>
    <hyperlink ref="AA161" r:id="rId2" xr:uid="{00000000-0004-0000-0500-000003000000}"/>
    <hyperlink ref="AA36" r:id="rId3" location=":~:text=Le%20bruit%20g%C3%A9n%C3%A9r%C3%A9%20peut%20atteindre,de%20mastic...)." xr:uid="{5C107B8A-1AD6-46FF-B7D5-08638538B67F}"/>
    <hyperlink ref="AA108" r:id="rId4" xr:uid="{70C22112-0CC7-479B-ABA6-19A93451FFD6}"/>
    <hyperlink ref="AA145" r:id="rId5" xr:uid="{E387B951-3F14-49BF-BB32-8767005B0659}"/>
    <hyperlink ref="AA14" r:id="rId6" xr:uid="{E544D56B-3612-4B82-B25A-842D5E91B703}"/>
    <hyperlink ref="AA54" r:id="rId7" xr:uid="{C227036F-C54C-4AD6-8D56-E5589BFFB93C}"/>
    <hyperlink ref="AA53" r:id="rId8" xr:uid="{AC1AF9BF-82BB-4533-B179-4D4CA9BE07A6}"/>
    <hyperlink ref="AA91" r:id="rId9" location=":~:text=Le%20bruit%20g%C3%A9n%C3%A9r%C3%A9%20peut%20atteindre,de%20mastic...)." xr:uid="{4D5C8EF3-1BB6-447F-B130-669CA7FAD9DE}"/>
  </hyperlinks>
  <pageMargins left="0.19685039370078741" right="0.19685039370078741" top="0.59055118110236227" bottom="0.59055118110236227" header="0.51181102362204722" footer="0.51181102362204722"/>
  <pageSetup paperSize="8" scale="35" orientation="landscape" r:id="rId10"/>
  <headerFooter alignWithMargins="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tabColor rgb="FFFF0000"/>
  </sheetPr>
  <dimension ref="A1:GY183"/>
  <sheetViews>
    <sheetView topLeftCell="B44" workbookViewId="0">
      <selection activeCell="N54" sqref="N54"/>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6.7109375" style="290" hidden="1" customWidth="1"/>
    <col min="11" max="11" width="15.7109375" style="90" customWidth="1"/>
    <col min="12" max="13" width="9.85546875" style="90" hidden="1" customWidth="1"/>
    <col min="14" max="18" width="12.7109375" style="90" customWidth="1"/>
    <col min="19" max="19" width="10.5703125" style="162" hidden="1" customWidth="1"/>
    <col min="20" max="20" width="9.140625" style="3" hidden="1" customWidth="1"/>
    <col min="21" max="22" width="0" style="319" hidden="1" customWidth="1"/>
    <col min="23" max="23" width="5.140625" style="319" hidden="1" customWidth="1"/>
    <col min="24" max="24" width="5" style="319" hidden="1" customWidth="1"/>
    <col min="25" max="25" width="0" style="319" hidden="1"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526"/>
      <c r="E1" s="287"/>
      <c r="F1" s="287"/>
      <c r="G1" s="287"/>
      <c r="H1" s="287"/>
      <c r="I1" s="287"/>
      <c r="J1" s="287"/>
      <c r="K1" s="287"/>
      <c r="L1" s="287"/>
      <c r="M1" s="287"/>
      <c r="N1" s="287"/>
      <c r="O1" s="287"/>
      <c r="P1" s="287"/>
      <c r="Q1" s="287"/>
      <c r="R1" s="287"/>
      <c r="S1" s="584"/>
      <c r="T1" s="414"/>
      <c r="U1" s="415">
        <f ca="1">TODAY()</f>
        <v>45455</v>
      </c>
      <c r="V1" s="155"/>
      <c r="W1" s="155"/>
      <c r="X1" s="155"/>
      <c r="Y1" s="155"/>
    </row>
    <row r="2" spans="1:207">
      <c r="B2" s="591" t="s">
        <v>343</v>
      </c>
      <c r="C2" s="592" t="s">
        <v>662</v>
      </c>
      <c r="D2" s="288"/>
      <c r="E2" s="288"/>
      <c r="K2" s="290"/>
      <c r="L2" s="290"/>
      <c r="M2" s="290"/>
      <c r="N2" s="290"/>
      <c r="O2" s="290"/>
      <c r="P2" s="290"/>
      <c r="Q2" s="290"/>
      <c r="R2" s="290"/>
      <c r="S2" s="585"/>
      <c r="T2" s="319"/>
      <c r="V2" s="416"/>
    </row>
    <row r="3" spans="1:207">
      <c r="B3" s="593" t="s">
        <v>345</v>
      </c>
      <c r="C3" s="594" t="s">
        <v>646</v>
      </c>
      <c r="D3" s="288"/>
      <c r="E3" s="288"/>
      <c r="K3" s="290"/>
      <c r="L3" s="290"/>
      <c r="M3" s="290"/>
      <c r="N3" s="290"/>
      <c r="O3" s="290"/>
      <c r="P3" s="290"/>
      <c r="Q3" s="290"/>
      <c r="R3" s="290"/>
      <c r="S3" s="585"/>
      <c r="T3" s="319"/>
    </row>
    <row r="4" spans="1:207">
      <c r="B4" s="595" t="s">
        <v>347</v>
      </c>
      <c r="C4" s="596" t="s">
        <v>348</v>
      </c>
      <c r="D4" s="289"/>
      <c r="E4" s="289"/>
      <c r="K4" s="290"/>
      <c r="L4" s="290"/>
      <c r="M4" s="290"/>
      <c r="N4" s="290"/>
      <c r="O4" s="290"/>
      <c r="P4" s="290"/>
      <c r="Q4" s="290"/>
      <c r="R4" s="290"/>
      <c r="S4" s="585"/>
      <c r="T4" s="319"/>
    </row>
    <row r="5" spans="1:207">
      <c r="B5" s="448" t="s">
        <v>314</v>
      </c>
      <c r="C5" s="185">
        <v>44670</v>
      </c>
      <c r="K5" s="290"/>
      <c r="L5" s="290"/>
      <c r="M5" s="290"/>
      <c r="N5" s="290"/>
      <c r="O5" s="290"/>
      <c r="P5" s="290"/>
      <c r="Q5" s="290"/>
      <c r="R5" s="290"/>
      <c r="S5" s="585"/>
      <c r="T5" s="319"/>
    </row>
    <row r="6" spans="1:207">
      <c r="B6" s="448" t="s">
        <v>315</v>
      </c>
      <c r="C6" s="185">
        <v>45378</v>
      </c>
      <c r="K6" s="290"/>
      <c r="L6" s="290"/>
      <c r="M6" s="290"/>
      <c r="N6" s="290"/>
      <c r="O6" s="290"/>
      <c r="P6" s="290"/>
      <c r="Q6" s="290"/>
      <c r="R6" s="290"/>
      <c r="S6" s="585"/>
      <c r="T6" s="319"/>
    </row>
    <row r="7" spans="1:207" ht="12.75" customHeight="1">
      <c r="B7" s="593" t="s">
        <v>350</v>
      </c>
      <c r="C7" s="192">
        <f>IF(ISERROR(AVERAGE(F12:F179)),C7,AVERAGE(F12:F179))</f>
        <v>6</v>
      </c>
      <c r="K7" s="290"/>
      <c r="L7" s="290"/>
      <c r="M7" s="290"/>
      <c r="N7" s="290"/>
      <c r="O7" s="290"/>
      <c r="P7" s="290"/>
      <c r="Q7" s="290"/>
      <c r="R7" s="290"/>
      <c r="S7" s="585"/>
      <c r="T7" s="319"/>
    </row>
    <row r="8" spans="1:207" ht="12.75" customHeight="1">
      <c r="B8" s="597" t="s">
        <v>351</v>
      </c>
      <c r="C8" s="187" t="s">
        <v>663</v>
      </c>
      <c r="D8" s="865" t="str">
        <f>IF((F9&lt;=0.85*C7),"Alert: please reconsider your HWAG definition","")</f>
        <v/>
      </c>
      <c r="E8" s="865"/>
      <c r="F8" s="865"/>
      <c r="G8" s="865"/>
    </row>
    <row r="9" spans="1:207">
      <c r="F9" s="320">
        <f>IF(ISERROR(AVERAGE(F12:F171)),C7,AVERAGE(F12:F171))</f>
        <v>6</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4"/>
      <c r="AE10" s="885" t="s">
        <v>359</v>
      </c>
      <c r="AF10" s="880"/>
      <c r="AG10" s="880"/>
      <c r="AH10" s="880"/>
      <c r="AI10" s="881"/>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9" t="s">
        <v>384</v>
      </c>
      <c r="AA11" s="181" t="s">
        <v>385</v>
      </c>
      <c r="AB11" s="182" t="s">
        <v>386</v>
      </c>
      <c r="AC11" s="194" t="s">
        <v>387</v>
      </c>
      <c r="AD11" s="664" t="s">
        <v>388</v>
      </c>
      <c r="AE11" s="677" t="s">
        <v>389</v>
      </c>
      <c r="AF11" s="676" t="s">
        <v>367</v>
      </c>
      <c r="AG11" s="189" t="s">
        <v>368</v>
      </c>
      <c r="AH11" s="190" t="s">
        <v>369</v>
      </c>
      <c r="AI11" s="678" t="s">
        <v>370</v>
      </c>
    </row>
    <row r="12" spans="1:207" s="524" customFormat="1" ht="14.25">
      <c r="A12" s="522" t="s">
        <v>253</v>
      </c>
      <c r="B12" s="391"/>
      <c r="C12" s="391"/>
      <c r="D12" s="391"/>
      <c r="E12" s="292"/>
      <c r="F12" s="292"/>
      <c r="G12" s="457"/>
      <c r="H12" s="454"/>
      <c r="I12" s="391"/>
      <c r="J12" s="391">
        <f>IF(SUM(J13:J17)=0,"",MAX(J13:J17))</f>
        <v>36</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367"/>
      <c r="AA12" s="365"/>
      <c r="AB12" s="365"/>
      <c r="AC12" s="368"/>
      <c r="AD12" s="665"/>
      <c r="AE12" s="644"/>
      <c r="AF12" s="624"/>
      <c r="AG12" s="365"/>
      <c r="AH12" s="365"/>
      <c r="AI12" s="656"/>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38.25">
      <c r="A13" s="404" t="s">
        <v>1308</v>
      </c>
      <c r="B13" s="8" t="s">
        <v>391</v>
      </c>
      <c r="C13" s="255" t="s">
        <v>392</v>
      </c>
      <c r="D13" s="255" t="s">
        <v>664</v>
      </c>
      <c r="E13" s="266" t="s">
        <v>33</v>
      </c>
      <c r="F13" s="267">
        <v>6</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5"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8"/>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63.75">
      <c r="A14" s="404" t="s">
        <v>1308</v>
      </c>
      <c r="B14" s="8" t="s">
        <v>395</v>
      </c>
      <c r="C14" s="8" t="s">
        <v>396</v>
      </c>
      <c r="D14" s="255" t="s">
        <v>665</v>
      </c>
      <c r="E14" s="266" t="s">
        <v>36</v>
      </c>
      <c r="F14" s="267">
        <v>6</v>
      </c>
      <c r="G14" s="321" t="s">
        <v>398</v>
      </c>
      <c r="H14" s="7" t="s">
        <v>38</v>
      </c>
      <c r="I14" s="8" t="s">
        <v>48</v>
      </c>
      <c r="J14" s="8">
        <f>IF(ISERROR(W14*X14),"",W14*X14)</f>
        <v>32</v>
      </c>
      <c r="K14" s="24" t="str">
        <f>IF(ISERROR(VLOOKUP(Y14,'Directive OSH09 (FR)'!$T$6:$U$10,2,FALSE)),"",VLOOKUP(Y14,'Directive OSH09 (FR)'!$T$6:$U$10,2,FALSE))</f>
        <v>3-Moderé</v>
      </c>
      <c r="L14" s="126"/>
      <c r="M14" s="127"/>
      <c r="N14" s="27"/>
      <c r="O14" s="27"/>
      <c r="P14" s="27"/>
      <c r="Q14" s="57"/>
      <c r="R14" s="35"/>
      <c r="S14" s="7">
        <f t="shared" ca="1" si="0"/>
        <v>1</v>
      </c>
      <c r="T14" s="35">
        <f t="shared" ca="1" si="0"/>
        <v>1</v>
      </c>
      <c r="U14" s="3">
        <f ca="1">IF(A14="",0,IF(Q$12="",1,IF(Q$12+$U$12*365&lt;$U$1,1,0)))</f>
        <v>1</v>
      </c>
      <c r="V14" s="163">
        <f ca="1">IF(A14="",0,IF(Q$12="",1,IF(Q$12+$V$12*365&lt;$U$1,1,0)))</f>
        <v>1</v>
      </c>
      <c r="W14" s="162">
        <f>IF(ISERROR(VLOOKUP(H14,'Directive OSH09 (FR)'!$O$6:$P$10,2,FALSE)),"",VLOOKUP(H14,'Directive OSH09 (FR)'!$O$6:$P$10,2,FALSE))</f>
        <v>4</v>
      </c>
      <c r="X14" s="3">
        <f>IF(ISERROR(VLOOKUP(I14,'Directive OSH09 (FR)'!$O$13:$P$17,2,FALSE)),"",VLOOKUP(I14,'Directive OSH09 (FR)'!$O$13:$P$17,2,FALSE))</f>
        <v>8</v>
      </c>
      <c r="Y14" s="3">
        <f>IF(J14="","",IF(J14&gt;=161,5,IF(J14&gt;=65,4,IF(J14&gt;=20,3,IF(J14&gt;=9,2,1)))))</f>
        <v>3</v>
      </c>
      <c r="Z14" s="636" t="s">
        <v>399</v>
      </c>
      <c r="AA14" s="640" t="s">
        <v>649</v>
      </c>
      <c r="AB14" s="177"/>
      <c r="AC14" s="195"/>
      <c r="AD14" s="666"/>
      <c r="AE14" s="646"/>
      <c r="AF14" s="314"/>
      <c r="AG14" s="8"/>
      <c r="AH14" s="8">
        <f>IF(ISERROR(AU14*AV14),"",AU14*AV14)</f>
        <v>0</v>
      </c>
      <c r="AI14" s="648"/>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51">
      <c r="A15" s="404" t="s">
        <v>1308</v>
      </c>
      <c r="B15" s="8" t="s">
        <v>400</v>
      </c>
      <c r="C15" s="255" t="s">
        <v>396</v>
      </c>
      <c r="D15" s="255" t="s">
        <v>650</v>
      </c>
      <c r="E15" s="266" t="s">
        <v>36</v>
      </c>
      <c r="F15" s="267">
        <v>6</v>
      </c>
      <c r="G15" s="256" t="s">
        <v>398</v>
      </c>
      <c r="H15" s="7" t="s">
        <v>38</v>
      </c>
      <c r="I15" s="8" t="s">
        <v>47</v>
      </c>
      <c r="J15" s="8">
        <f>IF(ISERROR(W15*X15),"",W15*X15)</f>
        <v>16</v>
      </c>
      <c r="K15" s="24" t="str">
        <f>IF(ISERROR(VLOOKUP(Y15,'Directive OSH09 (FR)'!$T$6:$U$10,2,FALSE)),"",VLOOKUP(Y15,'Directive OSH09 (FR)'!$T$6:$U$10,2,FALSE))</f>
        <v>2-Tolérable</v>
      </c>
      <c r="L15" s="126"/>
      <c r="M15" s="127"/>
      <c r="N15" s="27"/>
      <c r="O15" s="27"/>
      <c r="P15" s="27"/>
      <c r="Q15" s="57"/>
      <c r="R15" s="35"/>
      <c r="S15" s="7">
        <f t="shared" ca="1" si="0"/>
        <v>1</v>
      </c>
      <c r="T15" s="35">
        <f t="shared" ca="1" si="0"/>
        <v>1</v>
      </c>
      <c r="U15" s="3">
        <f ca="1">IF(A15="",0,IF(Q$12="",1,IF(Q$12+$U$12*365&lt;$U$1,1,0)))</f>
        <v>1</v>
      </c>
      <c r="V15" s="163">
        <f ca="1">IF(A15="",0,IF(Q$12="",1,IF(Q$12+$V$12*365&lt;$U$1,1,0)))</f>
        <v>1</v>
      </c>
      <c r="W15" s="162">
        <f>IF(ISERROR(VLOOKUP(H15,'Directive OSH09 (FR)'!$O$6:$P$10,2,FALSE)),"",VLOOKUP(H15,'Directive OSH09 (FR)'!$O$6:$P$10,2,FALSE))</f>
        <v>4</v>
      </c>
      <c r="X15" s="3">
        <f>IF(ISERROR(VLOOKUP(I15,'Directive OSH09 (FR)'!$O$13:$P$17,2,FALSE)),"",VLOOKUP(I15,'Directive OSH09 (FR)'!$O$13:$P$17,2,FALSE))</f>
        <v>4</v>
      </c>
      <c r="Y15" s="3">
        <f>IF(J15="","",IF(J15&gt;=161,5,IF(J15&gt;=65,4,IF(J15&gt;=20,3,IF(J15&gt;=9,2,1)))))</f>
        <v>2</v>
      </c>
      <c r="Z15" s="637" t="s">
        <v>402</v>
      </c>
      <c r="AA15" s="638"/>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c r="K16" s="14"/>
      <c r="L16" s="126"/>
      <c r="M16" s="127"/>
      <c r="N16" s="27"/>
      <c r="O16" s="27"/>
      <c r="P16" s="27"/>
      <c r="Q16" s="57"/>
      <c r="R16" s="35"/>
      <c r="S16" s="7">
        <f t="shared" ref="S16:T17" si="1">U16</f>
        <v>0</v>
      </c>
      <c r="T16" s="35">
        <f t="shared" si="1"/>
        <v>0</v>
      </c>
      <c r="U16" s="3">
        <f t="shared" ref="U16:U17" si="2">IF(A16="",0,IF(Q$12="",1,IF(Q$12+$U$12*365&lt;$U$1,1,0)))</f>
        <v>0</v>
      </c>
      <c r="V16" s="163">
        <f t="shared" ref="V16:V17" si="3">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ref="Y16:Y17" si="4">IF(J16="","",IF(J16&gt;=161,5,IF(J16&gt;=65,4,IF(J16&gt;=20,3,IF(J16&gt;=9,2,1)))))</f>
        <v/>
      </c>
      <c r="Z16" s="196"/>
      <c r="AA16" s="177"/>
      <c r="AB16" s="177"/>
      <c r="AC16" s="195"/>
      <c r="AD16" s="666"/>
      <c r="AE16" s="646"/>
      <c r="AF16" s="314"/>
      <c r="AG16" s="8"/>
      <c r="AH16" s="8"/>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ref="J17" si="5">IF(ISERROR(W17*X17),"",W17*X17)</f>
        <v/>
      </c>
      <c r="K17" s="63" t="str">
        <f>IF(ISERROR(VLOOKUP(Y17,'Directive OSH09 (FR)'!$T$6:$U$10,2,FALSE)),"",VLOOKUP(Y17,'Directive OSH09 (FR)'!$T$6:$U$10,2,FALSE))</f>
        <v/>
      </c>
      <c r="L17" s="61"/>
      <c r="M17" s="64"/>
      <c r="N17" s="64"/>
      <c r="O17" s="64"/>
      <c r="P17" s="64"/>
      <c r="Q17" s="65"/>
      <c r="R17" s="66"/>
      <c r="S17" s="61">
        <f t="shared" si="1"/>
        <v>0</v>
      </c>
      <c r="T17" s="66">
        <f t="shared" si="1"/>
        <v>0</v>
      </c>
      <c r="U17" s="164">
        <f t="shared" si="2"/>
        <v>0</v>
      </c>
      <c r="V17" s="165">
        <f t="shared" si="3"/>
        <v>0</v>
      </c>
      <c r="W17" s="162" t="str">
        <f>IF(ISERROR(VLOOKUP(H17,'Directive OSH09 (FR)'!$O$6:$P$10,2,FALSE)),"",VLOOKUP(H17,'Directive OSH09 (FR)'!$O$6:$P$10,2,FALSE))</f>
        <v/>
      </c>
      <c r="X17" s="3" t="str">
        <f>IF(ISERROR(VLOOKUP(I17,'Directive OSH09 (FR)'!$O$13:$P$17,2,FALSE)),"",VLOOKUP(I17,'Directive OSH09 (FR)'!$O$13:$P$17,2,FALSE))</f>
        <v/>
      </c>
      <c r="Y17" s="3" t="str">
        <f t="shared" si="4"/>
        <v/>
      </c>
      <c r="Z17" s="196"/>
      <c r="AA17" s="177"/>
      <c r="AB17" s="177"/>
      <c r="AC17" s="195"/>
      <c r="AD17" s="666"/>
      <c r="AE17" s="646"/>
      <c r="AF17" s="642"/>
      <c r="AG17" s="62"/>
      <c r="AH17" s="62">
        <f t="shared" ref="AH17" si="6">IF(ISERROR(AU17*AV17),"",AU17*AV17)</f>
        <v>0</v>
      </c>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81"/>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367"/>
      <c r="AA18" s="365"/>
      <c r="AB18" s="365"/>
      <c r="AC18" s="368"/>
      <c r="AD18" s="665"/>
      <c r="AE18" s="644"/>
      <c r="AF18" s="518"/>
      <c r="AG18" s="398"/>
      <c r="AH18" s="398" t="str">
        <f>IF(SUM(AH19:AH23)=0,"",MAX(AH19:AH23))</f>
        <v/>
      </c>
      <c r="AI18" s="656"/>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6.5">
      <c r="A19" s="261" t="s">
        <v>403</v>
      </c>
      <c r="B19" s="255" t="s">
        <v>404</v>
      </c>
      <c r="C19" s="255" t="s">
        <v>405</v>
      </c>
      <c r="D19" s="255" t="s">
        <v>406</v>
      </c>
      <c r="E19" s="266" t="s">
        <v>33</v>
      </c>
      <c r="F19" s="267">
        <v>6</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1" ca="1" si="7">U19</f>
        <v>1</v>
      </c>
      <c r="T19" s="35">
        <f t="shared" ca="1" si="7"/>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6</v>
      </c>
      <c r="G20" s="256" t="s">
        <v>413</v>
      </c>
      <c r="H20" s="7" t="s">
        <v>38</v>
      </c>
      <c r="I20" s="8" t="s">
        <v>47</v>
      </c>
      <c r="J20" s="8">
        <f t="shared" ref="J20:J21" si="8">IF(ISERROR(W20*X20),"",W20*X20)</f>
        <v>16</v>
      </c>
      <c r="K20" s="14" t="str">
        <f>IF(ISERROR(VLOOKUP(Y20,'Directive OSH09 (FR)'!$T$6:$U$10,2,FALSE)),"",VLOOKUP(Y20,'Directive OSH09 (FR)'!$T$6:$U$10,2,FALSE))</f>
        <v>2-Tolérable</v>
      </c>
      <c r="L20" s="126"/>
      <c r="M20" s="127"/>
      <c r="N20" s="27"/>
      <c r="O20" s="27"/>
      <c r="P20" s="27"/>
      <c r="Q20" s="57"/>
      <c r="R20" s="35"/>
      <c r="S20" s="7">
        <f t="shared" ca="1" si="7"/>
        <v>1</v>
      </c>
      <c r="T20" s="35">
        <f t="shared" ca="1" si="7"/>
        <v>1</v>
      </c>
      <c r="U20" s="3">
        <f t="shared" ref="U20:U21" ca="1" si="9">IF(A20="",0,IF(Q$18="",1,IF(Q$18+$U$18*365&lt;$U$1,1,0)))</f>
        <v>1</v>
      </c>
      <c r="V20" s="163">
        <f t="shared" ref="V20:V21" ca="1" si="10">IF(A20="",0,IF(Q$18="",1,IF(Q$18+$V$18*365&lt;$U$1,1,0)))</f>
        <v>1</v>
      </c>
      <c r="W20" s="162">
        <f>IF(ISERROR(VLOOKUP(H20,'Directive OSH09 (FR)'!$O$6:$P$10,2,FALSE)),"",VLOOKUP(H20,'Directive OSH09 (FR)'!$O$6:$P$10,2,FALSE))</f>
        <v>4</v>
      </c>
      <c r="X20" s="3">
        <f>IF(ISERROR(VLOOKUP(I20,'Directive OSH09 (FR)'!$O$13:$P$17,2,FALSE)),"",VLOOKUP(I20,'Directive OSH09 (FR)'!$O$13:$P$17,2,FALSE))</f>
        <v>4</v>
      </c>
      <c r="Y20" s="3">
        <f t="shared" ref="Y20:Y21" si="11">IF(J20="","",IF(J20&gt;=161,5,IF(J20&gt;=65,4,IF(J20&gt;=20,3,IF(J20&gt;=9,2,1)))))</f>
        <v>2</v>
      </c>
      <c r="Z20" s="196"/>
      <c r="AA20" s="418"/>
      <c r="AB20" s="418"/>
      <c r="AC20" s="420"/>
      <c r="AD20" s="667"/>
      <c r="AE20" s="651"/>
      <c r="AF20" s="314"/>
      <c r="AG20" s="8"/>
      <c r="AH20" s="8">
        <f t="shared" ref="AH20:AH21" si="12">IF(ISERROR(AU20*AV20),"",AU20*AV20)</f>
        <v>0</v>
      </c>
      <c r="AI20" s="652"/>
    </row>
    <row r="21" spans="1:207" ht="38.25">
      <c r="A21" s="261" t="s">
        <v>419</v>
      </c>
      <c r="B21" s="8" t="s">
        <v>420</v>
      </c>
      <c r="C21" s="255" t="s">
        <v>421</v>
      </c>
      <c r="D21" s="255" t="s">
        <v>422</v>
      </c>
      <c r="E21" s="266" t="s">
        <v>36</v>
      </c>
      <c r="F21" s="267">
        <v>6</v>
      </c>
      <c r="G21" s="321" t="s">
        <v>423</v>
      </c>
      <c r="H21" s="7" t="s">
        <v>35</v>
      </c>
      <c r="I21" s="8" t="s">
        <v>47</v>
      </c>
      <c r="J21" s="8">
        <f t="shared" si="8"/>
        <v>8</v>
      </c>
      <c r="K21" s="14" t="str">
        <f>IF(ISERROR(VLOOKUP(Y21,'Directive OSH09 (FR)'!$T$6:$U$10,2,FALSE)),"",VLOOKUP(Y21,'Directive OSH09 (FR)'!$T$6:$U$10,2,FALSE))</f>
        <v>1-Negligeable</v>
      </c>
      <c r="L21" s="126"/>
      <c r="M21" s="127"/>
      <c r="N21" s="27"/>
      <c r="O21" s="27"/>
      <c r="P21" s="27"/>
      <c r="Q21" s="57"/>
      <c r="R21" s="35"/>
      <c r="S21" s="7">
        <f t="shared" ca="1" si="7"/>
        <v>1</v>
      </c>
      <c r="T21" s="35">
        <f t="shared" ca="1" si="7"/>
        <v>1</v>
      </c>
      <c r="U21" s="3">
        <f t="shared" ca="1" si="9"/>
        <v>1</v>
      </c>
      <c r="V21" s="163">
        <f t="shared" ca="1" si="10"/>
        <v>1</v>
      </c>
      <c r="W21" s="162">
        <f>IF(ISERROR(VLOOKUP(H21,'Directive OSH09 (FR)'!$O$6:$P$10,2,FALSE)),"",VLOOKUP(H21,'Directive OSH09 (FR)'!$O$6:$P$10,2,FALSE))</f>
        <v>2</v>
      </c>
      <c r="X21" s="3">
        <f>IF(ISERROR(VLOOKUP(I21,'Directive OSH09 (FR)'!$O$13:$P$17,2,FALSE)),"",VLOOKUP(I21,'Directive OSH09 (FR)'!$O$13:$P$17,2,FALSE))</f>
        <v>4</v>
      </c>
      <c r="Y21" s="3">
        <f t="shared" si="11"/>
        <v>1</v>
      </c>
      <c r="Z21" s="196"/>
      <c r="AA21" s="418"/>
      <c r="AB21" s="418"/>
      <c r="AC21" s="420"/>
      <c r="AD21" s="667"/>
      <c r="AE21" s="651"/>
      <c r="AF21" s="314"/>
      <c r="AG21" s="8"/>
      <c r="AH21" s="8">
        <f t="shared" si="12"/>
        <v>0</v>
      </c>
      <c r="AI21" s="653"/>
    </row>
    <row r="22" spans="1:207">
      <c r="A22" s="261"/>
      <c r="B22" s="255"/>
      <c r="C22" s="255"/>
      <c r="D22" s="255"/>
      <c r="E22" s="266"/>
      <c r="F22" s="283"/>
      <c r="G22" s="256"/>
      <c r="H22" s="7"/>
      <c r="I22" s="8"/>
      <c r="J22" s="8"/>
      <c r="K22" s="14"/>
      <c r="L22" s="126"/>
      <c r="M22" s="127"/>
      <c r="N22" s="27"/>
      <c r="O22" s="27"/>
      <c r="P22" s="27"/>
      <c r="Q22" s="57"/>
      <c r="R22" s="35"/>
      <c r="S22" s="7"/>
      <c r="T22" s="35"/>
      <c r="U22" s="3"/>
      <c r="V22" s="163"/>
      <c r="W22" s="162"/>
      <c r="X22" s="3"/>
      <c r="Y22" s="3"/>
      <c r="Z22" s="213"/>
      <c r="AA22" s="418"/>
      <c r="AB22" s="418"/>
      <c r="AC22" s="420"/>
      <c r="AD22" s="667"/>
      <c r="AE22" s="651"/>
      <c r="AF22" s="314"/>
      <c r="AG22" s="8"/>
      <c r="AH22" s="8"/>
      <c r="AI22" s="649"/>
    </row>
    <row r="23" spans="1:207" ht="11.45" customHeight="1">
      <c r="A23" s="405"/>
      <c r="B23" s="62"/>
      <c r="C23" s="62"/>
      <c r="D23" s="62"/>
      <c r="E23" s="293"/>
      <c r="F23" s="282"/>
      <c r="G23" s="458"/>
      <c r="H23" s="61"/>
      <c r="I23" s="62"/>
      <c r="J23" s="62" t="str">
        <f t="shared" ref="J23" si="13">IF(ISERROR(W23*X23),"",W23*X23)</f>
        <v/>
      </c>
      <c r="K23" s="63" t="str">
        <f>IF(ISERROR(VLOOKUP(Y23,'Directive OSH09 (FR)'!$T$6:$U$10,2,FALSE)),"",VLOOKUP(Y23,'Directive OSH09 (FR)'!$T$6:$U$10,2,FALSE))</f>
        <v/>
      </c>
      <c r="L23" s="61"/>
      <c r="M23" s="64"/>
      <c r="N23" s="64"/>
      <c r="O23" s="64"/>
      <c r="P23" s="64"/>
      <c r="Q23" s="65"/>
      <c r="R23" s="66"/>
      <c r="S23" s="61">
        <f t="shared" ref="S23:T23" si="14">U23</f>
        <v>0</v>
      </c>
      <c r="T23" s="66">
        <f t="shared" si="14"/>
        <v>0</v>
      </c>
      <c r="U23" s="164">
        <f t="shared" ref="U23" si="15">IF(A23="",0,IF(Q$18="",1,IF(Q$18+$U$18*365&lt;$U$1,1,0)))</f>
        <v>0</v>
      </c>
      <c r="V23" s="165">
        <f t="shared" ref="V23" si="16">IF(A23="",0,IF(Q$18="",1,IF(Q$18+$V$18*365&lt;$U$1,1,0)))</f>
        <v>0</v>
      </c>
      <c r="W23" s="162" t="str">
        <f>IF(ISERROR(VLOOKUP(H23,'Directive OSH09 (FR)'!$O$6:$P$10,2,FALSE)),"",VLOOKUP(H23,'Directive OSH09 (FR)'!$O$6:$P$10,2,FALSE))</f>
        <v/>
      </c>
      <c r="X23" s="3" t="str">
        <f>IF(ISERROR(VLOOKUP(I23,'Directive OSH09 (FR)'!$O$13:$P$17,2,FALSE)),"",VLOOKUP(I23,'Directive OSH09 (FR)'!$O$13:$P$17,2,FALSE))</f>
        <v/>
      </c>
      <c r="Y23" s="3" t="str">
        <f t="shared" ref="Y23" si="17">IF(J23="","",IF(J23&gt;=161,5,IF(J23&gt;=65,4,IF(J23&gt;=20,3,IF(J23&gt;=9,2,1)))))</f>
        <v/>
      </c>
      <c r="Z23" s="196"/>
      <c r="AA23" s="418"/>
      <c r="AB23" s="418"/>
      <c r="AC23" s="420"/>
      <c r="AD23" s="667"/>
      <c r="AE23" s="651"/>
      <c r="AF23" s="642"/>
      <c r="AG23" s="62"/>
      <c r="AH23" s="62">
        <f t="shared" ref="AH23" si="18">IF(ISERROR(AU23*AV23),"",AU23*AV23)</f>
        <v>0</v>
      </c>
      <c r="AI23" s="652"/>
    </row>
    <row r="24" spans="1:207">
      <c r="A24" s="268" t="s">
        <v>263</v>
      </c>
      <c r="B24" s="391"/>
      <c r="C24" s="391"/>
      <c r="D24" s="391"/>
      <c r="E24" s="292"/>
      <c r="F24" s="281"/>
      <c r="G24" s="457"/>
      <c r="H24" s="454"/>
      <c r="I24" s="391"/>
      <c r="J24" s="391">
        <f>IF(SUM(J25:J32)=0,"",MAX(J25:J32))</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IF(OR(L24="Yes",M24="Yes"),MAX(Q25:Q32),"")</f>
        <v/>
      </c>
      <c r="R24" s="34"/>
      <c r="S24" s="43">
        <f>IF(L24="Yes",IF(SUM(S25:S32)=0,0,1),2)</f>
        <v>2</v>
      </c>
      <c r="T24" s="34">
        <f>IF(M24="Yes",IF(SUM(T25:T32)=0,0,1),2)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1</v>
      </c>
      <c r="Z24" s="367"/>
      <c r="AA24" s="446"/>
      <c r="AB24" s="446"/>
      <c r="AC24" s="611"/>
      <c r="AD24" s="709"/>
      <c r="AE24" s="702"/>
      <c r="AF24" s="518"/>
      <c r="AG24" s="398"/>
      <c r="AH24" s="398" t="str">
        <f>IF(SUM(AH25:AH32)=0,"",MAX(AH25:AH32))</f>
        <v/>
      </c>
      <c r="AI24" s="703"/>
    </row>
    <row r="25" spans="1:207" ht="76.5">
      <c r="A25" s="261" t="s">
        <v>424</v>
      </c>
      <c r="B25" s="255" t="s">
        <v>425</v>
      </c>
      <c r="C25" s="255" t="s">
        <v>426</v>
      </c>
      <c r="D25" s="255" t="s">
        <v>427</v>
      </c>
      <c r="E25" s="266" t="s">
        <v>36</v>
      </c>
      <c r="F25" s="267">
        <v>6</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1" si="19">U25</f>
        <v>1</v>
      </c>
      <c r="T25" s="35">
        <f t="shared" si="19"/>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6</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19"/>
        <v>1</v>
      </c>
      <c r="T26" s="35">
        <f t="shared" si="19"/>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89.25">
      <c r="A27" s="261" t="s">
        <v>424</v>
      </c>
      <c r="B27" s="8" t="s">
        <v>430</v>
      </c>
      <c r="C27" s="255" t="s">
        <v>432</v>
      </c>
      <c r="D27" s="255" t="s">
        <v>433</v>
      </c>
      <c r="E27" s="266" t="s">
        <v>36</v>
      </c>
      <c r="F27" s="267">
        <v>6</v>
      </c>
      <c r="G27" s="256" t="s">
        <v>428</v>
      </c>
      <c r="H27" s="7" t="s">
        <v>38</v>
      </c>
      <c r="I27" s="8" t="s">
        <v>46</v>
      </c>
      <c r="J27" s="8">
        <f t="shared" ref="J27:J31" si="20">IF(ISERROR(W27*X27),"",W27*X27)</f>
        <v>4</v>
      </c>
      <c r="K27" s="14" t="str">
        <f>IF(ISERROR(VLOOKUP(Y27,'Directive OSH09 (FR)'!$T$6:$U$10,2,FALSE)),"",VLOOKUP(Y27,'Directive OSH09 (FR)'!$T$6:$U$10,2,FALSE))</f>
        <v>1-Negligeable</v>
      </c>
      <c r="L27" s="126"/>
      <c r="M27" s="127"/>
      <c r="N27" s="27"/>
      <c r="O27" s="27"/>
      <c r="P27" s="27"/>
      <c r="Q27" s="57"/>
      <c r="R27" s="35"/>
      <c r="S27" s="7">
        <f t="shared" si="19"/>
        <v>1</v>
      </c>
      <c r="T27" s="35">
        <f t="shared" si="19"/>
        <v>1</v>
      </c>
      <c r="U27" s="3">
        <f t="shared" ref="U27:U30" si="21">IF(A27="",0,IF(Q$24="",1,IF(Q$24+$U$24*365&lt;$U$1,1,0)))</f>
        <v>1</v>
      </c>
      <c r="V27" s="163">
        <f t="shared" ref="V27:V30" si="22">IF(A27="",0,IF(Q$24="",1,IF(Q$24+$V$24*365&lt;$U$1,1,0)))</f>
        <v>1</v>
      </c>
      <c r="W27" s="162">
        <f>IF(ISERROR(VLOOKUP(H27,'Directive OSH09 (FR)'!$O$6:$P$10,2,FALSE)),"",VLOOKUP(H27,'Directive OSH09 (FR)'!$O$6:$P$10,2,FALSE))</f>
        <v>4</v>
      </c>
      <c r="X27" s="3">
        <f>IF(ISERROR(VLOOKUP(I27,'Directive OSH09 (FR)'!$O$13:$P$17,2,FALSE)),"",VLOOKUP(I27,'Directive OSH09 (FR)'!$O$13:$P$17,2,FALSE))</f>
        <v>1</v>
      </c>
      <c r="Y27" s="3">
        <f t="shared" ref="Y27:Y31" si="23">IF(J27="","",IF(J27&gt;=161,5,IF(J27&gt;=65,4,IF(J27&gt;=20,3,IF(J27&gt;=9,2,1)))))</f>
        <v>1</v>
      </c>
      <c r="Z27" s="210" t="s">
        <v>429</v>
      </c>
      <c r="AA27" s="418"/>
      <c r="AB27" s="418"/>
      <c r="AC27" s="420"/>
      <c r="AD27" s="667"/>
      <c r="AE27" s="651"/>
      <c r="AF27" s="314"/>
      <c r="AG27" s="8"/>
      <c r="AH27" s="8">
        <f>IF(ISERROR(AU27*AV27),"",AU27*AV27)</f>
        <v>0</v>
      </c>
      <c r="AI27" s="652"/>
    </row>
    <row r="28" spans="1:207" ht="165.75">
      <c r="A28" s="261" t="s">
        <v>424</v>
      </c>
      <c r="B28" s="8" t="s">
        <v>434</v>
      </c>
      <c r="C28" s="255" t="s">
        <v>435</v>
      </c>
      <c r="D28" s="255" t="s">
        <v>436</v>
      </c>
      <c r="E28" s="266" t="s">
        <v>36</v>
      </c>
      <c r="F28" s="267">
        <v>6</v>
      </c>
      <c r="G28" s="256" t="s">
        <v>437</v>
      </c>
      <c r="H28" s="7" t="s">
        <v>35</v>
      </c>
      <c r="I28" s="8" t="s">
        <v>47</v>
      </c>
      <c r="J28" s="8">
        <f t="shared" si="20"/>
        <v>8</v>
      </c>
      <c r="K28" s="14" t="str">
        <f>IF(ISERROR(VLOOKUP(Y28,'Directive OSH09 (FR)'!$T$6:$U$10,2,FALSE)),"",VLOOKUP(Y28,'Directive OSH09 (FR)'!$T$6:$U$10,2,FALSE))</f>
        <v>1-Negligeable</v>
      </c>
      <c r="L28" s="126"/>
      <c r="M28" s="127"/>
      <c r="N28" s="27"/>
      <c r="O28" s="27"/>
      <c r="P28" s="27"/>
      <c r="Q28" s="57"/>
      <c r="R28" s="35"/>
      <c r="S28" s="7">
        <f t="shared" si="19"/>
        <v>1</v>
      </c>
      <c r="T28" s="35">
        <f t="shared" si="19"/>
        <v>1</v>
      </c>
      <c r="U28" s="3">
        <f t="shared" si="21"/>
        <v>1</v>
      </c>
      <c r="V28" s="163">
        <f t="shared" si="22"/>
        <v>1</v>
      </c>
      <c r="W28" s="162">
        <f>IF(ISERROR(VLOOKUP(H28,'Directive OSH09 (FR)'!$O$6:$P$10,2,FALSE)),"",VLOOKUP(H28,'Directive OSH09 (FR)'!$O$6:$P$10,2,FALSE))</f>
        <v>2</v>
      </c>
      <c r="X28" s="3">
        <f>IF(ISERROR(VLOOKUP(I28,'Directive OSH09 (FR)'!$O$13:$P$17,2,FALSE)),"",VLOOKUP(I28,'Directive OSH09 (FR)'!$O$13:$P$17,2,FALSE))</f>
        <v>4</v>
      </c>
      <c r="Y28" s="3">
        <f t="shared" si="23"/>
        <v>1</v>
      </c>
      <c r="Z28" s="210" t="s">
        <v>429</v>
      </c>
      <c r="AA28" s="418"/>
      <c r="AB28" s="418"/>
      <c r="AC28" s="420"/>
      <c r="AD28" s="667"/>
      <c r="AE28" s="651"/>
      <c r="AF28" s="314"/>
      <c r="AG28" s="8"/>
      <c r="AH28" s="8">
        <f>IF(ISERROR(AU28*AV28),"",AU28*AV28)</f>
        <v>0</v>
      </c>
      <c r="AI28" s="652"/>
    </row>
    <row r="29" spans="1:207" ht="89.25">
      <c r="A29" s="261" t="s">
        <v>424</v>
      </c>
      <c r="B29" s="8" t="s">
        <v>430</v>
      </c>
      <c r="C29" s="255" t="s">
        <v>438</v>
      </c>
      <c r="D29" s="255" t="s">
        <v>439</v>
      </c>
      <c r="E29" s="266" t="s">
        <v>36</v>
      </c>
      <c r="F29" s="267">
        <v>6</v>
      </c>
      <c r="G29" s="256" t="s">
        <v>428</v>
      </c>
      <c r="H29" s="7" t="s">
        <v>38</v>
      </c>
      <c r="I29" s="8" t="s">
        <v>46</v>
      </c>
      <c r="J29" s="309">
        <f t="shared" si="20"/>
        <v>4</v>
      </c>
      <c r="K29" s="308" t="str">
        <f>IF(ISERROR(VLOOKUP(Y29,'Directive OSH09 (FR)'!$T$6:$U$10,2,FALSE)),"",VLOOKUP(Y29,'Directive OSH09 (FR)'!$T$6:$U$10,2,FALSE))</f>
        <v>1-Negligeable</v>
      </c>
      <c r="L29" s="126"/>
      <c r="M29" s="127"/>
      <c r="N29" s="27"/>
      <c r="O29" s="27"/>
      <c r="P29" s="27"/>
      <c r="Q29" s="57"/>
      <c r="R29" s="35"/>
      <c r="S29" s="7">
        <f t="shared" si="19"/>
        <v>1</v>
      </c>
      <c r="T29" s="35">
        <f t="shared" si="19"/>
        <v>1</v>
      </c>
      <c r="U29" s="3">
        <f t="shared" si="21"/>
        <v>1</v>
      </c>
      <c r="V29" s="163">
        <f t="shared" si="22"/>
        <v>1</v>
      </c>
      <c r="W29" s="162">
        <f>IF(ISERROR(VLOOKUP(H29,'Directive OSH09 (FR)'!$O$6:$P$10,2,FALSE)),"",VLOOKUP(H29,'Directive OSH09 (FR)'!$O$6:$P$10,2,FALSE))</f>
        <v>4</v>
      </c>
      <c r="X29" s="3">
        <f>IF(ISERROR(VLOOKUP(I29,'Directive OSH09 (FR)'!$O$13:$P$17,2,FALSE)),"",VLOOKUP(I29,'Directive OSH09 (FR)'!$O$13:$P$17,2,FALSE))</f>
        <v>1</v>
      </c>
      <c r="Y29" s="3">
        <f t="shared" si="23"/>
        <v>1</v>
      </c>
      <c r="Z29" s="210" t="s">
        <v>429</v>
      </c>
      <c r="AA29" s="418"/>
      <c r="AB29" s="418"/>
      <c r="AC29" s="420"/>
      <c r="AD29" s="667"/>
      <c r="AE29" s="651"/>
      <c r="AF29" s="314"/>
      <c r="AG29" s="8"/>
      <c r="AH29" s="8">
        <f t="shared" ref="AH29:AH31" si="24">IF(ISERROR(AU29*AV29),"",AU29*AV29)</f>
        <v>0</v>
      </c>
      <c r="AI29" s="652"/>
    </row>
    <row r="30" spans="1:207" ht="114.75">
      <c r="A30" s="261" t="s">
        <v>424</v>
      </c>
      <c r="B30" s="8" t="s">
        <v>434</v>
      </c>
      <c r="C30" s="255" t="s">
        <v>440</v>
      </c>
      <c r="D30" s="255" t="s">
        <v>441</v>
      </c>
      <c r="E30" s="266" t="s">
        <v>36</v>
      </c>
      <c r="F30" s="267">
        <v>6</v>
      </c>
      <c r="G30" s="256" t="s">
        <v>428</v>
      </c>
      <c r="H30" s="7" t="s">
        <v>35</v>
      </c>
      <c r="I30" s="8" t="s">
        <v>46</v>
      </c>
      <c r="J30" s="309">
        <f t="shared" si="20"/>
        <v>2</v>
      </c>
      <c r="K30" s="308" t="str">
        <f>IF(ISERROR(VLOOKUP(Y30,'Directive OSH09 (FR)'!$T$6:$U$10,2,FALSE)),"",VLOOKUP(Y30,'Directive OSH09 (FR)'!$T$6:$U$10,2,FALSE))</f>
        <v>1-Negligeable</v>
      </c>
      <c r="L30" s="126"/>
      <c r="M30" s="127"/>
      <c r="N30" s="27"/>
      <c r="O30" s="27"/>
      <c r="P30" s="27"/>
      <c r="Q30" s="57"/>
      <c r="R30" s="35"/>
      <c r="S30" s="7">
        <f t="shared" si="19"/>
        <v>1</v>
      </c>
      <c r="T30" s="35">
        <f t="shared" si="19"/>
        <v>1</v>
      </c>
      <c r="U30" s="3">
        <f t="shared" si="21"/>
        <v>1</v>
      </c>
      <c r="V30" s="163">
        <f t="shared" si="22"/>
        <v>1</v>
      </c>
      <c r="W30" s="162">
        <f>IF(ISERROR(VLOOKUP(H30,'Directive OSH09 (FR)'!$O$6:$P$10,2,FALSE)),"",VLOOKUP(H30,'Directive OSH09 (FR)'!$O$6:$P$10,2,FALSE))</f>
        <v>2</v>
      </c>
      <c r="X30" s="3">
        <f>IF(ISERROR(VLOOKUP(I30,'Directive OSH09 (FR)'!$O$13:$P$17,2,FALSE)),"",VLOOKUP(I30,'Directive OSH09 (FR)'!$O$13:$P$17,2,FALSE))</f>
        <v>1</v>
      </c>
      <c r="Y30" s="3">
        <f t="shared" si="23"/>
        <v>1</v>
      </c>
      <c r="Z30" s="210" t="s">
        <v>429</v>
      </c>
      <c r="AA30" s="418"/>
      <c r="AB30" s="418"/>
      <c r="AC30" s="420"/>
      <c r="AD30" s="667"/>
      <c r="AE30" s="651"/>
      <c r="AF30" s="314"/>
      <c r="AG30" s="8"/>
      <c r="AH30" s="8">
        <f t="shared" si="24"/>
        <v>0</v>
      </c>
      <c r="AI30" s="652"/>
    </row>
    <row r="31" spans="1:207">
      <c r="A31" s="261"/>
      <c r="B31" s="8"/>
      <c r="C31" s="255"/>
      <c r="D31" s="8"/>
      <c r="E31" s="266"/>
      <c r="F31" s="267"/>
      <c r="G31" s="321"/>
      <c r="H31" s="7"/>
      <c r="I31" s="8"/>
      <c r="J31" s="8" t="str">
        <f t="shared" si="20"/>
        <v/>
      </c>
      <c r="K31" s="14" t="str">
        <f>IF(ISERROR(VLOOKUP(Y31,'Directive OSH09 (FR)'!$T$6:$U$10,2,FALSE)),"",VLOOKUP(Y31,'Directive OSH09 (FR)'!$T$6:$U$10,2,FALSE))</f>
        <v/>
      </c>
      <c r="L31" s="126"/>
      <c r="M31" s="127"/>
      <c r="N31" s="27"/>
      <c r="O31" s="27"/>
      <c r="P31" s="27"/>
      <c r="Q31" s="57"/>
      <c r="R31" s="35"/>
      <c r="S31" s="7">
        <f t="shared" si="19"/>
        <v>0</v>
      </c>
      <c r="T31" s="35">
        <f t="shared" si="19"/>
        <v>0</v>
      </c>
      <c r="U31" s="3">
        <f t="shared" ref="U31" si="25">IF(A31="",0,IF(Q$40="",1,IF(Q$40+$U$40*365&lt;$U$1,1,0)))</f>
        <v>0</v>
      </c>
      <c r="V31" s="163">
        <f t="shared" ref="V31" si="26">IF(A31="",0,IF(Q$40="",1,IF(Q$40+$V$40*365&lt;$U$1,1,0)))</f>
        <v>0</v>
      </c>
      <c r="W31" s="162" t="str">
        <f>IF(ISERROR(VLOOKUP(H31,'Directive OSH09 (FR)'!$O$6:$P$10,2,FALSE)),"",VLOOKUP(H31,'Directive OSH09 (FR)'!$O$6:$P$10,2,FALSE))</f>
        <v/>
      </c>
      <c r="X31" s="3" t="str">
        <f>IF(ISERROR(VLOOKUP(I31,'Directive OSH09 (FR)'!$O$13:$P$17,2,FALSE)),"",VLOOKUP(I31,'Directive OSH09 (FR)'!$O$13:$P$17,2,FALSE))</f>
        <v/>
      </c>
      <c r="Y31" s="3" t="str">
        <f t="shared" si="23"/>
        <v/>
      </c>
      <c r="Z31" s="196"/>
      <c r="AA31" s="418"/>
      <c r="AB31" s="418"/>
      <c r="AC31" s="420"/>
      <c r="AD31" s="667"/>
      <c r="AE31" s="651"/>
      <c r="AF31" s="314"/>
      <c r="AG31" s="8"/>
      <c r="AH31" s="8">
        <f t="shared" si="24"/>
        <v>0</v>
      </c>
      <c r="AI31" s="652"/>
    </row>
    <row r="32" spans="1:207" ht="12.6" customHeight="1">
      <c r="A32" s="405"/>
      <c r="B32" s="62"/>
      <c r="C32" s="62"/>
      <c r="D32" s="62"/>
      <c r="E32" s="293"/>
      <c r="F32" s="282"/>
      <c r="G32" s="458"/>
      <c r="H32" s="61"/>
      <c r="I32" s="62"/>
      <c r="J32" s="62" t="str">
        <f t="shared" ref="J32" si="27">IF(ISERROR(W32*X32),"",W32*X32)</f>
        <v/>
      </c>
      <c r="K32" s="63" t="str">
        <f>IF(ISERROR(VLOOKUP(Y32,'Directive OSH09 (FR)'!$T$6:$U$10,2,FALSE)),"",VLOOKUP(Y32,'Directive OSH09 (FR)'!$T$6:$U$10,2,FALSE))</f>
        <v/>
      </c>
      <c r="L32" s="61"/>
      <c r="M32" s="64"/>
      <c r="N32" s="64"/>
      <c r="O32" s="64"/>
      <c r="P32" s="64"/>
      <c r="Q32" s="65"/>
      <c r="R32" s="66"/>
      <c r="S32" s="61">
        <f t="shared" ref="S32:T32" si="28">U32</f>
        <v>0</v>
      </c>
      <c r="T32" s="66">
        <f t="shared" si="28"/>
        <v>0</v>
      </c>
      <c r="U32" s="164">
        <f t="shared" ref="U32" si="29">IF(A32="",0,IF(Q$24="",1,IF(Q$24+$U$24*365&lt;$U$1,1,0)))</f>
        <v>0</v>
      </c>
      <c r="V32" s="165">
        <f t="shared" ref="V32" si="30">IF(A32="",0,IF(Q$24="",1,IF(Q$24+$V$24*365&lt;$U$1,1,0)))</f>
        <v>0</v>
      </c>
      <c r="W32" s="162" t="str">
        <f>IF(ISERROR(VLOOKUP(H32,'Directive OSH09 (FR)'!$O$6:$P$10,2,FALSE)),"",VLOOKUP(H32,'Directive OSH09 (FR)'!$O$6:$P$10,2,FALSE))</f>
        <v/>
      </c>
      <c r="X32" s="3" t="str">
        <f>IF(ISERROR(VLOOKUP(I32,'Directive OSH09 (FR)'!$O$13:$P$17,2,FALSE)),"",VLOOKUP(I32,'Directive OSH09 (FR)'!$O$13:$P$17,2,FALSE))</f>
        <v/>
      </c>
      <c r="Y32" s="3" t="str">
        <f t="shared" ref="Y32" si="31">IF(J32="","",IF(J32&gt;=161,5,IF(J32&gt;=65,4,IF(J32&gt;=20,3,IF(J32&gt;=9,2,1)))))</f>
        <v/>
      </c>
      <c r="Z32" s="196"/>
      <c r="AA32" s="418"/>
      <c r="AB32" s="418"/>
      <c r="AC32" s="420"/>
      <c r="AD32" s="667"/>
      <c r="AE32" s="651"/>
      <c r="AF32" s="642"/>
      <c r="AG32" s="62"/>
      <c r="AH32" s="62">
        <f t="shared" ref="AH32" si="32">IF(ISERROR(AU32*AV32),"",AU32*AV32)</f>
        <v>0</v>
      </c>
      <c r="AI32" s="652"/>
    </row>
    <row r="33" spans="1:35">
      <c r="A33" s="522" t="s">
        <v>267</v>
      </c>
      <c r="B33" s="391"/>
      <c r="C33" s="391"/>
      <c r="D33" s="391"/>
      <c r="E33" s="292"/>
      <c r="F33" s="281"/>
      <c r="G33" s="457"/>
      <c r="H33" s="454"/>
      <c r="I33" s="391"/>
      <c r="J33" s="391">
        <f>IF(SUM(J34:J39)=0,"",MAX(J34:J39))</f>
        <v>32</v>
      </c>
      <c r="K33" s="24" t="str">
        <f>IF(ISERROR(VLOOKUP(Y33,'Directive OSH09 (FR)'!$T$6:$U$10,2,FALSE)),"",VLOOKUP(Y33,'Directive OSH09 (FR)'!$T$6:$U$10,2,FALSE))</f>
        <v>3-Moderé</v>
      </c>
      <c r="L33" s="43" t="str">
        <f>IF(ISERROR(VLOOKUP($A33,Dangers!$B$4:$G$1001,4,FALSE)),"ERR",IF(ISBLANK(VLOOKUP($A33,Dangers!$B$4:$G$1001,4,FALSE)),"","Yes"))</f>
        <v/>
      </c>
      <c r="M33" s="26" t="str">
        <f>IF(ISERROR(VLOOKUP($A33,Dangers!$B$4:$G$1001,6,FALSE)),"ERR",IF(ISBLANK((VLOOKUP($A33,Dangers!$B$4:$G$1001,6,FALSE))),"","Yes"))</f>
        <v/>
      </c>
      <c r="N33" s="26"/>
      <c r="O33" s="26"/>
      <c r="P33" s="26"/>
      <c r="Q33" s="132" t="str">
        <f>IF(OR(L33="Yes",M33="Yes"),MAX(Q34:Q39),"")</f>
        <v/>
      </c>
      <c r="R33" s="34"/>
      <c r="S33" s="43">
        <f>IF(L33="Yes",IF(SUM(S34:S39)=0,0,1),2)</f>
        <v>2</v>
      </c>
      <c r="T33" s="34">
        <f>IF(M33="Yes",IF(SUM(T34:T39)=0,0,1),2)</f>
        <v>2</v>
      </c>
      <c r="U33" s="160">
        <v>0</v>
      </c>
      <c r="V33" s="161">
        <v>0</v>
      </c>
      <c r="W33" s="162" t="str">
        <f>IF(ISERROR(VLOOKUP(H33,'Directive OSH09 (FR)'!$O$6:$P$10,2,FALSE)),"",VLOOKUP(H33,'Directive OSH09 (FR)'!$O$6:$P$10,2,FALSE))</f>
        <v/>
      </c>
      <c r="X33" s="3" t="str">
        <f>IF(ISERROR(VLOOKUP(I33,'Directive OSH09 (FR)'!$O$13:$P$17,2,FALSE)),"",VLOOKUP(I33,'Directive OSH09 (FR)'!$O$13:$P$17,2,FALSE))</f>
        <v/>
      </c>
      <c r="Y33" s="3">
        <f>IF(J33="","",IF(J33&gt;=161,5,IF(J33&gt;=65,4,IF(J33&gt;=20,3,IF(J33&gt;=9,2,1)))))</f>
        <v>3</v>
      </c>
      <c r="Z33" s="367"/>
      <c r="AA33" s="446"/>
      <c r="AB33" s="446"/>
      <c r="AC33" s="611"/>
      <c r="AD33" s="709"/>
      <c r="AE33" s="702"/>
      <c r="AF33" s="518"/>
      <c r="AG33" s="398"/>
      <c r="AH33" s="398" t="str">
        <f>IF(SUM(AH34:AH39)=0,"",MAX(AH34:AH39))</f>
        <v/>
      </c>
      <c r="AI33" s="703"/>
    </row>
    <row r="34" spans="1:35" ht="63.75">
      <c r="A34" s="261" t="s">
        <v>442</v>
      </c>
      <c r="B34" s="255" t="s">
        <v>443</v>
      </c>
      <c r="C34" s="255" t="s">
        <v>444</v>
      </c>
      <c r="D34" s="255" t="s">
        <v>651</v>
      </c>
      <c r="E34" s="266" t="s">
        <v>36</v>
      </c>
      <c r="F34" s="267">
        <v>6</v>
      </c>
      <c r="G34" s="256" t="s">
        <v>446</v>
      </c>
      <c r="H34" s="7" t="s">
        <v>38</v>
      </c>
      <c r="I34" s="8" t="s">
        <v>47</v>
      </c>
      <c r="J34" s="8">
        <f>IF(ISERROR(W34*X34),"",W34*X34)</f>
        <v>16</v>
      </c>
      <c r="K34" s="14" t="str">
        <f>IF(ISERROR(VLOOKUP(Y34,'Directive OSH09 (FR)'!$T$6:$U$10,2,FALSE)),"",VLOOKUP(Y34,'Directive OSH09 (FR)'!$T$6:$U$10,2,FALSE))</f>
        <v>2-Tolérable</v>
      </c>
      <c r="L34" s="126"/>
      <c r="M34" s="127"/>
      <c r="N34" s="27"/>
      <c r="O34" s="27"/>
      <c r="P34" s="27"/>
      <c r="Q34" s="57"/>
      <c r="R34" s="35"/>
      <c r="S34" s="7">
        <f t="shared" ref="S34:T37" si="33">U34</f>
        <v>1</v>
      </c>
      <c r="T34" s="35">
        <f t="shared" si="33"/>
        <v>1</v>
      </c>
      <c r="U34" s="3">
        <f>IF(A34="",0,IF(Q$33="",1,IF(Q$33+$U$33*365&lt;$U$1,1,0)))</f>
        <v>1</v>
      </c>
      <c r="V34" s="163">
        <f>IF(A34="",0,IF(Q$33="",1,IF(Q$33+$V$33*365&lt;$U$1,1,0)))</f>
        <v>1</v>
      </c>
      <c r="W34" s="162">
        <f>IF(ISERROR(VLOOKUP(H34,'Directive OSH09 (FR)'!$O$6:$P$10,2,FALSE)),"",VLOOKUP(H34,'Directive OSH09 (FR)'!$O$6:$P$10,2,FALSE))</f>
        <v>4</v>
      </c>
      <c r="X34" s="3">
        <f>IF(ISERROR(VLOOKUP(I34,'Directive OSH09 (FR)'!$O$13:$P$17,2,FALSE)),"",VLOOKUP(I34,'Directive OSH09 (FR)'!$O$13:$P$17,2,FALSE))</f>
        <v>4</v>
      </c>
      <c r="Y34" s="3">
        <f>IF(J34="","",IF(J34&gt;=161,5,IF(J34&gt;=65,4,IF(J34&gt;=20,3,IF(J34&gt;=9,2,1)))))</f>
        <v>2</v>
      </c>
      <c r="Z34" s="196"/>
      <c r="AA34" s="434"/>
      <c r="AB34" s="176"/>
      <c r="AC34" s="420"/>
      <c r="AD34" s="667"/>
      <c r="AE34" s="651"/>
      <c r="AF34" s="314"/>
      <c r="AG34" s="8"/>
      <c r="AH34" s="8"/>
      <c r="AI34" s="654"/>
    </row>
    <row r="35" spans="1:35" ht="102">
      <c r="A35" s="261" t="s">
        <v>442</v>
      </c>
      <c r="B35" s="255" t="s">
        <v>447</v>
      </c>
      <c r="C35" s="255" t="s">
        <v>448</v>
      </c>
      <c r="D35" s="255" t="s">
        <v>1314</v>
      </c>
      <c r="E35" s="266" t="s">
        <v>36</v>
      </c>
      <c r="F35" s="267">
        <v>6</v>
      </c>
      <c r="G35" s="256" t="s">
        <v>449</v>
      </c>
      <c r="H35" s="7" t="s">
        <v>38</v>
      </c>
      <c r="I35" s="8" t="s">
        <v>48</v>
      </c>
      <c r="J35" s="8">
        <f>IF(ISERROR(W35*X35),"",W35*X35)</f>
        <v>32</v>
      </c>
      <c r="K35" s="14" t="str">
        <f>IF(ISERROR(VLOOKUP(Y35,'Directive OSH09 (FR)'!$T$6:$U$10,2,FALSE)),"",VLOOKUP(Y35,'Directive OSH09 (FR)'!$T$6:$U$10,2,FALSE))</f>
        <v>3-Moderé</v>
      </c>
      <c r="L35" s="126"/>
      <c r="M35" s="127"/>
      <c r="N35" s="27"/>
      <c r="O35" s="27"/>
      <c r="P35" s="27"/>
      <c r="Q35" s="57"/>
      <c r="R35" s="35"/>
      <c r="S35" s="7">
        <f>U35</f>
        <v>1</v>
      </c>
      <c r="T35" s="35">
        <f>V35</f>
        <v>1</v>
      </c>
      <c r="U35" s="3">
        <f>IF(A35="",0,IF(Q$33="",1,IF(Q$33+$U$33*365&lt;$U$1,1,0)))</f>
        <v>1</v>
      </c>
      <c r="V35" s="163">
        <f>IF(A35="",0,IF(Q$33="",1,IF(Q$33+$V$33*365&lt;$U$1,1,0)))</f>
        <v>1</v>
      </c>
      <c r="W35" s="162">
        <f>IF(ISERROR(VLOOKUP(H35,'Directive OSH09 (FR)'!$O$6:$P$10,2,FALSE)),"",VLOOKUP(H35,'Directive OSH09 (FR)'!$O$6:$P$10,2,FALSE))</f>
        <v>4</v>
      </c>
      <c r="X35" s="3">
        <f>IF(ISERROR(VLOOKUP(I35,'Directive OSH09 (FR)'!$O$13:$P$17,2,FALSE)),"",VLOOKUP(I35,'Directive OSH09 (FR)'!$O$13:$P$17,2,FALSE))</f>
        <v>8</v>
      </c>
      <c r="Y35" s="3">
        <f>IF(J35="","",IF(J35&gt;=161,5,IF(J35&gt;=65,4,IF(J35&gt;=20,3,IF(J35&gt;=9,2,1)))))</f>
        <v>3</v>
      </c>
      <c r="Z35" s="196" t="s">
        <v>450</v>
      </c>
      <c r="AA35" s="434"/>
      <c r="AB35" s="176"/>
      <c r="AC35" s="420"/>
      <c r="AD35" s="667"/>
      <c r="AE35" s="651"/>
      <c r="AF35" s="314"/>
      <c r="AG35" s="8"/>
      <c r="AH35" s="8"/>
      <c r="AI35" s="654"/>
    </row>
    <row r="36" spans="1:35" ht="102">
      <c r="A36" s="261" t="s">
        <v>455</v>
      </c>
      <c r="B36" s="255" t="s">
        <v>456</v>
      </c>
      <c r="C36" s="255" t="s">
        <v>457</v>
      </c>
      <c r="D36" s="255" t="s">
        <v>666</v>
      </c>
      <c r="E36" s="266" t="s">
        <v>36</v>
      </c>
      <c r="F36" s="267">
        <v>6</v>
      </c>
      <c r="G36" s="256" t="s">
        <v>459</v>
      </c>
      <c r="H36" s="7" t="s">
        <v>38</v>
      </c>
      <c r="I36" s="8" t="s">
        <v>46</v>
      </c>
      <c r="J36" s="8">
        <f t="shared" ref="J36:J37" si="34">IF(ISERROR(W36*X36),"",W36*X36)</f>
        <v>4</v>
      </c>
      <c r="K36" s="14" t="str">
        <f>IF(ISERROR(VLOOKUP(Y36,'Directive OSH09 (FR)'!$T$6:$U$10,2,FALSE)),"",VLOOKUP(Y36,'Directive OSH09 (FR)'!$T$6:$U$10,2,FALSE))</f>
        <v>1-Negligeable</v>
      </c>
      <c r="L36" s="126"/>
      <c r="M36" s="127"/>
      <c r="N36" s="27"/>
      <c r="O36" s="27"/>
      <c r="P36" s="27"/>
      <c r="Q36" s="57"/>
      <c r="R36" s="35"/>
      <c r="S36" s="7">
        <f t="shared" si="33"/>
        <v>1</v>
      </c>
      <c r="T36" s="35">
        <f t="shared" si="33"/>
        <v>1</v>
      </c>
      <c r="U36" s="3">
        <f>IF(A36="",0,IF(Q$33="",1,IF(Q$33+$U$33*365&lt;$U$1,1,0)))</f>
        <v>1</v>
      </c>
      <c r="V36" s="163">
        <f>IF(A36="",0,IF(Q$33="",1,IF(Q$33+$V$33*365&lt;$U$1,1,0)))</f>
        <v>1</v>
      </c>
      <c r="W36" s="162">
        <f>IF(ISERROR(VLOOKUP(H36,'Directive OSH09 (FR)'!$O$6:$P$10,2,FALSE)),"",VLOOKUP(H36,'Directive OSH09 (FR)'!$O$6:$P$10,2,FALSE))</f>
        <v>4</v>
      </c>
      <c r="X36" s="3">
        <f>IF(ISERROR(VLOOKUP(I36,'Directive OSH09 (FR)'!$O$13:$P$17,2,FALSE)),"",VLOOKUP(I36,'Directive OSH09 (FR)'!$O$13:$P$17,2,FALSE))</f>
        <v>1</v>
      </c>
      <c r="Y36" s="3">
        <f t="shared" ref="Y36:Y37" si="35">IF(J36="","",IF(J36&gt;=161,5,IF(J36&gt;=65,4,IF(J36&gt;=20,3,IF(J36&gt;=9,2,1)))))</f>
        <v>1</v>
      </c>
      <c r="Z36" s="196" t="s">
        <v>1312</v>
      </c>
      <c r="AA36" s="178" t="s">
        <v>460</v>
      </c>
      <c r="AB36" s="418"/>
      <c r="AC36" s="420"/>
      <c r="AD36" s="667"/>
      <c r="AE36" s="651"/>
      <c r="AF36" s="314"/>
      <c r="AG36" s="8"/>
      <c r="AH36" s="8"/>
      <c r="AI36" s="654"/>
    </row>
    <row r="37" spans="1:35" ht="51">
      <c r="A37" s="261" t="s">
        <v>442</v>
      </c>
      <c r="B37" s="377" t="s">
        <v>443</v>
      </c>
      <c r="C37" s="255" t="s">
        <v>451</v>
      </c>
      <c r="D37" s="255" t="s">
        <v>452</v>
      </c>
      <c r="E37" s="266" t="s">
        <v>36</v>
      </c>
      <c r="F37" s="267">
        <v>6</v>
      </c>
      <c r="G37" s="256" t="s">
        <v>453</v>
      </c>
      <c r="H37" s="7" t="s">
        <v>38</v>
      </c>
      <c r="I37" s="8" t="s">
        <v>47</v>
      </c>
      <c r="J37" s="8">
        <f t="shared" si="34"/>
        <v>16</v>
      </c>
      <c r="K37" s="14" t="str">
        <f>IF(ISERROR(VLOOKUP(Y37,'Directive OSH09 (FR)'!$T$6:$U$10,2,FALSE)),"",VLOOKUP(Y37,'Directive OSH09 (FR)'!$T$6:$U$10,2,FALSE))</f>
        <v>2-Tolérable</v>
      </c>
      <c r="L37" s="126"/>
      <c r="M37" s="127"/>
      <c r="N37" s="27"/>
      <c r="O37" s="27"/>
      <c r="P37" s="27"/>
      <c r="Q37" s="57"/>
      <c r="R37" s="35"/>
      <c r="S37" s="7">
        <f t="shared" ca="1" si="33"/>
        <v>1</v>
      </c>
      <c r="T37" s="35">
        <f t="shared" ca="1" si="33"/>
        <v>1</v>
      </c>
      <c r="U37" s="3">
        <f t="shared" ref="U37" ca="1" si="36">IF(A37="",0,IF(Q$18="",1,IF(Q$18+$U$18*365&lt;$U$1,1,0)))</f>
        <v>1</v>
      </c>
      <c r="V37" s="163">
        <f t="shared" ref="V37" ca="1" si="37">IF(A37="",0,IF(Q$18="",1,IF(Q$18+$V$18*365&lt;$U$1,1,0)))</f>
        <v>1</v>
      </c>
      <c r="W37" s="162">
        <f>IF(ISERROR(VLOOKUP(H37,'Directive OSH09 (FR)'!$O$6:$P$10,2,FALSE)),"",VLOOKUP(H37,'Directive OSH09 (FR)'!$O$6:$P$10,2,FALSE))</f>
        <v>4</v>
      </c>
      <c r="X37" s="3">
        <f>IF(ISERROR(VLOOKUP(I37,'Directive OSH09 (FR)'!$O$13:$P$17,2,FALSE)),"",VLOOKUP(I37,'Directive OSH09 (FR)'!$O$13:$P$17,2,FALSE))</f>
        <v>4</v>
      </c>
      <c r="Y37" s="3">
        <f t="shared" si="35"/>
        <v>2</v>
      </c>
      <c r="Z37" s="213" t="s">
        <v>454</v>
      </c>
      <c r="AA37" s="418"/>
      <c r="AB37" s="418"/>
      <c r="AC37" s="420"/>
      <c r="AD37" s="667"/>
      <c r="AE37" s="651"/>
      <c r="AF37" s="314"/>
      <c r="AG37" s="8"/>
      <c r="AH37" s="8"/>
      <c r="AI37" s="649"/>
    </row>
    <row r="38" spans="1:35" ht="63.75">
      <c r="A38" s="261" t="s">
        <v>455</v>
      </c>
      <c r="B38" s="255" t="s">
        <v>447</v>
      </c>
      <c r="C38" s="255" t="s">
        <v>461</v>
      </c>
      <c r="D38" s="255" t="s">
        <v>462</v>
      </c>
      <c r="E38" s="266" t="s">
        <v>36</v>
      </c>
      <c r="F38" s="267">
        <v>6</v>
      </c>
      <c r="G38" s="256" t="s">
        <v>446</v>
      </c>
      <c r="H38" s="7" t="s">
        <v>35</v>
      </c>
      <c r="I38" s="8" t="s">
        <v>48</v>
      </c>
      <c r="J38" s="8">
        <f>IF(ISERROR(W38*X38),"",W38*X38)</f>
        <v>16</v>
      </c>
      <c r="K38" s="14" t="str">
        <f>IF(ISERROR(VLOOKUP(Y38,'Directive OSH09 (FR)'!$T$6:$U$10,2,FALSE)),"",VLOOKUP(Y38,'Directive OSH09 (FR)'!$T$6:$U$10,2,FALSE))</f>
        <v>2-Tolérable</v>
      </c>
      <c r="L38" s="126"/>
      <c r="M38" s="127"/>
      <c r="N38" s="27"/>
      <c r="O38" s="27"/>
      <c r="P38" s="27"/>
      <c r="Q38" s="57"/>
      <c r="R38" s="35"/>
      <c r="S38" s="7">
        <f>U38</f>
        <v>1</v>
      </c>
      <c r="T38" s="35">
        <f>V38</f>
        <v>1</v>
      </c>
      <c r="U38" s="3">
        <f>IF(A38="",0,IF(Q$33="",1,IF(Q$33+$U$33*365&lt;$U$1,1,0)))</f>
        <v>1</v>
      </c>
      <c r="V38" s="163">
        <f>IF(A38="",0,IF(Q$33="",1,IF(Q$33+$V$33*365&lt;$U$1,1,0)))</f>
        <v>1</v>
      </c>
      <c r="W38" s="162">
        <f>IF(ISERROR(VLOOKUP(H38,'Directive OSH09 (FR)'!$O$6:$P$10,2,FALSE)),"",VLOOKUP(H38,'Directive OSH09 (FR)'!$O$6:$P$10,2,FALSE))</f>
        <v>2</v>
      </c>
      <c r="X38" s="3">
        <f>IF(ISERROR(VLOOKUP(I38,'Directive OSH09 (FR)'!$O$13:$P$17,2,FALSE)),"",VLOOKUP(I38,'Directive OSH09 (FR)'!$O$13:$P$17,2,FALSE))</f>
        <v>8</v>
      </c>
      <c r="Y38" s="3">
        <f>IF(J38="","",IF(J38&gt;=161,5,IF(J38&gt;=65,4,IF(J38&gt;=20,3,IF(J38&gt;=9,2,1)))))</f>
        <v>2</v>
      </c>
      <c r="Z38" s="210" t="s">
        <v>450</v>
      </c>
      <c r="AA38" s="418"/>
      <c r="AB38" s="418"/>
      <c r="AC38" s="420"/>
      <c r="AD38" s="667"/>
      <c r="AE38" s="651"/>
      <c r="AF38" s="553"/>
      <c r="AG38" s="8"/>
      <c r="AH38" s="8">
        <f t="shared" ref="AH38" si="38">IF(ISERROR(AU38*AV38),"",AU38*AV38)</f>
        <v>0</v>
      </c>
      <c r="AI38" s="653"/>
    </row>
    <row r="39" spans="1:35" ht="12.6" customHeight="1">
      <c r="A39" s="405"/>
      <c r="B39" s="62"/>
      <c r="C39" s="62"/>
      <c r="D39" s="62"/>
      <c r="E39" s="293"/>
      <c r="F39" s="282"/>
      <c r="G39" s="458"/>
      <c r="H39" s="61"/>
      <c r="I39" s="62"/>
      <c r="J39" s="62" t="str">
        <f t="shared" ref="J39" si="39">IF(ISERROR(W39*X39),"",W39*X39)</f>
        <v/>
      </c>
      <c r="K39" s="63" t="str">
        <f>IF(ISERROR(VLOOKUP(Y39,'Directive OSH09 (FR)'!$T$6:$U$10,2,FALSE)),"",VLOOKUP(Y39,'Directive OSH09 (FR)'!$T$6:$U$10,2,FALSE))</f>
        <v/>
      </c>
      <c r="L39" s="61"/>
      <c r="M39" s="64"/>
      <c r="N39" s="64"/>
      <c r="O39" s="64"/>
      <c r="P39" s="64"/>
      <c r="Q39" s="65"/>
      <c r="R39" s="66"/>
      <c r="S39" s="61">
        <f t="shared" ref="S39:T39" si="40">U39</f>
        <v>0</v>
      </c>
      <c r="T39" s="66">
        <f t="shared" si="40"/>
        <v>0</v>
      </c>
      <c r="U39" s="164">
        <f t="shared" ref="U39" si="41">IF(A39="",0,IF(Q$33="",1,IF(Q$33+$U$33*365&lt;$U$1,1,0)))</f>
        <v>0</v>
      </c>
      <c r="V39" s="165">
        <f t="shared" ref="V39" si="42">IF(A39="",0,IF(Q$33="",1,IF(Q$33+$V$33*365&lt;$U$1,1,0)))</f>
        <v>0</v>
      </c>
      <c r="W39" s="162" t="str">
        <f>IF(ISERROR(VLOOKUP(H39,'Directive OSH09 (FR)'!$O$6:$P$10,2,FALSE)),"",VLOOKUP(H39,'Directive OSH09 (FR)'!$O$6:$P$10,2,FALSE))</f>
        <v/>
      </c>
      <c r="X39" s="3" t="str">
        <f>IF(ISERROR(VLOOKUP(I39,'Directive OSH09 (FR)'!$O$13:$P$17,2,FALSE)),"",VLOOKUP(I39,'Directive OSH09 (FR)'!$O$13:$P$17,2,FALSE))</f>
        <v/>
      </c>
      <c r="Y39" s="3" t="str">
        <f t="shared" ref="Y39" si="43">IF(J39="","",IF(J39&gt;=161,5,IF(J39&gt;=65,4,IF(J39&gt;=20,3,IF(J39&gt;=9,2,1)))))</f>
        <v/>
      </c>
      <c r="Z39" s="196"/>
      <c r="AA39" s="418"/>
      <c r="AB39" s="418"/>
      <c r="AC39" s="420"/>
      <c r="AD39" s="667"/>
      <c r="AE39" s="651"/>
      <c r="AF39" s="642"/>
      <c r="AG39" s="62"/>
      <c r="AH39" s="62">
        <f t="shared" ref="AH39" si="44">IF(ISERROR(AU39*AV39),"",AU39*AV39)</f>
        <v>0</v>
      </c>
      <c r="AI39" s="652"/>
    </row>
    <row r="40" spans="1:35" ht="14.25">
      <c r="A40" s="354" t="s">
        <v>272</v>
      </c>
      <c r="B40" s="391"/>
      <c r="C40" s="391"/>
      <c r="D40" s="391"/>
      <c r="E40" s="292"/>
      <c r="F40" s="281"/>
      <c r="G40" s="457"/>
      <c r="H40" s="454"/>
      <c r="I40" s="391"/>
      <c r="J40" s="391">
        <f>IF(SUM(J41:J45)=0,"",MAX(J41:J45))</f>
        <v>8</v>
      </c>
      <c r="K40" s="24" t="str">
        <f>IF(ISERROR(VLOOKUP(Y40,'Directive OSH09 (FR)'!$T$6:$U$10,2,FALSE)),"",VLOOKUP(Y40,'Directive OSH09 (FR)'!$T$6:$U$10,2,FALSE))</f>
        <v>1-Negligeable</v>
      </c>
      <c r="L40" s="43" t="str">
        <f>IF(ISERROR(VLOOKUP($A40,Dangers!$B$4:$G$1001,4,FALSE)),"ERR",IF(ISBLANK(VLOOKUP($A40,Dangers!$B$4:$G$1001,4,FALSE)),"","Yes"))</f>
        <v>Yes</v>
      </c>
      <c r="M40" s="26" t="str">
        <f>IF(ISERROR(VLOOKUP($A40,Dangers!$B$4:$G$1001,6,FALSE)),"ERR",IF(ISBLANK((VLOOKUP($A40,Dangers!$B$4:$G$1001,6,FALSE))),"","Yes"))</f>
        <v>Yes</v>
      </c>
      <c r="N40" s="26"/>
      <c r="O40" s="26"/>
      <c r="P40" s="26"/>
      <c r="Q40" s="132">
        <f>IF(OR(L40="Yes",M40="Yes"),MAX(Q41:Q45),"")</f>
        <v>0</v>
      </c>
      <c r="R40" s="34"/>
      <c r="S40" s="43">
        <f>IF(L40="Yes",IF(SUM(S41:S45)=0,0,1),2)</f>
        <v>1</v>
      </c>
      <c r="T40" s="34">
        <f>IF(M40="Yes",IF(SUM(T41:T45)=0,0,1),2)</f>
        <v>1</v>
      </c>
      <c r="U40" s="160">
        <v>3</v>
      </c>
      <c r="V40" s="161">
        <v>5</v>
      </c>
      <c r="W40" s="162" t="str">
        <f>IF(ISERROR(VLOOKUP(H40,'Directive OSH09 (FR)'!$O$6:$P$10,2,FALSE)),"",VLOOKUP(H40,'Directive OSH09 (FR)'!$O$6:$P$10,2,FALSE))</f>
        <v/>
      </c>
      <c r="X40" s="3" t="str">
        <f>IF(ISERROR(VLOOKUP(I40,'Directive OSH09 (FR)'!$O$13:$P$17,2,FALSE)),"",VLOOKUP(I40,'Directive OSH09 (FR)'!$O$13:$P$17,2,FALSE))</f>
        <v/>
      </c>
      <c r="Y40" s="3">
        <f>IF(J40="","",IF(J40&gt;=161,5,IF(J40&gt;=65,4,IF(J40&gt;=20,3,IF(J40&gt;=9,2,1)))))</f>
        <v>1</v>
      </c>
      <c r="Z40" s="367"/>
      <c r="AA40" s="625"/>
      <c r="AB40" s="625"/>
      <c r="AC40" s="611"/>
      <c r="AD40" s="709"/>
      <c r="AE40" s="702"/>
      <c r="AF40" s="518"/>
      <c r="AG40" s="398"/>
      <c r="AH40" s="398" t="str">
        <f>IF(SUM(AH41:AH45)=0,"",MAX(AH41:AH45))</f>
        <v/>
      </c>
      <c r="AI40" s="703"/>
    </row>
    <row r="41" spans="1:35" ht="38.25">
      <c r="A41" s="260" t="s">
        <v>442</v>
      </c>
      <c r="B41" s="255" t="s">
        <v>654</v>
      </c>
      <c r="C41" s="255" t="s">
        <v>667</v>
      </c>
      <c r="D41" s="255" t="s">
        <v>656</v>
      </c>
      <c r="E41" s="266" t="s">
        <v>39</v>
      </c>
      <c r="F41" s="267">
        <v>6</v>
      </c>
      <c r="G41" s="256" t="s">
        <v>657</v>
      </c>
      <c r="H41" s="7" t="s">
        <v>35</v>
      </c>
      <c r="I41" s="8" t="s">
        <v>47</v>
      </c>
      <c r="J41" s="8">
        <f>IF(ISERROR(W41*X41),"",W41*X41)</f>
        <v>8</v>
      </c>
      <c r="K41" s="14" t="str">
        <f>IF(ISERROR(VLOOKUP(Y41,'Directive OSH09 (FR)'!$T$6:$U$10,2,FALSE)),"",VLOOKUP(Y41,'Directive OSH09 (FR)'!$T$6:$U$10,2,FALSE))</f>
        <v>1-Negligeable</v>
      </c>
      <c r="L41" s="126"/>
      <c r="M41" s="127"/>
      <c r="N41" s="27"/>
      <c r="O41" s="27"/>
      <c r="P41" s="27"/>
      <c r="Q41" s="57"/>
      <c r="R41" s="35"/>
      <c r="S41" s="7">
        <f t="shared" ref="S41:T41" si="45">U41</f>
        <v>1</v>
      </c>
      <c r="T41" s="35">
        <f t="shared" si="45"/>
        <v>1</v>
      </c>
      <c r="U41" s="3">
        <f>IF(A41="",0,IF(Q$41="",1,IF(Q$41+$U$41*365&lt;$U$1,1,0)))</f>
        <v>1</v>
      </c>
      <c r="V41" s="163">
        <f>IF(A41="",0,IF(Q$41="",1,IF(Q$41+$V$41*365&lt;$U$1,1,0)))</f>
        <v>1</v>
      </c>
      <c r="W41" s="162">
        <f>IF(ISERROR(VLOOKUP(H41,'Directive OSH09 (FR)'!$O$6:$P$10,2,FALSE)),"",VLOOKUP(H41,'Directive OSH09 (FR)'!$O$6:$P$10,2,FALSE))</f>
        <v>2</v>
      </c>
      <c r="X41" s="3">
        <f>IF(ISERROR(VLOOKUP(I41,'Directive OSH09 (FR)'!$O$13:$P$17,2,FALSE)),"",VLOOKUP(I41,'Directive OSH09 (FR)'!$O$13:$P$17,2,FALSE))</f>
        <v>4</v>
      </c>
      <c r="Y41" s="3">
        <f>IF(J41="","",IF(J41&gt;=161,5,IF(J41&gt;=65,4,IF(J41&gt;=20,3,IF(J41&gt;=9,2,1)))))</f>
        <v>1</v>
      </c>
      <c r="Z41" s="196" t="s">
        <v>450</v>
      </c>
      <c r="AA41" s="422"/>
      <c r="AB41" s="418"/>
      <c r="AC41" s="420"/>
      <c r="AD41" s="667"/>
      <c r="AE41" s="651"/>
      <c r="AF41" s="314"/>
      <c r="AG41" s="8"/>
      <c r="AH41" s="8">
        <f>IF(ISERROR(AU41*AV41),"",AU41*AV41)</f>
        <v>0</v>
      </c>
      <c r="AI41" s="652"/>
    </row>
    <row r="42" spans="1:35">
      <c r="A42" s="261"/>
      <c r="B42" s="8"/>
      <c r="C42" s="255"/>
      <c r="D42" s="8"/>
      <c r="E42" s="266"/>
      <c r="F42" s="267"/>
      <c r="G42" s="321"/>
      <c r="H42" s="7"/>
      <c r="I42" s="8"/>
      <c r="J42" s="8" t="str">
        <f t="shared" ref="J42:J45" si="46">IF(ISERROR(W42*X42),"",W42*X42)</f>
        <v/>
      </c>
      <c r="K42" s="14" t="str">
        <f>IF(ISERROR(VLOOKUP(Y42,'Directive OSH09 (FR)'!$T$6:$U$10,2,FALSE)),"",VLOOKUP(Y42,'Directive OSH09 (FR)'!$T$6:$U$10,2,FALSE))</f>
        <v/>
      </c>
      <c r="L42" s="126"/>
      <c r="M42" s="127"/>
      <c r="N42" s="27"/>
      <c r="O42" s="27"/>
      <c r="P42" s="27"/>
      <c r="Q42" s="57"/>
      <c r="R42" s="35"/>
      <c r="S42" s="7">
        <f t="shared" ref="S42:T45" si="47">U42</f>
        <v>0</v>
      </c>
      <c r="T42" s="35">
        <f t="shared" si="47"/>
        <v>0</v>
      </c>
      <c r="U42" s="3">
        <f t="shared" ref="U42:U45" si="48">IF(A42="",0,IF(Q$40="",1,IF(Q$40+$U$40*365&lt;$U$1,1,0)))</f>
        <v>0</v>
      </c>
      <c r="V42" s="163">
        <f t="shared" ref="V42:V45" si="49">IF(A42="",0,IF(Q$40="",1,IF(Q$40+$V$40*365&lt;$U$1,1,0)))</f>
        <v>0</v>
      </c>
      <c r="W42" s="162" t="str">
        <f>IF(ISERROR(VLOOKUP(H42,'Directive OSH09 (FR)'!$O$6:$P$10,2,FALSE)),"",VLOOKUP(H42,'Directive OSH09 (FR)'!$O$6:$P$10,2,FALSE))</f>
        <v/>
      </c>
      <c r="X42" s="3" t="str">
        <f>IF(ISERROR(VLOOKUP(I42,'Directive OSH09 (FR)'!$O$13:$P$17,2,FALSE)),"",VLOOKUP(I42,'Directive OSH09 (FR)'!$O$13:$P$17,2,FALSE))</f>
        <v/>
      </c>
      <c r="Y42" s="3" t="str">
        <f t="shared" ref="Y42:Y45" si="50">IF(J42="","",IF(J42&gt;=161,5,IF(J42&gt;=65,4,IF(J42&gt;=20,3,IF(J42&gt;=9,2,1)))))</f>
        <v/>
      </c>
      <c r="Z42" s="196"/>
      <c r="AA42" s="418"/>
      <c r="AB42" s="418"/>
      <c r="AC42" s="420"/>
      <c r="AD42" s="667"/>
      <c r="AE42" s="651"/>
      <c r="AF42" s="314"/>
      <c r="AG42" s="8"/>
      <c r="AH42" s="8">
        <f t="shared" ref="AH42:AH45" si="51">IF(ISERROR(AU42*AV42),"",AU42*AV42)</f>
        <v>0</v>
      </c>
      <c r="AI42" s="652"/>
    </row>
    <row r="43" spans="1:35">
      <c r="A43" s="261"/>
      <c r="B43" s="8"/>
      <c r="C43" s="255"/>
      <c r="D43" s="8"/>
      <c r="E43" s="266"/>
      <c r="F43" s="267"/>
      <c r="G43" s="321"/>
      <c r="H43" s="7"/>
      <c r="I43" s="8"/>
      <c r="J43" s="8" t="str">
        <f t="shared" si="46"/>
        <v/>
      </c>
      <c r="K43" s="14" t="str">
        <f>IF(ISERROR(VLOOKUP(Y43,'Directive OSH09 (FR)'!$T$6:$U$10,2,FALSE)),"",VLOOKUP(Y43,'Directive OSH09 (FR)'!$T$6:$U$10,2,FALSE))</f>
        <v/>
      </c>
      <c r="L43" s="126"/>
      <c r="M43" s="127"/>
      <c r="N43" s="27"/>
      <c r="O43" s="27"/>
      <c r="P43" s="27"/>
      <c r="Q43" s="57"/>
      <c r="R43" s="35"/>
      <c r="S43" s="7">
        <f t="shared" si="47"/>
        <v>0</v>
      </c>
      <c r="T43" s="35">
        <f t="shared" si="47"/>
        <v>0</v>
      </c>
      <c r="U43" s="3">
        <f t="shared" si="48"/>
        <v>0</v>
      </c>
      <c r="V43" s="163">
        <f t="shared" si="49"/>
        <v>0</v>
      </c>
      <c r="W43" s="162" t="str">
        <f>IF(ISERROR(VLOOKUP(H43,'Directive OSH09 (FR)'!$O$6:$P$10,2,FALSE)),"",VLOOKUP(H43,'Directive OSH09 (FR)'!$O$6:$P$10,2,FALSE))</f>
        <v/>
      </c>
      <c r="X43" s="3" t="str">
        <f>IF(ISERROR(VLOOKUP(I43,'Directive OSH09 (FR)'!$O$13:$P$17,2,FALSE)),"",VLOOKUP(I43,'Directive OSH09 (FR)'!$O$13:$P$17,2,FALSE))</f>
        <v/>
      </c>
      <c r="Y43" s="3" t="str">
        <f t="shared" si="50"/>
        <v/>
      </c>
      <c r="Z43" s="196"/>
      <c r="AA43" s="418"/>
      <c r="AB43" s="418"/>
      <c r="AC43" s="420"/>
      <c r="AD43" s="667"/>
      <c r="AE43" s="651"/>
      <c r="AF43" s="314"/>
      <c r="AG43" s="8"/>
      <c r="AH43" s="8">
        <f t="shared" si="51"/>
        <v>0</v>
      </c>
      <c r="AI43" s="652"/>
    </row>
    <row r="44" spans="1:35">
      <c r="A44" s="261"/>
      <c r="B44" s="8"/>
      <c r="C44" s="255"/>
      <c r="D44" s="8"/>
      <c r="E44" s="266"/>
      <c r="F44" s="267"/>
      <c r="G44" s="321"/>
      <c r="H44" s="7"/>
      <c r="I44" s="8"/>
      <c r="J44" s="8" t="str">
        <f t="shared" si="46"/>
        <v/>
      </c>
      <c r="K44" s="14" t="str">
        <f>IF(ISERROR(VLOOKUP(Y44,'Directive OSH09 (FR)'!$T$6:$U$10,2,FALSE)),"",VLOOKUP(Y44,'Directive OSH09 (FR)'!$T$6:$U$10,2,FALSE))</f>
        <v/>
      </c>
      <c r="L44" s="126"/>
      <c r="M44" s="127"/>
      <c r="N44" s="27"/>
      <c r="O44" s="27"/>
      <c r="P44" s="27"/>
      <c r="Q44" s="57"/>
      <c r="R44" s="35"/>
      <c r="S44" s="7">
        <f t="shared" si="47"/>
        <v>0</v>
      </c>
      <c r="T44" s="35">
        <f t="shared" si="47"/>
        <v>0</v>
      </c>
      <c r="U44" s="3">
        <f t="shared" si="48"/>
        <v>0</v>
      </c>
      <c r="V44" s="163">
        <f t="shared" si="49"/>
        <v>0</v>
      </c>
      <c r="W44" s="162" t="str">
        <f>IF(ISERROR(VLOOKUP(H44,'Directive OSH09 (FR)'!$O$6:$P$10,2,FALSE)),"",VLOOKUP(H44,'Directive OSH09 (FR)'!$O$6:$P$10,2,FALSE))</f>
        <v/>
      </c>
      <c r="X44" s="3" t="str">
        <f>IF(ISERROR(VLOOKUP(I44,'Directive OSH09 (FR)'!$O$13:$P$17,2,FALSE)),"",VLOOKUP(I44,'Directive OSH09 (FR)'!$O$13:$P$17,2,FALSE))</f>
        <v/>
      </c>
      <c r="Y44" s="3" t="str">
        <f t="shared" si="50"/>
        <v/>
      </c>
      <c r="Z44" s="196"/>
      <c r="AA44" s="418"/>
      <c r="AB44" s="418"/>
      <c r="AC44" s="420"/>
      <c r="AD44" s="667"/>
      <c r="AE44" s="651"/>
      <c r="AF44" s="314"/>
      <c r="AG44" s="8"/>
      <c r="AH44" s="8">
        <f t="shared" si="51"/>
        <v>0</v>
      </c>
      <c r="AI44" s="652"/>
    </row>
    <row r="45" spans="1:35" ht="9" customHeight="1">
      <c r="A45" s="405"/>
      <c r="B45" s="62"/>
      <c r="C45" s="306"/>
      <c r="D45" s="62"/>
      <c r="E45" s="293"/>
      <c r="F45" s="282"/>
      <c r="G45" s="458"/>
      <c r="H45" s="61"/>
      <c r="I45" s="62"/>
      <c r="J45" s="62" t="str">
        <f t="shared" si="46"/>
        <v/>
      </c>
      <c r="K45" s="63" t="str">
        <f>IF(ISERROR(VLOOKUP(Y45,'Directive OSH09 (FR)'!$T$6:$U$10,2,FALSE)),"",VLOOKUP(Y45,'Directive OSH09 (FR)'!$T$6:$U$10,2,FALSE))</f>
        <v/>
      </c>
      <c r="L45" s="61"/>
      <c r="M45" s="64"/>
      <c r="N45" s="64"/>
      <c r="O45" s="64"/>
      <c r="P45" s="64"/>
      <c r="Q45" s="65"/>
      <c r="R45" s="66"/>
      <c r="S45" s="61">
        <f t="shared" si="47"/>
        <v>0</v>
      </c>
      <c r="T45" s="66">
        <f t="shared" si="47"/>
        <v>0</v>
      </c>
      <c r="U45" s="164">
        <f t="shared" si="48"/>
        <v>0</v>
      </c>
      <c r="V45" s="165">
        <f t="shared" si="49"/>
        <v>0</v>
      </c>
      <c r="W45" s="162" t="str">
        <f>IF(ISERROR(VLOOKUP(H45,'Directive OSH09 (FR)'!$O$6:$P$10,2,FALSE)),"",VLOOKUP(H45,'Directive OSH09 (FR)'!$O$6:$P$10,2,FALSE))</f>
        <v/>
      </c>
      <c r="X45" s="3" t="str">
        <f>IF(ISERROR(VLOOKUP(I45,'Directive OSH09 (FR)'!$O$13:$P$17,2,FALSE)),"",VLOOKUP(I45,'Directive OSH09 (FR)'!$O$13:$P$17,2,FALSE))</f>
        <v/>
      </c>
      <c r="Y45" s="3" t="str">
        <f t="shared" si="50"/>
        <v/>
      </c>
      <c r="Z45" s="196"/>
      <c r="AA45" s="418"/>
      <c r="AB45" s="418"/>
      <c r="AC45" s="420"/>
      <c r="AD45" s="667"/>
      <c r="AE45" s="651"/>
      <c r="AF45" s="642"/>
      <c r="AG45" s="62"/>
      <c r="AH45" s="62">
        <f t="shared" si="51"/>
        <v>0</v>
      </c>
      <c r="AI45" s="652"/>
    </row>
    <row r="46" spans="1:35">
      <c r="A46" s="268" t="s">
        <v>274</v>
      </c>
      <c r="B46" s="391"/>
      <c r="C46" s="391"/>
      <c r="D46" s="391"/>
      <c r="E46" s="292"/>
      <c r="F46" s="281"/>
      <c r="G46" s="457"/>
      <c r="H46" s="454"/>
      <c r="I46" s="391"/>
      <c r="J46" s="391">
        <f>IF(SUM(J47:J51)=0,"",MAX(J47:J51))</f>
        <v>16</v>
      </c>
      <c r="K46" s="24" t="str">
        <f>IF(ISERROR(VLOOKUP(Y46,'Directive OSH09 (FR)'!$T$6:$U$10,2,FALSE)),"",VLOOKUP(Y46,'Directive OSH09 (FR)'!$T$6:$U$10,2,FALSE))</f>
        <v>2-Tolérable</v>
      </c>
      <c r="L46" s="43" t="str">
        <f>IF(ISERROR(VLOOKUP($A46,Dangers!$B$4:$G$1001,4,FALSE)),"ERR",IF(ISBLANK(VLOOKUP($A46,Dangers!$B$4:$G$1001,4,FALSE)),"","Yes"))</f>
        <v/>
      </c>
      <c r="M46" s="26" t="str">
        <f>IF(ISERROR(VLOOKUP($A46,Dangers!$B$4:$G$1001,6,FALSE)),"ERR",IF(ISBLANK((VLOOKUP($A46,Dangers!$B$4:$G$1001,6,FALSE))),"","Yes"))</f>
        <v/>
      </c>
      <c r="N46" s="26"/>
      <c r="O46" s="26"/>
      <c r="P46" s="26"/>
      <c r="Q46" s="132" t="str">
        <f>IF(OR(L46="Yes",M46="Yes"),MAX(Q47:Q51),"")</f>
        <v/>
      </c>
      <c r="R46" s="34"/>
      <c r="S46" s="43">
        <f>IF(L46="Yes",IF(SUM(S47:S51)=0,0,1),2)</f>
        <v>2</v>
      </c>
      <c r="T46" s="34">
        <f>IF(M46="Yes",IF(SUM(T47:T51)=0,0,1),2)</f>
        <v>2</v>
      </c>
      <c r="U46" s="160">
        <v>0</v>
      </c>
      <c r="V46" s="161">
        <v>0</v>
      </c>
      <c r="W46" s="162" t="str">
        <f>IF(ISERROR(VLOOKUP(H46,'Directive OSH09 (FR)'!$O$6:$P$10,2,FALSE)),"",VLOOKUP(H46,'Directive OSH09 (FR)'!$O$6:$P$10,2,FALSE))</f>
        <v/>
      </c>
      <c r="X46" s="3" t="str">
        <f>IF(ISERROR(VLOOKUP(I46,'Directive OSH09 (FR)'!$O$13:$P$17,2,FALSE)),"",VLOOKUP(I46,'Directive OSH09 (FR)'!$O$13:$P$17,2,FALSE))</f>
        <v/>
      </c>
      <c r="Y46" s="3">
        <f>IF(J46="","",IF(J46&gt;=161,5,IF(J46&gt;=65,4,IF(J46&gt;=20,3,IF(J46&gt;=9,2,1)))))</f>
        <v>2</v>
      </c>
      <c r="Z46" s="367"/>
      <c r="AA46" s="446"/>
      <c r="AB46" s="446"/>
      <c r="AC46" s="611"/>
      <c r="AD46" s="709"/>
      <c r="AE46" s="702"/>
      <c r="AF46" s="518"/>
      <c r="AG46" s="398"/>
      <c r="AH46" s="398" t="str">
        <f>IF(SUM(AH47:AH51)=0,"",MAX(AH47:AH51))</f>
        <v/>
      </c>
      <c r="AI46" s="703"/>
    </row>
    <row r="47" spans="1:35" ht="25.5">
      <c r="A47" s="260" t="s">
        <v>464</v>
      </c>
      <c r="B47" s="8" t="s">
        <v>465</v>
      </c>
      <c r="C47" s="8" t="s">
        <v>466</v>
      </c>
      <c r="D47" s="8" t="s">
        <v>467</v>
      </c>
      <c r="E47" s="266" t="s">
        <v>39</v>
      </c>
      <c r="F47" s="267">
        <v>6</v>
      </c>
      <c r="G47" s="256" t="s">
        <v>418</v>
      </c>
      <c r="H47" s="7" t="s">
        <v>38</v>
      </c>
      <c r="I47" s="8" t="s">
        <v>47</v>
      </c>
      <c r="J47" s="8">
        <f>IF(ISERROR(W47*X47),"",W47*X47)</f>
        <v>16</v>
      </c>
      <c r="K47" s="14" t="str">
        <f>IF(ISERROR(VLOOKUP(Y47,'Directive OSH09 (FR)'!$T$6:$U$10,2,FALSE)),"",VLOOKUP(Y47,'Directive OSH09 (FR)'!$T$6:$U$10,2,FALSE))</f>
        <v>2-Tolérable</v>
      </c>
      <c r="L47" s="126"/>
      <c r="M47" s="127"/>
      <c r="N47" s="27"/>
      <c r="O47" s="27"/>
      <c r="P47" s="27"/>
      <c r="Q47" s="57"/>
      <c r="R47" s="35"/>
      <c r="S47" s="7">
        <f t="shared" ref="S47:T49" si="52">U47</f>
        <v>1</v>
      </c>
      <c r="T47" s="35">
        <f t="shared" si="52"/>
        <v>1</v>
      </c>
      <c r="U47" s="3">
        <f>IF(A47="",0,IF(Q$47="",1,IF(Q$47+$U$47*365&lt;$U$1,1,0)))</f>
        <v>1</v>
      </c>
      <c r="V47" s="163">
        <f>IF(A47="",0,IF(Q$47="",1,IF(Q$47+$V$47*365&lt;$U$1,1,0)))</f>
        <v>1</v>
      </c>
      <c r="W47" s="162">
        <f>IF(ISERROR(VLOOKUP(H47,'Directive OSH09 (FR)'!$O$6:$P$10,2,FALSE)),"",VLOOKUP(H47,'Directive OSH09 (FR)'!$O$6:$P$10,2,FALSE))</f>
        <v>4</v>
      </c>
      <c r="X47" s="3">
        <f>IF(ISERROR(VLOOKUP(I47,'Directive OSH09 (FR)'!$O$13:$P$17,2,FALSE)),"",VLOOKUP(I47,'Directive OSH09 (FR)'!$O$13:$P$17,2,FALSE))</f>
        <v>4</v>
      </c>
      <c r="Y47" s="3">
        <f>IF(J47="","",IF(J47&gt;=161,5,IF(J47&gt;=65,4,IF(J47&gt;=20,3,IF(J47&gt;=9,2,1)))))</f>
        <v>2</v>
      </c>
      <c r="Z47" s="196" t="s">
        <v>450</v>
      </c>
      <c r="AA47" s="418"/>
      <c r="AB47" s="418"/>
      <c r="AC47" s="420"/>
      <c r="AD47" s="667"/>
      <c r="AE47" s="651"/>
      <c r="AF47" s="314"/>
      <c r="AG47" s="8"/>
      <c r="AH47" s="8">
        <f>IF(ISERROR(AU47*AV47),"",AU47*AV47)</f>
        <v>0</v>
      </c>
      <c r="AI47" s="652"/>
    </row>
    <row r="48" spans="1:35" ht="38.25">
      <c r="A48" s="261" t="s">
        <v>468</v>
      </c>
      <c r="B48" s="8" t="s">
        <v>465</v>
      </c>
      <c r="C48" s="8" t="s">
        <v>469</v>
      </c>
      <c r="D48" s="8" t="s">
        <v>470</v>
      </c>
      <c r="E48" s="266" t="s">
        <v>39</v>
      </c>
      <c r="F48" s="267">
        <v>6</v>
      </c>
      <c r="G48" s="321" t="s">
        <v>471</v>
      </c>
      <c r="H48" s="7" t="s">
        <v>35</v>
      </c>
      <c r="I48" s="8" t="s">
        <v>48</v>
      </c>
      <c r="J48" s="8">
        <f t="shared" ref="J48:J49" si="53">IF(ISERROR(W48*X48),"",W48*X48)</f>
        <v>16</v>
      </c>
      <c r="K48" s="14" t="str">
        <f>IF(ISERROR(VLOOKUP(Y48,'Directive OSH09 (FR)'!$T$6:$U$10,2,FALSE)),"",VLOOKUP(Y48,'Directive OSH09 (FR)'!$T$6:$U$10,2,FALSE))</f>
        <v>2-Tolérable</v>
      </c>
      <c r="L48" s="126"/>
      <c r="M48" s="127"/>
      <c r="N48" s="27"/>
      <c r="O48" s="27"/>
      <c r="P48" s="27"/>
      <c r="Q48" s="57"/>
      <c r="R48" s="35"/>
      <c r="S48" s="7">
        <f t="shared" si="52"/>
        <v>1</v>
      </c>
      <c r="T48" s="35">
        <f t="shared" si="52"/>
        <v>1</v>
      </c>
      <c r="U48" s="3">
        <f>IF(A48="",0,IF(Q$47="",1,IF(Q$47+$U$47*365&lt;$U$1,1,0)))</f>
        <v>1</v>
      </c>
      <c r="V48" s="163">
        <f>IF(A48="",0,IF(Q$47="",1,IF(Q$47+$V$47*365&lt;$U$1,1,0)))</f>
        <v>1</v>
      </c>
      <c r="W48" s="162">
        <f>IF(ISERROR(VLOOKUP(H48,'Directive OSH09 (FR)'!$O$6:$P$10,2,FALSE)),"",VLOOKUP(H48,'Directive OSH09 (FR)'!$O$6:$P$10,2,FALSE))</f>
        <v>2</v>
      </c>
      <c r="X48" s="3">
        <f>IF(ISERROR(VLOOKUP(I48,'Directive OSH09 (FR)'!$O$13:$P$17,2,FALSE)),"",VLOOKUP(I48,'Directive OSH09 (FR)'!$O$13:$P$17,2,FALSE))</f>
        <v>8</v>
      </c>
      <c r="Y48" s="3">
        <f t="shared" ref="Y48:Y49" si="54">IF(J48="","",IF(J48&gt;=161,5,IF(J48&gt;=65,4,IF(J48&gt;=20,3,IF(J48&gt;=9,2,1)))))</f>
        <v>2</v>
      </c>
      <c r="Z48" s="196" t="s">
        <v>450</v>
      </c>
      <c r="AA48" s="418"/>
      <c r="AB48" s="418"/>
      <c r="AC48" s="420"/>
      <c r="AD48" s="667"/>
      <c r="AE48" s="651"/>
      <c r="AF48" s="314"/>
      <c r="AG48" s="8"/>
      <c r="AH48" s="8">
        <f t="shared" ref="AH48:AH49" si="55">IF(ISERROR(AU48*AV48),"",AU48*AV48)</f>
        <v>0</v>
      </c>
      <c r="AI48" s="652"/>
    </row>
    <row r="49" spans="1:35" ht="25.5">
      <c r="A49" s="261" t="s">
        <v>468</v>
      </c>
      <c r="B49" s="8" t="s">
        <v>465</v>
      </c>
      <c r="C49" s="8" t="s">
        <v>469</v>
      </c>
      <c r="D49" s="8" t="s">
        <v>472</v>
      </c>
      <c r="E49" s="266" t="s">
        <v>39</v>
      </c>
      <c r="F49" s="267">
        <v>6</v>
      </c>
      <c r="G49" s="321" t="s">
        <v>471</v>
      </c>
      <c r="H49" s="7" t="s">
        <v>35</v>
      </c>
      <c r="I49" s="8" t="s">
        <v>47</v>
      </c>
      <c r="J49" s="8">
        <f t="shared" si="53"/>
        <v>8</v>
      </c>
      <c r="K49" s="14" t="str">
        <f>IF(ISERROR(VLOOKUP(Y49,'Directive OSH09 (FR)'!$T$6:$U$10,2,FALSE)),"",VLOOKUP(Y49,'Directive OSH09 (FR)'!$T$6:$U$10,2,FALSE))</f>
        <v>1-Negligeable</v>
      </c>
      <c r="L49" s="126"/>
      <c r="M49" s="127"/>
      <c r="N49" s="27"/>
      <c r="O49" s="27"/>
      <c r="P49" s="27"/>
      <c r="Q49" s="57"/>
      <c r="R49" s="35"/>
      <c r="S49" s="7">
        <f t="shared" si="52"/>
        <v>1</v>
      </c>
      <c r="T49" s="35">
        <f t="shared" si="52"/>
        <v>1</v>
      </c>
      <c r="U49" s="3">
        <f>IF(A49="",0,IF(Q$47="",1,IF(Q$47+$U$47*365&lt;$U$1,1,0)))</f>
        <v>1</v>
      </c>
      <c r="V49" s="163">
        <f>IF(A49="",0,IF(Q$47="",1,IF(Q$47+$V$47*365&lt;$U$1,1,0)))</f>
        <v>1</v>
      </c>
      <c r="W49" s="162">
        <f>IF(ISERROR(VLOOKUP(H49,'Directive OSH09 (FR)'!$O$6:$P$10,2,FALSE)),"",VLOOKUP(H49,'Directive OSH09 (FR)'!$O$6:$P$10,2,FALSE))</f>
        <v>2</v>
      </c>
      <c r="X49" s="3">
        <f>IF(ISERROR(VLOOKUP(I49,'Directive OSH09 (FR)'!$O$13:$P$17,2,FALSE)),"",VLOOKUP(I49,'Directive OSH09 (FR)'!$O$13:$P$17,2,FALSE))</f>
        <v>4</v>
      </c>
      <c r="Y49" s="3">
        <f t="shared" si="54"/>
        <v>1</v>
      </c>
      <c r="Z49" s="196" t="s">
        <v>450</v>
      </c>
      <c r="AA49" s="418"/>
      <c r="AB49" s="418"/>
      <c r="AC49" s="420"/>
      <c r="AD49" s="667"/>
      <c r="AE49" s="651"/>
      <c r="AF49" s="314"/>
      <c r="AG49" s="8"/>
      <c r="AH49" s="8">
        <f t="shared" si="55"/>
        <v>0</v>
      </c>
      <c r="AI49" s="652"/>
    </row>
    <row r="50" spans="1:35">
      <c r="A50" s="261"/>
      <c r="B50" s="8"/>
      <c r="C50" s="8"/>
      <c r="D50" s="8"/>
      <c r="E50" s="266"/>
      <c r="F50" s="267"/>
      <c r="G50" s="321"/>
      <c r="H50" s="7"/>
      <c r="I50" s="8"/>
      <c r="J50" s="8" t="str">
        <f t="shared" ref="J50:J51" si="56">IF(ISERROR(W50*X50),"",W50*X50)</f>
        <v/>
      </c>
      <c r="K50" s="14" t="str">
        <f>IF(ISERROR(VLOOKUP(Y50,'Directive OSH09 (FR)'!$T$6:$U$10,2,FALSE)),"",VLOOKUP(Y50,'Directive OSH09 (FR)'!$T$6:$U$10,2,FALSE))</f>
        <v/>
      </c>
      <c r="L50" s="126"/>
      <c r="M50" s="127"/>
      <c r="N50" s="27"/>
      <c r="O50" s="27"/>
      <c r="P50" s="27"/>
      <c r="Q50" s="57"/>
      <c r="R50" s="35"/>
      <c r="S50" s="7">
        <f t="shared" ref="S50:T51" si="57">U50</f>
        <v>0</v>
      </c>
      <c r="T50" s="35">
        <f t="shared" si="57"/>
        <v>0</v>
      </c>
      <c r="U50" s="3">
        <f t="shared" ref="U50:U51" si="58">IF(A50="",0,IF(Q$46="",1,IF(Q$46+$U$46*365&lt;$U$1,1,0)))</f>
        <v>0</v>
      </c>
      <c r="V50" s="163">
        <f t="shared" ref="V50:V51" si="59">IF(A50="",0,IF(Q$46="",1,IF(Q$46+$V$46*365&lt;$U$1,1,0)))</f>
        <v>0</v>
      </c>
      <c r="W50" s="162" t="str">
        <f>IF(ISERROR(VLOOKUP(H50,'Directive OSH09 (FR)'!$O$6:$P$10,2,FALSE)),"",VLOOKUP(H50,'Directive OSH09 (FR)'!$O$6:$P$10,2,FALSE))</f>
        <v/>
      </c>
      <c r="X50" s="3" t="str">
        <f>IF(ISERROR(VLOOKUP(I50,'Directive OSH09 (FR)'!$O$13:$P$17,2,FALSE)),"",VLOOKUP(I50,'Directive OSH09 (FR)'!$O$13:$P$17,2,FALSE))</f>
        <v/>
      </c>
      <c r="Y50" s="3" t="str">
        <f t="shared" ref="Y50:Y51" si="60">IF(J50="","",IF(J50&gt;=161,5,IF(J50&gt;=65,4,IF(J50&gt;=20,3,IF(J50&gt;=9,2,1)))))</f>
        <v/>
      </c>
      <c r="Z50" s="196"/>
      <c r="AA50" s="418"/>
      <c r="AB50" s="418"/>
      <c r="AC50" s="420"/>
      <c r="AD50" s="667"/>
      <c r="AE50" s="651"/>
      <c r="AF50" s="314"/>
      <c r="AG50" s="8"/>
      <c r="AH50" s="8">
        <f t="shared" ref="AH50:AH51" si="61">IF(ISERROR(AU50*AV50),"",AU50*AV50)</f>
        <v>0</v>
      </c>
      <c r="AI50" s="652"/>
    </row>
    <row r="51" spans="1:35" ht="9.9499999999999993" customHeight="1">
      <c r="A51" s="405"/>
      <c r="B51" s="62"/>
      <c r="C51" s="62"/>
      <c r="D51" s="62"/>
      <c r="E51" s="293"/>
      <c r="F51" s="282"/>
      <c r="G51" s="458"/>
      <c r="H51" s="61"/>
      <c r="I51" s="62"/>
      <c r="J51" s="62" t="str">
        <f t="shared" si="56"/>
        <v/>
      </c>
      <c r="K51" s="63" t="str">
        <f>IF(ISERROR(VLOOKUP(Y51,'Directive OSH09 (FR)'!$T$6:$U$10,2,FALSE)),"",VLOOKUP(Y51,'Directive OSH09 (FR)'!$T$6:$U$10,2,FALSE))</f>
        <v/>
      </c>
      <c r="L51" s="61"/>
      <c r="M51" s="64"/>
      <c r="N51" s="64"/>
      <c r="O51" s="64"/>
      <c r="P51" s="64"/>
      <c r="Q51" s="65"/>
      <c r="R51" s="66"/>
      <c r="S51" s="61">
        <f t="shared" si="57"/>
        <v>0</v>
      </c>
      <c r="T51" s="66">
        <f t="shared" si="57"/>
        <v>0</v>
      </c>
      <c r="U51" s="164">
        <f t="shared" si="58"/>
        <v>0</v>
      </c>
      <c r="V51" s="165">
        <f t="shared" si="59"/>
        <v>0</v>
      </c>
      <c r="W51" s="162" t="str">
        <f>IF(ISERROR(VLOOKUP(H51,'Directive OSH09 (FR)'!$O$6:$P$10,2,FALSE)),"",VLOOKUP(H51,'Directive OSH09 (FR)'!$O$6:$P$10,2,FALSE))</f>
        <v/>
      </c>
      <c r="X51" s="3" t="str">
        <f>IF(ISERROR(VLOOKUP(I51,'Directive OSH09 (FR)'!$O$13:$P$17,2,FALSE)),"",VLOOKUP(I51,'Directive OSH09 (FR)'!$O$13:$P$17,2,FALSE))</f>
        <v/>
      </c>
      <c r="Y51" s="3" t="str">
        <f t="shared" si="60"/>
        <v/>
      </c>
      <c r="Z51" s="196"/>
      <c r="AA51" s="418"/>
      <c r="AB51" s="418"/>
      <c r="AC51" s="420"/>
      <c r="AD51" s="667"/>
      <c r="AE51" s="651"/>
      <c r="AF51" s="642"/>
      <c r="AG51" s="62"/>
      <c r="AH51" s="62">
        <f t="shared" si="61"/>
        <v>0</v>
      </c>
      <c r="AI51" s="652"/>
    </row>
    <row r="52" spans="1:35" ht="14.25">
      <c r="A52" s="354" t="s">
        <v>275</v>
      </c>
      <c r="B52" s="391"/>
      <c r="C52" s="391"/>
      <c r="D52" s="391"/>
      <c r="E52" s="292"/>
      <c r="F52" s="281"/>
      <c r="G52" s="457"/>
      <c r="H52" s="454"/>
      <c r="I52" s="391"/>
      <c r="J52" s="391">
        <f>IF(SUM(J53:J57)=0,"",MAX(J53:J57))</f>
        <v>16</v>
      </c>
      <c r="K52" s="24" t="str">
        <f>IF(ISERROR(VLOOKUP(Y52,'Directive OSH09 (FR)'!$T$6:$U$10,2,FALSE)),"",VLOOKUP(Y52,'Directive OSH09 (FR)'!$T$6:$U$10,2,FALSE))</f>
        <v>2-Tolérable</v>
      </c>
      <c r="L52" s="43" t="str">
        <f>IF(ISERROR(VLOOKUP($A52,Dangers!$B$4:$G$1001,4,FALSE)),"ERR",IF(ISBLANK(VLOOKUP($A52,Dangers!$B$4:$G$1001,4,FALSE)),"","Yes"))</f>
        <v>Yes</v>
      </c>
      <c r="M52" s="26" t="str">
        <f>IF(ISERROR(VLOOKUP($A52,Dangers!$B$4:$G$1001,6,FALSE)),"ERR",IF(ISBLANK((VLOOKUP($A52,Dangers!$B$4:$G$1001,6,FALSE))),"","Yes"))</f>
        <v>Yes</v>
      </c>
      <c r="N52" s="26"/>
      <c r="O52" s="26"/>
      <c r="P52" s="26"/>
      <c r="Q52" s="132">
        <f>IF(OR(L52="Yes",M52="Yes"),MAX(Q53:Q57),"")</f>
        <v>0</v>
      </c>
      <c r="R52" s="34"/>
      <c r="S52" s="43">
        <f ca="1">IF(L52="Yes",IF(SUM(S53:S57)=0,0,1),2)</f>
        <v>1</v>
      </c>
      <c r="T52" s="34">
        <f ca="1">IF(M52="Yes",IF(SUM(T53:T57)=0,0,1),2)</f>
        <v>1</v>
      </c>
      <c r="U52" s="160">
        <v>2</v>
      </c>
      <c r="V52" s="161">
        <v>2</v>
      </c>
      <c r="W52" s="162" t="str">
        <f>IF(ISERROR(VLOOKUP(H52,'Directive OSH09 (FR)'!$O$6:$P$10,2,FALSE)),"",VLOOKUP(H52,'Directive OSH09 (FR)'!$O$6:$P$10,2,FALSE))</f>
        <v/>
      </c>
      <c r="X52" s="3" t="str">
        <f>IF(ISERROR(VLOOKUP(I52,'Directive OSH09 (FR)'!$O$13:$P$17,2,FALSE)),"",VLOOKUP(I52,'Directive OSH09 (FR)'!$O$13:$P$17,2,FALSE))</f>
        <v/>
      </c>
      <c r="Y52" s="3">
        <f>IF(J52="","",IF(J52&gt;=161,5,IF(J52&gt;=65,4,IF(J52&gt;=20,3,IF(J52&gt;=9,2,1)))))</f>
        <v>2</v>
      </c>
      <c r="Z52" s="367"/>
      <c r="AA52" s="446"/>
      <c r="AB52" s="446"/>
      <c r="AC52" s="611"/>
      <c r="AD52" s="709"/>
      <c r="AE52" s="702"/>
      <c r="AF52" s="518"/>
      <c r="AG52" s="398"/>
      <c r="AH52" s="398" t="str">
        <f>IF(SUM(AH53:AH57)=0,"",MAX(AH53:AH57))</f>
        <v/>
      </c>
      <c r="AI52" s="703"/>
    </row>
    <row r="53" spans="1:35" ht="191.25">
      <c r="A53" s="260" t="s">
        <v>473</v>
      </c>
      <c r="B53" s="255" t="s">
        <v>474</v>
      </c>
      <c r="C53" s="255" t="s">
        <v>475</v>
      </c>
      <c r="D53" s="255" t="s">
        <v>1323</v>
      </c>
      <c r="E53" s="266" t="s">
        <v>36</v>
      </c>
      <c r="F53" s="267">
        <v>6</v>
      </c>
      <c r="G53" s="256" t="s">
        <v>476</v>
      </c>
      <c r="H53" s="7" t="s">
        <v>35</v>
      </c>
      <c r="I53" s="8" t="s">
        <v>48</v>
      </c>
      <c r="J53" s="8">
        <f>IF(ISERROR(W53*X53),"",W53*X53)</f>
        <v>16</v>
      </c>
      <c r="K53" s="14" t="str">
        <f>IF(ISERROR(VLOOKUP(Y53,'Directive OSH09 (FR)'!$T$6:$U$10,2,FALSE)),"",VLOOKUP(Y53,'Directive OSH09 (FR)'!$T$6:$U$10,2,FALSE))</f>
        <v>2-Tolérable</v>
      </c>
      <c r="L53" s="126"/>
      <c r="M53" s="127"/>
      <c r="N53" s="27"/>
      <c r="O53" s="27"/>
      <c r="P53" s="27"/>
      <c r="Q53" s="57"/>
      <c r="R53" s="35"/>
      <c r="S53" s="7">
        <f t="shared" ref="S53:T55" ca="1" si="62">U53</f>
        <v>1</v>
      </c>
      <c r="T53" s="35">
        <f t="shared" ca="1" si="62"/>
        <v>1</v>
      </c>
      <c r="U53" s="3">
        <f ca="1">IF(A53="",0,IF(Q$52="",1,IF(Q$52+$U$52*365&lt;$U$1,1,0)))</f>
        <v>1</v>
      </c>
      <c r="V53" s="163">
        <f ca="1">IF(A53="",0,IF(Q$52="",1,IF(Q$52+$V$52*365&lt;$U$1,1,0)))</f>
        <v>1</v>
      </c>
      <c r="W53" s="162">
        <f>IF(ISERROR(VLOOKUP(H53,'Directive OSH09 (FR)'!$O$6:$P$10,2,FALSE)),"",VLOOKUP(H53,'Directive OSH09 (FR)'!$O$6:$P$10,2,FALSE))</f>
        <v>2</v>
      </c>
      <c r="X53" s="3">
        <f>IF(ISERROR(VLOOKUP(I53,'Directive OSH09 (FR)'!$O$13:$P$17,2,FALSE)),"",VLOOKUP(I53,'Directive OSH09 (FR)'!$O$13:$P$17,2,FALSE))</f>
        <v>8</v>
      </c>
      <c r="Y53" s="3">
        <f>IF(J53="","",IF(J53&gt;=161,5,IF(J53&gt;=65,4,IF(J53&gt;=20,3,IF(J53&gt;=9,2,1)))))</f>
        <v>2</v>
      </c>
      <c r="Z53" s="210" t="s">
        <v>477</v>
      </c>
      <c r="AA53" s="425" t="s">
        <v>478</v>
      </c>
      <c r="AB53" s="418"/>
      <c r="AC53" s="420"/>
      <c r="AD53" s="667"/>
      <c r="AE53" s="651"/>
      <c r="AF53" s="314"/>
      <c r="AG53" s="8"/>
      <c r="AH53" s="8">
        <f>IF(ISERROR(AU53*AV53),"",AU53*AV53)</f>
        <v>0</v>
      </c>
      <c r="AI53" s="652"/>
    </row>
    <row r="54" spans="1:35" ht="140.25" customHeight="1">
      <c r="A54" s="261" t="s">
        <v>473</v>
      </c>
      <c r="B54" s="255" t="s">
        <v>479</v>
      </c>
      <c r="C54" s="255" t="s">
        <v>480</v>
      </c>
      <c r="D54" s="255" t="s">
        <v>1324</v>
      </c>
      <c r="E54" s="266" t="s">
        <v>36</v>
      </c>
      <c r="F54" s="267">
        <v>6</v>
      </c>
      <c r="G54" s="256" t="s">
        <v>476</v>
      </c>
      <c r="H54" s="7" t="s">
        <v>35</v>
      </c>
      <c r="I54" s="8" t="s">
        <v>48</v>
      </c>
      <c r="J54" s="8">
        <f t="shared" ref="J54:J55" si="63">IF(ISERROR(W54*X54),"",W54*X54)</f>
        <v>16</v>
      </c>
      <c r="K54" s="14" t="str">
        <f>IF(ISERROR(VLOOKUP(Y54,'Directive OSH09 (FR)'!$T$6:$U$10,2,FALSE)),"",VLOOKUP(Y54,'Directive OSH09 (FR)'!$T$6:$U$10,2,FALSE))</f>
        <v>2-Tolérable</v>
      </c>
      <c r="L54" s="126"/>
      <c r="M54" s="127"/>
      <c r="N54" s="175"/>
      <c r="O54" s="27"/>
      <c r="P54" s="27"/>
      <c r="Q54" s="57"/>
      <c r="R54" s="35"/>
      <c r="S54" s="7">
        <f t="shared" ca="1" si="62"/>
        <v>1</v>
      </c>
      <c r="T54" s="35">
        <f t="shared" ca="1" si="62"/>
        <v>1</v>
      </c>
      <c r="U54" s="3">
        <f ca="1">IF(A54="",0,IF(Q$52="",1,IF(Q$52+$U$52*365&lt;$U$1,1,0)))</f>
        <v>1</v>
      </c>
      <c r="V54" s="163">
        <f ca="1">IF(A54="",0,IF(Q$52="",1,IF(Q$52+$V$52*365&lt;$U$1,1,0)))</f>
        <v>1</v>
      </c>
      <c r="W54" s="162">
        <f>IF(ISERROR(VLOOKUP(H54,'Directive OSH09 (FR)'!$O$6:$P$10,2,FALSE)),"",VLOOKUP(H54,'Directive OSH09 (FR)'!$O$6:$P$10,2,FALSE))</f>
        <v>2</v>
      </c>
      <c r="X54" s="3">
        <f>IF(ISERROR(VLOOKUP(I54,'Directive OSH09 (FR)'!$O$13:$P$17,2,FALSE)),"",VLOOKUP(I54,'Directive OSH09 (FR)'!$O$13:$P$17,2,FALSE))</f>
        <v>8</v>
      </c>
      <c r="Y54" s="3">
        <f t="shared" ref="Y54:Y55" si="64">IF(J54="","",IF(J54&gt;=161,5,IF(J54&gt;=65,4,IF(J54&gt;=20,3,IF(J54&gt;=9,2,1)))))</f>
        <v>2</v>
      </c>
      <c r="Z54" s="210" t="s">
        <v>481</v>
      </c>
      <c r="AA54" s="425" t="s">
        <v>478</v>
      </c>
      <c r="AB54" s="418"/>
      <c r="AC54" s="420"/>
      <c r="AD54" s="667"/>
      <c r="AE54" s="651"/>
      <c r="AF54" s="314"/>
      <c r="AG54" s="8"/>
      <c r="AH54" s="8">
        <f t="shared" ref="AH54:AH55" si="65">IF(ISERROR(AU54*AV54),"",AU54*AV54)</f>
        <v>0</v>
      </c>
      <c r="AI54" s="647"/>
    </row>
    <row r="55" spans="1:35" ht="102">
      <c r="A55" s="260" t="s">
        <v>482</v>
      </c>
      <c r="B55" s="8" t="s">
        <v>483</v>
      </c>
      <c r="C55" s="255" t="s">
        <v>484</v>
      </c>
      <c r="D55" s="255" t="s">
        <v>1325</v>
      </c>
      <c r="E55" s="266" t="s">
        <v>36</v>
      </c>
      <c r="F55" s="267">
        <v>6</v>
      </c>
      <c r="G55" s="256" t="s">
        <v>476</v>
      </c>
      <c r="H55" s="7" t="s">
        <v>35</v>
      </c>
      <c r="I55" s="8" t="s">
        <v>47</v>
      </c>
      <c r="J55" s="8">
        <f t="shared" si="63"/>
        <v>8</v>
      </c>
      <c r="K55" s="14" t="str">
        <f>IF(ISERROR(VLOOKUP(Y55,'Directive OSH09 (FR)'!$T$6:$U$10,2,FALSE)),"",VLOOKUP(Y55,'Directive OSH09 (FR)'!$T$6:$U$10,2,FALSE))</f>
        <v>1-Negligeable</v>
      </c>
      <c r="L55" s="126"/>
      <c r="M55" s="127"/>
      <c r="N55" s="27"/>
      <c r="O55" s="27"/>
      <c r="P55" s="27"/>
      <c r="Q55" s="57"/>
      <c r="R55" s="35"/>
      <c r="S55" s="7">
        <f t="shared" ca="1" si="62"/>
        <v>1</v>
      </c>
      <c r="T55" s="35">
        <f t="shared" ca="1" si="62"/>
        <v>1</v>
      </c>
      <c r="U55" s="3">
        <f ca="1">IF(A55="",0,IF(Q$52="",1,IF(Q$52+$U$52*365&lt;$U$1,1,0)))</f>
        <v>1</v>
      </c>
      <c r="V55" s="163">
        <f ca="1">IF(A55="",0,IF(Q$52="",1,IF(Q$52+$V$52*365&lt;$U$1,1,0)))</f>
        <v>1</v>
      </c>
      <c r="W55" s="162">
        <f>IF(ISERROR(VLOOKUP(H55,'Directive OSH09 (FR)'!$O$6:$P$10,2,FALSE)),"",VLOOKUP(H55,'Directive OSH09 (FR)'!$O$6:$P$10,2,FALSE))</f>
        <v>2</v>
      </c>
      <c r="X55" s="3">
        <f>IF(ISERROR(VLOOKUP(I55,'Directive OSH09 (FR)'!$O$13:$P$17,2,FALSE)),"",VLOOKUP(I55,'Directive OSH09 (FR)'!$O$13:$P$17,2,FALSE))</f>
        <v>4</v>
      </c>
      <c r="Y55" s="3">
        <f t="shared" si="64"/>
        <v>1</v>
      </c>
      <c r="Z55" s="196"/>
      <c r="AA55" s="418"/>
      <c r="AB55" s="418"/>
      <c r="AC55" s="420"/>
      <c r="AD55" s="667"/>
      <c r="AE55" s="651"/>
      <c r="AF55" s="314"/>
      <c r="AG55" s="8"/>
      <c r="AH55" s="8">
        <f t="shared" si="65"/>
        <v>0</v>
      </c>
      <c r="AI55" s="652"/>
    </row>
    <row r="56" spans="1:35">
      <c r="A56" s="261"/>
      <c r="B56" s="8"/>
      <c r="C56" s="8"/>
      <c r="D56" s="8"/>
      <c r="E56" s="266"/>
      <c r="F56" s="267"/>
      <c r="G56" s="321"/>
      <c r="H56" s="7"/>
      <c r="I56" s="8"/>
      <c r="J56" s="8" t="str">
        <f t="shared" ref="J56:J57" si="66">IF(ISERROR(W56*X56),"",W56*X56)</f>
        <v/>
      </c>
      <c r="K56" s="14" t="str">
        <f>IF(ISERROR(VLOOKUP(Y56,'Directive OSH09 (FR)'!$T$6:$U$10,2,FALSE)),"",VLOOKUP(Y56,'Directive OSH09 (FR)'!$T$6:$U$10,2,FALSE))</f>
        <v/>
      </c>
      <c r="L56" s="126"/>
      <c r="M56" s="127"/>
      <c r="N56" s="27"/>
      <c r="O56" s="27"/>
      <c r="P56" s="27"/>
      <c r="Q56" s="57"/>
      <c r="R56" s="35"/>
      <c r="S56" s="7">
        <f t="shared" ref="S56:T57" si="67">U56</f>
        <v>0</v>
      </c>
      <c r="T56" s="35">
        <f t="shared" si="67"/>
        <v>0</v>
      </c>
      <c r="U56" s="3">
        <f t="shared" ref="U56:U57" si="68">IF(A56="",0,IF(Q$52="",1,IF(Q$52+$U$52*365&lt;$U$1,1,0)))</f>
        <v>0</v>
      </c>
      <c r="V56" s="163">
        <f t="shared" ref="V56:V57" si="69">IF(A56="",0,IF(Q$52="",1,IF(Q$52+$V$52*365&lt;$U$1,1,0)))</f>
        <v>0</v>
      </c>
      <c r="W56" s="162" t="str">
        <f>IF(ISERROR(VLOOKUP(H56,'Directive OSH09 (FR)'!$O$6:$P$10,2,FALSE)),"",VLOOKUP(H56,'Directive OSH09 (FR)'!$O$6:$P$10,2,FALSE))</f>
        <v/>
      </c>
      <c r="X56" s="3" t="str">
        <f>IF(ISERROR(VLOOKUP(I56,'Directive OSH09 (FR)'!$O$13:$P$17,2,FALSE)),"",VLOOKUP(I56,'Directive OSH09 (FR)'!$O$13:$P$17,2,FALSE))</f>
        <v/>
      </c>
      <c r="Y56" s="3" t="str">
        <f t="shared" ref="Y56:Y57" si="70">IF(J56="","",IF(J56&gt;=161,5,IF(J56&gt;=65,4,IF(J56&gt;=20,3,IF(J56&gt;=9,2,1)))))</f>
        <v/>
      </c>
      <c r="Z56" s="196"/>
      <c r="AA56" s="418"/>
      <c r="AB56" s="418"/>
      <c r="AC56" s="420"/>
      <c r="AD56" s="667"/>
      <c r="AE56" s="651"/>
      <c r="AF56" s="314"/>
      <c r="AG56" s="8"/>
      <c r="AH56" s="8">
        <f t="shared" ref="AH56:AH57" si="71">IF(ISERROR(AU56*AV56),"",AU56*AV56)</f>
        <v>0</v>
      </c>
      <c r="AI56" s="652"/>
    </row>
    <row r="57" spans="1:35" ht="12.6" customHeight="1">
      <c r="A57" s="405"/>
      <c r="B57" s="62"/>
      <c r="C57" s="62"/>
      <c r="D57" s="62"/>
      <c r="E57" s="293"/>
      <c r="F57" s="282"/>
      <c r="G57" s="458"/>
      <c r="H57" s="61"/>
      <c r="I57" s="62"/>
      <c r="J57" s="62" t="str">
        <f t="shared" si="66"/>
        <v/>
      </c>
      <c r="K57" s="63" t="str">
        <f>IF(ISERROR(VLOOKUP(Y57,'Directive OSH09 (FR)'!$T$6:$U$10,2,FALSE)),"",VLOOKUP(Y57,'Directive OSH09 (FR)'!$T$6:$U$10,2,FALSE))</f>
        <v/>
      </c>
      <c r="L57" s="61"/>
      <c r="M57" s="64"/>
      <c r="N57" s="64"/>
      <c r="O57" s="64"/>
      <c r="P57" s="64"/>
      <c r="Q57" s="65"/>
      <c r="R57" s="66"/>
      <c r="S57" s="61">
        <f t="shared" si="67"/>
        <v>0</v>
      </c>
      <c r="T57" s="66">
        <f t="shared" si="67"/>
        <v>0</v>
      </c>
      <c r="U57" s="164">
        <f t="shared" si="68"/>
        <v>0</v>
      </c>
      <c r="V57" s="165">
        <f t="shared" si="69"/>
        <v>0</v>
      </c>
      <c r="W57" s="162" t="str">
        <f>IF(ISERROR(VLOOKUP(H57,'Directive OSH09 (FR)'!$O$6:$P$10,2,FALSE)),"",VLOOKUP(H57,'Directive OSH09 (FR)'!$O$6:$P$10,2,FALSE))</f>
        <v/>
      </c>
      <c r="X57" s="3" t="str">
        <f>IF(ISERROR(VLOOKUP(I57,'Directive OSH09 (FR)'!$O$13:$P$17,2,FALSE)),"",VLOOKUP(I57,'Directive OSH09 (FR)'!$O$13:$P$17,2,FALSE))</f>
        <v/>
      </c>
      <c r="Y57" s="3" t="str">
        <f t="shared" si="70"/>
        <v/>
      </c>
      <c r="Z57" s="196"/>
      <c r="AA57" s="418"/>
      <c r="AB57" s="418"/>
      <c r="AC57" s="420"/>
      <c r="AD57" s="667"/>
      <c r="AE57" s="651"/>
      <c r="AF57" s="642"/>
      <c r="AG57" s="62"/>
      <c r="AH57" s="62">
        <f t="shared" si="71"/>
        <v>0</v>
      </c>
      <c r="AI57" s="652"/>
    </row>
    <row r="58" spans="1:35">
      <c r="A58" s="268" t="s">
        <v>278</v>
      </c>
      <c r="B58" s="391"/>
      <c r="C58" s="391"/>
      <c r="D58" s="391"/>
      <c r="E58" s="292"/>
      <c r="F58" s="281"/>
      <c r="G58" s="457"/>
      <c r="H58" s="454"/>
      <c r="I58" s="391"/>
      <c r="J58" s="391">
        <f>IF(SUM(J59:J65)=0,"",MAX(J59:J65))</f>
        <v>32</v>
      </c>
      <c r="K58" s="24" t="str">
        <f>IF(ISERROR(VLOOKUP(Y58,'Directive OSH09 (FR)'!$T$6:$U$10,2,FALSE)),"",VLOOKUP(Y58,'Directive OSH09 (FR)'!$T$6:$U$10,2,FALSE))</f>
        <v>3-Moderé</v>
      </c>
      <c r="L58" s="43" t="str">
        <f>IF(ISERROR(VLOOKUP($A58,Dangers!$B$4:$G$1001,4,FALSE)),"ERR",IF(ISBLANK(VLOOKUP($A58,Dangers!$B$4:$G$1001,4,FALSE)),"","Yes"))</f>
        <v/>
      </c>
      <c r="M58" s="26" t="str">
        <f>IF(ISERROR(VLOOKUP($A58,Dangers!$B$4:$G$1001,6,FALSE)),"ERR",IF(ISBLANK((VLOOKUP($A58,Dangers!$B$4:$G$1001,6,FALSE))),"","Yes"))</f>
        <v/>
      </c>
      <c r="N58" s="26"/>
      <c r="O58" s="26"/>
      <c r="P58" s="26"/>
      <c r="Q58" s="132" t="str">
        <f>IF(OR(L58="Yes",M58="Yes"),MAX(Q59:Q65),"")</f>
        <v/>
      </c>
      <c r="R58" s="34"/>
      <c r="S58" s="43">
        <f>IF(L58="Yes",IF(SUM(S59:S65)=0,0,1),2)</f>
        <v>2</v>
      </c>
      <c r="T58" s="34">
        <f>IF(M58="Yes",IF(SUM(T59:T65)=0,0,1),2)</f>
        <v>2</v>
      </c>
      <c r="U58" s="160">
        <v>0</v>
      </c>
      <c r="V58" s="161">
        <v>0</v>
      </c>
      <c r="W58" s="162" t="str">
        <f>IF(ISERROR(VLOOKUP(H58,'Directive OSH09 (FR)'!$O$6:$P$10,2,FALSE)),"",VLOOKUP(H58,'Directive OSH09 (FR)'!$O$6:$P$10,2,FALSE))</f>
        <v/>
      </c>
      <c r="X58" s="3" t="str">
        <f>IF(ISERROR(VLOOKUP(I58,'Directive OSH09 (FR)'!$O$13:$P$17,2,FALSE)),"",VLOOKUP(I58,'Directive OSH09 (FR)'!$O$13:$P$17,2,FALSE))</f>
        <v/>
      </c>
      <c r="Y58" s="3">
        <f t="shared" ref="Y58:Y64" si="72">IF(J58="","",IF(J58&gt;=161,5,IF(J58&gt;=65,4,IF(J58&gt;=20,3,IF(J58&gt;=9,2,1)))))</f>
        <v>3</v>
      </c>
      <c r="Z58" s="367"/>
      <c r="AA58" s="446"/>
      <c r="AB58" s="446"/>
      <c r="AC58" s="611"/>
      <c r="AD58" s="709"/>
      <c r="AE58" s="702"/>
      <c r="AF58" s="518"/>
      <c r="AG58" s="398"/>
      <c r="AH58" s="398" t="str">
        <f>IF(SUM(AH59:AH65)=0,"",MAX(AH59:AH65))</f>
        <v/>
      </c>
      <c r="AI58" s="703"/>
    </row>
    <row r="59" spans="1:35" ht="25.5">
      <c r="A59" s="261" t="s">
        <v>485</v>
      </c>
      <c r="B59" s="255" t="s">
        <v>486</v>
      </c>
      <c r="C59" s="255" t="s">
        <v>487</v>
      </c>
      <c r="D59" s="530" t="s">
        <v>488</v>
      </c>
      <c r="E59" s="266" t="s">
        <v>39</v>
      </c>
      <c r="F59" s="267">
        <v>6</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ref="S59:T64" si="73">U59</f>
        <v>1</v>
      </c>
      <c r="T59" s="35">
        <f t="shared" si="73"/>
        <v>1</v>
      </c>
      <c r="U59" s="3">
        <f t="shared" ref="U59:U64" si="74">IF(A59="",0,IF(Q$58="",1,IF(Q$58+$U$58*365&lt;$U$1,1,0)))</f>
        <v>1</v>
      </c>
      <c r="V59" s="163">
        <f t="shared" ref="V59:V64" si="75">IF(A59="",0,IF(Q$58="",1,IF(Q$58+$V$58*365&lt;$U$1,1,0)))</f>
        <v>1</v>
      </c>
      <c r="W59" s="162">
        <f>IF(ISERROR(VLOOKUP(H59,'Directive OSH09 (FR)'!$O$6:$P$10,2,FALSE)),"",VLOOKUP(H59,'Directive OSH09 (FR)'!$O$6:$P$10,2,FALSE))</f>
        <v>4</v>
      </c>
      <c r="X59" s="3">
        <f>IF(ISERROR(VLOOKUP(I59,'Directive OSH09 (FR)'!$O$13:$P$17,2,FALSE)),"",VLOOKUP(I59,'Directive OSH09 (FR)'!$O$13:$P$17,2,FALSE))</f>
        <v>8</v>
      </c>
      <c r="Y59" s="3">
        <f t="shared" si="72"/>
        <v>3</v>
      </c>
      <c r="Z59" s="196"/>
      <c r="AA59" s="418"/>
      <c r="AB59" s="418"/>
      <c r="AC59" s="420"/>
      <c r="AD59" s="667"/>
      <c r="AE59" s="651"/>
      <c r="AF59" s="314"/>
      <c r="AG59" s="8"/>
      <c r="AH59" s="8">
        <f>IF(ISERROR(AU59*AV59),"",AU59*AV59)</f>
        <v>0</v>
      </c>
      <c r="AI59" s="653"/>
    </row>
    <row r="60" spans="1:35" ht="38.25">
      <c r="A60" s="261" t="s">
        <v>485</v>
      </c>
      <c r="B60" s="255" t="s">
        <v>490</v>
      </c>
      <c r="C60" s="255" t="s">
        <v>491</v>
      </c>
      <c r="D60" s="442" t="s">
        <v>492</v>
      </c>
      <c r="E60" s="266" t="s">
        <v>39</v>
      </c>
      <c r="F60" s="267">
        <v>6</v>
      </c>
      <c r="G60" s="256" t="s">
        <v>489</v>
      </c>
      <c r="H60" s="7" t="s">
        <v>38</v>
      </c>
      <c r="I60" s="8" t="s">
        <v>48</v>
      </c>
      <c r="J60" s="8">
        <f>IF(ISERROR(W60*X60),"",W60*X60)</f>
        <v>32</v>
      </c>
      <c r="K60" s="14" t="str">
        <f>IF(ISERROR(VLOOKUP(Y60,'Directive OSH09 (FR)'!$T$6:$U$10,2,FALSE)),"",VLOOKUP(Y60,'Directive OSH09 (FR)'!$T$6:$U$10,2,FALSE))</f>
        <v>3-Moderé</v>
      </c>
      <c r="L60" s="126"/>
      <c r="M60" s="127"/>
      <c r="N60" s="27"/>
      <c r="O60" s="27"/>
      <c r="P60" s="27"/>
      <c r="Q60" s="57"/>
      <c r="R60" s="35"/>
      <c r="S60" s="7">
        <f t="shared" si="73"/>
        <v>1</v>
      </c>
      <c r="T60" s="35">
        <f t="shared" si="73"/>
        <v>1</v>
      </c>
      <c r="U60" s="3">
        <f t="shared" si="74"/>
        <v>1</v>
      </c>
      <c r="V60" s="163">
        <f t="shared" si="75"/>
        <v>1</v>
      </c>
      <c r="W60" s="162">
        <f>IF(ISERROR(VLOOKUP(H60,'Directive OSH09 (FR)'!$O$6:$P$10,2,FALSE)),"",VLOOKUP(H60,'Directive OSH09 (FR)'!$O$6:$P$10,2,FALSE))</f>
        <v>4</v>
      </c>
      <c r="X60" s="3">
        <f>IF(ISERROR(VLOOKUP(I60,'Directive OSH09 (FR)'!$O$13:$P$17,2,FALSE)),"",VLOOKUP(I60,'Directive OSH09 (FR)'!$O$13:$P$17,2,FALSE))</f>
        <v>8</v>
      </c>
      <c r="Y60" s="3">
        <f t="shared" si="72"/>
        <v>3</v>
      </c>
      <c r="Z60" s="196"/>
      <c r="AA60" s="418"/>
      <c r="AB60" s="418"/>
      <c r="AC60" s="420"/>
      <c r="AD60" s="667"/>
      <c r="AE60" s="651"/>
      <c r="AF60" s="314"/>
      <c r="AG60" s="8"/>
      <c r="AH60" s="8"/>
      <c r="AI60" s="653"/>
    </row>
    <row r="61" spans="1:35" ht="25.5">
      <c r="A61" s="261" t="s">
        <v>485</v>
      </c>
      <c r="B61" s="8" t="s">
        <v>493</v>
      </c>
      <c r="C61" s="8" t="s">
        <v>494</v>
      </c>
      <c r="D61" s="255" t="s">
        <v>495</v>
      </c>
      <c r="E61" s="266" t="s">
        <v>39</v>
      </c>
      <c r="F61" s="267">
        <v>6</v>
      </c>
      <c r="G61" s="256" t="s">
        <v>489</v>
      </c>
      <c r="H61" s="7" t="s">
        <v>38</v>
      </c>
      <c r="I61" s="8" t="s">
        <v>48</v>
      </c>
      <c r="J61" s="8">
        <f t="shared" ref="J61:J64" si="76">IF(ISERROR(W61*X61),"",W61*X61)</f>
        <v>32</v>
      </c>
      <c r="K61" s="14" t="str">
        <f>IF(ISERROR(VLOOKUP(Y61,'Directive OSH09 (FR)'!$T$6:$U$10,2,FALSE)),"",VLOOKUP(Y61,'Directive OSH09 (FR)'!$T$6:$U$10,2,FALSE))</f>
        <v>3-Moderé</v>
      </c>
      <c r="L61" s="126"/>
      <c r="M61" s="127"/>
      <c r="N61" s="27"/>
      <c r="O61" s="27"/>
      <c r="P61" s="27"/>
      <c r="Q61" s="57"/>
      <c r="R61" s="35"/>
      <c r="S61" s="7">
        <f t="shared" si="73"/>
        <v>1</v>
      </c>
      <c r="T61" s="35">
        <f t="shared" si="73"/>
        <v>1</v>
      </c>
      <c r="U61" s="3">
        <f t="shared" si="74"/>
        <v>1</v>
      </c>
      <c r="V61" s="163">
        <f t="shared" si="75"/>
        <v>1</v>
      </c>
      <c r="W61" s="162">
        <f>IF(ISERROR(VLOOKUP(H61,'Directive OSH09 (FR)'!$O$6:$P$10,2,FALSE)),"",VLOOKUP(H61,'Directive OSH09 (FR)'!$O$6:$P$10,2,FALSE))</f>
        <v>4</v>
      </c>
      <c r="X61" s="3">
        <f>IF(ISERROR(VLOOKUP(I61,'Directive OSH09 (FR)'!$O$13:$P$17,2,FALSE)),"",VLOOKUP(I61,'Directive OSH09 (FR)'!$O$13:$P$17,2,FALSE))</f>
        <v>8</v>
      </c>
      <c r="Y61" s="3">
        <f t="shared" si="72"/>
        <v>3</v>
      </c>
      <c r="Z61" s="196"/>
      <c r="AA61" s="418"/>
      <c r="AB61" s="418"/>
      <c r="AC61" s="420"/>
      <c r="AD61" s="667"/>
      <c r="AE61" s="651"/>
      <c r="AF61" s="314"/>
      <c r="AG61" s="8"/>
      <c r="AH61" s="8">
        <f t="shared" ref="AH61:AH64" si="77">IF(ISERROR(AU61*AV61),"",AU61*AV61)</f>
        <v>0</v>
      </c>
      <c r="AI61" s="652"/>
    </row>
    <row r="62" spans="1:35" ht="25.5">
      <c r="A62" s="261" t="s">
        <v>485</v>
      </c>
      <c r="B62" s="8" t="s">
        <v>496</v>
      </c>
      <c r="C62" s="8" t="s">
        <v>494</v>
      </c>
      <c r="D62" s="255" t="s">
        <v>497</v>
      </c>
      <c r="E62" s="266" t="s">
        <v>36</v>
      </c>
      <c r="F62" s="267">
        <v>6</v>
      </c>
      <c r="G62" s="256" t="s">
        <v>489</v>
      </c>
      <c r="H62" s="7" t="s">
        <v>38</v>
      </c>
      <c r="I62" s="8" t="s">
        <v>48</v>
      </c>
      <c r="J62" s="8">
        <f t="shared" si="76"/>
        <v>32</v>
      </c>
      <c r="K62" s="14" t="str">
        <f>IF(ISERROR(VLOOKUP(Y62,'Directive OSH09 (FR)'!$T$6:$U$10,2,FALSE)),"",VLOOKUP(Y62,'Directive OSH09 (FR)'!$T$6:$U$10,2,FALSE))</f>
        <v>3-Moderé</v>
      </c>
      <c r="L62" s="126"/>
      <c r="M62" s="127"/>
      <c r="N62" s="27"/>
      <c r="O62" s="27"/>
      <c r="P62" s="27"/>
      <c r="Q62" s="57"/>
      <c r="R62" s="35"/>
      <c r="S62" s="7">
        <f t="shared" si="73"/>
        <v>1</v>
      </c>
      <c r="T62" s="35">
        <f t="shared" si="73"/>
        <v>1</v>
      </c>
      <c r="U62" s="3">
        <f t="shared" si="74"/>
        <v>1</v>
      </c>
      <c r="V62" s="163">
        <f t="shared" si="75"/>
        <v>1</v>
      </c>
      <c r="W62" s="162">
        <f>IF(ISERROR(VLOOKUP(H62,'Directive OSH09 (FR)'!$O$6:$P$10,2,FALSE)),"",VLOOKUP(H62,'Directive OSH09 (FR)'!$O$6:$P$10,2,FALSE))</f>
        <v>4</v>
      </c>
      <c r="X62" s="3">
        <f>IF(ISERROR(VLOOKUP(I62,'Directive OSH09 (FR)'!$O$13:$P$17,2,FALSE)),"",VLOOKUP(I62,'Directive OSH09 (FR)'!$O$13:$P$17,2,FALSE))</f>
        <v>8</v>
      </c>
      <c r="Y62" s="3">
        <f t="shared" si="72"/>
        <v>3</v>
      </c>
      <c r="Z62" s="196"/>
      <c r="AA62" s="418"/>
      <c r="AB62" s="418"/>
      <c r="AC62" s="420"/>
      <c r="AD62" s="667"/>
      <c r="AE62" s="651"/>
      <c r="AF62" s="314"/>
      <c r="AG62" s="8"/>
      <c r="AH62" s="8">
        <f t="shared" si="77"/>
        <v>0</v>
      </c>
      <c r="AI62" s="652"/>
    </row>
    <row r="63" spans="1:35" ht="25.5">
      <c r="A63" s="261" t="s">
        <v>485</v>
      </c>
      <c r="B63" s="8" t="s">
        <v>486</v>
      </c>
      <c r="C63" s="8" t="s">
        <v>487</v>
      </c>
      <c r="D63" s="255" t="s">
        <v>498</v>
      </c>
      <c r="E63" s="266" t="s">
        <v>36</v>
      </c>
      <c r="F63" s="267">
        <v>6</v>
      </c>
      <c r="G63" s="256" t="s">
        <v>489</v>
      </c>
      <c r="H63" s="7" t="s">
        <v>38</v>
      </c>
      <c r="I63" s="8" t="s">
        <v>48</v>
      </c>
      <c r="J63" s="8">
        <f>IF(ISERROR(W63*X63),"",W63*X63)</f>
        <v>32</v>
      </c>
      <c r="K63" s="14" t="str">
        <f>IF(ISERROR(VLOOKUP(Y63,'Directive OSH09 (FR)'!$T$6:$U$10,2,FALSE)),"",VLOOKUP(Y63,'Directive OSH09 (FR)'!$T$6:$U$10,2,FALSE))</f>
        <v>3-Moderé</v>
      </c>
      <c r="L63" s="126"/>
      <c r="M63" s="127"/>
      <c r="N63" s="27"/>
      <c r="O63" s="27"/>
      <c r="P63" s="27"/>
      <c r="Q63" s="57"/>
      <c r="R63" s="35"/>
      <c r="S63" s="7">
        <f t="shared" si="73"/>
        <v>1</v>
      </c>
      <c r="T63" s="35">
        <f t="shared" si="73"/>
        <v>1</v>
      </c>
      <c r="U63" s="3">
        <f t="shared" si="74"/>
        <v>1</v>
      </c>
      <c r="V63" s="163">
        <f t="shared" si="75"/>
        <v>1</v>
      </c>
      <c r="W63" s="162">
        <f>IF(ISERROR(VLOOKUP(H63,'Directive OSH09 (FR)'!$O$6:$P$10,2,FALSE)),"",VLOOKUP(H63,'Directive OSH09 (FR)'!$O$6:$P$10,2,FALSE))</f>
        <v>4</v>
      </c>
      <c r="X63" s="3">
        <f>IF(ISERROR(VLOOKUP(I63,'Directive OSH09 (FR)'!$O$13:$P$17,2,FALSE)),"",VLOOKUP(I63,'Directive OSH09 (FR)'!$O$13:$P$17,2,FALSE))</f>
        <v>8</v>
      </c>
      <c r="Y63" s="3">
        <f t="shared" si="72"/>
        <v>3</v>
      </c>
      <c r="Z63" s="196"/>
      <c r="AA63" s="418"/>
      <c r="AB63" s="418"/>
      <c r="AC63" s="420"/>
      <c r="AD63" s="667"/>
      <c r="AE63" s="651"/>
      <c r="AF63" s="314"/>
      <c r="AG63" s="8"/>
      <c r="AH63" s="8"/>
      <c r="AI63" s="652"/>
    </row>
    <row r="64" spans="1:35" ht="25.5">
      <c r="A64" s="261" t="s">
        <v>485</v>
      </c>
      <c r="B64" s="8" t="s">
        <v>496</v>
      </c>
      <c r="C64" s="8" t="s">
        <v>494</v>
      </c>
      <c r="D64" s="90" t="s">
        <v>499</v>
      </c>
      <c r="E64" s="266" t="s">
        <v>39</v>
      </c>
      <c r="F64" s="267">
        <v>6</v>
      </c>
      <c r="G64" s="256" t="s">
        <v>489</v>
      </c>
      <c r="H64" s="7" t="s">
        <v>38</v>
      </c>
      <c r="I64" s="8" t="s">
        <v>48</v>
      </c>
      <c r="J64" s="8">
        <f t="shared" si="76"/>
        <v>32</v>
      </c>
      <c r="K64" s="14" t="str">
        <f>IF(ISERROR(VLOOKUP(Y64,'Directive OSH09 (FR)'!$T$6:$U$10,2,FALSE)),"",VLOOKUP(Y64,'Directive OSH09 (FR)'!$T$6:$U$10,2,FALSE))</f>
        <v>3-Moderé</v>
      </c>
      <c r="L64" s="126"/>
      <c r="M64" s="127"/>
      <c r="N64" s="27"/>
      <c r="O64" s="27"/>
      <c r="P64" s="27"/>
      <c r="Q64" s="57"/>
      <c r="R64" s="35"/>
      <c r="S64" s="7">
        <f t="shared" si="73"/>
        <v>1</v>
      </c>
      <c r="T64" s="35">
        <f t="shared" si="73"/>
        <v>1</v>
      </c>
      <c r="U64" s="3">
        <f t="shared" si="74"/>
        <v>1</v>
      </c>
      <c r="V64" s="163">
        <f t="shared" si="75"/>
        <v>1</v>
      </c>
      <c r="W64" s="162">
        <f>IF(ISERROR(VLOOKUP(H64,'Directive OSH09 (FR)'!$O$6:$P$10,2,FALSE)),"",VLOOKUP(H64,'Directive OSH09 (FR)'!$O$6:$P$10,2,FALSE))</f>
        <v>4</v>
      </c>
      <c r="X64" s="3">
        <f>IF(ISERROR(VLOOKUP(I64,'Directive OSH09 (FR)'!$O$13:$P$17,2,FALSE)),"",VLOOKUP(I64,'Directive OSH09 (FR)'!$O$13:$P$17,2,FALSE))</f>
        <v>8</v>
      </c>
      <c r="Y64" s="3">
        <f t="shared" si="72"/>
        <v>3</v>
      </c>
      <c r="Z64" s="196"/>
      <c r="AA64" s="418"/>
      <c r="AB64" s="418"/>
      <c r="AC64" s="420"/>
      <c r="AD64" s="667"/>
      <c r="AE64" s="651"/>
      <c r="AF64" s="314"/>
      <c r="AG64" s="8"/>
      <c r="AH64" s="8">
        <f t="shared" si="77"/>
        <v>0</v>
      </c>
      <c r="AI64" s="652"/>
    </row>
    <row r="65" spans="1:35">
      <c r="A65" s="405"/>
      <c r="B65" s="62"/>
      <c r="C65" s="62"/>
      <c r="D65" s="62"/>
      <c r="E65" s="293"/>
      <c r="F65" s="282"/>
      <c r="G65" s="458"/>
      <c r="H65" s="61"/>
      <c r="I65" s="62"/>
      <c r="J65" s="62" t="str">
        <f t="shared" ref="J65" si="78">IF(ISERROR(W65*X65),"",W65*X65)</f>
        <v/>
      </c>
      <c r="K65" s="63" t="str">
        <f>IF(ISERROR(VLOOKUP(Y65,'Directive OSH09 (FR)'!$T$6:$U$10,2,FALSE)),"",VLOOKUP(Y65,'Directive OSH09 (FR)'!$T$6:$U$10,2,FALSE))</f>
        <v/>
      </c>
      <c r="L65" s="61"/>
      <c r="M65" s="64"/>
      <c r="N65" s="64"/>
      <c r="O65" s="64"/>
      <c r="P65" s="64"/>
      <c r="Q65" s="65"/>
      <c r="R65" s="66"/>
      <c r="S65" s="61">
        <f t="shared" ref="S65:T65" si="79">U65</f>
        <v>0</v>
      </c>
      <c r="T65" s="66">
        <f t="shared" si="79"/>
        <v>0</v>
      </c>
      <c r="U65" s="164">
        <f t="shared" ref="U65" si="80">IF(A65="",0,IF(Q$58="",1,IF(Q$58+$U$58*365&lt;$U$1,1,0)))</f>
        <v>0</v>
      </c>
      <c r="V65" s="165">
        <f t="shared" ref="V65" si="81">IF(A65="",0,IF(Q$58="",1,IF(Q$58+$V$58*365&lt;$U$1,1,0)))</f>
        <v>0</v>
      </c>
      <c r="W65" s="162" t="str">
        <f>IF(ISERROR(VLOOKUP(H65,'Directive OSH09 (FR)'!$O$6:$P$10,2,FALSE)),"",VLOOKUP(H65,'Directive OSH09 (FR)'!$O$6:$P$10,2,FALSE))</f>
        <v/>
      </c>
      <c r="X65" s="3" t="str">
        <f>IF(ISERROR(VLOOKUP(I65,'Directive OSH09 (FR)'!$O$13:$P$17,2,FALSE)),"",VLOOKUP(I65,'Directive OSH09 (FR)'!$O$13:$P$17,2,FALSE))</f>
        <v/>
      </c>
      <c r="Y65" s="3" t="str">
        <f t="shared" ref="Y65" si="82">IF(J65="","",IF(J65&gt;=161,5,IF(J65&gt;=65,4,IF(J65&gt;=20,3,IF(J65&gt;=9,2,1)))))</f>
        <v/>
      </c>
      <c r="Z65" s="196"/>
      <c r="AA65" s="418"/>
      <c r="AB65" s="418"/>
      <c r="AC65" s="420"/>
      <c r="AD65" s="667"/>
      <c r="AE65" s="651"/>
      <c r="AF65" s="642"/>
      <c r="AG65" s="62"/>
      <c r="AH65" s="62">
        <f t="shared" ref="AH65" si="83">IF(ISERROR(AU65*AV65),"",AU65*AV65)</f>
        <v>0</v>
      </c>
      <c r="AI65" s="652"/>
    </row>
    <row r="66" spans="1:35">
      <c r="A66" s="268" t="s">
        <v>279</v>
      </c>
      <c r="B66" s="391"/>
      <c r="C66" s="391"/>
      <c r="D66" s="391"/>
      <c r="E66" s="292"/>
      <c r="F66" s="281"/>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
      </c>
      <c r="M66" s="26" t="str">
        <f>IF(ISERROR(VLOOKUP($A66,Dangers!$B$4:$G$1001,6,FALSE)),"ERR",IF(ISBLANK((VLOOKUP($A66,Dangers!$B$4:$G$1001,6,FALSE))),"","Yes"))</f>
        <v/>
      </c>
      <c r="N66" s="26"/>
      <c r="O66" s="26"/>
      <c r="P66" s="26"/>
      <c r="Q66" s="132" t="str">
        <f>IF(OR(L66="Yes",M66="Yes"),MAX(Q67:Q71),"")</f>
        <v/>
      </c>
      <c r="R66" s="34"/>
      <c r="S66" s="43">
        <f>IF(L66="Yes",IF(SUM(S67:S71)=0,0,1),2)</f>
        <v>2</v>
      </c>
      <c r="T66" s="34">
        <f>IF(M66="Yes",IF(SUM(T67:T71)=0,0,1),2)</f>
        <v>2</v>
      </c>
      <c r="U66" s="160">
        <v>0</v>
      </c>
      <c r="V66" s="161">
        <v>0</v>
      </c>
      <c r="W66" s="162" t="str">
        <f>IF(ISERROR(VLOOKUP(H66,'Directive OSH09 (FR)'!$O$6:$P$10,2,FALSE)),"",VLOOKUP(H66,'Directive OSH09 (FR)'!$O$6:$P$10,2,FALSE))</f>
        <v/>
      </c>
      <c r="X66" s="3" t="str">
        <f>IF(ISERROR(VLOOKUP(I66,'Directive OSH09 (FR)'!$O$13:$P$17,2,FALSE)),"",VLOOKUP(I66,'Directive OSH09 (FR)'!$O$13:$P$17,2,FALSE))</f>
        <v/>
      </c>
      <c r="Y66" s="3">
        <f>IF(J66="","",IF(J66&gt;=161,5,IF(J66&gt;=65,4,IF(J66&gt;=20,3,IF(J66&gt;=9,2,1)))))</f>
        <v>2</v>
      </c>
      <c r="Z66" s="367"/>
      <c r="AA66" s="446"/>
      <c r="AB66" s="446"/>
      <c r="AC66" s="611"/>
      <c r="AD66" s="709"/>
      <c r="AE66" s="702"/>
      <c r="AF66" s="518"/>
      <c r="AG66" s="398"/>
      <c r="AH66" s="398" t="str">
        <f>IF(SUM(AH67:AH71)=0,"",MAX(AH67:AH71))</f>
        <v/>
      </c>
      <c r="AI66" s="703"/>
    </row>
    <row r="67" spans="1:35" ht="102">
      <c r="A67" s="261" t="s">
        <v>500</v>
      </c>
      <c r="B67" s="255" t="s">
        <v>501</v>
      </c>
      <c r="C67" s="8" t="s">
        <v>502</v>
      </c>
      <c r="D67" s="255" t="s">
        <v>503</v>
      </c>
      <c r="E67" s="266" t="s">
        <v>36</v>
      </c>
      <c r="F67" s="267">
        <v>6</v>
      </c>
      <c r="G67" s="256" t="s">
        <v>504</v>
      </c>
      <c r="H67" s="7" t="s">
        <v>35</v>
      </c>
      <c r="I67" s="8" t="s">
        <v>46</v>
      </c>
      <c r="J67" s="8">
        <f>IF(ISERROR(W67*X67),"",W67*X67)</f>
        <v>2</v>
      </c>
      <c r="K67" s="14" t="str">
        <f>IF(ISERROR(VLOOKUP(Y67,'Directive OSH09 (FR)'!$T$6:$U$10,2,FALSE)),"",VLOOKUP(Y67,'Directive OSH09 (FR)'!$T$6:$U$10,2,FALSE))</f>
        <v>1-Negligeable</v>
      </c>
      <c r="L67" s="126"/>
      <c r="M67" s="127"/>
      <c r="N67" s="27"/>
      <c r="O67" s="27"/>
      <c r="P67" s="27"/>
      <c r="Q67" s="57"/>
      <c r="R67" s="35"/>
      <c r="S67" s="7">
        <f t="shared" ref="S67:T68" si="84">U67</f>
        <v>1</v>
      </c>
      <c r="T67" s="35">
        <f t="shared" si="84"/>
        <v>1</v>
      </c>
      <c r="U67" s="3">
        <f>IF(A67="",0,IF(Q$67="",1,IF(Q$67+$U$67*365&lt;$U$1,1,0)))</f>
        <v>1</v>
      </c>
      <c r="V67" s="163">
        <f>IF(A67="",0,IF(Q$67="",1,IF(Q$67+$V$67*365&lt;$U$1,1,0)))</f>
        <v>1</v>
      </c>
      <c r="W67" s="162">
        <f>IF(ISERROR(VLOOKUP(H67,'Directive OSH09 (FR)'!$O$6:$P$10,2,FALSE)),"",VLOOKUP(H67,'Directive OSH09 (FR)'!$O$6:$P$10,2,FALSE))</f>
        <v>2</v>
      </c>
      <c r="X67" s="3">
        <f>IF(ISERROR(VLOOKUP(I67,'Directive OSH09 (FR)'!$O$13:$P$17,2,FALSE)),"",VLOOKUP(I67,'Directive OSH09 (FR)'!$O$13:$P$17,2,FALSE))</f>
        <v>1</v>
      </c>
      <c r="Y67" s="3">
        <f>IF(J67="","",IF(J67&gt;=161,5,IF(J67&gt;=65,4,IF(J67&gt;=20,3,IF(J67&gt;=9,2,1)))))</f>
        <v>1</v>
      </c>
      <c r="Z67" s="210"/>
      <c r="AA67" s="418"/>
      <c r="AB67" s="418"/>
      <c r="AC67" s="420"/>
      <c r="AD67" s="667"/>
      <c r="AE67" s="651"/>
      <c r="AF67" s="314"/>
      <c r="AG67" s="8"/>
      <c r="AH67" s="8">
        <f>IF(ISERROR(AU67*AV67),"",AU67*AV67)</f>
        <v>0</v>
      </c>
      <c r="AI67" s="647"/>
    </row>
    <row r="68" spans="1:35" ht="38.25">
      <c r="A68" s="261" t="s">
        <v>442</v>
      </c>
      <c r="B68" s="255" t="s">
        <v>505</v>
      </c>
      <c r="C68" s="8" t="s">
        <v>506</v>
      </c>
      <c r="D68" s="255" t="s">
        <v>507</v>
      </c>
      <c r="E68" s="266" t="s">
        <v>36</v>
      </c>
      <c r="F68" s="267">
        <v>6</v>
      </c>
      <c r="G68" s="321" t="s">
        <v>508</v>
      </c>
      <c r="H68" s="7" t="s">
        <v>35</v>
      </c>
      <c r="I68" s="8" t="s">
        <v>48</v>
      </c>
      <c r="J68" s="8">
        <f>IF(ISERROR(W68*X68),"",W68*X68)</f>
        <v>16</v>
      </c>
      <c r="K68" s="14" t="str">
        <f>IF(ISERROR(VLOOKUP(Y68,'Directive OSH09 (FR)'!$T$6:$U$10,2,FALSE)),"",VLOOKUP(Y68,'Directive OSH09 (FR)'!$T$6:$U$10,2,FALSE))</f>
        <v>2-Tolérable</v>
      </c>
      <c r="L68" s="126"/>
      <c r="M68" s="127"/>
      <c r="N68" s="27"/>
      <c r="O68" s="27"/>
      <c r="P68" s="27"/>
      <c r="Q68" s="57"/>
      <c r="R68" s="35"/>
      <c r="S68" s="7">
        <f t="shared" si="84"/>
        <v>1</v>
      </c>
      <c r="T68" s="35">
        <f t="shared" si="84"/>
        <v>1</v>
      </c>
      <c r="U68" s="3">
        <f t="shared" ref="U68" si="85">IF(A68="",0,IF(Q$138="",1,IF(Q$138+$U$90*365&lt;$U$1,1,0)))</f>
        <v>1</v>
      </c>
      <c r="V68" s="163">
        <f t="shared" ref="V68" si="86">IF(A68="",0,IF(Q$138="",1,IF(Q$138+$V$90*365&lt;$U$1,1,0)))</f>
        <v>1</v>
      </c>
      <c r="W68" s="162">
        <f>IF(ISERROR(VLOOKUP(H68,'Directive OSH09 (FR)'!$O$6:$P$10,2,FALSE)),"",VLOOKUP(H68,'Directive OSH09 (FR)'!$O$6:$P$10,2,FALSE))</f>
        <v>2</v>
      </c>
      <c r="X68" s="3">
        <f>IF(ISERROR(VLOOKUP(I68,'Directive OSH09 (FR)'!$O$13:$P$17,2,FALSE)),"",VLOOKUP(I68,'Directive OSH09 (FR)'!$O$13:$P$17,2,FALSE))</f>
        <v>8</v>
      </c>
      <c r="Y68" s="3">
        <f t="shared" ref="Y68" si="87">IF(J68="","",IF(J68&gt;=161,5,IF(J68&gt;=65,4,IF(J68&gt;=20,3,IF(J68&gt;=9,2,1)))))</f>
        <v>2</v>
      </c>
      <c r="Z68" s="210"/>
      <c r="AA68" s="418"/>
      <c r="AB68" s="418"/>
      <c r="AC68" s="420"/>
      <c r="AD68" s="667"/>
      <c r="AE68" s="651"/>
      <c r="AF68" s="314"/>
      <c r="AG68" s="255"/>
      <c r="AH68" s="8">
        <f t="shared" ref="AH68" si="88">IF(ISERROR(AU68*AV68),"",AU68*AV68)</f>
        <v>0</v>
      </c>
      <c r="AI68" s="653"/>
    </row>
    <row r="69" spans="1:35">
      <c r="A69" s="261"/>
      <c r="B69" s="8"/>
      <c r="C69" s="8"/>
      <c r="D69" s="8"/>
      <c r="E69" s="266"/>
      <c r="F69" s="267"/>
      <c r="G69" s="321"/>
      <c r="H69" s="7"/>
      <c r="I69" s="8"/>
      <c r="J69" s="8" t="str">
        <f t="shared" ref="J69:J71" si="89">IF(ISERROR(W69*X69),"",W69*X69)</f>
        <v/>
      </c>
      <c r="K69" s="14" t="str">
        <f>IF(ISERROR(VLOOKUP(Y69,'Directive OSH09 (FR)'!$T$6:$U$10,2,FALSE)),"",VLOOKUP(Y69,'Directive OSH09 (FR)'!$T$6:$U$10,2,FALSE))</f>
        <v/>
      </c>
      <c r="L69" s="126"/>
      <c r="M69" s="127"/>
      <c r="N69" s="27"/>
      <c r="O69" s="27"/>
      <c r="P69" s="27"/>
      <c r="Q69" s="57"/>
      <c r="R69" s="35"/>
      <c r="S69" s="7">
        <f t="shared" ref="S69:T71" si="90">U69</f>
        <v>0</v>
      </c>
      <c r="T69" s="35">
        <f t="shared" si="90"/>
        <v>0</v>
      </c>
      <c r="U69" s="3">
        <f t="shared" ref="U69:U71" si="91">IF(A69="",0,IF(Q$66="",1,IF(Q$66+$U$66*365&lt;$U$1,1,0)))</f>
        <v>0</v>
      </c>
      <c r="V69" s="163">
        <f t="shared" ref="V69:V71" si="92">IF(A69="",0,IF(Q$66="",1,IF(Q$66+$V$66*365&lt;$U$1,1,0)))</f>
        <v>0</v>
      </c>
      <c r="W69" s="162" t="str">
        <f>IF(ISERROR(VLOOKUP(H69,'Directive OSH09 (FR)'!$O$6:$P$10,2,FALSE)),"",VLOOKUP(H69,'Directive OSH09 (FR)'!$O$6:$P$10,2,FALSE))</f>
        <v/>
      </c>
      <c r="X69" s="3" t="str">
        <f>IF(ISERROR(VLOOKUP(I69,'Directive OSH09 (FR)'!$O$13:$P$17,2,FALSE)),"",VLOOKUP(I69,'Directive OSH09 (FR)'!$O$13:$P$17,2,FALSE))</f>
        <v/>
      </c>
      <c r="Y69" s="3" t="str">
        <f t="shared" ref="Y69:Y71" si="93">IF(J69="","",IF(J69&gt;=161,5,IF(J69&gt;=65,4,IF(J69&gt;=20,3,IF(J69&gt;=9,2,1)))))</f>
        <v/>
      </c>
      <c r="Z69" s="196"/>
      <c r="AA69" s="418"/>
      <c r="AB69" s="418"/>
      <c r="AC69" s="420"/>
      <c r="AD69" s="667"/>
      <c r="AE69" s="651"/>
      <c r="AF69" s="314"/>
      <c r="AG69" s="8"/>
      <c r="AH69" s="8">
        <f t="shared" ref="AH69:AH71" si="94">IF(ISERROR(AU69*AV69),"",AU69*AV69)</f>
        <v>0</v>
      </c>
      <c r="AI69" s="652"/>
    </row>
    <row r="70" spans="1:35" ht="5.25" customHeight="1">
      <c r="A70" s="261"/>
      <c r="B70" s="8"/>
      <c r="C70" s="8"/>
      <c r="D70" s="8"/>
      <c r="E70" s="266"/>
      <c r="F70" s="267"/>
      <c r="G70" s="321"/>
      <c r="H70" s="7"/>
      <c r="I70" s="8"/>
      <c r="J70" s="8" t="str">
        <f t="shared" si="89"/>
        <v/>
      </c>
      <c r="K70" s="14" t="str">
        <f>IF(ISERROR(VLOOKUP(Y70,'Directive OSH09 (FR)'!$T$6:$U$10,2,FALSE)),"",VLOOKUP(Y70,'Directive OSH09 (FR)'!$T$6:$U$10,2,FALSE))</f>
        <v/>
      </c>
      <c r="L70" s="126"/>
      <c r="M70" s="127"/>
      <c r="N70" s="27"/>
      <c r="O70" s="27"/>
      <c r="P70" s="27"/>
      <c r="Q70" s="57"/>
      <c r="R70" s="35"/>
      <c r="S70" s="7">
        <f t="shared" si="90"/>
        <v>0</v>
      </c>
      <c r="T70" s="35">
        <f t="shared" si="90"/>
        <v>0</v>
      </c>
      <c r="U70" s="3">
        <f t="shared" si="91"/>
        <v>0</v>
      </c>
      <c r="V70" s="163">
        <f t="shared" si="92"/>
        <v>0</v>
      </c>
      <c r="W70" s="162" t="str">
        <f>IF(ISERROR(VLOOKUP(H70,'Directive OSH09 (FR)'!$O$6:$P$10,2,FALSE)),"",VLOOKUP(H70,'Directive OSH09 (FR)'!$O$6:$P$10,2,FALSE))</f>
        <v/>
      </c>
      <c r="X70" s="3" t="str">
        <f>IF(ISERROR(VLOOKUP(I70,'Directive OSH09 (FR)'!$O$13:$P$17,2,FALSE)),"",VLOOKUP(I70,'Directive OSH09 (FR)'!$O$13:$P$17,2,FALSE))</f>
        <v/>
      </c>
      <c r="Y70" s="3" t="str">
        <f t="shared" si="93"/>
        <v/>
      </c>
      <c r="Z70" s="196"/>
      <c r="AA70" s="418"/>
      <c r="AB70" s="418"/>
      <c r="AC70" s="420"/>
      <c r="AD70" s="667"/>
      <c r="AE70" s="651"/>
      <c r="AF70" s="314"/>
      <c r="AG70" s="8"/>
      <c r="AH70" s="8">
        <f t="shared" si="94"/>
        <v>0</v>
      </c>
      <c r="AI70" s="652"/>
    </row>
    <row r="71" spans="1:35">
      <c r="A71" s="405"/>
      <c r="B71" s="62"/>
      <c r="C71" s="62"/>
      <c r="D71" s="62"/>
      <c r="E71" s="293"/>
      <c r="F71" s="282"/>
      <c r="G71" s="458"/>
      <c r="H71" s="61"/>
      <c r="I71" s="62"/>
      <c r="J71" s="62" t="str">
        <f t="shared" si="89"/>
        <v/>
      </c>
      <c r="K71" s="63" t="str">
        <f>IF(ISERROR(VLOOKUP(Y71,'Directive OSH09 (FR)'!$T$6:$U$10,2,FALSE)),"",VLOOKUP(Y71,'Directive OSH09 (FR)'!$T$6:$U$10,2,FALSE))</f>
        <v/>
      </c>
      <c r="L71" s="61"/>
      <c r="M71" s="64"/>
      <c r="N71" s="64"/>
      <c r="O71" s="64"/>
      <c r="P71" s="64"/>
      <c r="Q71" s="65"/>
      <c r="R71" s="66"/>
      <c r="S71" s="61">
        <f t="shared" si="90"/>
        <v>0</v>
      </c>
      <c r="T71" s="66">
        <f t="shared" si="90"/>
        <v>0</v>
      </c>
      <c r="U71" s="164">
        <f t="shared" si="91"/>
        <v>0</v>
      </c>
      <c r="V71" s="165">
        <f t="shared" si="92"/>
        <v>0</v>
      </c>
      <c r="W71" s="162" t="str">
        <f>IF(ISERROR(VLOOKUP(H71,'Directive OSH09 (FR)'!$O$6:$P$10,2,FALSE)),"",VLOOKUP(H71,'Directive OSH09 (FR)'!$O$6:$P$10,2,FALSE))</f>
        <v/>
      </c>
      <c r="X71" s="3" t="str">
        <f>IF(ISERROR(VLOOKUP(I71,'Directive OSH09 (FR)'!$O$13:$P$17,2,FALSE)),"",VLOOKUP(I71,'Directive OSH09 (FR)'!$O$13:$P$17,2,FALSE))</f>
        <v/>
      </c>
      <c r="Y71" s="3" t="str">
        <f t="shared" si="93"/>
        <v/>
      </c>
      <c r="Z71" s="196"/>
      <c r="AA71" s="418"/>
      <c r="AB71" s="418"/>
      <c r="AC71" s="420"/>
      <c r="AD71" s="667"/>
      <c r="AE71" s="651"/>
      <c r="AF71" s="642"/>
      <c r="AG71" s="62"/>
      <c r="AH71" s="62">
        <f t="shared" si="94"/>
        <v>0</v>
      </c>
      <c r="AI71" s="652"/>
    </row>
    <row r="72" spans="1:35">
      <c r="A72" s="268" t="s">
        <v>280</v>
      </c>
      <c r="B72" s="391"/>
      <c r="C72" s="391"/>
      <c r="D72" s="391"/>
      <c r="E72" s="292"/>
      <c r="F72" s="281"/>
      <c r="G72" s="457"/>
      <c r="H72" s="454"/>
      <c r="I72" s="391"/>
      <c r="J72" s="391">
        <f>IF(SUM(J73:J77)=0,"",MAX(J73:J77))</f>
        <v>16</v>
      </c>
      <c r="K72" s="24" t="str">
        <f>IF(ISERROR(VLOOKUP(Y72,'Directive OSH09 (FR)'!$T$6:$U$10,2,FALSE)),"",VLOOKUP(Y72,'Directive OSH09 (FR)'!$T$6:$U$10,2,FALSE))</f>
        <v>2-Tolérable</v>
      </c>
      <c r="L72" s="43" t="str">
        <f>IF(ISERROR(VLOOKUP($A72,Dangers!$B$4:$G$1001,4,FALSE)),"ERR",IF(ISBLANK(VLOOKUP($A72,Dangers!$B$4:$G$1001,4,FALSE)),"","Yes"))</f>
        <v>Yes</v>
      </c>
      <c r="M72" s="26" t="str">
        <f>IF(ISERROR(VLOOKUP($A72,Dangers!$B$4:$G$1001,6,FALSE)),"ERR",IF(ISBLANK((VLOOKUP($A72,Dangers!$B$4:$G$1001,6,FALSE))),"","Yes"))</f>
        <v>Yes</v>
      </c>
      <c r="N72" s="26"/>
      <c r="O72" s="26"/>
      <c r="P72" s="26"/>
      <c r="Q72" s="132">
        <f>IF(OR(L72="Yes",M72="Yes"),MAX(Q73:Q77),"")</f>
        <v>0</v>
      </c>
      <c r="R72" s="34"/>
      <c r="S72" s="43">
        <f>IF(L72="Yes",IF(SUM(S73:S77)=0,0,1),2)</f>
        <v>0</v>
      </c>
      <c r="T72" s="34">
        <f>IF(M72="Yes",IF(SUM(T73:T77)=0,0,1),2)</f>
        <v>0</v>
      </c>
      <c r="U72" s="160">
        <v>5</v>
      </c>
      <c r="V72" s="161">
        <v>5</v>
      </c>
      <c r="W72" s="162" t="str">
        <f>IF(ISERROR(VLOOKUP(H72,'Directive OSH09 (FR)'!$O$6:$P$10,2,FALSE)),"",VLOOKUP(H72,'Directive OSH09 (FR)'!$O$6:$P$10,2,FALSE))</f>
        <v/>
      </c>
      <c r="X72" s="3" t="str">
        <f>IF(ISERROR(VLOOKUP(I72,'Directive OSH09 (FR)'!$O$13:$P$17,2,FALSE)),"",VLOOKUP(I72,'Directive OSH09 (FR)'!$O$13:$P$17,2,FALSE))</f>
        <v/>
      </c>
      <c r="Y72" s="3">
        <f>IF(J72="","",IF(J72&gt;=161,5,IF(J72&gt;=65,4,IF(J72&gt;=20,3,IF(J72&gt;=9,2,1)))))</f>
        <v>2</v>
      </c>
      <c r="Z72" s="367"/>
      <c r="AA72" s="446"/>
      <c r="AB72" s="446"/>
      <c r="AC72" s="611"/>
      <c r="AD72" s="709"/>
      <c r="AE72" s="702"/>
      <c r="AF72" s="518"/>
      <c r="AG72" s="398"/>
      <c r="AH72" s="398" t="str">
        <f>IF(SUM(AH73:AH77)=0,"",MAX(AH73:AH77))</f>
        <v/>
      </c>
      <c r="AI72" s="703"/>
    </row>
    <row r="73" spans="1:35" ht="38.25">
      <c r="A73" s="261"/>
      <c r="B73" s="8" t="s">
        <v>509</v>
      </c>
      <c r="C73" s="8" t="s">
        <v>1315</v>
      </c>
      <c r="D73" s="8" t="s">
        <v>510</v>
      </c>
      <c r="E73" s="266" t="s">
        <v>39</v>
      </c>
      <c r="F73" s="283">
        <v>6</v>
      </c>
      <c r="G73" s="321" t="s">
        <v>511</v>
      </c>
      <c r="H73" s="7" t="s">
        <v>35</v>
      </c>
      <c r="I73" s="8" t="s">
        <v>48</v>
      </c>
      <c r="J73" s="8">
        <f>IF(ISERROR(W73*X73),"",W73*X73)</f>
        <v>16</v>
      </c>
      <c r="K73" s="14" t="str">
        <f>IF(ISERROR(VLOOKUP(Y73,'Directive OSH09 (FR)'!$T$6:$U$10,2,FALSE)),"",VLOOKUP(Y73,'Directive OSH09 (FR)'!$T$6:$U$10,2,FALSE))</f>
        <v>2-Tolérable</v>
      </c>
      <c r="L73" s="126"/>
      <c r="M73" s="127"/>
      <c r="N73" s="27"/>
      <c r="O73" s="27"/>
      <c r="P73" s="27"/>
      <c r="Q73" s="57"/>
      <c r="R73" s="35"/>
      <c r="S73" s="7">
        <f>U73</f>
        <v>0</v>
      </c>
      <c r="T73" s="35">
        <f>V73</f>
        <v>0</v>
      </c>
      <c r="U73" s="3">
        <f>IF(A73="",0,IF(Q$24="",1,IF(Q$24+$U$24*365&lt;$U$1,1,0)))</f>
        <v>0</v>
      </c>
      <c r="V73" s="163">
        <f>IF(A73="",0,IF(Q$24="",1,IF(Q$24+$V$24*365&lt;$U$1,1,0)))</f>
        <v>0</v>
      </c>
      <c r="W73" s="162">
        <f>IF(ISERROR(VLOOKUP(H73,'Directive OSH09 (FR)'!$O$6:$P$10,2,FALSE)),"",VLOOKUP(H73,'Directive OSH09 (FR)'!$O$6:$P$10,2,FALSE))</f>
        <v>2</v>
      </c>
      <c r="X73" s="3">
        <f>IF(ISERROR(VLOOKUP(I73,'Directive OSH09 (FR)'!$O$13:$P$17,2,FALSE)),"",VLOOKUP(I73,'Directive OSH09 (FR)'!$O$13:$P$17,2,FALSE))</f>
        <v>8</v>
      </c>
      <c r="Y73" s="3">
        <f>IF(J73="","",IF(J73&gt;=161,5,IF(J73&gt;=65,4,IF(J73&gt;=20,3,IF(J73&gt;=9,2,1)))))</f>
        <v>2</v>
      </c>
      <c r="Z73" s="417"/>
      <c r="AA73" s="418"/>
      <c r="AB73" s="418"/>
      <c r="AC73" s="420"/>
      <c r="AD73" s="667"/>
      <c r="AE73" s="651"/>
      <c r="AF73" s="421"/>
      <c r="AG73" s="418"/>
      <c r="AH73" s="418"/>
      <c r="AI73" s="652"/>
    </row>
    <row r="74" spans="1:35">
      <c r="A74" s="261"/>
      <c r="B74" s="8"/>
      <c r="C74" s="8"/>
      <c r="D74" s="8"/>
      <c r="E74" s="266"/>
      <c r="F74" s="267"/>
      <c r="G74" s="321"/>
      <c r="H74" s="7"/>
      <c r="I74" s="8"/>
      <c r="J74" s="8" t="str">
        <f t="shared" ref="J74:J77" si="95">IF(ISERROR(W74*X74),"",W74*X74)</f>
        <v/>
      </c>
      <c r="K74" s="14" t="str">
        <f>IF(ISERROR(VLOOKUP(Y74,'Directive OSH09 (FR)'!$T$6:$U$10,2,FALSE)),"",VLOOKUP(Y74,'Directive OSH09 (FR)'!$T$6:$U$10,2,FALSE))</f>
        <v/>
      </c>
      <c r="L74" s="126"/>
      <c r="M74" s="127"/>
      <c r="N74" s="27"/>
      <c r="O74" s="27"/>
      <c r="P74" s="27"/>
      <c r="Q74" s="57"/>
      <c r="R74" s="35"/>
      <c r="S74" s="7">
        <f t="shared" ref="S74:T77" si="96">U74</f>
        <v>0</v>
      </c>
      <c r="T74" s="35">
        <f t="shared" si="96"/>
        <v>0</v>
      </c>
      <c r="U74" s="3">
        <f t="shared" ref="U74:U77" si="97">IF(A74="",0,IF(Q$72="",1,IF(Q$72+$U$72*365&lt;$U$1,1,0)))</f>
        <v>0</v>
      </c>
      <c r="V74" s="163">
        <f t="shared" ref="V74:V77" si="98">IF(A74="",0,IF(Q$72="",1,IF(Q$72+$V$72*365&lt;$U$1,1,0)))</f>
        <v>0</v>
      </c>
      <c r="W74" s="162" t="str">
        <f>IF(ISERROR(VLOOKUP(H74,'Directive OSH09 (FR)'!$O$6:$P$10,2,FALSE)),"",VLOOKUP(H74,'Directive OSH09 (FR)'!$O$6:$P$10,2,FALSE))</f>
        <v/>
      </c>
      <c r="X74" s="3" t="str">
        <f>IF(ISERROR(VLOOKUP(I74,'Directive OSH09 (FR)'!$O$13:$P$17,2,FALSE)),"",VLOOKUP(I74,'Directive OSH09 (FR)'!$O$13:$P$17,2,FALSE))</f>
        <v/>
      </c>
      <c r="Y74" s="3" t="str">
        <f t="shared" ref="Y74:Y77" si="99">IF(J74="","",IF(J74&gt;=161,5,IF(J74&gt;=65,4,IF(J74&gt;=20,3,IF(J74&gt;=9,2,1)))))</f>
        <v/>
      </c>
      <c r="Z74" s="196"/>
      <c r="AA74" s="418"/>
      <c r="AB74" s="418"/>
      <c r="AC74" s="420"/>
      <c r="AD74" s="667"/>
      <c r="AE74" s="651"/>
      <c r="AF74" s="314"/>
      <c r="AG74" s="8"/>
      <c r="AH74" s="8">
        <f t="shared" ref="AH74:AH77" si="100">IF(ISERROR(AU74*AV74),"",AU74*AV74)</f>
        <v>0</v>
      </c>
      <c r="AI74" s="652"/>
    </row>
    <row r="75" spans="1:35">
      <c r="A75" s="261"/>
      <c r="B75" s="8"/>
      <c r="C75" s="8"/>
      <c r="D75" s="8"/>
      <c r="E75" s="266"/>
      <c r="F75" s="267"/>
      <c r="G75" s="321"/>
      <c r="H75" s="7"/>
      <c r="I75" s="8"/>
      <c r="J75" s="8" t="str">
        <f t="shared" si="95"/>
        <v/>
      </c>
      <c r="K75" s="14" t="str">
        <f>IF(ISERROR(VLOOKUP(Y75,'Directive OSH09 (FR)'!$T$6:$U$10,2,FALSE)),"",VLOOKUP(Y75,'Directive OSH09 (FR)'!$T$6:$U$10,2,FALSE))</f>
        <v/>
      </c>
      <c r="L75" s="126"/>
      <c r="M75" s="127"/>
      <c r="N75" s="27"/>
      <c r="O75" s="27"/>
      <c r="P75" s="27"/>
      <c r="Q75" s="57"/>
      <c r="R75" s="35"/>
      <c r="S75" s="7">
        <f t="shared" si="96"/>
        <v>0</v>
      </c>
      <c r="T75" s="35">
        <f t="shared" si="96"/>
        <v>0</v>
      </c>
      <c r="U75" s="3">
        <f t="shared" si="97"/>
        <v>0</v>
      </c>
      <c r="V75" s="163">
        <f t="shared" si="98"/>
        <v>0</v>
      </c>
      <c r="W75" s="162" t="str">
        <f>IF(ISERROR(VLOOKUP(H75,'Directive OSH09 (FR)'!$O$6:$P$10,2,FALSE)),"",VLOOKUP(H75,'Directive OSH09 (FR)'!$O$6:$P$10,2,FALSE))</f>
        <v/>
      </c>
      <c r="X75" s="3" t="str">
        <f>IF(ISERROR(VLOOKUP(I75,'Directive OSH09 (FR)'!$O$13:$P$17,2,FALSE)),"",VLOOKUP(I75,'Directive OSH09 (FR)'!$O$13:$P$17,2,FALSE))</f>
        <v/>
      </c>
      <c r="Y75" s="3" t="str">
        <f t="shared" si="99"/>
        <v/>
      </c>
      <c r="Z75" s="196"/>
      <c r="AA75" s="418"/>
      <c r="AB75" s="418"/>
      <c r="AC75" s="420"/>
      <c r="AD75" s="667"/>
      <c r="AE75" s="651"/>
      <c r="AF75" s="314"/>
      <c r="AG75" s="8"/>
      <c r="AH75" s="8">
        <f t="shared" si="100"/>
        <v>0</v>
      </c>
      <c r="AI75" s="652"/>
    </row>
    <row r="76" spans="1:35" ht="5.25" customHeight="1">
      <c r="A76" s="261"/>
      <c r="B76" s="8"/>
      <c r="C76" s="8"/>
      <c r="D76" s="8"/>
      <c r="E76" s="266"/>
      <c r="F76" s="267"/>
      <c r="G76" s="321"/>
      <c r="H76" s="7"/>
      <c r="I76" s="8"/>
      <c r="J76" s="8" t="str">
        <f t="shared" si="95"/>
        <v/>
      </c>
      <c r="K76" s="14" t="str">
        <f>IF(ISERROR(VLOOKUP(Y76,'Directive OSH09 (FR)'!$T$6:$U$10,2,FALSE)),"",VLOOKUP(Y76,'Directive OSH09 (FR)'!$T$6:$U$10,2,FALSE))</f>
        <v/>
      </c>
      <c r="L76" s="126"/>
      <c r="M76" s="127"/>
      <c r="N76" s="27"/>
      <c r="O76" s="27"/>
      <c r="P76" s="27"/>
      <c r="Q76" s="57"/>
      <c r="R76" s="35"/>
      <c r="S76" s="7">
        <f t="shared" si="96"/>
        <v>0</v>
      </c>
      <c r="T76" s="35">
        <f t="shared" si="96"/>
        <v>0</v>
      </c>
      <c r="U76" s="3">
        <f t="shared" si="97"/>
        <v>0</v>
      </c>
      <c r="V76" s="163">
        <f t="shared" si="98"/>
        <v>0</v>
      </c>
      <c r="W76" s="162" t="str">
        <f>IF(ISERROR(VLOOKUP(H76,'Directive OSH09 (FR)'!$O$6:$P$10,2,FALSE)),"",VLOOKUP(H76,'Directive OSH09 (FR)'!$O$6:$P$10,2,FALSE))</f>
        <v/>
      </c>
      <c r="X76" s="3" t="str">
        <f>IF(ISERROR(VLOOKUP(I76,'Directive OSH09 (FR)'!$O$13:$P$17,2,FALSE)),"",VLOOKUP(I76,'Directive OSH09 (FR)'!$O$13:$P$17,2,FALSE))</f>
        <v/>
      </c>
      <c r="Y76" s="3" t="str">
        <f t="shared" si="99"/>
        <v/>
      </c>
      <c r="Z76" s="196"/>
      <c r="AA76" s="418"/>
      <c r="AB76" s="418"/>
      <c r="AC76" s="420"/>
      <c r="AD76" s="667"/>
      <c r="AE76" s="651"/>
      <c r="AF76" s="314"/>
      <c r="AG76" s="8"/>
      <c r="AH76" s="8">
        <f t="shared" si="100"/>
        <v>0</v>
      </c>
      <c r="AI76" s="652"/>
    </row>
    <row r="77" spans="1:35">
      <c r="A77" s="405"/>
      <c r="B77" s="62"/>
      <c r="C77" s="62"/>
      <c r="D77" s="62"/>
      <c r="E77" s="293"/>
      <c r="F77" s="282"/>
      <c r="G77" s="458"/>
      <c r="H77" s="61"/>
      <c r="I77" s="62"/>
      <c r="J77" s="62" t="str">
        <f t="shared" si="95"/>
        <v/>
      </c>
      <c r="K77" s="63" t="str">
        <f>IF(ISERROR(VLOOKUP(Y77,'Directive OSH09 (FR)'!$T$6:$U$10,2,FALSE)),"",VLOOKUP(Y77,'Directive OSH09 (FR)'!$T$6:$U$10,2,FALSE))</f>
        <v/>
      </c>
      <c r="L77" s="61"/>
      <c r="M77" s="64"/>
      <c r="N77" s="64"/>
      <c r="O77" s="64"/>
      <c r="P77" s="64"/>
      <c r="Q77" s="65"/>
      <c r="R77" s="66"/>
      <c r="S77" s="61">
        <f t="shared" si="96"/>
        <v>0</v>
      </c>
      <c r="T77" s="66">
        <f t="shared" si="96"/>
        <v>0</v>
      </c>
      <c r="U77" s="164">
        <f t="shared" si="97"/>
        <v>0</v>
      </c>
      <c r="V77" s="165">
        <f t="shared" si="98"/>
        <v>0</v>
      </c>
      <c r="W77" s="162" t="str">
        <f>IF(ISERROR(VLOOKUP(H77,'Directive OSH09 (FR)'!$O$6:$P$10,2,FALSE)),"",VLOOKUP(H77,'Directive OSH09 (FR)'!$O$6:$P$10,2,FALSE))</f>
        <v/>
      </c>
      <c r="X77" s="3" t="str">
        <f>IF(ISERROR(VLOOKUP(I77,'Directive OSH09 (FR)'!$O$13:$P$17,2,FALSE)),"",VLOOKUP(I77,'Directive OSH09 (FR)'!$O$13:$P$17,2,FALSE))</f>
        <v/>
      </c>
      <c r="Y77" s="3" t="str">
        <f t="shared" si="99"/>
        <v/>
      </c>
      <c r="Z77" s="196"/>
      <c r="AA77" s="418"/>
      <c r="AB77" s="418"/>
      <c r="AC77" s="420"/>
      <c r="AD77" s="667"/>
      <c r="AE77" s="651"/>
      <c r="AF77" s="642"/>
      <c r="AG77" s="62"/>
      <c r="AH77" s="62">
        <f t="shared" si="100"/>
        <v>0</v>
      </c>
      <c r="AI77" s="652"/>
    </row>
    <row r="78" spans="1:35">
      <c r="A78" s="354" t="s">
        <v>282</v>
      </c>
      <c r="B78" s="391"/>
      <c r="C78" s="391"/>
      <c r="D78" s="391"/>
      <c r="E78" s="292"/>
      <c r="F78" s="281"/>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Yes</v>
      </c>
      <c r="M78" s="26" t="str">
        <f>IF(ISERROR(VLOOKUP($A78,Dangers!$B$4:$G$1001,6,FALSE)),"ERR",IF(ISBLANK((VLOOKUP($A78,Dangers!$B$4:$G$1001,6,FALSE))),"","Yes"))</f>
        <v/>
      </c>
      <c r="N78" s="26"/>
      <c r="O78" s="26"/>
      <c r="P78" s="26"/>
      <c r="Q78" s="132">
        <f>IF(OR(L78="Yes",M78="Yes"),MAX(Q79:Q83),"")</f>
        <v>0</v>
      </c>
      <c r="R78" s="34"/>
      <c r="S78" s="43">
        <f ca="1">IF(L78="Yes",IF(SUM(S79:S83)=0,0,1),2)</f>
        <v>1</v>
      </c>
      <c r="T78" s="34">
        <f>IF(M78="Yes",IF(SUM(T79:T83)=0,0,1),2)</f>
        <v>2</v>
      </c>
      <c r="U78" s="160">
        <v>5</v>
      </c>
      <c r="V78" s="161">
        <v>0</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367"/>
      <c r="AA78" s="446"/>
      <c r="AB78" s="446"/>
      <c r="AC78" s="611"/>
      <c r="AD78" s="709"/>
      <c r="AE78" s="702"/>
      <c r="AF78" s="518"/>
      <c r="AG78" s="398"/>
      <c r="AH78" s="398" t="str">
        <f>IF(SUM(AH79:AH83)=0,"",MAX(AH79:AH83))</f>
        <v/>
      </c>
      <c r="AI78" s="703"/>
    </row>
    <row r="79" spans="1:35">
      <c r="A79" s="260"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ca="1" si="101">U79</f>
        <v>1</v>
      </c>
      <c r="T79" s="35">
        <f t="shared" ca="1" si="101"/>
        <v>1</v>
      </c>
      <c r="U79" s="3">
        <f ca="1">IF(A79="",0,IF(Q$78="",1,IF(Q$78+$U$78*365&lt;$U$1,1,0)))</f>
        <v>1</v>
      </c>
      <c r="V79" s="163">
        <f ca="1">IF(A79="",0,IF(Q$78="",1,IF(Q$78+$V$78*365&lt;$U$1,1,0)))</f>
        <v>1</v>
      </c>
      <c r="W79" s="162" t="str">
        <f>IF(ISERROR(VLOOKUP(H79,'Directive OSH09 (FR)'!$O$6:$P$10,2,FALSE)),"",VLOOKUP(H79,'Directive OSH09 (FR)'!$O$6:$P$10,2,FALSE))</f>
        <v/>
      </c>
      <c r="X79" s="3" t="str">
        <f>IF(ISERROR(VLOOKUP(I79,'Directive OSH09 (FR)'!$O$13:$P$17,2,FALSE)),"",VLOOKUP(I79,'Directive OSH09 (FR)'!$O$13:$P$17,2,FALSE))</f>
        <v/>
      </c>
      <c r="Y79" s="3" t="str">
        <f>IF(J79="","",IF(J79&gt;=161,5,IF(J79&gt;=65,4,IF(J79&gt;=20,3,IF(J79&gt;=9,2,1)))))</f>
        <v/>
      </c>
      <c r="Z79" s="196"/>
      <c r="AA79" s="418"/>
      <c r="AB79" s="418"/>
      <c r="AC79" s="420"/>
      <c r="AD79" s="667"/>
      <c r="AE79" s="651"/>
      <c r="AF79" s="314"/>
      <c r="AG79" s="8"/>
      <c r="AH79" s="8">
        <f>IF(ISERROR(AU79*AV79),"",AU79*AV79)</f>
        <v>0</v>
      </c>
      <c r="AI79" s="652"/>
    </row>
    <row r="80" spans="1:35">
      <c r="A80" s="261"/>
      <c r="B80" s="8"/>
      <c r="C80" s="8"/>
      <c r="D80" s="8"/>
      <c r="E80" s="266"/>
      <c r="F80" s="267"/>
      <c r="G80" s="321"/>
      <c r="H80" s="7"/>
      <c r="I80" s="8"/>
      <c r="J80" s="8" t="str">
        <f t="shared" ref="J80:J83" si="102">IF(ISERROR(W80*X80),"",W80*X80)</f>
        <v/>
      </c>
      <c r="K80" s="14" t="str">
        <f>IF(ISERROR(VLOOKUP(Y80,'Directive OSH09 (FR)'!$T$6:$U$10,2,FALSE)),"",VLOOKUP(Y80,'Directive OSH09 (FR)'!$T$6:$U$10,2,FALSE))</f>
        <v/>
      </c>
      <c r="L80" s="126"/>
      <c r="M80" s="127"/>
      <c r="N80" s="27"/>
      <c r="O80" s="27"/>
      <c r="P80" s="27"/>
      <c r="Q80" s="57"/>
      <c r="R80" s="35"/>
      <c r="S80" s="7">
        <f t="shared" si="101"/>
        <v>0</v>
      </c>
      <c r="T80" s="35">
        <f t="shared" si="101"/>
        <v>0</v>
      </c>
      <c r="U80" s="3">
        <f t="shared" ref="U80:U83" si="103">IF(A80="",0,IF(Q$78="",1,IF(Q$78+$U$78*365&lt;$U$1,1,0)))</f>
        <v>0</v>
      </c>
      <c r="V80" s="163">
        <f t="shared" ref="V80:V83" si="104">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105">IF(J80="","",IF(J80&gt;=161,5,IF(J80&gt;=65,4,IF(J80&gt;=20,3,IF(J80&gt;=9,2,1)))))</f>
        <v/>
      </c>
      <c r="Z80" s="196"/>
      <c r="AA80" s="418"/>
      <c r="AB80" s="418"/>
      <c r="AC80" s="420"/>
      <c r="AD80" s="667"/>
      <c r="AE80" s="651"/>
      <c r="AF80" s="314"/>
      <c r="AG80" s="8"/>
      <c r="AH80" s="8">
        <f t="shared" ref="AH80:AH83" si="106">IF(ISERROR(AU80*AV80),"",AU80*AV80)</f>
        <v>0</v>
      </c>
      <c r="AI80" s="652"/>
    </row>
    <row r="81" spans="1:35">
      <c r="A81" s="261"/>
      <c r="B81" s="8"/>
      <c r="C81" s="8"/>
      <c r="D81" s="8"/>
      <c r="E81" s="266"/>
      <c r="F81" s="267"/>
      <c r="G81" s="321"/>
      <c r="H81" s="7"/>
      <c r="I81" s="8"/>
      <c r="J81" s="8" t="str">
        <f t="shared" si="102"/>
        <v/>
      </c>
      <c r="K81" s="14" t="str">
        <f>IF(ISERROR(VLOOKUP(Y81,'Directive OSH09 (FR)'!$T$6:$U$10,2,FALSE)),"",VLOOKUP(Y81,'Directive OSH09 (FR)'!$T$6:$U$10,2,FALSE))</f>
        <v/>
      </c>
      <c r="L81" s="126"/>
      <c r="M81" s="127"/>
      <c r="N81" s="27"/>
      <c r="O81" s="27"/>
      <c r="P81" s="27"/>
      <c r="Q81" s="57"/>
      <c r="R81" s="35"/>
      <c r="S81" s="7">
        <f t="shared" si="101"/>
        <v>0</v>
      </c>
      <c r="T81" s="35">
        <f t="shared" si="101"/>
        <v>0</v>
      </c>
      <c r="U81" s="3">
        <f t="shared" si="103"/>
        <v>0</v>
      </c>
      <c r="V81" s="163">
        <f t="shared" si="104"/>
        <v>0</v>
      </c>
      <c r="W81" s="162" t="str">
        <f>IF(ISERROR(VLOOKUP(H81,'Directive OSH09 (FR)'!$O$6:$P$10,2,FALSE)),"",VLOOKUP(H81,'Directive OSH09 (FR)'!$O$6:$P$10,2,FALSE))</f>
        <v/>
      </c>
      <c r="X81" s="3" t="str">
        <f>IF(ISERROR(VLOOKUP(I81,'Directive OSH09 (FR)'!$O$13:$P$17,2,FALSE)),"",VLOOKUP(I81,'Directive OSH09 (FR)'!$O$13:$P$17,2,FALSE))</f>
        <v/>
      </c>
      <c r="Y81" s="3" t="str">
        <f t="shared" si="105"/>
        <v/>
      </c>
      <c r="Z81" s="196"/>
      <c r="AA81" s="418"/>
      <c r="AB81" s="418"/>
      <c r="AC81" s="420"/>
      <c r="AD81" s="667"/>
      <c r="AE81" s="651"/>
      <c r="AF81" s="314"/>
      <c r="AG81" s="8"/>
      <c r="AH81" s="8">
        <f t="shared" si="106"/>
        <v>0</v>
      </c>
      <c r="AI81" s="652"/>
    </row>
    <row r="82" spans="1:35" ht="5.25" customHeight="1">
      <c r="A82" s="261"/>
      <c r="B82" s="8"/>
      <c r="C82" s="8"/>
      <c r="D82" s="8"/>
      <c r="E82" s="266"/>
      <c r="F82" s="267"/>
      <c r="G82" s="321"/>
      <c r="H82" s="7"/>
      <c r="I82" s="8"/>
      <c r="J82" s="8" t="str">
        <f t="shared" si="102"/>
        <v/>
      </c>
      <c r="K82" s="14" t="str">
        <f>IF(ISERROR(VLOOKUP(Y82,'Directive OSH09 (FR)'!$T$6:$U$10,2,FALSE)),"",VLOOKUP(Y82,'Directive OSH09 (FR)'!$T$6:$U$10,2,FALSE))</f>
        <v/>
      </c>
      <c r="L82" s="126"/>
      <c r="M82" s="127"/>
      <c r="N82" s="27"/>
      <c r="O82" s="27"/>
      <c r="P82" s="27"/>
      <c r="Q82" s="57"/>
      <c r="R82" s="35"/>
      <c r="S82" s="7">
        <f t="shared" si="101"/>
        <v>0</v>
      </c>
      <c r="T82" s="35">
        <f t="shared" si="101"/>
        <v>0</v>
      </c>
      <c r="U82" s="3">
        <f t="shared" si="103"/>
        <v>0</v>
      </c>
      <c r="V82" s="163">
        <f t="shared" si="104"/>
        <v>0</v>
      </c>
      <c r="W82" s="162" t="str">
        <f>IF(ISERROR(VLOOKUP(H82,'Directive OSH09 (FR)'!$O$6:$P$10,2,FALSE)),"",VLOOKUP(H82,'Directive OSH09 (FR)'!$O$6:$P$10,2,FALSE))</f>
        <v/>
      </c>
      <c r="X82" s="3" t="str">
        <f>IF(ISERROR(VLOOKUP(I82,'Directive OSH09 (FR)'!$O$13:$P$17,2,FALSE)),"",VLOOKUP(I82,'Directive OSH09 (FR)'!$O$13:$P$17,2,FALSE))</f>
        <v/>
      </c>
      <c r="Y82" s="3" t="str">
        <f t="shared" si="105"/>
        <v/>
      </c>
      <c r="Z82" s="196"/>
      <c r="AA82" s="418"/>
      <c r="AB82" s="418"/>
      <c r="AC82" s="420"/>
      <c r="AD82" s="667"/>
      <c r="AE82" s="651"/>
      <c r="AF82" s="314"/>
      <c r="AG82" s="8"/>
      <c r="AH82" s="8">
        <f t="shared" si="106"/>
        <v>0</v>
      </c>
      <c r="AI82" s="652"/>
    </row>
    <row r="83" spans="1:35">
      <c r="A83" s="405"/>
      <c r="B83" s="62"/>
      <c r="C83" s="62"/>
      <c r="D83" s="62"/>
      <c r="E83" s="293"/>
      <c r="F83" s="282"/>
      <c r="G83" s="458"/>
      <c r="H83" s="61"/>
      <c r="I83" s="62"/>
      <c r="J83" s="62" t="str">
        <f t="shared" si="102"/>
        <v/>
      </c>
      <c r="K83" s="63" t="str">
        <f>IF(ISERROR(VLOOKUP(Y83,'Directive OSH09 (FR)'!$T$6:$U$10,2,FALSE)),"",VLOOKUP(Y83,'Directive OSH09 (FR)'!$T$6:$U$10,2,FALSE))</f>
        <v/>
      </c>
      <c r="L83" s="61"/>
      <c r="M83" s="64"/>
      <c r="N83" s="64"/>
      <c r="O83" s="64"/>
      <c r="P83" s="64"/>
      <c r="Q83" s="65"/>
      <c r="R83" s="66"/>
      <c r="S83" s="61">
        <f t="shared" si="101"/>
        <v>0</v>
      </c>
      <c r="T83" s="66">
        <f t="shared" si="101"/>
        <v>0</v>
      </c>
      <c r="U83" s="164">
        <f t="shared" si="103"/>
        <v>0</v>
      </c>
      <c r="V83" s="165">
        <f t="shared" si="104"/>
        <v>0</v>
      </c>
      <c r="W83" s="162" t="str">
        <f>IF(ISERROR(VLOOKUP(H83,'Directive OSH09 (FR)'!$O$6:$P$10,2,FALSE)),"",VLOOKUP(H83,'Directive OSH09 (FR)'!$O$6:$P$10,2,FALSE))</f>
        <v/>
      </c>
      <c r="X83" s="3" t="str">
        <f>IF(ISERROR(VLOOKUP(I83,'Directive OSH09 (FR)'!$O$13:$P$17,2,FALSE)),"",VLOOKUP(I83,'Directive OSH09 (FR)'!$O$13:$P$17,2,FALSE))</f>
        <v/>
      </c>
      <c r="Y83" s="3" t="str">
        <f t="shared" si="105"/>
        <v/>
      </c>
      <c r="Z83" s="196"/>
      <c r="AA83" s="418"/>
      <c r="AB83" s="418"/>
      <c r="AC83" s="420"/>
      <c r="AD83" s="667"/>
      <c r="AE83" s="651"/>
      <c r="AF83" s="642"/>
      <c r="AG83" s="62"/>
      <c r="AH83" s="62">
        <f t="shared" si="106"/>
        <v>0</v>
      </c>
      <c r="AI83" s="652"/>
    </row>
    <row r="84" spans="1:35">
      <c r="A84" s="523" t="s">
        <v>283</v>
      </c>
      <c r="B84" s="391"/>
      <c r="C84" s="391"/>
      <c r="D84" s="391"/>
      <c r="E84" s="292"/>
      <c r="F84" s="281"/>
      <c r="G84" s="457"/>
      <c r="H84" s="454"/>
      <c r="I84" s="391"/>
      <c r="J84" s="391" t="str">
        <f>IF(SUM(J85:J89)=0,"",MAX(J85:J89))</f>
        <v/>
      </c>
      <c r="K84" s="24" t="str">
        <f>IF(ISERROR(VLOOKUP(Y84,'Directive OSH09 (FR)'!$T$6:$U$10,2,FALSE)),"",VLOOKUP(Y84,'Directive OSH09 (FR)'!$T$6:$U$10,2,FALSE))</f>
        <v/>
      </c>
      <c r="L84" s="43" t="str">
        <f>IF(ISERROR(VLOOKUP($A84,Dangers!$B$4:$G$1001,4,FALSE)),"ERR",IF(ISBLANK(VLOOKUP($A84,Dangers!$B$4:$G$1001,4,FALSE)),"","Yes"))</f>
        <v/>
      </c>
      <c r="M84" s="26" t="str">
        <f>IF(ISERROR(VLOOKUP($A84,Dangers!$B$4:$G$1001,6,FALSE)),"ERR",IF(ISBLANK((VLOOKUP($A84,Dangers!$B$4:$G$1001,6,FALSE))),"","Yes"))</f>
        <v/>
      </c>
      <c r="N84" s="26"/>
      <c r="O84" s="26"/>
      <c r="P84" s="26"/>
      <c r="Q84" s="132" t="str">
        <f>IF(OR(L84="Yes",M84="Yes"),MAX(Q85:Q89),"")</f>
        <v/>
      </c>
      <c r="R84" s="34"/>
      <c r="S84" s="43">
        <f>IF(L84="Yes",IF(SUM(S85:S89)=0,0,1),2)</f>
        <v>2</v>
      </c>
      <c r="T84" s="34">
        <f>IF(M84="Yes",IF(SUM(T85:T89)=0,0,1),2)</f>
        <v>2</v>
      </c>
      <c r="U84" s="160">
        <v>0</v>
      </c>
      <c r="V84" s="161">
        <v>0</v>
      </c>
      <c r="W84" s="162" t="str">
        <f>IF(ISERROR(VLOOKUP(H84,'Directive OSH09 (FR)'!$O$6:$P$10,2,FALSE)),"",VLOOKUP(H84,'Directive OSH09 (FR)'!$O$6:$P$10,2,FALSE))</f>
        <v/>
      </c>
      <c r="X84" s="3" t="str">
        <f>IF(ISERROR(VLOOKUP(I84,'Directive OSH09 (FR)'!$O$13:$P$17,2,FALSE)),"",VLOOKUP(I84,'Directive OSH09 (FR)'!$O$13:$P$17,2,FALSE))</f>
        <v/>
      </c>
      <c r="Y84" s="3" t="str">
        <f>IF(J84="","",IF(J84&gt;=161,5,IF(J84&gt;=65,4,IF(J84&gt;=20,3,IF(J84&gt;=9,2,1)))))</f>
        <v/>
      </c>
      <c r="Z84" s="367"/>
      <c r="AA84" s="446"/>
      <c r="AB84" s="446"/>
      <c r="AC84" s="611"/>
      <c r="AD84" s="709"/>
      <c r="AE84" s="702"/>
      <c r="AF84" s="518"/>
      <c r="AG84" s="398"/>
      <c r="AH84" s="398" t="str">
        <f>IF(SUM(AH85:AH89)=0,"",MAX(AH85:AH89))</f>
        <v/>
      </c>
      <c r="AI84" s="703"/>
    </row>
    <row r="85" spans="1:35">
      <c r="A85" s="260" t="s">
        <v>463</v>
      </c>
      <c r="B85" s="8"/>
      <c r="C85" s="8"/>
      <c r="D85" s="8"/>
      <c r="E85" s="266"/>
      <c r="F85" s="267"/>
      <c r="G85" s="321"/>
      <c r="H85" s="7"/>
      <c r="I85" s="8"/>
      <c r="J85" s="8" t="str">
        <f>IF(ISERROR(W85*X85),"",W85*X85)</f>
        <v/>
      </c>
      <c r="K85" s="14" t="str">
        <f>IF(ISERROR(VLOOKUP(Y85,'Directive OSH09 (FR)'!$T$6:$U$10,2,FALSE)),"",VLOOKUP(Y85,'Directive OSH09 (FR)'!$T$6:$U$10,2,FALSE))</f>
        <v/>
      </c>
      <c r="L85" s="126"/>
      <c r="M85" s="127"/>
      <c r="N85" s="27"/>
      <c r="O85" s="27"/>
      <c r="P85" s="27"/>
      <c r="Q85" s="57"/>
      <c r="R85" s="35"/>
      <c r="S85" s="7">
        <f t="shared" ref="S85:T89" si="107">U85</f>
        <v>1</v>
      </c>
      <c r="T85" s="35">
        <f t="shared" si="107"/>
        <v>1</v>
      </c>
      <c r="U85" s="3">
        <f>IF(A85="",0,IF(Q$84="",1,IF(Q$84+$U$84*365&lt;$U$1,1,0)))</f>
        <v>1</v>
      </c>
      <c r="V85" s="163">
        <f>IF(A85="",0,IF(Q$84="",1,IF(Q$84+$V$84*365&lt;$U$1,1,0)))</f>
        <v>1</v>
      </c>
      <c r="W85" s="162" t="str">
        <f>IF(ISERROR(VLOOKUP(H85,'Directive OSH09 (FR)'!$O$6:$P$10,2,FALSE)),"",VLOOKUP(H85,'Directive OSH09 (FR)'!$O$6:$P$10,2,FALSE))</f>
        <v/>
      </c>
      <c r="X85" s="3" t="str">
        <f>IF(ISERROR(VLOOKUP(I85,'Directive OSH09 (FR)'!$O$13:$P$17,2,FALSE)),"",VLOOKUP(I85,'Directive OSH09 (FR)'!$O$13:$P$17,2,FALSE))</f>
        <v/>
      </c>
      <c r="Y85" s="3" t="str">
        <f>IF(J85="","",IF(J85&gt;=161,5,IF(J85&gt;=65,4,IF(J85&gt;=20,3,IF(J85&gt;=9,2,1)))))</f>
        <v/>
      </c>
      <c r="Z85" s="196"/>
      <c r="AA85" s="418"/>
      <c r="AB85" s="418"/>
      <c r="AC85" s="420"/>
      <c r="AD85" s="667"/>
      <c r="AE85" s="651"/>
      <c r="AF85" s="314"/>
      <c r="AG85" s="8"/>
      <c r="AH85" s="8">
        <f>IF(ISERROR(AU85*AV85),"",AU85*AV85)</f>
        <v>0</v>
      </c>
      <c r="AI85" s="652"/>
    </row>
    <row r="86" spans="1:35">
      <c r="A86" s="261"/>
      <c r="B86" s="8"/>
      <c r="C86" s="8"/>
      <c r="D86" s="8"/>
      <c r="E86" s="266"/>
      <c r="F86" s="267"/>
      <c r="G86" s="321"/>
      <c r="H86" s="7"/>
      <c r="I86" s="8"/>
      <c r="J86" s="8" t="str">
        <f t="shared" ref="J86:J89" si="108">IF(ISERROR(W86*X86),"",W86*X86)</f>
        <v/>
      </c>
      <c r="K86" s="14" t="str">
        <f>IF(ISERROR(VLOOKUP(Y86,'Directive OSH09 (FR)'!$T$6:$U$10,2,FALSE)),"",VLOOKUP(Y86,'Directive OSH09 (FR)'!$T$6:$U$10,2,FALSE))</f>
        <v/>
      </c>
      <c r="L86" s="126"/>
      <c r="M86" s="127"/>
      <c r="N86" s="27"/>
      <c r="O86" s="27"/>
      <c r="P86" s="27"/>
      <c r="Q86" s="57"/>
      <c r="R86" s="35"/>
      <c r="S86" s="7">
        <f t="shared" si="107"/>
        <v>0</v>
      </c>
      <c r="T86" s="35">
        <f t="shared" si="107"/>
        <v>0</v>
      </c>
      <c r="U86" s="3">
        <f t="shared" ref="U86:U89" si="109">IF(A86="",0,IF(Q$84="",1,IF(Q$84+$U$84*365&lt;$U$1,1,0)))</f>
        <v>0</v>
      </c>
      <c r="V86" s="163">
        <f t="shared" ref="V86:V89" si="110">IF(A86="",0,IF(Q$84="",1,IF(Q$84+$V$84*365&lt;$U$1,1,0)))</f>
        <v>0</v>
      </c>
      <c r="W86" s="162" t="str">
        <f>IF(ISERROR(VLOOKUP(H86,'Directive OSH09 (FR)'!$O$6:$P$10,2,FALSE)),"",VLOOKUP(H86,'Directive OSH09 (FR)'!$O$6:$P$10,2,FALSE))</f>
        <v/>
      </c>
      <c r="X86" s="3" t="str">
        <f>IF(ISERROR(VLOOKUP(I86,'Directive OSH09 (FR)'!$O$13:$P$17,2,FALSE)),"",VLOOKUP(I86,'Directive OSH09 (FR)'!$O$13:$P$17,2,FALSE))</f>
        <v/>
      </c>
      <c r="Y86" s="3" t="str">
        <f t="shared" ref="Y86:Y89" si="111">IF(J86="","",IF(J86&gt;=161,5,IF(J86&gt;=65,4,IF(J86&gt;=20,3,IF(J86&gt;=9,2,1)))))</f>
        <v/>
      </c>
      <c r="Z86" s="196"/>
      <c r="AA86" s="418"/>
      <c r="AB86" s="418"/>
      <c r="AC86" s="420"/>
      <c r="AD86" s="667"/>
      <c r="AE86" s="651"/>
      <c r="AF86" s="314"/>
      <c r="AG86" s="8"/>
      <c r="AH86" s="8">
        <f t="shared" ref="AH86:AH89" si="112">IF(ISERROR(AU86*AV86),"",AU86*AV86)</f>
        <v>0</v>
      </c>
      <c r="AI86" s="652"/>
    </row>
    <row r="87" spans="1:35">
      <c r="A87" s="261"/>
      <c r="B87" s="8"/>
      <c r="C87" s="8"/>
      <c r="D87" s="8"/>
      <c r="E87" s="266"/>
      <c r="F87" s="267"/>
      <c r="G87" s="321"/>
      <c r="H87" s="7"/>
      <c r="I87" s="8"/>
      <c r="J87" s="8" t="str">
        <f t="shared" si="108"/>
        <v/>
      </c>
      <c r="K87" s="14" t="str">
        <f>IF(ISERROR(VLOOKUP(Y87,'Directive OSH09 (FR)'!$T$6:$U$10,2,FALSE)),"",VLOOKUP(Y87,'Directive OSH09 (FR)'!$T$6:$U$10,2,FALSE))</f>
        <v/>
      </c>
      <c r="L87" s="126"/>
      <c r="M87" s="127"/>
      <c r="N87" s="27"/>
      <c r="O87" s="27"/>
      <c r="P87" s="27"/>
      <c r="Q87" s="57"/>
      <c r="R87" s="35"/>
      <c r="S87" s="7">
        <f t="shared" si="107"/>
        <v>0</v>
      </c>
      <c r="T87" s="35">
        <f t="shared" si="107"/>
        <v>0</v>
      </c>
      <c r="U87" s="3">
        <f t="shared" si="109"/>
        <v>0</v>
      </c>
      <c r="V87" s="163">
        <f t="shared" si="110"/>
        <v>0</v>
      </c>
      <c r="W87" s="162" t="str">
        <f>IF(ISERROR(VLOOKUP(H87,'Directive OSH09 (FR)'!$O$6:$P$10,2,FALSE)),"",VLOOKUP(H87,'Directive OSH09 (FR)'!$O$6:$P$10,2,FALSE))</f>
        <v/>
      </c>
      <c r="X87" s="3" t="str">
        <f>IF(ISERROR(VLOOKUP(I87,'Directive OSH09 (FR)'!$O$13:$P$17,2,FALSE)),"",VLOOKUP(I87,'Directive OSH09 (FR)'!$O$13:$P$17,2,FALSE))</f>
        <v/>
      </c>
      <c r="Y87" s="3" t="str">
        <f t="shared" si="111"/>
        <v/>
      </c>
      <c r="Z87" s="196"/>
      <c r="AA87" s="418"/>
      <c r="AB87" s="418"/>
      <c r="AC87" s="420"/>
      <c r="AD87" s="667"/>
      <c r="AE87" s="651"/>
      <c r="AF87" s="314"/>
      <c r="AG87" s="8"/>
      <c r="AH87" s="8">
        <f t="shared" si="112"/>
        <v>0</v>
      </c>
      <c r="AI87" s="652"/>
    </row>
    <row r="88" spans="1:35" ht="5.25" customHeight="1">
      <c r="A88" s="261"/>
      <c r="B88" s="8"/>
      <c r="C88" s="8"/>
      <c r="D88" s="8"/>
      <c r="E88" s="266"/>
      <c r="F88" s="267"/>
      <c r="G88" s="321"/>
      <c r="H88" s="7"/>
      <c r="I88" s="8"/>
      <c r="J88" s="8" t="str">
        <f t="shared" si="108"/>
        <v/>
      </c>
      <c r="K88" s="14" t="str">
        <f>IF(ISERROR(VLOOKUP(Y88,'Directive OSH09 (FR)'!$T$6:$U$10,2,FALSE)),"",VLOOKUP(Y88,'Directive OSH09 (FR)'!$T$6:$U$10,2,FALSE))</f>
        <v/>
      </c>
      <c r="L88" s="126"/>
      <c r="M88" s="127"/>
      <c r="N88" s="27"/>
      <c r="O88" s="27"/>
      <c r="P88" s="27"/>
      <c r="Q88" s="57"/>
      <c r="R88" s="35"/>
      <c r="S88" s="7">
        <f t="shared" si="107"/>
        <v>0</v>
      </c>
      <c r="T88" s="35">
        <f t="shared" si="107"/>
        <v>0</v>
      </c>
      <c r="U88" s="3">
        <f t="shared" si="109"/>
        <v>0</v>
      </c>
      <c r="V88" s="163">
        <f t="shared" si="110"/>
        <v>0</v>
      </c>
      <c r="W88" s="162" t="str">
        <f>IF(ISERROR(VLOOKUP(H88,'Directive OSH09 (FR)'!$O$6:$P$10,2,FALSE)),"",VLOOKUP(H88,'Directive OSH09 (FR)'!$O$6:$P$10,2,FALSE))</f>
        <v/>
      </c>
      <c r="X88" s="3" t="str">
        <f>IF(ISERROR(VLOOKUP(I88,'Directive OSH09 (FR)'!$O$13:$P$17,2,FALSE)),"",VLOOKUP(I88,'Directive OSH09 (FR)'!$O$13:$P$17,2,FALSE))</f>
        <v/>
      </c>
      <c r="Y88" s="3" t="str">
        <f t="shared" si="111"/>
        <v/>
      </c>
      <c r="Z88" s="196"/>
      <c r="AA88" s="418"/>
      <c r="AB88" s="418"/>
      <c r="AC88" s="420"/>
      <c r="AD88" s="667"/>
      <c r="AE88" s="651"/>
      <c r="AF88" s="314"/>
      <c r="AG88" s="8"/>
      <c r="AH88" s="8">
        <f t="shared" si="112"/>
        <v>0</v>
      </c>
      <c r="AI88" s="652"/>
    </row>
    <row r="89" spans="1:35">
      <c r="A89" s="405"/>
      <c r="B89" s="62"/>
      <c r="C89" s="62"/>
      <c r="D89" s="62"/>
      <c r="E89" s="293"/>
      <c r="F89" s="282"/>
      <c r="G89" s="458"/>
      <c r="H89" s="61"/>
      <c r="I89" s="62"/>
      <c r="J89" s="62" t="str">
        <f t="shared" si="108"/>
        <v/>
      </c>
      <c r="K89" s="63" t="str">
        <f>IF(ISERROR(VLOOKUP(Y89,'Directive OSH09 (FR)'!$T$6:$U$10,2,FALSE)),"",VLOOKUP(Y89,'Directive OSH09 (FR)'!$T$6:$U$10,2,FALSE))</f>
        <v/>
      </c>
      <c r="L89" s="61"/>
      <c r="M89" s="64"/>
      <c r="N89" s="64"/>
      <c r="O89" s="64"/>
      <c r="P89" s="64"/>
      <c r="Q89" s="65"/>
      <c r="R89" s="66"/>
      <c r="S89" s="61">
        <f t="shared" si="107"/>
        <v>0</v>
      </c>
      <c r="T89" s="66">
        <f t="shared" si="107"/>
        <v>0</v>
      </c>
      <c r="U89" s="164">
        <f t="shared" si="109"/>
        <v>0</v>
      </c>
      <c r="V89" s="165">
        <f t="shared" si="110"/>
        <v>0</v>
      </c>
      <c r="W89" s="162" t="str">
        <f>IF(ISERROR(VLOOKUP(H89,'Directive OSH09 (FR)'!$O$6:$P$10,2,FALSE)),"",VLOOKUP(H89,'Directive OSH09 (FR)'!$O$6:$P$10,2,FALSE))</f>
        <v/>
      </c>
      <c r="X89" s="3" t="str">
        <f>IF(ISERROR(VLOOKUP(I89,'Directive OSH09 (FR)'!$O$13:$P$17,2,FALSE)),"",VLOOKUP(I89,'Directive OSH09 (FR)'!$O$13:$P$17,2,FALSE))</f>
        <v/>
      </c>
      <c r="Y89" s="3" t="str">
        <f t="shared" si="111"/>
        <v/>
      </c>
      <c r="Z89" s="196"/>
      <c r="AA89" s="418"/>
      <c r="AB89" s="418"/>
      <c r="AC89" s="420"/>
      <c r="AD89" s="667"/>
      <c r="AE89" s="651"/>
      <c r="AF89" s="642"/>
      <c r="AG89" s="62"/>
      <c r="AH89" s="62">
        <f t="shared" si="112"/>
        <v>0</v>
      </c>
      <c r="AI89" s="652"/>
    </row>
    <row r="90" spans="1:35" ht="14.25">
      <c r="A90" s="354" t="s">
        <v>284</v>
      </c>
      <c r="B90" s="391"/>
      <c r="C90" s="391"/>
      <c r="D90" s="391"/>
      <c r="E90" s="292"/>
      <c r="F90" s="281"/>
      <c r="G90" s="457"/>
      <c r="H90" s="454"/>
      <c r="I90" s="391"/>
      <c r="J90" s="391">
        <f>IF(SUM(J91:J95)=0,"",MAX(J91:J95))</f>
        <v>16</v>
      </c>
      <c r="K90" s="24" t="str">
        <f>IF(ISERROR(VLOOKUP(Y90,'Directive OSH09 (FR)'!$T$6:$U$10,2,FALSE)),"",VLOOKUP(Y90,'Directive OSH09 (FR)'!$T$6:$U$10,2,FALSE))</f>
        <v>2-Tolérable</v>
      </c>
      <c r="L90" s="43" t="str">
        <f>IF(ISERROR(VLOOKUP($A90,Dangers!$B$4:$G$1001,4,FALSE)),"ERR",IF(ISBLANK(VLOOKUP($A90,Dangers!$B$4:$G$1001,4,FALSE)),"","Yes"))</f>
        <v>Yes</v>
      </c>
      <c r="M90" s="26" t="str">
        <f>IF(ISERROR(VLOOKUP($A90,Dangers!$B$4:$G$1001,6,FALSE)),"ERR",IF(ISBLANK((VLOOKUP($A90,Dangers!$B$4:$G$1001,6,FALSE))),"","Yes"))</f>
        <v>Yes</v>
      </c>
      <c r="N90" s="26"/>
      <c r="O90" s="26"/>
      <c r="P90" s="26"/>
      <c r="Q90" s="132">
        <f>IF(OR(L90="Yes",M90="Yes"),MAX(Q91:Q95),"")</f>
        <v>0</v>
      </c>
      <c r="R90" s="34"/>
      <c r="S90" s="43">
        <f ca="1">IF(L90="Yes",IF(SUM(S91:S95)=0,0,1),2)</f>
        <v>1</v>
      </c>
      <c r="T90" s="34">
        <f ca="1">IF(M90="Yes",IF(SUM(T91:T95)=0,0,1),2)</f>
        <v>1</v>
      </c>
      <c r="U90" s="160">
        <v>3</v>
      </c>
      <c r="V90" s="161">
        <v>3</v>
      </c>
      <c r="W90" s="162" t="str">
        <f>IF(ISERROR(VLOOKUP(H90,'Directive OSH09 (FR)'!$O$6:$P$10,2,FALSE)),"",VLOOKUP(H90,'Directive OSH09 (FR)'!$O$6:$P$10,2,FALSE))</f>
        <v/>
      </c>
      <c r="X90" s="3" t="str">
        <f>IF(ISERROR(VLOOKUP(I90,'Directive OSH09 (FR)'!$O$13:$P$17,2,FALSE)),"",VLOOKUP(I90,'Directive OSH09 (FR)'!$O$13:$P$17,2,FALSE))</f>
        <v/>
      </c>
      <c r="Y90" s="3">
        <f>IF(J90="","",IF(J90&gt;=161,5,IF(J90&gt;=65,4,IF(J90&gt;=20,3,IF(J90&gt;=9,2,1)))))</f>
        <v>2</v>
      </c>
      <c r="Z90" s="367"/>
      <c r="AA90" s="446"/>
      <c r="AB90" s="446"/>
      <c r="AC90" s="611"/>
      <c r="AD90" s="709"/>
      <c r="AE90" s="702"/>
      <c r="AF90" s="518"/>
      <c r="AG90" s="398"/>
      <c r="AH90" s="398" t="str">
        <f>IF(SUM(AH91:AH95)=0,"",MAX(AH91:AH95))</f>
        <v/>
      </c>
      <c r="AI90" s="703"/>
    </row>
    <row r="91" spans="1:35" ht="76.5">
      <c r="A91" s="260" t="s">
        <v>442</v>
      </c>
      <c r="B91" s="255" t="s">
        <v>512</v>
      </c>
      <c r="C91" s="255" t="s">
        <v>513</v>
      </c>
      <c r="D91" s="255" t="s">
        <v>514</v>
      </c>
      <c r="E91" s="266" t="s">
        <v>36</v>
      </c>
      <c r="F91" s="267">
        <v>6</v>
      </c>
      <c r="G91" s="256" t="s">
        <v>515</v>
      </c>
      <c r="H91" s="7" t="s">
        <v>38</v>
      </c>
      <c r="I91" s="8" t="s">
        <v>47</v>
      </c>
      <c r="J91" s="8">
        <f>IF(ISERROR(W91*X91),"",W91*X91)</f>
        <v>16</v>
      </c>
      <c r="K91" s="14" t="str">
        <f>IF(ISERROR(VLOOKUP(Y91,'Directive OSH09 (FR)'!$T$6:$U$10,2,FALSE)),"",VLOOKUP(Y91,'Directive OSH09 (FR)'!$T$6:$U$10,2,FALSE))</f>
        <v>2-Tolérable</v>
      </c>
      <c r="L91" s="126"/>
      <c r="M91" s="127"/>
      <c r="N91" s="27"/>
      <c r="O91" s="27"/>
      <c r="P91" s="27"/>
      <c r="Q91" s="57"/>
      <c r="R91" s="35"/>
      <c r="S91" s="7">
        <f t="shared" ref="S91:T93" ca="1" si="113">U91</f>
        <v>1</v>
      </c>
      <c r="T91" s="35">
        <f t="shared" ca="1" si="113"/>
        <v>1</v>
      </c>
      <c r="U91" s="3">
        <f ca="1">IF(A91="",0,IF(Q$90="",1,IF(Q$90+$U$90*365&lt;$U$1,1,0)))</f>
        <v>1</v>
      </c>
      <c r="V91" s="163">
        <f ca="1">IF(A91="",0,IF(Q$90="",1,IF(Q$90+$V$90*365&lt;$U$1,1,0)))</f>
        <v>1</v>
      </c>
      <c r="W91" s="162">
        <f>IF(ISERROR(VLOOKUP(H91,'Directive OSH09 (FR)'!$O$6:$P$10,2,FALSE)),"",VLOOKUP(H91,'Directive OSH09 (FR)'!$O$6:$P$10,2,FALSE))</f>
        <v>4</v>
      </c>
      <c r="X91" s="3">
        <f>IF(ISERROR(VLOOKUP(I91,'Directive OSH09 (FR)'!$O$13:$P$17,2,FALSE)),"",VLOOKUP(I91,'Directive OSH09 (FR)'!$O$13:$P$17,2,FALSE))</f>
        <v>4</v>
      </c>
      <c r="Y91" s="3">
        <f>IF(J91="","",IF(J91&gt;=161,5,IF(J91&gt;=65,4,IF(J91&gt;=20,3,IF(J91&gt;=9,2,1)))))</f>
        <v>2</v>
      </c>
      <c r="Z91" s="210" t="s">
        <v>516</v>
      </c>
      <c r="AA91" s="424" t="s">
        <v>460</v>
      </c>
      <c r="AB91" s="418"/>
      <c r="AC91" s="420"/>
      <c r="AD91" s="667"/>
      <c r="AE91" s="651"/>
      <c r="AF91" s="314"/>
      <c r="AG91" s="8"/>
      <c r="AH91" s="8">
        <f>IF(ISERROR(AU91*AV91),"",AU91*AV91)</f>
        <v>0</v>
      </c>
      <c r="AI91" s="652"/>
    </row>
    <row r="92" spans="1:35" ht="51">
      <c r="A92" s="261" t="s">
        <v>442</v>
      </c>
      <c r="B92" s="255" t="s">
        <v>517</v>
      </c>
      <c r="C92" s="255" t="s">
        <v>518</v>
      </c>
      <c r="D92" s="255" t="s">
        <v>519</v>
      </c>
      <c r="E92" s="266" t="s">
        <v>36</v>
      </c>
      <c r="F92" s="267">
        <v>6</v>
      </c>
      <c r="G92" s="256" t="s">
        <v>515</v>
      </c>
      <c r="H92" s="7" t="s">
        <v>35</v>
      </c>
      <c r="I92" s="8" t="s">
        <v>47</v>
      </c>
      <c r="J92" s="8">
        <f t="shared" ref="J92:J93" si="114">IF(ISERROR(W92*X92),"",W92*X92)</f>
        <v>8</v>
      </c>
      <c r="K92" s="14" t="str">
        <f>IF(ISERROR(VLOOKUP(Y92,'Directive OSH09 (FR)'!$T$6:$U$10,2,FALSE)),"",VLOOKUP(Y92,'Directive OSH09 (FR)'!$T$6:$U$10,2,FALSE))</f>
        <v>1-Negligeable</v>
      </c>
      <c r="L92" s="126"/>
      <c r="M92" s="127"/>
      <c r="N92" s="27"/>
      <c r="O92" s="27"/>
      <c r="P92" s="27"/>
      <c r="Q92" s="57"/>
      <c r="R92" s="35"/>
      <c r="S92" s="7">
        <f t="shared" ca="1" si="113"/>
        <v>1</v>
      </c>
      <c r="T92" s="35">
        <f t="shared" ca="1" si="113"/>
        <v>1</v>
      </c>
      <c r="U92" s="3">
        <f ca="1">IF(A92="",0,IF(Q$90="",1,IF(Q$90+$U$90*365&lt;$U$1,1,0)))</f>
        <v>1</v>
      </c>
      <c r="V92" s="163">
        <f ca="1">IF(A92="",0,IF(Q$90="",1,IF(Q$90+$V$90*365&lt;$U$1,1,0)))</f>
        <v>1</v>
      </c>
      <c r="W92" s="162">
        <f>IF(ISERROR(VLOOKUP(H92,'Directive OSH09 (FR)'!$O$6:$P$10,2,FALSE)),"",VLOOKUP(H92,'Directive OSH09 (FR)'!$O$6:$P$10,2,FALSE))</f>
        <v>2</v>
      </c>
      <c r="X92" s="3">
        <f>IF(ISERROR(VLOOKUP(I92,'Directive OSH09 (FR)'!$O$13:$P$17,2,FALSE)),"",VLOOKUP(I92,'Directive OSH09 (FR)'!$O$13:$P$17,2,FALSE))</f>
        <v>4</v>
      </c>
      <c r="Y92" s="3">
        <f t="shared" ref="Y92:Y93" si="115">IF(J92="","",IF(J92&gt;=161,5,IF(J92&gt;=65,4,IF(J92&gt;=20,3,IF(J92&gt;=9,2,1)))))</f>
        <v>1</v>
      </c>
      <c r="Z92" s="196"/>
      <c r="AA92" s="424"/>
      <c r="AB92" s="418"/>
      <c r="AC92" s="420"/>
      <c r="AD92" s="667"/>
      <c r="AE92" s="651"/>
      <c r="AF92" s="314"/>
      <c r="AG92" s="8"/>
      <c r="AH92" s="8">
        <f t="shared" ref="AH92:AH93" si="116">IF(ISERROR(AU92*AV92),"",AU92*AV92)</f>
        <v>0</v>
      </c>
      <c r="AI92" s="652"/>
    </row>
    <row r="93" spans="1:35" ht="51">
      <c r="A93" s="261" t="s">
        <v>442</v>
      </c>
      <c r="B93" s="8" t="s">
        <v>520</v>
      </c>
      <c r="C93" s="8" t="s">
        <v>521</v>
      </c>
      <c r="D93" s="8" t="s">
        <v>519</v>
      </c>
      <c r="E93" s="266" t="s">
        <v>36</v>
      </c>
      <c r="F93" s="267">
        <v>6</v>
      </c>
      <c r="G93" s="256" t="s">
        <v>522</v>
      </c>
      <c r="H93" s="7" t="s">
        <v>35</v>
      </c>
      <c r="I93" s="8" t="s">
        <v>47</v>
      </c>
      <c r="J93" s="8">
        <f t="shared" si="114"/>
        <v>8</v>
      </c>
      <c r="K93" s="14" t="str">
        <f>IF(ISERROR(VLOOKUP(Y93,'Directive OSH09 (FR)'!$T$6:$U$10,2,FALSE)),"",VLOOKUP(Y93,'Directive OSH09 (FR)'!$T$6:$U$10,2,FALSE))</f>
        <v>1-Negligeable</v>
      </c>
      <c r="L93" s="126"/>
      <c r="M93" s="127"/>
      <c r="N93" s="27"/>
      <c r="O93" s="27"/>
      <c r="P93" s="27"/>
      <c r="Q93" s="57"/>
      <c r="R93" s="35"/>
      <c r="S93" s="7">
        <f t="shared" ca="1" si="113"/>
        <v>1</v>
      </c>
      <c r="T93" s="35">
        <f t="shared" ca="1" si="113"/>
        <v>1</v>
      </c>
      <c r="U93" s="3">
        <f ca="1">IF(A93="",0,IF(Q$90="",1,IF(Q$90+$U$90*365&lt;$U$1,1,0)))</f>
        <v>1</v>
      </c>
      <c r="V93" s="163">
        <f ca="1">IF(A93="",0,IF(Q$90="",1,IF(Q$90+$V$90*365&lt;$U$1,1,0)))</f>
        <v>1</v>
      </c>
      <c r="W93" s="162">
        <f>IF(ISERROR(VLOOKUP(H93,'Directive OSH09 (FR)'!$O$6:$P$10,2,FALSE)),"",VLOOKUP(H93,'Directive OSH09 (FR)'!$O$6:$P$10,2,FALSE))</f>
        <v>2</v>
      </c>
      <c r="X93" s="3">
        <f>IF(ISERROR(VLOOKUP(I93,'Directive OSH09 (FR)'!$O$13:$P$17,2,FALSE)),"",VLOOKUP(I93,'Directive OSH09 (FR)'!$O$13:$P$17,2,FALSE))</f>
        <v>4</v>
      </c>
      <c r="Y93" s="3">
        <f t="shared" si="115"/>
        <v>1</v>
      </c>
      <c r="Z93" s="196" t="s">
        <v>523</v>
      </c>
      <c r="AA93" s="418"/>
      <c r="AB93" s="418"/>
      <c r="AC93" s="420"/>
      <c r="AD93" s="667"/>
      <c r="AE93" s="651"/>
      <c r="AF93" s="314"/>
      <c r="AG93" s="8"/>
      <c r="AH93" s="8">
        <f t="shared" si="116"/>
        <v>0</v>
      </c>
      <c r="AI93" s="652"/>
    </row>
    <row r="94" spans="1:35" ht="5.25" customHeight="1">
      <c r="A94" s="261"/>
      <c r="B94" s="8"/>
      <c r="C94" s="8"/>
      <c r="D94" s="8"/>
      <c r="E94" s="266"/>
      <c r="F94" s="267"/>
      <c r="G94" s="321"/>
      <c r="H94" s="7"/>
      <c r="I94" s="8"/>
      <c r="J94" s="8" t="str">
        <f t="shared" ref="J94:J95" si="117">IF(ISERROR(W94*X94),"",W94*X94)</f>
        <v/>
      </c>
      <c r="K94" s="14" t="str">
        <f>IF(ISERROR(VLOOKUP(Y94,'Directive OSH09 (FR)'!$T$6:$U$10,2,FALSE)),"",VLOOKUP(Y94,'Directive OSH09 (FR)'!$T$6:$U$10,2,FALSE))</f>
        <v/>
      </c>
      <c r="L94" s="126"/>
      <c r="M94" s="127"/>
      <c r="N94" s="27"/>
      <c r="O94" s="27"/>
      <c r="P94" s="27"/>
      <c r="Q94" s="57"/>
      <c r="R94" s="35"/>
      <c r="S94" s="7">
        <f t="shared" ref="S94:T95" si="118">U94</f>
        <v>0</v>
      </c>
      <c r="T94" s="35">
        <f t="shared" si="118"/>
        <v>0</v>
      </c>
      <c r="U94" s="3">
        <f t="shared" ref="U94:U95" si="119">IF(A94="",0,IF(Q$90="",1,IF(Q$90+$U$90*365&lt;$U$1,1,0)))</f>
        <v>0</v>
      </c>
      <c r="V94" s="163">
        <f t="shared" ref="V94:V95" si="120">IF(A94="",0,IF(Q$90="",1,IF(Q$90+$V$90*365&lt;$U$1,1,0)))</f>
        <v>0</v>
      </c>
      <c r="W94" s="162" t="str">
        <f>IF(ISERROR(VLOOKUP(H94,'Directive OSH09 (FR)'!$O$6:$P$10,2,FALSE)),"",VLOOKUP(H94,'Directive OSH09 (FR)'!$O$6:$P$10,2,FALSE))</f>
        <v/>
      </c>
      <c r="X94" s="3" t="str">
        <f>IF(ISERROR(VLOOKUP(I94,'Directive OSH09 (FR)'!$O$13:$P$17,2,FALSE)),"",VLOOKUP(I94,'Directive OSH09 (FR)'!$O$13:$P$17,2,FALSE))</f>
        <v/>
      </c>
      <c r="Y94" s="3" t="str">
        <f t="shared" ref="Y94:Y95" si="121">IF(J94="","",IF(J94&gt;=161,5,IF(J94&gt;=65,4,IF(J94&gt;=20,3,IF(J94&gt;=9,2,1)))))</f>
        <v/>
      </c>
      <c r="Z94" s="196"/>
      <c r="AA94" s="418"/>
      <c r="AB94" s="418"/>
      <c r="AC94" s="420"/>
      <c r="AD94" s="667"/>
      <c r="AE94" s="651"/>
      <c r="AF94" s="314"/>
      <c r="AG94" s="8"/>
      <c r="AH94" s="8">
        <f t="shared" ref="AH94:AH95" si="122">IF(ISERROR(AU94*AV94),"",AU94*AV94)</f>
        <v>0</v>
      </c>
      <c r="AI94" s="652"/>
    </row>
    <row r="95" spans="1:35">
      <c r="A95" s="405"/>
      <c r="B95" s="62"/>
      <c r="C95" s="62"/>
      <c r="D95" s="62"/>
      <c r="E95" s="293"/>
      <c r="F95" s="282"/>
      <c r="G95" s="458"/>
      <c r="H95" s="61"/>
      <c r="I95" s="62"/>
      <c r="J95" s="62" t="str">
        <f t="shared" si="117"/>
        <v/>
      </c>
      <c r="K95" s="63" t="str">
        <f>IF(ISERROR(VLOOKUP(Y95,'Directive OSH09 (FR)'!$T$6:$U$10,2,FALSE)),"",VLOOKUP(Y95,'Directive OSH09 (FR)'!$T$6:$U$10,2,FALSE))</f>
        <v/>
      </c>
      <c r="L95" s="61"/>
      <c r="M95" s="64"/>
      <c r="N95" s="64"/>
      <c r="O95" s="64"/>
      <c r="P95" s="64"/>
      <c r="Q95" s="65"/>
      <c r="R95" s="66"/>
      <c r="S95" s="61">
        <f t="shared" si="118"/>
        <v>0</v>
      </c>
      <c r="T95" s="66">
        <f t="shared" si="118"/>
        <v>0</v>
      </c>
      <c r="U95" s="164">
        <f t="shared" si="119"/>
        <v>0</v>
      </c>
      <c r="V95" s="165">
        <f t="shared" si="120"/>
        <v>0</v>
      </c>
      <c r="W95" s="162" t="str">
        <f>IF(ISERROR(VLOOKUP(H95,'Directive OSH09 (FR)'!$O$6:$P$10,2,FALSE)),"",VLOOKUP(H95,'Directive OSH09 (FR)'!$O$6:$P$10,2,FALSE))</f>
        <v/>
      </c>
      <c r="X95" s="3" t="str">
        <f>IF(ISERROR(VLOOKUP(I95,'Directive OSH09 (FR)'!$O$13:$P$17,2,FALSE)),"",VLOOKUP(I95,'Directive OSH09 (FR)'!$O$13:$P$17,2,FALSE))</f>
        <v/>
      </c>
      <c r="Y95" s="3" t="str">
        <f t="shared" si="121"/>
        <v/>
      </c>
      <c r="Z95" s="196"/>
      <c r="AA95" s="418"/>
      <c r="AB95" s="418"/>
      <c r="AC95" s="420"/>
      <c r="AD95" s="667"/>
      <c r="AE95" s="651"/>
      <c r="AF95" s="642"/>
      <c r="AG95" s="62"/>
      <c r="AH95" s="62">
        <f t="shared" si="122"/>
        <v>0</v>
      </c>
      <c r="AI95" s="652"/>
    </row>
    <row r="96" spans="1:35" ht="14.25">
      <c r="A96" s="354" t="s">
        <v>339</v>
      </c>
      <c r="B96" s="391"/>
      <c r="C96" s="391"/>
      <c r="D96" s="391"/>
      <c r="E96" s="292"/>
      <c r="F96" s="281"/>
      <c r="G96" s="457"/>
      <c r="H96" s="454"/>
      <c r="I96" s="391"/>
      <c r="J96" s="391">
        <f>IF(SUM(J97:J101)=0,"",MAX(J97:J101))</f>
        <v>32</v>
      </c>
      <c r="K96" s="24" t="str">
        <f>IF(ISERROR(VLOOKUP(Y96,'Directive OSH09 (FR)'!$T$6:$U$10,2,FALSE)),"",VLOOKUP(Y96,'Directive OSH09 (FR)'!$T$6:$U$10,2,FALSE))</f>
        <v>3-Moderé</v>
      </c>
      <c r="L96" s="43" t="str">
        <f>IF(ISERROR(VLOOKUP($A96,Dangers!$B$4:$G$1001,4,FALSE)),"ERR",IF(ISBLANK(VLOOKUP($A96,Dangers!$B$4:$G$1001,4,FALSE)),"","Yes"))</f>
        <v/>
      </c>
      <c r="M96" s="26" t="str">
        <f>IF(ISERROR(VLOOKUP($A96,Dangers!$B$4:$G$1001,6,FALSE)),"ERR",IF(ISBLANK((VLOOKUP($A96,Dangers!$B$4:$G$1001,6,FALSE))),"","Yes"))</f>
        <v>Yes</v>
      </c>
      <c r="N96" s="26"/>
      <c r="O96" s="26"/>
      <c r="P96" s="26"/>
      <c r="Q96" s="132">
        <f>IF(OR(L96="Yes",M96="Yes"),MAX(Q97:Q101),"")</f>
        <v>0</v>
      </c>
      <c r="R96" s="34"/>
      <c r="S96" s="43">
        <f>IF(L96="Yes",IF(SUM(S97:S101)=0,0,1),2)</f>
        <v>2</v>
      </c>
      <c r="T96" s="34">
        <f ca="1">IF(M96="Yes",IF(SUM(T97:T101)=0,0,1),2)</f>
        <v>1</v>
      </c>
      <c r="U96" s="160">
        <v>0</v>
      </c>
      <c r="V96" s="161">
        <v>2</v>
      </c>
      <c r="W96" s="162" t="str">
        <f>IF(ISERROR(VLOOKUP(H96,'Directive OSH09 (FR)'!$O$6:$P$10,2,FALSE)),"",VLOOKUP(H96,'Directive OSH09 (FR)'!$O$6:$P$10,2,FALSE))</f>
        <v/>
      </c>
      <c r="X96" s="3" t="str">
        <f>IF(ISERROR(VLOOKUP(I96,'Directive OSH09 (FR)'!$O$13:$P$17,2,FALSE)),"",VLOOKUP(I96,'Directive OSH09 (FR)'!$O$13:$P$17,2,FALSE))</f>
        <v/>
      </c>
      <c r="Y96" s="3">
        <f>IF(J96="","",IF(J96&gt;=161,5,IF(J96&gt;=65,4,IF(J96&gt;=20,3,IF(J96&gt;=9,2,1)))))</f>
        <v>3</v>
      </c>
      <c r="Z96" s="367"/>
      <c r="AA96" s="446"/>
      <c r="AB96" s="446"/>
      <c r="AC96" s="611"/>
      <c r="AD96" s="709"/>
      <c r="AE96" s="702"/>
      <c r="AF96" s="518"/>
      <c r="AG96" s="398"/>
      <c r="AH96" s="398" t="str">
        <f>IF(SUM(AH97:AH101)=0,"",MAX(AH97:AH101))</f>
        <v/>
      </c>
      <c r="AI96" s="703"/>
    </row>
    <row r="97" spans="1:35" ht="51">
      <c r="A97" s="261" t="s">
        <v>524</v>
      </c>
      <c r="B97" s="255" t="s">
        <v>525</v>
      </c>
      <c r="C97" s="255" t="s">
        <v>526</v>
      </c>
      <c r="D97" s="255" t="s">
        <v>527</v>
      </c>
      <c r="E97" s="266" t="s">
        <v>36</v>
      </c>
      <c r="F97" s="267">
        <v>6</v>
      </c>
      <c r="G97" s="256" t="s">
        <v>528</v>
      </c>
      <c r="H97" s="7" t="s">
        <v>38</v>
      </c>
      <c r="I97" s="8" t="s">
        <v>48</v>
      </c>
      <c r="J97" s="8">
        <f t="shared" ref="J97:J98" si="123">IF(ISERROR(W97*X97),"",W97*X97)</f>
        <v>32</v>
      </c>
      <c r="K97" s="14" t="str">
        <f>IF(ISERROR(VLOOKUP(Y97,'Directive OSH09 (FR)'!$T$6:$U$10,2,FALSE)),"",VLOOKUP(Y97,'Directive OSH09 (FR)'!$T$6:$U$10,2,FALSE))</f>
        <v>3-Moderé</v>
      </c>
      <c r="L97" s="126"/>
      <c r="M97" s="127"/>
      <c r="N97" s="27"/>
      <c r="O97" s="27"/>
      <c r="P97" s="27"/>
      <c r="Q97" s="57"/>
      <c r="R97" s="35"/>
      <c r="S97" s="7">
        <f t="shared" ref="S97:T98" ca="1" si="124">U97</f>
        <v>1</v>
      </c>
      <c r="T97" s="35">
        <f t="shared" ca="1" si="124"/>
        <v>1</v>
      </c>
      <c r="U97" s="3">
        <f ca="1">IF(A97="",0,IF(Q$96="",1,IF(Q$96+$U$90*365&lt;$U$1,1,0)))</f>
        <v>1</v>
      </c>
      <c r="V97" s="163">
        <f ca="1">IF(A97="",0,IF(Q$96="",1,IF(Q$96+$V$90*365&lt;$U$1,1,0)))</f>
        <v>1</v>
      </c>
      <c r="W97" s="162">
        <f>IF(ISERROR(VLOOKUP(H97,'Directive OSH09 (FR)'!$O$6:$P$10,2,FALSE)),"",VLOOKUP(H97,'Directive OSH09 (FR)'!$O$6:$P$10,2,FALSE))</f>
        <v>4</v>
      </c>
      <c r="X97" s="3">
        <f>IF(ISERROR(VLOOKUP(I97,'Directive OSH09 (FR)'!$O$13:$P$17,2,FALSE)),"",VLOOKUP(I97,'Directive OSH09 (FR)'!$O$13:$P$17,2,FALSE))</f>
        <v>8</v>
      </c>
      <c r="Y97" s="3">
        <f t="shared" ref="Y97:Y98" si="125">IF(J97="","",IF(J97&gt;=161,5,IF(J97&gt;=65,4,IF(J97&gt;=20,3,IF(J97&gt;=9,2,1)))))</f>
        <v>3</v>
      </c>
      <c r="Z97" s="210"/>
      <c r="AA97" s="418"/>
      <c r="AB97" s="418"/>
      <c r="AC97" s="420"/>
      <c r="AD97" s="667"/>
      <c r="AE97" s="651"/>
      <c r="AF97" s="314"/>
      <c r="AG97" s="8"/>
      <c r="AH97" s="8">
        <f t="shared" ref="AH97:AH98" si="126">IF(ISERROR(AU97*AV97),"",AU97*AV97)</f>
        <v>0</v>
      </c>
      <c r="AI97" s="653"/>
    </row>
    <row r="98" spans="1:35" ht="32.1" customHeight="1">
      <c r="A98" s="261" t="s">
        <v>442</v>
      </c>
      <c r="B98" s="255" t="s">
        <v>529</v>
      </c>
      <c r="C98" s="255" t="s">
        <v>530</v>
      </c>
      <c r="D98" s="255" t="s">
        <v>531</v>
      </c>
      <c r="E98" s="266" t="s">
        <v>36</v>
      </c>
      <c r="F98" s="267">
        <v>6</v>
      </c>
      <c r="G98" s="256" t="s">
        <v>528</v>
      </c>
      <c r="H98" s="7" t="s">
        <v>38</v>
      </c>
      <c r="I98" s="8" t="s">
        <v>48</v>
      </c>
      <c r="J98" s="8">
        <f t="shared" si="123"/>
        <v>32</v>
      </c>
      <c r="K98" s="14" t="str">
        <f>IF(ISERROR(VLOOKUP(Y98,'Directive OSH09 (FR)'!$T$6:$U$10,2,FALSE)),"",VLOOKUP(Y98,'Directive OSH09 (FR)'!$T$6:$U$10,2,FALSE))</f>
        <v>3-Moderé</v>
      </c>
      <c r="L98" s="126"/>
      <c r="M98" s="127"/>
      <c r="N98" s="27"/>
      <c r="O98" s="27"/>
      <c r="P98" s="27"/>
      <c r="Q98" s="57"/>
      <c r="R98" s="35"/>
      <c r="S98" s="7">
        <f t="shared" ca="1" si="124"/>
        <v>1</v>
      </c>
      <c r="T98" s="35">
        <f t="shared" ca="1" si="124"/>
        <v>1</v>
      </c>
      <c r="U98" s="3">
        <f ca="1">IF(A98="",0,IF(Q$96="",1,IF(Q$96+$U$90*365&lt;$U$1,1,0)))</f>
        <v>1</v>
      </c>
      <c r="V98" s="163">
        <f ca="1">IF(A98="",0,IF(Q$96="",1,IF(Q$96+$V$90*365&lt;$U$1,1,0)))</f>
        <v>1</v>
      </c>
      <c r="W98" s="162">
        <f>IF(ISERROR(VLOOKUP(H98,'Directive OSH09 (FR)'!$O$6:$P$10,2,FALSE)),"",VLOOKUP(H98,'Directive OSH09 (FR)'!$O$6:$P$10,2,FALSE))</f>
        <v>4</v>
      </c>
      <c r="X98" s="3">
        <f>IF(ISERROR(VLOOKUP(I98,'Directive OSH09 (FR)'!$O$13:$P$17,2,FALSE)),"",VLOOKUP(I98,'Directive OSH09 (FR)'!$O$13:$P$17,2,FALSE))</f>
        <v>8</v>
      </c>
      <c r="Y98" s="3">
        <f t="shared" si="125"/>
        <v>3</v>
      </c>
      <c r="Z98" s="210"/>
      <c r="AA98" s="418"/>
      <c r="AB98" s="418"/>
      <c r="AC98" s="420"/>
      <c r="AD98" s="667"/>
      <c r="AE98" s="651"/>
      <c r="AF98" s="314"/>
      <c r="AG98" s="8"/>
      <c r="AH98" s="8">
        <f t="shared" si="126"/>
        <v>0</v>
      </c>
      <c r="AI98" s="653"/>
    </row>
    <row r="99" spans="1:35">
      <c r="A99" s="261"/>
      <c r="B99" s="255"/>
      <c r="C99" s="255"/>
      <c r="D99" s="255"/>
      <c r="E99" s="266"/>
      <c r="F99" s="267"/>
      <c r="G99" s="256"/>
      <c r="H99" s="7"/>
      <c r="I99" s="8"/>
      <c r="J99" s="8"/>
      <c r="K99" s="14"/>
      <c r="L99" s="126"/>
      <c r="M99" s="127"/>
      <c r="N99" s="27"/>
      <c r="O99" s="27"/>
      <c r="P99" s="27"/>
      <c r="Q99" s="57"/>
      <c r="R99" s="35"/>
      <c r="S99" s="7"/>
      <c r="T99" s="35"/>
      <c r="U99" s="3"/>
      <c r="V99" s="163"/>
      <c r="W99" s="162"/>
      <c r="X99" s="3"/>
      <c r="Y99" s="3"/>
      <c r="Z99" s="210"/>
      <c r="AA99" s="418"/>
      <c r="AB99" s="418"/>
      <c r="AC99" s="420"/>
      <c r="AD99" s="667"/>
      <c r="AE99" s="651"/>
      <c r="AF99" s="314"/>
      <c r="AG99" s="8"/>
      <c r="AH99" s="8"/>
      <c r="AI99" s="653"/>
    </row>
    <row r="100" spans="1:35" ht="5.25" customHeight="1">
      <c r="A100" s="261"/>
      <c r="B100" s="8"/>
      <c r="C100" s="8"/>
      <c r="D100" s="8"/>
      <c r="E100" s="266"/>
      <c r="F100" s="267"/>
      <c r="G100" s="321"/>
      <c r="H100" s="7"/>
      <c r="I100" s="8"/>
      <c r="J100" s="8" t="str">
        <f t="shared" ref="J100:J101" si="127">IF(ISERROR(W100*X100),"",W100*X100)</f>
        <v/>
      </c>
      <c r="K100" s="14" t="str">
        <f>IF(ISERROR(VLOOKUP(Y100,'Directive OSH09 (FR)'!$T$6:$U$10,2,FALSE)),"",VLOOKUP(Y100,'Directive OSH09 (FR)'!$T$6:$U$10,2,FALSE))</f>
        <v/>
      </c>
      <c r="L100" s="126"/>
      <c r="M100" s="127"/>
      <c r="N100" s="27"/>
      <c r="O100" s="27"/>
      <c r="P100" s="27"/>
      <c r="Q100" s="57"/>
      <c r="R100" s="35"/>
      <c r="S100" s="7">
        <f t="shared" ref="S100:T101" si="128">U100</f>
        <v>0</v>
      </c>
      <c r="T100" s="35">
        <f t="shared" si="128"/>
        <v>0</v>
      </c>
      <c r="U100" s="3">
        <f t="shared" ref="U100" si="129">IF(A100="",0,IF(Q$96="",1,IF(Q$96+$U$90*365&lt;$U$1,1,0)))</f>
        <v>0</v>
      </c>
      <c r="V100" s="163">
        <f t="shared" ref="V100" si="130">IF(A100="",0,IF(Q$96="",1,IF(Q$96+$V$90*365&lt;$U$1,1,0)))</f>
        <v>0</v>
      </c>
      <c r="W100" s="162" t="str">
        <f>IF(ISERROR(VLOOKUP(H100,'Directive OSH09 (FR)'!$O$6:$P$10,2,FALSE)),"",VLOOKUP(H100,'Directive OSH09 (FR)'!$O$6:$P$10,2,FALSE))</f>
        <v/>
      </c>
      <c r="X100" s="3" t="str">
        <f>IF(ISERROR(VLOOKUP(I100,'Directive OSH09 (FR)'!$O$13:$P$17,2,FALSE)),"",VLOOKUP(I100,'Directive OSH09 (FR)'!$O$13:$P$17,2,FALSE))</f>
        <v/>
      </c>
      <c r="Y100" s="3" t="str">
        <f t="shared" ref="Y100:Y101" si="131">IF(J100="","",IF(J100&gt;=161,5,IF(J100&gt;=65,4,IF(J100&gt;=20,3,IF(J100&gt;=9,2,1)))))</f>
        <v/>
      </c>
      <c r="Z100" s="196"/>
      <c r="AA100" s="418"/>
      <c r="AB100" s="418"/>
      <c r="AC100" s="420"/>
      <c r="AD100" s="667"/>
      <c r="AE100" s="651"/>
      <c r="AF100" s="314"/>
      <c r="AG100" s="8"/>
      <c r="AH100" s="8">
        <f t="shared" ref="AH100:AH101" si="132">IF(ISERROR(AU100*AV100),"",AU100*AV100)</f>
        <v>0</v>
      </c>
      <c r="AI100" s="652"/>
    </row>
    <row r="101" spans="1:35">
      <c r="A101" s="405"/>
      <c r="B101" s="62"/>
      <c r="C101" s="62"/>
      <c r="D101" s="62"/>
      <c r="E101" s="293"/>
      <c r="F101" s="282"/>
      <c r="G101" s="458"/>
      <c r="H101" s="61"/>
      <c r="I101" s="62"/>
      <c r="J101" s="62" t="str">
        <f t="shared" si="127"/>
        <v/>
      </c>
      <c r="K101" s="63" t="str">
        <f>IF(ISERROR(VLOOKUP(Y101,'Directive OSH09 (FR)'!$T$6:$U$10,2,FALSE)),"",VLOOKUP(Y101,'Directive OSH09 (FR)'!$T$6:$U$10,2,FALSE))</f>
        <v/>
      </c>
      <c r="L101" s="61"/>
      <c r="M101" s="64"/>
      <c r="N101" s="64"/>
      <c r="O101" s="64"/>
      <c r="P101" s="64"/>
      <c r="Q101" s="65"/>
      <c r="R101" s="66"/>
      <c r="S101" s="61">
        <f t="shared" si="128"/>
        <v>0</v>
      </c>
      <c r="T101" s="66">
        <f t="shared" si="128"/>
        <v>0</v>
      </c>
      <c r="U101" s="164">
        <f>IF(A101="",0,IF(Q$96="",1,IF(Q$96+$U$90*365&lt;$U$1,1,0)))</f>
        <v>0</v>
      </c>
      <c r="V101" s="165">
        <f>IF(A101="",0,IF(Q$96="",1,IF(Q$96+$V$90*365&lt;$U$1,1,0)))</f>
        <v>0</v>
      </c>
      <c r="W101" s="162" t="str">
        <f>IF(ISERROR(VLOOKUP(H101,'Directive OSH09 (FR)'!$O$6:$P$10,2,FALSE)),"",VLOOKUP(H101,'Directive OSH09 (FR)'!$O$6:$P$10,2,FALSE))</f>
        <v/>
      </c>
      <c r="X101" s="3" t="str">
        <f>IF(ISERROR(VLOOKUP(I101,'Directive OSH09 (FR)'!$O$13:$P$17,2,FALSE)),"",VLOOKUP(I101,'Directive OSH09 (FR)'!$O$13:$P$17,2,FALSE))</f>
        <v/>
      </c>
      <c r="Y101" s="3" t="str">
        <f t="shared" si="131"/>
        <v/>
      </c>
      <c r="Z101" s="196"/>
      <c r="AA101" s="418"/>
      <c r="AB101" s="418"/>
      <c r="AC101" s="420"/>
      <c r="AD101" s="667"/>
      <c r="AE101" s="651"/>
      <c r="AF101" s="642"/>
      <c r="AG101" s="62"/>
      <c r="AH101" s="62">
        <f t="shared" si="132"/>
        <v>0</v>
      </c>
      <c r="AI101" s="652"/>
    </row>
    <row r="102" spans="1:35" ht="14.25">
      <c r="A102" s="354" t="s">
        <v>287</v>
      </c>
      <c r="B102" s="391"/>
      <c r="C102" s="391"/>
      <c r="D102" s="391"/>
      <c r="E102" s="292"/>
      <c r="F102" s="281"/>
      <c r="G102" s="457"/>
      <c r="H102" s="454"/>
      <c r="I102" s="391"/>
      <c r="J102" s="391">
        <f>IF(SUM(J103:J107)=0,"",MAX(J103:J107))</f>
        <v>16</v>
      </c>
      <c r="K102" s="24" t="str">
        <f>IF(ISERROR(VLOOKUP(Y102,'Directive OSH09 (FR)'!$T$6:$U$10,2,FALSE)),"",VLOOKUP(Y102,'Directive OSH09 (FR)'!$T$6:$U$10,2,FALSE))</f>
        <v>2-Tolérable</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3">
        <f>IF(J102="","",IF(J102&gt;=161,5,IF(J102&gt;=65,4,IF(J102&gt;=20,3,IF(J102&gt;=9,2,1)))))</f>
        <v>2</v>
      </c>
      <c r="Z102" s="367"/>
      <c r="AA102" s="446"/>
      <c r="AB102" s="446"/>
      <c r="AC102" s="611"/>
      <c r="AD102" s="709"/>
      <c r="AE102" s="702"/>
      <c r="AF102" s="518"/>
      <c r="AG102" s="398"/>
      <c r="AH102" s="398" t="str">
        <f>IF(SUM(AH103:AH107)=0,"",MAX(AH103:AH107))</f>
        <v/>
      </c>
      <c r="AI102" s="703"/>
    </row>
    <row r="103" spans="1:35" ht="25.5">
      <c r="A103" s="260" t="s">
        <v>535</v>
      </c>
      <c r="B103" s="255" t="s">
        <v>536</v>
      </c>
      <c r="C103" s="8" t="s">
        <v>537</v>
      </c>
      <c r="D103" s="8" t="s">
        <v>538</v>
      </c>
      <c r="E103" s="266" t="s">
        <v>39</v>
      </c>
      <c r="F103" s="267">
        <v>6</v>
      </c>
      <c r="G103" s="256" t="s">
        <v>539</v>
      </c>
      <c r="H103" s="7" t="s">
        <v>38</v>
      </c>
      <c r="I103" s="8" t="s">
        <v>47</v>
      </c>
      <c r="J103" s="8">
        <f>IF(ISERROR(W103*X103),"",W103*X103)</f>
        <v>16</v>
      </c>
      <c r="K103" s="14" t="str">
        <f>IF(ISERROR(VLOOKUP(Y103,'Directive OSH09 (FR)'!$T$6:$U$10,2,FALSE)),"",VLOOKUP(Y103,'Directive OSH09 (FR)'!$T$6:$U$10,2,FALSE))</f>
        <v>2-Tolérable</v>
      </c>
      <c r="L103" s="126"/>
      <c r="M103" s="127"/>
      <c r="N103" s="27"/>
      <c r="O103" s="27"/>
      <c r="P103" s="27"/>
      <c r="Q103" s="57"/>
      <c r="R103" s="35"/>
      <c r="S103" s="7">
        <f t="shared" ref="S103:T106" si="133">U103</f>
        <v>1</v>
      </c>
      <c r="T103" s="35">
        <f t="shared" si="133"/>
        <v>1</v>
      </c>
      <c r="U103" s="3">
        <f>IF(A103="",0,IF(Q$103="",1,IF(Q$103+$U$91*365&lt;$U$1,1,0)))</f>
        <v>1</v>
      </c>
      <c r="V103" s="163">
        <f>IF(A103="",0,IF(Q$103="",1,IF(Q$103+$V$91*365&lt;$U$1,1,0)))</f>
        <v>1</v>
      </c>
      <c r="W103" s="162">
        <f>IF(ISERROR(VLOOKUP(H103,'Directive OSH09 (FR)'!$O$6:$P$10,2,FALSE)),"",VLOOKUP(H103,'Directive OSH09 (FR)'!$O$6:$P$10,2,FALSE))</f>
        <v>4</v>
      </c>
      <c r="X103" s="3">
        <f>IF(ISERROR(VLOOKUP(I103,'Directive OSH09 (FR)'!$O$13:$P$17,2,FALSE)),"",VLOOKUP(I103,'Directive OSH09 (FR)'!$O$13:$P$17,2,FALSE))</f>
        <v>4</v>
      </c>
      <c r="Y103" s="3">
        <f>IF(J103="","",IF(J103&gt;=161,5,IF(J103&gt;=65,4,IF(J103&gt;=20,3,IF(J103&gt;=9,2,1)))))</f>
        <v>2</v>
      </c>
      <c r="Z103" s="210" t="s">
        <v>540</v>
      </c>
      <c r="AA103" s="418"/>
      <c r="AB103" s="418"/>
      <c r="AC103" s="420"/>
      <c r="AD103" s="667"/>
      <c r="AE103" s="651"/>
      <c r="AF103" s="314"/>
      <c r="AG103" s="8"/>
      <c r="AH103" s="8">
        <f>IF(ISERROR(AU103*AV103),"",AU103*AV103)</f>
        <v>0</v>
      </c>
      <c r="AI103" s="647"/>
    </row>
    <row r="104" spans="1:35" ht="38.25">
      <c r="A104" s="261" t="s">
        <v>541</v>
      </c>
      <c r="B104" s="255" t="s">
        <v>542</v>
      </c>
      <c r="C104" s="8" t="s">
        <v>543</v>
      </c>
      <c r="D104" s="255" t="s">
        <v>544</v>
      </c>
      <c r="E104" s="266" t="s">
        <v>39</v>
      </c>
      <c r="F104" s="267">
        <v>6</v>
      </c>
      <c r="G104" s="256" t="s">
        <v>545</v>
      </c>
      <c r="H104" s="7" t="s">
        <v>38</v>
      </c>
      <c r="I104" s="8" t="s">
        <v>47</v>
      </c>
      <c r="J104" s="8">
        <f t="shared" ref="J104:J106" si="134">IF(ISERROR(W104*X104),"",W104*X104)</f>
        <v>16</v>
      </c>
      <c r="K104" s="14" t="str">
        <f>IF(ISERROR(VLOOKUP(Y104,'Directive OSH09 (FR)'!$T$6:$U$10,2,FALSE)),"",VLOOKUP(Y104,'Directive OSH09 (FR)'!$T$6:$U$10,2,FALSE))</f>
        <v>2-Tolérable</v>
      </c>
      <c r="L104" s="126"/>
      <c r="M104" s="127"/>
      <c r="N104" s="27"/>
      <c r="O104" s="27"/>
      <c r="P104" s="27"/>
      <c r="Q104" s="57"/>
      <c r="R104" s="35"/>
      <c r="S104" s="7">
        <f t="shared" si="133"/>
        <v>1</v>
      </c>
      <c r="T104" s="35">
        <f t="shared" si="133"/>
        <v>1</v>
      </c>
      <c r="U104" s="3">
        <f>IF(A104="",0,IF(Q$103="",1,IF(Q$103+$U$91*365&lt;$U$1,1,0)))</f>
        <v>1</v>
      </c>
      <c r="V104" s="163">
        <f>IF(A104="",0,IF(Q$103="",1,IF(Q$103+$V$91*365&lt;$U$1,1,0)))</f>
        <v>1</v>
      </c>
      <c r="W104" s="162">
        <f>IF(ISERROR(VLOOKUP(H104,'Directive OSH09 (FR)'!$O$6:$P$10,2,FALSE)),"",VLOOKUP(H104,'Directive OSH09 (FR)'!$O$6:$P$10,2,FALSE))</f>
        <v>4</v>
      </c>
      <c r="X104" s="3">
        <f>IF(ISERROR(VLOOKUP(I104,'Directive OSH09 (FR)'!$O$13:$P$17,2,FALSE)),"",VLOOKUP(I104,'Directive OSH09 (FR)'!$O$13:$P$17,2,FALSE))</f>
        <v>4</v>
      </c>
      <c r="Y104" s="3">
        <f t="shared" ref="Y104:Y106" si="135">IF(J104="","",IF(J104&gt;=161,5,IF(J104&gt;=65,4,IF(J104&gt;=20,3,IF(J104&gt;=9,2,1)))))</f>
        <v>2</v>
      </c>
      <c r="Z104" s="196"/>
      <c r="AA104" s="418"/>
      <c r="AB104" s="418"/>
      <c r="AC104" s="420"/>
      <c r="AD104" s="667"/>
      <c r="AE104" s="651"/>
      <c r="AF104" s="314"/>
      <c r="AG104" s="8"/>
      <c r="AH104" s="8">
        <f t="shared" ref="AH104:AH106" si="136">IF(ISERROR(AU104*AV104),"",AU104*AV104)</f>
        <v>0</v>
      </c>
      <c r="AI104" s="652"/>
    </row>
    <row r="105" spans="1:35" ht="38.25">
      <c r="A105" s="261" t="s">
        <v>541</v>
      </c>
      <c r="B105" s="255" t="s">
        <v>542</v>
      </c>
      <c r="C105" s="8" t="s">
        <v>546</v>
      </c>
      <c r="D105" s="8" t="s">
        <v>547</v>
      </c>
      <c r="E105" s="266" t="s">
        <v>39</v>
      </c>
      <c r="F105" s="267">
        <v>6</v>
      </c>
      <c r="G105" s="256" t="s">
        <v>545</v>
      </c>
      <c r="H105" s="7" t="s">
        <v>38</v>
      </c>
      <c r="I105" s="8" t="s">
        <v>47</v>
      </c>
      <c r="J105" s="8">
        <f t="shared" si="134"/>
        <v>16</v>
      </c>
      <c r="K105" s="14" t="str">
        <f>IF(ISERROR(VLOOKUP(Y105,'Directive OSH09 (FR)'!$T$6:$U$10,2,FALSE)),"",VLOOKUP(Y105,'Directive OSH09 (FR)'!$T$6:$U$10,2,FALSE))</f>
        <v>2-Tolérable</v>
      </c>
      <c r="L105" s="126"/>
      <c r="M105" s="127"/>
      <c r="N105" s="27"/>
      <c r="O105" s="27"/>
      <c r="P105" s="27"/>
      <c r="Q105" s="57"/>
      <c r="R105" s="35"/>
      <c r="S105" s="7">
        <f t="shared" si="133"/>
        <v>1</v>
      </c>
      <c r="T105" s="35">
        <f t="shared" si="133"/>
        <v>1</v>
      </c>
      <c r="U105" s="3">
        <f>IF(A105="",0,IF(Q$103="",1,IF(Q$103+$U$91*365&lt;$U$1,1,0)))</f>
        <v>1</v>
      </c>
      <c r="V105" s="163">
        <f>IF(A105="",0,IF(Q$103="",1,IF(Q$103+$V$91*365&lt;$U$1,1,0)))</f>
        <v>1</v>
      </c>
      <c r="W105" s="162">
        <f>IF(ISERROR(VLOOKUP(H105,'Directive OSH09 (FR)'!$O$6:$P$10,2,FALSE)),"",VLOOKUP(H105,'Directive OSH09 (FR)'!$O$6:$P$10,2,FALSE))</f>
        <v>4</v>
      </c>
      <c r="X105" s="3">
        <f>IF(ISERROR(VLOOKUP(I105,'Directive OSH09 (FR)'!$O$13:$P$17,2,FALSE)),"",VLOOKUP(I105,'Directive OSH09 (FR)'!$O$13:$P$17,2,FALSE))</f>
        <v>4</v>
      </c>
      <c r="Y105" s="3">
        <f t="shared" si="135"/>
        <v>2</v>
      </c>
      <c r="Z105" s="196"/>
      <c r="AA105" s="418"/>
      <c r="AB105" s="418"/>
      <c r="AC105" s="420"/>
      <c r="AD105" s="667"/>
      <c r="AE105" s="651"/>
      <c r="AF105" s="314"/>
      <c r="AG105" s="8"/>
      <c r="AH105" s="8">
        <f t="shared" si="136"/>
        <v>0</v>
      </c>
      <c r="AI105" s="652"/>
    </row>
    <row r="106" spans="1:35" ht="33" customHeight="1">
      <c r="A106" s="261" t="s">
        <v>541</v>
      </c>
      <c r="B106" s="255" t="s">
        <v>542</v>
      </c>
      <c r="C106" s="8" t="s">
        <v>546</v>
      </c>
      <c r="D106" s="8" t="s">
        <v>548</v>
      </c>
      <c r="E106" s="266" t="s">
        <v>39</v>
      </c>
      <c r="F106" s="267">
        <v>6</v>
      </c>
      <c r="G106" s="256" t="s">
        <v>545</v>
      </c>
      <c r="H106" s="7" t="s">
        <v>38</v>
      </c>
      <c r="I106" s="8" t="s">
        <v>47</v>
      </c>
      <c r="J106" s="8">
        <f t="shared" si="134"/>
        <v>16</v>
      </c>
      <c r="K106" s="14" t="str">
        <f>IF(ISERROR(VLOOKUP(Y106,'Directive OSH09 (FR)'!$T$6:$U$10,2,FALSE)),"",VLOOKUP(Y106,'Directive OSH09 (FR)'!$T$6:$U$10,2,FALSE))</f>
        <v>2-Tolérable</v>
      </c>
      <c r="L106" s="126"/>
      <c r="M106" s="127"/>
      <c r="N106" s="27"/>
      <c r="O106" s="27"/>
      <c r="P106" s="27"/>
      <c r="Q106" s="57"/>
      <c r="R106" s="35"/>
      <c r="S106" s="7">
        <f t="shared" si="133"/>
        <v>1</v>
      </c>
      <c r="T106" s="35">
        <f t="shared" si="133"/>
        <v>1</v>
      </c>
      <c r="U106" s="3">
        <f>IF(A106="",0,IF(Q$103="",1,IF(Q$103+$U$91*365&lt;$U$1,1,0)))</f>
        <v>1</v>
      </c>
      <c r="V106" s="163">
        <f>IF(A106="",0,IF(Q$103="",1,IF(Q$103+$V$91*365&lt;$U$1,1,0)))</f>
        <v>1</v>
      </c>
      <c r="W106" s="162">
        <f>IF(ISERROR(VLOOKUP(H106,'Directive OSH09 (FR)'!$O$6:$P$10,2,FALSE)),"",VLOOKUP(H106,'Directive OSH09 (FR)'!$O$6:$P$10,2,FALSE))</f>
        <v>4</v>
      </c>
      <c r="X106" s="3">
        <f>IF(ISERROR(VLOOKUP(I106,'Directive OSH09 (FR)'!$O$13:$P$17,2,FALSE)),"",VLOOKUP(I106,'Directive OSH09 (FR)'!$O$13:$P$17,2,FALSE))</f>
        <v>4</v>
      </c>
      <c r="Y106" s="3">
        <f t="shared" si="135"/>
        <v>2</v>
      </c>
      <c r="Z106" s="196"/>
      <c r="AA106" s="418"/>
      <c r="AB106" s="418"/>
      <c r="AC106" s="420"/>
      <c r="AD106" s="667"/>
      <c r="AE106" s="651"/>
      <c r="AF106" s="314"/>
      <c r="AG106" s="8"/>
      <c r="AH106" s="8">
        <f t="shared" si="136"/>
        <v>0</v>
      </c>
      <c r="AI106" s="652"/>
    </row>
    <row r="107" spans="1:35">
      <c r="A107" s="405"/>
      <c r="B107" s="62"/>
      <c r="C107" s="62"/>
      <c r="D107" s="62"/>
      <c r="E107" s="293"/>
      <c r="F107" s="282"/>
      <c r="G107" s="458"/>
      <c r="H107" s="61"/>
      <c r="I107" s="62"/>
      <c r="J107" s="62" t="str">
        <f t="shared" ref="J107" si="137">IF(ISERROR(W107*X107),"",W107*X107)</f>
        <v/>
      </c>
      <c r="K107" s="63" t="str">
        <f>IF(ISERROR(VLOOKUP(Y107,'Directive OSH09 (FR)'!$T$6:$U$10,2,FALSE)),"",VLOOKUP(Y107,'Directive OSH09 (FR)'!$T$6:$U$10,2,FALSE))</f>
        <v/>
      </c>
      <c r="L107" s="61"/>
      <c r="M107" s="64"/>
      <c r="N107" s="64"/>
      <c r="O107" s="64"/>
      <c r="P107" s="64"/>
      <c r="Q107" s="65"/>
      <c r="R107" s="66"/>
      <c r="S107" s="61">
        <f t="shared" ref="S107:T107" si="138">U107</f>
        <v>0</v>
      </c>
      <c r="T107" s="66">
        <f t="shared" si="138"/>
        <v>0</v>
      </c>
      <c r="U107" s="164">
        <f>IF(A107="",0,IF(Q$102="",1,IF(Q$102+$U$90*365&lt;$U$1,1,0)))</f>
        <v>0</v>
      </c>
      <c r="V107" s="165">
        <f>IF(A107="",0,IF(Q$102="",1,IF(Q$102+$V$90*365&lt;$U$1,1,0)))</f>
        <v>0</v>
      </c>
      <c r="W107" s="162" t="str">
        <f>IF(ISERROR(VLOOKUP(H107,'Directive OSH09 (FR)'!$O$6:$P$10,2,FALSE)),"",VLOOKUP(H107,'Directive OSH09 (FR)'!$O$6:$P$10,2,FALSE))</f>
        <v/>
      </c>
      <c r="X107" s="3" t="str">
        <f>IF(ISERROR(VLOOKUP(I107,'Directive OSH09 (FR)'!$O$13:$P$17,2,FALSE)),"",VLOOKUP(I107,'Directive OSH09 (FR)'!$O$13:$P$17,2,FALSE))</f>
        <v/>
      </c>
      <c r="Y107" s="3" t="str">
        <f t="shared" ref="Y107" si="139">IF(J107="","",IF(J107&gt;=161,5,IF(J107&gt;=65,4,IF(J107&gt;=20,3,IF(J107&gt;=9,2,1)))))</f>
        <v/>
      </c>
      <c r="Z107" s="196"/>
      <c r="AA107" s="418"/>
      <c r="AB107" s="418"/>
      <c r="AC107" s="420"/>
      <c r="AD107" s="667"/>
      <c r="AE107" s="651"/>
      <c r="AF107" s="642"/>
      <c r="AG107" s="62"/>
      <c r="AH107" s="62">
        <f t="shared" ref="AH107" si="140">IF(ISERROR(AU107*AV107),"",AU107*AV107)</f>
        <v>0</v>
      </c>
      <c r="AI107" s="652"/>
    </row>
    <row r="108" spans="1:35">
      <c r="A108" s="523" t="s">
        <v>289</v>
      </c>
      <c r="B108" s="391"/>
      <c r="C108" s="391"/>
      <c r="D108" s="391"/>
      <c r="E108" s="292"/>
      <c r="F108" s="281"/>
      <c r="G108" s="457"/>
      <c r="H108" s="454"/>
      <c r="I108" s="391"/>
      <c r="J108" s="391">
        <f>IF(SUM(J109:J113)=0,"",MAX(J109:J113))</f>
        <v>8</v>
      </c>
      <c r="K108" s="24" t="str">
        <f>IF(ISERROR(VLOOKUP(Y108,'Directive OSH09 (FR)'!$T$6:$U$10,2,FALSE)),"",VLOOKUP(Y108,'Directive OSH09 (FR)'!$T$6:$U$10,2,FALSE))</f>
        <v>1-Negligeable</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3">
        <f>IF(J108="","",IF(J108&gt;=161,5,IF(J108&gt;=65,4,IF(J108&gt;=20,3,IF(J108&gt;=9,2,1)))))</f>
        <v>1</v>
      </c>
      <c r="Z108" s="367"/>
      <c r="AA108" s="446"/>
      <c r="AB108" s="446"/>
      <c r="AC108" s="611"/>
      <c r="AD108" s="709"/>
      <c r="AE108" s="702"/>
      <c r="AF108" s="518"/>
      <c r="AG108" s="398"/>
      <c r="AH108" s="398" t="str">
        <f>IF(SUM(AH109:AH113)=0,"",MAX(AH109:AH113))</f>
        <v/>
      </c>
      <c r="AI108" s="703"/>
    </row>
    <row r="109" spans="1:35" ht="166.5" customHeight="1">
      <c r="A109" s="261" t="s">
        <v>549</v>
      </c>
      <c r="B109" s="255" t="s">
        <v>550</v>
      </c>
      <c r="C109" s="255" t="s">
        <v>551</v>
      </c>
      <c r="D109" s="255" t="s">
        <v>552</v>
      </c>
      <c r="E109" s="266" t="s">
        <v>39</v>
      </c>
      <c r="F109" s="267">
        <v>6</v>
      </c>
      <c r="G109" s="256" t="s">
        <v>553</v>
      </c>
      <c r="H109" s="7" t="s">
        <v>35</v>
      </c>
      <c r="I109" s="8" t="s">
        <v>47</v>
      </c>
      <c r="J109" s="8">
        <f>IF(ISERROR(W109*X109),"",W109*X109)</f>
        <v>8</v>
      </c>
      <c r="K109" s="14" t="str">
        <f>IF(ISERROR(VLOOKUP(Y109,'Directive OSH09 (FR)'!$T$6:$U$10,2,FALSE)),"",VLOOKUP(Y109,'Directive OSH09 (FR)'!$T$6:$U$10,2,FALSE))</f>
        <v>1-Negligeable</v>
      </c>
      <c r="L109" s="126"/>
      <c r="M109" s="127"/>
      <c r="N109" s="27"/>
      <c r="O109" s="27"/>
      <c r="P109" s="27"/>
      <c r="Q109" s="57"/>
      <c r="R109" s="35"/>
      <c r="S109" s="7">
        <f t="shared" ref="S109:T109" si="141">U109</f>
        <v>1</v>
      </c>
      <c r="T109" s="35">
        <f t="shared" si="141"/>
        <v>1</v>
      </c>
      <c r="U109" s="3">
        <f>IF(A109="",0,IF(Q$109="",1,IF(Q$109+$U$91*365&lt;$U$1,1,0)))</f>
        <v>1</v>
      </c>
      <c r="V109" s="163">
        <f>IF(A109="",0,IF(Q$109="",1,IF(Q$109+$V$91*365&lt;$U$1,1,0)))</f>
        <v>1</v>
      </c>
      <c r="W109" s="162">
        <f>IF(ISERROR(VLOOKUP(H109,'Directive OSH09 (FR)'!$O$6:$P$10,2,FALSE)),"",VLOOKUP(H109,'Directive OSH09 (FR)'!$O$6:$P$10,2,FALSE))</f>
        <v>2</v>
      </c>
      <c r="X109" s="3">
        <f>IF(ISERROR(VLOOKUP(I109,'Directive OSH09 (FR)'!$O$13:$P$17,2,FALSE)),"",VLOOKUP(I109,'Directive OSH09 (FR)'!$O$13:$P$17,2,FALSE))</f>
        <v>4</v>
      </c>
      <c r="Y109" s="3">
        <f>IF(J109="","",IF(J109&gt;=161,5,IF(J109&gt;=65,4,IF(J109&gt;=20,3,IF(J109&gt;=9,2,1)))))</f>
        <v>1</v>
      </c>
      <c r="Z109" s="210" t="s">
        <v>1311</v>
      </c>
      <c r="AA109" s="425" t="s">
        <v>555</v>
      </c>
      <c r="AB109" s="418"/>
      <c r="AC109" s="420"/>
      <c r="AD109" s="667"/>
      <c r="AE109" s="651"/>
      <c r="AF109" s="314"/>
      <c r="AG109" s="8"/>
      <c r="AH109" s="8">
        <f>IF(ISERROR(AU109*AV109),"",AU109*AV109)</f>
        <v>0</v>
      </c>
      <c r="AI109" s="653"/>
    </row>
    <row r="110" spans="1:35" ht="18">
      <c r="A110" s="261"/>
      <c r="B110" s="8"/>
      <c r="C110" s="8"/>
      <c r="D110" s="8"/>
      <c r="E110" s="266"/>
      <c r="F110" s="267"/>
      <c r="G110" s="321"/>
      <c r="H110" s="7"/>
      <c r="I110" s="8"/>
      <c r="J110" s="8" t="str">
        <f t="shared" ref="J110:J113" si="142">IF(ISERROR(W110*X110),"",W110*X110)</f>
        <v/>
      </c>
      <c r="K110" s="14" t="str">
        <f>IF(ISERROR(VLOOKUP(Y110,'Directive OSH09 (FR)'!$T$6:$U$10,2,FALSE)),"",VLOOKUP(Y110,'Directive OSH09 (FR)'!$T$6:$U$10,2,FALSE))</f>
        <v/>
      </c>
      <c r="L110" s="126"/>
      <c r="M110" s="127"/>
      <c r="N110" s="27"/>
      <c r="O110" s="27"/>
      <c r="P110" s="27"/>
      <c r="Q110" s="57"/>
      <c r="R110" s="35"/>
      <c r="S110" s="7">
        <f t="shared" ref="S110:T113" si="143">U110</f>
        <v>0</v>
      </c>
      <c r="T110" s="35">
        <f t="shared" si="143"/>
        <v>0</v>
      </c>
      <c r="U110" s="3">
        <f t="shared" ref="U110:U112" si="144">IF(A110="",0,IF(Q$108="",1,IF(Q$108+$U$90*365&lt;$U$1,1,0)))</f>
        <v>0</v>
      </c>
      <c r="V110" s="163">
        <f t="shared" ref="V110:V112" si="145">IF(A110="",0,IF(Q$108="",1,IF(Q$108+$V$90*365&lt;$U$1,1,0)))</f>
        <v>0</v>
      </c>
      <c r="W110" s="162" t="str">
        <f>IF(ISERROR(VLOOKUP(H110,'Directive OSH09 (FR)'!$O$6:$P$10,2,FALSE)),"",VLOOKUP(H110,'Directive OSH09 (FR)'!$O$6:$P$10,2,FALSE))</f>
        <v/>
      </c>
      <c r="X110" s="3" t="str">
        <f>IF(ISERROR(VLOOKUP(I110,'Directive OSH09 (FR)'!$O$13:$P$17,2,FALSE)),"",VLOOKUP(I110,'Directive OSH09 (FR)'!$O$13:$P$17,2,FALSE))</f>
        <v/>
      </c>
      <c r="Y110" s="3" t="str">
        <f t="shared" ref="Y110:Y113" si="146">IF(J110="","",IF(J110&gt;=161,5,IF(J110&gt;=65,4,IF(J110&gt;=20,3,IF(J110&gt;=9,2,1)))))</f>
        <v/>
      </c>
      <c r="Z110" s="557"/>
      <c r="AA110" s="418"/>
      <c r="AB110" s="418"/>
      <c r="AC110" s="420"/>
      <c r="AD110" s="667"/>
      <c r="AE110" s="651"/>
      <c r="AF110" s="314"/>
      <c r="AG110" s="8"/>
      <c r="AH110" s="8">
        <f t="shared" ref="AH110:AH113" si="147">IF(ISERROR(AU110*AV110),"",AU110*AV110)</f>
        <v>0</v>
      </c>
      <c r="AI110" s="652"/>
    </row>
    <row r="111" spans="1:35">
      <c r="A111" s="261"/>
      <c r="B111" s="8"/>
      <c r="C111" s="8"/>
      <c r="D111" s="8"/>
      <c r="E111" s="266"/>
      <c r="F111" s="267"/>
      <c r="G111" s="321"/>
      <c r="H111" s="7"/>
      <c r="I111" s="8"/>
      <c r="J111" s="8" t="str">
        <f t="shared" si="142"/>
        <v/>
      </c>
      <c r="K111" s="14" t="str">
        <f>IF(ISERROR(VLOOKUP(Y111,'Directive OSH09 (FR)'!$T$6:$U$10,2,FALSE)),"",VLOOKUP(Y111,'Directive OSH09 (FR)'!$T$6:$U$10,2,FALSE))</f>
        <v/>
      </c>
      <c r="L111" s="126"/>
      <c r="M111" s="127"/>
      <c r="N111" s="27"/>
      <c r="O111" s="27"/>
      <c r="P111" s="27"/>
      <c r="Q111" s="57"/>
      <c r="R111" s="35"/>
      <c r="S111" s="7">
        <f t="shared" si="143"/>
        <v>0</v>
      </c>
      <c r="T111" s="35">
        <f t="shared" si="143"/>
        <v>0</v>
      </c>
      <c r="U111" s="3">
        <f t="shared" si="144"/>
        <v>0</v>
      </c>
      <c r="V111" s="163">
        <f t="shared" si="145"/>
        <v>0</v>
      </c>
      <c r="W111" s="162" t="str">
        <f>IF(ISERROR(VLOOKUP(H111,'Directive OSH09 (FR)'!$O$6:$P$10,2,FALSE)),"",VLOOKUP(H111,'Directive OSH09 (FR)'!$O$6:$P$10,2,FALSE))</f>
        <v/>
      </c>
      <c r="X111" s="3" t="str">
        <f>IF(ISERROR(VLOOKUP(I111,'Directive OSH09 (FR)'!$O$13:$P$17,2,FALSE)),"",VLOOKUP(I111,'Directive OSH09 (FR)'!$O$13:$P$17,2,FALSE))</f>
        <v/>
      </c>
      <c r="Y111" s="3" t="str">
        <f t="shared" si="146"/>
        <v/>
      </c>
      <c r="Z111" s="196"/>
      <c r="AA111" s="418"/>
      <c r="AB111" s="418"/>
      <c r="AC111" s="420"/>
      <c r="AD111" s="667"/>
      <c r="AE111" s="651"/>
      <c r="AF111" s="314"/>
      <c r="AG111" s="8"/>
      <c r="AH111" s="8">
        <f t="shared" si="147"/>
        <v>0</v>
      </c>
      <c r="AI111" s="652"/>
    </row>
    <row r="112" spans="1:35" ht="5.25" customHeight="1">
      <c r="A112" s="261"/>
      <c r="B112" s="8"/>
      <c r="C112" s="8"/>
      <c r="D112" s="8"/>
      <c r="E112" s="266"/>
      <c r="F112" s="267"/>
      <c r="G112" s="321"/>
      <c r="H112" s="7"/>
      <c r="I112" s="8"/>
      <c r="J112" s="8" t="str">
        <f t="shared" si="142"/>
        <v/>
      </c>
      <c r="K112" s="14" t="str">
        <f>IF(ISERROR(VLOOKUP(Y112,'Directive OSH09 (FR)'!$T$6:$U$10,2,FALSE)),"",VLOOKUP(Y112,'Directive OSH09 (FR)'!$T$6:$U$10,2,FALSE))</f>
        <v/>
      </c>
      <c r="L112" s="126"/>
      <c r="M112" s="127"/>
      <c r="N112" s="27"/>
      <c r="O112" s="27"/>
      <c r="P112" s="27"/>
      <c r="Q112" s="57"/>
      <c r="R112" s="35"/>
      <c r="S112" s="7">
        <f t="shared" si="143"/>
        <v>0</v>
      </c>
      <c r="T112" s="35">
        <f t="shared" si="143"/>
        <v>0</v>
      </c>
      <c r="U112" s="3">
        <f t="shared" si="144"/>
        <v>0</v>
      </c>
      <c r="V112" s="163">
        <f t="shared" si="145"/>
        <v>0</v>
      </c>
      <c r="W112" s="162" t="str">
        <f>IF(ISERROR(VLOOKUP(H112,'Directive OSH09 (FR)'!$O$6:$P$10,2,FALSE)),"",VLOOKUP(H112,'Directive OSH09 (FR)'!$O$6:$P$10,2,FALSE))</f>
        <v/>
      </c>
      <c r="X112" s="3" t="str">
        <f>IF(ISERROR(VLOOKUP(I112,'Directive OSH09 (FR)'!$O$13:$P$17,2,FALSE)),"",VLOOKUP(I112,'Directive OSH09 (FR)'!$O$13:$P$17,2,FALSE))</f>
        <v/>
      </c>
      <c r="Y112" s="3" t="str">
        <f t="shared" si="146"/>
        <v/>
      </c>
      <c r="Z112" s="196"/>
      <c r="AA112" s="418"/>
      <c r="AB112" s="418"/>
      <c r="AC112" s="420"/>
      <c r="AD112" s="667"/>
      <c r="AE112" s="651"/>
      <c r="AF112" s="314"/>
      <c r="AG112" s="8"/>
      <c r="AH112" s="8">
        <f t="shared" si="147"/>
        <v>0</v>
      </c>
      <c r="AI112" s="652"/>
    </row>
    <row r="113" spans="1:35">
      <c r="A113" s="405"/>
      <c r="B113" s="62"/>
      <c r="C113" s="62"/>
      <c r="D113" s="62"/>
      <c r="E113" s="293"/>
      <c r="F113" s="282"/>
      <c r="G113" s="458"/>
      <c r="H113" s="61"/>
      <c r="I113" s="62"/>
      <c r="J113" s="62" t="str">
        <f t="shared" si="142"/>
        <v/>
      </c>
      <c r="K113" s="63" t="str">
        <f>IF(ISERROR(VLOOKUP(Y113,'Directive OSH09 (FR)'!$T$6:$U$10,2,FALSE)),"",VLOOKUP(Y113,'Directive OSH09 (FR)'!$T$6:$U$10,2,FALSE))</f>
        <v/>
      </c>
      <c r="L113" s="61"/>
      <c r="M113" s="64"/>
      <c r="N113" s="64"/>
      <c r="O113" s="64"/>
      <c r="P113" s="64"/>
      <c r="Q113" s="65"/>
      <c r="R113" s="66"/>
      <c r="S113" s="61">
        <f t="shared" si="143"/>
        <v>0</v>
      </c>
      <c r="T113" s="66">
        <f t="shared" si="143"/>
        <v>0</v>
      </c>
      <c r="U113" s="164">
        <f>IF(A113="",0,IF(Q$108="",1,IF(Q$108+$U$90*365&lt;$U$1,1,0)))</f>
        <v>0</v>
      </c>
      <c r="V113" s="165">
        <f>IF(A113="",0,IF(Q$108="",1,IF(Q$108+$V$90*365&lt;$U$1,1,0)))</f>
        <v>0</v>
      </c>
      <c r="W113" s="162" t="str">
        <f>IF(ISERROR(VLOOKUP(H113,'Directive OSH09 (FR)'!$O$6:$P$10,2,FALSE)),"",VLOOKUP(H113,'Directive OSH09 (FR)'!$O$6:$P$10,2,FALSE))</f>
        <v/>
      </c>
      <c r="X113" s="3" t="str">
        <f>IF(ISERROR(VLOOKUP(I113,'Directive OSH09 (FR)'!$O$13:$P$17,2,FALSE)),"",VLOOKUP(I113,'Directive OSH09 (FR)'!$O$13:$P$17,2,FALSE))</f>
        <v/>
      </c>
      <c r="Y113" s="3" t="str">
        <f t="shared" si="146"/>
        <v/>
      </c>
      <c r="Z113" s="196"/>
      <c r="AA113" s="418"/>
      <c r="AB113" s="418"/>
      <c r="AC113" s="420"/>
      <c r="AD113" s="667"/>
      <c r="AE113" s="651"/>
      <c r="AF113" s="642"/>
      <c r="AG113" s="62"/>
      <c r="AH113" s="62">
        <f t="shared" si="147"/>
        <v>0</v>
      </c>
      <c r="AI113" s="652"/>
    </row>
    <row r="114" spans="1:35">
      <c r="A114" s="523" t="s">
        <v>290</v>
      </c>
      <c r="B114" s="391"/>
      <c r="C114" s="391"/>
      <c r="D114" s="391"/>
      <c r="E114" s="292"/>
      <c r="F114" s="281"/>
      <c r="G114" s="457"/>
      <c r="H114" s="454"/>
      <c r="I114" s="391"/>
      <c r="J114" s="391">
        <f>IF(SUM(J115:J119)=0,"",MAX(J115:J119))</f>
        <v>8</v>
      </c>
      <c r="K114" s="24" t="str">
        <f>IF(ISERROR(VLOOKUP(Y114,'Directive OSH09 (FR)'!$T$6:$U$10,2,FALSE)),"",VLOOKUP(Y114,'Directive OSH09 (FR)'!$T$6:$U$10,2,FALSE))</f>
        <v>1-Negligeable</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3">
        <f>IF(J114="","",IF(J114&gt;=161,5,IF(J114&gt;=65,4,IF(J114&gt;=20,3,IF(J114&gt;=9,2,1)))))</f>
        <v>1</v>
      </c>
      <c r="Z114" s="367"/>
      <c r="AA114" s="446"/>
      <c r="AB114" s="446"/>
      <c r="AC114" s="611"/>
      <c r="AD114" s="709"/>
      <c r="AE114" s="702"/>
      <c r="AF114" s="518"/>
      <c r="AG114" s="398"/>
      <c r="AH114" s="398" t="str">
        <f>IF(SUM(AH115:AH119)=0,"",MAX(AH115:AH119))</f>
        <v/>
      </c>
      <c r="AI114" s="703"/>
    </row>
    <row r="115" spans="1:35" ht="38.25">
      <c r="A115" s="260" t="s">
        <v>556</v>
      </c>
      <c r="B115" s="8" t="s">
        <v>557</v>
      </c>
      <c r="C115" s="8" t="s">
        <v>558</v>
      </c>
      <c r="D115" s="8" t="s">
        <v>559</v>
      </c>
      <c r="E115" s="266" t="s">
        <v>39</v>
      </c>
      <c r="F115" s="267">
        <v>6</v>
      </c>
      <c r="G115" s="321" t="s">
        <v>560</v>
      </c>
      <c r="H115" s="7" t="s">
        <v>35</v>
      </c>
      <c r="I115" s="8" t="s">
        <v>47</v>
      </c>
      <c r="J115" s="8">
        <f>IF(ISERROR(W115*X115),"",W115*X115)</f>
        <v>8</v>
      </c>
      <c r="K115" s="14" t="str">
        <f>IF(ISERROR(VLOOKUP(Y115,'Directive OSH09 (FR)'!$T$6:$U$10,2,FALSE)),"",VLOOKUP(Y115,'Directive OSH09 (FR)'!$T$6:$U$10,2,FALSE))</f>
        <v>1-Negligeable</v>
      </c>
      <c r="L115" s="126"/>
      <c r="M115" s="127"/>
      <c r="N115" s="27"/>
      <c r="O115" s="27"/>
      <c r="P115" s="27"/>
      <c r="Q115" s="57"/>
      <c r="R115" s="35"/>
      <c r="S115" s="7">
        <f t="shared" ref="S115:T115" si="148">U115</f>
        <v>1</v>
      </c>
      <c r="T115" s="35">
        <f t="shared" si="148"/>
        <v>1</v>
      </c>
      <c r="U115" s="3">
        <f>IF(A115="",0,IF(Q$115="",1,IF(Q$115+$U$91*365&lt;$U$1,1,0)))</f>
        <v>1</v>
      </c>
      <c r="V115" s="163">
        <f>IF(A115="",0,IF(Q$115="",1,IF(Q$115+$V$91*365&lt;$U$1,1,0)))</f>
        <v>1</v>
      </c>
      <c r="W115" s="162">
        <f>IF(ISERROR(VLOOKUP(H115,'Directive OSH09 (FR)'!$O$6:$P$10,2,FALSE)),"",VLOOKUP(H115,'Directive OSH09 (FR)'!$O$6:$P$10,2,FALSE))</f>
        <v>2</v>
      </c>
      <c r="X115" s="3">
        <f>IF(ISERROR(VLOOKUP(I115,'Directive OSH09 (FR)'!$O$13:$P$17,2,FALSE)),"",VLOOKUP(I115,'Directive OSH09 (FR)'!$O$13:$P$17,2,FALSE))</f>
        <v>4</v>
      </c>
      <c r="Y115" s="3">
        <f>IF(J115="","",IF(J115&gt;=161,5,IF(J115&gt;=65,4,IF(J115&gt;=20,3,IF(J115&gt;=9,2,1)))))</f>
        <v>1</v>
      </c>
      <c r="Z115" s="196"/>
      <c r="AA115" s="418"/>
      <c r="AB115" s="418"/>
      <c r="AC115" s="420"/>
      <c r="AD115" s="667"/>
      <c r="AE115" s="651"/>
      <c r="AF115" s="314"/>
      <c r="AG115" s="8"/>
      <c r="AH115" s="8">
        <f>IF(ISERROR(AU115*AV115),"",AU115*AV115)</f>
        <v>0</v>
      </c>
      <c r="AI115" s="652"/>
    </row>
    <row r="116" spans="1:35">
      <c r="A116" s="261"/>
      <c r="B116" s="8"/>
      <c r="C116" s="8"/>
      <c r="D116" s="8"/>
      <c r="E116" s="266"/>
      <c r="F116" s="267"/>
      <c r="G116" s="321"/>
      <c r="H116" s="7"/>
      <c r="I116" s="8"/>
      <c r="J116" s="8" t="str">
        <f t="shared" ref="J116:J119" si="149">IF(ISERROR(W116*X116),"",W116*X116)</f>
        <v/>
      </c>
      <c r="K116" s="14" t="str">
        <f>IF(ISERROR(VLOOKUP(Y116,'Directive OSH09 (FR)'!$T$6:$U$10,2,FALSE)),"",VLOOKUP(Y116,'Directive OSH09 (FR)'!$T$6:$U$10,2,FALSE))</f>
        <v/>
      </c>
      <c r="L116" s="126"/>
      <c r="M116" s="127"/>
      <c r="N116" s="27"/>
      <c r="O116" s="27"/>
      <c r="P116" s="27"/>
      <c r="Q116" s="57"/>
      <c r="R116" s="35"/>
      <c r="S116" s="7">
        <f t="shared" ref="S116:T119" si="150">U116</f>
        <v>0</v>
      </c>
      <c r="T116" s="35">
        <f t="shared" si="150"/>
        <v>0</v>
      </c>
      <c r="U116" s="3">
        <f t="shared" ref="U116:U118" si="151">IF(A116="",0,IF(Q$114="",1,IF(Q$114+$U$90*365&lt;$U$1,1,0)))</f>
        <v>0</v>
      </c>
      <c r="V116" s="163">
        <f t="shared" ref="V116:V118" si="152">IF(A116="",0,IF(Q$114="",1,IF(Q$114+$V$90*365&lt;$U$1,1,0)))</f>
        <v>0</v>
      </c>
      <c r="W116" s="162" t="str">
        <f>IF(ISERROR(VLOOKUP(H116,'Directive OSH09 (FR)'!$O$6:$P$10,2,FALSE)),"",VLOOKUP(H116,'Directive OSH09 (FR)'!$O$6:$P$10,2,FALSE))</f>
        <v/>
      </c>
      <c r="X116" s="3" t="str">
        <f>IF(ISERROR(VLOOKUP(I116,'Directive OSH09 (FR)'!$O$13:$P$17,2,FALSE)),"",VLOOKUP(I116,'Directive OSH09 (FR)'!$O$13:$P$17,2,FALSE))</f>
        <v/>
      </c>
      <c r="Y116" s="3" t="str">
        <f t="shared" ref="Y116:Y119" si="153">IF(J116="","",IF(J116&gt;=161,5,IF(J116&gt;=65,4,IF(J116&gt;=20,3,IF(J116&gt;=9,2,1)))))</f>
        <v/>
      </c>
      <c r="Z116" s="196"/>
      <c r="AA116" s="418"/>
      <c r="AB116" s="418"/>
      <c r="AC116" s="420"/>
      <c r="AD116" s="667"/>
      <c r="AE116" s="651"/>
      <c r="AF116" s="314"/>
      <c r="AG116" s="8"/>
      <c r="AH116" s="8">
        <f t="shared" ref="AH116:AH119" si="154">IF(ISERROR(AU116*AV116),"",AU116*AV116)</f>
        <v>0</v>
      </c>
      <c r="AI116" s="652"/>
    </row>
    <row r="117" spans="1:35">
      <c r="A117" s="261"/>
      <c r="B117" s="8"/>
      <c r="C117" s="8"/>
      <c r="D117" s="8"/>
      <c r="E117" s="266"/>
      <c r="F117" s="267"/>
      <c r="G117" s="321"/>
      <c r="H117" s="7"/>
      <c r="I117" s="8"/>
      <c r="J117" s="8" t="str">
        <f t="shared" si="149"/>
        <v/>
      </c>
      <c r="K117" s="14" t="str">
        <f>IF(ISERROR(VLOOKUP(Y117,'Directive OSH09 (FR)'!$T$6:$U$10,2,FALSE)),"",VLOOKUP(Y117,'Directive OSH09 (FR)'!$T$6:$U$10,2,FALSE))</f>
        <v/>
      </c>
      <c r="L117" s="126"/>
      <c r="M117" s="127"/>
      <c r="N117" s="27"/>
      <c r="O117" s="27"/>
      <c r="P117" s="27"/>
      <c r="Q117" s="57"/>
      <c r="R117" s="35"/>
      <c r="S117" s="7">
        <f t="shared" si="150"/>
        <v>0</v>
      </c>
      <c r="T117" s="35">
        <f t="shared" si="150"/>
        <v>0</v>
      </c>
      <c r="U117" s="3">
        <f t="shared" si="151"/>
        <v>0</v>
      </c>
      <c r="V117" s="163">
        <f t="shared" si="152"/>
        <v>0</v>
      </c>
      <c r="W117" s="162" t="str">
        <f>IF(ISERROR(VLOOKUP(H117,'Directive OSH09 (FR)'!$O$6:$P$10,2,FALSE)),"",VLOOKUP(H117,'Directive OSH09 (FR)'!$O$6:$P$10,2,FALSE))</f>
        <v/>
      </c>
      <c r="X117" s="3" t="str">
        <f>IF(ISERROR(VLOOKUP(I117,'Directive OSH09 (FR)'!$O$13:$P$17,2,FALSE)),"",VLOOKUP(I117,'Directive OSH09 (FR)'!$O$13:$P$17,2,FALSE))</f>
        <v/>
      </c>
      <c r="Y117" s="3" t="str">
        <f t="shared" si="153"/>
        <v/>
      </c>
      <c r="Z117" s="196"/>
      <c r="AA117" s="418"/>
      <c r="AB117" s="418"/>
      <c r="AC117" s="420"/>
      <c r="AD117" s="667"/>
      <c r="AE117" s="651"/>
      <c r="AF117" s="314"/>
      <c r="AG117" s="8"/>
      <c r="AH117" s="8">
        <f t="shared" si="154"/>
        <v>0</v>
      </c>
      <c r="AI117" s="652"/>
    </row>
    <row r="118" spans="1:35" ht="5.25" customHeight="1">
      <c r="A118" s="261"/>
      <c r="B118" s="8"/>
      <c r="C118" s="8"/>
      <c r="D118" s="8"/>
      <c r="E118" s="266"/>
      <c r="F118" s="267"/>
      <c r="G118" s="321"/>
      <c r="H118" s="7"/>
      <c r="I118" s="8"/>
      <c r="J118" s="8" t="str">
        <f t="shared" si="149"/>
        <v/>
      </c>
      <c r="K118" s="14" t="str">
        <f>IF(ISERROR(VLOOKUP(Y118,'Directive OSH09 (FR)'!$T$6:$U$10,2,FALSE)),"",VLOOKUP(Y118,'Directive OSH09 (FR)'!$T$6:$U$10,2,FALSE))</f>
        <v/>
      </c>
      <c r="L118" s="126"/>
      <c r="M118" s="127"/>
      <c r="N118" s="27"/>
      <c r="O118" s="27"/>
      <c r="P118" s="27"/>
      <c r="Q118" s="57"/>
      <c r="R118" s="35"/>
      <c r="S118" s="7">
        <f t="shared" si="150"/>
        <v>0</v>
      </c>
      <c r="T118" s="35">
        <f t="shared" si="150"/>
        <v>0</v>
      </c>
      <c r="U118" s="3">
        <f t="shared" si="151"/>
        <v>0</v>
      </c>
      <c r="V118" s="163">
        <f t="shared" si="152"/>
        <v>0</v>
      </c>
      <c r="W118" s="162" t="str">
        <f>IF(ISERROR(VLOOKUP(H118,'Directive OSH09 (FR)'!$O$6:$P$10,2,FALSE)),"",VLOOKUP(H118,'Directive OSH09 (FR)'!$O$6:$P$10,2,FALSE))</f>
        <v/>
      </c>
      <c r="X118" s="3" t="str">
        <f>IF(ISERROR(VLOOKUP(I118,'Directive OSH09 (FR)'!$O$13:$P$17,2,FALSE)),"",VLOOKUP(I118,'Directive OSH09 (FR)'!$O$13:$P$17,2,FALSE))</f>
        <v/>
      </c>
      <c r="Y118" s="3" t="str">
        <f t="shared" si="153"/>
        <v/>
      </c>
      <c r="Z118" s="196"/>
      <c r="AA118" s="418"/>
      <c r="AB118" s="418"/>
      <c r="AC118" s="420"/>
      <c r="AD118" s="667"/>
      <c r="AE118" s="651"/>
      <c r="AF118" s="314"/>
      <c r="AG118" s="8"/>
      <c r="AH118" s="8">
        <f t="shared" si="154"/>
        <v>0</v>
      </c>
      <c r="AI118" s="652"/>
    </row>
    <row r="119" spans="1:35">
      <c r="A119" s="405"/>
      <c r="B119" s="62"/>
      <c r="C119" s="62"/>
      <c r="D119" s="62"/>
      <c r="E119" s="293"/>
      <c r="F119" s="282"/>
      <c r="G119" s="458"/>
      <c r="H119" s="61"/>
      <c r="I119" s="62"/>
      <c r="J119" s="62" t="str">
        <f t="shared" si="149"/>
        <v/>
      </c>
      <c r="K119" s="63" t="str">
        <f>IF(ISERROR(VLOOKUP(Y119,'Directive OSH09 (FR)'!$T$6:$U$10,2,FALSE)),"",VLOOKUP(Y119,'Directive OSH09 (FR)'!$T$6:$U$10,2,FALSE))</f>
        <v/>
      </c>
      <c r="L119" s="61"/>
      <c r="M119" s="64"/>
      <c r="N119" s="64"/>
      <c r="O119" s="64"/>
      <c r="P119" s="64"/>
      <c r="Q119" s="65"/>
      <c r="R119" s="66"/>
      <c r="S119" s="61">
        <f t="shared" si="150"/>
        <v>0</v>
      </c>
      <c r="T119" s="66">
        <f t="shared" si="150"/>
        <v>0</v>
      </c>
      <c r="U119" s="164">
        <f>IF(A119="",0,IF(Q$114="",1,IF(Q$114+$U$90*365&lt;$U$1,1,0)))</f>
        <v>0</v>
      </c>
      <c r="V119" s="165">
        <f>IF(A119="",0,IF(Q$114="",1,IF(Q$114+$V$90*365&lt;$U$1,1,0)))</f>
        <v>0</v>
      </c>
      <c r="W119" s="162" t="str">
        <f>IF(ISERROR(VLOOKUP(H119,'Directive OSH09 (FR)'!$O$6:$P$10,2,FALSE)),"",VLOOKUP(H119,'Directive OSH09 (FR)'!$O$6:$P$10,2,FALSE))</f>
        <v/>
      </c>
      <c r="X119" s="3" t="str">
        <f>IF(ISERROR(VLOOKUP(I119,'Directive OSH09 (FR)'!$O$13:$P$17,2,FALSE)),"",VLOOKUP(I119,'Directive OSH09 (FR)'!$O$13:$P$17,2,FALSE))</f>
        <v/>
      </c>
      <c r="Y119" s="3" t="str">
        <f t="shared" si="153"/>
        <v/>
      </c>
      <c r="Z119" s="196"/>
      <c r="AA119" s="418"/>
      <c r="AB119" s="418"/>
      <c r="AC119" s="420"/>
      <c r="AD119" s="667"/>
      <c r="AE119" s="651"/>
      <c r="AF119" s="642"/>
      <c r="AG119" s="62"/>
      <c r="AH119" s="62">
        <f t="shared" si="154"/>
        <v>0</v>
      </c>
      <c r="AI119" s="652"/>
    </row>
    <row r="120" spans="1:35">
      <c r="A120" s="523" t="s">
        <v>291</v>
      </c>
      <c r="B120" s="391"/>
      <c r="C120" s="391"/>
      <c r="D120" s="391"/>
      <c r="E120" s="292"/>
      <c r="F120" s="281"/>
      <c r="G120" s="457"/>
      <c r="H120" s="454"/>
      <c r="I120" s="391"/>
      <c r="J120" s="391" t="str">
        <f>IF(SUM(J121:J125)=0,"",MAX(J121:J125))</f>
        <v/>
      </c>
      <c r="K120" s="24" t="str">
        <f>IF(ISERROR(VLOOKUP(Y120,'Directive OSH09 (FR)'!$T$6:$U$10,2,FALSE)),"",VLOOKUP(Y120,'Directive OSH09 (FR)'!$T$6:$U$10,2,FALSE))</f>
        <v/>
      </c>
      <c r="L120" s="43" t="str">
        <f>IF(ISERROR(VLOOKUP($A120,Dangers!$B$4:$G$1001,4,FALSE)),"ERR",IF(ISBLANK(VLOOKUP($A120,Dangers!$B$4:$G$1001,4,FALSE)),"","Yes"))</f>
        <v/>
      </c>
      <c r="M120" s="26" t="str">
        <f>IF(ISERROR(VLOOKUP($A120,Dangers!$B$4:$G$1001,6,FALSE)),"ERR",IF(ISBLANK((VLOOKUP($A120,Dangers!$B$4:$G$1001,6,FALSE))),"","Yes"))</f>
        <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3" t="str">
        <f>IF(J120="","",IF(J120&gt;=161,5,IF(J120&gt;=65,4,IF(J120&gt;=20,3,IF(J120&gt;=9,2,1)))))</f>
        <v/>
      </c>
      <c r="Z120" s="367"/>
      <c r="AA120" s="446"/>
      <c r="AB120" s="446"/>
      <c r="AC120" s="611"/>
      <c r="AD120" s="709"/>
      <c r="AE120" s="702"/>
      <c r="AF120" s="518"/>
      <c r="AG120" s="398"/>
      <c r="AH120" s="398" t="str">
        <f>IF(SUM(AH121:AH125)=0,"",MAX(AH121:AH125))</f>
        <v/>
      </c>
      <c r="AI120" s="703"/>
    </row>
    <row r="121" spans="1:35">
      <c r="A121" s="260" t="s">
        <v>463</v>
      </c>
      <c r="B121" s="8"/>
      <c r="C121" s="8"/>
      <c r="D121" s="8"/>
      <c r="E121" s="266"/>
      <c r="F121" s="267"/>
      <c r="G121" s="321"/>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155">U121</f>
        <v>1</v>
      </c>
      <c r="T121" s="35">
        <f t="shared" si="155"/>
        <v>1</v>
      </c>
      <c r="U121" s="3">
        <f>IF(A121="",0,IF(Q$120="",1,IF(Q$120+$U$90*365&lt;$U$1,1,0)))</f>
        <v>1</v>
      </c>
      <c r="V121" s="163">
        <f>IF(A121="",0,IF(Q$120="",1,IF(Q$120+$V$90*365&lt;$U$1,1,0)))</f>
        <v>1</v>
      </c>
      <c r="W121" s="162" t="str">
        <f>IF(ISERROR(VLOOKUP(H121,'Directive OSH09 (FR)'!$O$6:$P$10,2,FALSE)),"",VLOOKUP(H121,'Directive OSH09 (FR)'!$O$6:$P$10,2,FALSE))</f>
        <v/>
      </c>
      <c r="X121" s="3" t="str">
        <f>IF(ISERROR(VLOOKUP(I121,'Directive OSH09 (FR)'!$O$13:$P$17,2,FALSE)),"",VLOOKUP(I121,'Directive OSH09 (FR)'!$O$13:$P$17,2,FALSE))</f>
        <v/>
      </c>
      <c r="Y121" s="3" t="str">
        <f>IF(J121="","",IF(J121&gt;=161,5,IF(J121&gt;=65,4,IF(J121&gt;=20,3,IF(J121&gt;=9,2,1)))))</f>
        <v/>
      </c>
      <c r="Z121" s="196"/>
      <c r="AA121" s="418"/>
      <c r="AB121" s="418"/>
      <c r="AC121" s="420"/>
      <c r="AD121" s="667"/>
      <c r="AE121" s="651"/>
      <c r="AF121" s="314"/>
      <c r="AG121" s="8"/>
      <c r="AH121" s="8">
        <f>IF(ISERROR(AU121*AV121),"",AU121*AV121)</f>
        <v>0</v>
      </c>
      <c r="AI121" s="652"/>
    </row>
    <row r="122" spans="1:35">
      <c r="A122" s="261"/>
      <c r="B122" s="8"/>
      <c r="C122" s="8"/>
      <c r="D122" s="8"/>
      <c r="E122" s="266"/>
      <c r="F122" s="267"/>
      <c r="G122" s="321"/>
      <c r="H122" s="7"/>
      <c r="I122" s="8"/>
      <c r="J122" s="8" t="str">
        <f t="shared" ref="J122:J125" si="156">IF(ISERROR(W122*X122),"",W122*X122)</f>
        <v/>
      </c>
      <c r="K122" s="14" t="str">
        <f>IF(ISERROR(VLOOKUP(Y122,'Directive OSH09 (FR)'!$T$6:$U$10,2,FALSE)),"",VLOOKUP(Y122,'Directive OSH09 (FR)'!$T$6:$U$10,2,FALSE))</f>
        <v/>
      </c>
      <c r="L122" s="126"/>
      <c r="M122" s="127"/>
      <c r="N122" s="27"/>
      <c r="O122" s="27"/>
      <c r="P122" s="27"/>
      <c r="Q122" s="57"/>
      <c r="R122" s="35"/>
      <c r="S122" s="7">
        <f t="shared" si="155"/>
        <v>0</v>
      </c>
      <c r="T122" s="35">
        <f t="shared" si="155"/>
        <v>0</v>
      </c>
      <c r="U122" s="3">
        <f t="shared" ref="U122:U124" si="157">IF(A122="",0,IF(Q$120="",1,IF(Q$120+$U$90*365&lt;$U$1,1,0)))</f>
        <v>0</v>
      </c>
      <c r="V122" s="163">
        <f t="shared" ref="V122:V124" si="158">IF(A122="",0,IF(Q$120="",1,IF(Q$120+$V$90*365&lt;$U$1,1,0)))</f>
        <v>0</v>
      </c>
      <c r="W122" s="162" t="str">
        <f>IF(ISERROR(VLOOKUP(H122,'Directive OSH09 (FR)'!$O$6:$P$10,2,FALSE)),"",VLOOKUP(H122,'Directive OSH09 (FR)'!$O$6:$P$10,2,FALSE))</f>
        <v/>
      </c>
      <c r="X122" s="3" t="str">
        <f>IF(ISERROR(VLOOKUP(I122,'Directive OSH09 (FR)'!$O$13:$P$17,2,FALSE)),"",VLOOKUP(I122,'Directive OSH09 (FR)'!$O$13:$P$17,2,FALSE))</f>
        <v/>
      </c>
      <c r="Y122" s="3" t="str">
        <f t="shared" ref="Y122:Y125" si="159">IF(J122="","",IF(J122&gt;=161,5,IF(J122&gt;=65,4,IF(J122&gt;=20,3,IF(J122&gt;=9,2,1)))))</f>
        <v/>
      </c>
      <c r="Z122" s="196"/>
      <c r="AA122" s="418"/>
      <c r="AB122" s="418"/>
      <c r="AC122" s="420"/>
      <c r="AD122" s="667"/>
      <c r="AE122" s="651"/>
      <c r="AF122" s="314"/>
      <c r="AG122" s="8"/>
      <c r="AH122" s="8">
        <f t="shared" ref="AH122:AH125" si="160">IF(ISERROR(AU122*AV122),"",AU122*AV122)</f>
        <v>0</v>
      </c>
      <c r="AI122" s="652"/>
    </row>
    <row r="123" spans="1:35">
      <c r="A123" s="261"/>
      <c r="B123" s="8"/>
      <c r="C123" s="8"/>
      <c r="D123" s="8"/>
      <c r="E123" s="266"/>
      <c r="F123" s="267"/>
      <c r="G123" s="321"/>
      <c r="H123" s="7"/>
      <c r="I123" s="8"/>
      <c r="J123" s="8" t="str">
        <f t="shared" si="156"/>
        <v/>
      </c>
      <c r="K123" s="14" t="str">
        <f>IF(ISERROR(VLOOKUP(Y123,'Directive OSH09 (FR)'!$T$6:$U$10,2,FALSE)),"",VLOOKUP(Y123,'Directive OSH09 (FR)'!$T$6:$U$10,2,FALSE))</f>
        <v/>
      </c>
      <c r="L123" s="126"/>
      <c r="M123" s="127"/>
      <c r="N123" s="27"/>
      <c r="O123" s="27"/>
      <c r="P123" s="27"/>
      <c r="Q123" s="57"/>
      <c r="R123" s="35"/>
      <c r="S123" s="7">
        <f t="shared" si="155"/>
        <v>0</v>
      </c>
      <c r="T123" s="35">
        <f t="shared" si="155"/>
        <v>0</v>
      </c>
      <c r="U123" s="3">
        <f t="shared" si="157"/>
        <v>0</v>
      </c>
      <c r="V123" s="163">
        <f t="shared" si="158"/>
        <v>0</v>
      </c>
      <c r="W123" s="162" t="str">
        <f>IF(ISERROR(VLOOKUP(H123,'Directive OSH09 (FR)'!$O$6:$P$10,2,FALSE)),"",VLOOKUP(H123,'Directive OSH09 (FR)'!$O$6:$P$10,2,FALSE))</f>
        <v/>
      </c>
      <c r="X123" s="3" t="str">
        <f>IF(ISERROR(VLOOKUP(I123,'Directive OSH09 (FR)'!$O$13:$P$17,2,FALSE)),"",VLOOKUP(I123,'Directive OSH09 (FR)'!$O$13:$P$17,2,FALSE))</f>
        <v/>
      </c>
      <c r="Y123" s="3" t="str">
        <f t="shared" si="159"/>
        <v/>
      </c>
      <c r="Z123" s="196"/>
      <c r="AA123" s="418"/>
      <c r="AB123" s="418"/>
      <c r="AC123" s="420"/>
      <c r="AD123" s="667"/>
      <c r="AE123" s="651"/>
      <c r="AF123" s="314"/>
      <c r="AG123" s="8"/>
      <c r="AH123" s="8">
        <f t="shared" si="160"/>
        <v>0</v>
      </c>
      <c r="AI123" s="652"/>
    </row>
    <row r="124" spans="1:35" ht="5.25" customHeight="1">
      <c r="A124" s="261"/>
      <c r="B124" s="8"/>
      <c r="C124" s="8"/>
      <c r="D124" s="8"/>
      <c r="E124" s="266"/>
      <c r="F124" s="267"/>
      <c r="G124" s="321"/>
      <c r="H124" s="7"/>
      <c r="I124" s="8"/>
      <c r="J124" s="8" t="str">
        <f t="shared" si="156"/>
        <v/>
      </c>
      <c r="K124" s="14" t="str">
        <f>IF(ISERROR(VLOOKUP(Y124,'Directive OSH09 (FR)'!$T$6:$U$10,2,FALSE)),"",VLOOKUP(Y124,'Directive OSH09 (FR)'!$T$6:$U$10,2,FALSE))</f>
        <v/>
      </c>
      <c r="L124" s="126"/>
      <c r="M124" s="127"/>
      <c r="N124" s="27"/>
      <c r="O124" s="27"/>
      <c r="P124" s="27"/>
      <c r="Q124" s="57"/>
      <c r="R124" s="35"/>
      <c r="S124" s="7">
        <f t="shared" si="155"/>
        <v>0</v>
      </c>
      <c r="T124" s="35">
        <f t="shared" si="155"/>
        <v>0</v>
      </c>
      <c r="U124" s="3">
        <f t="shared" si="157"/>
        <v>0</v>
      </c>
      <c r="V124" s="163">
        <f t="shared" si="158"/>
        <v>0</v>
      </c>
      <c r="W124" s="162" t="str">
        <f>IF(ISERROR(VLOOKUP(H124,'Directive OSH09 (FR)'!$O$6:$P$10,2,FALSE)),"",VLOOKUP(H124,'Directive OSH09 (FR)'!$O$6:$P$10,2,FALSE))</f>
        <v/>
      </c>
      <c r="X124" s="3" t="str">
        <f>IF(ISERROR(VLOOKUP(I124,'Directive OSH09 (FR)'!$O$13:$P$17,2,FALSE)),"",VLOOKUP(I124,'Directive OSH09 (FR)'!$O$13:$P$17,2,FALSE))</f>
        <v/>
      </c>
      <c r="Y124" s="3" t="str">
        <f t="shared" si="159"/>
        <v/>
      </c>
      <c r="Z124" s="196"/>
      <c r="AA124" s="418"/>
      <c r="AB124" s="418"/>
      <c r="AC124" s="420"/>
      <c r="AD124" s="667"/>
      <c r="AE124" s="651"/>
      <c r="AF124" s="314"/>
      <c r="AG124" s="8"/>
      <c r="AH124" s="8">
        <f t="shared" si="160"/>
        <v>0</v>
      </c>
      <c r="AI124" s="652"/>
    </row>
    <row r="125" spans="1:35">
      <c r="A125" s="405"/>
      <c r="B125" s="62"/>
      <c r="C125" s="62"/>
      <c r="D125" s="62"/>
      <c r="E125" s="293"/>
      <c r="F125" s="282"/>
      <c r="G125" s="458"/>
      <c r="H125" s="61"/>
      <c r="I125" s="62"/>
      <c r="J125" s="62" t="str">
        <f t="shared" si="156"/>
        <v/>
      </c>
      <c r="K125" s="63" t="str">
        <f>IF(ISERROR(VLOOKUP(Y125,'Directive OSH09 (FR)'!$T$6:$U$10,2,FALSE)),"",VLOOKUP(Y125,'Directive OSH09 (FR)'!$T$6:$U$10,2,FALSE))</f>
        <v/>
      </c>
      <c r="L125" s="61"/>
      <c r="M125" s="64"/>
      <c r="N125" s="64"/>
      <c r="O125" s="64"/>
      <c r="P125" s="64"/>
      <c r="Q125" s="65"/>
      <c r="R125" s="66"/>
      <c r="S125" s="61">
        <f t="shared" si="155"/>
        <v>0</v>
      </c>
      <c r="T125" s="66">
        <f t="shared" si="155"/>
        <v>0</v>
      </c>
      <c r="U125" s="164">
        <f>IF(A125="",0,IF(Q$120="",1,IF(Q$120+$U$90*365&lt;$U$1,1,0)))</f>
        <v>0</v>
      </c>
      <c r="V125" s="165">
        <f>IF(A125="",0,IF(Q$120="",1,IF(Q$120+$V$90*365&lt;$U$1,1,0)))</f>
        <v>0</v>
      </c>
      <c r="W125" s="162" t="str">
        <f>IF(ISERROR(VLOOKUP(H125,'Directive OSH09 (FR)'!$O$6:$P$10,2,FALSE)),"",VLOOKUP(H125,'Directive OSH09 (FR)'!$O$6:$P$10,2,FALSE))</f>
        <v/>
      </c>
      <c r="X125" s="3" t="str">
        <f>IF(ISERROR(VLOOKUP(I125,'Directive OSH09 (FR)'!$O$13:$P$17,2,FALSE)),"",VLOOKUP(I125,'Directive OSH09 (FR)'!$O$13:$P$17,2,FALSE))</f>
        <v/>
      </c>
      <c r="Y125" s="3" t="str">
        <f t="shared" si="159"/>
        <v/>
      </c>
      <c r="Z125" s="196"/>
      <c r="AA125" s="418"/>
      <c r="AB125" s="418"/>
      <c r="AC125" s="420"/>
      <c r="AD125" s="667"/>
      <c r="AE125" s="651"/>
      <c r="AF125" s="642"/>
      <c r="AG125" s="62"/>
      <c r="AH125" s="62">
        <f t="shared" si="160"/>
        <v>0</v>
      </c>
      <c r="AI125" s="652"/>
    </row>
    <row r="126" spans="1:35">
      <c r="A126" s="268" t="s">
        <v>340</v>
      </c>
      <c r="B126" s="391"/>
      <c r="C126" s="391"/>
      <c r="D126" s="391"/>
      <c r="E126" s="292"/>
      <c r="F126" s="281"/>
      <c r="G126" s="457"/>
      <c r="H126" s="454"/>
      <c r="I126" s="391"/>
      <c r="J126" s="391">
        <f>IF(SUM(J127:J133)=0,"",MAX(J127:J133))</f>
        <v>16</v>
      </c>
      <c r="K126" s="24" t="str">
        <f>IF(ISERROR(VLOOKUP(Y126,'Directive OSH09 (FR)'!$T$6:$U$10,2,FALSE)),"",VLOOKUP(Y126,'Directive OSH09 (FR)'!$T$6:$U$10,2,FALSE))</f>
        <v>2-Tolérable</v>
      </c>
      <c r="L126" s="43" t="str">
        <f>IF(ISERROR(VLOOKUP($A126,Dangers!$B$4:$G$1001,4,FALSE)),"ERR",IF(ISBLANK(VLOOKUP($A126,Dangers!$B$4:$G$1001,4,FALSE)),"","Yes"))</f>
        <v>ERR</v>
      </c>
      <c r="M126" s="26" t="str">
        <f>IF(ISERROR(VLOOKUP($A126,Dangers!$B$4:$G$1001,6,FALSE)),"ERR",IF(ISBLANK((VLOOKUP($A126,Dangers!$B$4:$G$1001,6,FALSE))),"","Yes"))</f>
        <v>ERR</v>
      </c>
      <c r="N126" s="26"/>
      <c r="O126" s="26"/>
      <c r="P126" s="26"/>
      <c r="Q126" s="132" t="str">
        <f>IF(OR(L126="Yes",M126="Yes"),MAX(Q127:Q131),"")</f>
        <v/>
      </c>
      <c r="R126" s="34"/>
      <c r="S126" s="43">
        <f>IF(L126="Yes",IF(SUM(S127:S131)=0,0,1),2)</f>
        <v>2</v>
      </c>
      <c r="T126" s="34">
        <f>IF(M126="Yes",IF(SUM(T127:T131)=0,0,1),2)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3">
        <f>IF(J126="","",IF(J126&gt;=161,5,IF(J126&gt;=65,4,IF(J126&gt;=20,3,IF(J126&gt;=9,2,1)))))</f>
        <v>2</v>
      </c>
      <c r="Z126" s="367"/>
      <c r="AA126" s="446"/>
      <c r="AB126" s="446"/>
      <c r="AC126" s="611"/>
      <c r="AD126" s="709"/>
      <c r="AE126" s="702"/>
      <c r="AF126" s="518"/>
      <c r="AG126" s="398"/>
      <c r="AH126" s="398" t="str">
        <f>IF(SUM(AH127:AH131)=0,"",MAX(AH127:AH131))</f>
        <v/>
      </c>
      <c r="AI126" s="703"/>
    </row>
    <row r="127" spans="1:35" ht="63.75">
      <c r="A127" s="261" t="s">
        <v>424</v>
      </c>
      <c r="B127" s="255" t="s">
        <v>561</v>
      </c>
      <c r="C127" s="255" t="s">
        <v>562</v>
      </c>
      <c r="D127" s="255" t="s">
        <v>563</v>
      </c>
      <c r="E127" s="266" t="s">
        <v>36</v>
      </c>
      <c r="F127" s="267">
        <v>6</v>
      </c>
      <c r="G127" s="256" t="s">
        <v>564</v>
      </c>
      <c r="H127" s="7" t="s">
        <v>38</v>
      </c>
      <c r="I127" s="8" t="s">
        <v>47</v>
      </c>
      <c r="J127" s="8">
        <f>IF(ISERROR(W127*X127),"",W127*X127)</f>
        <v>16</v>
      </c>
      <c r="K127" s="14" t="str">
        <f>IF(ISERROR(VLOOKUP(Y127,'Directive OSH09 (FR)'!$T$6:$U$10,2,FALSE)),"",VLOOKUP(Y127,'Directive OSH09 (FR)'!$T$6:$U$10,2,FALSE))</f>
        <v>2-Tolérable</v>
      </c>
      <c r="L127" s="126"/>
      <c r="M127" s="127"/>
      <c r="N127" s="27"/>
      <c r="O127" s="27"/>
      <c r="P127" s="27"/>
      <c r="Q127" s="57"/>
      <c r="R127" s="35"/>
      <c r="S127" s="7">
        <f t="shared" ref="S127:T130" si="161">U127</f>
        <v>1</v>
      </c>
      <c r="T127" s="35">
        <f t="shared" si="161"/>
        <v>1</v>
      </c>
      <c r="U127" s="3">
        <f t="shared" ref="U127:U132" si="162">IF(A127="",0,IF(Q$127="",1,IF(Q$127+$U$91*365&lt;$U$1,1,0)))</f>
        <v>1</v>
      </c>
      <c r="V127" s="163">
        <f t="shared" ref="V127:V132" si="163">IF(A127="",0,IF(Q$127="",1,IF(Q$127+$V$91*365&lt;$U$1,1,0)))</f>
        <v>1</v>
      </c>
      <c r="W127" s="162">
        <f>IF(ISERROR(VLOOKUP(H127,'Directive OSH09 (FR)'!$O$6:$P$10,2,FALSE)),"",VLOOKUP(H127,'Directive OSH09 (FR)'!$O$6:$P$10,2,FALSE))</f>
        <v>4</v>
      </c>
      <c r="X127" s="3">
        <f>IF(ISERROR(VLOOKUP(I127,'Directive OSH09 (FR)'!$O$13:$P$17,2,FALSE)),"",VLOOKUP(I127,'Directive OSH09 (FR)'!$O$13:$P$17,2,FALSE))</f>
        <v>4</v>
      </c>
      <c r="Y127" s="3">
        <f>IF(J127="","",IF(J127&gt;=161,5,IF(J127&gt;=65,4,IF(J127&gt;=20,3,IF(J127&gt;=9,2,1)))))</f>
        <v>2</v>
      </c>
      <c r="Z127" s="210" t="s">
        <v>565</v>
      </c>
      <c r="AA127" s="418"/>
      <c r="AB127" s="418"/>
      <c r="AC127" s="420"/>
      <c r="AD127" s="667"/>
      <c r="AE127" s="651"/>
      <c r="AF127" s="314"/>
      <c r="AG127" s="8"/>
      <c r="AH127" s="8">
        <f>IF(ISERROR(AU127*AV127),"",AU127*AV127)</f>
        <v>0</v>
      </c>
      <c r="AI127" s="653"/>
    </row>
    <row r="128" spans="1:35" ht="60.75" customHeight="1">
      <c r="A128" s="261" t="s">
        <v>424</v>
      </c>
      <c r="B128" s="8" t="s">
        <v>430</v>
      </c>
      <c r="C128" s="255" t="s">
        <v>566</v>
      </c>
      <c r="D128" s="255" t="s">
        <v>567</v>
      </c>
      <c r="E128" s="266" t="s">
        <v>36</v>
      </c>
      <c r="F128" s="267">
        <v>6</v>
      </c>
      <c r="G128" s="256" t="s">
        <v>564</v>
      </c>
      <c r="H128" s="7" t="s">
        <v>35</v>
      </c>
      <c r="I128" s="8" t="s">
        <v>47</v>
      </c>
      <c r="J128" s="8">
        <f>IF(ISERROR(W128*X128),"",W128*X128)</f>
        <v>8</v>
      </c>
      <c r="K128" s="14" t="str">
        <f>IF(ISERROR(VLOOKUP(Y128,'Directive OSH09 (FR)'!$T$6:$U$10,2,FALSE)),"",VLOOKUP(Y128,'Directive OSH09 (FR)'!$T$6:$U$10,2,FALSE))</f>
        <v>1-Negligeable</v>
      </c>
      <c r="L128" s="126"/>
      <c r="M128" s="127"/>
      <c r="N128" s="27"/>
      <c r="O128" s="27"/>
      <c r="P128" s="27"/>
      <c r="Q128" s="57"/>
      <c r="R128" s="35"/>
      <c r="S128" s="7">
        <f t="shared" si="161"/>
        <v>1</v>
      </c>
      <c r="T128" s="35">
        <f t="shared" si="161"/>
        <v>1</v>
      </c>
      <c r="U128" s="3">
        <f t="shared" si="162"/>
        <v>1</v>
      </c>
      <c r="V128" s="163">
        <f t="shared" si="163"/>
        <v>1</v>
      </c>
      <c r="W128" s="162">
        <f>IF(ISERROR(VLOOKUP(H128,'Directive OSH09 (FR)'!$O$6:$P$10,2,FALSE)),"",VLOOKUP(H128,'Directive OSH09 (FR)'!$O$6:$P$10,2,FALSE))</f>
        <v>2</v>
      </c>
      <c r="X128" s="3">
        <f>IF(ISERROR(VLOOKUP(I128,'Directive OSH09 (FR)'!$O$13:$P$17,2,FALSE)),"",VLOOKUP(I128,'Directive OSH09 (FR)'!$O$13:$P$17,2,FALSE))</f>
        <v>4</v>
      </c>
      <c r="Y128" s="3">
        <f>IF(J128="","",IF(J128&gt;=161,5,IF(J128&gt;=65,4,IF(J128&gt;=20,3,IF(J128&gt;=9,2,1)))))</f>
        <v>1</v>
      </c>
      <c r="Z128" s="210" t="s">
        <v>568</v>
      </c>
      <c r="AA128" s="418"/>
      <c r="AB128" s="418"/>
      <c r="AC128" s="420"/>
      <c r="AD128" s="667"/>
      <c r="AE128" s="651"/>
      <c r="AF128" s="314"/>
      <c r="AG128" s="8"/>
      <c r="AH128" s="8">
        <f>IF(ISERROR(AU128*AV128),"",AU128*AV128)</f>
        <v>0</v>
      </c>
      <c r="AI128" s="653"/>
    </row>
    <row r="129" spans="1:207" ht="65.25" customHeight="1">
      <c r="A129" s="261" t="s">
        <v>424</v>
      </c>
      <c r="B129" s="8" t="s">
        <v>430</v>
      </c>
      <c r="C129" s="255" t="s">
        <v>569</v>
      </c>
      <c r="D129" s="255" t="s">
        <v>570</v>
      </c>
      <c r="E129" s="266" t="s">
        <v>36</v>
      </c>
      <c r="F129" s="267">
        <v>6</v>
      </c>
      <c r="G129" s="256" t="s">
        <v>564</v>
      </c>
      <c r="H129" s="7" t="s">
        <v>35</v>
      </c>
      <c r="I129" s="8" t="s">
        <v>47</v>
      </c>
      <c r="J129" s="8">
        <f t="shared" ref="J129:J130" si="164">IF(ISERROR(W129*X129),"",W129*X129)</f>
        <v>8</v>
      </c>
      <c r="K129" s="14" t="str">
        <f>IF(ISERROR(VLOOKUP(Y129,'Directive OSH09 (FR)'!$T$6:$U$10,2,FALSE)),"",VLOOKUP(Y129,'Directive OSH09 (FR)'!$T$6:$U$10,2,FALSE))</f>
        <v>1-Negligeable</v>
      </c>
      <c r="L129" s="126"/>
      <c r="M129" s="127"/>
      <c r="N129" s="27"/>
      <c r="O129" s="27"/>
      <c r="P129" s="27"/>
      <c r="Q129" s="57"/>
      <c r="R129" s="35"/>
      <c r="S129" s="7">
        <f t="shared" si="161"/>
        <v>1</v>
      </c>
      <c r="T129" s="35">
        <f t="shared" si="161"/>
        <v>1</v>
      </c>
      <c r="U129" s="3">
        <f t="shared" si="162"/>
        <v>1</v>
      </c>
      <c r="V129" s="163">
        <f t="shared" si="163"/>
        <v>1</v>
      </c>
      <c r="W129" s="162">
        <f>IF(ISERROR(VLOOKUP(H129,'Directive OSH09 (FR)'!$O$6:$P$10,2,FALSE)),"",VLOOKUP(H129,'Directive OSH09 (FR)'!$O$6:$P$10,2,FALSE))</f>
        <v>2</v>
      </c>
      <c r="X129" s="3">
        <f>IF(ISERROR(VLOOKUP(I129,'Directive OSH09 (FR)'!$O$13:$P$17,2,FALSE)),"",VLOOKUP(I129,'Directive OSH09 (FR)'!$O$13:$P$17,2,FALSE))</f>
        <v>4</v>
      </c>
      <c r="Y129" s="3">
        <f t="shared" ref="Y129:Y130" si="165">IF(J129="","",IF(J129&gt;=161,5,IF(J129&gt;=65,4,IF(J129&gt;=20,3,IF(J129&gt;=9,2,1)))))</f>
        <v>1</v>
      </c>
      <c r="Z129" s="588" t="s">
        <v>568</v>
      </c>
      <c r="AA129" s="418"/>
      <c r="AB129" s="418"/>
      <c r="AC129" s="420"/>
      <c r="AD129" s="667"/>
      <c r="AE129" s="651"/>
      <c r="AF129" s="314"/>
      <c r="AG129" s="8"/>
      <c r="AH129" s="8"/>
      <c r="AI129" s="653"/>
    </row>
    <row r="130" spans="1:207" ht="114.75">
      <c r="A130" s="261" t="s">
        <v>424</v>
      </c>
      <c r="B130" s="8" t="s">
        <v>434</v>
      </c>
      <c r="C130" s="255" t="s">
        <v>571</v>
      </c>
      <c r="D130" s="255" t="s">
        <v>572</v>
      </c>
      <c r="E130" s="266" t="s">
        <v>36</v>
      </c>
      <c r="F130" s="267">
        <v>6</v>
      </c>
      <c r="G130" s="256" t="s">
        <v>573</v>
      </c>
      <c r="H130" s="7" t="s">
        <v>35</v>
      </c>
      <c r="I130" s="8" t="s">
        <v>48</v>
      </c>
      <c r="J130" s="8">
        <f t="shared" si="164"/>
        <v>16</v>
      </c>
      <c r="K130" s="14" t="str">
        <f>IF(ISERROR(VLOOKUP(Y130,'Directive OSH09 (FR)'!$T$6:$U$10,2,FALSE)),"",VLOOKUP(Y130,'Directive OSH09 (FR)'!$T$6:$U$10,2,FALSE))</f>
        <v>2-Tolérable</v>
      </c>
      <c r="L130" s="126"/>
      <c r="M130" s="127"/>
      <c r="N130" s="27"/>
      <c r="O130" s="27"/>
      <c r="P130" s="27"/>
      <c r="Q130" s="57"/>
      <c r="R130" s="35"/>
      <c r="S130" s="7">
        <f t="shared" si="161"/>
        <v>1</v>
      </c>
      <c r="T130" s="35">
        <f t="shared" si="161"/>
        <v>1</v>
      </c>
      <c r="U130" s="3">
        <f t="shared" si="162"/>
        <v>1</v>
      </c>
      <c r="V130" s="163">
        <f t="shared" si="163"/>
        <v>1</v>
      </c>
      <c r="W130" s="162">
        <f>IF(ISERROR(VLOOKUP(H130,'Directive OSH09 (FR)'!$O$6:$P$10,2,FALSE)),"",VLOOKUP(H130,'Directive OSH09 (FR)'!$O$6:$P$10,2,FALSE))</f>
        <v>2</v>
      </c>
      <c r="X130" s="3">
        <f>IF(ISERROR(VLOOKUP(I130,'Directive OSH09 (FR)'!$O$13:$P$17,2,FALSE)),"",VLOOKUP(I130,'Directive OSH09 (FR)'!$O$13:$P$17,2,FALSE))</f>
        <v>8</v>
      </c>
      <c r="Y130" s="3">
        <f t="shared" si="165"/>
        <v>2</v>
      </c>
      <c r="Z130" s="210" t="s">
        <v>565</v>
      </c>
      <c r="AA130" s="418"/>
      <c r="AB130" s="418"/>
      <c r="AC130" s="420"/>
      <c r="AD130" s="667"/>
      <c r="AE130" s="651"/>
      <c r="AF130" s="314"/>
      <c r="AG130" s="8"/>
      <c r="AH130" s="8">
        <f t="shared" ref="AH130" si="166">IF(ISERROR(AU130*AV130),"",AU130*AV130)</f>
        <v>0</v>
      </c>
      <c r="AI130" s="653"/>
    </row>
    <row r="131" spans="1:207" ht="51" customHeight="1">
      <c r="A131" s="261" t="s">
        <v>424</v>
      </c>
      <c r="B131" s="8" t="s">
        <v>434</v>
      </c>
      <c r="C131" s="255" t="s">
        <v>574</v>
      </c>
      <c r="D131" s="255" t="s">
        <v>575</v>
      </c>
      <c r="E131" s="266" t="s">
        <v>36</v>
      </c>
      <c r="F131" s="267">
        <v>6</v>
      </c>
      <c r="G131" s="256" t="s">
        <v>564</v>
      </c>
      <c r="H131" s="7" t="s">
        <v>35</v>
      </c>
      <c r="I131" s="8" t="s">
        <v>47</v>
      </c>
      <c r="J131" s="8">
        <f>IF(ISERROR(W131*X131),"",W131*X131)</f>
        <v>8</v>
      </c>
      <c r="K131" s="14" t="str">
        <f>IF(ISERROR(VLOOKUP(Y131,'Directive OSH09 (FR)'!$T$6:$U$10,2,FALSE)),"",VLOOKUP(Y131,'Directive OSH09 (FR)'!$T$6:$U$10,2,FALSE))</f>
        <v>1-Negligeable</v>
      </c>
      <c r="L131" s="126"/>
      <c r="M131" s="127"/>
      <c r="N131" s="27"/>
      <c r="O131" s="27"/>
      <c r="P131" s="27"/>
      <c r="Q131" s="57"/>
      <c r="R131" s="35"/>
      <c r="S131" s="7">
        <f t="shared" ref="S131:T133" si="167">U131</f>
        <v>1</v>
      </c>
      <c r="T131" s="35">
        <f t="shared" si="167"/>
        <v>1</v>
      </c>
      <c r="U131" s="3">
        <f t="shared" si="162"/>
        <v>1</v>
      </c>
      <c r="V131" s="163">
        <f t="shared" si="163"/>
        <v>1</v>
      </c>
      <c r="W131" s="162">
        <f>IF(ISERROR(VLOOKUP(H131,'Directive OSH09 (FR)'!$O$6:$P$10,2,FALSE)),"",VLOOKUP(H131,'Directive OSH09 (FR)'!$O$6:$P$10,2,FALSE))</f>
        <v>2</v>
      </c>
      <c r="X131" s="3">
        <f>IF(ISERROR(VLOOKUP(I131,'Directive OSH09 (FR)'!$O$13:$P$17,2,FALSE)),"",VLOOKUP(I131,'Directive OSH09 (FR)'!$O$13:$P$17,2,FALSE))</f>
        <v>4</v>
      </c>
      <c r="Y131" s="3">
        <f>IF(J131="","",IF(J131&gt;=161,5,IF(J131&gt;=65,4,IF(J131&gt;=20,3,IF(J131&gt;=9,2,1)))))</f>
        <v>1</v>
      </c>
      <c r="Z131" s="210" t="s">
        <v>429</v>
      </c>
      <c r="AA131" s="418"/>
      <c r="AB131" s="418"/>
      <c r="AC131" s="420"/>
      <c r="AD131" s="667"/>
      <c r="AE131" s="651"/>
      <c r="AF131" s="314"/>
      <c r="AG131" s="8"/>
      <c r="AH131" s="8"/>
      <c r="AI131" s="653"/>
    </row>
    <row r="132" spans="1:207" ht="110.25" customHeight="1">
      <c r="A132" s="261" t="s">
        <v>424</v>
      </c>
      <c r="B132" s="255" t="s">
        <v>576</v>
      </c>
      <c r="C132" s="255" t="s">
        <v>577</v>
      </c>
      <c r="D132" s="255" t="s">
        <v>578</v>
      </c>
      <c r="E132" s="266" t="s">
        <v>36</v>
      </c>
      <c r="F132" s="267">
        <v>6</v>
      </c>
      <c r="G132" s="256" t="s">
        <v>579</v>
      </c>
      <c r="H132" s="7" t="s">
        <v>35</v>
      </c>
      <c r="I132" s="8" t="s">
        <v>48</v>
      </c>
      <c r="J132" s="8">
        <f>IF(ISERROR(W132*X132),"",W132*X132)</f>
        <v>16</v>
      </c>
      <c r="K132" s="14" t="str">
        <f>IF(ISERROR(VLOOKUP(Y132,'Directive OSH09 (FR)'!$T$6:$U$10,2,FALSE)),"",VLOOKUP(Y132,'Directive OSH09 (FR)'!$T$6:$U$10,2,FALSE))</f>
        <v>2-Tolérable</v>
      </c>
      <c r="L132" s="126"/>
      <c r="M132" s="127"/>
      <c r="N132" s="27"/>
      <c r="O132" s="27"/>
      <c r="P132" s="27"/>
      <c r="Q132" s="57"/>
      <c r="R132" s="35"/>
      <c r="S132" s="7">
        <f t="shared" si="167"/>
        <v>1</v>
      </c>
      <c r="T132" s="35">
        <f t="shared" si="167"/>
        <v>1</v>
      </c>
      <c r="U132" s="3">
        <f t="shared" si="162"/>
        <v>1</v>
      </c>
      <c r="V132" s="163">
        <f t="shared" si="163"/>
        <v>1</v>
      </c>
      <c r="W132" s="162">
        <f>IF(ISERROR(VLOOKUP(H132,'Directive OSH09 (FR)'!$O$6:$P$10,2,FALSE)),"",VLOOKUP(H132,'Directive OSH09 (FR)'!$O$6:$P$10,2,FALSE))</f>
        <v>2</v>
      </c>
      <c r="X132" s="3">
        <f>IF(ISERROR(VLOOKUP(I132,'Directive OSH09 (FR)'!$O$13:$P$17,2,FALSE)),"",VLOOKUP(I132,'Directive OSH09 (FR)'!$O$13:$P$17,2,FALSE))</f>
        <v>8</v>
      </c>
      <c r="Y132" s="3">
        <f>IF(J132="","",IF(J132&gt;=161,5,IF(J132&gt;=65,4,IF(J132&gt;=20,3,IF(J132&gt;=9,2,1)))))</f>
        <v>2</v>
      </c>
      <c r="Z132" s="196" t="s">
        <v>568</v>
      </c>
      <c r="AA132" s="418"/>
      <c r="AB132" s="418"/>
      <c r="AC132" s="420"/>
      <c r="AD132" s="667"/>
      <c r="AE132" s="651"/>
      <c r="AF132" s="314"/>
      <c r="AG132" s="8"/>
      <c r="AH132" s="8"/>
      <c r="AI132" s="653"/>
    </row>
    <row r="133" spans="1:207" ht="51">
      <c r="A133" s="261" t="s">
        <v>424</v>
      </c>
      <c r="B133" s="8" t="s">
        <v>580</v>
      </c>
      <c r="C133" s="8" t="s">
        <v>581</v>
      </c>
      <c r="D133" s="8" t="s">
        <v>582</v>
      </c>
      <c r="E133" s="266" t="s">
        <v>39</v>
      </c>
      <c r="F133" s="267">
        <v>6</v>
      </c>
      <c r="G133" s="321" t="s">
        <v>583</v>
      </c>
      <c r="H133" s="7" t="s">
        <v>38</v>
      </c>
      <c r="I133" s="8" t="s">
        <v>46</v>
      </c>
      <c r="J133" s="8">
        <f>IF(ISERROR(W133*X133),"",W133*X133)</f>
        <v>4</v>
      </c>
      <c r="K133" s="14" t="str">
        <f>IF(ISERROR(VLOOKUP(Y133,'Directive OSH09 (FR)'!$T$6:$U$10,2,FALSE)),"",VLOOKUP(Y133,'Directive OSH09 (FR)'!$T$6:$U$10,2,FALSE))</f>
        <v>1-Negligeable</v>
      </c>
      <c r="L133" s="126"/>
      <c r="M133" s="127"/>
      <c r="N133" s="27"/>
      <c r="O133" s="27"/>
      <c r="P133" s="27"/>
      <c r="Q133" s="57"/>
      <c r="R133" s="35"/>
      <c r="S133" s="7">
        <f t="shared" si="167"/>
        <v>1</v>
      </c>
      <c r="T133" s="35">
        <f t="shared" si="167"/>
        <v>1</v>
      </c>
      <c r="U133" s="3">
        <f>IF(A133="",0,IF(Q$129="",1,IF(Q$129+$U$89*365&lt;$U$1,1,0)))</f>
        <v>1</v>
      </c>
      <c r="V133" s="163">
        <f>IF(A133="",0,IF(Q$129="",1,IF(Q$129+$V$89*365&lt;$U$1,1,0)))</f>
        <v>1</v>
      </c>
      <c r="W133" s="162">
        <f>IF(ISERROR(VLOOKUP(H133,'Directive OSH09 (FR)'!$O$6:$P$10,2,FALSE)),"",VLOOKUP(H133,'Directive OSH09 (FR)'!$O$6:$P$10,2,FALSE))</f>
        <v>4</v>
      </c>
      <c r="X133" s="3">
        <f>IF(ISERROR(VLOOKUP(I133,'Directive OSH09 (FR)'!$O$13:$P$17,2,FALSE)),"",VLOOKUP(I133,'Directive OSH09 (FR)'!$O$13:$P$17,2,FALSE))</f>
        <v>1</v>
      </c>
      <c r="Y133" s="3">
        <f>IF(J133="","",IF(J133&gt;=161,5,IF(J133&gt;=65,4,IF(J133&gt;=20,3,IF(J133&gt;=9,2,1)))))</f>
        <v>1</v>
      </c>
      <c r="Z133" s="177" t="s">
        <v>568</v>
      </c>
      <c r="AA133" s="418"/>
      <c r="AB133" s="418"/>
      <c r="AC133" s="420"/>
      <c r="AD133" s="667"/>
      <c r="AE133" s="651"/>
      <c r="AF133" s="314"/>
      <c r="AG133" s="8"/>
      <c r="AH133" s="8"/>
      <c r="AI133" s="649"/>
    </row>
    <row r="134" spans="1:207">
      <c r="A134" s="405"/>
      <c r="B134" s="62"/>
      <c r="C134" s="62"/>
      <c r="D134" s="62"/>
      <c r="E134" s="293"/>
      <c r="F134" s="282"/>
      <c r="G134" s="458"/>
      <c r="H134" s="61"/>
      <c r="I134" s="62"/>
      <c r="J134" s="62" t="str">
        <f t="shared" ref="J134" si="168">IF(ISERROR(W134*X134),"",W134*X134)</f>
        <v/>
      </c>
      <c r="K134" s="63" t="str">
        <f>IF(ISERROR(VLOOKUP(Y134,'Directive OSH09 (FR)'!$T$6:$U$10,2,FALSE)),"",VLOOKUP(Y134,'Directive OSH09 (FR)'!$T$6:$U$10,2,FALSE))</f>
        <v/>
      </c>
      <c r="L134" s="61"/>
      <c r="M134" s="64"/>
      <c r="N134" s="64"/>
      <c r="O134" s="64"/>
      <c r="P134" s="64"/>
      <c r="Q134" s="65"/>
      <c r="R134" s="66"/>
      <c r="S134" s="61">
        <f t="shared" ref="S134" si="169">U134</f>
        <v>0</v>
      </c>
      <c r="T134" s="66">
        <f t="shared" ref="T134" si="170">V134</f>
        <v>0</v>
      </c>
      <c r="U134" s="164">
        <f>IF(A134="",0,IF(Q$132="",1,IF(Q$132+$U$90*365&lt;$U$1,1,0)))</f>
        <v>0</v>
      </c>
      <c r="V134" s="165">
        <f>IF(A134="",0,IF(Q$132="",1,IF(Q$132+$V$90*365&lt;$U$1,1,0)))</f>
        <v>0</v>
      </c>
      <c r="W134" s="162" t="str">
        <f>IF(ISERROR(VLOOKUP(H134,'Directive OSH09 (FR)'!$O$6:$P$10,2,FALSE)),"",VLOOKUP(H134,'Directive OSH09 (FR)'!$O$6:$P$10,2,FALSE))</f>
        <v/>
      </c>
      <c r="X134" s="3" t="str">
        <f>IF(ISERROR(VLOOKUP(I134,'Directive OSH09 (FR)'!$O$13:$P$17,2,FALSE)),"",VLOOKUP(I134,'Directive OSH09 (FR)'!$O$13:$P$17,2,FALSE))</f>
        <v/>
      </c>
      <c r="Y134" s="3" t="str">
        <f t="shared" ref="Y134" si="171">IF(J134="","",IF(J134&gt;=161,5,IF(J134&gt;=65,4,IF(J134&gt;=20,3,IF(J134&gt;=9,2,1)))))</f>
        <v/>
      </c>
      <c r="Z134" s="196"/>
      <c r="AA134" s="418"/>
      <c r="AB134" s="418"/>
      <c r="AC134" s="420"/>
      <c r="AD134" s="667"/>
      <c r="AE134" s="651"/>
      <c r="AF134" s="642"/>
      <c r="AG134" s="62"/>
      <c r="AH134" s="62">
        <f t="shared" ref="AH134" si="172">IF(ISERROR(AU134*AV134),"",AU134*AV134)</f>
        <v>0</v>
      </c>
      <c r="AI134" s="652"/>
    </row>
    <row r="135" spans="1:207">
      <c r="A135" s="403" t="s">
        <v>295</v>
      </c>
      <c r="B135" s="398"/>
      <c r="C135" s="398"/>
      <c r="D135" s="398"/>
      <c r="E135" s="370"/>
      <c r="F135" s="371"/>
      <c r="G135" s="464"/>
      <c r="H135" s="412"/>
      <c r="I135" s="398"/>
      <c r="J135" s="398" t="str">
        <f>IF(SUM(J136:J140)=0,"",MAX(J136:J140))</f>
        <v/>
      </c>
      <c r="K135" s="356" t="str">
        <f>IF(ISERROR(VLOOKUP(Y135,'Directive OSH09 (FR)'!$T$6:$U$10,2,FALSE)),"",VLOOKUP(Y135,'Directive OSH09 (FR)'!$T$6:$U$10,2,FALSE))</f>
        <v/>
      </c>
      <c r="L135" s="357" t="str">
        <f>IF(ISERROR(VLOOKUP($A135,Dangers!$B$4:$G$1001,4,FALSE)),"ERR",IF(ISBLANK(VLOOKUP($A135,Dangers!$B$4:$G$1001,4,FALSE)),"","Yes"))</f>
        <v/>
      </c>
      <c r="M135" s="358" t="str">
        <f>IF(ISERROR(VLOOKUP($A135,Dangers!$B$4:$G$1001,6,FALSE)),"ERR",IF(ISBLANK((VLOOKUP($A135,Dangers!$B$4:$G$1001,6,FALSE))),"","Yes"))</f>
        <v/>
      </c>
      <c r="N135" s="358"/>
      <c r="O135" s="359"/>
      <c r="P135" s="358"/>
      <c r="Q135" s="360" t="str">
        <f>IF(OR(L135="Yes",M135="Yes"),MAX(Q136:Q140),"")</f>
        <v/>
      </c>
      <c r="R135" s="361"/>
      <c r="S135" s="357">
        <f>IF(L135="Yes",IF(SUM(S136:S140)=0,0,1),2)</f>
        <v>2</v>
      </c>
      <c r="T135" s="361">
        <f>IF(M135="Yes",IF(SUM(T136:T140)=0,0,1),2)</f>
        <v>2</v>
      </c>
      <c r="U135" s="362">
        <v>0</v>
      </c>
      <c r="V135" s="363">
        <v>0</v>
      </c>
      <c r="W135" s="364" t="str">
        <f>IF(ISERROR(VLOOKUP(H135,'Directive OSH09 (FR)'!$O$6:$P$10,2,FALSE)),"",VLOOKUP(H135,'Directive OSH09 (FR)'!$O$6:$P$10,2,FALSE))</f>
        <v/>
      </c>
      <c r="X135" s="362" t="str">
        <f>IF(ISERROR(VLOOKUP(I135,'Directive OSH09 (FR)'!$O$13:$P$17,2,FALSE)),"",VLOOKUP(I135,'Directive OSH09 (FR)'!$O$13:$P$17,2,FALSE))</f>
        <v/>
      </c>
      <c r="Y135" s="362" t="str">
        <f>IF(J135="","",IF(J135&gt;=161,5,IF(J135&gt;=65,4,IF(J135&gt;=20,3,IF(J135&gt;=9,2,1)))))</f>
        <v/>
      </c>
      <c r="Z135" s="367"/>
      <c r="AA135" s="365"/>
      <c r="AB135" s="365"/>
      <c r="AC135" s="368"/>
      <c r="AD135" s="665"/>
      <c r="AE135" s="644"/>
      <c r="AF135" s="624"/>
      <c r="AG135" s="365"/>
      <c r="AH135" s="365"/>
      <c r="AI135" s="65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6"/>
      <c r="BZ135" s="366"/>
      <c r="CA135" s="366"/>
      <c r="CB135" s="366"/>
      <c r="CC135" s="366"/>
      <c r="CD135" s="366"/>
      <c r="CE135" s="366"/>
      <c r="CF135" s="366"/>
      <c r="CG135" s="366"/>
      <c r="CH135" s="366"/>
      <c r="CI135" s="366"/>
      <c r="CJ135" s="366"/>
      <c r="CK135" s="366"/>
      <c r="CL135" s="366"/>
      <c r="CM135" s="366"/>
      <c r="CN135" s="366"/>
      <c r="CO135" s="366"/>
      <c r="CP135" s="366"/>
      <c r="CQ135" s="366"/>
      <c r="CR135" s="366"/>
      <c r="CS135" s="366"/>
      <c r="CT135" s="366"/>
      <c r="CU135" s="366"/>
      <c r="CV135" s="366"/>
      <c r="CW135" s="366"/>
      <c r="CX135" s="366"/>
      <c r="CY135" s="366"/>
      <c r="CZ135" s="366"/>
      <c r="DA135" s="366"/>
      <c r="DB135" s="366"/>
      <c r="DC135" s="366"/>
      <c r="DD135" s="366"/>
      <c r="DE135" s="366"/>
      <c r="DF135" s="366"/>
      <c r="DG135" s="366"/>
      <c r="DH135" s="366"/>
      <c r="DI135" s="366"/>
      <c r="DJ135" s="366"/>
      <c r="DK135" s="366"/>
      <c r="DL135" s="366"/>
      <c r="DM135" s="366"/>
      <c r="DN135" s="366"/>
      <c r="DO135" s="366"/>
      <c r="DP135" s="366"/>
      <c r="DQ135" s="366"/>
      <c r="DR135" s="366"/>
      <c r="DS135" s="366"/>
      <c r="DT135" s="366"/>
      <c r="DU135" s="366"/>
      <c r="DV135" s="366"/>
      <c r="DW135" s="366"/>
      <c r="DX135" s="366"/>
      <c r="DY135" s="366"/>
      <c r="DZ135" s="366"/>
      <c r="EA135" s="366"/>
      <c r="EB135" s="366"/>
      <c r="EC135" s="366"/>
      <c r="ED135" s="366"/>
      <c r="EE135" s="366"/>
      <c r="EF135" s="366"/>
      <c r="EG135" s="366"/>
      <c r="EH135" s="366"/>
      <c r="EI135" s="366"/>
      <c r="EJ135" s="366"/>
      <c r="EK135" s="366"/>
      <c r="EL135" s="366"/>
      <c r="EM135" s="366"/>
      <c r="EN135" s="366"/>
      <c r="EO135" s="366"/>
      <c r="EP135" s="366"/>
      <c r="EQ135" s="366"/>
      <c r="ER135" s="366"/>
      <c r="ES135" s="366"/>
      <c r="ET135" s="366"/>
      <c r="EU135" s="366"/>
      <c r="EV135" s="366"/>
      <c r="EW135" s="366"/>
      <c r="EX135" s="366"/>
      <c r="EY135" s="366"/>
      <c r="EZ135" s="366"/>
      <c r="FA135" s="366"/>
      <c r="FB135" s="366"/>
      <c r="FC135" s="366"/>
      <c r="FD135" s="366"/>
      <c r="FE135" s="366"/>
      <c r="FF135" s="366"/>
      <c r="FG135" s="366"/>
      <c r="FH135" s="366"/>
      <c r="FI135" s="366"/>
      <c r="FJ135" s="366"/>
      <c r="FK135" s="366"/>
      <c r="FL135" s="366"/>
      <c r="FM135" s="366"/>
      <c r="FN135" s="366"/>
      <c r="FO135" s="366"/>
      <c r="FP135" s="366"/>
      <c r="FQ135" s="366"/>
      <c r="FR135" s="366"/>
      <c r="FS135" s="366"/>
      <c r="FT135" s="366"/>
      <c r="FU135" s="366"/>
      <c r="FV135" s="366"/>
      <c r="FW135" s="366"/>
      <c r="FX135" s="366"/>
      <c r="FY135" s="366"/>
      <c r="FZ135" s="366"/>
      <c r="GA135" s="366"/>
      <c r="GB135" s="366"/>
      <c r="GC135" s="366"/>
      <c r="GD135" s="366"/>
      <c r="GE135" s="366"/>
      <c r="GF135" s="366"/>
      <c r="GG135" s="366"/>
      <c r="GH135" s="366"/>
      <c r="GI135" s="366"/>
      <c r="GJ135" s="366"/>
      <c r="GK135" s="366"/>
      <c r="GL135" s="366"/>
      <c r="GM135" s="366"/>
      <c r="GN135" s="366"/>
      <c r="GO135" s="366"/>
      <c r="GP135" s="366"/>
      <c r="GQ135" s="366"/>
      <c r="GR135" s="366"/>
      <c r="GS135" s="366"/>
      <c r="GT135" s="366"/>
      <c r="GU135" s="366"/>
      <c r="GV135" s="366"/>
      <c r="GW135" s="366"/>
      <c r="GX135" s="366"/>
      <c r="GY135" s="366"/>
    </row>
    <row r="136" spans="1:207" s="524" customFormat="1">
      <c r="A136" s="261" t="s">
        <v>463</v>
      </c>
      <c r="B136" s="8"/>
      <c r="C136" s="8"/>
      <c r="D136" s="8"/>
      <c r="E136" s="266"/>
      <c r="F136" s="267"/>
      <c r="G136" s="321"/>
      <c r="H136" s="7"/>
      <c r="I136" s="8"/>
      <c r="J136" s="8" t="str">
        <f>IF(ISERROR(W136*X136),"",W136*X136)</f>
        <v/>
      </c>
      <c r="K136" s="14" t="str">
        <f>IF(ISERROR(VLOOKUP(Y136,'Directive OSH09 (FR)'!$T$6:$U$10,2,FALSE)),"",VLOOKUP(Y136,'Directive OSH09 (FR)'!$T$6:$U$10,2,FALSE))</f>
        <v/>
      </c>
      <c r="L136" s="126"/>
      <c r="M136" s="127"/>
      <c r="N136" s="27"/>
      <c r="O136" s="27"/>
      <c r="P136" s="27"/>
      <c r="Q136" s="57"/>
      <c r="R136" s="35"/>
      <c r="S136" s="7">
        <f t="shared" ref="S136:T140" si="173">U136</f>
        <v>1</v>
      </c>
      <c r="T136" s="35">
        <f t="shared" si="173"/>
        <v>1</v>
      </c>
      <c r="U136" s="3">
        <f>IF(A136="",0,IF(Q$127="",1,IF(Q$127+$U$85*365&lt;$U$1,1,0)))</f>
        <v>1</v>
      </c>
      <c r="V136" s="163">
        <f>IF(A136="",0,IF(Q$127="",1,IF(Q$127+$V$85*365&lt;$U$1,1,0)))</f>
        <v>1</v>
      </c>
      <c r="W136" s="162" t="str">
        <f>IF(ISERROR(VLOOKUP(H136,'Directive OSH09 (FR)'!$O$6:$P$10,2,FALSE)),"",VLOOKUP(H136,'Directive OSH09 (FR)'!$O$6:$P$10,2,FALSE))</f>
        <v/>
      </c>
      <c r="X136" s="3" t="str">
        <f>IF(ISERROR(VLOOKUP(I136,'Directive OSH09 (FR)'!$O$13:$P$17,2,FALSE)),"",VLOOKUP(I136,'Directive OSH09 (FR)'!$O$13:$P$17,2,FALSE))</f>
        <v/>
      </c>
      <c r="Y136" s="3" t="str">
        <f>IF(J136="","",IF(J136&gt;=161,5,IF(J136&gt;=65,4,IF(J136&gt;=20,3,IF(J136&gt;=9,2,1)))))</f>
        <v/>
      </c>
      <c r="Z136" s="417"/>
      <c r="AA136" s="418"/>
      <c r="AB136" s="418"/>
      <c r="AC136" s="420"/>
      <c r="AD136" s="667"/>
      <c r="AE136" s="651"/>
      <c r="AF136" s="421"/>
      <c r="AG136" s="418"/>
      <c r="AH136" s="418"/>
      <c r="AI136" s="652"/>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290"/>
      <c r="DM136" s="290"/>
      <c r="DN136" s="290"/>
      <c r="DO136" s="290"/>
      <c r="DP136" s="290"/>
      <c r="DQ136" s="290"/>
      <c r="DR136" s="290"/>
      <c r="DS136" s="290"/>
      <c r="DT136" s="290"/>
      <c r="DU136" s="290"/>
      <c r="DV136" s="290"/>
      <c r="DW136" s="290"/>
      <c r="DX136" s="290"/>
      <c r="DY136" s="290"/>
      <c r="DZ136" s="290"/>
      <c r="EA136" s="290"/>
      <c r="EB136" s="290"/>
      <c r="EC136" s="290"/>
      <c r="ED136" s="290"/>
      <c r="EE136" s="290"/>
      <c r="EF136" s="290"/>
      <c r="EG136" s="290"/>
      <c r="EH136" s="290"/>
      <c r="EI136" s="290"/>
      <c r="EJ136" s="290"/>
      <c r="EK136" s="290"/>
      <c r="EL136" s="290"/>
      <c r="EM136" s="290"/>
      <c r="EN136" s="290"/>
      <c r="EO136" s="290"/>
      <c r="EP136" s="290"/>
      <c r="EQ136" s="290"/>
      <c r="ER136" s="290"/>
      <c r="ES136" s="290"/>
      <c r="ET136" s="290"/>
      <c r="EU136" s="290"/>
      <c r="EV136" s="290"/>
      <c r="EW136" s="290"/>
      <c r="EX136" s="290"/>
      <c r="EY136" s="290"/>
      <c r="EZ136" s="290"/>
      <c r="FA136" s="290"/>
      <c r="FB136" s="290"/>
      <c r="FC136" s="290"/>
      <c r="FD136" s="290"/>
      <c r="FE136" s="290"/>
      <c r="FF136" s="290"/>
      <c r="FG136" s="290"/>
      <c r="FH136" s="290"/>
      <c r="FI136" s="290"/>
      <c r="FJ136" s="290"/>
      <c r="FK136" s="290"/>
      <c r="FL136" s="290"/>
      <c r="FM136" s="290"/>
      <c r="FN136" s="290"/>
      <c r="FO136" s="290"/>
      <c r="FP136" s="290"/>
      <c r="FQ136" s="290"/>
      <c r="FR136" s="290"/>
      <c r="FS136" s="290"/>
      <c r="FT136" s="290"/>
      <c r="FU136" s="290"/>
      <c r="FV136" s="290"/>
      <c r="FW136" s="290"/>
      <c r="FX136" s="290"/>
      <c r="FY136" s="290"/>
      <c r="FZ136" s="290"/>
      <c r="GA136" s="290"/>
      <c r="GB136" s="290"/>
      <c r="GC136" s="290"/>
      <c r="GD136" s="290"/>
      <c r="GE136" s="290"/>
      <c r="GF136" s="290"/>
      <c r="GG136" s="290"/>
      <c r="GH136" s="290"/>
      <c r="GI136" s="290"/>
      <c r="GJ136" s="290"/>
      <c r="GK136" s="290"/>
      <c r="GL136" s="290"/>
      <c r="GM136" s="290"/>
      <c r="GN136" s="290"/>
      <c r="GO136" s="290"/>
      <c r="GP136" s="290"/>
      <c r="GQ136" s="290"/>
      <c r="GR136" s="290"/>
      <c r="GS136" s="290"/>
      <c r="GT136" s="290"/>
      <c r="GU136" s="290"/>
      <c r="GV136" s="290"/>
      <c r="GW136" s="290"/>
      <c r="GX136" s="290"/>
      <c r="GY136" s="290"/>
    </row>
    <row r="137" spans="1:207">
      <c r="A137" s="261"/>
      <c r="B137" s="8"/>
      <c r="C137" s="8"/>
      <c r="D137" s="8"/>
      <c r="E137" s="266"/>
      <c r="F137" s="267"/>
      <c r="G137" s="321"/>
      <c r="H137" s="7"/>
      <c r="I137" s="8"/>
      <c r="J137" s="8" t="str">
        <f t="shared" ref="J137:J140" si="174">IF(ISERROR(W137*X137),"",W137*X137)</f>
        <v/>
      </c>
      <c r="K137" s="14" t="str">
        <f>IF(ISERROR(VLOOKUP(Y137,'Directive OSH09 (FR)'!$T$6:$U$10,2,FALSE)),"",VLOOKUP(Y137,'Directive OSH09 (FR)'!$T$6:$U$10,2,FALSE))</f>
        <v/>
      </c>
      <c r="L137" s="126"/>
      <c r="M137" s="127"/>
      <c r="N137" s="27"/>
      <c r="O137" s="27"/>
      <c r="P137" s="27"/>
      <c r="Q137" s="57"/>
      <c r="R137" s="35"/>
      <c r="S137" s="7">
        <f t="shared" si="173"/>
        <v>0</v>
      </c>
      <c r="T137" s="35">
        <f t="shared" si="173"/>
        <v>0</v>
      </c>
      <c r="U137" s="3">
        <f t="shared" ref="U137:U140" si="175">IF(A137="",0,IF(Q$127="",1,IF(Q$127+$U$85*365&lt;$U$1,1,0)))</f>
        <v>0</v>
      </c>
      <c r="V137" s="163">
        <f t="shared" ref="V137:V140" si="176">IF(A137="",0,IF(Q$127="",1,IF(Q$127+$V$85*365&lt;$U$1,1,0)))</f>
        <v>0</v>
      </c>
      <c r="W137" s="162" t="str">
        <f>IF(ISERROR(VLOOKUP(H137,'Directive OSH09 (FR)'!$O$6:$P$10,2,FALSE)),"",VLOOKUP(H137,'Directive OSH09 (FR)'!$O$6:$P$10,2,FALSE))</f>
        <v/>
      </c>
      <c r="X137" s="3" t="str">
        <f>IF(ISERROR(VLOOKUP(I137,'Directive OSH09 (FR)'!$O$13:$P$17,2,FALSE)),"",VLOOKUP(I137,'Directive OSH09 (FR)'!$O$13:$P$17,2,FALSE))</f>
        <v/>
      </c>
      <c r="Y137" s="3" t="str">
        <f t="shared" ref="Y137:Y140" si="177">IF(J137="","",IF(J137&gt;=161,5,IF(J137&gt;=65,4,IF(J137&gt;=20,3,IF(J137&gt;=9,2,1)))))</f>
        <v/>
      </c>
      <c r="Z137" s="417"/>
      <c r="AA137" s="418"/>
      <c r="AB137" s="418"/>
      <c r="AC137" s="420"/>
      <c r="AD137" s="667"/>
      <c r="AE137" s="651"/>
      <c r="AF137" s="421"/>
      <c r="AG137" s="418"/>
      <c r="AH137" s="418"/>
      <c r="AI137" s="652"/>
    </row>
    <row r="138" spans="1:207" ht="5.25" customHeight="1">
      <c r="A138" s="261"/>
      <c r="B138" s="8"/>
      <c r="C138" s="8"/>
      <c r="D138" s="8"/>
      <c r="E138" s="266"/>
      <c r="F138" s="267"/>
      <c r="G138" s="321"/>
      <c r="H138" s="7"/>
      <c r="I138" s="8"/>
      <c r="J138" s="8" t="str">
        <f t="shared" si="174"/>
        <v/>
      </c>
      <c r="K138" s="14" t="str">
        <f>IF(ISERROR(VLOOKUP(Y138,'Directive OSH09 (FR)'!$T$6:$U$10,2,FALSE)),"",VLOOKUP(Y138,'Directive OSH09 (FR)'!$T$6:$U$10,2,FALSE))</f>
        <v/>
      </c>
      <c r="L138" s="126"/>
      <c r="M138" s="127"/>
      <c r="N138" s="27"/>
      <c r="O138" s="27"/>
      <c r="P138" s="27"/>
      <c r="Q138" s="57"/>
      <c r="R138" s="35"/>
      <c r="S138" s="7">
        <f t="shared" si="173"/>
        <v>0</v>
      </c>
      <c r="T138" s="35">
        <f t="shared" si="173"/>
        <v>0</v>
      </c>
      <c r="U138" s="3">
        <f t="shared" si="175"/>
        <v>0</v>
      </c>
      <c r="V138" s="163">
        <f t="shared" si="176"/>
        <v>0</v>
      </c>
      <c r="W138" s="162" t="str">
        <f>IF(ISERROR(VLOOKUP(H138,'Directive OSH09 (FR)'!$O$6:$P$10,2,FALSE)),"",VLOOKUP(H138,'Directive OSH09 (FR)'!$O$6:$P$10,2,FALSE))</f>
        <v/>
      </c>
      <c r="X138" s="3" t="str">
        <f>IF(ISERROR(VLOOKUP(I138,'Directive OSH09 (FR)'!$O$13:$P$17,2,FALSE)),"",VLOOKUP(I138,'Directive OSH09 (FR)'!$O$13:$P$17,2,FALSE))</f>
        <v/>
      </c>
      <c r="Y138" s="3" t="str">
        <f t="shared" si="177"/>
        <v/>
      </c>
      <c r="Z138" s="417"/>
      <c r="AA138" s="418"/>
      <c r="AB138" s="418"/>
      <c r="AC138" s="420"/>
      <c r="AD138" s="667"/>
      <c r="AE138" s="651"/>
      <c r="AF138" s="421"/>
      <c r="AG138" s="418"/>
      <c r="AH138" s="418"/>
      <c r="AI138" s="652"/>
    </row>
    <row r="139" spans="1:207">
      <c r="A139" s="261"/>
      <c r="B139" s="8"/>
      <c r="C139" s="8"/>
      <c r="D139" s="8"/>
      <c r="E139" s="266"/>
      <c r="F139" s="267"/>
      <c r="G139" s="321"/>
      <c r="H139" s="7"/>
      <c r="I139" s="8"/>
      <c r="J139" s="8" t="str">
        <f t="shared" si="174"/>
        <v/>
      </c>
      <c r="K139" s="14" t="str">
        <f>IF(ISERROR(VLOOKUP(Y139,'Directive OSH09 (FR)'!$T$6:$U$10,2,FALSE)),"",VLOOKUP(Y139,'Directive OSH09 (FR)'!$T$6:$U$10,2,FALSE))</f>
        <v/>
      </c>
      <c r="L139" s="126"/>
      <c r="M139" s="127"/>
      <c r="N139" s="27"/>
      <c r="O139" s="27"/>
      <c r="P139" s="27"/>
      <c r="Q139" s="57"/>
      <c r="R139" s="35"/>
      <c r="S139" s="7">
        <f t="shared" si="173"/>
        <v>0</v>
      </c>
      <c r="T139" s="35">
        <f t="shared" si="173"/>
        <v>0</v>
      </c>
      <c r="U139" s="3">
        <f t="shared" si="175"/>
        <v>0</v>
      </c>
      <c r="V139" s="163">
        <f t="shared" si="176"/>
        <v>0</v>
      </c>
      <c r="W139" s="162" t="str">
        <f>IF(ISERROR(VLOOKUP(H139,'Directive OSH09 (FR)'!$O$6:$P$10,2,FALSE)),"",VLOOKUP(H139,'Directive OSH09 (FR)'!$O$6:$P$10,2,FALSE))</f>
        <v/>
      </c>
      <c r="X139" s="3" t="str">
        <f>IF(ISERROR(VLOOKUP(I139,'Directive OSH09 (FR)'!$O$13:$P$17,2,FALSE)),"",VLOOKUP(I139,'Directive OSH09 (FR)'!$O$13:$P$17,2,FALSE))</f>
        <v/>
      </c>
      <c r="Y139" s="3" t="str">
        <f t="shared" si="177"/>
        <v/>
      </c>
      <c r="Z139" s="417"/>
      <c r="AA139" s="418"/>
      <c r="AB139" s="418"/>
      <c r="AC139" s="420"/>
      <c r="AD139" s="667"/>
      <c r="AE139" s="651"/>
      <c r="AF139" s="421"/>
      <c r="AG139" s="418"/>
      <c r="AH139" s="418"/>
      <c r="AI139" s="652"/>
    </row>
    <row r="140" spans="1:207">
      <c r="A140" s="405"/>
      <c r="B140" s="62"/>
      <c r="C140" s="62"/>
      <c r="D140" s="62"/>
      <c r="E140" s="293"/>
      <c r="F140" s="282"/>
      <c r="G140" s="458"/>
      <c r="H140" s="61"/>
      <c r="I140" s="62"/>
      <c r="J140" s="62" t="str">
        <f t="shared" si="174"/>
        <v/>
      </c>
      <c r="K140" s="63" t="str">
        <f>IF(ISERROR(VLOOKUP(Y140,'Directive OSH09 (FR)'!$T$6:$U$10,2,FALSE)),"",VLOOKUP(Y140,'Directive OSH09 (FR)'!$T$6:$U$10,2,FALSE))</f>
        <v/>
      </c>
      <c r="L140" s="61"/>
      <c r="M140" s="64"/>
      <c r="N140" s="64"/>
      <c r="O140" s="64"/>
      <c r="P140" s="64"/>
      <c r="Q140" s="65"/>
      <c r="R140" s="66"/>
      <c r="S140" s="61">
        <f t="shared" si="173"/>
        <v>0</v>
      </c>
      <c r="T140" s="66">
        <f t="shared" si="173"/>
        <v>0</v>
      </c>
      <c r="U140" s="164">
        <f t="shared" si="175"/>
        <v>0</v>
      </c>
      <c r="V140" s="165">
        <f t="shared" si="176"/>
        <v>0</v>
      </c>
      <c r="W140" s="162" t="str">
        <f>IF(ISERROR(VLOOKUP(H140,'Directive OSH09 (FR)'!$O$6:$P$10,2,FALSE)),"",VLOOKUP(H140,'Directive OSH09 (FR)'!$O$6:$P$10,2,FALSE))</f>
        <v/>
      </c>
      <c r="X140" s="3" t="str">
        <f>IF(ISERROR(VLOOKUP(I140,'Directive OSH09 (FR)'!$O$13:$P$17,2,FALSE)),"",VLOOKUP(I140,'Directive OSH09 (FR)'!$O$13:$P$17,2,FALSE))</f>
        <v/>
      </c>
      <c r="Y140" s="3" t="str">
        <f t="shared" si="177"/>
        <v/>
      </c>
      <c r="Z140" s="417"/>
      <c r="AA140" s="418"/>
      <c r="AB140" s="418"/>
      <c r="AC140" s="420"/>
      <c r="AD140" s="667"/>
      <c r="AE140" s="651"/>
      <c r="AF140" s="421"/>
      <c r="AG140" s="418"/>
      <c r="AH140" s="418"/>
      <c r="AI140" s="652"/>
    </row>
    <row r="141" spans="1:207">
      <c r="A141" s="606" t="s">
        <v>296</v>
      </c>
      <c r="B141" s="398"/>
      <c r="C141" s="398"/>
      <c r="D141" s="398"/>
      <c r="E141" s="370"/>
      <c r="F141" s="371"/>
      <c r="G141" s="464"/>
      <c r="H141" s="412"/>
      <c r="I141" s="398"/>
      <c r="J141" s="398">
        <f>IF(SUM(J142:J149)=0,"",MAX(J142:J149))</f>
        <v>36</v>
      </c>
      <c r="K141" s="356" t="str">
        <f>IF(ISERROR(VLOOKUP(Y141,'Directive OSH09 (FR)'!$T$6:$U$10,2,FALSE)),"",VLOOKUP(Y141,'Directive OSH09 (FR)'!$T$6:$U$10,2,FALSE))</f>
        <v>3-Moderé</v>
      </c>
      <c r="L141" s="357" t="str">
        <f>IF(ISERROR(VLOOKUP($A141,Dangers!$B$4:$G$1001,4,FALSE)),"ERR",IF(ISBLANK(VLOOKUP($A141,Dangers!$B$4:$G$1001,4,FALSE)),"","Yes"))</f>
        <v/>
      </c>
      <c r="M141" s="358" t="str">
        <f>IF(ISERROR(VLOOKUP($A141,Dangers!$B$4:$G$1001,6,FALSE)),"ERR",IF(ISBLANK((VLOOKUP($A141,Dangers!$B$4:$G$1001,6,FALSE))),"","Yes"))</f>
        <v/>
      </c>
      <c r="N141" s="358"/>
      <c r="O141" s="358"/>
      <c r="P141" s="358"/>
      <c r="Q141" s="360" t="str">
        <f>IF(OR(L141="Yes",M141="Yes"),MAX(Q142:Q149),"")</f>
        <v/>
      </c>
      <c r="R141" s="361"/>
      <c r="S141" s="357">
        <f>IF(L141="Yes",IF(SUM(S142:S149)=0,0,1),2)</f>
        <v>2</v>
      </c>
      <c r="T141" s="361">
        <f>IF(M141="Yes",IF(SUM(T142:T149)=0,0,1),2)</f>
        <v>2</v>
      </c>
      <c r="U141" s="362">
        <v>3</v>
      </c>
      <c r="V141" s="363">
        <v>0</v>
      </c>
      <c r="W141" s="364" t="str">
        <f>IF(ISERROR(VLOOKUP(H141,'Directive OSH09 (FR)'!$O$6:$P$10,2,FALSE)),"",VLOOKUP(H141,'Directive OSH09 (FR)'!$O$6:$P$10,2,FALSE))</f>
        <v/>
      </c>
      <c r="X141" s="362" t="str">
        <f>IF(ISERROR(VLOOKUP(I141,'Directive OSH09 (FR)'!$O$13:$P$17,2,FALSE)),"",VLOOKUP(I141,'Directive OSH09 (FR)'!$O$13:$P$17,2,FALSE))</f>
        <v/>
      </c>
      <c r="Y141" s="362">
        <f>IF(J141="","",IF(J141&gt;=161,5,IF(J141&gt;=65,4,IF(J141&gt;=20,3,IF(J141&gt;=9,2,1)))))</f>
        <v>3</v>
      </c>
      <c r="Z141" s="357"/>
      <c r="AA141" s="372"/>
      <c r="AB141" s="372"/>
      <c r="AC141" s="674"/>
      <c r="AD141" s="686"/>
      <c r="AE141" s="680"/>
      <c r="AF141" s="373"/>
      <c r="AG141" s="372"/>
      <c r="AH141" s="372" t="str">
        <f>IF(SUM(AH142:AH149)=0,"",MAX(AH142:AH149))</f>
        <v/>
      </c>
      <c r="AI141" s="645"/>
      <c r="AJ141" s="517"/>
      <c r="AK141" s="517"/>
      <c r="AL141" s="517"/>
      <c r="AM141" s="517"/>
      <c r="AN141" s="517"/>
      <c r="AO141" s="517"/>
      <c r="AP141" s="517"/>
      <c r="AQ141" s="517"/>
      <c r="AR141" s="517"/>
      <c r="AS141" s="517"/>
      <c r="AT141" s="517"/>
      <c r="AU141" s="517"/>
      <c r="AV141" s="517"/>
      <c r="AW141" s="517"/>
      <c r="AX141" s="517"/>
      <c r="AY141" s="517"/>
      <c r="AZ141" s="517"/>
      <c r="BA141" s="517"/>
      <c r="BB141" s="517"/>
      <c r="BC141" s="517"/>
      <c r="BD141" s="517"/>
      <c r="BE141" s="517"/>
      <c r="BF141" s="517"/>
      <c r="BG141" s="517"/>
      <c r="BH141" s="517"/>
      <c r="BI141" s="517"/>
      <c r="BJ141" s="517"/>
      <c r="BK141" s="517"/>
      <c r="BL141" s="517"/>
      <c r="BM141" s="517"/>
      <c r="BN141" s="517"/>
      <c r="BO141" s="517"/>
      <c r="BP141" s="517"/>
      <c r="BQ141" s="517"/>
      <c r="BR141" s="517"/>
      <c r="BS141" s="517"/>
      <c r="BT141" s="517"/>
      <c r="BU141" s="517"/>
      <c r="BV141" s="517"/>
      <c r="BW141" s="517"/>
      <c r="BX141" s="517"/>
      <c r="BY141" s="517"/>
      <c r="BZ141" s="517"/>
      <c r="CA141" s="517"/>
      <c r="CB141" s="517"/>
      <c r="CC141" s="517"/>
      <c r="CD141" s="517"/>
      <c r="CE141" s="517"/>
      <c r="CF141" s="517"/>
      <c r="CG141" s="517"/>
      <c r="CH141" s="517"/>
      <c r="CI141" s="517"/>
      <c r="CJ141" s="517"/>
      <c r="CK141" s="517"/>
      <c r="CL141" s="517"/>
      <c r="CM141" s="517"/>
      <c r="CN141" s="517"/>
      <c r="CO141" s="517"/>
      <c r="CP141" s="517"/>
      <c r="CQ141" s="517"/>
      <c r="CR141" s="517"/>
      <c r="CS141" s="517"/>
      <c r="CT141" s="517"/>
      <c r="CU141" s="517"/>
      <c r="CV141" s="517"/>
      <c r="CW141" s="517"/>
      <c r="CX141" s="517"/>
      <c r="CY141" s="517"/>
      <c r="CZ141" s="517"/>
      <c r="DA141" s="517"/>
      <c r="DB141" s="517"/>
      <c r="DC141" s="517"/>
      <c r="DD141" s="517"/>
      <c r="DE141" s="517"/>
      <c r="DF141" s="517"/>
      <c r="DG141" s="517"/>
      <c r="DH141" s="517"/>
      <c r="DI141" s="517"/>
      <c r="DJ141" s="517"/>
      <c r="DK141" s="517"/>
      <c r="DL141" s="517"/>
      <c r="DM141" s="517"/>
      <c r="DN141" s="517"/>
      <c r="DO141" s="517"/>
      <c r="DP141" s="517"/>
      <c r="DQ141" s="517"/>
      <c r="DR141" s="517"/>
      <c r="DS141" s="517"/>
      <c r="DT141" s="517"/>
      <c r="DU141" s="517"/>
      <c r="DV141" s="517"/>
      <c r="DW141" s="517"/>
      <c r="DX141" s="517"/>
      <c r="DY141" s="517"/>
      <c r="DZ141" s="517"/>
      <c r="EA141" s="517"/>
      <c r="EB141" s="517"/>
      <c r="EC141" s="517"/>
      <c r="ED141" s="517"/>
      <c r="EE141" s="517"/>
      <c r="EF141" s="517"/>
      <c r="EG141" s="517"/>
      <c r="EH141" s="517"/>
      <c r="EI141" s="517"/>
      <c r="EJ141" s="517"/>
      <c r="EK141" s="517"/>
      <c r="EL141" s="517"/>
      <c r="EM141" s="517"/>
      <c r="EN141" s="517"/>
      <c r="EO141" s="517"/>
      <c r="EP141" s="517"/>
      <c r="EQ141" s="517"/>
      <c r="ER141" s="517"/>
      <c r="ES141" s="517"/>
      <c r="ET141" s="517"/>
      <c r="EU141" s="517"/>
      <c r="EV141" s="517"/>
      <c r="EW141" s="517"/>
      <c r="EX141" s="517"/>
      <c r="EY141" s="517"/>
      <c r="EZ141" s="517"/>
      <c r="FA141" s="517"/>
      <c r="FB141" s="517"/>
      <c r="FC141" s="517"/>
      <c r="FD141" s="517"/>
      <c r="FE141" s="517"/>
      <c r="FF141" s="517"/>
      <c r="FG141" s="517"/>
      <c r="FH141" s="517"/>
      <c r="FI141" s="517"/>
      <c r="FJ141" s="517"/>
      <c r="FK141" s="517"/>
      <c r="FL141" s="517"/>
      <c r="FM141" s="517"/>
      <c r="FN141" s="517"/>
      <c r="FO141" s="517"/>
      <c r="FP141" s="517"/>
      <c r="FQ141" s="517"/>
      <c r="FR141" s="517"/>
      <c r="FS141" s="517"/>
      <c r="FT141" s="517"/>
      <c r="FU141" s="517"/>
      <c r="FV141" s="517"/>
      <c r="FW141" s="517"/>
      <c r="FX141" s="517"/>
      <c r="FY141" s="517"/>
      <c r="FZ141" s="517"/>
      <c r="GA141" s="517"/>
      <c r="GB141" s="517"/>
      <c r="GC141" s="517"/>
      <c r="GD141" s="517"/>
      <c r="GE141" s="517"/>
      <c r="GF141" s="517"/>
      <c r="GG141" s="517"/>
      <c r="GH141" s="517"/>
      <c r="GI141" s="517"/>
      <c r="GJ141" s="517"/>
      <c r="GK141" s="517"/>
      <c r="GL141" s="517"/>
      <c r="GM141" s="517"/>
      <c r="GN141" s="517"/>
      <c r="GO141" s="517"/>
      <c r="GP141" s="517"/>
      <c r="GQ141" s="517"/>
      <c r="GR141" s="517"/>
      <c r="GS141" s="517"/>
      <c r="GT141" s="517"/>
      <c r="GU141" s="517"/>
      <c r="GV141" s="517"/>
      <c r="GW141" s="517"/>
      <c r="GX141" s="517"/>
      <c r="GY141" s="517"/>
    </row>
    <row r="142" spans="1:207" ht="63.75">
      <c r="A142" s="261" t="s">
        <v>524</v>
      </c>
      <c r="B142" s="255" t="s">
        <v>584</v>
      </c>
      <c r="C142" s="8" t="s">
        <v>585</v>
      </c>
      <c r="D142" s="255" t="s">
        <v>586</v>
      </c>
      <c r="E142" s="266" t="s">
        <v>39</v>
      </c>
      <c r="F142" s="267">
        <v>6</v>
      </c>
      <c r="G142" s="321" t="s">
        <v>587</v>
      </c>
      <c r="H142" s="7" t="s">
        <v>35</v>
      </c>
      <c r="I142" s="8" t="s">
        <v>48</v>
      </c>
      <c r="J142" s="8">
        <f>IF(ISERROR(W142*X142),"",W142*X142)</f>
        <v>16</v>
      </c>
      <c r="K142" s="14" t="str">
        <f>IF(ISERROR(VLOOKUP(Y142,'Directive OSH09 (FR)'!$T$6:$U$10,2,FALSE)),"",VLOOKUP(Y142,'Directive OSH09 (FR)'!$T$6:$U$10,2,FALSE))</f>
        <v>2-Tolérable</v>
      </c>
      <c r="L142" s="126"/>
      <c r="M142" s="127"/>
      <c r="N142" s="27"/>
      <c r="O142" s="27"/>
      <c r="P142" s="27"/>
      <c r="Q142" s="57"/>
      <c r="R142" s="35"/>
      <c r="S142" s="7">
        <f t="shared" ref="S142:T149" si="178">U142</f>
        <v>1</v>
      </c>
      <c r="T142" s="35">
        <f t="shared" si="178"/>
        <v>1</v>
      </c>
      <c r="U142" s="3">
        <f t="shared" ref="U142:U149" si="179">IF(A142="",0,IF(Q$142="",1,IF(Q$142+$U$90*365&lt;$U$1,1,0)))</f>
        <v>1</v>
      </c>
      <c r="V142" s="163">
        <f t="shared" ref="V142:V149" si="180">IF(A142="",0,IF(Q$142="",1,IF(Q$142+$V$90*365&lt;$U$1,1,0)))</f>
        <v>1</v>
      </c>
      <c r="W142" s="162">
        <f>IF(ISERROR(VLOOKUP(H142,'Directive OSH09 (FR)'!$O$6:$P$10,2,FALSE)),"",VLOOKUP(H142,'Directive OSH09 (FR)'!$O$6:$P$10,2,FALSE))</f>
        <v>2</v>
      </c>
      <c r="X142" s="3">
        <f>IF(ISERROR(VLOOKUP(I142,'Directive OSH09 (FR)'!$O$13:$P$17,2,FALSE)),"",VLOOKUP(I142,'Directive OSH09 (FR)'!$O$13:$P$17,2,FALSE))</f>
        <v>8</v>
      </c>
      <c r="Y142" s="3">
        <f>IF(J142="","",IF(J142&gt;=161,5,IF(J142&gt;=65,4,IF(J142&gt;=20,3,IF(J142&gt;=9,2,1)))))</f>
        <v>2</v>
      </c>
      <c r="Z142" s="196"/>
      <c r="AA142" s="418"/>
      <c r="AB142" s="418"/>
      <c r="AC142" s="420"/>
      <c r="AD142" s="667"/>
      <c r="AE142" s="651"/>
      <c r="AF142" s="314"/>
      <c r="AG142" s="8"/>
      <c r="AH142" s="8">
        <f>IF(ISERROR(AU142*AV142),"",AU142*AV142)</f>
        <v>0</v>
      </c>
      <c r="AI142" s="653"/>
    </row>
    <row r="143" spans="1:207" ht="38.25">
      <c r="A143" s="261" t="s">
        <v>442</v>
      </c>
      <c r="B143" s="255" t="s">
        <v>505</v>
      </c>
      <c r="C143" s="8" t="s">
        <v>588</v>
      </c>
      <c r="D143" s="255" t="s">
        <v>507</v>
      </c>
      <c r="E143" s="266" t="s">
        <v>36</v>
      </c>
      <c r="F143" s="267">
        <v>6</v>
      </c>
      <c r="G143" s="321" t="s">
        <v>508</v>
      </c>
      <c r="H143" s="7" t="s">
        <v>35</v>
      </c>
      <c r="I143" s="8" t="s">
        <v>48</v>
      </c>
      <c r="J143" s="8">
        <f>IF(ISERROR(W143*X143),"",W143*X143)</f>
        <v>16</v>
      </c>
      <c r="K143" s="14" t="str">
        <f>IF(ISERROR(VLOOKUP(Y143,'Directive OSH09 (FR)'!$T$6:$U$10,2,FALSE)),"",VLOOKUP(Y143,'Directive OSH09 (FR)'!$T$6:$U$10,2,FALSE))</f>
        <v>2-Tolérable</v>
      </c>
      <c r="L143" s="126"/>
      <c r="M143" s="127"/>
      <c r="N143" s="27"/>
      <c r="O143" s="27"/>
      <c r="P143" s="27"/>
      <c r="Q143" s="57"/>
      <c r="R143" s="35"/>
      <c r="S143" s="7">
        <f t="shared" si="178"/>
        <v>1</v>
      </c>
      <c r="T143" s="35">
        <f t="shared" si="178"/>
        <v>1</v>
      </c>
      <c r="U143" s="3">
        <f t="shared" si="179"/>
        <v>1</v>
      </c>
      <c r="V143" s="163">
        <f t="shared" si="180"/>
        <v>1</v>
      </c>
      <c r="W143" s="162">
        <f>IF(ISERROR(VLOOKUP(H143,'Directive OSH09 (FR)'!$O$6:$P$10,2,FALSE)),"",VLOOKUP(H143,'Directive OSH09 (FR)'!$O$6:$P$10,2,FALSE))</f>
        <v>2</v>
      </c>
      <c r="X143" s="3">
        <f>IF(ISERROR(VLOOKUP(I143,'Directive OSH09 (FR)'!$O$13:$P$17,2,FALSE)),"",VLOOKUP(I143,'Directive OSH09 (FR)'!$O$13:$P$17,2,FALSE))</f>
        <v>8</v>
      </c>
      <c r="Y143" s="3">
        <f t="shared" ref="Y143" si="181">IF(J143="","",IF(J143&gt;=161,5,IF(J143&gt;=65,4,IF(J143&gt;=20,3,IF(J143&gt;=9,2,1)))))</f>
        <v>2</v>
      </c>
      <c r="Z143" s="210"/>
      <c r="AA143" s="418"/>
      <c r="AB143" s="418"/>
      <c r="AC143" s="420"/>
      <c r="AD143" s="667"/>
      <c r="AE143" s="651"/>
      <c r="AF143" s="314"/>
      <c r="AG143" s="255"/>
      <c r="AH143" s="8">
        <f t="shared" ref="AH143" si="182">IF(ISERROR(AU143*AV143),"",AU143*AV143)</f>
        <v>0</v>
      </c>
      <c r="AI143" s="653"/>
    </row>
    <row r="144" spans="1:207" ht="38.25">
      <c r="A144" s="261" t="s">
        <v>589</v>
      </c>
      <c r="B144" s="255" t="s">
        <v>590</v>
      </c>
      <c r="C144" s="255" t="s">
        <v>591</v>
      </c>
      <c r="D144" s="255" t="s">
        <v>592</v>
      </c>
      <c r="E144" s="266" t="s">
        <v>36</v>
      </c>
      <c r="F144" s="267">
        <v>6</v>
      </c>
      <c r="G144" s="321" t="s">
        <v>587</v>
      </c>
      <c r="H144" s="7" t="s">
        <v>35</v>
      </c>
      <c r="I144" s="8" t="s">
        <v>47</v>
      </c>
      <c r="J144" s="8">
        <f t="shared" ref="J144:J145" si="183">IF(ISERROR(W144*X144),"",W144*X144)</f>
        <v>8</v>
      </c>
      <c r="K144" s="14" t="str">
        <f>IF(ISERROR(VLOOKUP(Y144,'Directive OSH09 (FR)'!$T$6:$U$10,2,FALSE)),"",VLOOKUP(Y144,'Directive OSH09 (FR)'!$T$6:$U$10,2,FALSE))</f>
        <v>1-Negligeable</v>
      </c>
      <c r="L144" s="126"/>
      <c r="M144" s="127"/>
      <c r="N144" s="27"/>
      <c r="O144" s="27"/>
      <c r="P144" s="27"/>
      <c r="Q144" s="57"/>
      <c r="R144" s="35"/>
      <c r="S144" s="7">
        <f t="shared" si="178"/>
        <v>1</v>
      </c>
      <c r="T144" s="35">
        <f t="shared" si="178"/>
        <v>1</v>
      </c>
      <c r="U144" s="3">
        <f t="shared" si="179"/>
        <v>1</v>
      </c>
      <c r="V144" s="163">
        <f t="shared" si="180"/>
        <v>1</v>
      </c>
      <c r="W144" s="162">
        <f>IF(ISERROR(VLOOKUP(H144,'Directive OSH09 (FR)'!$O$6:$P$10,2,FALSE)),"",VLOOKUP(H144,'Directive OSH09 (FR)'!$O$6:$P$10,2,FALSE))</f>
        <v>2</v>
      </c>
      <c r="X144" s="3">
        <f>IF(ISERROR(VLOOKUP(I144,'Directive OSH09 (FR)'!$O$13:$P$17,2,FALSE)),"",VLOOKUP(I144,'Directive OSH09 (FR)'!$O$13:$P$17,2,FALSE))</f>
        <v>4</v>
      </c>
      <c r="Y144" s="3">
        <f>IF(J144="","",IF(J144&gt;=161,5,IF(J144&gt;=65,4,IF(J144&gt;=20,3,IF(J144&gt;=9,2,1)))))</f>
        <v>1</v>
      </c>
      <c r="Z144" s="210"/>
      <c r="AA144" s="418"/>
      <c r="AB144" s="418"/>
      <c r="AC144" s="420"/>
      <c r="AD144" s="667"/>
      <c r="AE144" s="651"/>
      <c r="AF144" s="314"/>
      <c r="AG144" s="8"/>
      <c r="AH144" s="8"/>
      <c r="AI144" s="648"/>
    </row>
    <row r="145" spans="1:35" ht="25.5">
      <c r="A145" s="261" t="s">
        <v>589</v>
      </c>
      <c r="B145" s="255" t="s">
        <v>593</v>
      </c>
      <c r="C145" s="8" t="s">
        <v>594</v>
      </c>
      <c r="D145" s="442" t="s">
        <v>595</v>
      </c>
      <c r="E145" s="266" t="s">
        <v>39</v>
      </c>
      <c r="F145" s="267">
        <v>6</v>
      </c>
      <c r="G145" s="321" t="s">
        <v>587</v>
      </c>
      <c r="H145" s="7" t="s">
        <v>35</v>
      </c>
      <c r="I145" s="8" t="s">
        <v>49</v>
      </c>
      <c r="J145" s="8">
        <f t="shared" si="183"/>
        <v>36</v>
      </c>
      <c r="K145" s="14" t="str">
        <f>IF(ISERROR(VLOOKUP(Y145,'Directive OSH09 (FR)'!$T$6:$U$10,2,FALSE)),"",VLOOKUP(Y145,'Directive OSH09 (FR)'!$T$6:$U$10,2,FALSE))</f>
        <v>3-Moderé</v>
      </c>
      <c r="L145" s="126"/>
      <c r="M145" s="127"/>
      <c r="N145" s="27"/>
      <c r="O145" s="27"/>
      <c r="P145" s="27"/>
      <c r="Q145" s="57"/>
      <c r="R145" s="35"/>
      <c r="S145" s="7">
        <f t="shared" si="178"/>
        <v>1</v>
      </c>
      <c r="T145" s="35">
        <f t="shared" si="178"/>
        <v>1</v>
      </c>
      <c r="U145" s="3">
        <f t="shared" si="179"/>
        <v>1</v>
      </c>
      <c r="V145" s="163">
        <f t="shared" si="180"/>
        <v>1</v>
      </c>
      <c r="W145" s="162">
        <f>IF(ISERROR(VLOOKUP(H145,'Directive OSH09 (FR)'!$O$6:$P$10,2,FALSE)),"",VLOOKUP(H145,'Directive OSH09 (FR)'!$O$6:$P$10,2,FALSE))</f>
        <v>2</v>
      </c>
      <c r="X145" s="3">
        <f>IF(ISERROR(VLOOKUP(I145,'Directive OSH09 (FR)'!$O$13:$P$17,2,FALSE)),"",VLOOKUP(I145,'Directive OSH09 (FR)'!$O$13:$P$17,2,FALSE))</f>
        <v>18</v>
      </c>
      <c r="Y145" s="3">
        <f>IF(J145="","",IF(J145&gt;=161,5,IF(J145&gt;=65,4,IF(J145&gt;=20,3,IF(J145&gt;=9,2,1)))))</f>
        <v>3</v>
      </c>
      <c r="Z145" s="210"/>
      <c r="AA145" s="178" t="s">
        <v>596</v>
      </c>
      <c r="AB145" s="418"/>
      <c r="AC145" s="420"/>
      <c r="AD145" s="667"/>
      <c r="AE145" s="651"/>
      <c r="AF145" s="314"/>
      <c r="AG145" s="8"/>
      <c r="AH145" s="8"/>
      <c r="AI145" s="653"/>
    </row>
    <row r="146" spans="1:35" ht="38.25">
      <c r="A146" s="261"/>
      <c r="B146" s="8" t="s">
        <v>597</v>
      </c>
      <c r="C146" s="8" t="s">
        <v>598</v>
      </c>
      <c r="D146" s="255" t="s">
        <v>599</v>
      </c>
      <c r="E146" s="266" t="s">
        <v>36</v>
      </c>
      <c r="F146" s="267">
        <v>6</v>
      </c>
      <c r="G146" s="321" t="s">
        <v>587</v>
      </c>
      <c r="H146" s="7" t="s">
        <v>35</v>
      </c>
      <c r="I146" s="8" t="s">
        <v>48</v>
      </c>
      <c r="J146" s="8">
        <f>IF(ISERROR(W146*X146),"",W146*X146)</f>
        <v>16</v>
      </c>
      <c r="K146" s="14" t="str">
        <f>IF(ISERROR(VLOOKUP(Y146,'Directive OSH09 (FR)'!$T$6:$U$10,2,FALSE)),"",VLOOKUP(Y146,'Directive OSH09 (FR)'!$T$6:$U$10,2,FALSE))</f>
        <v>2-Tolérable</v>
      </c>
      <c r="L146" s="126"/>
      <c r="M146" s="127"/>
      <c r="N146" s="27"/>
      <c r="O146" s="27"/>
      <c r="P146" s="27"/>
      <c r="Q146" s="57"/>
      <c r="R146" s="35"/>
      <c r="S146" s="7">
        <f t="shared" si="178"/>
        <v>0</v>
      </c>
      <c r="T146" s="35">
        <f t="shared" si="178"/>
        <v>0</v>
      </c>
      <c r="U146" s="3">
        <f t="shared" si="179"/>
        <v>0</v>
      </c>
      <c r="V146" s="163">
        <f t="shared" si="180"/>
        <v>0</v>
      </c>
      <c r="W146" s="162">
        <f>IF(ISERROR(VLOOKUP(H146,'Directive OSH09 (FR)'!$O$6:$P$10,2,FALSE)),"",VLOOKUP(H146,'Directive OSH09 (FR)'!$O$6:$P$10,2,FALSE))</f>
        <v>2</v>
      </c>
      <c r="X146" s="3">
        <f>IF(ISERROR(VLOOKUP(I146,'Directive OSH09 (FR)'!$O$13:$P$17,2,FALSE)),"",VLOOKUP(I146,'Directive OSH09 (FR)'!$O$13:$P$17,2,FALSE))</f>
        <v>8</v>
      </c>
      <c r="Y146" s="3">
        <f>IF(J146="","",IF(J146&gt;=161,5,IF(J146&gt;=65,4,IF(J146&gt;=20,3,IF(J146&gt;=9,2,1)))))</f>
        <v>2</v>
      </c>
      <c r="Z146" s="196" t="s">
        <v>600</v>
      </c>
      <c r="AA146" s="418"/>
      <c r="AB146" s="418"/>
      <c r="AC146" s="420"/>
      <c r="AD146" s="667"/>
      <c r="AE146" s="651"/>
      <c r="AF146" s="314"/>
      <c r="AG146" s="8"/>
      <c r="AH146" s="8">
        <f>IF(ISERROR(AU146*AV146),"",AU146*AV146)</f>
        <v>0</v>
      </c>
      <c r="AI146" s="653"/>
    </row>
    <row r="147" spans="1:35" ht="102">
      <c r="A147" s="261"/>
      <c r="B147" s="8" t="s">
        <v>601</v>
      </c>
      <c r="C147" s="8" t="s">
        <v>602</v>
      </c>
      <c r="D147" s="255" t="s">
        <v>603</v>
      </c>
      <c r="E147" s="266" t="s">
        <v>36</v>
      </c>
      <c r="F147" s="267">
        <v>6</v>
      </c>
      <c r="G147" s="321" t="s">
        <v>587</v>
      </c>
      <c r="H147" s="7" t="s">
        <v>35</v>
      </c>
      <c r="I147" s="8" t="s">
        <v>48</v>
      </c>
      <c r="J147" s="8">
        <f>IF(ISERROR(W147*X147),"",W147*X147)</f>
        <v>16</v>
      </c>
      <c r="K147" s="14" t="str">
        <f>IF(ISERROR(VLOOKUP(Y147,'Directive OSH09 (FR)'!$T$6:$U$10,2,FALSE)),"",VLOOKUP(Y147,'Directive OSH09 (FR)'!$T$6:$U$10,2,FALSE))</f>
        <v>2-Tolérable</v>
      </c>
      <c r="L147" s="126"/>
      <c r="M147" s="127"/>
      <c r="N147" s="27"/>
      <c r="O147" s="27"/>
      <c r="P147" s="27"/>
      <c r="Q147" s="57"/>
      <c r="R147" s="35"/>
      <c r="S147" s="7">
        <f t="shared" si="178"/>
        <v>0</v>
      </c>
      <c r="T147" s="35">
        <f t="shared" si="178"/>
        <v>0</v>
      </c>
      <c r="U147" s="3">
        <f t="shared" si="179"/>
        <v>0</v>
      </c>
      <c r="V147" s="163">
        <f t="shared" si="180"/>
        <v>0</v>
      </c>
      <c r="W147" s="162">
        <f>IF(ISERROR(VLOOKUP(H147,'Directive OSH09 (FR)'!$O$6:$P$10,2,FALSE)),"",VLOOKUP(H147,'Directive OSH09 (FR)'!$O$6:$P$10,2,FALSE))</f>
        <v>2</v>
      </c>
      <c r="X147" s="3">
        <f>IF(ISERROR(VLOOKUP(I147,'Directive OSH09 (FR)'!$O$13:$P$17,2,FALSE)),"",VLOOKUP(I147,'Directive OSH09 (FR)'!$O$13:$P$17,2,FALSE))</f>
        <v>8</v>
      </c>
      <c r="Y147" s="3">
        <f>IF(J147="","",IF(J147&gt;=161,5,IF(J147&gt;=65,4,IF(J147&gt;=20,3,IF(J147&gt;=9,2,1)))))</f>
        <v>2</v>
      </c>
      <c r="Z147" s="196" t="s">
        <v>568</v>
      </c>
      <c r="AA147" s="418"/>
      <c r="AB147" s="418"/>
      <c r="AC147" s="420"/>
      <c r="AD147" s="667"/>
      <c r="AE147" s="651"/>
      <c r="AF147" s="314"/>
      <c r="AG147" s="8"/>
      <c r="AH147" s="8"/>
      <c r="AI147" s="652"/>
    </row>
    <row r="148" spans="1:35" ht="101.25" customHeight="1">
      <c r="A148" s="261"/>
      <c r="B148" s="8" t="s">
        <v>604</v>
      </c>
      <c r="C148" s="255" t="s">
        <v>605</v>
      </c>
      <c r="D148" s="255" t="s">
        <v>606</v>
      </c>
      <c r="E148" s="266" t="s">
        <v>33</v>
      </c>
      <c r="F148" s="267">
        <v>6</v>
      </c>
      <c r="G148" s="321" t="s">
        <v>508</v>
      </c>
      <c r="H148" s="7" t="s">
        <v>35</v>
      </c>
      <c r="I148" s="8" t="s">
        <v>49</v>
      </c>
      <c r="J148" s="8">
        <f>IF(ISERROR(W148*X148),"",W148*X148)</f>
        <v>36</v>
      </c>
      <c r="K148" s="14" t="str">
        <f>IF(ISERROR(VLOOKUP(Y148,'Directive OSH09 (FR)'!$T$6:$U$10,2,FALSE)),"",VLOOKUP(Y148,'Directive OSH09 (FR)'!$T$6:$U$10,2,FALSE))</f>
        <v>3-Moderé</v>
      </c>
      <c r="L148" s="126"/>
      <c r="M148" s="127"/>
      <c r="N148" s="27"/>
      <c r="O148" s="27"/>
      <c r="P148" s="27"/>
      <c r="Q148" s="57"/>
      <c r="R148" s="35"/>
      <c r="S148" s="7">
        <f t="shared" si="178"/>
        <v>0</v>
      </c>
      <c r="T148" s="35">
        <f t="shared" si="178"/>
        <v>0</v>
      </c>
      <c r="U148" s="3">
        <f>IF(A148="",0,IF(Q$137="",1,IF(Q$137+$U$89*365&lt;$U$1,1,0)))</f>
        <v>0</v>
      </c>
      <c r="V148" s="163">
        <f>IF(A148="",0,IF(Q$137="",1,IF(Q$137+$V$89*365&lt;$U$1,1,0)))</f>
        <v>0</v>
      </c>
      <c r="W148" s="162">
        <f>IF(ISERROR(VLOOKUP(H148,'Directive OSH09 (FR)'!$O$6:$P$10,2,FALSE)),"",VLOOKUP(H148,'Directive OSH09 (FR)'!$O$6:$P$10,2,FALSE))</f>
        <v>2</v>
      </c>
      <c r="X148" s="3">
        <f>IF(ISERROR(VLOOKUP(I148,'Directive OSH09 (FR)'!$O$13:$P$17,2,FALSE)),"",VLOOKUP(I148,'Directive OSH09 (FR)'!$O$13:$P$17,2,FALSE))</f>
        <v>18</v>
      </c>
      <c r="Y148" s="3">
        <f>IF(J148="","",IF(J148&gt;=161,5,IF(J148&gt;=65,4,IF(J148&gt;=20,3,IF(J148&gt;=9,2,1)))))</f>
        <v>3</v>
      </c>
      <c r="Z148" s="417"/>
      <c r="AA148" s="418"/>
      <c r="AB148" s="418"/>
      <c r="AC148" s="420"/>
      <c r="AD148" s="667"/>
      <c r="AE148" s="651"/>
      <c r="AF148" s="421"/>
      <c r="AG148" s="418"/>
      <c r="AH148" s="418"/>
      <c r="AI148" s="652"/>
    </row>
    <row r="149" spans="1:35">
      <c r="A149" s="405"/>
      <c r="B149" s="62"/>
      <c r="C149" s="62"/>
      <c r="D149" s="62"/>
      <c r="E149" s="293"/>
      <c r="F149" s="282"/>
      <c r="G149" s="458"/>
      <c r="H149" s="61"/>
      <c r="I149" s="62"/>
      <c r="J149" s="62" t="str">
        <f t="shared" ref="J149" si="184">IF(ISERROR(W149*X149),"",W149*X149)</f>
        <v/>
      </c>
      <c r="K149" s="63" t="str">
        <f>IF(ISERROR(VLOOKUP(Y149,'Directive OSH09 (FR)'!$T$6:$U$10,2,FALSE)),"",VLOOKUP(Y149,'Directive OSH09 (FR)'!$T$6:$U$10,2,FALSE))</f>
        <v/>
      </c>
      <c r="L149" s="61"/>
      <c r="M149" s="64"/>
      <c r="N149" s="64"/>
      <c r="O149" s="64"/>
      <c r="P149" s="64"/>
      <c r="Q149" s="65"/>
      <c r="R149" s="66"/>
      <c r="S149" s="61">
        <f t="shared" si="178"/>
        <v>0</v>
      </c>
      <c r="T149" s="66">
        <f t="shared" si="178"/>
        <v>0</v>
      </c>
      <c r="U149" s="164">
        <f t="shared" si="179"/>
        <v>0</v>
      </c>
      <c r="V149" s="165">
        <f t="shared" si="180"/>
        <v>0</v>
      </c>
      <c r="W149" s="162" t="str">
        <f>IF(ISERROR(VLOOKUP(H149,'Directive OSH09 (FR)'!$O$6:$P$10,2,FALSE)),"",VLOOKUP(H149,'Directive OSH09 (FR)'!$O$6:$P$10,2,FALSE))</f>
        <v/>
      </c>
      <c r="X149" s="3" t="str">
        <f>IF(ISERROR(VLOOKUP(I149,'Directive OSH09 (FR)'!$O$13:$P$17,2,FALSE)),"",VLOOKUP(I149,'Directive OSH09 (FR)'!$O$13:$P$17,2,FALSE))</f>
        <v/>
      </c>
      <c r="Y149" s="3" t="str">
        <f t="shared" ref="Y149" si="185">IF(J149="","",IF(J149&gt;=161,5,IF(J149&gt;=65,4,IF(J149&gt;=20,3,IF(J149&gt;=9,2,1)))))</f>
        <v/>
      </c>
      <c r="Z149" s="629"/>
      <c r="AA149" s="630"/>
      <c r="AB149" s="630"/>
      <c r="AC149" s="700"/>
      <c r="AD149" s="687"/>
      <c r="AE149" s="704"/>
      <c r="AF149" s="631"/>
      <c r="AG149" s="630"/>
      <c r="AH149" s="630">
        <f t="shared" ref="AH149" si="186">IF(ISERROR(AU149*AV149),"",AU149*AV149)</f>
        <v>0</v>
      </c>
      <c r="AI149" s="705"/>
    </row>
    <row r="150" spans="1:35">
      <c r="A150" s="523" t="s">
        <v>297</v>
      </c>
      <c r="B150" s="391"/>
      <c r="C150" s="391"/>
      <c r="D150" s="391"/>
      <c r="E150" s="292"/>
      <c r="F150" s="281"/>
      <c r="G150" s="457"/>
      <c r="H150" s="454"/>
      <c r="I150" s="391"/>
      <c r="J150" s="391">
        <f>IF(SUM(J151:J159)=0,"",MAX(J151:J159))</f>
        <v>36</v>
      </c>
      <c r="K150" s="24" t="str">
        <f>IF(ISERROR(VLOOKUP(Y150,'Directive OSH09 (FR)'!$T$6:$U$10,2,FALSE)),"",VLOOKUP(Y150,'Directive OSH09 (FR)'!$T$6:$U$10,2,FALSE))</f>
        <v>3-Moderé</v>
      </c>
      <c r="L150" s="43" t="str">
        <f>IF(ISERROR(VLOOKUP($A150,Dangers!$B$4:$G$1001,4,FALSE)),"ERR",IF(ISBLANK(VLOOKUP($A150,Dangers!$B$4:$G$1001,4,FALSE)),"","Yes"))</f>
        <v/>
      </c>
      <c r="M150" s="26" t="str">
        <f>IF(ISERROR(VLOOKUP($A150,Dangers!$B$4:$G$1001,6,FALSE)),"ERR",IF(ISBLANK((VLOOKUP($A150,Dangers!$B$4:$G$1001,6,FALSE))),"","Yes"))</f>
        <v>Yes</v>
      </c>
      <c r="N150" s="26"/>
      <c r="O150" s="26"/>
      <c r="P150" s="26"/>
      <c r="Q150" s="132">
        <f>IF(OR(L150="Yes",M150="Yes"),MAX(Q151:Q159),"")</f>
        <v>0</v>
      </c>
      <c r="R150" s="34"/>
      <c r="S150" s="43">
        <f>IF(L150="Yes",IF(SUM(S151:S159)=0,0,1),2)</f>
        <v>2</v>
      </c>
      <c r="T150" s="34">
        <f>IF(M150="Yes",IF(SUM(T151:T159)=0,0,1),2)</f>
        <v>1</v>
      </c>
      <c r="U150" s="160">
        <v>1</v>
      </c>
      <c r="V150" s="161">
        <v>3</v>
      </c>
      <c r="W150" s="162" t="str">
        <f>IF(ISERROR(VLOOKUP(H150,'Directive OSH09 (FR)'!$O$6:$P$10,2,FALSE)),"",VLOOKUP(H150,'Directive OSH09 (FR)'!$O$6:$P$10,2,FALSE))</f>
        <v/>
      </c>
      <c r="X150" s="3" t="str">
        <f>IF(ISERROR(VLOOKUP(I150,'Directive OSH09 (FR)'!$O$13:$P$17,2,FALSE)),"",VLOOKUP(I150,'Directive OSH09 (FR)'!$O$13:$P$17,2,FALSE))</f>
        <v/>
      </c>
      <c r="Y150" s="3">
        <f>IF(J150="","",IF(J150&gt;=161,5,IF(J150&gt;=65,4,IF(J150&gt;=20,3,IF(J150&gt;=9,2,1)))))</f>
        <v>3</v>
      </c>
      <c r="Z150" s="43"/>
      <c r="AA150" s="208"/>
      <c r="AB150" s="208"/>
      <c r="AC150" s="673"/>
      <c r="AD150" s="685"/>
      <c r="AE150" s="679"/>
      <c r="AF150" s="212"/>
      <c r="AG150" s="208"/>
      <c r="AH150" s="208" t="str">
        <f>IF(SUM(AH151:AH159)=0,"",MAX(AH151:AH159))</f>
        <v/>
      </c>
      <c r="AI150" s="655"/>
    </row>
    <row r="151" spans="1:35" ht="38.25">
      <c r="A151" s="261"/>
      <c r="B151" s="255" t="s">
        <v>607</v>
      </c>
      <c r="C151" s="255" t="s">
        <v>608</v>
      </c>
      <c r="D151" s="255" t="s">
        <v>609</v>
      </c>
      <c r="E151" s="266" t="s">
        <v>39</v>
      </c>
      <c r="F151" s="267">
        <v>6</v>
      </c>
      <c r="G151" s="256" t="s">
        <v>610</v>
      </c>
      <c r="H151" s="7" t="s">
        <v>38</v>
      </c>
      <c r="I151" s="8" t="s">
        <v>46</v>
      </c>
      <c r="J151" s="8">
        <f>IF(ISERROR(W151*X151),"",W151*X151)</f>
        <v>4</v>
      </c>
      <c r="K151" s="14" t="str">
        <f>IF(ISERROR(VLOOKUP(Y151,'Directive OSH09 (FR)'!$T$6:$U$10,2,FALSE)),"",VLOOKUP(Y151,'Directive OSH09 (FR)'!$T$6:$U$10,2,FALSE))</f>
        <v>1-Negligeable</v>
      </c>
      <c r="L151" s="126"/>
      <c r="M151" s="127"/>
      <c r="N151" s="27"/>
      <c r="O151" s="27"/>
      <c r="P151" s="27"/>
      <c r="Q151" s="57"/>
      <c r="R151" s="35"/>
      <c r="S151" s="7">
        <f t="shared" ref="S151:T159" si="187">U151</f>
        <v>0</v>
      </c>
      <c r="T151" s="35">
        <f t="shared" si="187"/>
        <v>0</v>
      </c>
      <c r="U151" s="3">
        <f t="shared" ref="U151:U159" si="188">IF(A151="",0,IF(Q$151="",1,IF(Q$151+$U$90*365&lt;$U$1,1,0)))</f>
        <v>0</v>
      </c>
      <c r="V151" s="163">
        <f t="shared" ref="V151:V159" si="189">IF(A151="",0,IF(Q$151="",1,IF(Q$151+$V$90*365&lt;$U$1,1,0)))</f>
        <v>0</v>
      </c>
      <c r="W151" s="162">
        <f>IF(ISERROR(VLOOKUP(H151,'Directive OSH09 (FR)'!$O$6:$P$10,2,FALSE)),"",VLOOKUP(H151,'Directive OSH09 (FR)'!$O$6:$P$10,2,FALSE))</f>
        <v>4</v>
      </c>
      <c r="X151" s="3">
        <f>IF(ISERROR(VLOOKUP(I151,'Directive OSH09 (FR)'!$O$13:$P$17,2,FALSE)),"",VLOOKUP(I151,'Directive OSH09 (FR)'!$O$13:$P$17,2,FALSE))</f>
        <v>1</v>
      </c>
      <c r="Y151" s="3">
        <f>IF(J151="","",IF(J151&gt;=161,5,IF(J151&gt;=65,4,IF(J151&gt;=20,3,IF(J151&gt;=9,2,1)))))</f>
        <v>1</v>
      </c>
      <c r="Z151" s="196"/>
      <c r="AA151" s="418"/>
      <c r="AB151" s="418"/>
      <c r="AC151" s="420"/>
      <c r="AD151" s="667"/>
      <c r="AE151" s="651"/>
      <c r="AF151" s="314"/>
      <c r="AG151" s="255"/>
      <c r="AH151" s="8">
        <f>IF(ISERROR(AU151*AV151),"",AU151*AV151)</f>
        <v>0</v>
      </c>
      <c r="AI151" s="652"/>
    </row>
    <row r="152" spans="1:35" ht="38.25">
      <c r="A152" s="261"/>
      <c r="B152" s="255" t="s">
        <v>607</v>
      </c>
      <c r="C152" s="255" t="s">
        <v>611</v>
      </c>
      <c r="D152" s="255" t="s">
        <v>1317</v>
      </c>
      <c r="E152" s="266" t="s">
        <v>39</v>
      </c>
      <c r="F152" s="267">
        <v>6</v>
      </c>
      <c r="G152" s="256" t="s">
        <v>610</v>
      </c>
      <c r="H152" s="7" t="s">
        <v>41</v>
      </c>
      <c r="I152" s="8" t="s">
        <v>47</v>
      </c>
      <c r="J152" s="8">
        <f t="shared" ref="J152:J154" si="190">IF(ISERROR(W152*X152),"",W152*X152)</f>
        <v>36</v>
      </c>
      <c r="K152" s="14" t="str">
        <f>IF(ISERROR(VLOOKUP(Y152,'Directive OSH09 (FR)'!$T$6:$U$10,2,FALSE)),"",VLOOKUP(Y152,'Directive OSH09 (FR)'!$T$6:$U$10,2,FALSE))</f>
        <v>3-Moderé</v>
      </c>
      <c r="L152" s="126"/>
      <c r="M152" s="127"/>
      <c r="N152" s="27"/>
      <c r="O152" s="27"/>
      <c r="P152" s="27"/>
      <c r="Q152" s="57"/>
      <c r="R152" s="35"/>
      <c r="S152" s="7">
        <f t="shared" si="187"/>
        <v>0</v>
      </c>
      <c r="T152" s="35">
        <f t="shared" si="187"/>
        <v>0</v>
      </c>
      <c r="U152" s="3">
        <f t="shared" si="188"/>
        <v>0</v>
      </c>
      <c r="V152" s="163">
        <f t="shared" si="189"/>
        <v>0</v>
      </c>
      <c r="W152" s="162">
        <f>IF(ISERROR(VLOOKUP(H152,'Directive OSH09 (FR)'!$O$6:$P$10,2,FALSE)),"",VLOOKUP(H152,'Directive OSH09 (FR)'!$O$6:$P$10,2,FALSE))</f>
        <v>9</v>
      </c>
      <c r="X152" s="3">
        <f>IF(ISERROR(VLOOKUP(I152,'Directive OSH09 (FR)'!$O$13:$P$17,2,FALSE)),"",VLOOKUP(I152,'Directive OSH09 (FR)'!$O$13:$P$17,2,FALSE))</f>
        <v>4</v>
      </c>
      <c r="Y152" s="3">
        <f t="shared" ref="Y152:Y154" si="191">IF(J152="","",IF(J152&gt;=161,5,IF(J152&gt;=65,4,IF(J152&gt;=20,3,IF(J152&gt;=9,2,1)))))</f>
        <v>3</v>
      </c>
      <c r="Z152" s="196"/>
      <c r="AA152" s="418"/>
      <c r="AB152" s="418"/>
      <c r="AC152" s="420"/>
      <c r="AD152" s="667"/>
      <c r="AE152" s="651"/>
      <c r="AF152" s="314"/>
      <c r="AG152" s="8"/>
      <c r="AH152" s="8">
        <f t="shared" ref="AH152:AH154" si="192">IF(ISERROR(AU152*AV152),"",AU152*AV152)</f>
        <v>0</v>
      </c>
      <c r="AI152" s="652"/>
    </row>
    <row r="153" spans="1:35" ht="38.25">
      <c r="A153" s="261"/>
      <c r="B153" s="255" t="s">
        <v>607</v>
      </c>
      <c r="C153" s="255" t="s">
        <v>608</v>
      </c>
      <c r="D153" s="255" t="s">
        <v>612</v>
      </c>
      <c r="E153" s="266" t="s">
        <v>39</v>
      </c>
      <c r="F153" s="267">
        <v>6</v>
      </c>
      <c r="G153" s="256" t="s">
        <v>610</v>
      </c>
      <c r="H153" s="7" t="s">
        <v>38</v>
      </c>
      <c r="I153" s="8" t="s">
        <v>47</v>
      </c>
      <c r="J153" s="8">
        <f t="shared" si="190"/>
        <v>16</v>
      </c>
      <c r="K153" s="14" t="str">
        <f>IF(ISERROR(VLOOKUP(Y153,'Directive OSH09 (FR)'!$T$6:$U$10,2,FALSE)),"",VLOOKUP(Y153,'Directive OSH09 (FR)'!$T$6:$U$10,2,FALSE))</f>
        <v>2-Tolérable</v>
      </c>
      <c r="L153" s="126"/>
      <c r="M153" s="127"/>
      <c r="N153" s="27"/>
      <c r="O153" s="27"/>
      <c r="P153" s="27"/>
      <c r="Q153" s="57"/>
      <c r="R153" s="35"/>
      <c r="S153" s="7">
        <f t="shared" si="187"/>
        <v>0</v>
      </c>
      <c r="T153" s="35">
        <f t="shared" si="187"/>
        <v>0</v>
      </c>
      <c r="U153" s="3">
        <f t="shared" si="188"/>
        <v>0</v>
      </c>
      <c r="V153" s="163">
        <f t="shared" si="189"/>
        <v>0</v>
      </c>
      <c r="W153" s="162">
        <f>IF(ISERROR(VLOOKUP(H153,'Directive OSH09 (FR)'!$O$6:$P$10,2,FALSE)),"",VLOOKUP(H153,'Directive OSH09 (FR)'!$O$6:$P$10,2,FALSE))</f>
        <v>4</v>
      </c>
      <c r="X153" s="3">
        <f>IF(ISERROR(VLOOKUP(I153,'Directive OSH09 (FR)'!$O$13:$P$17,2,FALSE)),"",VLOOKUP(I153,'Directive OSH09 (FR)'!$O$13:$P$17,2,FALSE))</f>
        <v>4</v>
      </c>
      <c r="Y153" s="3">
        <f t="shared" si="191"/>
        <v>2</v>
      </c>
      <c r="Z153" s="196"/>
      <c r="AA153" s="418"/>
      <c r="AB153" s="418"/>
      <c r="AC153" s="420"/>
      <c r="AD153" s="667"/>
      <c r="AE153" s="651"/>
      <c r="AF153" s="314"/>
      <c r="AG153" s="8"/>
      <c r="AH153" s="8">
        <f t="shared" si="192"/>
        <v>0</v>
      </c>
      <c r="AI153" s="652"/>
    </row>
    <row r="154" spans="1:35" ht="38.25">
      <c r="A154" s="261"/>
      <c r="B154" s="255" t="s">
        <v>613</v>
      </c>
      <c r="C154" s="255" t="s">
        <v>614</v>
      </c>
      <c r="D154" s="255" t="s">
        <v>615</v>
      </c>
      <c r="E154" s="266" t="s">
        <v>39</v>
      </c>
      <c r="F154" s="267">
        <v>6</v>
      </c>
      <c r="G154" s="256" t="s">
        <v>610</v>
      </c>
      <c r="H154" s="7" t="s">
        <v>38</v>
      </c>
      <c r="I154" s="8" t="s">
        <v>47</v>
      </c>
      <c r="J154" s="8">
        <f t="shared" si="190"/>
        <v>16</v>
      </c>
      <c r="K154" s="14" t="str">
        <f>IF(ISERROR(VLOOKUP(Y154,'Directive OSH09 (FR)'!$T$6:$U$10,2,FALSE)),"",VLOOKUP(Y154,'Directive OSH09 (FR)'!$T$6:$U$10,2,FALSE))</f>
        <v>2-Tolérable</v>
      </c>
      <c r="L154" s="126"/>
      <c r="M154" s="127"/>
      <c r="N154" s="27"/>
      <c r="O154" s="27"/>
      <c r="P154" s="27"/>
      <c r="Q154" s="57"/>
      <c r="R154" s="35"/>
      <c r="S154" s="7">
        <f t="shared" si="187"/>
        <v>0</v>
      </c>
      <c r="T154" s="35">
        <f t="shared" si="187"/>
        <v>0</v>
      </c>
      <c r="U154" s="3">
        <f t="shared" si="188"/>
        <v>0</v>
      </c>
      <c r="V154" s="163">
        <f t="shared" si="189"/>
        <v>0</v>
      </c>
      <c r="W154" s="162">
        <f>IF(ISERROR(VLOOKUP(H154,'Directive OSH09 (FR)'!$O$6:$P$10,2,FALSE)),"",VLOOKUP(H154,'Directive OSH09 (FR)'!$O$6:$P$10,2,FALSE))</f>
        <v>4</v>
      </c>
      <c r="X154" s="3">
        <f>IF(ISERROR(VLOOKUP(I154,'Directive OSH09 (FR)'!$O$13:$P$17,2,FALSE)),"",VLOOKUP(I154,'Directive OSH09 (FR)'!$O$13:$P$17,2,FALSE))</f>
        <v>4</v>
      </c>
      <c r="Y154" s="3">
        <f t="shared" si="191"/>
        <v>2</v>
      </c>
      <c r="Z154" s="210" t="s">
        <v>661</v>
      </c>
      <c r="AA154" s="418"/>
      <c r="AB154" s="418"/>
      <c r="AC154" s="420"/>
      <c r="AD154" s="667"/>
      <c r="AE154" s="651"/>
      <c r="AF154" s="314"/>
      <c r="AG154" s="8"/>
      <c r="AH154" s="8">
        <f t="shared" si="192"/>
        <v>0</v>
      </c>
      <c r="AI154" s="653"/>
    </row>
    <row r="155" spans="1:35" ht="38.25">
      <c r="A155" s="261"/>
      <c r="B155" s="255" t="s">
        <v>613</v>
      </c>
      <c r="C155" s="409" t="s">
        <v>617</v>
      </c>
      <c r="D155" s="255" t="s">
        <v>618</v>
      </c>
      <c r="E155" s="266" t="s">
        <v>39</v>
      </c>
      <c r="F155" s="267">
        <v>6</v>
      </c>
      <c r="G155" s="256" t="s">
        <v>610</v>
      </c>
      <c r="H155" s="7" t="s">
        <v>38</v>
      </c>
      <c r="I155" s="8" t="s">
        <v>48</v>
      </c>
      <c r="J155" s="8">
        <f>IF(ISERROR(W155*X155),"",W155*X155)</f>
        <v>32</v>
      </c>
      <c r="K155" s="14" t="str">
        <f>IF(ISERROR(VLOOKUP(Y155,'Directive OSH09 (FR)'!$T$6:$U$10,2,FALSE)),"",VLOOKUP(Y155,'Directive OSH09 (FR)'!$T$6:$U$10,2,FALSE))</f>
        <v>3-Moderé</v>
      </c>
      <c r="L155" s="126"/>
      <c r="M155" s="127"/>
      <c r="N155" s="27"/>
      <c r="O155" s="27"/>
      <c r="P155" s="27"/>
      <c r="Q155" s="57"/>
      <c r="R155" s="35"/>
      <c r="S155" s="7">
        <f t="shared" si="187"/>
        <v>0</v>
      </c>
      <c r="T155" s="35">
        <f t="shared" si="187"/>
        <v>0</v>
      </c>
      <c r="U155" s="3">
        <f t="shared" si="188"/>
        <v>0</v>
      </c>
      <c r="V155" s="163">
        <f t="shared" si="189"/>
        <v>0</v>
      </c>
      <c r="W155" s="162">
        <f>IF(ISERROR(VLOOKUP(H155,'Directive OSH09 (FR)'!$O$6:$P$10,2,FALSE)),"",VLOOKUP(H155,'Directive OSH09 (FR)'!$O$6:$P$10,2,FALSE))</f>
        <v>4</v>
      </c>
      <c r="X155" s="3">
        <f>IF(ISERROR(VLOOKUP(I155,'Directive OSH09 (FR)'!$O$13:$P$17,2,FALSE)),"",VLOOKUP(I155,'Directive OSH09 (FR)'!$O$13:$P$17,2,FALSE))</f>
        <v>8</v>
      </c>
      <c r="Y155" s="3">
        <f>IF(J155="","",IF(J155&gt;=161,5,IF(J155&gt;=65,4,IF(J155&gt;=20,3,IF(J155&gt;=9,2,1)))))</f>
        <v>3</v>
      </c>
      <c r="Z155" s="210" t="s">
        <v>661</v>
      </c>
      <c r="AA155" s="418"/>
      <c r="AB155" s="418"/>
      <c r="AC155" s="420"/>
      <c r="AD155" s="667"/>
      <c r="AE155" s="651"/>
      <c r="AF155" s="314"/>
      <c r="AG155" s="8"/>
      <c r="AH155" s="8"/>
      <c r="AI155" s="653"/>
    </row>
    <row r="156" spans="1:35" ht="38.25">
      <c r="A156" s="261"/>
      <c r="B156" s="255" t="s">
        <v>613</v>
      </c>
      <c r="C156" s="255" t="s">
        <v>619</v>
      </c>
      <c r="D156" s="255" t="s">
        <v>615</v>
      </c>
      <c r="E156" s="266" t="s">
        <v>39</v>
      </c>
      <c r="F156" s="267">
        <v>6</v>
      </c>
      <c r="G156" s="256" t="s">
        <v>610</v>
      </c>
      <c r="H156" s="7" t="s">
        <v>38</v>
      </c>
      <c r="I156" s="8" t="s">
        <v>48</v>
      </c>
      <c r="J156" s="8">
        <f t="shared" ref="J156:J159" si="193">IF(ISERROR(W156*X156),"",W156*X156)</f>
        <v>32</v>
      </c>
      <c r="K156" s="14" t="str">
        <f>IF(ISERROR(VLOOKUP(Y156,'Directive OSH09 (FR)'!$T$6:$U$10,2,FALSE)),"",VLOOKUP(Y156,'Directive OSH09 (FR)'!$T$6:$U$10,2,FALSE))</f>
        <v>3-Moderé</v>
      </c>
      <c r="L156" s="126"/>
      <c r="M156" s="127"/>
      <c r="N156" s="27"/>
      <c r="O156" s="27"/>
      <c r="P156" s="27"/>
      <c r="Q156" s="57"/>
      <c r="R156" s="35"/>
      <c r="S156" s="7">
        <f t="shared" si="187"/>
        <v>0</v>
      </c>
      <c r="T156" s="35">
        <f t="shared" si="187"/>
        <v>0</v>
      </c>
      <c r="U156" s="3">
        <f t="shared" si="188"/>
        <v>0</v>
      </c>
      <c r="V156" s="163">
        <f t="shared" si="189"/>
        <v>0</v>
      </c>
      <c r="W156" s="162">
        <f>IF(ISERROR(VLOOKUP(H156,'Directive OSH09 (FR)'!$O$6:$P$10,2,FALSE)),"",VLOOKUP(H156,'Directive OSH09 (FR)'!$O$6:$P$10,2,FALSE))</f>
        <v>4</v>
      </c>
      <c r="X156" s="3">
        <f>IF(ISERROR(VLOOKUP(I156,'Directive OSH09 (FR)'!$O$13:$P$17,2,FALSE)),"",VLOOKUP(I156,'Directive OSH09 (FR)'!$O$13:$P$17,2,FALSE))</f>
        <v>8</v>
      </c>
      <c r="Y156" s="3">
        <f>IF(J156="","",IF(J156&gt;=161,5,IF(J156&gt;=65,4,IF(J156&gt;=20,3,IF(J156&gt;=9,2,1)))))</f>
        <v>3</v>
      </c>
      <c r="Z156" s="210" t="s">
        <v>661</v>
      </c>
      <c r="AA156" s="418"/>
      <c r="AB156" s="418"/>
      <c r="AC156" s="420"/>
      <c r="AD156" s="667"/>
      <c r="AE156" s="651"/>
      <c r="AF156" s="314"/>
      <c r="AG156" s="8"/>
      <c r="AH156" s="8">
        <f t="shared" ref="AH156:AH159" si="194">IF(ISERROR(AU156*AV156),"",AU156*AV156)</f>
        <v>0</v>
      </c>
      <c r="AI156" s="652"/>
    </row>
    <row r="157" spans="1:35" ht="38.25">
      <c r="A157" s="261"/>
      <c r="B157" s="255" t="s">
        <v>613</v>
      </c>
      <c r="C157" s="255" t="s">
        <v>620</v>
      </c>
      <c r="D157" s="8" t="s">
        <v>621</v>
      </c>
      <c r="E157" s="266" t="s">
        <v>39</v>
      </c>
      <c r="F157" s="267">
        <v>6</v>
      </c>
      <c r="G157" s="256" t="s">
        <v>610</v>
      </c>
      <c r="H157" s="7" t="s">
        <v>38</v>
      </c>
      <c r="I157" s="8" t="s">
        <v>48</v>
      </c>
      <c r="J157" s="8">
        <f>IF(ISERROR(W157*X157),"",W157*X157)</f>
        <v>32</v>
      </c>
      <c r="K157" s="14" t="str">
        <f>IF(ISERROR(VLOOKUP(Y157,'Directive OSH09 (FR)'!$T$6:$U$10,2,FALSE)),"",VLOOKUP(Y157,'Directive OSH09 (FR)'!$T$6:$U$10,2,FALSE))</f>
        <v>3-Moderé</v>
      </c>
      <c r="L157" s="126"/>
      <c r="M157" s="127"/>
      <c r="N157" s="27"/>
      <c r="O157" s="27"/>
      <c r="P157" s="27"/>
      <c r="Q157" s="57"/>
      <c r="R157" s="35"/>
      <c r="S157" s="7">
        <f t="shared" si="187"/>
        <v>0</v>
      </c>
      <c r="T157" s="35">
        <f t="shared" si="187"/>
        <v>0</v>
      </c>
      <c r="U157" s="3">
        <f t="shared" si="188"/>
        <v>0</v>
      </c>
      <c r="V157" s="163">
        <f t="shared" si="189"/>
        <v>0</v>
      </c>
      <c r="W157" s="162">
        <f>IF(ISERROR(VLOOKUP(H157,'Directive OSH09 (FR)'!$O$6:$P$10,2,FALSE)),"",VLOOKUP(H157,'Directive OSH09 (FR)'!$O$6:$P$10,2,FALSE))</f>
        <v>4</v>
      </c>
      <c r="X157" s="3">
        <f>IF(ISERROR(VLOOKUP(I157,'Directive OSH09 (FR)'!$O$13:$P$17,2,FALSE)),"",VLOOKUP(I157,'Directive OSH09 (FR)'!$O$13:$P$17,2,FALSE))</f>
        <v>8</v>
      </c>
      <c r="Y157" s="3">
        <f>IF(J157="","",IF(J157&gt;=161,5,IF(J157&gt;=65,4,IF(J157&gt;=20,3,IF(J157&gt;=9,2,1)))))</f>
        <v>3</v>
      </c>
      <c r="Z157" s="210"/>
      <c r="AA157" s="418"/>
      <c r="AB157" s="418"/>
      <c r="AC157" s="420"/>
      <c r="AD157" s="667"/>
      <c r="AE157" s="651"/>
      <c r="AF157" s="314"/>
      <c r="AG157" s="8"/>
      <c r="AH157" s="8"/>
      <c r="AI157" s="652"/>
    </row>
    <row r="158" spans="1:35" ht="38.25">
      <c r="A158" s="261" t="s">
        <v>622</v>
      </c>
      <c r="B158" s="255" t="s">
        <v>623</v>
      </c>
      <c r="C158" s="255" t="s">
        <v>624</v>
      </c>
      <c r="D158" s="255" t="s">
        <v>625</v>
      </c>
      <c r="E158" s="266" t="s">
        <v>39</v>
      </c>
      <c r="F158" s="267">
        <v>6</v>
      </c>
      <c r="G158" s="256" t="s">
        <v>610</v>
      </c>
      <c r="H158" s="7" t="s">
        <v>38</v>
      </c>
      <c r="I158" s="8" t="s">
        <v>48</v>
      </c>
      <c r="J158" s="8">
        <f t="shared" ref="J158" si="195">IF(ISERROR(W158*X158),"",W158*X158)</f>
        <v>32</v>
      </c>
      <c r="K158" s="14" t="str">
        <f>IF(ISERROR(VLOOKUP(Y158,'Directive OSH09 (FR)'!$T$6:$U$10,2,FALSE)),"",VLOOKUP(Y158,'Directive OSH09 (FR)'!$T$6:$U$10,2,FALSE))</f>
        <v>3-Moderé</v>
      </c>
      <c r="L158" s="126"/>
      <c r="M158" s="127"/>
      <c r="N158" s="27"/>
      <c r="O158" s="27"/>
      <c r="P158" s="27"/>
      <c r="Q158" s="57"/>
      <c r="R158" s="35"/>
      <c r="S158" s="7">
        <f t="shared" si="187"/>
        <v>1</v>
      </c>
      <c r="T158" s="35">
        <f t="shared" si="187"/>
        <v>1</v>
      </c>
      <c r="U158" s="3">
        <f t="shared" si="188"/>
        <v>1</v>
      </c>
      <c r="V158" s="163">
        <f t="shared" si="189"/>
        <v>1</v>
      </c>
      <c r="W158" s="162">
        <f>IF(ISERROR(VLOOKUP(H158,'Directive OSH09 (FR)'!$O$6:$P$10,2,FALSE)),"",VLOOKUP(H158,'Directive OSH09 (FR)'!$O$6:$P$10,2,FALSE))</f>
        <v>4</v>
      </c>
      <c r="X158" s="3">
        <f>IF(ISERROR(VLOOKUP(I158,'Directive OSH09 (FR)'!$O$13:$P$17,2,FALSE)),"",VLOOKUP(I158,'Directive OSH09 (FR)'!$O$13:$P$17,2,FALSE))</f>
        <v>8</v>
      </c>
      <c r="Y158" s="3">
        <f t="shared" ref="Y158:Y159" si="196">IF(J158="","",IF(J158&gt;=161,5,IF(J158&gt;=65,4,IF(J158&gt;=20,3,IF(J158&gt;=9,2,1)))))</f>
        <v>3</v>
      </c>
      <c r="Z158" s="210"/>
      <c r="AA158" s="418"/>
      <c r="AB158" s="418"/>
      <c r="AC158" s="420"/>
      <c r="AD158" s="667"/>
      <c r="AE158" s="651"/>
      <c r="AF158" s="314"/>
      <c r="AG158" s="8"/>
      <c r="AH158" s="8">
        <f t="shared" ref="AH158" si="197">IF(ISERROR(AU158*AV158),"",AU158*AV158)</f>
        <v>0</v>
      </c>
      <c r="AI158" s="653"/>
    </row>
    <row r="159" spans="1:35">
      <c r="A159" s="405"/>
      <c r="B159" s="62"/>
      <c r="C159" s="62"/>
      <c r="D159" s="62"/>
      <c r="E159" s="293"/>
      <c r="F159" s="282"/>
      <c r="G159" s="458"/>
      <c r="H159" s="61"/>
      <c r="I159" s="62"/>
      <c r="J159" s="62" t="str">
        <f t="shared" si="193"/>
        <v/>
      </c>
      <c r="K159" s="63" t="str">
        <f>IF(ISERROR(VLOOKUP(Y159,'Directive OSH09 (FR)'!$T$6:$U$10,2,FALSE)),"",VLOOKUP(Y159,'Directive OSH09 (FR)'!$T$6:$U$10,2,FALSE))</f>
        <v/>
      </c>
      <c r="L159" s="61"/>
      <c r="M159" s="64"/>
      <c r="N159" s="64"/>
      <c r="O159" s="64"/>
      <c r="P159" s="64"/>
      <c r="Q159" s="65"/>
      <c r="R159" s="66"/>
      <c r="S159" s="61">
        <f t="shared" si="187"/>
        <v>0</v>
      </c>
      <c r="T159" s="66">
        <f t="shared" si="187"/>
        <v>0</v>
      </c>
      <c r="U159" s="164">
        <f t="shared" si="188"/>
        <v>0</v>
      </c>
      <c r="V159" s="165">
        <f t="shared" si="189"/>
        <v>0</v>
      </c>
      <c r="W159" s="162" t="str">
        <f>IF(ISERROR(VLOOKUP(H159,'Directive OSH09 (FR)'!$O$6:$P$10,2,FALSE)),"",VLOOKUP(H159,'Directive OSH09 (FR)'!$O$6:$P$10,2,FALSE))</f>
        <v/>
      </c>
      <c r="X159" s="3" t="str">
        <f>IF(ISERROR(VLOOKUP(I159,'Directive OSH09 (FR)'!$O$13:$P$17,2,FALSE)),"",VLOOKUP(I159,'Directive OSH09 (FR)'!$O$13:$P$17,2,FALSE))</f>
        <v/>
      </c>
      <c r="Y159" s="3" t="str">
        <f t="shared" si="196"/>
        <v/>
      </c>
      <c r="Z159" s="632"/>
      <c r="AA159" s="633"/>
      <c r="AB159" s="633"/>
      <c r="AC159" s="701"/>
      <c r="AD159" s="710"/>
      <c r="AE159" s="706"/>
      <c r="AF159" s="631"/>
      <c r="AG159" s="630"/>
      <c r="AH159" s="630">
        <f t="shared" si="194"/>
        <v>0</v>
      </c>
      <c r="AI159" s="707"/>
    </row>
    <row r="160" spans="1:35" ht="23.25" customHeight="1">
      <c r="A160" s="522" t="s">
        <v>300</v>
      </c>
      <c r="B160" s="391"/>
      <c r="C160" s="391"/>
      <c r="D160" s="391"/>
      <c r="E160" s="292"/>
      <c r="F160" s="281"/>
      <c r="G160" s="457"/>
      <c r="H160" s="454"/>
      <c r="I160" s="391"/>
      <c r="J160" s="391">
        <f>IF(SUM(J161:J165)=0,"",MAX(J161:J165))</f>
        <v>36</v>
      </c>
      <c r="K160" s="24" t="str">
        <f>IF(ISERROR(VLOOKUP(Y160,'Directive OSH09 (FR)'!$T$6:$U$10,2,FALSE)),"",VLOOKUP(Y160,'Directive OSH09 (FR)'!$T$6:$U$10,2,FALSE))</f>
        <v>3-Moderé</v>
      </c>
      <c r="L160" s="43" t="str">
        <f>IF(ISERROR(VLOOKUP($A160,Dangers!$B$4:$G$1001,4,FALSE)),"ERR",IF(ISBLANK(VLOOKUP($A160,Dangers!$B$4:$G$1001,4,FALSE)),"","Yes"))</f>
        <v/>
      </c>
      <c r="M160" s="26" t="str">
        <f>IF(ISERROR(VLOOKUP($A160,Dangers!$B$4:$G$1001,6,FALSE)),"ERR",IF(ISBLANK((VLOOKUP($A160,Dangers!$B$4:$G$1001,6,FALSE))),"","Yes"))</f>
        <v/>
      </c>
      <c r="N160" s="26"/>
      <c r="O160" s="26"/>
      <c r="P160" s="26"/>
      <c r="Q160" s="132" t="str">
        <f>IF(OR(L160="Yes",M160="Yes"),MAX(Q161:Q165),"")</f>
        <v/>
      </c>
      <c r="R160" s="34"/>
      <c r="S160" s="43">
        <f>IF(L160="Yes",IF(SUM(S161:S165)=0,0,1),2)</f>
        <v>2</v>
      </c>
      <c r="T160" s="34">
        <f>IF(M160="Yes",IF(SUM(T161:T165)=0,0,1),2)</f>
        <v>2</v>
      </c>
      <c r="U160" s="160">
        <v>0</v>
      </c>
      <c r="V160" s="161">
        <v>0</v>
      </c>
      <c r="W160" s="162" t="str">
        <f>IF(ISERROR(VLOOKUP(H160,'Directive OSH09 (FR)'!$O$6:$P$10,2,FALSE)),"",VLOOKUP(H160,'Directive OSH09 (FR)'!$O$6:$P$10,2,FALSE))</f>
        <v/>
      </c>
      <c r="X160" s="3" t="str">
        <f>IF(ISERROR(VLOOKUP(I160,'Directive OSH09 (FR)'!$O$13:$P$17,2,FALSE)),"",VLOOKUP(I160,'Directive OSH09 (FR)'!$O$13:$P$17,2,FALSE))</f>
        <v/>
      </c>
      <c r="Y160" s="3">
        <f>IF(J160="","",IF(J160&gt;=161,5,IF(J160&gt;=65,4,IF(J160&gt;=20,3,IF(J160&gt;=9,2,1)))))</f>
        <v>3</v>
      </c>
      <c r="Z160" s="43"/>
      <c r="AA160" s="208"/>
      <c r="AB160" s="208"/>
      <c r="AC160" s="673"/>
      <c r="AD160" s="685"/>
      <c r="AE160" s="679"/>
      <c r="AF160" s="212"/>
      <c r="AG160" s="208"/>
      <c r="AH160" s="208" t="str">
        <f>IF(SUM(AH161:AH165)=0,"",MAX(AH161:AH165))</f>
        <v/>
      </c>
      <c r="AI160" s="655"/>
    </row>
    <row r="161" spans="1:207" ht="38.25">
      <c r="A161" s="261" t="s">
        <v>486</v>
      </c>
      <c r="B161" s="255" t="s">
        <v>626</v>
      </c>
      <c r="C161" s="8" t="s">
        <v>627</v>
      </c>
      <c r="D161" s="8" t="s">
        <v>615</v>
      </c>
      <c r="E161" s="266" t="s">
        <v>39</v>
      </c>
      <c r="F161" s="267">
        <v>6</v>
      </c>
      <c r="G161" s="256" t="s">
        <v>610</v>
      </c>
      <c r="H161" s="7" t="s">
        <v>41</v>
      </c>
      <c r="I161" s="8" t="s">
        <v>47</v>
      </c>
      <c r="J161" s="8">
        <f>IF(ISERROR(W161*X161),"",W161*X161)</f>
        <v>36</v>
      </c>
      <c r="K161" s="14" t="str">
        <f>IF(ISERROR(VLOOKUP(Y161,'Directive OSH09 (FR)'!$T$6:$U$10,2,FALSE)),"",VLOOKUP(Y161,'Directive OSH09 (FR)'!$T$6:$U$10,2,FALSE))</f>
        <v>3-Moderé</v>
      </c>
      <c r="L161" s="126"/>
      <c r="M161" s="127"/>
      <c r="N161" s="27"/>
      <c r="O161" s="27"/>
      <c r="P161" s="27"/>
      <c r="Q161" s="57"/>
      <c r="R161" s="35"/>
      <c r="S161" s="7">
        <f t="shared" ref="S161:T165" si="198">U161</f>
        <v>1</v>
      </c>
      <c r="T161" s="35">
        <f t="shared" si="198"/>
        <v>1</v>
      </c>
      <c r="U161" s="3">
        <f>IF(A161="",0,IF(Q$161="",1,IF(Q$161+$U$90*365&lt;$U$1,1,0)))</f>
        <v>1</v>
      </c>
      <c r="V161" s="163">
        <f>IF(A161="",0,IF(Q$161="",1,IF(Q$161+$V$90*365&lt;$U$1,1,0)))</f>
        <v>1</v>
      </c>
      <c r="W161" s="162">
        <f>IF(ISERROR(VLOOKUP(H161,'Directive OSH09 (FR)'!$O$6:$P$10,2,FALSE)),"",VLOOKUP(H161,'Directive OSH09 (FR)'!$O$6:$P$10,2,FALSE))</f>
        <v>9</v>
      </c>
      <c r="X161" s="3">
        <f>IF(ISERROR(VLOOKUP(I161,'Directive OSH09 (FR)'!$O$13:$P$17,2,FALSE)),"",VLOOKUP(I161,'Directive OSH09 (FR)'!$O$13:$P$17,2,FALSE))</f>
        <v>4</v>
      </c>
      <c r="Y161" s="3">
        <f>IF(J161="","",IF(J161&gt;=161,5,IF(J161&gt;=65,4,IF(J161&gt;=20,3,IF(J161&gt;=9,2,1)))))</f>
        <v>3</v>
      </c>
      <c r="Z161" s="196"/>
      <c r="AA161" s="178" t="s">
        <v>628</v>
      </c>
      <c r="AB161" s="418"/>
      <c r="AC161" s="420"/>
      <c r="AD161" s="667"/>
      <c r="AE161" s="651"/>
      <c r="AF161" s="314"/>
      <c r="AG161" s="8"/>
      <c r="AH161" s="8">
        <f>IF(ISERROR(AU161*AV161),"",AU161*AV161)</f>
        <v>0</v>
      </c>
      <c r="AI161" s="653"/>
    </row>
    <row r="162" spans="1:207" ht="38.25">
      <c r="A162" s="261" t="s">
        <v>486</v>
      </c>
      <c r="B162" s="8" t="s">
        <v>629</v>
      </c>
      <c r="C162" s="8" t="s">
        <v>630</v>
      </c>
      <c r="D162" s="8" t="s">
        <v>631</v>
      </c>
      <c r="E162" s="266" t="s">
        <v>39</v>
      </c>
      <c r="F162" s="267">
        <v>6</v>
      </c>
      <c r="G162" s="256" t="s">
        <v>610</v>
      </c>
      <c r="H162" s="7" t="s">
        <v>38</v>
      </c>
      <c r="I162" s="8" t="s">
        <v>48</v>
      </c>
      <c r="J162" s="8">
        <f t="shared" ref="J162:J165" si="199">IF(ISERROR(W162*X162),"",W162*X162)</f>
        <v>32</v>
      </c>
      <c r="K162" s="14" t="str">
        <f>IF(ISERROR(VLOOKUP(Y162,'Directive OSH09 (FR)'!$T$6:$U$10,2,FALSE)),"",VLOOKUP(Y162,'Directive OSH09 (FR)'!$T$6:$U$10,2,FALSE))</f>
        <v>3-Moderé</v>
      </c>
      <c r="L162" s="126"/>
      <c r="M162" s="127"/>
      <c r="N162" s="27"/>
      <c r="O162" s="27"/>
      <c r="P162" s="27"/>
      <c r="Q162" s="57"/>
      <c r="R162" s="35"/>
      <c r="S162" s="7">
        <f t="shared" si="198"/>
        <v>1</v>
      </c>
      <c r="T162" s="35">
        <f t="shared" si="198"/>
        <v>1</v>
      </c>
      <c r="U162" s="3">
        <f>IF(A162="",0,IF(Q$161="",1,IF(Q$161+$U$90*365&lt;$U$1,1,0)))</f>
        <v>1</v>
      </c>
      <c r="V162" s="163">
        <f>IF(A162="",0,IF(Q$161="",1,IF(Q$161+$V$90*365&lt;$U$1,1,0)))</f>
        <v>1</v>
      </c>
      <c r="W162" s="162">
        <f>IF(ISERROR(VLOOKUP(H162,'Directive OSH09 (FR)'!$O$6:$P$10,2,FALSE)),"",VLOOKUP(H162,'Directive OSH09 (FR)'!$O$6:$P$10,2,FALSE))</f>
        <v>4</v>
      </c>
      <c r="X162" s="3">
        <f>IF(ISERROR(VLOOKUP(I162,'Directive OSH09 (FR)'!$O$13:$P$17,2,FALSE)),"",VLOOKUP(I162,'Directive OSH09 (FR)'!$O$13:$P$17,2,FALSE))</f>
        <v>8</v>
      </c>
      <c r="Y162" s="3">
        <f t="shared" ref="Y162:Y165" si="200">IF(J162="","",IF(J162&gt;=161,5,IF(J162&gt;=65,4,IF(J162&gt;=20,3,IF(J162&gt;=9,2,1)))))</f>
        <v>3</v>
      </c>
      <c r="Z162" s="196"/>
      <c r="AA162" s="418"/>
      <c r="AB162" s="418"/>
      <c r="AC162" s="420"/>
      <c r="AD162" s="667"/>
      <c r="AE162" s="651"/>
      <c r="AF162" s="314"/>
      <c r="AG162" s="8"/>
      <c r="AH162" s="8">
        <f t="shared" ref="AH162:AH165" si="201">IF(ISERROR(AU162*AV162),"",AU162*AV162)</f>
        <v>0</v>
      </c>
      <c r="AI162" s="652"/>
    </row>
    <row r="163" spans="1:207">
      <c r="A163" s="261"/>
      <c r="B163" s="8"/>
      <c r="C163" s="8"/>
      <c r="D163" s="8"/>
      <c r="E163" s="266"/>
      <c r="F163" s="267"/>
      <c r="G163" s="459"/>
      <c r="H163" s="7"/>
      <c r="I163" s="8"/>
      <c r="J163" s="8" t="str">
        <f t="shared" si="199"/>
        <v/>
      </c>
      <c r="K163" s="14" t="str">
        <f>IF(ISERROR(VLOOKUP(Y163,'Directive OSH09 (FR)'!$T$6:$U$10,2,FALSE)),"",VLOOKUP(Y163,'Directive OSH09 (FR)'!$T$6:$U$10,2,FALSE))</f>
        <v/>
      </c>
      <c r="L163" s="126"/>
      <c r="M163" s="127"/>
      <c r="N163" s="27"/>
      <c r="O163" s="27"/>
      <c r="P163" s="27"/>
      <c r="Q163" s="57"/>
      <c r="R163" s="35"/>
      <c r="S163" s="7">
        <f t="shared" si="198"/>
        <v>0</v>
      </c>
      <c r="T163" s="35">
        <f t="shared" si="198"/>
        <v>0</v>
      </c>
      <c r="U163" s="3">
        <f>IF(A163="",0,IF(Q$161="",1,IF(Q$161+$U$90*365&lt;$U$1,1,0)))</f>
        <v>0</v>
      </c>
      <c r="V163" s="163">
        <f>IF(A163="",0,IF(Q$161="",1,IF(Q$161+$V$90*365&lt;$U$1,1,0)))</f>
        <v>0</v>
      </c>
      <c r="W163" s="162" t="str">
        <f>IF(ISERROR(VLOOKUP(H163,'Directive OSH09 (FR)'!$O$6:$P$10,2,FALSE)),"",VLOOKUP(H163,'Directive OSH09 (FR)'!$O$6:$P$10,2,FALSE))</f>
        <v/>
      </c>
      <c r="X163" s="3" t="str">
        <f>IF(ISERROR(VLOOKUP(I163,'Directive OSH09 (FR)'!$O$13:$P$17,2,FALSE)),"",VLOOKUP(I163,'Directive OSH09 (FR)'!$O$13:$P$17,2,FALSE))</f>
        <v/>
      </c>
      <c r="Y163" s="3" t="str">
        <f t="shared" si="200"/>
        <v/>
      </c>
      <c r="Z163" s="196"/>
      <c r="AA163" s="418"/>
      <c r="AB163" s="418"/>
      <c r="AC163" s="420"/>
      <c r="AD163" s="667"/>
      <c r="AE163" s="651"/>
      <c r="AF163" s="314"/>
      <c r="AG163" s="8"/>
      <c r="AH163" s="8">
        <f t="shared" si="201"/>
        <v>0</v>
      </c>
      <c r="AI163" s="652"/>
    </row>
    <row r="164" spans="1:207" ht="5.25" customHeight="1">
      <c r="A164" s="261"/>
      <c r="B164" s="8"/>
      <c r="C164" s="8"/>
      <c r="D164" s="8"/>
      <c r="E164" s="266"/>
      <c r="F164" s="267"/>
      <c r="G164" s="459"/>
      <c r="H164" s="7"/>
      <c r="I164" s="8"/>
      <c r="J164" s="8" t="str">
        <f t="shared" si="199"/>
        <v/>
      </c>
      <c r="K164" s="14" t="str">
        <f>IF(ISERROR(VLOOKUP(Y164,'Directive OSH09 (FR)'!$T$6:$U$10,2,FALSE)),"",VLOOKUP(Y164,'Directive OSH09 (FR)'!$T$6:$U$10,2,FALSE))</f>
        <v/>
      </c>
      <c r="L164" s="126"/>
      <c r="M164" s="127"/>
      <c r="N164" s="27"/>
      <c r="O164" s="27"/>
      <c r="P164" s="27"/>
      <c r="Q164" s="57"/>
      <c r="R164" s="35"/>
      <c r="S164" s="7">
        <f t="shared" si="198"/>
        <v>0</v>
      </c>
      <c r="T164" s="35">
        <f t="shared" si="198"/>
        <v>0</v>
      </c>
      <c r="U164" s="3">
        <f>IF(A164="",0,IF(Q$161="",1,IF(Q$161+$U$90*365&lt;$U$1,1,0)))</f>
        <v>0</v>
      </c>
      <c r="V164" s="163">
        <f>IF(A164="",0,IF(Q$161="",1,IF(Q$161+$V$90*365&lt;$U$1,1,0)))</f>
        <v>0</v>
      </c>
      <c r="W164" s="162" t="str">
        <f>IF(ISERROR(VLOOKUP(H164,'Directive OSH09 (FR)'!$O$6:$P$10,2,FALSE)),"",VLOOKUP(H164,'Directive OSH09 (FR)'!$O$6:$P$10,2,FALSE))</f>
        <v/>
      </c>
      <c r="X164" s="3" t="str">
        <f>IF(ISERROR(VLOOKUP(I164,'Directive OSH09 (FR)'!$O$13:$P$17,2,FALSE)),"",VLOOKUP(I164,'Directive OSH09 (FR)'!$O$13:$P$17,2,FALSE))</f>
        <v/>
      </c>
      <c r="Y164" s="3" t="str">
        <f t="shared" si="200"/>
        <v/>
      </c>
      <c r="Z164" s="196"/>
      <c r="AA164" s="418"/>
      <c r="AB164" s="418"/>
      <c r="AC164" s="420"/>
      <c r="AD164" s="667"/>
      <c r="AE164" s="651"/>
      <c r="AF164" s="314"/>
      <c r="AG164" s="8"/>
      <c r="AH164" s="8">
        <f t="shared" si="201"/>
        <v>0</v>
      </c>
      <c r="AI164" s="652"/>
    </row>
    <row r="165" spans="1:207">
      <c r="A165" s="405"/>
      <c r="B165" s="62"/>
      <c r="C165" s="62"/>
      <c r="D165" s="62"/>
      <c r="E165" s="293"/>
      <c r="F165" s="282"/>
      <c r="G165" s="460"/>
      <c r="H165" s="61"/>
      <c r="I165" s="62"/>
      <c r="J165" s="62" t="str">
        <f t="shared" si="199"/>
        <v/>
      </c>
      <c r="K165" s="63" t="str">
        <f>IF(ISERROR(VLOOKUP(Y165,'Directive OSH09 (FR)'!$T$6:$U$10,2,FALSE)),"",VLOOKUP(Y165,'Directive OSH09 (FR)'!$T$6:$U$10,2,FALSE))</f>
        <v/>
      </c>
      <c r="L165" s="61"/>
      <c r="M165" s="64"/>
      <c r="N165" s="64"/>
      <c r="O165" s="64"/>
      <c r="P165" s="64"/>
      <c r="Q165" s="65"/>
      <c r="R165" s="66"/>
      <c r="S165" s="61">
        <f t="shared" si="198"/>
        <v>0</v>
      </c>
      <c r="T165" s="66">
        <f t="shared" si="198"/>
        <v>0</v>
      </c>
      <c r="U165" s="164">
        <f>IF(A165="",0,IF(Q$161="",1,IF(Q$161+$U$90*365&lt;$U$1,1,0)))</f>
        <v>0</v>
      </c>
      <c r="V165" s="165">
        <f>IF(A165="",0,IF(Q$161="",1,IF(Q$161+$V$90*365&lt;$U$1,1,0)))</f>
        <v>0</v>
      </c>
      <c r="W165" s="162" t="str">
        <f>IF(ISERROR(VLOOKUP(H165,'Directive OSH09 (FR)'!$O$6:$P$10,2,FALSE)),"",VLOOKUP(H165,'Directive OSH09 (FR)'!$O$6:$P$10,2,FALSE))</f>
        <v/>
      </c>
      <c r="X165" s="3" t="str">
        <f>IF(ISERROR(VLOOKUP(I165,'Directive OSH09 (FR)'!$O$13:$P$17,2,FALSE)),"",VLOOKUP(I165,'Directive OSH09 (FR)'!$O$13:$P$17,2,FALSE))</f>
        <v/>
      </c>
      <c r="Y165" s="3" t="str">
        <f t="shared" si="200"/>
        <v/>
      </c>
      <c r="Z165" s="632"/>
      <c r="AA165" s="633"/>
      <c r="AB165" s="633"/>
      <c r="AC165" s="701"/>
      <c r="AD165" s="710"/>
      <c r="AE165" s="706"/>
      <c r="AF165" s="631"/>
      <c r="AG165" s="630"/>
      <c r="AH165" s="630">
        <f t="shared" si="201"/>
        <v>0</v>
      </c>
      <c r="AI165" s="707"/>
    </row>
    <row r="166" spans="1:207">
      <c r="A166" s="268" t="s">
        <v>301</v>
      </c>
      <c r="B166" s="391"/>
      <c r="C166" s="391"/>
      <c r="D166" s="391"/>
      <c r="E166" s="292"/>
      <c r="F166" s="281"/>
      <c r="G166" s="457"/>
      <c r="H166" s="454"/>
      <c r="I166" s="391"/>
      <c r="J166" s="391">
        <f>IF(SUM(J167:J171)=0,"",MAX(J167:J171))</f>
        <v>8</v>
      </c>
      <c r="K166" s="24" t="str">
        <f>IF(ISERROR(VLOOKUP(Y166,'Directive OSH09 (FR)'!$T$6:$U$10,2,FALSE)),"",VLOOKUP(Y166,'Directive OSH09 (FR)'!$T$6:$U$10,2,FALSE))</f>
        <v>1-Negligeable</v>
      </c>
      <c r="L166" s="43" t="str">
        <f>IF(ISERROR(VLOOKUP($A166,Dangers!$B$4:$G$1001,4,FALSE)),"ERR",IF(ISBLANK(VLOOKUP($A166,Dangers!$B$4:$G$1001,4,FALSE)),"","Yes"))</f>
        <v/>
      </c>
      <c r="M166" s="26" t="str">
        <f>IF(ISERROR(VLOOKUP($A166,Dangers!$B$4:$G$1001,6,FALSE)),"ERR",IF(ISBLANK((VLOOKUP($A166,Dangers!$B$4:$G$1001,6,FALSE))),"","Yes"))</f>
        <v/>
      </c>
      <c r="N166" s="26"/>
      <c r="O166" s="26"/>
      <c r="P166" s="26"/>
      <c r="Q166" s="132" t="str">
        <f>IF(OR(L166="Yes",M166="Yes"),MAX(Q167:Q171),"")</f>
        <v/>
      </c>
      <c r="R166" s="34"/>
      <c r="S166" s="43">
        <f>IF(L166="Yes",IF(SUM(S167:S171)=0,0,1),2)</f>
        <v>2</v>
      </c>
      <c r="T166" s="34">
        <f>IF(M166="Yes",IF(SUM(T167:T171)=0,0,1),2)</f>
        <v>2</v>
      </c>
      <c r="U166" s="160">
        <v>0</v>
      </c>
      <c r="V166" s="161">
        <v>0</v>
      </c>
      <c r="W166" s="162" t="str">
        <f>IF(ISERROR(VLOOKUP(H166,'Directive OSH09 (FR)'!$O$6:$P$10,2,FALSE)),"",VLOOKUP(H166,'Directive OSH09 (FR)'!$O$6:$P$10,2,FALSE))</f>
        <v/>
      </c>
      <c r="X166" s="3" t="str">
        <f>IF(ISERROR(VLOOKUP(I166,'Directive OSH09 (FR)'!$O$13:$P$17,2,FALSE)),"",VLOOKUP(I166,'Directive OSH09 (FR)'!$O$13:$P$17,2,FALSE))</f>
        <v/>
      </c>
      <c r="Y166" s="3">
        <f>IF(J166="","",IF(J166&gt;=161,5,IF(J166&gt;=65,4,IF(J166&gt;=20,3,IF(J166&gt;=9,2,1)))))</f>
        <v>1</v>
      </c>
      <c r="Z166" s="43"/>
      <c r="AA166" s="208"/>
      <c r="AB166" s="208"/>
      <c r="AC166" s="673"/>
      <c r="AD166" s="685"/>
      <c r="AE166" s="679"/>
      <c r="AF166" s="212"/>
      <c r="AG166" s="208"/>
      <c r="AH166" s="208" t="str">
        <f>IF(SUM(AH167:AH171)=0,"",MAX(AH167:AH171))</f>
        <v/>
      </c>
      <c r="AI166" s="655"/>
    </row>
    <row r="167" spans="1:207" ht="51">
      <c r="A167" s="261" t="s">
        <v>1310</v>
      </c>
      <c r="B167" s="255" t="s">
        <v>633</v>
      </c>
      <c r="C167" s="8" t="s">
        <v>634</v>
      </c>
      <c r="D167" s="255" t="s">
        <v>635</v>
      </c>
      <c r="E167" s="266" t="s">
        <v>36</v>
      </c>
      <c r="F167" s="267">
        <v>6</v>
      </c>
      <c r="G167" s="321" t="s">
        <v>418</v>
      </c>
      <c r="H167" s="7" t="s">
        <v>35</v>
      </c>
      <c r="I167" s="8" t="s">
        <v>47</v>
      </c>
      <c r="J167" s="8">
        <f>IF(ISERROR(W167*X167),"",W167*X167)</f>
        <v>8</v>
      </c>
      <c r="K167" s="14" t="str">
        <f>IF(ISERROR(VLOOKUP(Y167,'Directive OSH09 (FR)'!$T$6:$U$10,2,FALSE)),"",VLOOKUP(Y167,'Directive OSH09 (FR)'!$T$6:$U$10,2,FALSE))</f>
        <v>1-Negligeable</v>
      </c>
      <c r="L167" s="126"/>
      <c r="M167" s="127"/>
      <c r="N167" s="27"/>
      <c r="O167" s="27"/>
      <c r="P167" s="27"/>
      <c r="Q167" s="57"/>
      <c r="R167" s="35"/>
      <c r="S167" s="7">
        <f t="shared" ref="S167:T171" si="202">U167</f>
        <v>1</v>
      </c>
      <c r="T167" s="35">
        <f t="shared" si="202"/>
        <v>1</v>
      </c>
      <c r="U167" s="3">
        <f>IF(A167="",0,IF(Q$167="",1,IF(Q$167+$U$90*365&lt;$U$1,1,0)))</f>
        <v>1</v>
      </c>
      <c r="V167" s="163">
        <f>IF(A167="",0,IF(Q$167="",1,IF(Q$167+$V$90*365&lt;$U$1,1,0)))</f>
        <v>1</v>
      </c>
      <c r="W167" s="162">
        <f>IF(ISERROR(VLOOKUP(H167,'Directive OSH09 (FR)'!$O$6:$P$10,2,FALSE)),"",VLOOKUP(H167,'Directive OSH09 (FR)'!$O$6:$P$10,2,FALSE))</f>
        <v>2</v>
      </c>
      <c r="X167" s="3">
        <f>IF(ISERROR(VLOOKUP(I167,'Directive OSH09 (FR)'!$O$13:$P$17,2,FALSE)),"",VLOOKUP(I167,'Directive OSH09 (FR)'!$O$13:$P$17,2,FALSE))</f>
        <v>4</v>
      </c>
      <c r="Y167" s="3">
        <f>IF(J167="","",IF(J167&gt;=161,5,IF(J167&gt;=65,4,IF(J167&gt;=20,3,IF(J167&gt;=9,2,1)))))</f>
        <v>1</v>
      </c>
      <c r="Z167" s="210" t="s">
        <v>429</v>
      </c>
      <c r="AA167" s="418"/>
      <c r="AB167" s="418"/>
      <c r="AC167" s="420"/>
      <c r="AD167" s="667"/>
      <c r="AE167" s="651"/>
      <c r="AF167" s="314"/>
      <c r="AG167" s="8"/>
      <c r="AH167" s="8">
        <f>IF(ISERROR(AU167*AV167),"",AU167*AV167)</f>
        <v>0</v>
      </c>
      <c r="AI167" s="652"/>
    </row>
    <row r="168" spans="1:207" ht="25.5">
      <c r="A168" s="261" t="s">
        <v>637</v>
      </c>
      <c r="B168" s="8" t="s">
        <v>633</v>
      </c>
      <c r="C168" s="8" t="s">
        <v>638</v>
      </c>
      <c r="D168" s="8" t="s">
        <v>639</v>
      </c>
      <c r="E168" s="266" t="s">
        <v>36</v>
      </c>
      <c r="F168" s="267">
        <v>6</v>
      </c>
      <c r="G168" s="321" t="s">
        <v>418</v>
      </c>
      <c r="H168" s="7" t="s">
        <v>35</v>
      </c>
      <c r="I168" s="8" t="s">
        <v>47</v>
      </c>
      <c r="J168" s="8">
        <f t="shared" ref="J168:J171" si="203">IF(ISERROR(W168*X168),"",W168*X168)</f>
        <v>8</v>
      </c>
      <c r="K168" s="14" t="str">
        <f>IF(ISERROR(VLOOKUP(Y168,'Directive OSH09 (FR)'!$T$6:$U$10,2,FALSE)),"",VLOOKUP(Y168,'Directive OSH09 (FR)'!$T$6:$U$10,2,FALSE))</f>
        <v>1-Negligeable</v>
      </c>
      <c r="L168" s="126"/>
      <c r="M168" s="127"/>
      <c r="N168" s="27"/>
      <c r="O168" s="27"/>
      <c r="P168" s="27"/>
      <c r="Q168" s="57"/>
      <c r="R168" s="35"/>
      <c r="S168" s="7">
        <f t="shared" si="202"/>
        <v>1</v>
      </c>
      <c r="T168" s="35">
        <f t="shared" si="202"/>
        <v>1</v>
      </c>
      <c r="U168" s="3">
        <f>IF(A168="",0,IF(Q$167="",1,IF(Q$167+$U$90*365&lt;$U$1,1,0)))</f>
        <v>1</v>
      </c>
      <c r="V168" s="163">
        <f>IF(A168="",0,IF(Q$167="",1,IF(Q$167+$V$90*365&lt;$U$1,1,0)))</f>
        <v>1</v>
      </c>
      <c r="W168" s="162">
        <f>IF(ISERROR(VLOOKUP(H168,'Directive OSH09 (FR)'!$O$6:$P$10,2,FALSE)),"",VLOOKUP(H168,'Directive OSH09 (FR)'!$O$6:$P$10,2,FALSE))</f>
        <v>2</v>
      </c>
      <c r="X168" s="3">
        <f>IF(ISERROR(VLOOKUP(I168,'Directive OSH09 (FR)'!$O$13:$P$17,2,FALSE)),"",VLOOKUP(I168,'Directive OSH09 (FR)'!$O$13:$P$17,2,FALSE))</f>
        <v>4</v>
      </c>
      <c r="Y168" s="3">
        <f t="shared" ref="Y168:Y171" si="204">IF(J168="","",IF(J168&gt;=161,5,IF(J168&gt;=65,4,IF(J168&gt;=20,3,IF(J168&gt;=9,2,1)))))</f>
        <v>1</v>
      </c>
      <c r="Z168" s="196" t="s">
        <v>429</v>
      </c>
      <c r="AA168" s="418"/>
      <c r="AB168" s="418"/>
      <c r="AC168" s="420"/>
      <c r="AD168" s="667"/>
      <c r="AE168" s="651"/>
      <c r="AF168" s="314"/>
      <c r="AG168" s="8"/>
      <c r="AH168" s="8">
        <f t="shared" ref="AH168:AH171" si="205">IF(ISERROR(AU168*AV168),"",AU168*AV168)</f>
        <v>0</v>
      </c>
      <c r="AI168" s="652"/>
    </row>
    <row r="169" spans="1:207">
      <c r="A169" s="261"/>
      <c r="B169" s="8"/>
      <c r="C169" s="8"/>
      <c r="D169" s="8"/>
      <c r="E169" s="266"/>
      <c r="F169" s="267"/>
      <c r="G169" s="459"/>
      <c r="H169" s="7"/>
      <c r="I169" s="8"/>
      <c r="J169" s="8" t="str">
        <f t="shared" si="203"/>
        <v/>
      </c>
      <c r="K169" s="14" t="str">
        <f>IF(ISERROR(VLOOKUP(Y169,'Directive OSH09 (FR)'!$T$6:$U$10,2,FALSE)),"",VLOOKUP(Y169,'Directive OSH09 (FR)'!$T$6:$U$10,2,FALSE))</f>
        <v/>
      </c>
      <c r="L169" s="126"/>
      <c r="M169" s="127"/>
      <c r="N169" s="27"/>
      <c r="O169" s="27"/>
      <c r="P169" s="27"/>
      <c r="Q169" s="57"/>
      <c r="R169" s="35"/>
      <c r="S169" s="7">
        <f t="shared" si="202"/>
        <v>0</v>
      </c>
      <c r="T169" s="35">
        <f t="shared" si="202"/>
        <v>0</v>
      </c>
      <c r="U169" s="3">
        <f>IF(A169="",0,IF(Q$167="",1,IF(Q$167+$U$90*365&lt;$U$1,1,0)))</f>
        <v>0</v>
      </c>
      <c r="V169" s="163">
        <f>IF(A169="",0,IF(Q$167="",1,IF(Q$167+$V$90*365&lt;$U$1,1,0)))</f>
        <v>0</v>
      </c>
      <c r="W169" s="162" t="str">
        <f>IF(ISERROR(VLOOKUP(H169,'Directive OSH09 (FR)'!$O$6:$P$10,2,FALSE)),"",VLOOKUP(H169,'Directive OSH09 (FR)'!$O$6:$P$10,2,FALSE))</f>
        <v/>
      </c>
      <c r="X169" s="3" t="str">
        <f>IF(ISERROR(VLOOKUP(I169,'Directive OSH09 (FR)'!$O$13:$P$17,2,FALSE)),"",VLOOKUP(I169,'Directive OSH09 (FR)'!$O$13:$P$17,2,FALSE))</f>
        <v/>
      </c>
      <c r="Y169" s="3" t="str">
        <f t="shared" si="204"/>
        <v/>
      </c>
      <c r="Z169" s="196"/>
      <c r="AA169" s="418"/>
      <c r="AB169" s="418"/>
      <c r="AC169" s="420"/>
      <c r="AD169" s="667"/>
      <c r="AE169" s="651"/>
      <c r="AF169" s="314"/>
      <c r="AG169" s="8"/>
      <c r="AH169" s="8">
        <f t="shared" si="205"/>
        <v>0</v>
      </c>
      <c r="AI169" s="652"/>
    </row>
    <row r="170" spans="1:207" ht="5.25" customHeight="1">
      <c r="A170" s="261"/>
      <c r="B170" s="8"/>
      <c r="C170" s="8"/>
      <c r="D170" s="8"/>
      <c r="E170" s="266"/>
      <c r="F170" s="267"/>
      <c r="G170" s="459"/>
      <c r="H170" s="7"/>
      <c r="I170" s="8"/>
      <c r="J170" s="8" t="str">
        <f t="shared" si="203"/>
        <v/>
      </c>
      <c r="K170" s="14" t="str">
        <f>IF(ISERROR(VLOOKUP(Y170,'Directive OSH09 (FR)'!$T$6:$U$10,2,FALSE)),"",VLOOKUP(Y170,'Directive OSH09 (FR)'!$T$6:$U$10,2,FALSE))</f>
        <v/>
      </c>
      <c r="L170" s="126"/>
      <c r="M170" s="127"/>
      <c r="N170" s="27"/>
      <c r="O170" s="27"/>
      <c r="P170" s="27"/>
      <c r="Q170" s="57"/>
      <c r="R170" s="35"/>
      <c r="S170" s="7">
        <f t="shared" si="202"/>
        <v>0</v>
      </c>
      <c r="T170" s="35">
        <f t="shared" si="202"/>
        <v>0</v>
      </c>
      <c r="U170" s="3">
        <f>IF(A170="",0,IF(Q$167="",1,IF(Q$167+$U$90*365&lt;$U$1,1,0)))</f>
        <v>0</v>
      </c>
      <c r="V170" s="163">
        <f>IF(A170="",0,IF(Q$167="",1,IF(Q$167+$V$90*365&lt;$U$1,1,0)))</f>
        <v>0</v>
      </c>
      <c r="W170" s="162" t="str">
        <f>IF(ISERROR(VLOOKUP(H170,'Directive OSH09 (FR)'!$O$6:$P$10,2,FALSE)),"",VLOOKUP(H170,'Directive OSH09 (FR)'!$O$6:$P$10,2,FALSE))</f>
        <v/>
      </c>
      <c r="X170" s="3" t="str">
        <f>IF(ISERROR(VLOOKUP(I170,'Directive OSH09 (FR)'!$O$13:$P$17,2,FALSE)),"",VLOOKUP(I170,'Directive OSH09 (FR)'!$O$13:$P$17,2,FALSE))</f>
        <v/>
      </c>
      <c r="Y170" s="3" t="str">
        <f t="shared" si="204"/>
        <v/>
      </c>
      <c r="Z170" s="196"/>
      <c r="AA170" s="418"/>
      <c r="AB170" s="418"/>
      <c r="AC170" s="420"/>
      <c r="AD170" s="667"/>
      <c r="AE170" s="651"/>
      <c r="AF170" s="314"/>
      <c r="AG170" s="8"/>
      <c r="AH170" s="8">
        <f t="shared" si="205"/>
        <v>0</v>
      </c>
      <c r="AI170" s="652"/>
    </row>
    <row r="171" spans="1:207" s="319" customFormat="1">
      <c r="A171" s="405"/>
      <c r="B171" s="62"/>
      <c r="C171" s="62"/>
      <c r="D171" s="62"/>
      <c r="E171" s="293"/>
      <c r="F171" s="282"/>
      <c r="G171" s="460"/>
      <c r="H171" s="61"/>
      <c r="I171" s="62"/>
      <c r="J171" s="62" t="str">
        <f t="shared" si="203"/>
        <v/>
      </c>
      <c r="K171" s="63" t="str">
        <f>IF(ISERROR(VLOOKUP(Y171,'Directive OSH09 (FR)'!$T$6:$U$10,2,FALSE)),"",VLOOKUP(Y171,'Directive OSH09 (FR)'!$T$6:$U$10,2,FALSE))</f>
        <v/>
      </c>
      <c r="L171" s="61"/>
      <c r="M171" s="64"/>
      <c r="N171" s="64"/>
      <c r="O171" s="64"/>
      <c r="P171" s="64"/>
      <c r="Q171" s="65"/>
      <c r="R171" s="66"/>
      <c r="S171" s="61">
        <f t="shared" si="202"/>
        <v>0</v>
      </c>
      <c r="T171" s="66">
        <f t="shared" si="202"/>
        <v>0</v>
      </c>
      <c r="U171" s="164">
        <f>IF(A171="",0,IF(Q$167="",1,IF(Q$167+$U$90*365&lt;$U$1,1,0)))</f>
        <v>0</v>
      </c>
      <c r="V171" s="165">
        <f>IF(A171="",0,IF(Q$167="",1,IF(Q$167+$V$90*365&lt;$U$1,1,0)))</f>
        <v>0</v>
      </c>
      <c r="W171" s="162" t="str">
        <f>IF(ISERROR(VLOOKUP(H171,'Directive OSH09 (FR)'!$O$6:$P$10,2,FALSE)),"",VLOOKUP(H171,'Directive OSH09 (FR)'!$O$6:$P$10,2,FALSE))</f>
        <v/>
      </c>
      <c r="X171" s="3" t="str">
        <f>IF(ISERROR(VLOOKUP(I171,'Directive OSH09 (FR)'!$O$13:$P$17,2,FALSE)),"",VLOOKUP(I171,'Directive OSH09 (FR)'!$O$13:$P$17,2,FALSE))</f>
        <v/>
      </c>
      <c r="Y171" s="3" t="str">
        <f t="shared" si="204"/>
        <v/>
      </c>
      <c r="Z171" s="632"/>
      <c r="AA171" s="633"/>
      <c r="AB171" s="633"/>
      <c r="AC171" s="701"/>
      <c r="AD171" s="710"/>
      <c r="AE171" s="706"/>
      <c r="AF171" s="631"/>
      <c r="AG171" s="630"/>
      <c r="AH171" s="630">
        <f t="shared" si="205"/>
        <v>0</v>
      </c>
      <c r="AI171" s="707"/>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c r="BG171" s="290"/>
      <c r="BH171" s="290"/>
      <c r="BI171" s="290"/>
      <c r="BJ171" s="290"/>
      <c r="BK171" s="290"/>
      <c r="BL171" s="290"/>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c r="DB171" s="290"/>
      <c r="DC171" s="290"/>
      <c r="DD171" s="290"/>
      <c r="DE171" s="290"/>
      <c r="DF171" s="290"/>
      <c r="DG171" s="290"/>
      <c r="DH171" s="290"/>
      <c r="DI171" s="290"/>
      <c r="DJ171" s="290"/>
      <c r="DK171" s="290"/>
      <c r="DL171" s="290"/>
      <c r="DM171" s="290"/>
      <c r="DN171" s="290"/>
      <c r="DO171" s="290"/>
      <c r="DP171" s="290"/>
      <c r="DQ171" s="290"/>
      <c r="DR171" s="290"/>
      <c r="DS171" s="290"/>
      <c r="DT171" s="290"/>
      <c r="DU171" s="290"/>
      <c r="DV171" s="290"/>
      <c r="DW171" s="290"/>
      <c r="DX171" s="290"/>
      <c r="DY171" s="290"/>
      <c r="DZ171" s="290"/>
      <c r="EA171" s="290"/>
      <c r="EB171" s="290"/>
      <c r="EC171" s="290"/>
      <c r="ED171" s="290"/>
      <c r="EE171" s="290"/>
      <c r="EF171" s="290"/>
      <c r="EG171" s="290"/>
      <c r="EH171" s="290"/>
      <c r="EI171" s="290"/>
      <c r="EJ171" s="290"/>
      <c r="EK171" s="290"/>
      <c r="EL171" s="290"/>
      <c r="EM171" s="290"/>
      <c r="EN171" s="290"/>
      <c r="EO171" s="290"/>
      <c r="EP171" s="290"/>
      <c r="EQ171" s="290"/>
      <c r="ER171" s="290"/>
      <c r="ES171" s="290"/>
      <c r="ET171" s="290"/>
      <c r="EU171" s="290"/>
      <c r="EV171" s="290"/>
      <c r="EW171" s="290"/>
      <c r="EX171" s="290"/>
      <c r="EY171" s="290"/>
      <c r="EZ171" s="290"/>
      <c r="FA171" s="290"/>
      <c r="FB171" s="290"/>
      <c r="FC171" s="290"/>
      <c r="FD171" s="290"/>
      <c r="FE171" s="290"/>
      <c r="FF171" s="290"/>
      <c r="FG171" s="290"/>
      <c r="FH171" s="290"/>
      <c r="FI171" s="290"/>
      <c r="FJ171" s="290"/>
      <c r="FK171" s="290"/>
      <c r="FL171" s="290"/>
      <c r="FM171" s="290"/>
      <c r="FN171" s="290"/>
      <c r="FO171" s="290"/>
      <c r="FP171" s="290"/>
      <c r="FQ171" s="290"/>
      <c r="FR171" s="290"/>
      <c r="FS171" s="290"/>
      <c r="FT171" s="290"/>
      <c r="FU171" s="290"/>
      <c r="FV171" s="290"/>
      <c r="FW171" s="290"/>
      <c r="FX171" s="290"/>
      <c r="FY171" s="290"/>
      <c r="FZ171" s="290"/>
      <c r="GA171" s="290"/>
      <c r="GB171" s="290"/>
      <c r="GC171" s="290"/>
      <c r="GD171" s="290"/>
      <c r="GE171" s="290"/>
      <c r="GF171" s="290"/>
      <c r="GG171" s="290"/>
      <c r="GH171" s="290"/>
      <c r="GI171" s="290"/>
      <c r="GJ171" s="290"/>
      <c r="GK171" s="290"/>
      <c r="GL171" s="290"/>
      <c r="GM171" s="290"/>
      <c r="GN171" s="290"/>
      <c r="GO171" s="290"/>
      <c r="GP171" s="290"/>
      <c r="GQ171" s="290"/>
      <c r="GR171" s="290"/>
      <c r="GS171" s="290"/>
      <c r="GT171" s="290"/>
      <c r="GU171" s="290"/>
      <c r="GV171" s="290"/>
      <c r="GW171" s="290"/>
      <c r="GX171" s="290"/>
      <c r="GY171" s="290"/>
    </row>
    <row r="172" spans="1:207" s="319" customFormat="1">
      <c r="A172" s="523" t="s">
        <v>302</v>
      </c>
      <c r="B172" s="391"/>
      <c r="C172" s="391"/>
      <c r="D172" s="391"/>
      <c r="E172" s="292"/>
      <c r="F172" s="281"/>
      <c r="G172" s="457"/>
      <c r="H172" s="454"/>
      <c r="I172" s="391"/>
      <c r="J172" s="391">
        <f>IF(SUM(J173:J177)=0,"",MAX(J173:J177))</f>
        <v>9</v>
      </c>
      <c r="K172" s="24" t="str">
        <f>IF(ISERROR(VLOOKUP(Y172,'Directive OSH09 (FR)'!$T$6:$U$10,2,FALSE)),"",VLOOKUP(Y172,'Directive OSH09 (FR)'!$T$6:$U$10,2,FALSE))</f>
        <v>2-Tolérable</v>
      </c>
      <c r="L172" s="43" t="str">
        <f>IF(ISERROR(VLOOKUP($A172,Dangers!$B$4:$G$1001,4,FALSE)),"ERR",IF(ISBLANK(VLOOKUP($A172,Dangers!$B$4:$G$1001,4,FALSE)),"","Yes"))</f>
        <v/>
      </c>
      <c r="M172" s="26" t="str">
        <f>IF(ISERROR(VLOOKUP($A172,Dangers!$B$4:$G$1001,6,FALSE)),"ERR",IF(ISBLANK((VLOOKUP($A172,Dangers!$B$4:$G$1001,6,FALSE))),"","Yes"))</f>
        <v/>
      </c>
      <c r="N172" s="26"/>
      <c r="O172" s="26"/>
      <c r="P172" s="26"/>
      <c r="Q172" s="132" t="str">
        <f>IF(OR(L172="Yes",M172="Yes"),MAX(Q173:Q177),"")</f>
        <v/>
      </c>
      <c r="R172" s="34"/>
      <c r="S172" s="43">
        <f>IF(L172="Yes",IF(SUM(S173:S177)=0,0,1),2)</f>
        <v>2</v>
      </c>
      <c r="T172" s="34">
        <f>IF(M172="Yes",IF(SUM(T173:T177)=0,0,1),2)</f>
        <v>2</v>
      </c>
      <c r="U172" s="160">
        <v>0</v>
      </c>
      <c r="V172" s="161">
        <v>0</v>
      </c>
      <c r="W172" s="162" t="str">
        <f>IF(ISERROR(VLOOKUP(H172,'Directive OSH09 (FR)'!$O$6:$P$10,2,FALSE)),"",VLOOKUP(H172,'Directive OSH09 (FR)'!$O$6:$P$10,2,FALSE))</f>
        <v/>
      </c>
      <c r="X172" s="3" t="str">
        <f>IF(ISERROR(VLOOKUP(I172,'Directive OSH09 (FR)'!$O$13:$P$17,2,FALSE)),"",VLOOKUP(I172,'Directive OSH09 (FR)'!$O$13:$P$17,2,FALSE))</f>
        <v/>
      </c>
      <c r="Y172" s="3">
        <f>IF(J172="","",IF(J172&gt;=161,5,IF(J172&gt;=65,4,IF(J172&gt;=20,3,IF(J172&gt;=9,2,1)))))</f>
        <v>2</v>
      </c>
      <c r="Z172" s="43"/>
      <c r="AA172" s="208"/>
      <c r="AB172" s="208"/>
      <c r="AC172" s="673"/>
      <c r="AD172" s="685"/>
      <c r="AE172" s="679"/>
      <c r="AF172" s="212"/>
      <c r="AG172" s="208"/>
      <c r="AH172" s="208" t="str">
        <f>IF(SUM(AH173:AH177)=0,"",MAX(AH173:AH177))</f>
        <v/>
      </c>
      <c r="AI172" s="655"/>
    </row>
    <row r="173" spans="1:207" s="319" customFormat="1" ht="51">
      <c r="A173" s="261"/>
      <c r="B173" s="255" t="s">
        <v>640</v>
      </c>
      <c r="C173" s="255" t="s">
        <v>641</v>
      </c>
      <c r="D173" s="255" t="s">
        <v>642</v>
      </c>
      <c r="E173" s="266" t="s">
        <v>33</v>
      </c>
      <c r="F173" s="267">
        <v>6</v>
      </c>
      <c r="G173" s="321" t="s">
        <v>643</v>
      </c>
      <c r="H173" s="7" t="s">
        <v>41</v>
      </c>
      <c r="I173" s="8" t="s">
        <v>46</v>
      </c>
      <c r="J173" s="8">
        <f>IF(ISERROR(W173*X173),"",W173*X173)</f>
        <v>9</v>
      </c>
      <c r="K173" s="14" t="str">
        <f>IF(ISERROR(VLOOKUP(Y173,'Directive OSH09 (FR)'!$T$6:$U$10,2,FALSE)),"",VLOOKUP(Y173,'Directive OSH09 (FR)'!$T$6:$U$10,2,FALSE))</f>
        <v>2-Tolérable</v>
      </c>
      <c r="L173" s="126"/>
      <c r="M173" s="127"/>
      <c r="N173" s="27"/>
      <c r="O173" s="27"/>
      <c r="P173" s="27"/>
      <c r="Q173" s="57"/>
      <c r="R173" s="35"/>
      <c r="S173" s="7">
        <f t="shared" ref="S173:T177" si="206">U173</f>
        <v>0</v>
      </c>
      <c r="T173" s="35">
        <f t="shared" si="206"/>
        <v>0</v>
      </c>
      <c r="U173" s="3">
        <f>IF(A173="",0,IF(Q$173="",1,IF(Q$173+$U$90*365&lt;$U$1,1,0)))</f>
        <v>0</v>
      </c>
      <c r="V173" s="163">
        <f>IF(A173="",0,IF(Q$173="",1,IF(Q$173+$V$90*365&lt;$U$1,1,0)))</f>
        <v>0</v>
      </c>
      <c r="W173" s="162">
        <f>IF(ISERROR(VLOOKUP(H173,'Directive OSH09 (FR)'!$O$6:$P$10,2,FALSE)),"",VLOOKUP(H173,'Directive OSH09 (FR)'!$O$6:$P$10,2,FALSE))</f>
        <v>9</v>
      </c>
      <c r="X173" s="3">
        <f>IF(ISERROR(VLOOKUP(I173,'Directive OSH09 (FR)'!$O$13:$P$17,2,FALSE)),"",VLOOKUP(I173,'Directive OSH09 (FR)'!$O$13:$P$17,2,FALSE))</f>
        <v>1</v>
      </c>
      <c r="Y173" s="3">
        <f>IF(J173="","",IF(J173&gt;=161,5,IF(J173&gt;=65,4,IF(J173&gt;=20,3,IF(J173&gt;=9,2,1)))))</f>
        <v>2</v>
      </c>
      <c r="Z173" s="196"/>
      <c r="AA173" s="418"/>
      <c r="AB173" s="418"/>
      <c r="AC173" s="420"/>
      <c r="AD173" s="667"/>
      <c r="AE173" s="651"/>
      <c r="AF173" s="314"/>
      <c r="AG173" s="8"/>
      <c r="AH173" s="8">
        <f>IF(ISERROR(AU173*AV173),"",AU173*AV173)</f>
        <v>0</v>
      </c>
      <c r="AI173" s="657"/>
    </row>
    <row r="174" spans="1:207" s="319" customFormat="1" ht="51">
      <c r="A174" s="261"/>
      <c r="B174" s="8" t="s">
        <v>644</v>
      </c>
      <c r="C174" s="255" t="s">
        <v>641</v>
      </c>
      <c r="D174" s="255" t="s">
        <v>642</v>
      </c>
      <c r="E174" s="266" t="s">
        <v>33</v>
      </c>
      <c r="F174" s="300">
        <v>6</v>
      </c>
      <c r="G174" s="321" t="s">
        <v>643</v>
      </c>
      <c r="H174" s="7" t="s">
        <v>35</v>
      </c>
      <c r="I174" s="8" t="s">
        <v>46</v>
      </c>
      <c r="J174" s="8">
        <f t="shared" ref="J174:J177" si="207">IF(ISERROR(W174*X174),"",W174*X174)</f>
        <v>2</v>
      </c>
      <c r="K174" s="14" t="str">
        <f>IF(ISERROR(VLOOKUP(Y174,'Directive OSH09 (FR)'!$T$6:$U$10,2,FALSE)),"",VLOOKUP(Y174,'Directive OSH09 (FR)'!$T$6:$U$10,2,FALSE))</f>
        <v>1-Negligeable</v>
      </c>
      <c r="L174" s="126"/>
      <c r="M174" s="127"/>
      <c r="N174" s="27"/>
      <c r="O174" s="27"/>
      <c r="P174" s="27"/>
      <c r="Q174" s="57"/>
      <c r="R174" s="35"/>
      <c r="S174" s="7">
        <f t="shared" si="206"/>
        <v>0</v>
      </c>
      <c r="T174" s="35">
        <f t="shared" si="206"/>
        <v>0</v>
      </c>
      <c r="U174" s="3">
        <f>IF(A174="",0,IF(Q$173="",1,IF(Q$173+$U$90*365&lt;$U$1,1,0)))</f>
        <v>0</v>
      </c>
      <c r="V174" s="163">
        <f>IF(A174="",0,IF(Q$173="",1,IF(Q$173+$V$90*365&lt;$U$1,1,0)))</f>
        <v>0</v>
      </c>
      <c r="W174" s="162">
        <f>IF(ISERROR(VLOOKUP(H174,'Directive OSH09 (FR)'!$O$6:$P$10,2,FALSE)),"",VLOOKUP(H174,'Directive OSH09 (FR)'!$O$6:$P$10,2,FALSE))</f>
        <v>2</v>
      </c>
      <c r="X174" s="3">
        <f>IF(ISERROR(VLOOKUP(I174,'Directive OSH09 (FR)'!$O$13:$P$17,2,FALSE)),"",VLOOKUP(I174,'Directive OSH09 (FR)'!$O$13:$P$17,2,FALSE))</f>
        <v>1</v>
      </c>
      <c r="Y174" s="3">
        <f t="shared" ref="Y174:Y177" si="208">IF(J174="","",IF(J174&gt;=161,5,IF(J174&gt;=65,4,IF(J174&gt;=20,3,IF(J174&gt;=9,2,1)))))</f>
        <v>1</v>
      </c>
      <c r="Z174" s="196"/>
      <c r="AA174" s="418"/>
      <c r="AB174" s="418"/>
      <c r="AC174" s="420"/>
      <c r="AD174" s="667"/>
      <c r="AE174" s="651"/>
      <c r="AF174" s="314"/>
      <c r="AG174" s="8"/>
      <c r="AH174" s="8">
        <f t="shared" ref="AH174:AH177" si="209">IF(ISERROR(AU174*AV174),"",AU174*AV174)</f>
        <v>0</v>
      </c>
      <c r="AI174" s="658"/>
    </row>
    <row r="175" spans="1:207" s="319" customFormat="1">
      <c r="A175" s="261"/>
      <c r="B175" s="8"/>
      <c r="C175" s="8"/>
      <c r="D175" s="255"/>
      <c r="E175" s="266"/>
      <c r="F175" s="298"/>
      <c r="G175" s="459"/>
      <c r="H175" s="7"/>
      <c r="I175" s="8"/>
      <c r="J175" s="8" t="str">
        <f t="shared" si="207"/>
        <v/>
      </c>
      <c r="K175" s="14" t="str">
        <f>IF(ISERROR(VLOOKUP(Y175,'Directive OSH09 (FR)'!$T$6:$U$10,2,FALSE)),"",VLOOKUP(Y175,'Directive OSH09 (FR)'!$T$6:$U$10,2,FALSE))</f>
        <v/>
      </c>
      <c r="L175" s="126"/>
      <c r="M175" s="127"/>
      <c r="N175" s="27"/>
      <c r="O175" s="27"/>
      <c r="P175" s="27"/>
      <c r="Q175" s="57"/>
      <c r="R175" s="35"/>
      <c r="S175" s="7">
        <f t="shared" si="206"/>
        <v>0</v>
      </c>
      <c r="T175" s="35">
        <f t="shared" si="206"/>
        <v>0</v>
      </c>
      <c r="U175" s="3">
        <f>IF(A175="",0,IF(Q$173="",1,IF(Q$173+$U$90*365&lt;$U$1,1,0)))</f>
        <v>0</v>
      </c>
      <c r="V175" s="163">
        <f>IF(A175="",0,IF(Q$173="",1,IF(Q$173+$V$90*365&lt;$U$1,1,0)))</f>
        <v>0</v>
      </c>
      <c r="W175" s="162" t="str">
        <f>IF(ISERROR(VLOOKUP(H175,'Directive OSH09 (FR)'!$O$6:$P$10,2,FALSE)),"",VLOOKUP(H175,'Directive OSH09 (FR)'!$O$6:$P$10,2,FALSE))</f>
        <v/>
      </c>
      <c r="X175" s="3" t="str">
        <f>IF(ISERROR(VLOOKUP(I175,'Directive OSH09 (FR)'!$O$13:$P$17,2,FALSE)),"",VLOOKUP(I175,'Directive OSH09 (FR)'!$O$13:$P$17,2,FALSE))</f>
        <v/>
      </c>
      <c r="Y175" s="3" t="str">
        <f t="shared" si="208"/>
        <v/>
      </c>
      <c r="Z175" s="196"/>
      <c r="AA175" s="418"/>
      <c r="AB175" s="418"/>
      <c r="AC175" s="420"/>
      <c r="AD175" s="667"/>
      <c r="AE175" s="651"/>
      <c r="AF175" s="314"/>
      <c r="AG175" s="8"/>
      <c r="AH175" s="8">
        <f t="shared" si="209"/>
        <v>0</v>
      </c>
      <c r="AI175" s="658"/>
    </row>
    <row r="176" spans="1:207" s="319" customFormat="1" ht="5.25" customHeight="1">
      <c r="A176" s="261"/>
      <c r="B176" s="8"/>
      <c r="C176" s="8"/>
      <c r="D176" s="8"/>
      <c r="E176" s="266"/>
      <c r="F176" s="298"/>
      <c r="G176" s="459"/>
      <c r="H176" s="7"/>
      <c r="I176" s="8"/>
      <c r="J176" s="8" t="str">
        <f t="shared" si="207"/>
        <v/>
      </c>
      <c r="K176" s="14" t="str">
        <f>IF(ISERROR(VLOOKUP(Y176,'Directive OSH09 (FR)'!$T$6:$U$10,2,FALSE)),"",VLOOKUP(Y176,'Directive OSH09 (FR)'!$T$6:$U$10,2,FALSE))</f>
        <v/>
      </c>
      <c r="L176" s="126"/>
      <c r="M176" s="127"/>
      <c r="N176" s="27"/>
      <c r="O176" s="27"/>
      <c r="P176" s="27"/>
      <c r="Q176" s="57"/>
      <c r="R176" s="35"/>
      <c r="S176" s="7">
        <f t="shared" si="206"/>
        <v>0</v>
      </c>
      <c r="T176" s="35">
        <f t="shared" si="206"/>
        <v>0</v>
      </c>
      <c r="U176" s="3">
        <f>IF(A176="",0,IF(Q$173="",1,IF(Q$173+$U$90*365&lt;$U$1,1,0)))</f>
        <v>0</v>
      </c>
      <c r="V176" s="163">
        <f>IF(A176="",0,IF(Q$173="",1,IF(Q$173+$V$90*365&lt;$U$1,1,0)))</f>
        <v>0</v>
      </c>
      <c r="W176" s="162" t="str">
        <f>IF(ISERROR(VLOOKUP(H176,'Directive OSH09 (FR)'!$O$6:$P$10,2,FALSE)),"",VLOOKUP(H176,'Directive OSH09 (FR)'!$O$6:$P$10,2,FALSE))</f>
        <v/>
      </c>
      <c r="X176" s="3" t="str">
        <f>IF(ISERROR(VLOOKUP(I176,'Directive OSH09 (FR)'!$O$13:$P$17,2,FALSE)),"",VLOOKUP(I176,'Directive OSH09 (FR)'!$O$13:$P$17,2,FALSE))</f>
        <v/>
      </c>
      <c r="Y176" s="3" t="str">
        <f t="shared" si="208"/>
        <v/>
      </c>
      <c r="Z176" s="196"/>
      <c r="AA176" s="418"/>
      <c r="AB176" s="418"/>
      <c r="AC176" s="420"/>
      <c r="AD176" s="667"/>
      <c r="AE176" s="651"/>
      <c r="AF176" s="314"/>
      <c r="AG176" s="8"/>
      <c r="AH176" s="8">
        <f t="shared" si="209"/>
        <v>0</v>
      </c>
      <c r="AI176" s="658"/>
    </row>
    <row r="177" spans="1:207" s="319" customFormat="1">
      <c r="A177" s="405"/>
      <c r="B177" s="62"/>
      <c r="C177" s="62"/>
      <c r="D177" s="62"/>
      <c r="E177" s="293"/>
      <c r="F177" s="299"/>
      <c r="G177" s="460"/>
      <c r="H177" s="61"/>
      <c r="I177" s="62"/>
      <c r="J177" s="62" t="str">
        <f t="shared" si="207"/>
        <v/>
      </c>
      <c r="K177" s="63" t="str">
        <f>IF(ISERROR(VLOOKUP(Y177,'Directive OSH09 (FR)'!$T$6:$U$10,2,FALSE)),"",VLOOKUP(Y177,'Directive OSH09 (FR)'!$T$6:$U$10,2,FALSE))</f>
        <v/>
      </c>
      <c r="L177" s="61"/>
      <c r="M177" s="64"/>
      <c r="N177" s="64"/>
      <c r="O177" s="64"/>
      <c r="P177" s="64"/>
      <c r="Q177" s="65"/>
      <c r="R177" s="66"/>
      <c r="S177" s="61">
        <f t="shared" si="206"/>
        <v>0</v>
      </c>
      <c r="T177" s="66">
        <f t="shared" si="206"/>
        <v>0</v>
      </c>
      <c r="U177" s="164">
        <f>IF(A177="",0,IF(Q$173="",1,IF(Q$173+$U$90*365&lt;$U$1,1,0)))</f>
        <v>0</v>
      </c>
      <c r="V177" s="165">
        <f>IF(A177="",0,IF(Q$173="",1,IF(Q$173+$V$90*365&lt;$U$1,1,0)))</f>
        <v>0</v>
      </c>
      <c r="W177" s="162" t="str">
        <f>IF(ISERROR(VLOOKUP(H177,'Directive OSH09 (FR)'!$O$6:$P$10,2,FALSE)),"",VLOOKUP(H177,'Directive OSH09 (FR)'!$O$6:$P$10,2,FALSE))</f>
        <v/>
      </c>
      <c r="X177" s="3" t="str">
        <f>IF(ISERROR(VLOOKUP(I177,'Directive OSH09 (FR)'!$O$13:$P$17,2,FALSE)),"",VLOOKUP(I177,'Directive OSH09 (FR)'!$O$13:$P$17,2,FALSE))</f>
        <v/>
      </c>
      <c r="Y177" s="3" t="str">
        <f t="shared" si="208"/>
        <v/>
      </c>
      <c r="Z177" s="632"/>
      <c r="AA177" s="633"/>
      <c r="AB177" s="633"/>
      <c r="AC177" s="701"/>
      <c r="AD177" s="710"/>
      <c r="AE177" s="706"/>
      <c r="AF177" s="631"/>
      <c r="AG177" s="630"/>
      <c r="AH177" s="630">
        <f t="shared" si="209"/>
        <v>0</v>
      </c>
      <c r="AI177" s="708"/>
    </row>
    <row r="178" spans="1:207">
      <c r="A178" s="607" t="s">
        <v>341</v>
      </c>
      <c r="B178" s="391"/>
      <c r="C178" s="391"/>
      <c r="D178" s="391"/>
      <c r="E178" s="292"/>
      <c r="F178" s="297"/>
      <c r="G178" s="457"/>
      <c r="H178" s="454"/>
      <c r="I178" s="391"/>
      <c r="J178" s="391" t="str">
        <f>IF(SUM(J179:J183)=0,"",MAX(J179:J183))</f>
        <v/>
      </c>
      <c r="K178" s="24" t="str">
        <f>IF(ISERROR(VLOOKUP(Y178,'Directive OSH09 (FR)'!$T$6:$U$10,2,FALSE)),"",VLOOKUP(Y178,'Directive OSH09 (FR)'!$T$6:$U$10,2,FALSE))</f>
        <v/>
      </c>
      <c r="L178" s="43" t="str">
        <f>IF(ISERROR(VLOOKUP($A178,Dangers!$B$4:$G$1001,4,FALSE)),"ERR",IF(ISBLANK(VLOOKUP($A178,Dangers!$B$4:$G$1001,4,FALSE)),"","Yes"))</f>
        <v>ERR</v>
      </c>
      <c r="M178" s="26" t="str">
        <f>IF(ISERROR(VLOOKUP($A178,Dangers!$B$4:$G$1001,6,FALSE)),"ERR",IF(ISBLANK((VLOOKUP($A178,Dangers!$B$4:$G$1001,6,FALSE))),"","Yes"))</f>
        <v>ERR</v>
      </c>
      <c r="N178" s="26"/>
      <c r="O178" s="26"/>
      <c r="P178" s="26"/>
      <c r="Q178" s="132" t="str">
        <f>IF(OR(L178="Yes",M178="Yes"),MAX(Q179:Q183),"")</f>
        <v/>
      </c>
      <c r="R178" s="34"/>
      <c r="S178" s="43">
        <f>IF(L178="Yes",IF(SUM(S179:S183)=0,0,1),2)</f>
        <v>2</v>
      </c>
      <c r="T178" s="34">
        <f>IF(M178="Yes",IF(SUM(T179:T183)=0,0,1),2)</f>
        <v>2</v>
      </c>
      <c r="U178" s="160">
        <v>0</v>
      </c>
      <c r="V178" s="161">
        <v>0</v>
      </c>
      <c r="W178" s="162" t="str">
        <f>IF(ISERROR(VLOOKUP(H178,'Directive OSH09 (FR)'!$O$6:$P$10,2,FALSE)),"",VLOOKUP(H178,'Directive OSH09 (FR)'!$O$6:$P$10,2,FALSE))</f>
        <v/>
      </c>
      <c r="X178" s="3" t="str">
        <f>IF(ISERROR(VLOOKUP(I178,'Directive OSH09 (FR)'!$O$13:$P$17,2,FALSE)),"",VLOOKUP(I178,'Directive OSH09 (FR)'!$O$13:$P$17,2,FALSE))</f>
        <v/>
      </c>
      <c r="Y178" s="3" t="str">
        <f>IF(J178="","",IF(J178&gt;=161,5,IF(J178&gt;=65,4,IF(J178&gt;=20,3,IF(J178&gt;=9,2,1)))))</f>
        <v/>
      </c>
      <c r="Z178" s="43"/>
      <c r="AA178" s="208"/>
      <c r="AB178" s="208"/>
      <c r="AC178" s="673"/>
      <c r="AD178" s="685"/>
      <c r="AE178" s="679"/>
      <c r="AF178" s="212"/>
      <c r="AG178" s="208"/>
      <c r="AH178" s="208" t="str">
        <f>IF(SUM(AH179:AH183)=0,"",MAX(AH179:AH183))</f>
        <v/>
      </c>
      <c r="AI178" s="655"/>
      <c r="AJ178" s="319"/>
      <c r="AK178" s="319"/>
      <c r="AL178" s="319"/>
      <c r="AM178" s="319"/>
      <c r="AN178" s="319"/>
      <c r="AO178" s="319"/>
      <c r="AP178" s="319"/>
      <c r="AQ178" s="319"/>
      <c r="AR178" s="319"/>
      <c r="AS178" s="319"/>
      <c r="AT178" s="319"/>
      <c r="AU178" s="319"/>
      <c r="AV178" s="319"/>
      <c r="AW178" s="319"/>
      <c r="AX178" s="319"/>
      <c r="AY178" s="319"/>
      <c r="AZ178" s="319"/>
      <c r="BA178" s="319"/>
      <c r="BB178" s="319"/>
      <c r="BC178" s="319"/>
      <c r="BD178" s="319"/>
      <c r="BE178" s="319"/>
      <c r="BF178" s="319"/>
      <c r="BG178" s="319"/>
      <c r="BH178" s="319"/>
      <c r="BI178" s="319"/>
      <c r="BJ178" s="319"/>
      <c r="BK178" s="319"/>
      <c r="BL178" s="319"/>
      <c r="BM178" s="319"/>
      <c r="BN178" s="319"/>
      <c r="BO178" s="319"/>
      <c r="BP178" s="319"/>
      <c r="BQ178" s="319"/>
      <c r="BR178" s="319"/>
      <c r="BS178" s="319"/>
      <c r="BT178" s="319"/>
      <c r="BU178" s="319"/>
      <c r="BV178" s="319"/>
      <c r="BW178" s="319"/>
      <c r="BX178" s="319"/>
      <c r="BY178" s="319"/>
      <c r="BZ178" s="319"/>
      <c r="CA178" s="319"/>
      <c r="CB178" s="319"/>
      <c r="CC178" s="319"/>
      <c r="CD178" s="319"/>
      <c r="CE178" s="319"/>
      <c r="CF178" s="319"/>
      <c r="CG178" s="319"/>
      <c r="CH178" s="319"/>
      <c r="CI178" s="319"/>
      <c r="CJ178" s="319"/>
      <c r="CK178" s="319"/>
      <c r="CL178" s="319"/>
      <c r="CM178" s="319"/>
      <c r="CN178" s="319"/>
      <c r="CO178" s="319"/>
      <c r="CP178" s="319"/>
      <c r="CQ178" s="319"/>
      <c r="CR178" s="319"/>
      <c r="CS178" s="319"/>
      <c r="CT178" s="319"/>
      <c r="CU178" s="319"/>
      <c r="CV178" s="319"/>
      <c r="CW178" s="319"/>
      <c r="CX178" s="319"/>
      <c r="CY178" s="319"/>
      <c r="CZ178" s="319"/>
      <c r="DA178" s="319"/>
      <c r="DB178" s="319"/>
      <c r="DC178" s="319"/>
      <c r="DD178" s="319"/>
      <c r="DE178" s="319"/>
      <c r="DF178" s="319"/>
      <c r="DG178" s="319"/>
      <c r="DH178" s="319"/>
      <c r="DI178" s="319"/>
      <c r="DJ178" s="319"/>
      <c r="DK178" s="319"/>
      <c r="DL178" s="319"/>
      <c r="DM178" s="319"/>
      <c r="DN178" s="319"/>
      <c r="DO178" s="319"/>
      <c r="DP178" s="319"/>
      <c r="DQ178" s="319"/>
      <c r="DR178" s="319"/>
      <c r="DS178" s="319"/>
      <c r="DT178" s="319"/>
      <c r="DU178" s="319"/>
      <c r="DV178" s="319"/>
      <c r="DW178" s="319"/>
      <c r="DX178" s="319"/>
      <c r="DY178" s="319"/>
      <c r="DZ178" s="319"/>
      <c r="EA178" s="319"/>
      <c r="EB178" s="319"/>
      <c r="EC178" s="319"/>
      <c r="ED178" s="319"/>
      <c r="EE178" s="319"/>
      <c r="EF178" s="319"/>
      <c r="EG178" s="319"/>
      <c r="EH178" s="319"/>
      <c r="EI178" s="319"/>
      <c r="EJ178" s="319"/>
      <c r="EK178" s="319"/>
      <c r="EL178" s="319"/>
      <c r="EM178" s="319"/>
      <c r="EN178" s="319"/>
      <c r="EO178" s="319"/>
      <c r="EP178" s="319"/>
      <c r="EQ178" s="319"/>
      <c r="ER178" s="319"/>
      <c r="ES178" s="319"/>
      <c r="ET178" s="319"/>
      <c r="EU178" s="319"/>
      <c r="EV178" s="319"/>
      <c r="EW178" s="319"/>
      <c r="EX178" s="319"/>
      <c r="EY178" s="319"/>
      <c r="EZ178" s="319"/>
      <c r="FA178" s="319"/>
      <c r="FB178" s="319"/>
      <c r="FC178" s="319"/>
      <c r="FD178" s="319"/>
      <c r="FE178" s="319"/>
      <c r="FF178" s="319"/>
      <c r="FG178" s="319"/>
      <c r="FH178" s="319"/>
      <c r="FI178" s="319"/>
      <c r="FJ178" s="319"/>
      <c r="FK178" s="319"/>
      <c r="FL178" s="319"/>
      <c r="FM178" s="319"/>
      <c r="FN178" s="319"/>
      <c r="FO178" s="319"/>
      <c r="FP178" s="319"/>
      <c r="FQ178" s="319"/>
      <c r="FR178" s="319"/>
      <c r="FS178" s="319"/>
      <c r="FT178" s="319"/>
      <c r="FU178" s="319"/>
      <c r="FV178" s="319"/>
      <c r="FW178" s="319"/>
      <c r="FX178" s="319"/>
      <c r="FY178" s="319"/>
      <c r="FZ178" s="319"/>
      <c r="GA178" s="319"/>
      <c r="GB178" s="319"/>
      <c r="GC178" s="319"/>
      <c r="GD178" s="319"/>
      <c r="GE178" s="319"/>
      <c r="GF178" s="319"/>
      <c r="GG178" s="319"/>
      <c r="GH178" s="319"/>
      <c r="GI178" s="319"/>
      <c r="GJ178" s="319"/>
      <c r="GK178" s="319"/>
      <c r="GL178" s="319"/>
      <c r="GM178" s="319"/>
      <c r="GN178" s="319"/>
      <c r="GO178" s="319"/>
      <c r="GP178" s="319"/>
      <c r="GQ178" s="319"/>
      <c r="GR178" s="319"/>
      <c r="GS178" s="319"/>
      <c r="GT178" s="319"/>
      <c r="GU178" s="319"/>
      <c r="GV178" s="319"/>
      <c r="GW178" s="319"/>
      <c r="GX178" s="319"/>
      <c r="GY178" s="319"/>
    </row>
    <row r="179" spans="1:207">
      <c r="A179" s="608" t="s">
        <v>463</v>
      </c>
      <c r="B179" s="314"/>
      <c r="C179" s="8"/>
      <c r="D179" s="8"/>
      <c r="E179" s="266"/>
      <c r="F179" s="298"/>
      <c r="G179" s="321"/>
      <c r="H179" s="7"/>
      <c r="I179" s="8"/>
      <c r="J179" s="8" t="str">
        <f>IF(ISERROR(W179*X179),"",W179*X179)</f>
        <v/>
      </c>
      <c r="K179" s="14" t="str">
        <f>IF(ISERROR(VLOOKUP(Y179,'Directive OSH09 (FR)'!$T$6:$U$10,2,FALSE)),"",VLOOKUP(Y179,'Directive OSH09 (FR)'!$T$6:$U$10,2,FALSE))</f>
        <v/>
      </c>
      <c r="L179" s="126"/>
      <c r="M179" s="127"/>
      <c r="N179" s="27"/>
      <c r="O179" s="27"/>
      <c r="P179" s="27"/>
      <c r="Q179" s="57"/>
      <c r="R179" s="35"/>
      <c r="S179" s="7">
        <f t="shared" ref="S179:T183" si="210">U179</f>
        <v>1</v>
      </c>
      <c r="T179" s="35">
        <f t="shared" si="210"/>
        <v>1</v>
      </c>
      <c r="U179" s="3">
        <f>IF(A179="",0,IF(Q$179="",1,IF(Q$179+$U$90*365&lt;$U$1,1,0)))</f>
        <v>1</v>
      </c>
      <c r="V179" s="163">
        <f>IF(A179="",0,IF(Q$179="",1,IF(Q$179+$V$90*365&lt;$U$1,1,0)))</f>
        <v>1</v>
      </c>
      <c r="W179" s="162" t="str">
        <f>IF(ISERROR(VLOOKUP(H179,'Directive OSH09 (FR)'!$O$6:$P$10,2,FALSE)),"",VLOOKUP(H179,'Directive OSH09 (FR)'!$O$6:$P$10,2,FALSE))</f>
        <v/>
      </c>
      <c r="X179" s="3" t="str">
        <f>IF(ISERROR(VLOOKUP(I179,'Directive OSH09 (FR)'!$O$13:$P$17,2,FALSE)),"",VLOOKUP(I179,'Directive OSH09 (FR)'!$O$13:$P$17,2,FALSE))</f>
        <v/>
      </c>
      <c r="Y179" s="3" t="str">
        <f>IF(J179="","",IF(J179&gt;=161,5,IF(J179&gt;=65,4,IF(J179&gt;=20,3,IF(J179&gt;=9,2,1)))))</f>
        <v/>
      </c>
      <c r="Z179" s="7"/>
      <c r="AA179" s="307"/>
      <c r="AB179" s="307"/>
      <c r="AC179" s="438"/>
      <c r="AD179" s="668"/>
      <c r="AE179" s="659"/>
      <c r="AF179" s="314"/>
      <c r="AG179" s="8"/>
      <c r="AH179" s="8">
        <f>IF(ISERROR(AU179*AV179),"",AU179*AV179)</f>
        <v>0</v>
      </c>
      <c r="AI179" s="652"/>
    </row>
    <row r="180" spans="1:207">
      <c r="A180" s="608"/>
      <c r="B180" s="314"/>
      <c r="C180" s="8"/>
      <c r="D180" s="8"/>
      <c r="E180" s="266"/>
      <c r="F180" s="298"/>
      <c r="G180" s="321"/>
      <c r="H180" s="7"/>
      <c r="I180" s="8"/>
      <c r="J180" s="8" t="str">
        <f t="shared" ref="J180:J183" si="211">IF(ISERROR(W180*X180),"",W180*X180)</f>
        <v/>
      </c>
      <c r="K180" s="14" t="str">
        <f>IF(ISERROR(VLOOKUP(Y180,'Directive OSH09 (FR)'!$T$6:$U$10,2,FALSE)),"",VLOOKUP(Y180,'Directive OSH09 (FR)'!$T$6:$U$10,2,FALSE))</f>
        <v/>
      </c>
      <c r="L180" s="126"/>
      <c r="M180" s="127"/>
      <c r="N180" s="27"/>
      <c r="O180" s="27"/>
      <c r="P180" s="27"/>
      <c r="Q180" s="57"/>
      <c r="R180" s="35"/>
      <c r="S180" s="7">
        <f t="shared" si="210"/>
        <v>0</v>
      </c>
      <c r="T180" s="35">
        <f t="shared" si="210"/>
        <v>0</v>
      </c>
      <c r="U180" s="3">
        <f>IF(A180="",0,IF(Q$179="",1,IF(Q$179+$U$90*365&lt;$U$1,1,0)))</f>
        <v>0</v>
      </c>
      <c r="V180" s="163">
        <f>IF(A180="",0,IF(Q$179="",1,IF(Q$179+$V$90*365&lt;$U$1,1,0)))</f>
        <v>0</v>
      </c>
      <c r="W180" s="162" t="str">
        <f>IF(ISERROR(VLOOKUP(H180,'Directive OSH09 (FR)'!$O$6:$P$10,2,FALSE)),"",VLOOKUP(H180,'Directive OSH09 (FR)'!$O$6:$P$10,2,FALSE))</f>
        <v/>
      </c>
      <c r="X180" s="3" t="str">
        <f>IF(ISERROR(VLOOKUP(I180,'Directive OSH09 (FR)'!$O$13:$P$17,2,FALSE)),"",VLOOKUP(I180,'Directive OSH09 (FR)'!$O$13:$P$17,2,FALSE))</f>
        <v/>
      </c>
      <c r="Y180" s="3" t="str">
        <f t="shared" ref="Y180:Y183" si="212">IF(J180="","",IF(J180&gt;=161,5,IF(J180&gt;=65,4,IF(J180&gt;=20,3,IF(J180&gt;=9,2,1)))))</f>
        <v/>
      </c>
      <c r="Z180" s="7"/>
      <c r="AA180" s="307"/>
      <c r="AB180" s="307"/>
      <c r="AC180" s="438"/>
      <c r="AD180" s="668"/>
      <c r="AE180" s="659"/>
      <c r="AF180" s="314"/>
      <c r="AG180" s="8"/>
      <c r="AH180" s="8">
        <f t="shared" ref="AH180:AH183" si="213">IF(ISERROR(AU180*AV180),"",AU180*AV180)</f>
        <v>0</v>
      </c>
      <c r="AI180" s="652"/>
    </row>
    <row r="181" spans="1:207">
      <c r="A181" s="608"/>
      <c r="B181" s="314"/>
      <c r="C181" s="8"/>
      <c r="D181" s="8"/>
      <c r="E181" s="266"/>
      <c r="F181" s="298"/>
      <c r="G181" s="321"/>
      <c r="H181" s="7"/>
      <c r="I181" s="8"/>
      <c r="J181" s="8" t="str">
        <f t="shared" si="211"/>
        <v/>
      </c>
      <c r="K181" s="14" t="str">
        <f>IF(ISERROR(VLOOKUP(Y181,'Directive OSH09 (FR)'!$T$6:$U$10,2,FALSE)),"",VLOOKUP(Y181,'Directive OSH09 (FR)'!$T$6:$U$10,2,FALSE))</f>
        <v/>
      </c>
      <c r="L181" s="126"/>
      <c r="M181" s="127"/>
      <c r="N181" s="27"/>
      <c r="O181" s="27"/>
      <c r="P181" s="27"/>
      <c r="Q181" s="57"/>
      <c r="R181" s="35"/>
      <c r="S181" s="7">
        <f t="shared" si="210"/>
        <v>0</v>
      </c>
      <c r="T181" s="35">
        <f t="shared" si="210"/>
        <v>0</v>
      </c>
      <c r="U181" s="3">
        <f>IF(A181="",0,IF(Q$179="",1,IF(Q$179+$U$90*365&lt;$U$1,1,0)))</f>
        <v>0</v>
      </c>
      <c r="V181" s="163">
        <f>IF(A181="",0,IF(Q$179="",1,IF(Q$179+$V$90*365&lt;$U$1,1,0)))</f>
        <v>0</v>
      </c>
      <c r="W181" s="162" t="str">
        <f>IF(ISERROR(VLOOKUP(H181,'Directive OSH09 (FR)'!$O$6:$P$10,2,FALSE)),"",VLOOKUP(H181,'Directive OSH09 (FR)'!$O$6:$P$10,2,FALSE))</f>
        <v/>
      </c>
      <c r="X181" s="3" t="str">
        <f>IF(ISERROR(VLOOKUP(I181,'Directive OSH09 (FR)'!$O$13:$P$17,2,FALSE)),"",VLOOKUP(I181,'Directive OSH09 (FR)'!$O$13:$P$17,2,FALSE))</f>
        <v/>
      </c>
      <c r="Y181" s="3" t="str">
        <f t="shared" si="212"/>
        <v/>
      </c>
      <c r="Z181" s="7"/>
      <c r="AA181" s="307"/>
      <c r="AB181" s="307"/>
      <c r="AC181" s="438"/>
      <c r="AD181" s="668"/>
      <c r="AE181" s="659"/>
      <c r="AF181" s="314"/>
      <c r="AG181" s="8"/>
      <c r="AH181" s="8">
        <f t="shared" si="213"/>
        <v>0</v>
      </c>
      <c r="AI181" s="652"/>
    </row>
    <row r="182" spans="1:207">
      <c r="A182" s="608"/>
      <c r="B182" s="314"/>
      <c r="C182" s="8"/>
      <c r="D182" s="8"/>
      <c r="E182" s="266"/>
      <c r="F182" s="298"/>
      <c r="G182" s="321"/>
      <c r="H182" s="7"/>
      <c r="I182" s="8"/>
      <c r="J182" s="8" t="str">
        <f t="shared" si="211"/>
        <v/>
      </c>
      <c r="K182" s="14" t="str">
        <f>IF(ISERROR(VLOOKUP(Y182,'Directive OSH09 (FR)'!$T$6:$U$10,2,FALSE)),"",VLOOKUP(Y182,'Directive OSH09 (FR)'!$T$6:$U$10,2,FALSE))</f>
        <v/>
      </c>
      <c r="L182" s="126"/>
      <c r="M182" s="127"/>
      <c r="N182" s="27"/>
      <c r="O182" s="27"/>
      <c r="P182" s="27"/>
      <c r="Q182" s="57"/>
      <c r="R182" s="35"/>
      <c r="S182" s="7">
        <f t="shared" si="210"/>
        <v>0</v>
      </c>
      <c r="T182" s="35">
        <f t="shared" si="210"/>
        <v>0</v>
      </c>
      <c r="U182" s="3">
        <f>IF(A182="",0,IF(Q$179="",1,IF(Q$179+$U$90*365&lt;$U$1,1,0)))</f>
        <v>0</v>
      </c>
      <c r="V182" s="163">
        <f>IF(A182="",0,IF(Q$179="",1,IF(Q$179+$V$90*365&lt;$U$1,1,0)))</f>
        <v>0</v>
      </c>
      <c r="W182" s="162" t="str">
        <f>IF(ISERROR(VLOOKUP(H182,'Directive OSH09 (FR)'!$O$6:$P$10,2,FALSE)),"",VLOOKUP(H182,'Directive OSH09 (FR)'!$O$6:$P$10,2,FALSE))</f>
        <v/>
      </c>
      <c r="X182" s="3" t="str">
        <f>IF(ISERROR(VLOOKUP(I182,'Directive OSH09 (FR)'!$O$13:$P$17,2,FALSE)),"",VLOOKUP(I182,'Directive OSH09 (FR)'!$O$13:$P$17,2,FALSE))</f>
        <v/>
      </c>
      <c r="Y182" s="3" t="str">
        <f t="shared" si="212"/>
        <v/>
      </c>
      <c r="Z182" s="7"/>
      <c r="AA182" s="307"/>
      <c r="AB182" s="307"/>
      <c r="AC182" s="438"/>
      <c r="AD182" s="668"/>
      <c r="AE182" s="659"/>
      <c r="AF182" s="314"/>
      <c r="AG182" s="8"/>
      <c r="AH182" s="8">
        <f t="shared" si="213"/>
        <v>0</v>
      </c>
      <c r="AI182" s="652"/>
    </row>
    <row r="183" spans="1:207">
      <c r="A183" s="609"/>
      <c r="B183" s="62"/>
      <c r="C183" s="62"/>
      <c r="D183" s="62"/>
      <c r="E183" s="293"/>
      <c r="F183" s="299"/>
      <c r="G183" s="461"/>
      <c r="H183" s="61"/>
      <c r="I183" s="62"/>
      <c r="J183" s="62" t="str">
        <f t="shared" si="211"/>
        <v/>
      </c>
      <c r="K183" s="63" t="str">
        <f>IF(ISERROR(VLOOKUP(Y183,'Directive OSH09 (FR)'!$T$6:$U$10,2,FALSE)),"",VLOOKUP(Y183,'Directive OSH09 (FR)'!$T$6:$U$10,2,FALSE))</f>
        <v/>
      </c>
      <c r="L183" s="73"/>
      <c r="M183" s="74"/>
      <c r="N183" s="74"/>
      <c r="O183" s="74"/>
      <c r="P183" s="74"/>
      <c r="Q183" s="75"/>
      <c r="R183" s="76"/>
      <c r="S183" s="61">
        <f t="shared" si="210"/>
        <v>0</v>
      </c>
      <c r="T183" s="66">
        <f t="shared" si="210"/>
        <v>0</v>
      </c>
      <c r="U183" s="61">
        <f>IF(A183="",0,IF(Q$179="",1,IF(Q$179+$U$90*365&lt;$U$1,1,0)))</f>
        <v>0</v>
      </c>
      <c r="V183" s="66">
        <f>IF(A183="",0,IF(Q$179="",1,IF(Q$179+$V$90*365&lt;$U$1,1,0)))</f>
        <v>0</v>
      </c>
      <c r="W183" s="166" t="str">
        <f>IF(ISERROR(VLOOKUP(H183,'Directive OSH09 (FR)'!$O$6:$P$10,2,FALSE)),"",VLOOKUP(H183,'Directive OSH09 (FR)'!$O$6:$P$10,2,FALSE))</f>
        <v/>
      </c>
      <c r="X183" s="167" t="str">
        <f>IF(ISERROR(VLOOKUP(I183,'Directive OSH09 (FR)'!$O$13:$P$17,2,FALSE)),"",VLOOKUP(I183,'Directive OSH09 (FR)'!$O$13:$P$17,2,FALSE))</f>
        <v/>
      </c>
      <c r="Y183" s="167" t="str">
        <f t="shared" si="212"/>
        <v/>
      </c>
      <c r="Z183" s="634"/>
      <c r="AA183" s="635"/>
      <c r="AB183" s="635"/>
      <c r="AC183" s="675"/>
      <c r="AD183" s="688"/>
      <c r="AE183" s="681"/>
      <c r="AF183" s="682"/>
      <c r="AG183" s="683"/>
      <c r="AH183" s="683">
        <f t="shared" si="213"/>
        <v>0</v>
      </c>
      <c r="AI183" s="684"/>
    </row>
  </sheetData>
  <mergeCells count="6">
    <mergeCell ref="D8:G8"/>
    <mergeCell ref="S10:Y10"/>
    <mergeCell ref="Z10:AD10"/>
    <mergeCell ref="AE10:AI10"/>
    <mergeCell ref="G10:K10"/>
    <mergeCell ref="L10:R10"/>
  </mergeCells>
  <phoneticPr fontId="4" type="noConversion"/>
  <conditionalFormatting sqref="K11:Y11 V1:Y1 K184:T65545 AI11">
    <cfRule type="cellIs" dxfId="8883" priority="1188" stopIfTrue="1" operator="equal">
      <formula>"5-Risque Intolérable"</formula>
    </cfRule>
    <cfRule type="cellIs" dxfId="8882" priority="1189" stopIfTrue="1" operator="equal">
      <formula>"4-Risque Substantiel"</formula>
    </cfRule>
    <cfRule type="cellIs" dxfId="8881" priority="1190" stopIfTrue="1" operator="between">
      <formula>"2-Risque Tolérable"</formula>
      <formula>"3-Risque Modéré"</formula>
    </cfRule>
  </conditionalFormatting>
  <conditionalFormatting sqref="N12:P12 R12 N33:P33 N40:P40 N52:P52 N65:P66 N77:P78 N89:P90 N101:P102 N113:P114 N125:P126 N18:P18 N24:P24 N46:P46 N58:P58 N71:P72 N119:P120 N83:P84 N95:P96 N107:P108 R113:R114 R33 R46 R71:R72 R83:R84 R95:R96 R107:R108 R119:R120 R18 R24 R40 R52 R58 R65:R66 R77:R78 R89:R90 R101:R102 R125:R126 K12 K16:K18 K23:K24 K39:K40 K56:K58 K65:K66 K69:K72 K94:K96 K100:K102 K107:K108 K110:K114 K42:K46 K50:K52 K116:K126 K31:K33 K74:K90">
    <cfRule type="expression" dxfId="8880" priority="1191" stopIfTrue="1">
      <formula>LEFT(K12,1)="5"</formula>
    </cfRule>
    <cfRule type="expression" dxfId="8879" priority="1192" stopIfTrue="1">
      <formula>LEFT(K12,1)="4"</formula>
    </cfRule>
    <cfRule type="expression" dxfId="8878" priority="1193" stopIfTrue="1">
      <formula>OR(LEFT(K12,1)="3",LEFT(K12,1)="2")</formula>
    </cfRule>
  </conditionalFormatting>
  <conditionalFormatting sqref="D8:G8">
    <cfRule type="expression" dxfId="8877" priority="1194" stopIfTrue="1">
      <formula>($F$9&lt;=0.85*$C$7)</formula>
    </cfRule>
  </conditionalFormatting>
  <conditionalFormatting sqref="L18 L24 L33 L40 L46 L52 L58 L65 L71 L77 L83 L89 L95 L101 L107 L113 L12 L119 L125">
    <cfRule type="expression" dxfId="8876" priority="1195" stopIfTrue="1">
      <formula>$S12=1</formula>
    </cfRule>
    <cfRule type="expression" dxfId="8875" priority="1196" stopIfTrue="1">
      <formula>$S12=0</formula>
    </cfRule>
  </conditionalFormatting>
  <conditionalFormatting sqref="M18 M24 M33 M12 M40 M46 M52 M58 M65 M71 M77 M83 M89 M95 M101 M107 M113 M119 M125">
    <cfRule type="expression" dxfId="8874" priority="1197" stopIfTrue="1">
      <formula>$T12=1</formula>
    </cfRule>
    <cfRule type="expression" dxfId="8873" priority="1198" stopIfTrue="1">
      <formula>$T12=0</formula>
    </cfRule>
  </conditionalFormatting>
  <conditionalFormatting sqref="L18 L24 L33 L40 L46 L52 L58 L65 L71 L77 L83 L89 L95 L101 L107 L113 L12 L119 L125">
    <cfRule type="expression" dxfId="8872" priority="1173" stopIfTrue="1">
      <formula>$S12=1</formula>
    </cfRule>
    <cfRule type="expression" dxfId="8871" priority="1174" stopIfTrue="1">
      <formula>$S12=0</formula>
    </cfRule>
  </conditionalFormatting>
  <conditionalFormatting sqref="M18 M24 M33 M12 M40 M46 M52 M58 M65 M71 M77 M83 M89 M95 M101 M107 M113 M119 M125">
    <cfRule type="expression" dxfId="8870" priority="1171" stopIfTrue="1">
      <formula>$T12=1</formula>
    </cfRule>
    <cfRule type="expression" dxfId="8869" priority="1172" stopIfTrue="1">
      <formula>$T12=0</formula>
    </cfRule>
  </conditionalFormatting>
  <conditionalFormatting sqref="L18 L24 L33 L40 L46 L52 L58 L65 L71 L77 L83 L89 L95 L101 L107 L113 L12 L119 L125">
    <cfRule type="expression" dxfId="8868" priority="1157" stopIfTrue="1">
      <formula>$S12=1</formula>
    </cfRule>
    <cfRule type="expression" dxfId="8867" priority="1158" stopIfTrue="1">
      <formula>$S12=0</formula>
    </cfRule>
  </conditionalFormatting>
  <conditionalFormatting sqref="M18 M24 M33 M12 M40 M46 M52 M58 M65 M71 M77 M83 M89 M95 M101 M107 M113 M119 M125">
    <cfRule type="expression" dxfId="8866" priority="1155" stopIfTrue="1">
      <formula>$T12=1</formula>
    </cfRule>
    <cfRule type="expression" dxfId="8865" priority="1156" stopIfTrue="1">
      <formula>$T12=0</formula>
    </cfRule>
  </conditionalFormatting>
  <conditionalFormatting sqref="L18 L24 L33 L40 L46 L52 L58 L65 L71 L77 L83 L89 L95 L101 L107 L113 L12 L119 L125">
    <cfRule type="expression" dxfId="8864" priority="1140" stopIfTrue="1">
      <formula>$S12=1</formula>
    </cfRule>
    <cfRule type="expression" dxfId="8863" priority="1141" stopIfTrue="1">
      <formula>$S12=0</formula>
    </cfRule>
  </conditionalFormatting>
  <conditionalFormatting sqref="M18 M24 M33 M12 M40 M46 M52 M58 M65 M71 M77 M83 M89 M95 M101 M107 M113 M119 M125">
    <cfRule type="expression" dxfId="8862" priority="1138" stopIfTrue="1">
      <formula>$T12=1</formula>
    </cfRule>
    <cfRule type="expression" dxfId="8861" priority="1139" stopIfTrue="1">
      <formula>$T12=0</formula>
    </cfRule>
  </conditionalFormatting>
  <conditionalFormatting sqref="L18 L24 L33 L40 L46 L52 L58 L65 L71 L77 L83 L89 L95 L101 L107 L113 L119 L125">
    <cfRule type="expression" dxfId="8860" priority="1078" stopIfTrue="1">
      <formula>$S18=1</formula>
    </cfRule>
    <cfRule type="expression" dxfId="8859" priority="1079" stopIfTrue="1">
      <formula>$S18=0</formula>
    </cfRule>
  </conditionalFormatting>
  <conditionalFormatting sqref="M18 M24 M33 M40 M46 M52 M58 M65 M71 M77 M83 M89 M95 M101 M107 M113 M119 M125">
    <cfRule type="expression" dxfId="8858" priority="1076" stopIfTrue="1">
      <formula>$T18=1</formula>
    </cfRule>
    <cfRule type="expression" dxfId="8857" priority="1077" stopIfTrue="1">
      <formula>$T18=0</formula>
    </cfRule>
  </conditionalFormatting>
  <conditionalFormatting sqref="L18 L24 L33 L40 L46 L52 L58 L65 L71 L77 L83 L89 L95 L101 L107 L113 L119 L125">
    <cfRule type="expression" dxfId="8856" priority="1062" stopIfTrue="1">
      <formula>$S18=1</formula>
    </cfRule>
    <cfRule type="expression" dxfId="8855" priority="1063" stopIfTrue="1">
      <formula>$S18=0</formula>
    </cfRule>
  </conditionalFormatting>
  <conditionalFormatting sqref="M18 M24 M33 M40 M46 M52 M58 M65 M71 M77 M83 M89 M95 M101 M107 M113 M119 M125">
    <cfRule type="expression" dxfId="8854" priority="1060" stopIfTrue="1">
      <formula>$T18=1</formula>
    </cfRule>
    <cfRule type="expression" dxfId="8853" priority="1061" stopIfTrue="1">
      <formula>$T18=0</formula>
    </cfRule>
  </conditionalFormatting>
  <conditionalFormatting sqref="M18 M24 M33 M40 M46 M52 M58 M66 M72 M78 M84 M90 M96 M102 M108 M114 M120 M126">
    <cfRule type="expression" dxfId="8852" priority="1046" stopIfTrue="1">
      <formula>$T18=1</formula>
    </cfRule>
    <cfRule type="expression" dxfId="8851" priority="1047" stopIfTrue="1">
      <formula>$T18=0</formula>
    </cfRule>
  </conditionalFormatting>
  <conditionalFormatting sqref="L18">
    <cfRule type="expression" dxfId="8850" priority="1044">
      <formula>$S$18=0</formula>
    </cfRule>
    <cfRule type="expression" dxfId="8849" priority="1045">
      <formula>$S$18=1</formula>
    </cfRule>
  </conditionalFormatting>
  <conditionalFormatting sqref="L24">
    <cfRule type="expression" dxfId="8848" priority="1042">
      <formula>$S$24=1</formula>
    </cfRule>
    <cfRule type="expression" dxfId="8847" priority="1043">
      <formula>$S$24=0</formula>
    </cfRule>
  </conditionalFormatting>
  <conditionalFormatting sqref="L33">
    <cfRule type="expression" dxfId="8846" priority="1040">
      <formula>$S$33=1</formula>
    </cfRule>
    <cfRule type="expression" dxfId="8845" priority="1041">
      <formula>$S$33=0</formula>
    </cfRule>
  </conditionalFormatting>
  <conditionalFormatting sqref="L40">
    <cfRule type="expression" dxfId="8844" priority="1038">
      <formula>$S$40=1</formula>
    </cfRule>
    <cfRule type="expression" dxfId="8843" priority="1039">
      <formula>$S$40=0</formula>
    </cfRule>
  </conditionalFormatting>
  <conditionalFormatting sqref="L18 L24 L33 L40 L46 L52 L58 L66 L72 L78 L84 L90 L96 L102 L108 L114 L120 L126">
    <cfRule type="expression" dxfId="8842" priority="1036" stopIfTrue="1">
      <formula>$S18=1</formula>
    </cfRule>
    <cfRule type="expression" dxfId="8841" priority="1037" stopIfTrue="1">
      <formula>$S18=0</formula>
    </cfRule>
  </conditionalFormatting>
  <conditionalFormatting sqref="L18 L24 L33 L40 L46 L52 L58 L66 L72 L78 L84 L90 L96 L102 L108 L114 L120 L126">
    <cfRule type="expression" dxfId="8840" priority="1034" stopIfTrue="1">
      <formula>$S18=1</formula>
    </cfRule>
    <cfRule type="expression" dxfId="8839" priority="1035" stopIfTrue="1">
      <formula>$S18=0</formula>
    </cfRule>
  </conditionalFormatting>
  <conditionalFormatting sqref="K13:K14">
    <cfRule type="expression" dxfId="8838" priority="674" stopIfTrue="1">
      <formula>LEFT(K13,1)="5"</formula>
    </cfRule>
    <cfRule type="expression" dxfId="8837" priority="675" stopIfTrue="1">
      <formula>LEFT(K13,1)="4"</formula>
    </cfRule>
    <cfRule type="expression" dxfId="8836" priority="676" stopIfTrue="1">
      <formula>OR(LEFT(K13,1)="3",LEFT(K13,1)="2")</formula>
    </cfRule>
  </conditionalFormatting>
  <conditionalFormatting sqref="K13:K14">
    <cfRule type="expression" dxfId="8835" priority="671" stopIfTrue="1">
      <formula>LEFT(K13,1)="5"</formula>
    </cfRule>
    <cfRule type="expression" dxfId="8834" priority="672" stopIfTrue="1">
      <formula>LEFT(K13,1)="4"</formula>
    </cfRule>
    <cfRule type="expression" dxfId="8833" priority="673" stopIfTrue="1">
      <formula>OR(LEFT(K13,1)="3",LEFT(K13,1)="2")</formula>
    </cfRule>
  </conditionalFormatting>
  <conditionalFormatting sqref="K13:K14">
    <cfRule type="expression" dxfId="8832" priority="668" stopIfTrue="1">
      <formula>LEFT(K13,1)="5"</formula>
    </cfRule>
    <cfRule type="expression" dxfId="8831" priority="669" stopIfTrue="1">
      <formula>LEFT(K13,1)="4"</formula>
    </cfRule>
    <cfRule type="expression" dxfId="8830" priority="670" stopIfTrue="1">
      <formula>OR(LEFT(K13,1)="3",LEFT(K13,1)="2")</formula>
    </cfRule>
  </conditionalFormatting>
  <conditionalFormatting sqref="K19:K20">
    <cfRule type="expression" dxfId="8829" priority="656" stopIfTrue="1">
      <formula>LEFT(K19,1)="5"</formula>
    </cfRule>
    <cfRule type="expression" dxfId="8828" priority="657" stopIfTrue="1">
      <formula>LEFT(K19,1)="4"</formula>
    </cfRule>
    <cfRule type="expression" dxfId="8827" priority="658" stopIfTrue="1">
      <formula>OR(LEFT(K19,1)="3",LEFT(K19,1)="2")</formula>
    </cfRule>
  </conditionalFormatting>
  <conditionalFormatting sqref="K19:K20">
    <cfRule type="expression" dxfId="8826" priority="653" stopIfTrue="1">
      <formula>LEFT(K19,1)="5"</formula>
    </cfRule>
    <cfRule type="expression" dxfId="8825" priority="654" stopIfTrue="1">
      <formula>LEFT(K19,1)="4"</formula>
    </cfRule>
    <cfRule type="expression" dxfId="8824" priority="655" stopIfTrue="1">
      <formula>OR(LEFT(K19,1)="3",LEFT(K19,1)="2")</formula>
    </cfRule>
  </conditionalFormatting>
  <conditionalFormatting sqref="K19:K20">
    <cfRule type="expression" dxfId="8823" priority="650" stopIfTrue="1">
      <formula>LEFT(K19,1)="5"</formula>
    </cfRule>
    <cfRule type="expression" dxfId="8822" priority="651" stopIfTrue="1">
      <formula>LEFT(K19,1)="4"</formula>
    </cfRule>
    <cfRule type="expression" dxfId="8821" priority="652" stopIfTrue="1">
      <formula>OR(LEFT(K19,1)="3",LEFT(K19,1)="2")</formula>
    </cfRule>
  </conditionalFormatting>
  <conditionalFormatting sqref="K21">
    <cfRule type="expression" dxfId="8820" priority="647" stopIfTrue="1">
      <formula>LEFT(K21,1)="5"</formula>
    </cfRule>
    <cfRule type="expression" dxfId="8819" priority="648" stopIfTrue="1">
      <formula>LEFT(K21,1)="4"</formula>
    </cfRule>
    <cfRule type="expression" dxfId="8818" priority="649" stopIfTrue="1">
      <formula>OR(LEFT(K21,1)="3",LEFT(K21,1)="2")</formula>
    </cfRule>
  </conditionalFormatting>
  <conditionalFormatting sqref="AI34:AI36 K34:K36 K38">
    <cfRule type="expression" dxfId="8817" priority="635" stopIfTrue="1">
      <formula>LEFT(K34,1)="5"</formula>
    </cfRule>
    <cfRule type="expression" dxfId="8816" priority="636" stopIfTrue="1">
      <formula>LEFT(K34,1)="4"</formula>
    </cfRule>
    <cfRule type="expression" dxfId="8815" priority="637" stopIfTrue="1">
      <formula>OR(LEFT(K34,1)="3",LEFT(K34,1)="2")</formula>
    </cfRule>
  </conditionalFormatting>
  <conditionalFormatting sqref="K41">
    <cfRule type="expression" dxfId="8814" priority="632" stopIfTrue="1">
      <formula>LEFT(K41,1)="5"</formula>
    </cfRule>
    <cfRule type="expression" dxfId="8813" priority="633" stopIfTrue="1">
      <formula>LEFT(K41,1)="4"</formula>
    </cfRule>
    <cfRule type="expression" dxfId="8812" priority="634" stopIfTrue="1">
      <formula>OR(LEFT(K41,1)="3",LEFT(K41,1)="2")</formula>
    </cfRule>
  </conditionalFormatting>
  <conditionalFormatting sqref="K41">
    <cfRule type="expression" dxfId="8811" priority="629" stopIfTrue="1">
      <formula>LEFT(K41,1)="5"</formula>
    </cfRule>
    <cfRule type="expression" dxfId="8810" priority="630" stopIfTrue="1">
      <formula>LEFT(K41,1)="4"</formula>
    </cfRule>
    <cfRule type="expression" dxfId="8809" priority="631" stopIfTrue="1">
      <formula>OR(LEFT(K41,1)="3",LEFT(K41,1)="2")</formula>
    </cfRule>
  </conditionalFormatting>
  <conditionalFormatting sqref="K41">
    <cfRule type="expression" dxfId="8808" priority="626" stopIfTrue="1">
      <formula>LEFT(K41,1)="5"</formula>
    </cfRule>
    <cfRule type="expression" dxfId="8807" priority="627" stopIfTrue="1">
      <formula>LEFT(K41,1)="4"</formula>
    </cfRule>
    <cfRule type="expression" dxfId="8806" priority="628" stopIfTrue="1">
      <formula>OR(LEFT(K41,1)="3",LEFT(K41,1)="2")</formula>
    </cfRule>
  </conditionalFormatting>
  <conditionalFormatting sqref="K47:K49">
    <cfRule type="expression" dxfId="8805" priority="623" stopIfTrue="1">
      <formula>LEFT(K47,1)="5"</formula>
    </cfRule>
    <cfRule type="expression" dxfId="8804" priority="624" stopIfTrue="1">
      <formula>LEFT(K47,1)="4"</formula>
    </cfRule>
    <cfRule type="expression" dxfId="8803" priority="625" stopIfTrue="1">
      <formula>OR(LEFT(K47,1)="3",LEFT(K47,1)="2")</formula>
    </cfRule>
  </conditionalFormatting>
  <conditionalFormatting sqref="K47:K49">
    <cfRule type="expression" dxfId="8802" priority="620" stopIfTrue="1">
      <formula>LEFT(K47,1)="5"</formula>
    </cfRule>
    <cfRule type="expression" dxfId="8801" priority="621" stopIfTrue="1">
      <formula>LEFT(K47,1)="4"</formula>
    </cfRule>
    <cfRule type="expression" dxfId="8800" priority="622" stopIfTrue="1">
      <formula>OR(LEFT(K47,1)="3",LEFT(K47,1)="2")</formula>
    </cfRule>
  </conditionalFormatting>
  <conditionalFormatting sqref="K47:K49">
    <cfRule type="expression" dxfId="8799" priority="617" stopIfTrue="1">
      <formula>LEFT(K47,1)="5"</formula>
    </cfRule>
    <cfRule type="expression" dxfId="8798" priority="618" stopIfTrue="1">
      <formula>LEFT(K47,1)="4"</formula>
    </cfRule>
    <cfRule type="expression" dxfId="8797" priority="619" stopIfTrue="1">
      <formula>OR(LEFT(K47,1)="3",LEFT(K47,1)="2")</formula>
    </cfRule>
  </conditionalFormatting>
  <conditionalFormatting sqref="K67">
    <cfRule type="expression" dxfId="8796" priority="596" stopIfTrue="1">
      <formula>LEFT(K67,1)="5"</formula>
    </cfRule>
    <cfRule type="expression" dxfId="8795" priority="597" stopIfTrue="1">
      <formula>LEFT(K67,1)="4"</formula>
    </cfRule>
    <cfRule type="expression" dxfId="8794" priority="598" stopIfTrue="1">
      <formula>OR(LEFT(K67,1)="3",LEFT(K67,1)="2")</formula>
    </cfRule>
  </conditionalFormatting>
  <conditionalFormatting sqref="K67">
    <cfRule type="expression" dxfId="8793" priority="593" stopIfTrue="1">
      <formula>LEFT(K67,1)="5"</formula>
    </cfRule>
    <cfRule type="expression" dxfId="8792" priority="594" stopIfTrue="1">
      <formula>LEFT(K67,1)="4"</formula>
    </cfRule>
    <cfRule type="expression" dxfId="8791" priority="595" stopIfTrue="1">
      <formula>OR(LEFT(K67,1)="3",LEFT(K67,1)="2")</formula>
    </cfRule>
  </conditionalFormatting>
  <conditionalFormatting sqref="K67">
    <cfRule type="expression" dxfId="8790" priority="590" stopIfTrue="1">
      <formula>LEFT(K67,1)="5"</formula>
    </cfRule>
    <cfRule type="expression" dxfId="8789" priority="591" stopIfTrue="1">
      <formula>LEFT(K67,1)="4"</formula>
    </cfRule>
    <cfRule type="expression" dxfId="8788" priority="592" stopIfTrue="1">
      <formula>OR(LEFT(K67,1)="3",LEFT(K67,1)="2")</formula>
    </cfRule>
  </conditionalFormatting>
  <conditionalFormatting sqref="K103:K106">
    <cfRule type="expression" dxfId="8787" priority="557" stopIfTrue="1">
      <formula>LEFT(K103,1)="5"</formula>
    </cfRule>
    <cfRule type="expression" dxfId="8786" priority="558" stopIfTrue="1">
      <formula>LEFT(K103,1)="4"</formula>
    </cfRule>
    <cfRule type="expression" dxfId="8785" priority="559" stopIfTrue="1">
      <formula>OR(LEFT(K103,1)="3",LEFT(K103,1)="2")</formula>
    </cfRule>
  </conditionalFormatting>
  <conditionalFormatting sqref="K103:K106">
    <cfRule type="expression" dxfId="8784" priority="554" stopIfTrue="1">
      <formula>LEFT(K103,1)="5"</formula>
    </cfRule>
    <cfRule type="expression" dxfId="8783" priority="555" stopIfTrue="1">
      <formula>LEFT(K103,1)="4"</formula>
    </cfRule>
    <cfRule type="expression" dxfId="8782" priority="556" stopIfTrue="1">
      <formula>OR(LEFT(K103,1)="3",LEFT(K103,1)="2")</formula>
    </cfRule>
  </conditionalFormatting>
  <conditionalFormatting sqref="K103:K106">
    <cfRule type="expression" dxfId="8781" priority="551" stopIfTrue="1">
      <formula>LEFT(K103,1)="5"</formula>
    </cfRule>
    <cfRule type="expression" dxfId="8780" priority="552" stopIfTrue="1">
      <formula>LEFT(K103,1)="4"</formula>
    </cfRule>
    <cfRule type="expression" dxfId="8779" priority="553" stopIfTrue="1">
      <formula>OR(LEFT(K103,1)="3",LEFT(K103,1)="2")</formula>
    </cfRule>
  </conditionalFormatting>
  <conditionalFormatting sqref="K109">
    <cfRule type="expression" dxfId="8778" priority="548" stopIfTrue="1">
      <formula>LEFT(K109,1)="5"</formula>
    </cfRule>
    <cfRule type="expression" dxfId="8777" priority="549" stopIfTrue="1">
      <formula>LEFT(K109,1)="4"</formula>
    </cfRule>
    <cfRule type="expression" dxfId="8776" priority="550" stopIfTrue="1">
      <formula>OR(LEFT(K109,1)="3",LEFT(K109,1)="2")</formula>
    </cfRule>
  </conditionalFormatting>
  <conditionalFormatting sqref="K109">
    <cfRule type="expression" dxfId="8775" priority="545" stopIfTrue="1">
      <formula>LEFT(K109,1)="5"</formula>
    </cfRule>
    <cfRule type="expression" dxfId="8774" priority="546" stopIfTrue="1">
      <formula>LEFT(K109,1)="4"</formula>
    </cfRule>
    <cfRule type="expression" dxfId="8773" priority="547" stopIfTrue="1">
      <formula>OR(LEFT(K109,1)="3",LEFT(K109,1)="2")</formula>
    </cfRule>
  </conditionalFormatting>
  <conditionalFormatting sqref="K109">
    <cfRule type="expression" dxfId="8772" priority="542" stopIfTrue="1">
      <formula>LEFT(K109,1)="5"</formula>
    </cfRule>
    <cfRule type="expression" dxfId="8771" priority="543" stopIfTrue="1">
      <formula>LEFT(K109,1)="4"</formula>
    </cfRule>
    <cfRule type="expression" dxfId="8770" priority="544" stopIfTrue="1">
      <formula>OR(LEFT(K109,1)="3",LEFT(K109,1)="2")</formula>
    </cfRule>
  </conditionalFormatting>
  <conditionalFormatting sqref="K115">
    <cfRule type="expression" dxfId="8769" priority="539" stopIfTrue="1">
      <formula>LEFT(K115,1)="5"</formula>
    </cfRule>
    <cfRule type="expression" dxfId="8768" priority="540" stopIfTrue="1">
      <formula>LEFT(K115,1)="4"</formula>
    </cfRule>
    <cfRule type="expression" dxfId="8767" priority="541" stopIfTrue="1">
      <formula>OR(LEFT(K115,1)="3",LEFT(K115,1)="2")</formula>
    </cfRule>
  </conditionalFormatting>
  <conditionalFormatting sqref="K115">
    <cfRule type="expression" dxfId="8766" priority="536" stopIfTrue="1">
      <formula>LEFT(K115,1)="5"</formula>
    </cfRule>
    <cfRule type="expression" dxfId="8765" priority="537" stopIfTrue="1">
      <formula>LEFT(K115,1)="4"</formula>
    </cfRule>
    <cfRule type="expression" dxfId="8764" priority="538" stopIfTrue="1">
      <formula>OR(LEFT(K115,1)="3",LEFT(K115,1)="2")</formula>
    </cfRule>
  </conditionalFormatting>
  <conditionalFormatting sqref="K115">
    <cfRule type="expression" dxfId="8763" priority="533" stopIfTrue="1">
      <formula>LEFT(K115,1)="5"</formula>
    </cfRule>
    <cfRule type="expression" dxfId="8762" priority="534" stopIfTrue="1">
      <formula>LEFT(K115,1)="4"</formula>
    </cfRule>
    <cfRule type="expression" dxfId="8761" priority="535" stopIfTrue="1">
      <formula>OR(LEFT(K115,1)="3",LEFT(K115,1)="2")</formula>
    </cfRule>
  </conditionalFormatting>
  <conditionalFormatting sqref="K127">
    <cfRule type="expression" dxfId="8760" priority="530" stopIfTrue="1">
      <formula>LEFT(K127,1)="5"</formula>
    </cfRule>
    <cfRule type="expression" dxfId="8759" priority="531" stopIfTrue="1">
      <formula>LEFT(K127,1)="4"</formula>
    </cfRule>
    <cfRule type="expression" dxfId="8758" priority="532" stopIfTrue="1">
      <formula>OR(LEFT(K127,1)="3",LEFT(K127,1)="2")</formula>
    </cfRule>
  </conditionalFormatting>
  <conditionalFormatting sqref="K127">
    <cfRule type="expression" dxfId="8757" priority="527" stopIfTrue="1">
      <formula>LEFT(K127,1)="5"</formula>
    </cfRule>
    <cfRule type="expression" dxfId="8756" priority="528" stopIfTrue="1">
      <formula>LEFT(K127,1)="4"</formula>
    </cfRule>
    <cfRule type="expression" dxfId="8755" priority="529" stopIfTrue="1">
      <formula>OR(LEFT(K127,1)="3",LEFT(K127,1)="2")</formula>
    </cfRule>
  </conditionalFormatting>
  <conditionalFormatting sqref="K127">
    <cfRule type="expression" dxfId="8754" priority="524" stopIfTrue="1">
      <formula>LEFT(K127,1)="5"</formula>
    </cfRule>
    <cfRule type="expression" dxfId="8753" priority="525" stopIfTrue="1">
      <formula>LEFT(K127,1)="4"</formula>
    </cfRule>
    <cfRule type="expression" dxfId="8752" priority="526" stopIfTrue="1">
      <formula>OR(LEFT(K127,1)="3",LEFT(K127,1)="2")</formula>
    </cfRule>
  </conditionalFormatting>
  <conditionalFormatting sqref="K128:K132">
    <cfRule type="expression" dxfId="8751" priority="521" stopIfTrue="1">
      <formula>LEFT(K128,1)="5"</formula>
    </cfRule>
    <cfRule type="expression" dxfId="8750" priority="522" stopIfTrue="1">
      <formula>LEFT(K128,1)="4"</formula>
    </cfRule>
    <cfRule type="expression" dxfId="8749" priority="523" stopIfTrue="1">
      <formula>OR(LEFT(K128,1)="3",LEFT(K128,1)="2")</formula>
    </cfRule>
  </conditionalFormatting>
  <conditionalFormatting sqref="K25:K30">
    <cfRule type="expression" dxfId="8748" priority="418" stopIfTrue="1">
      <formula>LEFT(K25,1)="5"</formula>
    </cfRule>
    <cfRule type="expression" dxfId="8747" priority="419" stopIfTrue="1">
      <formula>LEFT(K25,1)="4"</formula>
    </cfRule>
    <cfRule type="expression" dxfId="8746" priority="420" stopIfTrue="1">
      <formula>OR(LEFT(K25,1)="3",LEFT(K25,1)="2")</formula>
    </cfRule>
  </conditionalFormatting>
  <conditionalFormatting sqref="K25:K30">
    <cfRule type="expression" dxfId="8745" priority="415" stopIfTrue="1">
      <formula>LEFT(K25,1)="5"</formula>
    </cfRule>
    <cfRule type="expression" dxfId="8744" priority="416" stopIfTrue="1">
      <formula>LEFT(K25,1)="4"</formula>
    </cfRule>
    <cfRule type="expression" dxfId="8743" priority="417" stopIfTrue="1">
      <formula>OR(LEFT(K25,1)="3",LEFT(K25,1)="2")</formula>
    </cfRule>
  </conditionalFormatting>
  <conditionalFormatting sqref="K25:K30">
    <cfRule type="expression" dxfId="8742" priority="412" stopIfTrue="1">
      <formula>LEFT(K25,1)="5"</formula>
    </cfRule>
    <cfRule type="expression" dxfId="8741" priority="413" stopIfTrue="1">
      <formula>LEFT(K25,1)="4"</formula>
    </cfRule>
    <cfRule type="expression" dxfId="8740" priority="414" stopIfTrue="1">
      <formula>OR(LEFT(K25,1)="3",LEFT(K25,1)="2")</formula>
    </cfRule>
  </conditionalFormatting>
  <conditionalFormatting sqref="N133:P133 R133 K133">
    <cfRule type="expression" dxfId="8739" priority="405" stopIfTrue="1">
      <formula>LEFT(K133,1)="5"</formula>
    </cfRule>
    <cfRule type="expression" dxfId="8738" priority="406" stopIfTrue="1">
      <formula>LEFT(K133,1)="4"</formula>
    </cfRule>
    <cfRule type="expression" dxfId="8737" priority="407" stopIfTrue="1">
      <formula>OR(LEFT(K133,1)="3",LEFT(K133,1)="2")</formula>
    </cfRule>
  </conditionalFormatting>
  <conditionalFormatting sqref="K15">
    <cfRule type="expression" dxfId="8736" priority="376" stopIfTrue="1">
      <formula>LEFT(K15,1)="5"</formula>
    </cfRule>
    <cfRule type="expression" dxfId="8735" priority="377" stopIfTrue="1">
      <formula>LEFT(K15,1)="4"</formula>
    </cfRule>
    <cfRule type="expression" dxfId="8734" priority="378" stopIfTrue="1">
      <formula>OR(LEFT(K15,1)="3",LEFT(K15,1)="2")</formula>
    </cfRule>
  </conditionalFormatting>
  <conditionalFormatting sqref="K15">
    <cfRule type="expression" dxfId="8733" priority="373" stopIfTrue="1">
      <formula>LEFT(K15,1)="5"</formula>
    </cfRule>
    <cfRule type="expression" dxfId="8732" priority="374" stopIfTrue="1">
      <formula>LEFT(K15,1)="4"</formula>
    </cfRule>
    <cfRule type="expression" dxfId="8731" priority="375" stopIfTrue="1">
      <formula>OR(LEFT(K15,1)="3",LEFT(K15,1)="2")</formula>
    </cfRule>
  </conditionalFormatting>
  <conditionalFormatting sqref="K15">
    <cfRule type="expression" dxfId="8730" priority="370" stopIfTrue="1">
      <formula>LEFT(K15,1)="5"</formula>
    </cfRule>
    <cfRule type="expression" dxfId="8729" priority="371" stopIfTrue="1">
      <formula>LEFT(K15,1)="4"</formula>
    </cfRule>
    <cfRule type="expression" dxfId="8728" priority="372" stopIfTrue="1">
      <formula>OR(LEFT(K15,1)="3",LEFT(K15,1)="2")</formula>
    </cfRule>
  </conditionalFormatting>
  <conditionalFormatting sqref="AI22 K22">
    <cfRule type="expression" dxfId="8727" priority="367" stopIfTrue="1">
      <formula>LEFT(K22,1)="5"</formula>
    </cfRule>
    <cfRule type="expression" dxfId="8726" priority="368" stopIfTrue="1">
      <formula>LEFT(K22,1)="4"</formula>
    </cfRule>
    <cfRule type="expression" dxfId="8725" priority="369" stopIfTrue="1">
      <formula>OR(LEFT(K22,1)="3",LEFT(K22,1)="2")</formula>
    </cfRule>
  </conditionalFormatting>
  <conditionalFormatting sqref="AI37 K37">
    <cfRule type="expression" dxfId="8724" priority="364" stopIfTrue="1">
      <formula>LEFT(K37,1)="5"</formula>
    </cfRule>
    <cfRule type="expression" dxfId="8723" priority="365" stopIfTrue="1">
      <formula>LEFT(K37,1)="4"</formula>
    </cfRule>
    <cfRule type="expression" dxfId="8722" priority="366" stopIfTrue="1">
      <formula>OR(LEFT(K37,1)="3",LEFT(K37,1)="2")</formula>
    </cfRule>
  </conditionalFormatting>
  <conditionalFormatting sqref="K133 AI133">
    <cfRule type="expression" dxfId="8721" priority="361" stopIfTrue="1">
      <formula>LEFT(K133,1)="5"</formula>
    </cfRule>
    <cfRule type="expression" dxfId="8720" priority="362" stopIfTrue="1">
      <formula>LEFT(K133,1)="4"</formula>
    </cfRule>
    <cfRule type="expression" dxfId="8719" priority="363" stopIfTrue="1">
      <formula>OR(LEFT(K133,1)="3",LEFT(K133,1)="2")</formula>
    </cfRule>
  </conditionalFormatting>
  <conditionalFormatting sqref="K53:K55">
    <cfRule type="expression" dxfId="8718" priority="358" stopIfTrue="1">
      <formula>LEFT(K53,1)="5"</formula>
    </cfRule>
    <cfRule type="expression" dxfId="8717" priority="359" stopIfTrue="1">
      <formula>LEFT(K53,1)="4"</formula>
    </cfRule>
    <cfRule type="expression" dxfId="8716" priority="360" stopIfTrue="1">
      <formula>OR(LEFT(K53,1)="3",LEFT(K53,1)="2")</formula>
    </cfRule>
  </conditionalFormatting>
  <conditionalFormatting sqref="K53:K55">
    <cfRule type="expression" dxfId="8715" priority="355" stopIfTrue="1">
      <formula>LEFT(K53,1)="5"</formula>
    </cfRule>
    <cfRule type="expression" dxfId="8714" priority="356" stopIfTrue="1">
      <formula>LEFT(K53,1)="4"</formula>
    </cfRule>
    <cfRule type="expression" dxfId="8713" priority="357" stopIfTrue="1">
      <formula>OR(LEFT(K53,1)="3",LEFT(K53,1)="2")</formula>
    </cfRule>
  </conditionalFormatting>
  <conditionalFormatting sqref="K53:K55">
    <cfRule type="expression" dxfId="8712" priority="352" stopIfTrue="1">
      <formula>LEFT(K53,1)="5"</formula>
    </cfRule>
    <cfRule type="expression" dxfId="8711" priority="353" stopIfTrue="1">
      <formula>LEFT(K53,1)="4"</formula>
    </cfRule>
    <cfRule type="expression" dxfId="8710" priority="354" stopIfTrue="1">
      <formula>OR(LEFT(K53,1)="3",LEFT(K53,1)="2")</formula>
    </cfRule>
  </conditionalFormatting>
  <conditionalFormatting sqref="K59:K64">
    <cfRule type="expression" dxfId="8709" priority="349" stopIfTrue="1">
      <formula>LEFT(K59,1)="5"</formula>
    </cfRule>
    <cfRule type="expression" dxfId="8708" priority="350" stopIfTrue="1">
      <formula>LEFT(K59,1)="4"</formula>
    </cfRule>
    <cfRule type="expression" dxfId="8707" priority="351" stopIfTrue="1">
      <formula>OR(LEFT(K59,1)="3",LEFT(K59,1)="2")</formula>
    </cfRule>
  </conditionalFormatting>
  <conditionalFormatting sqref="K59:K64">
    <cfRule type="expression" dxfId="8706" priority="346" stopIfTrue="1">
      <formula>LEFT(K59,1)="5"</formula>
    </cfRule>
    <cfRule type="expression" dxfId="8705" priority="347" stopIfTrue="1">
      <formula>LEFT(K59,1)="4"</formula>
    </cfRule>
    <cfRule type="expression" dxfId="8704" priority="348" stopIfTrue="1">
      <formula>OR(LEFT(K59,1)="3",LEFT(K59,1)="2")</formula>
    </cfRule>
  </conditionalFormatting>
  <conditionalFormatting sqref="K59:K64">
    <cfRule type="expression" dxfId="8703" priority="343" stopIfTrue="1">
      <formula>LEFT(K59,1)="5"</formula>
    </cfRule>
    <cfRule type="expression" dxfId="8702" priority="344" stopIfTrue="1">
      <formula>LEFT(K59,1)="4"</formula>
    </cfRule>
    <cfRule type="expression" dxfId="8701" priority="345" stopIfTrue="1">
      <formula>OR(LEFT(K59,1)="3",LEFT(K59,1)="2")</formula>
    </cfRule>
  </conditionalFormatting>
  <conditionalFormatting sqref="K93">
    <cfRule type="expression" dxfId="8700" priority="340" stopIfTrue="1">
      <formula>LEFT(K93,1)="5"</formula>
    </cfRule>
    <cfRule type="expression" dxfId="8699" priority="341" stopIfTrue="1">
      <formula>LEFT(K93,1)="4"</formula>
    </cfRule>
    <cfRule type="expression" dxfId="8698" priority="342" stopIfTrue="1">
      <formula>OR(LEFT(K93,1)="3",LEFT(K93,1)="2")</formula>
    </cfRule>
  </conditionalFormatting>
  <conditionalFormatting sqref="K93">
    <cfRule type="expression" dxfId="8697" priority="337" stopIfTrue="1">
      <formula>LEFT(K93,1)="5"</formula>
    </cfRule>
    <cfRule type="expression" dxfId="8696" priority="338" stopIfTrue="1">
      <formula>LEFT(K93,1)="4"</formula>
    </cfRule>
    <cfRule type="expression" dxfId="8695" priority="339" stopIfTrue="1">
      <formula>OR(LEFT(K93,1)="3",LEFT(K93,1)="2")</formula>
    </cfRule>
  </conditionalFormatting>
  <conditionalFormatting sqref="K93">
    <cfRule type="expression" dxfId="8694" priority="334" stopIfTrue="1">
      <formula>LEFT(K93,1)="5"</formula>
    </cfRule>
    <cfRule type="expression" dxfId="8693" priority="335" stopIfTrue="1">
      <formula>LEFT(K93,1)="4"</formula>
    </cfRule>
    <cfRule type="expression" dxfId="8692" priority="336" stopIfTrue="1">
      <formula>OR(LEFT(K93,1)="3",LEFT(K93,1)="2")</formula>
    </cfRule>
  </conditionalFormatting>
  <conditionalFormatting sqref="K91">
    <cfRule type="expression" dxfId="8691" priority="331" stopIfTrue="1">
      <formula>LEFT(K91,1)="5"</formula>
    </cfRule>
    <cfRule type="expression" dxfId="8690" priority="332" stopIfTrue="1">
      <formula>LEFT(K91,1)="4"</formula>
    </cfRule>
    <cfRule type="expression" dxfId="8689" priority="333" stopIfTrue="1">
      <formula>OR(LEFT(K91,1)="3",LEFT(K91,1)="2")</formula>
    </cfRule>
  </conditionalFormatting>
  <conditionalFormatting sqref="K91">
    <cfRule type="expression" dxfId="8688" priority="328" stopIfTrue="1">
      <formula>LEFT(K91,1)="5"</formula>
    </cfRule>
    <cfRule type="expression" dxfId="8687" priority="329" stopIfTrue="1">
      <formula>LEFT(K91,1)="4"</formula>
    </cfRule>
    <cfRule type="expression" dxfId="8686" priority="330" stopIfTrue="1">
      <formula>OR(LEFT(K91,1)="3",LEFT(K91,1)="2")</formula>
    </cfRule>
  </conditionalFormatting>
  <conditionalFormatting sqref="K91">
    <cfRule type="expression" dxfId="8685" priority="325" stopIfTrue="1">
      <formula>LEFT(K91,1)="5"</formula>
    </cfRule>
    <cfRule type="expression" dxfId="8684" priority="326" stopIfTrue="1">
      <formula>LEFT(K91,1)="4"</formula>
    </cfRule>
    <cfRule type="expression" dxfId="8683" priority="327" stopIfTrue="1">
      <formula>OR(LEFT(K91,1)="3",LEFT(K91,1)="2")</formula>
    </cfRule>
  </conditionalFormatting>
  <conditionalFormatting sqref="K92">
    <cfRule type="expression" dxfId="8682" priority="322" stopIfTrue="1">
      <formula>LEFT(K92,1)="5"</formula>
    </cfRule>
    <cfRule type="expression" dxfId="8681" priority="323" stopIfTrue="1">
      <formula>LEFT(K92,1)="4"</formula>
    </cfRule>
    <cfRule type="expression" dxfId="8680" priority="324" stopIfTrue="1">
      <formula>OR(LEFT(K92,1)="3",LEFT(K92,1)="2")</formula>
    </cfRule>
  </conditionalFormatting>
  <conditionalFormatting sqref="N134:P134 R134 K134">
    <cfRule type="expression" dxfId="8679" priority="315" stopIfTrue="1">
      <formula>LEFT(K134,1)="5"</formula>
    </cfRule>
    <cfRule type="expression" dxfId="8678" priority="316" stopIfTrue="1">
      <formula>LEFT(K134,1)="4"</formula>
    </cfRule>
    <cfRule type="expression" dxfId="8677" priority="317" stopIfTrue="1">
      <formula>OR(LEFT(K134,1)="3",LEFT(K134,1)="2")</formula>
    </cfRule>
  </conditionalFormatting>
  <conditionalFormatting sqref="L134">
    <cfRule type="expression" dxfId="8676" priority="318" stopIfTrue="1">
      <formula>$S134=1</formula>
    </cfRule>
    <cfRule type="expression" dxfId="8675" priority="319" stopIfTrue="1">
      <formula>$S134=0</formula>
    </cfRule>
  </conditionalFormatting>
  <conditionalFormatting sqref="M134">
    <cfRule type="expression" dxfId="8674" priority="320" stopIfTrue="1">
      <formula>$T134=1</formula>
    </cfRule>
    <cfRule type="expression" dxfId="8673" priority="321" stopIfTrue="1">
      <formula>$T134=0</formula>
    </cfRule>
  </conditionalFormatting>
  <conditionalFormatting sqref="L134">
    <cfRule type="expression" dxfId="8672" priority="313" stopIfTrue="1">
      <formula>$S134=1</formula>
    </cfRule>
    <cfRule type="expression" dxfId="8671" priority="314" stopIfTrue="1">
      <formula>$S134=0</formula>
    </cfRule>
  </conditionalFormatting>
  <conditionalFormatting sqref="M134">
    <cfRule type="expression" dxfId="8670" priority="311" stopIfTrue="1">
      <formula>$T134=1</formula>
    </cfRule>
    <cfRule type="expression" dxfId="8669" priority="312" stopIfTrue="1">
      <formula>$T134=0</formula>
    </cfRule>
  </conditionalFormatting>
  <conditionalFormatting sqref="L134">
    <cfRule type="expression" dxfId="8668" priority="309" stopIfTrue="1">
      <formula>$S134=1</formula>
    </cfRule>
    <cfRule type="expression" dxfId="8667" priority="310" stopIfTrue="1">
      <formula>$S134=0</formula>
    </cfRule>
  </conditionalFormatting>
  <conditionalFormatting sqref="M134">
    <cfRule type="expression" dxfId="8666" priority="307" stopIfTrue="1">
      <formula>$T134=1</formula>
    </cfRule>
    <cfRule type="expression" dxfId="8665" priority="308" stopIfTrue="1">
      <formula>$T134=0</formula>
    </cfRule>
  </conditionalFormatting>
  <conditionalFormatting sqref="L134">
    <cfRule type="expression" dxfId="8664" priority="305" stopIfTrue="1">
      <formula>$S134=1</formula>
    </cfRule>
    <cfRule type="expression" dxfId="8663" priority="306" stopIfTrue="1">
      <formula>$S134=0</formula>
    </cfRule>
  </conditionalFormatting>
  <conditionalFormatting sqref="M134">
    <cfRule type="expression" dxfId="8662" priority="303" stopIfTrue="1">
      <formula>$T134=1</formula>
    </cfRule>
    <cfRule type="expression" dxfId="8661" priority="304" stopIfTrue="1">
      <formula>$T134=0</formula>
    </cfRule>
  </conditionalFormatting>
  <conditionalFormatting sqref="L134">
    <cfRule type="expression" dxfId="8660" priority="301" stopIfTrue="1">
      <formula>$S134=1</formula>
    </cfRule>
    <cfRule type="expression" dxfId="8659" priority="302" stopIfTrue="1">
      <formula>$S134=0</formula>
    </cfRule>
  </conditionalFormatting>
  <conditionalFormatting sqref="M134">
    <cfRule type="expression" dxfId="8658" priority="299" stopIfTrue="1">
      <formula>$T134=1</formula>
    </cfRule>
    <cfRule type="expression" dxfId="8657" priority="300" stopIfTrue="1">
      <formula>$T134=0</formula>
    </cfRule>
  </conditionalFormatting>
  <conditionalFormatting sqref="L134">
    <cfRule type="expression" dxfId="8656" priority="297" stopIfTrue="1">
      <formula>$S134=1</formula>
    </cfRule>
    <cfRule type="expression" dxfId="8655" priority="298" stopIfTrue="1">
      <formula>$S134=0</formula>
    </cfRule>
  </conditionalFormatting>
  <conditionalFormatting sqref="M134">
    <cfRule type="expression" dxfId="8654" priority="295" stopIfTrue="1">
      <formula>$T134=1</formula>
    </cfRule>
    <cfRule type="expression" dxfId="8653" priority="296" stopIfTrue="1">
      <formula>$T134=0</formula>
    </cfRule>
  </conditionalFormatting>
  <conditionalFormatting sqref="K178:T183">
    <cfRule type="cellIs" dxfId="8652" priority="285" stopIfTrue="1" operator="equal">
      <formula>"5-Risque Intolérable"</formula>
    </cfRule>
    <cfRule type="cellIs" dxfId="8651" priority="286" stopIfTrue="1" operator="equal">
      <formula>"4-Risque Substantiel"</formula>
    </cfRule>
    <cfRule type="cellIs" dxfId="8650" priority="287" stopIfTrue="1" operator="between">
      <formula>"2-Risque Tolérable"</formula>
      <formula>"3-Risque Modéré"</formula>
    </cfRule>
  </conditionalFormatting>
  <conditionalFormatting sqref="N172:P172 R172 N166:P166 R160 R166 N160:P160 K159:K177 K156:K157 K141:K147 K149:K150">
    <cfRule type="expression" dxfId="8649" priority="288" stopIfTrue="1">
      <formula>LEFT(K141,1)="5"</formula>
    </cfRule>
    <cfRule type="expression" dxfId="8648" priority="289" stopIfTrue="1">
      <formula>LEFT(K141,1)="4"</formula>
    </cfRule>
    <cfRule type="expression" dxfId="8647" priority="290" stopIfTrue="1">
      <formula>OR(LEFT(K141,1)="3",LEFT(K141,1)="2")</formula>
    </cfRule>
  </conditionalFormatting>
  <conditionalFormatting sqref="L160 L166 L172">
    <cfRule type="expression" dxfId="8646" priority="291" stopIfTrue="1">
      <formula>$S160=1</formula>
    </cfRule>
    <cfRule type="expression" dxfId="8645" priority="292" stopIfTrue="1">
      <formula>$S160=0</formula>
    </cfRule>
  </conditionalFormatting>
  <conditionalFormatting sqref="M166 M160 M172">
    <cfRule type="expression" dxfId="8644" priority="293" stopIfTrue="1">
      <formula>$T160=1</formula>
    </cfRule>
    <cfRule type="expression" dxfId="8643" priority="294" stopIfTrue="1">
      <formula>$T160=0</formula>
    </cfRule>
  </conditionalFormatting>
  <conditionalFormatting sqref="R172 R160 R166">
    <cfRule type="expression" dxfId="8642" priority="282" stopIfTrue="1">
      <formula>LEFT(R160,1)="5"</formula>
    </cfRule>
    <cfRule type="expression" dxfId="8641" priority="283" stopIfTrue="1">
      <formula>LEFT(R160,1)="4"</formula>
    </cfRule>
    <cfRule type="expression" dxfId="8640" priority="284" stopIfTrue="1">
      <formula>OR(LEFT(R160,1)="3",LEFT(R160,1)="2")</formula>
    </cfRule>
  </conditionalFormatting>
  <conditionalFormatting sqref="R172 R160 R166">
    <cfRule type="expression" dxfId="8639" priority="279" stopIfTrue="1">
      <formula>LEFT(R160,1)="5"</formula>
    </cfRule>
    <cfRule type="expression" dxfId="8638" priority="280" stopIfTrue="1">
      <formula>LEFT(R160,1)="4"</formula>
    </cfRule>
    <cfRule type="expression" dxfId="8637" priority="281" stopIfTrue="1">
      <formula>OR(LEFT(R160,1)="3",LEFT(R160,1)="2")</formula>
    </cfRule>
  </conditionalFormatting>
  <conditionalFormatting sqref="K178:T183">
    <cfRule type="cellIs" dxfId="8636" priority="276" stopIfTrue="1" operator="equal">
      <formula>"5-Risque Intolérable"</formula>
    </cfRule>
    <cfRule type="cellIs" dxfId="8635" priority="277" stopIfTrue="1" operator="equal">
      <formula>"4-Risque Substantiel"</formula>
    </cfRule>
    <cfRule type="cellIs" dxfId="8634" priority="278" stopIfTrue="1" operator="between">
      <formula>"2-Risque Tolérable"</formula>
      <formula>"3-Risque Modéré"</formula>
    </cfRule>
  </conditionalFormatting>
  <conditionalFormatting sqref="N172:P172 R172 N166:P166 R160 R166 N160:P160 K149:K150 K159:K177 K156:K157 K141">
    <cfRule type="expression" dxfId="8633" priority="273" stopIfTrue="1">
      <formula>LEFT(K141,1)="5"</formula>
    </cfRule>
    <cfRule type="expression" dxfId="8632" priority="274" stopIfTrue="1">
      <formula>LEFT(K141,1)="4"</formula>
    </cfRule>
    <cfRule type="expression" dxfId="8631" priority="275" stopIfTrue="1">
      <formula>OR(LEFT(K141,1)="3",LEFT(K141,1)="2")</formula>
    </cfRule>
  </conditionalFormatting>
  <conditionalFormatting sqref="L160 L166 L172">
    <cfRule type="expression" dxfId="8630" priority="271" stopIfTrue="1">
      <formula>$S160=1</formula>
    </cfRule>
    <cfRule type="expression" dxfId="8629" priority="272" stopIfTrue="1">
      <formula>$S160=0</formula>
    </cfRule>
  </conditionalFormatting>
  <conditionalFormatting sqref="M166 M160 M172">
    <cfRule type="expression" dxfId="8628" priority="269" stopIfTrue="1">
      <formula>$T160=1</formula>
    </cfRule>
    <cfRule type="expression" dxfId="8627" priority="270" stopIfTrue="1">
      <formula>$T160=0</formula>
    </cfRule>
  </conditionalFormatting>
  <conditionalFormatting sqref="R172 R160 R166">
    <cfRule type="expression" dxfId="8626" priority="266" stopIfTrue="1">
      <formula>LEFT(R160,1)="5"</formula>
    </cfRule>
    <cfRule type="expression" dxfId="8625" priority="267" stopIfTrue="1">
      <formula>LEFT(R160,1)="4"</formula>
    </cfRule>
    <cfRule type="expression" dxfId="8624" priority="268" stopIfTrue="1">
      <formula>OR(LEFT(R160,1)="3",LEFT(R160,1)="2")</formula>
    </cfRule>
  </conditionalFormatting>
  <conditionalFormatting sqref="R172 R160 R166">
    <cfRule type="expression" dxfId="8623" priority="263" stopIfTrue="1">
      <formula>LEFT(R160,1)="5"</formula>
    </cfRule>
    <cfRule type="expression" dxfId="8622" priority="264" stopIfTrue="1">
      <formula>LEFT(R160,1)="4"</formula>
    </cfRule>
    <cfRule type="expression" dxfId="8621" priority="265" stopIfTrue="1">
      <formula>OR(LEFT(R160,1)="3",LEFT(R160,1)="2")</formula>
    </cfRule>
  </conditionalFormatting>
  <conditionalFormatting sqref="N178:P178 N172:P172 N150:P150 N166:P166 N141:P141 N160:P160 R178 R150 R160 R166 R141 R172 K149:K150 K159:K183 K156:K157 K141">
    <cfRule type="expression" dxfId="8620" priority="260" stopIfTrue="1">
      <formula>LEFT(K141,1)="5"</formula>
    </cfRule>
    <cfRule type="expression" dxfId="8619" priority="261" stopIfTrue="1">
      <formula>LEFT(K141,1)="4"</formula>
    </cfRule>
    <cfRule type="expression" dxfId="8618" priority="262" stopIfTrue="1">
      <formula>OR(LEFT(K141,1)="3",LEFT(K141,1)="2")</formula>
    </cfRule>
  </conditionalFormatting>
  <conditionalFormatting sqref="M160 M141 M172 M166 M150 M178">
    <cfRule type="expression" dxfId="8617" priority="258" stopIfTrue="1">
      <formula>$T141=1</formula>
    </cfRule>
    <cfRule type="expression" dxfId="8616" priority="259" stopIfTrue="1">
      <formula>$T141=0</formula>
    </cfRule>
  </conditionalFormatting>
  <conditionalFormatting sqref="L166 L172 L141 L150 L160 L178">
    <cfRule type="expression" dxfId="8615" priority="256" stopIfTrue="1">
      <formula>$S141=1</formula>
    </cfRule>
    <cfRule type="expression" dxfId="8614" priority="257" stopIfTrue="1">
      <formula>$S141=0</formula>
    </cfRule>
  </conditionalFormatting>
  <conditionalFormatting sqref="L166 L172 L141 L150 L160 L178">
    <cfRule type="expression" dxfId="8613" priority="254" stopIfTrue="1">
      <formula>$S141=1</formula>
    </cfRule>
    <cfRule type="expression" dxfId="8612" priority="255" stopIfTrue="1">
      <formula>$S141=0</formula>
    </cfRule>
  </conditionalFormatting>
  <conditionalFormatting sqref="Z141:AI141">
    <cfRule type="expression" dxfId="8611" priority="251" stopIfTrue="1">
      <formula>LEFT(Z141,1)="5"</formula>
    </cfRule>
    <cfRule type="expression" dxfId="8610" priority="252" stopIfTrue="1">
      <formula>LEFT(Z141,1)="4"</formula>
    </cfRule>
    <cfRule type="expression" dxfId="8609" priority="253" stopIfTrue="1">
      <formula>OR(LEFT(Z141,1)="3",LEFT(Z141,1)="2")</formula>
    </cfRule>
  </conditionalFormatting>
  <conditionalFormatting sqref="Z141:AI141">
    <cfRule type="expression" dxfId="8608" priority="248" stopIfTrue="1">
      <formula>LEFT(Z141,1)="5"</formula>
    </cfRule>
    <cfRule type="expression" dxfId="8607" priority="249" stopIfTrue="1">
      <formula>LEFT(Z141,1)="4"</formula>
    </cfRule>
    <cfRule type="expression" dxfId="8606" priority="250" stopIfTrue="1">
      <formula>OR(LEFT(Z141,1)="3",LEFT(Z141,1)="2")</formula>
    </cfRule>
  </conditionalFormatting>
  <conditionalFormatting sqref="Z141:AI141">
    <cfRule type="expression" dxfId="8605" priority="245" stopIfTrue="1">
      <formula>LEFT(Z141,1)="5"</formula>
    </cfRule>
    <cfRule type="expression" dxfId="8604" priority="246" stopIfTrue="1">
      <formula>LEFT(Z141,1)="4"</formula>
    </cfRule>
    <cfRule type="expression" dxfId="8603" priority="247" stopIfTrue="1">
      <formula>OR(LEFT(Z141,1)="3",LEFT(Z141,1)="2")</formula>
    </cfRule>
  </conditionalFormatting>
  <conditionalFormatting sqref="Z141:AI141">
    <cfRule type="expression" dxfId="8602" priority="242" stopIfTrue="1">
      <formula>LEFT(Z141,1)="5"</formula>
    </cfRule>
    <cfRule type="expression" dxfId="8601" priority="243" stopIfTrue="1">
      <formula>LEFT(Z141,1)="4"</formula>
    </cfRule>
    <cfRule type="expression" dxfId="8600" priority="244" stopIfTrue="1">
      <formula>OR(LEFT(Z141,1)="3",LEFT(Z141,1)="2")</formula>
    </cfRule>
  </conditionalFormatting>
  <conditionalFormatting sqref="Z141:AI141">
    <cfRule type="expression" dxfId="8599" priority="239" stopIfTrue="1">
      <formula>LEFT(Z141,1)="5"</formula>
    </cfRule>
    <cfRule type="expression" dxfId="8598" priority="240" stopIfTrue="1">
      <formula>LEFT(Z141,1)="4"</formula>
    </cfRule>
    <cfRule type="expression" dxfId="8597" priority="241" stopIfTrue="1">
      <formula>OR(LEFT(Z141,1)="3",LEFT(Z141,1)="2")</formula>
    </cfRule>
  </conditionalFormatting>
  <conditionalFormatting sqref="Z141:AI141">
    <cfRule type="expression" dxfId="8596" priority="236" stopIfTrue="1">
      <formula>LEFT(Z141,1)="5"</formula>
    </cfRule>
    <cfRule type="expression" dxfId="8595" priority="237" stopIfTrue="1">
      <formula>LEFT(Z141,1)="4"</formula>
    </cfRule>
    <cfRule type="expression" dxfId="8594" priority="238" stopIfTrue="1">
      <formula>OR(LEFT(Z141,1)="3",LEFT(Z141,1)="2")</formula>
    </cfRule>
  </conditionalFormatting>
  <conditionalFormatting sqref="Z149:AI150">
    <cfRule type="expression" dxfId="8593" priority="233" stopIfTrue="1">
      <formula>LEFT(Z149,1)="5"</formula>
    </cfRule>
    <cfRule type="expression" dxfId="8592" priority="234" stopIfTrue="1">
      <formula>LEFT(Z149,1)="4"</formula>
    </cfRule>
    <cfRule type="expression" dxfId="8591" priority="235" stopIfTrue="1">
      <formula>OR(LEFT(Z149,1)="3",LEFT(Z149,1)="2")</formula>
    </cfRule>
  </conditionalFormatting>
  <conditionalFormatting sqref="Z149:AI150">
    <cfRule type="expression" dxfId="8590" priority="230" stopIfTrue="1">
      <formula>LEFT(Z149,1)="5"</formula>
    </cfRule>
    <cfRule type="expression" dxfId="8589" priority="231" stopIfTrue="1">
      <formula>LEFT(Z149,1)="4"</formula>
    </cfRule>
    <cfRule type="expression" dxfId="8588" priority="232" stopIfTrue="1">
      <formula>OR(LEFT(Z149,1)="3",LEFT(Z149,1)="2")</formula>
    </cfRule>
  </conditionalFormatting>
  <conditionalFormatting sqref="Z149:AI150">
    <cfRule type="expression" dxfId="8587" priority="227" stopIfTrue="1">
      <formula>LEFT(Z149,1)="5"</formula>
    </cfRule>
    <cfRule type="expression" dxfId="8586" priority="228" stopIfTrue="1">
      <formula>LEFT(Z149,1)="4"</formula>
    </cfRule>
    <cfRule type="expression" dxfId="8585" priority="229" stopIfTrue="1">
      <formula>OR(LEFT(Z149,1)="3",LEFT(Z149,1)="2")</formula>
    </cfRule>
  </conditionalFormatting>
  <conditionalFormatting sqref="Z149:AI150">
    <cfRule type="expression" dxfId="8584" priority="224" stopIfTrue="1">
      <formula>LEFT(Z149,1)="5"</formula>
    </cfRule>
    <cfRule type="expression" dxfId="8583" priority="225" stopIfTrue="1">
      <formula>LEFT(Z149,1)="4"</formula>
    </cfRule>
    <cfRule type="expression" dxfId="8582" priority="226" stopIfTrue="1">
      <formula>OR(LEFT(Z149,1)="3",LEFT(Z149,1)="2")</formula>
    </cfRule>
  </conditionalFormatting>
  <conditionalFormatting sqref="Z149:AI150">
    <cfRule type="expression" dxfId="8581" priority="221" stopIfTrue="1">
      <formula>LEFT(Z149,1)="5"</formula>
    </cfRule>
    <cfRule type="expression" dxfId="8580" priority="222" stopIfTrue="1">
      <formula>LEFT(Z149,1)="4"</formula>
    </cfRule>
    <cfRule type="expression" dxfId="8579" priority="223" stopIfTrue="1">
      <formula>OR(LEFT(Z149,1)="3",LEFT(Z149,1)="2")</formula>
    </cfRule>
  </conditionalFormatting>
  <conditionalFormatting sqref="Z149:AI150">
    <cfRule type="expression" dxfId="8578" priority="218" stopIfTrue="1">
      <formula>LEFT(Z149,1)="5"</formula>
    </cfRule>
    <cfRule type="expression" dxfId="8577" priority="219" stopIfTrue="1">
      <formula>LEFT(Z149,1)="4"</formula>
    </cfRule>
    <cfRule type="expression" dxfId="8576" priority="220" stopIfTrue="1">
      <formula>OR(LEFT(Z149,1)="3",LEFT(Z149,1)="2")</formula>
    </cfRule>
  </conditionalFormatting>
  <conditionalFormatting sqref="Z160:AI160">
    <cfRule type="expression" dxfId="8575" priority="215" stopIfTrue="1">
      <formula>LEFT(Z160,1)="5"</formula>
    </cfRule>
    <cfRule type="expression" dxfId="8574" priority="216" stopIfTrue="1">
      <formula>LEFT(Z160,1)="4"</formula>
    </cfRule>
    <cfRule type="expression" dxfId="8573" priority="217" stopIfTrue="1">
      <formula>OR(LEFT(Z160,1)="3",LEFT(Z160,1)="2")</formula>
    </cfRule>
  </conditionalFormatting>
  <conditionalFormatting sqref="Z160:AI160">
    <cfRule type="expression" dxfId="8572" priority="212" stopIfTrue="1">
      <formula>LEFT(Z160,1)="5"</formula>
    </cfRule>
    <cfRule type="expression" dxfId="8571" priority="213" stopIfTrue="1">
      <formula>LEFT(Z160,1)="4"</formula>
    </cfRule>
    <cfRule type="expression" dxfId="8570" priority="214" stopIfTrue="1">
      <formula>OR(LEFT(Z160,1)="3",LEFT(Z160,1)="2")</formula>
    </cfRule>
  </conditionalFormatting>
  <conditionalFormatting sqref="Z160:AI160">
    <cfRule type="expression" dxfId="8569" priority="209" stopIfTrue="1">
      <formula>LEFT(Z160,1)="5"</formula>
    </cfRule>
    <cfRule type="expression" dxfId="8568" priority="210" stopIfTrue="1">
      <formula>LEFT(Z160,1)="4"</formula>
    </cfRule>
    <cfRule type="expression" dxfId="8567" priority="211" stopIfTrue="1">
      <formula>OR(LEFT(Z160,1)="3",LEFT(Z160,1)="2")</formula>
    </cfRule>
  </conditionalFormatting>
  <conditionalFormatting sqref="Z160:AI160">
    <cfRule type="expression" dxfId="8566" priority="206" stopIfTrue="1">
      <formula>LEFT(Z160,1)="5"</formula>
    </cfRule>
    <cfRule type="expression" dxfId="8565" priority="207" stopIfTrue="1">
      <formula>LEFT(Z160,1)="4"</formula>
    </cfRule>
    <cfRule type="expression" dxfId="8564" priority="208" stopIfTrue="1">
      <formula>OR(LEFT(Z160,1)="3",LEFT(Z160,1)="2")</formula>
    </cfRule>
  </conditionalFormatting>
  <conditionalFormatting sqref="Z160:AI160">
    <cfRule type="expression" dxfId="8563" priority="203" stopIfTrue="1">
      <formula>LEFT(Z160,1)="5"</formula>
    </cfRule>
    <cfRule type="expression" dxfId="8562" priority="204" stopIfTrue="1">
      <formula>LEFT(Z160,1)="4"</formula>
    </cfRule>
    <cfRule type="expression" dxfId="8561" priority="205" stopIfTrue="1">
      <formula>OR(LEFT(Z160,1)="3",LEFT(Z160,1)="2")</formula>
    </cfRule>
  </conditionalFormatting>
  <conditionalFormatting sqref="Z160:AI160">
    <cfRule type="expression" dxfId="8560" priority="200" stopIfTrue="1">
      <formula>LEFT(Z160,1)="5"</formula>
    </cfRule>
    <cfRule type="expression" dxfId="8559" priority="201" stopIfTrue="1">
      <formula>LEFT(Z160,1)="4"</formula>
    </cfRule>
    <cfRule type="expression" dxfId="8558" priority="202" stopIfTrue="1">
      <formula>OR(LEFT(Z160,1)="3",LEFT(Z160,1)="2")</formula>
    </cfRule>
  </conditionalFormatting>
  <conditionalFormatting sqref="Z166:AI166">
    <cfRule type="expression" dxfId="8557" priority="197" stopIfTrue="1">
      <formula>LEFT(Z166,1)="5"</formula>
    </cfRule>
    <cfRule type="expression" dxfId="8556" priority="198" stopIfTrue="1">
      <formula>LEFT(Z166,1)="4"</formula>
    </cfRule>
    <cfRule type="expression" dxfId="8555" priority="199" stopIfTrue="1">
      <formula>OR(LEFT(Z166,1)="3",LEFT(Z166,1)="2")</formula>
    </cfRule>
  </conditionalFormatting>
  <conditionalFormatting sqref="Z166:AI166">
    <cfRule type="expression" dxfId="8554" priority="194" stopIfTrue="1">
      <formula>LEFT(Z166,1)="5"</formula>
    </cfRule>
    <cfRule type="expression" dxfId="8553" priority="195" stopIfTrue="1">
      <formula>LEFT(Z166,1)="4"</formula>
    </cfRule>
    <cfRule type="expression" dxfId="8552" priority="196" stopIfTrue="1">
      <formula>OR(LEFT(Z166,1)="3",LEFT(Z166,1)="2")</formula>
    </cfRule>
  </conditionalFormatting>
  <conditionalFormatting sqref="Z166:AI166">
    <cfRule type="expression" dxfId="8551" priority="191" stopIfTrue="1">
      <formula>LEFT(Z166,1)="5"</formula>
    </cfRule>
    <cfRule type="expression" dxfId="8550" priority="192" stopIfTrue="1">
      <formula>LEFT(Z166,1)="4"</formula>
    </cfRule>
    <cfRule type="expression" dxfId="8549" priority="193" stopIfTrue="1">
      <formula>OR(LEFT(Z166,1)="3",LEFT(Z166,1)="2")</formula>
    </cfRule>
  </conditionalFormatting>
  <conditionalFormatting sqref="Z166:AI166">
    <cfRule type="expression" dxfId="8548" priority="188" stopIfTrue="1">
      <formula>LEFT(Z166,1)="5"</formula>
    </cfRule>
    <cfRule type="expression" dxfId="8547" priority="189" stopIfTrue="1">
      <formula>LEFT(Z166,1)="4"</formula>
    </cfRule>
    <cfRule type="expression" dxfId="8546" priority="190" stopIfTrue="1">
      <formula>OR(LEFT(Z166,1)="3",LEFT(Z166,1)="2")</formula>
    </cfRule>
  </conditionalFormatting>
  <conditionalFormatting sqref="Z166:AI166">
    <cfRule type="expression" dxfId="8545" priority="185" stopIfTrue="1">
      <formula>LEFT(Z166,1)="5"</formula>
    </cfRule>
    <cfRule type="expression" dxfId="8544" priority="186" stopIfTrue="1">
      <formula>LEFT(Z166,1)="4"</formula>
    </cfRule>
    <cfRule type="expression" dxfId="8543" priority="187" stopIfTrue="1">
      <formula>OR(LEFT(Z166,1)="3",LEFT(Z166,1)="2")</formula>
    </cfRule>
  </conditionalFormatting>
  <conditionalFormatting sqref="Z166:AI166">
    <cfRule type="expression" dxfId="8542" priority="182" stopIfTrue="1">
      <formula>LEFT(Z166,1)="5"</formula>
    </cfRule>
    <cfRule type="expression" dxfId="8541" priority="183" stopIfTrue="1">
      <formula>LEFT(Z166,1)="4"</formula>
    </cfRule>
    <cfRule type="expression" dxfId="8540" priority="184" stopIfTrue="1">
      <formula>OR(LEFT(Z166,1)="3",LEFT(Z166,1)="2")</formula>
    </cfRule>
  </conditionalFormatting>
  <conditionalFormatting sqref="Z172:AI172">
    <cfRule type="expression" dxfId="8539" priority="179" stopIfTrue="1">
      <formula>LEFT(Z172,1)="5"</formula>
    </cfRule>
    <cfRule type="expression" dxfId="8538" priority="180" stopIfTrue="1">
      <formula>LEFT(Z172,1)="4"</formula>
    </cfRule>
    <cfRule type="expression" dxfId="8537" priority="181" stopIfTrue="1">
      <formula>OR(LEFT(Z172,1)="3",LEFT(Z172,1)="2")</formula>
    </cfRule>
  </conditionalFormatting>
  <conditionalFormatting sqref="Z172:AI172">
    <cfRule type="expression" dxfId="8536" priority="176" stopIfTrue="1">
      <formula>LEFT(Z172,1)="5"</formula>
    </cfRule>
    <cfRule type="expression" dxfId="8535" priority="177" stopIfTrue="1">
      <formula>LEFT(Z172,1)="4"</formula>
    </cfRule>
    <cfRule type="expression" dxfId="8534" priority="178" stopIfTrue="1">
      <formula>OR(LEFT(Z172,1)="3",LEFT(Z172,1)="2")</formula>
    </cfRule>
  </conditionalFormatting>
  <conditionalFormatting sqref="Z172:AI172">
    <cfRule type="expression" dxfId="8533" priority="173" stopIfTrue="1">
      <formula>LEFT(Z172,1)="5"</formula>
    </cfRule>
    <cfRule type="expression" dxfId="8532" priority="174" stopIfTrue="1">
      <formula>LEFT(Z172,1)="4"</formula>
    </cfRule>
    <cfRule type="expression" dxfId="8531" priority="175" stopIfTrue="1">
      <formula>OR(LEFT(Z172,1)="3",LEFT(Z172,1)="2")</formula>
    </cfRule>
  </conditionalFormatting>
  <conditionalFormatting sqref="Z172:AI172">
    <cfRule type="expression" dxfId="8530" priority="170" stopIfTrue="1">
      <formula>LEFT(Z172,1)="5"</formula>
    </cfRule>
    <cfRule type="expression" dxfId="8529" priority="171" stopIfTrue="1">
      <formula>LEFT(Z172,1)="4"</formula>
    </cfRule>
    <cfRule type="expression" dxfId="8528" priority="172" stopIfTrue="1">
      <formula>OR(LEFT(Z172,1)="3",LEFT(Z172,1)="2")</formula>
    </cfRule>
  </conditionalFormatting>
  <conditionalFormatting sqref="Z172:AI172">
    <cfRule type="expression" dxfId="8527" priority="167" stopIfTrue="1">
      <formula>LEFT(Z172,1)="5"</formula>
    </cfRule>
    <cfRule type="expression" dxfId="8526" priority="168" stopIfTrue="1">
      <formula>LEFT(Z172,1)="4"</formula>
    </cfRule>
    <cfRule type="expression" dxfId="8525" priority="169" stopIfTrue="1">
      <formula>OR(LEFT(Z172,1)="3",LEFT(Z172,1)="2")</formula>
    </cfRule>
  </conditionalFormatting>
  <conditionalFormatting sqref="Z172:AI172">
    <cfRule type="expression" dxfId="8524" priority="164" stopIfTrue="1">
      <formula>LEFT(Z172,1)="5"</formula>
    </cfRule>
    <cfRule type="expression" dxfId="8523" priority="165" stopIfTrue="1">
      <formula>LEFT(Z172,1)="4"</formula>
    </cfRule>
    <cfRule type="expression" dxfId="8522" priority="166" stopIfTrue="1">
      <formula>OR(LEFT(Z172,1)="3",LEFT(Z172,1)="2")</formula>
    </cfRule>
  </conditionalFormatting>
  <conditionalFormatting sqref="Z178:AI178">
    <cfRule type="expression" dxfId="8521" priority="161" stopIfTrue="1">
      <formula>LEFT(Z178,1)="5"</formula>
    </cfRule>
    <cfRule type="expression" dxfId="8520" priority="162" stopIfTrue="1">
      <formula>LEFT(Z178,1)="4"</formula>
    </cfRule>
    <cfRule type="expression" dxfId="8519" priority="163" stopIfTrue="1">
      <formula>OR(LEFT(Z178,1)="3",LEFT(Z178,1)="2")</formula>
    </cfRule>
  </conditionalFormatting>
  <conditionalFormatting sqref="Z178:AI178">
    <cfRule type="expression" dxfId="8518" priority="158" stopIfTrue="1">
      <formula>LEFT(Z178,1)="5"</formula>
    </cfRule>
    <cfRule type="expression" dxfId="8517" priority="159" stopIfTrue="1">
      <formula>LEFT(Z178,1)="4"</formula>
    </cfRule>
    <cfRule type="expression" dxfId="8516" priority="160" stopIfTrue="1">
      <formula>OR(LEFT(Z178,1)="3",LEFT(Z178,1)="2")</formula>
    </cfRule>
  </conditionalFormatting>
  <conditionalFormatting sqref="Z178:AI178">
    <cfRule type="expression" dxfId="8515" priority="155" stopIfTrue="1">
      <formula>LEFT(Z178,1)="5"</formula>
    </cfRule>
    <cfRule type="expression" dxfId="8514" priority="156" stopIfTrue="1">
      <formula>LEFT(Z178,1)="4"</formula>
    </cfRule>
    <cfRule type="expression" dxfId="8513" priority="157" stopIfTrue="1">
      <formula>OR(LEFT(Z178,1)="3",LEFT(Z178,1)="2")</formula>
    </cfRule>
  </conditionalFormatting>
  <conditionalFormatting sqref="Z178:AI178">
    <cfRule type="expression" dxfId="8512" priority="152" stopIfTrue="1">
      <formula>LEFT(Z178,1)="5"</formula>
    </cfRule>
    <cfRule type="expression" dxfId="8511" priority="153" stopIfTrue="1">
      <formula>LEFT(Z178,1)="4"</formula>
    </cfRule>
    <cfRule type="expression" dxfId="8510" priority="154" stopIfTrue="1">
      <formula>OR(LEFT(Z178,1)="3",LEFT(Z178,1)="2")</formula>
    </cfRule>
  </conditionalFormatting>
  <conditionalFormatting sqref="Z178:AI178">
    <cfRule type="expression" dxfId="8509" priority="149" stopIfTrue="1">
      <formula>LEFT(Z178,1)="5"</formula>
    </cfRule>
    <cfRule type="expression" dxfId="8508" priority="150" stopIfTrue="1">
      <formula>LEFT(Z178,1)="4"</formula>
    </cfRule>
    <cfRule type="expression" dxfId="8507" priority="151" stopIfTrue="1">
      <formula>OR(LEFT(Z178,1)="3",LEFT(Z178,1)="2")</formula>
    </cfRule>
  </conditionalFormatting>
  <conditionalFormatting sqref="Z178:AI178">
    <cfRule type="expression" dxfId="8506" priority="146" stopIfTrue="1">
      <formula>LEFT(Z178,1)="5"</formula>
    </cfRule>
    <cfRule type="expression" dxfId="8505" priority="147" stopIfTrue="1">
      <formula>LEFT(Z178,1)="4"</formula>
    </cfRule>
    <cfRule type="expression" dxfId="8504" priority="148" stopIfTrue="1">
      <formula>OR(LEFT(Z178,1)="3",LEFT(Z178,1)="2")</formula>
    </cfRule>
  </conditionalFormatting>
  <conditionalFormatting sqref="Z183:AI183">
    <cfRule type="expression" dxfId="8503" priority="143" stopIfTrue="1">
      <formula>LEFT(Z183,1)="5"</formula>
    </cfRule>
    <cfRule type="expression" dxfId="8502" priority="144" stopIfTrue="1">
      <formula>LEFT(Z183,1)="4"</formula>
    </cfRule>
    <cfRule type="expression" dxfId="8501" priority="145" stopIfTrue="1">
      <formula>OR(LEFT(Z183,1)="3",LEFT(Z183,1)="2")</formula>
    </cfRule>
  </conditionalFormatting>
  <conditionalFormatting sqref="Z183:AI183">
    <cfRule type="expression" dxfId="8500" priority="140" stopIfTrue="1">
      <formula>LEFT(Z183,1)="5"</formula>
    </cfRule>
    <cfRule type="expression" dxfId="8499" priority="141" stopIfTrue="1">
      <formula>LEFT(Z183,1)="4"</formula>
    </cfRule>
    <cfRule type="expression" dxfId="8498" priority="142" stopIfTrue="1">
      <formula>OR(LEFT(Z183,1)="3",LEFT(Z183,1)="2")</formula>
    </cfRule>
  </conditionalFormatting>
  <conditionalFormatting sqref="Z183:AI183">
    <cfRule type="expression" dxfId="8497" priority="137" stopIfTrue="1">
      <formula>LEFT(Z183,1)="5"</formula>
    </cfRule>
    <cfRule type="expression" dxfId="8496" priority="138" stopIfTrue="1">
      <formula>LEFT(Z183,1)="4"</formula>
    </cfRule>
    <cfRule type="expression" dxfId="8495" priority="139" stopIfTrue="1">
      <formula>OR(LEFT(Z183,1)="3",LEFT(Z183,1)="2")</formula>
    </cfRule>
  </conditionalFormatting>
  <conditionalFormatting sqref="Z183:AI183">
    <cfRule type="expression" dxfId="8494" priority="134" stopIfTrue="1">
      <formula>LEFT(Z183,1)="5"</formula>
    </cfRule>
    <cfRule type="expression" dxfId="8493" priority="135" stopIfTrue="1">
      <formula>LEFT(Z183,1)="4"</formula>
    </cfRule>
    <cfRule type="expression" dxfId="8492" priority="136" stopIfTrue="1">
      <formula>OR(LEFT(Z183,1)="3",LEFT(Z183,1)="2")</formula>
    </cfRule>
  </conditionalFormatting>
  <conditionalFormatting sqref="Z183:AI183">
    <cfRule type="expression" dxfId="8491" priority="131" stopIfTrue="1">
      <formula>LEFT(Z183,1)="5"</formula>
    </cfRule>
    <cfRule type="expression" dxfId="8490" priority="132" stopIfTrue="1">
      <formula>LEFT(Z183,1)="4"</formula>
    </cfRule>
    <cfRule type="expression" dxfId="8489" priority="133" stopIfTrue="1">
      <formula>OR(LEFT(Z183,1)="3",LEFT(Z183,1)="2")</formula>
    </cfRule>
  </conditionalFormatting>
  <conditionalFormatting sqref="Z183:AI183">
    <cfRule type="expression" dxfId="8488" priority="128" stopIfTrue="1">
      <formula>LEFT(Z183,1)="5"</formula>
    </cfRule>
    <cfRule type="expression" dxfId="8487" priority="129" stopIfTrue="1">
      <formula>LEFT(Z183,1)="4"</formula>
    </cfRule>
    <cfRule type="expression" dxfId="8486" priority="130" stopIfTrue="1">
      <formula>OR(LEFT(Z183,1)="3",LEFT(Z183,1)="2")</formula>
    </cfRule>
  </conditionalFormatting>
  <conditionalFormatting sqref="R151 N151:P151 K151:K155">
    <cfRule type="expression" dxfId="8485" priority="121" stopIfTrue="1">
      <formula>LEFT(K151,1)="5"</formula>
    </cfRule>
    <cfRule type="expression" dxfId="8484" priority="122" stopIfTrue="1">
      <formula>LEFT(K151,1)="4"</formula>
    </cfRule>
    <cfRule type="expression" dxfId="8483" priority="123" stopIfTrue="1">
      <formula>OR(LEFT(K151,1)="3",LEFT(K151,1)="2")</formula>
    </cfRule>
  </conditionalFormatting>
  <conditionalFormatting sqref="L151">
    <cfRule type="expression" dxfId="8482" priority="124" stopIfTrue="1">
      <formula>$S151=1</formula>
    </cfRule>
    <cfRule type="expression" dxfId="8481" priority="125" stopIfTrue="1">
      <formula>$S151=0</formula>
    </cfRule>
  </conditionalFormatting>
  <conditionalFormatting sqref="M151">
    <cfRule type="expression" dxfId="8480" priority="126" stopIfTrue="1">
      <formula>$T151=1</formula>
    </cfRule>
    <cfRule type="expression" dxfId="8479" priority="127" stopIfTrue="1">
      <formula>$T151=0</formula>
    </cfRule>
  </conditionalFormatting>
  <conditionalFormatting sqref="R151">
    <cfRule type="expression" dxfId="8478" priority="118" stopIfTrue="1">
      <formula>LEFT(R151,1)="5"</formula>
    </cfRule>
    <cfRule type="expression" dxfId="8477" priority="119" stopIfTrue="1">
      <formula>LEFT(R151,1)="4"</formula>
    </cfRule>
    <cfRule type="expression" dxfId="8476" priority="120" stopIfTrue="1">
      <formula>OR(LEFT(R151,1)="3",LEFT(R151,1)="2")</formula>
    </cfRule>
  </conditionalFormatting>
  <conditionalFormatting sqref="R151">
    <cfRule type="expression" dxfId="8475" priority="115" stopIfTrue="1">
      <formula>LEFT(R151,1)="5"</formula>
    </cfRule>
    <cfRule type="expression" dxfId="8474" priority="116" stopIfTrue="1">
      <formula>LEFT(R151,1)="4"</formula>
    </cfRule>
    <cfRule type="expression" dxfId="8473" priority="117" stopIfTrue="1">
      <formula>OR(LEFT(R151,1)="3",LEFT(R151,1)="2")</formula>
    </cfRule>
  </conditionalFormatting>
  <conditionalFormatting sqref="R151 N151:P151 K151:K155">
    <cfRule type="expression" dxfId="8472" priority="112" stopIfTrue="1">
      <formula>LEFT(K151,1)="5"</formula>
    </cfRule>
    <cfRule type="expression" dxfId="8471" priority="113" stopIfTrue="1">
      <formula>LEFT(K151,1)="4"</formula>
    </cfRule>
    <cfRule type="expression" dxfId="8470" priority="114" stopIfTrue="1">
      <formula>OR(LEFT(K151,1)="3",LEFT(K151,1)="2")</formula>
    </cfRule>
  </conditionalFormatting>
  <conditionalFormatting sqref="L151">
    <cfRule type="expression" dxfId="8469" priority="110" stopIfTrue="1">
      <formula>$S151=1</formula>
    </cfRule>
    <cfRule type="expression" dxfId="8468" priority="111" stopIfTrue="1">
      <formula>$S151=0</formula>
    </cfRule>
  </conditionalFormatting>
  <conditionalFormatting sqref="M151">
    <cfRule type="expression" dxfId="8467" priority="108" stopIfTrue="1">
      <formula>$T151=1</formula>
    </cfRule>
    <cfRule type="expression" dxfId="8466" priority="109" stopIfTrue="1">
      <formula>$T151=0</formula>
    </cfRule>
  </conditionalFormatting>
  <conditionalFormatting sqref="R151">
    <cfRule type="expression" dxfId="8465" priority="105" stopIfTrue="1">
      <formula>LEFT(R151,1)="5"</formula>
    </cfRule>
    <cfRule type="expression" dxfId="8464" priority="106" stopIfTrue="1">
      <formula>LEFT(R151,1)="4"</formula>
    </cfRule>
    <cfRule type="expression" dxfId="8463" priority="107" stopIfTrue="1">
      <formula>OR(LEFT(R151,1)="3",LEFT(R151,1)="2")</formula>
    </cfRule>
  </conditionalFormatting>
  <conditionalFormatting sqref="R151">
    <cfRule type="expression" dxfId="8462" priority="102" stopIfTrue="1">
      <formula>LEFT(R151,1)="5"</formula>
    </cfRule>
    <cfRule type="expression" dxfId="8461" priority="103" stopIfTrue="1">
      <formula>LEFT(R151,1)="4"</formula>
    </cfRule>
    <cfRule type="expression" dxfId="8460" priority="104" stopIfTrue="1">
      <formula>OR(LEFT(R151,1)="3",LEFT(R151,1)="2")</formula>
    </cfRule>
  </conditionalFormatting>
  <conditionalFormatting sqref="K151:K155">
    <cfRule type="expression" dxfId="8459" priority="99" stopIfTrue="1">
      <formula>LEFT(K151,1)="5"</formula>
    </cfRule>
    <cfRule type="expression" dxfId="8458" priority="100" stopIfTrue="1">
      <formula>LEFT(K151,1)="4"</formula>
    </cfRule>
    <cfRule type="expression" dxfId="8457" priority="101" stopIfTrue="1">
      <formula>OR(LEFT(K151,1)="3",LEFT(K151,1)="2")</formula>
    </cfRule>
  </conditionalFormatting>
  <conditionalFormatting sqref="R144 N144:P144 K142:K147">
    <cfRule type="expression" dxfId="8456" priority="96" stopIfTrue="1">
      <formula>LEFT(K142,1)="5"</formula>
    </cfRule>
  </conditionalFormatting>
  <conditionalFormatting sqref="L144">
    <cfRule type="expression" dxfId="8455" priority="95" stopIfTrue="1">
      <formula>$S144=1</formula>
    </cfRule>
  </conditionalFormatting>
  <conditionalFormatting sqref="M144">
    <cfRule type="expression" dxfId="8454" priority="97" stopIfTrue="1">
      <formula>$T144=1</formula>
    </cfRule>
    <cfRule type="expression" dxfId="8453" priority="98" stopIfTrue="1">
      <formula>$T144=0</formula>
    </cfRule>
  </conditionalFormatting>
  <conditionalFormatting sqref="R144">
    <cfRule type="expression" dxfId="8452" priority="92" stopIfTrue="1">
      <formula>LEFT(R144,1)="5"</formula>
    </cfRule>
    <cfRule type="expression" dxfId="8451" priority="93" stopIfTrue="1">
      <formula>LEFT(R144,1)="4"</formula>
    </cfRule>
    <cfRule type="expression" dxfId="8450" priority="94" stopIfTrue="1">
      <formula>OR(LEFT(R144,1)="3",LEFT(R144,1)="2")</formula>
    </cfRule>
  </conditionalFormatting>
  <conditionalFormatting sqref="R144">
    <cfRule type="expression" dxfId="8449" priority="89" stopIfTrue="1">
      <formula>LEFT(R144,1)="5"</formula>
    </cfRule>
    <cfRule type="expression" dxfId="8448" priority="90" stopIfTrue="1">
      <formula>LEFT(R144,1)="4"</formula>
    </cfRule>
    <cfRule type="expression" dxfId="8447" priority="91" stopIfTrue="1">
      <formula>OR(LEFT(R144,1)="3",LEFT(R144,1)="2")</formula>
    </cfRule>
  </conditionalFormatting>
  <conditionalFormatting sqref="R144 N144:P144">
    <cfRule type="expression" dxfId="8446" priority="86" stopIfTrue="1">
      <formula>LEFT(N144,1)="5"</formula>
    </cfRule>
    <cfRule type="expression" dxfId="8445" priority="87" stopIfTrue="1">
      <formula>LEFT(N144,1)="4"</formula>
    </cfRule>
    <cfRule type="expression" dxfId="8444" priority="88" stopIfTrue="1">
      <formula>OR(LEFT(N144,1)="3",LEFT(N144,1)="2")</formula>
    </cfRule>
  </conditionalFormatting>
  <conditionalFormatting sqref="L144">
    <cfRule type="expression" dxfId="8443" priority="84" stopIfTrue="1">
      <formula>$S144=1</formula>
    </cfRule>
    <cfRule type="expression" dxfId="8442" priority="85" stopIfTrue="1">
      <formula>$S144=0</formula>
    </cfRule>
  </conditionalFormatting>
  <conditionalFormatting sqref="M144">
    <cfRule type="expression" dxfId="8441" priority="82" stopIfTrue="1">
      <formula>$T144=1</formula>
    </cfRule>
    <cfRule type="expression" dxfId="8440" priority="83" stopIfTrue="1">
      <formula>$T144=0</formula>
    </cfRule>
  </conditionalFormatting>
  <conditionalFormatting sqref="R144">
    <cfRule type="expression" dxfId="8439" priority="79" stopIfTrue="1">
      <formula>LEFT(R144,1)="5"</formula>
    </cfRule>
    <cfRule type="expression" dxfId="8438" priority="80" stopIfTrue="1">
      <formula>LEFT(R144,1)="4"</formula>
    </cfRule>
    <cfRule type="expression" dxfId="8437" priority="81" stopIfTrue="1">
      <formula>OR(LEFT(R144,1)="3",LEFT(R144,1)="2")</formula>
    </cfRule>
  </conditionalFormatting>
  <conditionalFormatting sqref="R144">
    <cfRule type="expression" dxfId="8436" priority="76" stopIfTrue="1">
      <formula>LEFT(R144,1)="5"</formula>
    </cfRule>
    <cfRule type="expression" dxfId="8435" priority="77" stopIfTrue="1">
      <formula>LEFT(R144,1)="4"</formula>
    </cfRule>
    <cfRule type="expression" dxfId="8434" priority="78" stopIfTrue="1">
      <formula>OR(LEFT(R144,1)="3",LEFT(R144,1)="2")</formula>
    </cfRule>
  </conditionalFormatting>
  <conditionalFormatting sqref="K158">
    <cfRule type="expression" dxfId="8433" priority="73" stopIfTrue="1">
      <formula>LEFT(K158,1)="5"</formula>
    </cfRule>
    <cfRule type="expression" dxfId="8432" priority="74" stopIfTrue="1">
      <formula>LEFT(K158,1)="4"</formula>
    </cfRule>
    <cfRule type="expression" dxfId="8431" priority="75" stopIfTrue="1">
      <formula>OR(LEFT(K158,1)="3",LEFT(K158,1)="2")</formula>
    </cfRule>
  </conditionalFormatting>
  <conditionalFormatting sqref="K158">
    <cfRule type="expression" dxfId="8430" priority="70" stopIfTrue="1">
      <formula>LEFT(K158,1)="5"</formula>
    </cfRule>
    <cfRule type="expression" dxfId="8429" priority="71" stopIfTrue="1">
      <formula>LEFT(K158,1)="4"</formula>
    </cfRule>
    <cfRule type="expression" dxfId="8428" priority="72" stopIfTrue="1">
      <formula>OR(LEFT(K158,1)="3",LEFT(K158,1)="2")</formula>
    </cfRule>
  </conditionalFormatting>
  <conditionalFormatting sqref="K158">
    <cfRule type="expression" dxfId="8427" priority="67" stopIfTrue="1">
      <formula>LEFT(K158,1)="5"</formula>
    </cfRule>
    <cfRule type="expression" dxfId="8426" priority="68" stopIfTrue="1">
      <formula>LEFT(K158,1)="4"</formula>
    </cfRule>
    <cfRule type="expression" dxfId="8425" priority="69" stopIfTrue="1">
      <formula>OR(LEFT(K158,1)="3",LEFT(K158,1)="2")</formula>
    </cfRule>
  </conditionalFormatting>
  <conditionalFormatting sqref="N135:P135 R135 K135:K140">
    <cfRule type="expression" dxfId="8424" priority="64" stopIfTrue="1">
      <formula>LEFT(K135,1)="5"</formula>
    </cfRule>
    <cfRule type="expression" dxfId="8423" priority="65" stopIfTrue="1">
      <formula>LEFT(K135,1)="4"</formula>
    </cfRule>
    <cfRule type="expression" dxfId="8422" priority="66" stopIfTrue="1">
      <formula>OR(LEFT(K135,1)="3",LEFT(K135,1)="2")</formula>
    </cfRule>
  </conditionalFormatting>
  <conditionalFormatting sqref="L135">
    <cfRule type="expression" dxfId="8421" priority="62" stopIfTrue="1">
      <formula>$S135=1</formula>
    </cfRule>
    <cfRule type="expression" dxfId="8420" priority="63" stopIfTrue="1">
      <formula>$S135=0</formula>
    </cfRule>
  </conditionalFormatting>
  <conditionalFormatting sqref="M135">
    <cfRule type="expression" dxfId="8419" priority="60" stopIfTrue="1">
      <formula>$T135=1</formula>
    </cfRule>
    <cfRule type="expression" dxfId="8418" priority="61" stopIfTrue="1">
      <formula>$T135=0</formula>
    </cfRule>
  </conditionalFormatting>
  <conditionalFormatting sqref="L135">
    <cfRule type="expression" dxfId="8417" priority="58" stopIfTrue="1">
      <formula>$S135=1</formula>
    </cfRule>
    <cfRule type="expression" dxfId="8416" priority="59" stopIfTrue="1">
      <formula>$S135=0</formula>
    </cfRule>
  </conditionalFormatting>
  <conditionalFormatting sqref="M135">
    <cfRule type="expression" dxfId="8415" priority="56" stopIfTrue="1">
      <formula>$T135=1</formula>
    </cfRule>
    <cfRule type="expression" dxfId="8414" priority="57" stopIfTrue="1">
      <formula>$T135=0</formula>
    </cfRule>
  </conditionalFormatting>
  <conditionalFormatting sqref="L135">
    <cfRule type="expression" dxfId="8413" priority="54" stopIfTrue="1">
      <formula>$S135=1</formula>
    </cfRule>
    <cfRule type="expression" dxfId="8412" priority="55" stopIfTrue="1">
      <formula>$S135=0</formula>
    </cfRule>
  </conditionalFormatting>
  <conditionalFormatting sqref="M135">
    <cfRule type="expression" dxfId="8411" priority="52" stopIfTrue="1">
      <formula>$T135=1</formula>
    </cfRule>
    <cfRule type="expression" dxfId="8410" priority="53" stopIfTrue="1">
      <formula>$T135=0</formula>
    </cfRule>
  </conditionalFormatting>
  <conditionalFormatting sqref="L135">
    <cfRule type="expression" dxfId="8409" priority="50" stopIfTrue="1">
      <formula>$S135=1</formula>
    </cfRule>
    <cfRule type="expression" dxfId="8408" priority="51" stopIfTrue="1">
      <formula>$S135=0</formula>
    </cfRule>
  </conditionalFormatting>
  <conditionalFormatting sqref="M135">
    <cfRule type="expression" dxfId="8407" priority="48" stopIfTrue="1">
      <formula>$T135=1</formula>
    </cfRule>
    <cfRule type="expression" dxfId="8406" priority="49" stopIfTrue="1">
      <formula>$T135=0</formula>
    </cfRule>
  </conditionalFormatting>
  <conditionalFormatting sqref="L135">
    <cfRule type="expression" dxfId="8405" priority="46" stopIfTrue="1">
      <formula>$S135=1</formula>
    </cfRule>
    <cfRule type="expression" dxfId="8404" priority="47" stopIfTrue="1">
      <formula>$S135=0</formula>
    </cfRule>
  </conditionalFormatting>
  <conditionalFormatting sqref="M135">
    <cfRule type="expression" dxfId="8403" priority="44" stopIfTrue="1">
      <formula>$T135=1</formula>
    </cfRule>
    <cfRule type="expression" dxfId="8402" priority="45" stopIfTrue="1">
      <formula>$T135=0</formula>
    </cfRule>
  </conditionalFormatting>
  <conditionalFormatting sqref="L135">
    <cfRule type="expression" dxfId="8401" priority="42" stopIfTrue="1">
      <formula>$S135=1</formula>
    </cfRule>
    <cfRule type="expression" dxfId="8400" priority="43" stopIfTrue="1">
      <formula>$S135=0</formula>
    </cfRule>
  </conditionalFormatting>
  <conditionalFormatting sqref="M135">
    <cfRule type="expression" dxfId="8399" priority="40" stopIfTrue="1">
      <formula>$T135=1</formula>
    </cfRule>
    <cfRule type="expression" dxfId="8398" priority="41" stopIfTrue="1">
      <formula>$T135=0</formula>
    </cfRule>
  </conditionalFormatting>
  <conditionalFormatting sqref="L135">
    <cfRule type="expression" dxfId="8397" priority="38" stopIfTrue="1">
      <formula>$S135=1</formula>
    </cfRule>
    <cfRule type="expression" dxfId="8396" priority="39" stopIfTrue="1">
      <formula>$S135=0</formula>
    </cfRule>
  </conditionalFormatting>
  <conditionalFormatting sqref="M135">
    <cfRule type="expression" dxfId="8395" priority="36" stopIfTrue="1">
      <formula>$T135=1</formula>
    </cfRule>
    <cfRule type="expression" dxfId="8394" priority="37" stopIfTrue="1">
      <formula>$T135=0</formula>
    </cfRule>
  </conditionalFormatting>
  <conditionalFormatting sqref="L135">
    <cfRule type="expression" dxfId="8393" priority="34" stopIfTrue="1">
      <formula>$S135=1</formula>
    </cfRule>
    <cfRule type="expression" dxfId="8392" priority="35" stopIfTrue="1">
      <formula>$S135=0</formula>
    </cfRule>
  </conditionalFormatting>
  <conditionalFormatting sqref="M135">
    <cfRule type="expression" dxfId="8391" priority="32" stopIfTrue="1">
      <formula>$T135=1</formula>
    </cfRule>
    <cfRule type="expression" dxfId="8390" priority="33" stopIfTrue="1">
      <formula>$T135=0</formula>
    </cfRule>
  </conditionalFormatting>
  <conditionalFormatting sqref="L135">
    <cfRule type="expression" dxfId="8389" priority="30" stopIfTrue="1">
      <formula>$S135=1</formula>
    </cfRule>
    <cfRule type="expression" dxfId="8388" priority="31" stopIfTrue="1">
      <formula>$S135=0</formula>
    </cfRule>
  </conditionalFormatting>
  <conditionalFormatting sqref="M135">
    <cfRule type="expression" dxfId="8387" priority="28" stopIfTrue="1">
      <formula>$T135=1</formula>
    </cfRule>
    <cfRule type="expression" dxfId="8386" priority="29" stopIfTrue="1">
      <formula>$T135=0</formula>
    </cfRule>
  </conditionalFormatting>
  <conditionalFormatting sqref="L135">
    <cfRule type="expression" dxfId="8385" priority="26" stopIfTrue="1">
      <formula>$S135=1</formula>
    </cfRule>
    <cfRule type="expression" dxfId="8384" priority="27" stopIfTrue="1">
      <formula>$S135=0</formula>
    </cfRule>
  </conditionalFormatting>
  <conditionalFormatting sqref="M135">
    <cfRule type="expression" dxfId="8383" priority="24" stopIfTrue="1">
      <formula>$T135=1</formula>
    </cfRule>
    <cfRule type="expression" dxfId="8382" priority="25" stopIfTrue="1">
      <formula>$T135=0</formula>
    </cfRule>
  </conditionalFormatting>
  <conditionalFormatting sqref="K68">
    <cfRule type="expression" dxfId="8381" priority="17" stopIfTrue="1">
      <formula>LEFT(K68,1)="5"</formula>
    </cfRule>
    <cfRule type="expression" dxfId="8380" priority="18" stopIfTrue="1">
      <formula>LEFT(K68,1)="4"</formula>
    </cfRule>
    <cfRule type="expression" dxfId="8379" priority="19" stopIfTrue="1">
      <formula>OR(LEFT(K68,1)="3",LEFT(K68,1)="2")</formula>
    </cfRule>
  </conditionalFormatting>
  <conditionalFormatting sqref="K68">
    <cfRule type="expression" dxfId="8378" priority="16" stopIfTrue="1">
      <formula>LEFT(K68,1)="5"</formula>
    </cfRule>
  </conditionalFormatting>
  <conditionalFormatting sqref="K148">
    <cfRule type="expression" dxfId="8377" priority="13" stopIfTrue="1">
      <formula>LEFT(K148,1)="5"</formula>
    </cfRule>
    <cfRule type="expression" dxfId="8376" priority="14" stopIfTrue="1">
      <formula>LEFT(K148,1)="4"</formula>
    </cfRule>
    <cfRule type="expression" dxfId="8375" priority="15" stopIfTrue="1">
      <formula>OR(LEFT(K148,1)="3",LEFT(K148,1)="2")</formula>
    </cfRule>
  </conditionalFormatting>
  <conditionalFormatting sqref="K97:K99">
    <cfRule type="expression" dxfId="8374" priority="10" stopIfTrue="1">
      <formula>LEFT(K97,1)="5"</formula>
    </cfRule>
    <cfRule type="expression" dxfId="8373" priority="11" stopIfTrue="1">
      <formula>LEFT(K97,1)="4"</formula>
    </cfRule>
    <cfRule type="expression" dxfId="8372" priority="12" stopIfTrue="1">
      <formula>OR(LEFT(K97,1)="3",LEFT(K97,1)="2")</formula>
    </cfRule>
  </conditionalFormatting>
  <conditionalFormatting sqref="K97:K99">
    <cfRule type="expression" dxfId="8371" priority="7" stopIfTrue="1">
      <formula>LEFT(K97,1)="5"</formula>
    </cfRule>
    <cfRule type="expression" dxfId="8370" priority="8" stopIfTrue="1">
      <formula>LEFT(K97,1)="4"</formula>
    </cfRule>
    <cfRule type="expression" dxfId="8369" priority="9" stopIfTrue="1">
      <formula>OR(LEFT(K97,1)="3",LEFT(K97,1)="2")</formula>
    </cfRule>
  </conditionalFormatting>
  <conditionalFormatting sqref="K97:K99">
    <cfRule type="expression" dxfId="8368" priority="4" stopIfTrue="1">
      <formula>LEFT(K97,1)="5"</formula>
    </cfRule>
    <cfRule type="expression" dxfId="8367" priority="5" stopIfTrue="1">
      <formula>LEFT(K97,1)="4"</formula>
    </cfRule>
    <cfRule type="expression" dxfId="8366" priority="6" stopIfTrue="1">
      <formula>OR(LEFT(K97,1)="3",LEFT(K97,1)="2")</formula>
    </cfRule>
  </conditionalFormatting>
  <conditionalFormatting sqref="K73">
    <cfRule type="expression" dxfId="8365" priority="1" stopIfTrue="1">
      <formula>LEFT(K73,1)="5"</formula>
    </cfRule>
    <cfRule type="expression" dxfId="8364" priority="2" stopIfTrue="1">
      <formula>LEFT(K73,1)="4"</formula>
    </cfRule>
    <cfRule type="expression" dxfId="8363" priority="3" stopIfTrue="1">
      <formula>OR(LEFT(K73,1)="3",LEFT(K73,1)="2")</formula>
    </cfRule>
  </conditionalFormatting>
  <dataValidations count="3">
    <dataValidation type="list" allowBlank="1" showInputMessage="1" showErrorMessage="1" sqref="E136:E140 E41:E45 E19:E23 E115:E119 E13:E17 E103:E107 E47:E51 E59:E65 E121:E125 E109:E113 E142:E149 E91:E95 E53:E57 E85:E89 E79:E83 E97:E101 E127:E134 E34:E39 E25:E32 E151:E159 E67:E71 E179:E183 E161:E165 E167:E171 E173:E177 E73:E77" xr:uid="{00000000-0002-0000-0700-000000000000}">
      <formula1>PPE</formula1>
    </dataValidation>
    <dataValidation type="list" allowBlank="1" showInputMessage="1" showErrorMessage="1" sqref="AG13:AG17 I97:I101 I121:I125 AG115:AG119 I109:I113 I103:I107 AG91:AG95 I85:I89 I79:I83 AG74:AG77 AG59:AG65 I53:I57 AG47:AG51 AG41:AG45 I91:I95 AG127:AG134 I13:I17 AG103:AG107 I59:I65 AG121:AG125 AG109:AG113 AG149 AG19:AG23 I34:I39 AG53:AG57 AG85:AG89 AG79:AG83 AG97:AG101 I127:I134 I25:I32 I41:I45 I19:I23 AG34:AG39 AG25:AG32 I47:I51 I115:I119 I136:I140 AG161:AG165 AG167:AG171 AG173:AG177 AG179:AG183 I151:I159 AG151:AG159 I179:I183 I161:I165 I167:I171 I173:I177 AG67:AG71 I67:I71 I142:I149 AG142:AG147 I73:I77" xr:uid="{00000000-0002-0000-0700-000001000000}">
      <formula1>Seriousness</formula1>
    </dataValidation>
    <dataValidation type="list" allowBlank="1" showInputMessage="1" showErrorMessage="1" sqref="H13:H17 H97:H101 H121:H125 AF115:AF119 H109:H113 H103:H107 AF91:AF95 H85:H89 H79:H83 AF74:AF77 AF59:AF65 H53:H57 AF47:AF51 AF41:AF45 H91:H95 AF127:AF134 AF13:AF17 AF103:AF107 H59:H65 AF121:AF125 AF109:AF113 AF149 AF19:AF23 H34:H39 AF53:AF57 AF85:AF89 AF79:AF83 AF97:AF101 H127:H134 H136:H140 H41:H45 H19:H23 AF34:AF39 AF25:AF32 H25:H32 H47:H51 H115:H119 AF161:AF165 AF167:AF171 AF173:AF177 AF179:AF183 H151:H159 AF151:AF159 H179:H183 H161:H165 H167:H171 H173:H177 AF67:AF71 H67:H71 H142:H149 AF142:AF147 H73:H77" xr:uid="{00000000-0002-0000-0700-000002000000}">
      <formula1>Exposition</formula1>
    </dataValidation>
  </dataValidations>
  <hyperlinks>
    <hyperlink ref="AA14" r:id="rId1" xr:uid="{0AEEEF0A-C47E-4B1B-AAE2-4900D80AD351}"/>
    <hyperlink ref="AA19" r:id="rId2" xr:uid="{EFA03620-C3A0-4694-8AA3-3D5BFA619052}"/>
    <hyperlink ref="AA36" r:id="rId3" location=":~:text=Le%20bruit%20g%C3%A9n%C3%A9r%C3%A9%20peut%20atteindre,de%20mastic...)." xr:uid="{296F81F6-C8A6-4E73-8DCD-784891D67CB6}"/>
    <hyperlink ref="AA109" r:id="rId4" xr:uid="{52DD91CD-F15A-424F-B577-D4C619E67AB9}"/>
    <hyperlink ref="AA54" r:id="rId5" xr:uid="{F06D24F5-5C00-47C0-8CF2-1E7A5DDC8A09}"/>
    <hyperlink ref="AA53" r:id="rId6" xr:uid="{03A92919-08FE-4BCC-B0BE-4DE9754017C4}"/>
    <hyperlink ref="AA91" r:id="rId7" location=":~:text=Le%20bruit%20g%C3%A9n%C3%A9r%C3%A9%20peut%20atteindre,de%20mastic...)." xr:uid="{36AAA6E2-2002-4F08-A7D5-C537E585C8C1}"/>
    <hyperlink ref="AA161" r:id="rId8" xr:uid="{DB4EF1D5-F30B-4C44-82A4-9E02E6AA0DA6}"/>
    <hyperlink ref="AA145" r:id="rId9" xr:uid="{E37F2E7B-B9A6-4BD1-BEC9-227F98C7556D}"/>
  </hyperlinks>
  <pageMargins left="0.19685039370078741" right="0.19685039370078741" top="0.59055118110236227" bottom="0.59055118110236227" header="0.51181102362204722" footer="0.51181102362204722"/>
  <pageSetup paperSize="8" scale="45" orientation="landscape" r:id="rId10"/>
  <headerFooter alignWithMargins="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68432-C014-46EF-A064-FC3B0827ADAC}">
  <sheetPr codeName="Feuil22">
    <tabColor rgb="FFFF0000"/>
  </sheetPr>
  <dimension ref="A1:GY183"/>
  <sheetViews>
    <sheetView topLeftCell="A43" zoomScale="80" zoomScaleNormal="80" workbookViewId="0">
      <selection activeCell="N54" sqref="N54"/>
    </sheetView>
  </sheetViews>
  <sheetFormatPr baseColWidth="10" defaultColWidth="11.42578125" defaultRowHeight="12.75"/>
  <cols>
    <col min="1" max="1" width="35.7109375" style="265" customWidth="1"/>
    <col min="2" max="4" width="40.7109375" style="290" customWidth="1"/>
    <col min="5" max="6" width="13.7109375" style="290" customWidth="1"/>
    <col min="7" max="7" width="25.7109375" style="290" customWidth="1"/>
    <col min="8" max="9" width="15.7109375" style="290" customWidth="1"/>
    <col min="10" max="10" width="3.85546875" style="290" hidden="1" customWidth="1"/>
    <col min="11" max="11" width="15.7109375" style="90" customWidth="1"/>
    <col min="12" max="13" width="9.85546875" style="90" hidden="1" customWidth="1"/>
    <col min="14" max="18" width="12.7109375" style="90" customWidth="1"/>
    <col min="19" max="19" width="10.5703125" style="3" customWidth="1"/>
    <col min="20" max="20" width="9.140625" style="3" customWidth="1"/>
    <col min="21" max="22" width="11.42578125" style="319" customWidth="1"/>
    <col min="23" max="23" width="5.140625" style="319" customWidth="1"/>
    <col min="24" max="24" width="5" style="319" customWidth="1"/>
    <col min="25" max="25" width="11.42578125" style="319" customWidth="1"/>
    <col min="26" max="27" width="45.7109375" style="290" customWidth="1"/>
    <col min="28" max="33" width="12.7109375" style="290" customWidth="1"/>
    <col min="34" max="34" width="12.7109375" style="290" hidden="1" customWidth="1"/>
    <col min="35" max="35" width="12.7109375" style="290" customWidth="1"/>
    <col min="36" max="16384" width="11.42578125" style="290"/>
  </cols>
  <sheetData>
    <row r="1" spans="1:207" ht="33.75">
      <c r="A1" s="401" t="s">
        <v>342</v>
      </c>
      <c r="B1" s="301"/>
      <c r="C1" s="301"/>
      <c r="D1" s="526"/>
      <c r="E1" s="526"/>
      <c r="F1" s="526"/>
      <c r="G1" s="526"/>
      <c r="H1" s="287"/>
      <c r="I1" s="287"/>
      <c r="J1" s="287"/>
      <c r="K1" s="287"/>
      <c r="L1" s="287"/>
      <c r="M1" s="287"/>
      <c r="N1" s="287"/>
      <c r="O1" s="287"/>
      <c r="P1" s="287"/>
      <c r="Q1" s="287"/>
      <c r="R1" s="413"/>
      <c r="S1" s="414"/>
      <c r="T1" s="414"/>
      <c r="U1" s="415">
        <f ca="1">TODAY()</f>
        <v>45455</v>
      </c>
      <c r="V1" s="155"/>
      <c r="W1" s="155"/>
      <c r="X1" s="155"/>
      <c r="Y1" s="155"/>
    </row>
    <row r="2" spans="1:207">
      <c r="B2" s="555" t="s">
        <v>343</v>
      </c>
      <c r="C2" s="499" t="s">
        <v>668</v>
      </c>
      <c r="D2" s="288"/>
      <c r="E2" s="288"/>
      <c r="K2" s="290"/>
      <c r="L2" s="290"/>
      <c r="M2" s="290"/>
      <c r="N2" s="290"/>
      <c r="O2" s="290"/>
      <c r="P2" s="290"/>
      <c r="Q2" s="290"/>
      <c r="R2" s="290"/>
      <c r="S2" s="319"/>
      <c r="T2" s="319"/>
      <c r="V2" s="416"/>
    </row>
    <row r="3" spans="1:207">
      <c r="B3" s="513" t="s">
        <v>345</v>
      </c>
      <c r="C3" s="500" t="s">
        <v>646</v>
      </c>
      <c r="D3" s="288"/>
      <c r="E3" s="288"/>
      <c r="K3" s="290"/>
      <c r="L3" s="290"/>
      <c r="M3" s="290"/>
      <c r="N3" s="290"/>
      <c r="O3" s="290"/>
      <c r="P3" s="290"/>
      <c r="Q3" s="290"/>
      <c r="R3" s="290"/>
      <c r="S3" s="319"/>
      <c r="T3" s="319"/>
    </row>
    <row r="4" spans="1:207">
      <c r="B4" s="556" t="s">
        <v>347</v>
      </c>
      <c r="C4" s="501" t="s">
        <v>348</v>
      </c>
      <c r="D4" s="289"/>
      <c r="E4" s="289"/>
      <c r="K4" s="290"/>
      <c r="L4" s="290"/>
      <c r="M4" s="290"/>
      <c r="N4" s="290"/>
      <c r="O4" s="290"/>
      <c r="P4" s="290"/>
      <c r="Q4" s="290"/>
      <c r="R4" s="290"/>
      <c r="S4" s="319"/>
      <c r="T4" s="319"/>
    </row>
    <row r="5" spans="1:207">
      <c r="B5" s="502" t="s">
        <v>314</v>
      </c>
      <c r="C5" s="469">
        <v>44673</v>
      </c>
      <c r="K5" s="290"/>
      <c r="L5" s="290"/>
      <c r="M5" s="290"/>
      <c r="N5" s="290"/>
      <c r="O5" s="290"/>
      <c r="P5" s="290"/>
      <c r="Q5" s="290"/>
      <c r="R5" s="290"/>
      <c r="S5" s="319"/>
      <c r="T5" s="319"/>
    </row>
    <row r="6" spans="1:207">
      <c r="B6" s="502" t="s">
        <v>315</v>
      </c>
      <c r="C6" s="469">
        <v>45378</v>
      </c>
      <c r="K6" s="290"/>
      <c r="L6" s="290"/>
      <c r="M6" s="290"/>
      <c r="N6" s="290"/>
      <c r="O6" s="290"/>
      <c r="P6" s="290"/>
      <c r="Q6" s="290"/>
      <c r="R6" s="290"/>
      <c r="S6" s="319"/>
      <c r="T6" s="319"/>
    </row>
    <row r="7" spans="1:207">
      <c r="A7" s="610"/>
      <c r="B7" s="513" t="s">
        <v>350</v>
      </c>
      <c r="C7" s="471">
        <f>IF(ISERROR(AVERAGE(F12:F179)),C7,AVERAGE(F12:F179))</f>
        <v>6</v>
      </c>
      <c r="K7" s="290"/>
      <c r="L7" s="290"/>
      <c r="M7" s="290"/>
      <c r="N7" s="290"/>
      <c r="O7" s="290"/>
      <c r="P7" s="290"/>
      <c r="Q7" s="290"/>
      <c r="R7" s="290"/>
      <c r="S7" s="319"/>
      <c r="T7" s="319"/>
    </row>
    <row r="8" spans="1:207">
      <c r="B8" s="514" t="s">
        <v>351</v>
      </c>
      <c r="C8" s="477" t="s">
        <v>669</v>
      </c>
      <c r="D8" s="865" t="str">
        <f>IF((F9&lt;=0.85*C7),"Alert: please reconsider your HWAG definition","")</f>
        <v/>
      </c>
      <c r="E8" s="865"/>
      <c r="F8" s="865"/>
      <c r="G8" s="865"/>
    </row>
    <row r="9" spans="1:207">
      <c r="F9" s="320">
        <f>IF(ISERROR(AVERAGE(F12:F174)),C7,AVERAGE(F12:F174))</f>
        <v>6</v>
      </c>
    </row>
    <row r="10" spans="1:207" s="516" customFormat="1" ht="17.25" customHeight="1">
      <c r="A10" s="402" t="s">
        <v>354</v>
      </c>
      <c r="B10" s="302"/>
      <c r="C10" s="302"/>
      <c r="D10" s="302"/>
      <c r="E10" s="291"/>
      <c r="F10" s="411"/>
      <c r="G10" s="873" t="s">
        <v>355</v>
      </c>
      <c r="H10" s="874"/>
      <c r="I10" s="874"/>
      <c r="J10" s="874"/>
      <c r="K10" s="875"/>
      <c r="L10" s="873" t="s">
        <v>356</v>
      </c>
      <c r="M10" s="874"/>
      <c r="N10" s="874"/>
      <c r="O10" s="874"/>
      <c r="P10" s="874"/>
      <c r="Q10" s="874"/>
      <c r="R10" s="874"/>
      <c r="S10" s="866" t="s">
        <v>357</v>
      </c>
      <c r="T10" s="867"/>
      <c r="U10" s="867"/>
      <c r="V10" s="867"/>
      <c r="W10" s="867"/>
      <c r="X10" s="867"/>
      <c r="Y10" s="867"/>
      <c r="Z10" s="882" t="s">
        <v>358</v>
      </c>
      <c r="AA10" s="883"/>
      <c r="AB10" s="883"/>
      <c r="AC10" s="883"/>
      <c r="AD10" s="884"/>
      <c r="AE10" s="885" t="s">
        <v>359</v>
      </c>
      <c r="AF10" s="880"/>
      <c r="AG10" s="880"/>
      <c r="AH10" s="880"/>
      <c r="AI10" s="881"/>
    </row>
    <row r="11" spans="1:207" s="90" customFormat="1" ht="90" customHeight="1">
      <c r="A11" s="15" t="s">
        <v>360</v>
      </c>
      <c r="B11" s="16" t="s">
        <v>361</v>
      </c>
      <c r="C11" s="16" t="s">
        <v>362</v>
      </c>
      <c r="D11" s="17" t="s">
        <v>363</v>
      </c>
      <c r="E11" s="28" t="s">
        <v>364</v>
      </c>
      <c r="F11" s="399" t="s">
        <v>365</v>
      </c>
      <c r="G11" s="30" t="s">
        <v>366</v>
      </c>
      <c r="H11" s="153" t="s">
        <v>367</v>
      </c>
      <c r="I11" s="16" t="s">
        <v>368</v>
      </c>
      <c r="J11" s="68" t="s">
        <v>369</v>
      </c>
      <c r="K11" s="18" t="s">
        <v>370</v>
      </c>
      <c r="L11" s="46" t="s">
        <v>371</v>
      </c>
      <c r="M11" s="46" t="s">
        <v>372</v>
      </c>
      <c r="N11" s="28" t="s">
        <v>373</v>
      </c>
      <c r="O11" s="28" t="s">
        <v>374</v>
      </c>
      <c r="P11" s="28" t="s">
        <v>375</v>
      </c>
      <c r="Q11" s="44" t="s">
        <v>376</v>
      </c>
      <c r="R11" s="33" t="s">
        <v>377</v>
      </c>
      <c r="S11" s="156" t="s">
        <v>378</v>
      </c>
      <c r="T11" s="157" t="s">
        <v>379</v>
      </c>
      <c r="U11" s="158" t="s">
        <v>380</v>
      </c>
      <c r="V11" s="155" t="s">
        <v>381</v>
      </c>
      <c r="W11" s="158" t="s">
        <v>382</v>
      </c>
      <c r="X11" s="158" t="s">
        <v>383</v>
      </c>
      <c r="Y11" s="158" t="s">
        <v>31</v>
      </c>
      <c r="Z11" s="209" t="s">
        <v>384</v>
      </c>
      <c r="AA11" s="181" t="s">
        <v>385</v>
      </c>
      <c r="AB11" s="182" t="s">
        <v>386</v>
      </c>
      <c r="AC11" s="194" t="s">
        <v>387</v>
      </c>
      <c r="AD11" s="664" t="s">
        <v>388</v>
      </c>
      <c r="AE11" s="677" t="s">
        <v>389</v>
      </c>
      <c r="AF11" s="676" t="s">
        <v>367</v>
      </c>
      <c r="AG11" s="189" t="s">
        <v>368</v>
      </c>
      <c r="AH11" s="190" t="s">
        <v>369</v>
      </c>
      <c r="AI11" s="678" t="s">
        <v>370</v>
      </c>
    </row>
    <row r="12" spans="1:207" s="524" customFormat="1" ht="14.25">
      <c r="A12" s="522" t="s">
        <v>253</v>
      </c>
      <c r="B12" s="391"/>
      <c r="C12" s="391"/>
      <c r="D12" s="391"/>
      <c r="E12" s="292"/>
      <c r="F12" s="292"/>
      <c r="G12" s="457"/>
      <c r="H12" s="454"/>
      <c r="I12" s="391"/>
      <c r="J12" s="391">
        <f>IF(SUM(J13:J17)=0,"",MAX(J13:J17))</f>
        <v>36</v>
      </c>
      <c r="K12" s="24" t="str">
        <f>IF(ISERROR(VLOOKUP(Y12,'Directive OSH09 (FR)'!$T$6:$U$10,2,FALSE)),"",VLOOKUP(Y12,'Directive OSH09 (FR)'!$T$6:$U$10,2,FALSE))</f>
        <v>3-Moderé</v>
      </c>
      <c r="L12" s="43" t="str">
        <f>IF(ISERROR(VLOOKUP($A12,Dangers!$B$4:$G$1001,4,FALSE)),"ERR",IF(ISBLANK(VLOOKUP($A12,Dangers!$B$4:$G$1001,4,FALSE)),"","Yes"))</f>
        <v/>
      </c>
      <c r="M12" s="26" t="str">
        <f>IF(ISERROR(VLOOKUP($A12,Dangers!$B$4:$G$1001,6,FALSE)),"ERR",IF(ISBLANK((VLOOKUP($A12,Dangers!$B$4:$G$1001,6,FALSE))),"","Yes"))</f>
        <v>Yes</v>
      </c>
      <c r="N12" s="26"/>
      <c r="O12" s="47"/>
      <c r="P12" s="26"/>
      <c r="Q12" s="132">
        <f>IF(OR(L12="Yes",M12="Yes"),MAX(Q13:Q17),"")</f>
        <v>0</v>
      </c>
      <c r="R12" s="34"/>
      <c r="S12" s="43">
        <f>IF(L12="Yes",IF(SUM(S13:S17)=0,0,1),2)</f>
        <v>2</v>
      </c>
      <c r="T12" s="34">
        <f ca="1">IF(M12="Yes",IF(SUM(T13:T17)=0,0,1),2)</f>
        <v>1</v>
      </c>
      <c r="U12" s="160">
        <v>0</v>
      </c>
      <c r="V12" s="161">
        <v>3</v>
      </c>
      <c r="W12" s="162"/>
      <c r="X12" s="3"/>
      <c r="Y12" s="3">
        <f>IF(J12="","",IF(J12&gt;=161,5,IF(J12&gt;=65,4,IF(J12&gt;=20,3,IF(J12&gt;=9,2,1)))))</f>
        <v>3</v>
      </c>
      <c r="Z12" s="367"/>
      <c r="AA12" s="365"/>
      <c r="AB12" s="365"/>
      <c r="AC12" s="368"/>
      <c r="AD12" s="665"/>
      <c r="AE12" s="644"/>
      <c r="AF12" s="624"/>
      <c r="AG12" s="365"/>
      <c r="AH12" s="365"/>
      <c r="AI12" s="656"/>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row>
    <row r="13" spans="1:207" ht="38.25">
      <c r="A13" s="508" t="s">
        <v>1308</v>
      </c>
      <c r="B13" s="255" t="s">
        <v>391</v>
      </c>
      <c r="C13" s="255" t="s">
        <v>392</v>
      </c>
      <c r="D13" s="255" t="s">
        <v>393</v>
      </c>
      <c r="E13" s="266" t="s">
        <v>33</v>
      </c>
      <c r="F13" s="267">
        <v>6</v>
      </c>
      <c r="G13" s="256" t="s">
        <v>394</v>
      </c>
      <c r="H13" s="7" t="s">
        <v>41</v>
      </c>
      <c r="I13" s="8" t="s">
        <v>47</v>
      </c>
      <c r="J13" s="8">
        <f>IF(ISERROR(W13*X13),"",W13*X13)</f>
        <v>36</v>
      </c>
      <c r="K13" s="24" t="str">
        <f>IF(ISERROR(VLOOKUP(Y13,'Directive OSH09 (FR)'!$T$6:$U$10,2,FALSE)),"",VLOOKUP(Y13,'Directive OSH09 (FR)'!$T$6:$U$10,2,FALSE))</f>
        <v>3-Moderé</v>
      </c>
      <c r="L13" s="126"/>
      <c r="M13" s="127"/>
      <c r="N13" s="27"/>
      <c r="O13" s="27"/>
      <c r="P13" s="27"/>
      <c r="Q13" s="57"/>
      <c r="R13" s="35"/>
      <c r="S13" s="7">
        <f t="shared" ref="S13:T15" ca="1" si="0">U13</f>
        <v>1</v>
      </c>
      <c r="T13" s="35">
        <f t="shared" ca="1" si="0"/>
        <v>1</v>
      </c>
      <c r="U13" s="3">
        <f ca="1">IF(A13="",0,IF(Q$12="",1,IF(Q$12+$U$12*365&lt;$U$1,1,0)))</f>
        <v>1</v>
      </c>
      <c r="V13" s="163">
        <f ca="1">IF(A13="",0,IF(Q$12="",1,IF(Q$12+$V$12*365&lt;$U$1,1,0)))</f>
        <v>1</v>
      </c>
      <c r="W13" s="162">
        <f>IF(ISERROR(VLOOKUP(H13,'Directive OSH09 (FR)'!$O$6:$P$10,2,FALSE)),"",VLOOKUP(H13,'Directive OSH09 (FR)'!$O$6:$P$10,2,FALSE))</f>
        <v>9</v>
      </c>
      <c r="X13" s="3">
        <f>IF(ISERROR(VLOOKUP(I13,'Directive OSH09 (FR)'!$O$13:$P$17,2,FALSE)),"",VLOOKUP(I13,'Directive OSH09 (FR)'!$O$13:$P$17,2,FALSE))</f>
        <v>4</v>
      </c>
      <c r="Y13" s="3">
        <f>IF(J13="","",IF(J13&gt;=161,5,IF(J13&gt;=65,4,IF(J13&gt;=20,3,IF(J13&gt;=9,2,1)))))</f>
        <v>3</v>
      </c>
      <c r="Z13" s="196"/>
      <c r="AA13" s="177"/>
      <c r="AB13" s="177"/>
      <c r="AC13" s="195"/>
      <c r="AD13" s="666"/>
      <c r="AE13" s="646"/>
      <c r="AF13" s="314"/>
      <c r="AG13" s="8"/>
      <c r="AH13" s="8">
        <f>IF(ISERROR(AU13*AV13),"",AU13*AV13)</f>
        <v>0</v>
      </c>
      <c r="AI13" s="647"/>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row>
    <row r="14" spans="1:207" ht="38.25">
      <c r="A14" s="404" t="s">
        <v>1308</v>
      </c>
      <c r="B14" s="255" t="s">
        <v>395</v>
      </c>
      <c r="C14" s="255" t="s">
        <v>396</v>
      </c>
      <c r="D14" s="255" t="s">
        <v>670</v>
      </c>
      <c r="E14" s="266" t="s">
        <v>36</v>
      </c>
      <c r="F14" s="267">
        <v>6</v>
      </c>
      <c r="G14" s="256" t="s">
        <v>398</v>
      </c>
      <c r="H14" s="7" t="s">
        <v>38</v>
      </c>
      <c r="I14" s="8" t="s">
        <v>48</v>
      </c>
      <c r="J14" s="8">
        <f t="shared" ref="J14:J15" si="1">IF(ISERROR(W14*X14),"",W14*X14)</f>
        <v>32</v>
      </c>
      <c r="K14" s="24" t="str">
        <f>IF(ISERROR(VLOOKUP(Y14,'Directive OSH09 (FR)'!$T$6:$U$10,2,FALSE)),"",VLOOKUP(Y14,'Directive OSH09 (FR)'!$T$6:$U$10,2,FALSE))</f>
        <v>3-Moderé</v>
      </c>
      <c r="L14" s="126"/>
      <c r="M14" s="127"/>
      <c r="N14" s="27"/>
      <c r="O14" s="27"/>
      <c r="P14" s="27"/>
      <c r="Q14" s="57"/>
      <c r="R14" s="35"/>
      <c r="S14" s="7">
        <f t="shared" ca="1" si="0"/>
        <v>1</v>
      </c>
      <c r="T14" s="35">
        <f t="shared" ca="1" si="0"/>
        <v>1</v>
      </c>
      <c r="U14" s="3">
        <f t="shared" ref="U14:U15" ca="1" si="2">IF(A14="",0,IF(Q$12="",1,IF(Q$12+$U$12*365&lt;$U$1,1,0)))</f>
        <v>1</v>
      </c>
      <c r="V14" s="163">
        <f t="shared" ref="V14:V15" ca="1" si="3">IF(A14="",0,IF(Q$12="",1,IF(Q$12+$V$12*365&lt;$U$1,1,0)))</f>
        <v>1</v>
      </c>
      <c r="W14" s="162">
        <f>IF(ISERROR(VLOOKUP(H14,'Directive OSH09 (FR)'!$O$6:$P$10,2,FALSE)),"",VLOOKUP(H14,'Directive OSH09 (FR)'!$O$6:$P$10,2,FALSE))</f>
        <v>4</v>
      </c>
      <c r="X14" s="3">
        <f>IF(ISERROR(VLOOKUP(I14,'Directive OSH09 (FR)'!$O$13:$P$17,2,FALSE)),"",VLOOKUP(I14,'Directive OSH09 (FR)'!$O$13:$P$17,2,FALSE))</f>
        <v>8</v>
      </c>
      <c r="Y14" s="3">
        <f t="shared" ref="Y14:Y15" si="4">IF(J14="","",IF(J14&gt;=161,5,IF(J14&gt;=65,4,IF(J14&gt;=20,3,IF(J14&gt;=9,2,1)))))</f>
        <v>3</v>
      </c>
      <c r="Z14" s="636"/>
      <c r="AA14" s="638" t="s">
        <v>649</v>
      </c>
      <c r="AB14" s="177"/>
      <c r="AC14" s="195"/>
      <c r="AD14" s="666"/>
      <c r="AE14" s="646"/>
      <c r="AF14" s="314"/>
      <c r="AG14" s="8"/>
      <c r="AH14" s="8">
        <f>IF(ISERROR(AU14*AV14),"",AU14*AV14)</f>
        <v>0</v>
      </c>
      <c r="AI14" s="647"/>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row>
    <row r="15" spans="1:207" ht="51">
      <c r="A15" s="404" t="s">
        <v>1308</v>
      </c>
      <c r="B15" s="8" t="s">
        <v>400</v>
      </c>
      <c r="C15" s="255" t="s">
        <v>396</v>
      </c>
      <c r="D15" s="255" t="s">
        <v>650</v>
      </c>
      <c r="E15" s="266" t="s">
        <v>36</v>
      </c>
      <c r="F15" s="267">
        <v>6</v>
      </c>
      <c r="G15" s="256" t="s">
        <v>398</v>
      </c>
      <c r="H15" s="7" t="s">
        <v>38</v>
      </c>
      <c r="I15" s="8" t="s">
        <v>47</v>
      </c>
      <c r="J15" s="8">
        <f t="shared" si="1"/>
        <v>16</v>
      </c>
      <c r="K15" s="24" t="str">
        <f>IF(ISERROR(VLOOKUP(Y15,'Directive OSH09 (FR)'!$T$6:$U$10,2,FALSE)),"",VLOOKUP(Y15,'Directive OSH09 (FR)'!$T$6:$U$10,2,FALSE))</f>
        <v>2-Tolérable</v>
      </c>
      <c r="L15" s="126"/>
      <c r="M15" s="127"/>
      <c r="N15" s="27"/>
      <c r="O15" s="27"/>
      <c r="P15" s="27"/>
      <c r="Q15" s="57"/>
      <c r="R15" s="35"/>
      <c r="S15" s="7">
        <f t="shared" ca="1" si="0"/>
        <v>1</v>
      </c>
      <c r="T15" s="35">
        <f t="shared" ca="1" si="0"/>
        <v>1</v>
      </c>
      <c r="U15" s="3">
        <f t="shared" ca="1" si="2"/>
        <v>1</v>
      </c>
      <c r="V15" s="163">
        <f t="shared" ca="1" si="3"/>
        <v>1</v>
      </c>
      <c r="W15" s="162">
        <f>IF(ISERROR(VLOOKUP(H15,'Directive OSH09 (FR)'!$O$6:$P$10,2,FALSE)),"",VLOOKUP(H15,'Directive OSH09 (FR)'!$O$6:$P$10,2,FALSE))</f>
        <v>4</v>
      </c>
      <c r="X15" s="3">
        <f>IF(ISERROR(VLOOKUP(I15,'Directive OSH09 (FR)'!$O$13:$P$17,2,FALSE)),"",VLOOKUP(I15,'Directive OSH09 (FR)'!$O$13:$P$17,2,FALSE))</f>
        <v>4</v>
      </c>
      <c r="Y15" s="3">
        <f t="shared" si="4"/>
        <v>2</v>
      </c>
      <c r="Z15" s="637" t="s">
        <v>402</v>
      </c>
      <c r="AA15" s="638"/>
      <c r="AB15" s="177"/>
      <c r="AC15" s="195"/>
      <c r="AD15" s="666"/>
      <c r="AE15" s="646"/>
      <c r="AF15" s="314"/>
      <c r="AG15" s="8"/>
      <c r="AH15" s="8">
        <f>IF(ISERROR(AU15*AV15),"",AU15*AV15)</f>
        <v>0</v>
      </c>
      <c r="AI15" s="648"/>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row>
    <row r="16" spans="1:207">
      <c r="A16" s="261"/>
      <c r="B16" s="8"/>
      <c r="C16" s="8"/>
      <c r="D16" s="8"/>
      <c r="E16" s="266"/>
      <c r="F16" s="267"/>
      <c r="G16" s="321"/>
      <c r="H16" s="7"/>
      <c r="I16" s="8"/>
      <c r="J16" s="8"/>
      <c r="K16" s="14"/>
      <c r="L16" s="126"/>
      <c r="M16" s="127"/>
      <c r="N16" s="27"/>
      <c r="O16" s="27"/>
      <c r="P16" s="27"/>
      <c r="Q16" s="57"/>
      <c r="R16" s="35"/>
      <c r="S16" s="7">
        <f t="shared" ref="S16:T17" si="5">U16</f>
        <v>0</v>
      </c>
      <c r="T16" s="35">
        <f t="shared" si="5"/>
        <v>0</v>
      </c>
      <c r="U16" s="3">
        <f t="shared" ref="U16:U17" si="6">IF(A16="",0,IF(Q$12="",1,IF(Q$12+$U$12*365&lt;$U$1,1,0)))</f>
        <v>0</v>
      </c>
      <c r="V16" s="163">
        <f t="shared" ref="V16:V17" si="7">IF(A16="",0,IF(Q$12="",1,IF(Q$12+$V$12*365&lt;$U$1,1,0)))</f>
        <v>0</v>
      </c>
      <c r="W16" s="162" t="str">
        <f>IF(ISERROR(VLOOKUP(H16,'Directive OSH09 (FR)'!$O$6:$P$10,2,FALSE)),"",VLOOKUP(H16,'Directive OSH09 (FR)'!$O$6:$P$10,2,FALSE))</f>
        <v/>
      </c>
      <c r="X16" s="3" t="str">
        <f>IF(ISERROR(VLOOKUP(I16,'Directive OSH09 (FR)'!$O$13:$P$17,2,FALSE)),"",VLOOKUP(I16,'Directive OSH09 (FR)'!$O$13:$P$17,2,FALSE))</f>
        <v/>
      </c>
      <c r="Y16" s="3" t="str">
        <f t="shared" ref="Y16:Y17" si="8">IF(J16="","",IF(J16&gt;=161,5,IF(J16&gt;=65,4,IF(J16&gt;=20,3,IF(J16&gt;=9,2,1)))))</f>
        <v/>
      </c>
      <c r="Z16" s="196"/>
      <c r="AA16" s="177"/>
      <c r="AB16" s="177"/>
      <c r="AC16" s="195"/>
      <c r="AD16" s="666"/>
      <c r="AE16" s="646"/>
      <c r="AF16" s="314"/>
      <c r="AG16" s="8"/>
      <c r="AH16" s="8"/>
      <c r="AI16" s="648"/>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row>
    <row r="17" spans="1:207" ht="5.25" customHeight="1">
      <c r="A17" s="405"/>
      <c r="B17" s="62"/>
      <c r="C17" s="62"/>
      <c r="D17" s="62"/>
      <c r="E17" s="293"/>
      <c r="F17" s="282"/>
      <c r="G17" s="458"/>
      <c r="H17" s="61"/>
      <c r="I17" s="62"/>
      <c r="J17" s="62" t="str">
        <f t="shared" ref="J17" si="9">IF(ISERROR(W17*X17),"",W17*X17)</f>
        <v/>
      </c>
      <c r="K17" s="63" t="str">
        <f>IF(ISERROR(VLOOKUP(Y17,'Directive OSH09 (FR)'!$T$6:$U$10,2,FALSE)),"",VLOOKUP(Y17,'Directive OSH09 (FR)'!$T$6:$U$10,2,FALSE))</f>
        <v/>
      </c>
      <c r="L17" s="61"/>
      <c r="M17" s="64"/>
      <c r="N17" s="64"/>
      <c r="O17" s="64"/>
      <c r="P17" s="64"/>
      <c r="Q17" s="65"/>
      <c r="R17" s="66"/>
      <c r="S17" s="61">
        <f t="shared" si="5"/>
        <v>0</v>
      </c>
      <c r="T17" s="66">
        <f t="shared" si="5"/>
        <v>0</v>
      </c>
      <c r="U17" s="164">
        <f t="shared" si="6"/>
        <v>0</v>
      </c>
      <c r="V17" s="165">
        <f t="shared" si="7"/>
        <v>0</v>
      </c>
      <c r="W17" s="162" t="str">
        <f>IF(ISERROR(VLOOKUP(H17,'Directive OSH09 (FR)'!$O$6:$P$10,2,FALSE)),"",VLOOKUP(H17,'Directive OSH09 (FR)'!$O$6:$P$10,2,FALSE))</f>
        <v/>
      </c>
      <c r="X17" s="3" t="str">
        <f>IF(ISERROR(VLOOKUP(I17,'Directive OSH09 (FR)'!$O$13:$P$17,2,FALSE)),"",VLOOKUP(I17,'Directive OSH09 (FR)'!$O$13:$P$17,2,FALSE))</f>
        <v/>
      </c>
      <c r="Y17" s="3" t="str">
        <f t="shared" si="8"/>
        <v/>
      </c>
      <c r="Z17" s="196"/>
      <c r="AA17" s="177"/>
      <c r="AB17" s="177"/>
      <c r="AC17" s="195"/>
      <c r="AD17" s="666"/>
      <c r="AE17" s="646"/>
      <c r="AF17" s="642"/>
      <c r="AG17" s="62"/>
      <c r="AH17" s="62">
        <f t="shared" ref="AH17" si="10">IF(ISERROR(AU17*AV17),"",AU17*AV17)</f>
        <v>0</v>
      </c>
      <c r="AI17" s="648"/>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row>
    <row r="18" spans="1:207" s="524" customFormat="1" ht="14.25">
      <c r="A18" s="354" t="s">
        <v>257</v>
      </c>
      <c r="B18" s="391"/>
      <c r="C18" s="391"/>
      <c r="D18" s="391"/>
      <c r="E18" s="292"/>
      <c r="F18" s="281"/>
      <c r="G18" s="457"/>
      <c r="H18" s="454"/>
      <c r="I18" s="391"/>
      <c r="J18" s="391">
        <f>IF(SUM(J19:J23)=0,"",MAX(J19:J23))</f>
        <v>36</v>
      </c>
      <c r="K18" s="24" t="str">
        <f>IF(ISERROR(VLOOKUP(Y18,'Directive OSH09 (FR)'!$T$6:$U$10,2,FALSE)),"",VLOOKUP(Y18,'Directive OSH09 (FR)'!$T$6:$U$10,2,FALSE))</f>
        <v>3-Moderé</v>
      </c>
      <c r="L18" s="43" t="str">
        <f>IF(ISERROR(VLOOKUP($A18,Dangers!$B$4:$G$1001,4,FALSE)),"ERR",IF(ISBLANK(VLOOKUP($A18,Dangers!$B$4:$G$1001,4,FALSE)),"","Yes"))</f>
        <v/>
      </c>
      <c r="M18" s="26" t="str">
        <f>IF(ISERROR(VLOOKUP($A18,Dangers!$B$4:$G$1001,6,FALSE)),"ERR",IF(ISBLANK((VLOOKUP($A18,Dangers!$B$4:$G$1001,6,FALSE))),"","Yes"))</f>
        <v>Yes</v>
      </c>
      <c r="N18" s="26"/>
      <c r="O18" s="47"/>
      <c r="P18" s="26"/>
      <c r="Q18" s="132">
        <f>IF(OR(L18="Yes",M18="Yes"),MAX(Q19:Q23),"")</f>
        <v>0</v>
      </c>
      <c r="R18" s="34"/>
      <c r="S18" s="43">
        <f>IF(L18="Yes",IF(SUM(S19:S23)=0,0,1),2)</f>
        <v>2</v>
      </c>
      <c r="T18" s="34">
        <f ca="1">IF(M18="Yes",IF(SUM(T19:T23)=0,0,1),2)</f>
        <v>1</v>
      </c>
      <c r="U18" s="160">
        <v>0</v>
      </c>
      <c r="V18" s="161">
        <v>3</v>
      </c>
      <c r="W18" s="162" t="str">
        <f>IF(ISERROR(VLOOKUP(H18,'Directive OSH09 (FR)'!$O$6:$P$10,2,FALSE)),"",VLOOKUP(H18,'Directive OSH09 (FR)'!$O$6:$P$10,2,FALSE))</f>
        <v/>
      </c>
      <c r="X18" s="3" t="str">
        <f>IF(ISERROR(VLOOKUP(I18,'Directive OSH09 (FR)'!$O$13:$P$17,2,FALSE)),"",VLOOKUP(I18,'Directive OSH09 (FR)'!$O$13:$P$17,2,FALSE))</f>
        <v/>
      </c>
      <c r="Y18" s="3">
        <f>IF(J18="","",IF(J18&gt;=161,5,IF(J18&gt;=65,4,IF(J18&gt;=20,3,IF(J18&gt;=9,2,1)))))</f>
        <v>3</v>
      </c>
      <c r="Z18" s="367"/>
      <c r="AA18" s="365"/>
      <c r="AB18" s="365"/>
      <c r="AC18" s="368"/>
      <c r="AD18" s="665"/>
      <c r="AE18" s="644"/>
      <c r="AF18" s="518"/>
      <c r="AG18" s="398"/>
      <c r="AH18" s="398" t="str">
        <f>IF(SUM(AH19:AH23)=0,"",MAX(AH19:AH23))</f>
        <v/>
      </c>
      <c r="AI18" s="656"/>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row>
    <row r="19" spans="1:207" ht="76.5">
      <c r="A19" s="261" t="s">
        <v>403</v>
      </c>
      <c r="B19" s="255" t="s">
        <v>404</v>
      </c>
      <c r="C19" s="255" t="s">
        <v>405</v>
      </c>
      <c r="D19" s="255" t="s">
        <v>406</v>
      </c>
      <c r="E19" s="266" t="s">
        <v>33</v>
      </c>
      <c r="F19" s="267">
        <v>6</v>
      </c>
      <c r="G19" s="321" t="s">
        <v>398</v>
      </c>
      <c r="H19" s="7" t="s">
        <v>41</v>
      </c>
      <c r="I19" s="8" t="s">
        <v>47</v>
      </c>
      <c r="J19" s="8">
        <f>IF(ISERROR(W19*X19),"",W19*X19)</f>
        <v>36</v>
      </c>
      <c r="K19" s="14" t="str">
        <f>IF(ISERROR(VLOOKUP(Y19,'Directive OSH09 (FR)'!$T$6:$U$10,2,FALSE)),"",VLOOKUP(Y19,'Directive OSH09 (FR)'!$T$6:$U$10,2,FALSE))</f>
        <v>3-Moderé</v>
      </c>
      <c r="L19" s="126"/>
      <c r="M19" s="127"/>
      <c r="N19" s="27"/>
      <c r="O19" s="27"/>
      <c r="P19" s="27"/>
      <c r="Q19" s="57"/>
      <c r="R19" s="35"/>
      <c r="S19" s="7">
        <f t="shared" ref="S19:T21" ca="1" si="11">U19</f>
        <v>1</v>
      </c>
      <c r="T19" s="35">
        <f t="shared" ca="1" si="11"/>
        <v>1</v>
      </c>
      <c r="U19" s="3">
        <f ca="1">IF(A19="",0,IF(Q$18="",1,IF(Q$18+$U$18*365&lt;$U$1,1,0)))</f>
        <v>1</v>
      </c>
      <c r="V19" s="163">
        <f ca="1">IF(A19="",0,IF(Q$18="",1,IF(Q$18+$V$18*365&lt;$U$1,1,0)))</f>
        <v>1</v>
      </c>
      <c r="W19" s="162">
        <f>IF(ISERROR(VLOOKUP(H19,'Directive OSH09 (FR)'!$O$6:$P$10,2,FALSE)),"",VLOOKUP(H19,'Directive OSH09 (FR)'!$O$6:$P$10,2,FALSE))</f>
        <v>9</v>
      </c>
      <c r="X19" s="3">
        <f>IF(ISERROR(VLOOKUP(I19,'Directive OSH09 (FR)'!$O$13:$P$17,2,FALSE)),"",VLOOKUP(I19,'Directive OSH09 (FR)'!$O$13:$P$17,2,FALSE))</f>
        <v>4</v>
      </c>
      <c r="Y19" s="3">
        <f>IF(J19="","",IF(J19&gt;=161,5,IF(J19&gt;=65,4,IF(J19&gt;=20,3,IF(J19&gt;=9,2,1)))))</f>
        <v>3</v>
      </c>
      <c r="Z19" s="279" t="s">
        <v>407</v>
      </c>
      <c r="AA19" s="179" t="s">
        <v>408</v>
      </c>
      <c r="AB19" s="177"/>
      <c r="AC19" s="195"/>
      <c r="AD19" s="666"/>
      <c r="AE19" s="646"/>
      <c r="AF19" s="314"/>
      <c r="AG19" s="8"/>
      <c r="AH19" s="8">
        <f>IF(ISERROR(AU19*AV19),"",AU19*AV19)</f>
        <v>0</v>
      </c>
      <c r="AI19" s="647"/>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row>
    <row r="20" spans="1:207" ht="89.25">
      <c r="A20" s="261" t="s">
        <v>409</v>
      </c>
      <c r="B20" s="255" t="s">
        <v>410</v>
      </c>
      <c r="C20" s="255" t="s">
        <v>411</v>
      </c>
      <c r="D20" s="255" t="s">
        <v>412</v>
      </c>
      <c r="E20" s="266" t="s">
        <v>36</v>
      </c>
      <c r="F20" s="267">
        <v>6</v>
      </c>
      <c r="G20" s="256" t="s">
        <v>413</v>
      </c>
      <c r="H20" s="7" t="s">
        <v>38</v>
      </c>
      <c r="I20" s="8" t="s">
        <v>47</v>
      </c>
      <c r="J20" s="8">
        <f t="shared" ref="J20:J21" si="12">IF(ISERROR(W20*X20),"",W20*X20)</f>
        <v>16</v>
      </c>
      <c r="K20" s="14" t="str">
        <f>IF(ISERROR(VLOOKUP(Y20,'Directive OSH09 (FR)'!$T$6:$U$10,2,FALSE)),"",VLOOKUP(Y20,'Directive OSH09 (FR)'!$T$6:$U$10,2,FALSE))</f>
        <v>2-Tolérable</v>
      </c>
      <c r="L20" s="126"/>
      <c r="M20" s="127"/>
      <c r="N20" s="27"/>
      <c r="O20" s="27"/>
      <c r="P20" s="27"/>
      <c r="Q20" s="57"/>
      <c r="R20" s="35"/>
      <c r="S20" s="7">
        <f t="shared" ca="1" si="11"/>
        <v>1</v>
      </c>
      <c r="T20" s="35">
        <f t="shared" ca="1" si="11"/>
        <v>1</v>
      </c>
      <c r="U20" s="3">
        <f t="shared" ref="U20:U21" ca="1" si="13">IF(A20="",0,IF(Q$18="",1,IF(Q$18+$U$18*365&lt;$U$1,1,0)))</f>
        <v>1</v>
      </c>
      <c r="V20" s="163">
        <f t="shared" ref="V20:V21" ca="1" si="14">IF(A20="",0,IF(Q$18="",1,IF(Q$18+$V$18*365&lt;$U$1,1,0)))</f>
        <v>1</v>
      </c>
      <c r="W20" s="162">
        <f>IF(ISERROR(VLOOKUP(H20,'Directive OSH09 (FR)'!$O$6:$P$10,2,FALSE)),"",VLOOKUP(H20,'Directive OSH09 (FR)'!$O$6:$P$10,2,FALSE))</f>
        <v>4</v>
      </c>
      <c r="X20" s="3">
        <f>IF(ISERROR(VLOOKUP(I20,'Directive OSH09 (FR)'!$O$13:$P$17,2,FALSE)),"",VLOOKUP(I20,'Directive OSH09 (FR)'!$O$13:$P$17,2,FALSE))</f>
        <v>4</v>
      </c>
      <c r="Y20" s="3">
        <f t="shared" ref="Y20:Y21" si="15">IF(J20="","",IF(J20&gt;=161,5,IF(J20&gt;=65,4,IF(J20&gt;=20,3,IF(J20&gt;=9,2,1)))))</f>
        <v>2</v>
      </c>
      <c r="Z20" s="196"/>
      <c r="AA20" s="418"/>
      <c r="AB20" s="418"/>
      <c r="AC20" s="420"/>
      <c r="AD20" s="667"/>
      <c r="AE20" s="651"/>
      <c r="AF20" s="314"/>
      <c r="AG20" s="8"/>
      <c r="AH20" s="8">
        <f t="shared" ref="AH20:AH21" si="16">IF(ISERROR(AU20*AV20),"",AU20*AV20)</f>
        <v>0</v>
      </c>
      <c r="AI20" s="652"/>
    </row>
    <row r="21" spans="1:207" ht="38.25">
      <c r="A21" s="261" t="s">
        <v>419</v>
      </c>
      <c r="B21" s="8" t="s">
        <v>420</v>
      </c>
      <c r="C21" s="255" t="s">
        <v>421</v>
      </c>
      <c r="D21" s="255" t="s">
        <v>422</v>
      </c>
      <c r="E21" s="266" t="s">
        <v>36</v>
      </c>
      <c r="F21" s="267">
        <v>6</v>
      </c>
      <c r="G21" s="321" t="s">
        <v>423</v>
      </c>
      <c r="H21" s="7" t="s">
        <v>35</v>
      </c>
      <c r="I21" s="8" t="s">
        <v>47</v>
      </c>
      <c r="J21" s="8">
        <f t="shared" si="12"/>
        <v>8</v>
      </c>
      <c r="K21" s="14" t="str">
        <f>IF(ISERROR(VLOOKUP(Y21,'Directive OSH09 (FR)'!$T$6:$U$10,2,FALSE)),"",VLOOKUP(Y21,'Directive OSH09 (FR)'!$T$6:$U$10,2,FALSE))</f>
        <v>1-Negligeable</v>
      </c>
      <c r="L21" s="126"/>
      <c r="M21" s="127"/>
      <c r="N21" s="27"/>
      <c r="O21" s="27"/>
      <c r="P21" s="27"/>
      <c r="Q21" s="57"/>
      <c r="R21" s="35"/>
      <c r="S21" s="7">
        <f t="shared" ca="1" si="11"/>
        <v>1</v>
      </c>
      <c r="T21" s="35">
        <f t="shared" ca="1" si="11"/>
        <v>1</v>
      </c>
      <c r="U21" s="3">
        <f t="shared" ca="1" si="13"/>
        <v>1</v>
      </c>
      <c r="V21" s="163">
        <f t="shared" ca="1" si="14"/>
        <v>1</v>
      </c>
      <c r="W21" s="162">
        <f>IF(ISERROR(VLOOKUP(H21,'Directive OSH09 (FR)'!$O$6:$P$10,2,FALSE)),"",VLOOKUP(H21,'Directive OSH09 (FR)'!$O$6:$P$10,2,FALSE))</f>
        <v>2</v>
      </c>
      <c r="X21" s="3">
        <f>IF(ISERROR(VLOOKUP(I21,'Directive OSH09 (FR)'!$O$13:$P$17,2,FALSE)),"",VLOOKUP(I21,'Directive OSH09 (FR)'!$O$13:$P$17,2,FALSE))</f>
        <v>4</v>
      </c>
      <c r="Y21" s="3">
        <f t="shared" si="15"/>
        <v>1</v>
      </c>
      <c r="Z21" s="196"/>
      <c r="AA21" s="418"/>
      <c r="AB21" s="418"/>
      <c r="AC21" s="420"/>
      <c r="AD21" s="667"/>
      <c r="AE21" s="651"/>
      <c r="AF21" s="314"/>
      <c r="AG21" s="8"/>
      <c r="AH21" s="8">
        <f t="shared" si="16"/>
        <v>0</v>
      </c>
      <c r="AI21" s="653"/>
    </row>
    <row r="22" spans="1:207">
      <c r="A22" s="261"/>
      <c r="B22" s="255"/>
      <c r="C22" s="255"/>
      <c r="D22" s="255"/>
      <c r="E22" s="266"/>
      <c r="F22" s="283"/>
      <c r="G22" s="256"/>
      <c r="H22" s="7"/>
      <c r="I22" s="8"/>
      <c r="J22" s="8"/>
      <c r="K22" s="14"/>
      <c r="L22" s="126"/>
      <c r="M22" s="127"/>
      <c r="N22" s="27"/>
      <c r="O22" s="27"/>
      <c r="P22" s="27"/>
      <c r="Q22" s="57"/>
      <c r="R22" s="35"/>
      <c r="S22" s="7"/>
      <c r="T22" s="35"/>
      <c r="U22" s="3"/>
      <c r="V22" s="163"/>
      <c r="W22" s="162"/>
      <c r="X22" s="3"/>
      <c r="Y22" s="3"/>
      <c r="Z22" s="213"/>
      <c r="AA22" s="418"/>
      <c r="AB22" s="418"/>
      <c r="AC22" s="420"/>
      <c r="AD22" s="667"/>
      <c r="AE22" s="651"/>
      <c r="AF22" s="314"/>
      <c r="AG22" s="8"/>
      <c r="AH22" s="8"/>
      <c r="AI22" s="649"/>
    </row>
    <row r="23" spans="1:207" ht="5.25" customHeight="1">
      <c r="A23" s="405"/>
      <c r="B23" s="62"/>
      <c r="C23" s="62"/>
      <c r="D23" s="62"/>
      <c r="E23" s="293"/>
      <c r="F23" s="282"/>
      <c r="G23" s="458"/>
      <c r="H23" s="61"/>
      <c r="I23" s="62"/>
      <c r="J23" s="62" t="str">
        <f t="shared" ref="J23" si="17">IF(ISERROR(W23*X23),"",W23*X23)</f>
        <v/>
      </c>
      <c r="K23" s="63" t="str">
        <f>IF(ISERROR(VLOOKUP(Y23,'Directive OSH09 (FR)'!$T$6:$U$10,2,FALSE)),"",VLOOKUP(Y23,'Directive OSH09 (FR)'!$T$6:$U$10,2,FALSE))</f>
        <v/>
      </c>
      <c r="L23" s="61"/>
      <c r="M23" s="64"/>
      <c r="N23" s="64"/>
      <c r="O23" s="64"/>
      <c r="P23" s="64"/>
      <c r="Q23" s="65"/>
      <c r="R23" s="66"/>
      <c r="S23" s="61">
        <f t="shared" ref="S23:T23" si="18">U23</f>
        <v>0</v>
      </c>
      <c r="T23" s="66">
        <f t="shared" si="18"/>
        <v>0</v>
      </c>
      <c r="U23" s="164">
        <f t="shared" ref="U23" si="19">IF(A23="",0,IF(Q$18="",1,IF(Q$18+$U$18*365&lt;$U$1,1,0)))</f>
        <v>0</v>
      </c>
      <c r="V23" s="165">
        <f t="shared" ref="V23" si="20">IF(A23="",0,IF(Q$18="",1,IF(Q$18+$V$18*365&lt;$U$1,1,0)))</f>
        <v>0</v>
      </c>
      <c r="W23" s="162" t="str">
        <f>IF(ISERROR(VLOOKUP(H23,'Directive OSH09 (FR)'!$O$6:$P$10,2,FALSE)),"",VLOOKUP(H23,'Directive OSH09 (FR)'!$O$6:$P$10,2,FALSE))</f>
        <v/>
      </c>
      <c r="X23" s="3" t="str">
        <f>IF(ISERROR(VLOOKUP(I23,'Directive OSH09 (FR)'!$O$13:$P$17,2,FALSE)),"",VLOOKUP(I23,'Directive OSH09 (FR)'!$O$13:$P$17,2,FALSE))</f>
        <v/>
      </c>
      <c r="Y23" s="3" t="str">
        <f t="shared" ref="Y23" si="21">IF(J23="","",IF(J23&gt;=161,5,IF(J23&gt;=65,4,IF(J23&gt;=20,3,IF(J23&gt;=9,2,1)))))</f>
        <v/>
      </c>
      <c r="Z23" s="196"/>
      <c r="AA23" s="418"/>
      <c r="AB23" s="418"/>
      <c r="AC23" s="420"/>
      <c r="AD23" s="667"/>
      <c r="AE23" s="651"/>
      <c r="AF23" s="642"/>
      <c r="AG23" s="62"/>
      <c r="AH23" s="62">
        <f t="shared" ref="AH23" si="22">IF(ISERROR(AU23*AV23),"",AU23*AV23)</f>
        <v>0</v>
      </c>
      <c r="AI23" s="652"/>
    </row>
    <row r="24" spans="1:207">
      <c r="A24" s="268" t="s">
        <v>263</v>
      </c>
      <c r="B24" s="391"/>
      <c r="C24" s="391"/>
      <c r="D24" s="391"/>
      <c r="E24" s="292"/>
      <c r="F24" s="281"/>
      <c r="G24" s="457"/>
      <c r="H24" s="454"/>
      <c r="I24" s="391"/>
      <c r="J24" s="391">
        <f>IF(SUM(J25:J32)=0,"",MAX(J25:J32))</f>
        <v>8</v>
      </c>
      <c r="K24" s="24" t="str">
        <f>IF(ISERROR(VLOOKUP(Y24,'Directive OSH09 (FR)'!$T$6:$U$10,2,FALSE)),"",VLOOKUP(Y24,'Directive OSH09 (FR)'!$T$6:$U$10,2,FALSE))</f>
        <v>1-Negligeable</v>
      </c>
      <c r="L24" s="43" t="str">
        <f>IF(ISERROR(VLOOKUP($A24,Dangers!$B$4:$G$1001,4,FALSE)),"ERR",IF(ISBLANK(VLOOKUP($A24,Dangers!$B$4:$G$1001,4,FALSE)),"","Yes"))</f>
        <v/>
      </c>
      <c r="M24" s="26" t="str">
        <f>IF(ISERROR(VLOOKUP($A24,Dangers!$B$4:$G$1001,6,FALSE)),"ERR",IF(ISBLANK((VLOOKUP($A24,Dangers!$B$4:$G$1001,6,FALSE))),"","Yes"))</f>
        <v/>
      </c>
      <c r="N24" s="26"/>
      <c r="O24" s="47"/>
      <c r="P24" s="26"/>
      <c r="Q24" s="132" t="str">
        <f>IF(OR(L24="Yes",M24="Yes"),MAX(Q25:Q32),"")</f>
        <v/>
      </c>
      <c r="R24" s="34"/>
      <c r="S24" s="43">
        <f>IF(L24="Yes",IF(SUM(S25:S32)=0,0,1),2)</f>
        <v>2</v>
      </c>
      <c r="T24" s="34">
        <f>IF(M24="Yes",IF(SUM(T25:T32)=0,0,1),2)</f>
        <v>2</v>
      </c>
      <c r="U24" s="160">
        <v>0</v>
      </c>
      <c r="V24" s="161">
        <v>0</v>
      </c>
      <c r="W24" s="162" t="str">
        <f>IF(ISERROR(VLOOKUP(H24,'Directive OSH09 (FR)'!$O$6:$P$10,2,FALSE)),"",VLOOKUP(H24,'Directive OSH09 (FR)'!$O$6:$P$10,2,FALSE))</f>
        <v/>
      </c>
      <c r="X24" s="3" t="str">
        <f>IF(ISERROR(VLOOKUP(I24,'Directive OSH09 (FR)'!$O$13:$P$17,2,FALSE)),"",VLOOKUP(I24,'Directive OSH09 (FR)'!$O$13:$P$17,2,FALSE))</f>
        <v/>
      </c>
      <c r="Y24" s="3">
        <f>IF(J24="","",IF(J24&gt;=161,5,IF(J24&gt;=65,4,IF(J24&gt;=20,3,IF(J24&gt;=9,2,1)))))</f>
        <v>1</v>
      </c>
      <c r="Z24" s="367"/>
      <c r="AA24" s="446"/>
      <c r="AB24" s="446"/>
      <c r="AC24" s="611"/>
      <c r="AD24" s="709"/>
      <c r="AE24" s="702"/>
      <c r="AF24" s="518"/>
      <c r="AG24" s="398"/>
      <c r="AH24" s="398" t="str">
        <f>IF(SUM(AH25:AH32)=0,"",MAX(AH25:AH32))</f>
        <v/>
      </c>
      <c r="AI24" s="703"/>
    </row>
    <row r="25" spans="1:207" ht="76.5">
      <c r="A25" s="261" t="s">
        <v>424</v>
      </c>
      <c r="B25" s="255" t="s">
        <v>425</v>
      </c>
      <c r="C25" s="255" t="s">
        <v>426</v>
      </c>
      <c r="D25" s="255" t="s">
        <v>427</v>
      </c>
      <c r="E25" s="266" t="s">
        <v>36</v>
      </c>
      <c r="F25" s="267">
        <v>6</v>
      </c>
      <c r="G25" s="256" t="s">
        <v>428</v>
      </c>
      <c r="H25" s="7" t="s">
        <v>38</v>
      </c>
      <c r="I25" s="8" t="s">
        <v>46</v>
      </c>
      <c r="J25" s="8">
        <f>IF(ISERROR(W25*X25),"",W25*X25)</f>
        <v>4</v>
      </c>
      <c r="K25" s="14" t="str">
        <f>IF(ISERROR(VLOOKUP(Y25,'Directive OSH09 (FR)'!$T$6:$U$10,2,FALSE)),"",VLOOKUP(Y25,'Directive OSH09 (FR)'!$T$6:$U$10,2,FALSE))</f>
        <v>1-Negligeable</v>
      </c>
      <c r="L25" s="126"/>
      <c r="M25" s="127"/>
      <c r="N25" s="27"/>
      <c r="O25" s="27"/>
      <c r="P25" s="27"/>
      <c r="Q25" s="57"/>
      <c r="R25" s="35"/>
      <c r="S25" s="7">
        <f t="shared" ref="S25:T31" si="23">U25</f>
        <v>1</v>
      </c>
      <c r="T25" s="35">
        <f t="shared" si="23"/>
        <v>1</v>
      </c>
      <c r="U25" s="3">
        <f>IF(A25="",0,IF(Q$24="",1,IF(Q$24+$U$24*365&lt;$U$1,1,0)))</f>
        <v>1</v>
      </c>
      <c r="V25" s="163">
        <f>IF(A25="",0,IF(Q$24="",1,IF(Q$24+$V$24*365&lt;$U$1,1,0)))</f>
        <v>1</v>
      </c>
      <c r="W25" s="162">
        <f>IF(ISERROR(VLOOKUP(H25,'Directive OSH09 (FR)'!$O$6:$P$10,2,FALSE)),"",VLOOKUP(H25,'Directive OSH09 (FR)'!$O$6:$P$10,2,FALSE))</f>
        <v>4</v>
      </c>
      <c r="X25" s="3">
        <f>IF(ISERROR(VLOOKUP(I25,'Directive OSH09 (FR)'!$O$13:$P$17,2,FALSE)),"",VLOOKUP(I25,'Directive OSH09 (FR)'!$O$13:$P$17,2,FALSE))</f>
        <v>1</v>
      </c>
      <c r="Y25" s="3">
        <f>IF(J25="","",IF(J25&gt;=161,5,IF(J25&gt;=65,4,IF(J25&gt;=20,3,IF(J25&gt;=9,2,1)))))</f>
        <v>1</v>
      </c>
      <c r="Z25" s="210" t="s">
        <v>429</v>
      </c>
      <c r="AA25" s="418"/>
      <c r="AB25" s="418"/>
      <c r="AC25" s="420"/>
      <c r="AD25" s="667"/>
      <c r="AE25" s="651"/>
      <c r="AF25" s="314"/>
      <c r="AG25" s="8"/>
      <c r="AH25" s="8">
        <f>IF(ISERROR(AU25*AV25),"",AU25*AV25)</f>
        <v>0</v>
      </c>
      <c r="AI25" s="652"/>
    </row>
    <row r="26" spans="1:207" ht="76.5">
      <c r="A26" s="261" t="s">
        <v>424</v>
      </c>
      <c r="B26" s="255" t="s">
        <v>430</v>
      </c>
      <c r="C26" s="255" t="s">
        <v>431</v>
      </c>
      <c r="D26" s="255" t="s">
        <v>427</v>
      </c>
      <c r="E26" s="266" t="s">
        <v>36</v>
      </c>
      <c r="F26" s="267">
        <v>6</v>
      </c>
      <c r="G26" s="256" t="s">
        <v>428</v>
      </c>
      <c r="H26" s="7" t="s">
        <v>38</v>
      </c>
      <c r="I26" s="8" t="s">
        <v>46</v>
      </c>
      <c r="J26" s="8">
        <f>IF(ISERROR(W26*X26),"",W26*X26)</f>
        <v>4</v>
      </c>
      <c r="K26" s="14" t="str">
        <f>IF(ISERROR(VLOOKUP(Y26,'Directive OSH09 (FR)'!$T$6:$U$10,2,FALSE)),"",VLOOKUP(Y26,'Directive OSH09 (FR)'!$T$6:$U$10,2,FALSE))</f>
        <v>1-Negligeable</v>
      </c>
      <c r="L26" s="126"/>
      <c r="M26" s="127"/>
      <c r="N26" s="27"/>
      <c r="O26" s="27"/>
      <c r="P26" s="27"/>
      <c r="Q26" s="57"/>
      <c r="R26" s="35"/>
      <c r="S26" s="7">
        <f t="shared" si="23"/>
        <v>1</v>
      </c>
      <c r="T26" s="35">
        <f t="shared" si="23"/>
        <v>1</v>
      </c>
      <c r="U26" s="3">
        <f>IF(A26="",0,IF(Q$24="",1,IF(Q$24+$U$24*365&lt;$U$1,1,0)))</f>
        <v>1</v>
      </c>
      <c r="V26" s="163">
        <f>IF(A26="",0,IF(Q$24="",1,IF(Q$24+$V$24*365&lt;$U$1,1,0)))</f>
        <v>1</v>
      </c>
      <c r="W26" s="162">
        <f>IF(ISERROR(VLOOKUP(H26,'Directive OSH09 (FR)'!$O$6:$P$10,2,FALSE)),"",VLOOKUP(H26,'Directive OSH09 (FR)'!$O$6:$P$10,2,FALSE))</f>
        <v>4</v>
      </c>
      <c r="X26" s="3">
        <f>IF(ISERROR(VLOOKUP(I26,'Directive OSH09 (FR)'!$O$13:$P$17,2,FALSE)),"",VLOOKUP(I26,'Directive OSH09 (FR)'!$O$13:$P$17,2,FALSE))</f>
        <v>1</v>
      </c>
      <c r="Y26" s="3">
        <f>IF(J26="","",IF(J26&gt;=161,5,IF(J26&gt;=65,4,IF(J26&gt;=20,3,IF(J26&gt;=9,2,1)))))</f>
        <v>1</v>
      </c>
      <c r="Z26" s="210" t="s">
        <v>429</v>
      </c>
      <c r="AA26" s="418"/>
      <c r="AB26" s="418"/>
      <c r="AC26" s="420"/>
      <c r="AD26" s="667"/>
      <c r="AE26" s="651"/>
      <c r="AF26" s="314"/>
      <c r="AG26" s="8"/>
      <c r="AH26" s="8">
        <f>IF(ISERROR(AU26*AV26),"",AU26*AV26)</f>
        <v>0</v>
      </c>
      <c r="AI26" s="652"/>
    </row>
    <row r="27" spans="1:207" ht="89.25">
      <c r="A27" s="261" t="s">
        <v>424</v>
      </c>
      <c r="B27" s="8" t="s">
        <v>430</v>
      </c>
      <c r="C27" s="255" t="s">
        <v>432</v>
      </c>
      <c r="D27" s="255" t="s">
        <v>433</v>
      </c>
      <c r="E27" s="266" t="s">
        <v>36</v>
      </c>
      <c r="F27" s="267">
        <v>6</v>
      </c>
      <c r="G27" s="256" t="s">
        <v>428</v>
      </c>
      <c r="H27" s="7" t="s">
        <v>38</v>
      </c>
      <c r="I27" s="8" t="s">
        <v>46</v>
      </c>
      <c r="J27" s="8">
        <f t="shared" ref="J27:J31" si="24">IF(ISERROR(W27*X27),"",W27*X27)</f>
        <v>4</v>
      </c>
      <c r="K27" s="14" t="str">
        <f>IF(ISERROR(VLOOKUP(Y27,'Directive OSH09 (FR)'!$T$6:$U$10,2,FALSE)),"",VLOOKUP(Y27,'Directive OSH09 (FR)'!$T$6:$U$10,2,FALSE))</f>
        <v>1-Negligeable</v>
      </c>
      <c r="L27" s="126"/>
      <c r="M27" s="127"/>
      <c r="N27" s="27"/>
      <c r="O27" s="27"/>
      <c r="P27" s="27"/>
      <c r="Q27" s="57"/>
      <c r="R27" s="35"/>
      <c r="S27" s="7">
        <f t="shared" si="23"/>
        <v>1</v>
      </c>
      <c r="T27" s="35">
        <f t="shared" si="23"/>
        <v>1</v>
      </c>
      <c r="U27" s="3">
        <f t="shared" ref="U27:U30" si="25">IF(A27="",0,IF(Q$24="",1,IF(Q$24+$U$24*365&lt;$U$1,1,0)))</f>
        <v>1</v>
      </c>
      <c r="V27" s="163">
        <f t="shared" ref="V27:V30" si="26">IF(A27="",0,IF(Q$24="",1,IF(Q$24+$V$24*365&lt;$U$1,1,0)))</f>
        <v>1</v>
      </c>
      <c r="W27" s="162">
        <f>IF(ISERROR(VLOOKUP(H27,'Directive OSH09 (FR)'!$O$6:$P$10,2,FALSE)),"",VLOOKUP(H27,'Directive OSH09 (FR)'!$O$6:$P$10,2,FALSE))</f>
        <v>4</v>
      </c>
      <c r="X27" s="3">
        <f>IF(ISERROR(VLOOKUP(I27,'Directive OSH09 (FR)'!$O$13:$P$17,2,FALSE)),"",VLOOKUP(I27,'Directive OSH09 (FR)'!$O$13:$P$17,2,FALSE))</f>
        <v>1</v>
      </c>
      <c r="Y27" s="3">
        <f t="shared" ref="Y27:Y31" si="27">IF(J27="","",IF(J27&gt;=161,5,IF(J27&gt;=65,4,IF(J27&gt;=20,3,IF(J27&gt;=9,2,1)))))</f>
        <v>1</v>
      </c>
      <c r="Z27" s="210" t="s">
        <v>429</v>
      </c>
      <c r="AA27" s="418"/>
      <c r="AB27" s="418"/>
      <c r="AC27" s="420"/>
      <c r="AD27" s="667"/>
      <c r="AE27" s="651"/>
      <c r="AF27" s="314"/>
      <c r="AG27" s="8"/>
      <c r="AH27" s="8">
        <f>IF(ISERROR(AU27*AV27),"",AU27*AV27)</f>
        <v>0</v>
      </c>
      <c r="AI27" s="652"/>
    </row>
    <row r="28" spans="1:207" ht="165.75">
      <c r="A28" s="261" t="s">
        <v>424</v>
      </c>
      <c r="B28" s="8" t="s">
        <v>434</v>
      </c>
      <c r="C28" s="255" t="s">
        <v>435</v>
      </c>
      <c r="D28" s="255" t="s">
        <v>436</v>
      </c>
      <c r="E28" s="266" t="s">
        <v>36</v>
      </c>
      <c r="F28" s="267">
        <v>6</v>
      </c>
      <c r="G28" s="256" t="s">
        <v>437</v>
      </c>
      <c r="H28" s="7" t="s">
        <v>35</v>
      </c>
      <c r="I28" s="8" t="s">
        <v>47</v>
      </c>
      <c r="J28" s="8">
        <f t="shared" si="24"/>
        <v>8</v>
      </c>
      <c r="K28" s="14" t="str">
        <f>IF(ISERROR(VLOOKUP(Y28,'Directive OSH09 (FR)'!$T$6:$U$10,2,FALSE)),"",VLOOKUP(Y28,'Directive OSH09 (FR)'!$T$6:$U$10,2,FALSE))</f>
        <v>1-Negligeable</v>
      </c>
      <c r="L28" s="126"/>
      <c r="M28" s="127"/>
      <c r="N28" s="27"/>
      <c r="O28" s="27"/>
      <c r="P28" s="27"/>
      <c r="Q28" s="57"/>
      <c r="R28" s="35"/>
      <c r="S28" s="7">
        <f t="shared" si="23"/>
        <v>1</v>
      </c>
      <c r="T28" s="35">
        <f t="shared" si="23"/>
        <v>1</v>
      </c>
      <c r="U28" s="3">
        <f t="shared" si="25"/>
        <v>1</v>
      </c>
      <c r="V28" s="163">
        <f t="shared" si="26"/>
        <v>1</v>
      </c>
      <c r="W28" s="162">
        <f>IF(ISERROR(VLOOKUP(H28,'Directive OSH09 (FR)'!$O$6:$P$10,2,FALSE)),"",VLOOKUP(H28,'Directive OSH09 (FR)'!$O$6:$P$10,2,FALSE))</f>
        <v>2</v>
      </c>
      <c r="X28" s="3">
        <f>IF(ISERROR(VLOOKUP(I28,'Directive OSH09 (FR)'!$O$13:$P$17,2,FALSE)),"",VLOOKUP(I28,'Directive OSH09 (FR)'!$O$13:$P$17,2,FALSE))</f>
        <v>4</v>
      </c>
      <c r="Y28" s="3">
        <f t="shared" si="27"/>
        <v>1</v>
      </c>
      <c r="Z28" s="210" t="s">
        <v>429</v>
      </c>
      <c r="AA28" s="418"/>
      <c r="AB28" s="418"/>
      <c r="AC28" s="420"/>
      <c r="AD28" s="667"/>
      <c r="AE28" s="651"/>
      <c r="AF28" s="314"/>
      <c r="AG28" s="8"/>
      <c r="AH28" s="8">
        <f>IF(ISERROR(AU28*AV28),"",AU28*AV28)</f>
        <v>0</v>
      </c>
      <c r="AI28" s="652"/>
    </row>
    <row r="29" spans="1:207" ht="89.25">
      <c r="A29" s="261" t="s">
        <v>424</v>
      </c>
      <c r="B29" s="8" t="s">
        <v>430</v>
      </c>
      <c r="C29" s="255" t="s">
        <v>438</v>
      </c>
      <c r="D29" s="255" t="s">
        <v>439</v>
      </c>
      <c r="E29" s="266" t="s">
        <v>36</v>
      </c>
      <c r="F29" s="267">
        <v>6</v>
      </c>
      <c r="G29" s="256" t="s">
        <v>428</v>
      </c>
      <c r="H29" s="7" t="s">
        <v>38</v>
      </c>
      <c r="I29" s="8" t="s">
        <v>46</v>
      </c>
      <c r="J29" s="309">
        <f t="shared" si="24"/>
        <v>4</v>
      </c>
      <c r="K29" s="308" t="str">
        <f>IF(ISERROR(VLOOKUP(Y29,'Directive OSH09 (FR)'!$T$6:$U$10,2,FALSE)),"",VLOOKUP(Y29,'Directive OSH09 (FR)'!$T$6:$U$10,2,FALSE))</f>
        <v>1-Negligeable</v>
      </c>
      <c r="L29" s="126"/>
      <c r="M29" s="127"/>
      <c r="N29" s="27"/>
      <c r="O29" s="27"/>
      <c r="P29" s="27"/>
      <c r="Q29" s="57"/>
      <c r="R29" s="35"/>
      <c r="S29" s="7">
        <f t="shared" si="23"/>
        <v>1</v>
      </c>
      <c r="T29" s="35">
        <f t="shared" si="23"/>
        <v>1</v>
      </c>
      <c r="U29" s="3">
        <f t="shared" si="25"/>
        <v>1</v>
      </c>
      <c r="V29" s="163">
        <f t="shared" si="26"/>
        <v>1</v>
      </c>
      <c r="W29" s="162">
        <f>IF(ISERROR(VLOOKUP(H29,'Directive OSH09 (FR)'!$O$6:$P$10,2,FALSE)),"",VLOOKUP(H29,'Directive OSH09 (FR)'!$O$6:$P$10,2,FALSE))</f>
        <v>4</v>
      </c>
      <c r="X29" s="3">
        <f>IF(ISERROR(VLOOKUP(I29,'Directive OSH09 (FR)'!$O$13:$P$17,2,FALSE)),"",VLOOKUP(I29,'Directive OSH09 (FR)'!$O$13:$P$17,2,FALSE))</f>
        <v>1</v>
      </c>
      <c r="Y29" s="3">
        <f t="shared" si="27"/>
        <v>1</v>
      </c>
      <c r="Z29" s="210" t="s">
        <v>429</v>
      </c>
      <c r="AA29" s="418"/>
      <c r="AB29" s="418"/>
      <c r="AC29" s="420"/>
      <c r="AD29" s="667"/>
      <c r="AE29" s="651"/>
      <c r="AF29" s="314"/>
      <c r="AG29" s="8"/>
      <c r="AH29" s="8">
        <f t="shared" ref="AH29:AH31" si="28">IF(ISERROR(AU29*AV29),"",AU29*AV29)</f>
        <v>0</v>
      </c>
      <c r="AI29" s="652"/>
    </row>
    <row r="30" spans="1:207" ht="114.75">
      <c r="A30" s="261" t="s">
        <v>424</v>
      </c>
      <c r="B30" s="8" t="s">
        <v>434</v>
      </c>
      <c r="C30" s="255" t="s">
        <v>440</v>
      </c>
      <c r="D30" s="255" t="s">
        <v>441</v>
      </c>
      <c r="E30" s="266" t="s">
        <v>36</v>
      </c>
      <c r="F30" s="267">
        <v>6</v>
      </c>
      <c r="G30" s="256" t="s">
        <v>428</v>
      </c>
      <c r="H30" s="7" t="s">
        <v>35</v>
      </c>
      <c r="I30" s="8" t="s">
        <v>46</v>
      </c>
      <c r="J30" s="309">
        <f t="shared" si="24"/>
        <v>2</v>
      </c>
      <c r="K30" s="308" t="str">
        <f>IF(ISERROR(VLOOKUP(Y30,'Directive OSH09 (FR)'!$T$6:$U$10,2,FALSE)),"",VLOOKUP(Y30,'Directive OSH09 (FR)'!$T$6:$U$10,2,FALSE))</f>
        <v>1-Negligeable</v>
      </c>
      <c r="L30" s="126"/>
      <c r="M30" s="127"/>
      <c r="N30" s="27"/>
      <c r="O30" s="27"/>
      <c r="P30" s="27"/>
      <c r="Q30" s="57"/>
      <c r="R30" s="35"/>
      <c r="S30" s="7">
        <f t="shared" si="23"/>
        <v>1</v>
      </c>
      <c r="T30" s="35">
        <f t="shared" si="23"/>
        <v>1</v>
      </c>
      <c r="U30" s="3">
        <f t="shared" si="25"/>
        <v>1</v>
      </c>
      <c r="V30" s="163">
        <f t="shared" si="26"/>
        <v>1</v>
      </c>
      <c r="W30" s="162">
        <f>IF(ISERROR(VLOOKUP(H30,'Directive OSH09 (FR)'!$O$6:$P$10,2,FALSE)),"",VLOOKUP(H30,'Directive OSH09 (FR)'!$O$6:$P$10,2,FALSE))</f>
        <v>2</v>
      </c>
      <c r="X30" s="3">
        <f>IF(ISERROR(VLOOKUP(I30,'Directive OSH09 (FR)'!$O$13:$P$17,2,FALSE)),"",VLOOKUP(I30,'Directive OSH09 (FR)'!$O$13:$P$17,2,FALSE))</f>
        <v>1</v>
      </c>
      <c r="Y30" s="3">
        <f t="shared" si="27"/>
        <v>1</v>
      </c>
      <c r="Z30" s="210" t="s">
        <v>429</v>
      </c>
      <c r="AA30" s="418"/>
      <c r="AB30" s="418"/>
      <c r="AC30" s="420"/>
      <c r="AD30" s="667"/>
      <c r="AE30" s="651"/>
      <c r="AF30" s="314"/>
      <c r="AG30" s="8"/>
      <c r="AH30" s="8">
        <f t="shared" si="28"/>
        <v>0</v>
      </c>
      <c r="AI30" s="652"/>
    </row>
    <row r="31" spans="1:207">
      <c r="A31" s="261"/>
      <c r="B31" s="8"/>
      <c r="C31" s="8"/>
      <c r="D31" s="8"/>
      <c r="E31" s="266"/>
      <c r="F31" s="267"/>
      <c r="G31" s="321"/>
      <c r="H31" s="7"/>
      <c r="I31" s="8"/>
      <c r="J31" s="8" t="str">
        <f t="shared" si="24"/>
        <v/>
      </c>
      <c r="K31" s="14" t="str">
        <f>IF(ISERROR(VLOOKUP(Y31,'Directive OSH09 (FR)'!$T$6:$U$10,2,FALSE)),"",VLOOKUP(Y31,'Directive OSH09 (FR)'!$T$6:$U$10,2,FALSE))</f>
        <v/>
      </c>
      <c r="L31" s="126"/>
      <c r="M31" s="127"/>
      <c r="N31" s="27"/>
      <c r="O31" s="27"/>
      <c r="P31" s="27"/>
      <c r="Q31" s="57"/>
      <c r="R31" s="35"/>
      <c r="S31" s="7">
        <f t="shared" si="23"/>
        <v>0</v>
      </c>
      <c r="T31" s="35">
        <f t="shared" si="23"/>
        <v>0</v>
      </c>
      <c r="U31" s="3">
        <f>IF(A31="",0,IF(Q$46="",1,IF(Q$46+$U$46*365&lt;$U$1,1,0)))</f>
        <v>0</v>
      </c>
      <c r="V31" s="163">
        <f>IF(A31="",0,IF(Q$46="",1,IF(Q$46+$V$46*365&lt;$U$1,1,0)))</f>
        <v>0</v>
      </c>
      <c r="W31" s="162" t="str">
        <f>IF(ISERROR(VLOOKUP(H31,'Directive OSH09 (FR)'!$O$6:$P$10,2,FALSE)),"",VLOOKUP(H31,'Directive OSH09 (FR)'!$O$6:$P$10,2,FALSE))</f>
        <v/>
      </c>
      <c r="X31" s="3" t="str">
        <f>IF(ISERROR(VLOOKUP(I31,'Directive OSH09 (FR)'!$O$13:$P$17,2,FALSE)),"",VLOOKUP(I31,'Directive OSH09 (FR)'!$O$13:$P$17,2,FALSE))</f>
        <v/>
      </c>
      <c r="Y31" s="3" t="str">
        <f t="shared" si="27"/>
        <v/>
      </c>
      <c r="Z31" s="196"/>
      <c r="AA31" s="418"/>
      <c r="AB31" s="418"/>
      <c r="AC31" s="420"/>
      <c r="AD31" s="667"/>
      <c r="AE31" s="651"/>
      <c r="AF31" s="314"/>
      <c r="AG31" s="8"/>
      <c r="AH31" s="8">
        <f t="shared" si="28"/>
        <v>0</v>
      </c>
      <c r="AI31" s="652"/>
    </row>
    <row r="32" spans="1:207" ht="5.25" customHeight="1">
      <c r="A32" s="405"/>
      <c r="B32" s="62"/>
      <c r="C32" s="62"/>
      <c r="D32" s="62"/>
      <c r="E32" s="293"/>
      <c r="F32" s="282"/>
      <c r="G32" s="458"/>
      <c r="H32" s="61"/>
      <c r="I32" s="62"/>
      <c r="J32" s="62" t="str">
        <f t="shared" ref="J32" si="29">IF(ISERROR(W32*X32),"",W32*X32)</f>
        <v/>
      </c>
      <c r="K32" s="63" t="str">
        <f>IF(ISERROR(VLOOKUP(Y32,'Directive OSH09 (FR)'!$T$6:$U$10,2,FALSE)),"",VLOOKUP(Y32,'Directive OSH09 (FR)'!$T$6:$U$10,2,FALSE))</f>
        <v/>
      </c>
      <c r="L32" s="61"/>
      <c r="M32" s="64"/>
      <c r="N32" s="64"/>
      <c r="O32" s="64"/>
      <c r="P32" s="64"/>
      <c r="Q32" s="65"/>
      <c r="R32" s="66"/>
      <c r="S32" s="61">
        <f t="shared" ref="S32:T32" si="30">U32</f>
        <v>0</v>
      </c>
      <c r="T32" s="66">
        <f t="shared" si="30"/>
        <v>0</v>
      </c>
      <c r="U32" s="164">
        <f t="shared" ref="U32" si="31">IF(A32="",0,IF(Q$24="",1,IF(Q$24+$U$24*365&lt;$U$1,1,0)))</f>
        <v>0</v>
      </c>
      <c r="V32" s="165">
        <f t="shared" ref="V32" si="32">IF(A32="",0,IF(Q$24="",1,IF(Q$24+$V$24*365&lt;$U$1,1,0)))</f>
        <v>0</v>
      </c>
      <c r="W32" s="162" t="str">
        <f>IF(ISERROR(VLOOKUP(H32,'Directive OSH09 (FR)'!$O$6:$P$10,2,FALSE)),"",VLOOKUP(H32,'Directive OSH09 (FR)'!$O$6:$P$10,2,FALSE))</f>
        <v/>
      </c>
      <c r="X32" s="3" t="str">
        <f>IF(ISERROR(VLOOKUP(I32,'Directive OSH09 (FR)'!$O$13:$P$17,2,FALSE)),"",VLOOKUP(I32,'Directive OSH09 (FR)'!$O$13:$P$17,2,FALSE))</f>
        <v/>
      </c>
      <c r="Y32" s="3" t="str">
        <f t="shared" ref="Y32" si="33">IF(J32="","",IF(J32&gt;=161,5,IF(J32&gt;=65,4,IF(J32&gt;=20,3,IF(J32&gt;=9,2,1)))))</f>
        <v/>
      </c>
      <c r="Z32" s="196"/>
      <c r="AA32" s="418"/>
      <c r="AB32" s="418"/>
      <c r="AC32" s="420"/>
      <c r="AD32" s="667"/>
      <c r="AE32" s="651"/>
      <c r="AF32" s="642"/>
      <c r="AG32" s="62"/>
      <c r="AH32" s="62">
        <f t="shared" ref="AH32" si="34">IF(ISERROR(AU32*AV32),"",AU32*AV32)</f>
        <v>0</v>
      </c>
      <c r="AI32" s="652"/>
    </row>
    <row r="33" spans="1:35">
      <c r="A33" s="522" t="s">
        <v>267</v>
      </c>
      <c r="B33" s="391"/>
      <c r="C33" s="391"/>
      <c r="D33" s="391"/>
      <c r="E33" s="292"/>
      <c r="F33" s="281"/>
      <c r="G33" s="457"/>
      <c r="H33" s="454"/>
      <c r="I33" s="391"/>
      <c r="J33" s="391">
        <f>IF(SUM(J34:J39)=0,"",MAX(J34:J39))</f>
        <v>32</v>
      </c>
      <c r="K33" s="24" t="str">
        <f>IF(ISERROR(VLOOKUP(Y33,'Directive OSH09 (FR)'!$T$6:$U$10,2,FALSE)),"",VLOOKUP(Y33,'Directive OSH09 (FR)'!$T$6:$U$10,2,FALSE))</f>
        <v>3-Moderé</v>
      </c>
      <c r="L33" s="43" t="str">
        <f>IF(ISERROR(VLOOKUP($A33,Dangers!$B$4:$G$1001,4,FALSE)),"ERR",IF(ISBLANK(VLOOKUP($A33,Dangers!$B$4:$G$1001,4,FALSE)),"","Yes"))</f>
        <v/>
      </c>
      <c r="M33" s="26" t="str">
        <f>IF(ISERROR(VLOOKUP($A33,Dangers!$B$4:$G$1001,6,FALSE)),"ERR",IF(ISBLANK((VLOOKUP($A33,Dangers!$B$4:$G$1001,6,FALSE))),"","Yes"))</f>
        <v/>
      </c>
      <c r="N33" s="26"/>
      <c r="O33" s="26"/>
      <c r="P33" s="26"/>
      <c r="Q33" s="132" t="str">
        <f>IF(OR(L33="Yes",M33="Yes"),MAX(Q34:Q39),"")</f>
        <v/>
      </c>
      <c r="R33" s="34"/>
      <c r="S33" s="43">
        <f>IF(L33="Yes",IF(SUM(S34:S39)=0,0,1),2)</f>
        <v>2</v>
      </c>
      <c r="T33" s="34">
        <f>IF(M33="Yes",IF(SUM(T34:T39)=0,0,1),2)</f>
        <v>2</v>
      </c>
      <c r="U33" s="160">
        <v>0</v>
      </c>
      <c r="V33" s="161">
        <v>0</v>
      </c>
      <c r="W33" s="162" t="str">
        <f>IF(ISERROR(VLOOKUP(H33,'Directive OSH09 (FR)'!$O$6:$P$10,2,FALSE)),"",VLOOKUP(H33,'Directive OSH09 (FR)'!$O$6:$P$10,2,FALSE))</f>
        <v/>
      </c>
      <c r="X33" s="3" t="str">
        <f>IF(ISERROR(VLOOKUP(I33,'Directive OSH09 (FR)'!$O$13:$P$17,2,FALSE)),"",VLOOKUP(I33,'Directive OSH09 (FR)'!$O$13:$P$17,2,FALSE))</f>
        <v/>
      </c>
      <c r="Y33" s="3">
        <f>IF(J33="","",IF(J33&gt;=161,5,IF(J33&gt;=65,4,IF(J33&gt;=20,3,IF(J33&gt;=9,2,1)))))</f>
        <v>3</v>
      </c>
      <c r="Z33" s="367"/>
      <c r="AA33" s="446"/>
      <c r="AB33" s="446"/>
      <c r="AC33" s="611"/>
      <c r="AD33" s="709"/>
      <c r="AE33" s="702"/>
      <c r="AF33" s="643"/>
      <c r="AG33" s="391"/>
      <c r="AH33" s="391" t="str">
        <f>IF(SUM(AH34:AH39)=0,"",MAX(AH34:AH39))</f>
        <v/>
      </c>
      <c r="AI33" s="703"/>
    </row>
    <row r="34" spans="1:35" ht="63.75">
      <c r="A34" s="261" t="s">
        <v>442</v>
      </c>
      <c r="B34" s="255" t="s">
        <v>443</v>
      </c>
      <c r="C34" s="255" t="s">
        <v>444</v>
      </c>
      <c r="D34" s="255" t="s">
        <v>651</v>
      </c>
      <c r="E34" s="266" t="s">
        <v>36</v>
      </c>
      <c r="F34" s="267">
        <v>6</v>
      </c>
      <c r="G34" s="256" t="s">
        <v>446</v>
      </c>
      <c r="H34" s="7" t="s">
        <v>38</v>
      </c>
      <c r="I34" s="8" t="s">
        <v>47</v>
      </c>
      <c r="J34" s="8">
        <f>IF(ISERROR(W34*X34),"",W34*X34)</f>
        <v>16</v>
      </c>
      <c r="K34" s="14" t="str">
        <f>IF(ISERROR(VLOOKUP(Y34,'Directive OSH09 (FR)'!$T$6:$U$10,2,FALSE)),"",VLOOKUP(Y34,'Directive OSH09 (FR)'!$T$6:$U$10,2,FALSE))</f>
        <v>2-Tolérable</v>
      </c>
      <c r="L34" s="126"/>
      <c r="M34" s="127"/>
      <c r="N34" s="27"/>
      <c r="O34" s="27"/>
      <c r="P34" s="27"/>
      <c r="Q34" s="57"/>
      <c r="R34" s="35"/>
      <c r="S34" s="7">
        <f t="shared" ref="S34:T37" si="35">U34</f>
        <v>1</v>
      </c>
      <c r="T34" s="35">
        <f t="shared" si="35"/>
        <v>1</v>
      </c>
      <c r="U34" s="3">
        <f>IF(A34="",0,IF(Q$33="",1,IF(Q$33+$U$33*365&lt;$U$1,1,0)))</f>
        <v>1</v>
      </c>
      <c r="V34" s="163">
        <f>IF(A34="",0,IF(Q$33="",1,IF(Q$33+$V$33*365&lt;$U$1,1,0)))</f>
        <v>1</v>
      </c>
      <c r="W34" s="162">
        <f>IF(ISERROR(VLOOKUP(H34,'Directive OSH09 (FR)'!$O$6:$P$10,2,FALSE)),"",VLOOKUP(H34,'Directive OSH09 (FR)'!$O$6:$P$10,2,FALSE))</f>
        <v>4</v>
      </c>
      <c r="X34" s="3">
        <f>IF(ISERROR(VLOOKUP(I34,'Directive OSH09 (FR)'!$O$13:$P$17,2,FALSE)),"",VLOOKUP(I34,'Directive OSH09 (FR)'!$O$13:$P$17,2,FALSE))</f>
        <v>4</v>
      </c>
      <c r="Y34" s="3">
        <f>IF(J34="","",IF(J34&gt;=161,5,IF(J34&gt;=65,4,IF(J34&gt;=20,3,IF(J34&gt;=9,2,1)))))</f>
        <v>2</v>
      </c>
      <c r="Z34" s="196"/>
      <c r="AA34" s="434"/>
      <c r="AB34" s="176"/>
      <c r="AC34" s="420"/>
      <c r="AD34" s="667"/>
      <c r="AE34" s="651"/>
      <c r="AF34" s="314"/>
      <c r="AG34" s="8"/>
      <c r="AH34" s="8"/>
      <c r="AI34" s="654"/>
    </row>
    <row r="35" spans="1:35" ht="102">
      <c r="A35" s="261" t="s">
        <v>442</v>
      </c>
      <c r="B35" s="255" t="s">
        <v>447</v>
      </c>
      <c r="C35" s="255" t="s">
        <v>448</v>
      </c>
      <c r="D35" s="255" t="s">
        <v>1314</v>
      </c>
      <c r="E35" s="266" t="s">
        <v>36</v>
      </c>
      <c r="F35" s="267">
        <v>6</v>
      </c>
      <c r="G35" s="256" t="s">
        <v>449</v>
      </c>
      <c r="H35" s="7" t="s">
        <v>38</v>
      </c>
      <c r="I35" s="8" t="s">
        <v>48</v>
      </c>
      <c r="J35" s="8">
        <f>IF(ISERROR(W35*X35),"",W35*X35)</f>
        <v>32</v>
      </c>
      <c r="K35" s="14" t="str">
        <f>IF(ISERROR(VLOOKUP(Y35,'Directive OSH09 (FR)'!$T$6:$U$10,2,FALSE)),"",VLOOKUP(Y35,'Directive OSH09 (FR)'!$T$6:$U$10,2,FALSE))</f>
        <v>3-Moderé</v>
      </c>
      <c r="L35" s="126"/>
      <c r="M35" s="127"/>
      <c r="N35" s="27"/>
      <c r="O35" s="27"/>
      <c r="P35" s="27"/>
      <c r="Q35" s="57"/>
      <c r="R35" s="35"/>
      <c r="S35" s="7">
        <f>U35</f>
        <v>1</v>
      </c>
      <c r="T35" s="35">
        <f>V35</f>
        <v>1</v>
      </c>
      <c r="U35" s="3">
        <f>IF(A35="",0,IF(Q$33="",1,IF(Q$33+$U$33*365&lt;$U$1,1,0)))</f>
        <v>1</v>
      </c>
      <c r="V35" s="163">
        <f>IF(A35="",0,IF(Q$33="",1,IF(Q$33+$V$33*365&lt;$U$1,1,0)))</f>
        <v>1</v>
      </c>
      <c r="W35" s="162">
        <f>IF(ISERROR(VLOOKUP(H35,'Directive OSH09 (FR)'!$O$6:$P$10,2,FALSE)),"",VLOOKUP(H35,'Directive OSH09 (FR)'!$O$6:$P$10,2,FALSE))</f>
        <v>4</v>
      </c>
      <c r="X35" s="3">
        <f>IF(ISERROR(VLOOKUP(I35,'Directive OSH09 (FR)'!$O$13:$P$17,2,FALSE)),"",VLOOKUP(I35,'Directive OSH09 (FR)'!$O$13:$P$17,2,FALSE))</f>
        <v>8</v>
      </c>
      <c r="Y35" s="3">
        <f>IF(J35="","",IF(J35&gt;=161,5,IF(J35&gt;=65,4,IF(J35&gt;=20,3,IF(J35&gt;=9,2,1)))))</f>
        <v>3</v>
      </c>
      <c r="Z35" s="196" t="s">
        <v>450</v>
      </c>
      <c r="AA35" s="434"/>
      <c r="AB35" s="176"/>
      <c r="AC35" s="420"/>
      <c r="AD35" s="667"/>
      <c r="AE35" s="651"/>
      <c r="AF35" s="314"/>
      <c r="AG35" s="8"/>
      <c r="AH35" s="8"/>
      <c r="AI35" s="654"/>
    </row>
    <row r="36" spans="1:35" ht="102">
      <c r="A36" s="261" t="s">
        <v>455</v>
      </c>
      <c r="B36" s="255" t="s">
        <v>456</v>
      </c>
      <c r="C36" s="255" t="s">
        <v>457</v>
      </c>
      <c r="D36" s="255" t="s">
        <v>666</v>
      </c>
      <c r="E36" s="266" t="s">
        <v>36</v>
      </c>
      <c r="F36" s="267">
        <v>6</v>
      </c>
      <c r="G36" s="256" t="s">
        <v>459</v>
      </c>
      <c r="H36" s="7" t="s">
        <v>38</v>
      </c>
      <c r="I36" s="8" t="s">
        <v>46</v>
      </c>
      <c r="J36" s="8">
        <f t="shared" ref="J36:J37" si="36">IF(ISERROR(W36*X36),"",W36*X36)</f>
        <v>4</v>
      </c>
      <c r="K36" s="14" t="str">
        <f>IF(ISERROR(VLOOKUP(Y36,'Directive OSH09 (FR)'!$T$6:$U$10,2,FALSE)),"",VLOOKUP(Y36,'Directive OSH09 (FR)'!$T$6:$U$10,2,FALSE))</f>
        <v>1-Negligeable</v>
      </c>
      <c r="L36" s="126"/>
      <c r="M36" s="127"/>
      <c r="N36" s="27"/>
      <c r="O36" s="27"/>
      <c r="P36" s="27"/>
      <c r="Q36" s="57"/>
      <c r="R36" s="35"/>
      <c r="S36" s="7">
        <f t="shared" si="35"/>
        <v>1</v>
      </c>
      <c r="T36" s="35">
        <f t="shared" si="35"/>
        <v>1</v>
      </c>
      <c r="U36" s="3">
        <f>IF(A36="",0,IF(Q$33="",1,IF(Q$33+$U$33*365&lt;$U$1,1,0)))</f>
        <v>1</v>
      </c>
      <c r="V36" s="163">
        <f>IF(A36="",0,IF(Q$33="",1,IF(Q$33+$V$33*365&lt;$U$1,1,0)))</f>
        <v>1</v>
      </c>
      <c r="W36" s="162">
        <f>IF(ISERROR(VLOOKUP(H36,'Directive OSH09 (FR)'!$O$6:$P$10,2,FALSE)),"",VLOOKUP(H36,'Directive OSH09 (FR)'!$O$6:$P$10,2,FALSE))</f>
        <v>4</v>
      </c>
      <c r="X36" s="3">
        <f>IF(ISERROR(VLOOKUP(I36,'Directive OSH09 (FR)'!$O$13:$P$17,2,FALSE)),"",VLOOKUP(I36,'Directive OSH09 (FR)'!$O$13:$P$17,2,FALSE))</f>
        <v>1</v>
      </c>
      <c r="Y36" s="3">
        <f t="shared" ref="Y36:Y37" si="37">IF(J36="","",IF(J36&gt;=161,5,IF(J36&gt;=65,4,IF(J36&gt;=20,3,IF(J36&gt;=9,2,1)))))</f>
        <v>1</v>
      </c>
      <c r="Z36" s="196" t="s">
        <v>1313</v>
      </c>
      <c r="AA36" s="178" t="s">
        <v>460</v>
      </c>
      <c r="AB36" s="418"/>
      <c r="AC36" s="420"/>
      <c r="AD36" s="667"/>
      <c r="AE36" s="651"/>
      <c r="AF36" s="314"/>
      <c r="AG36" s="8"/>
      <c r="AH36" s="8"/>
      <c r="AI36" s="654"/>
    </row>
    <row r="37" spans="1:35" ht="51">
      <c r="A37" s="261" t="s">
        <v>442</v>
      </c>
      <c r="B37" s="255" t="s">
        <v>443</v>
      </c>
      <c r="C37" s="255" t="s">
        <v>451</v>
      </c>
      <c r="D37" s="255" t="s">
        <v>452</v>
      </c>
      <c r="E37" s="266" t="s">
        <v>36</v>
      </c>
      <c r="F37" s="267">
        <v>6</v>
      </c>
      <c r="G37" s="256" t="s">
        <v>453</v>
      </c>
      <c r="H37" s="7" t="s">
        <v>38</v>
      </c>
      <c r="I37" s="8" t="s">
        <v>47</v>
      </c>
      <c r="J37" s="8">
        <f t="shared" si="36"/>
        <v>16</v>
      </c>
      <c r="K37" s="14" t="str">
        <f>IF(ISERROR(VLOOKUP(Y37,'Directive OSH09 (FR)'!$T$6:$U$10,2,FALSE)),"",VLOOKUP(Y37,'Directive OSH09 (FR)'!$T$6:$U$10,2,FALSE))</f>
        <v>2-Tolérable</v>
      </c>
      <c r="L37" s="126"/>
      <c r="M37" s="127"/>
      <c r="N37" s="27"/>
      <c r="O37" s="27"/>
      <c r="P37" s="27"/>
      <c r="Q37" s="57"/>
      <c r="R37" s="35"/>
      <c r="S37" s="7">
        <f t="shared" ca="1" si="35"/>
        <v>1</v>
      </c>
      <c r="T37" s="35">
        <f t="shared" ca="1" si="35"/>
        <v>1</v>
      </c>
      <c r="U37" s="3">
        <f t="shared" ref="U37" ca="1" si="38">IF(A37="",0,IF(Q$18="",1,IF(Q$18+$U$18*365&lt;$U$1,1,0)))</f>
        <v>1</v>
      </c>
      <c r="V37" s="163">
        <f t="shared" ref="V37" ca="1" si="39">IF(A37="",0,IF(Q$18="",1,IF(Q$18+$V$18*365&lt;$U$1,1,0)))</f>
        <v>1</v>
      </c>
      <c r="W37" s="162">
        <f>IF(ISERROR(VLOOKUP(H37,'Directive OSH09 (FR)'!$O$6:$P$10,2,FALSE)),"",VLOOKUP(H37,'Directive OSH09 (FR)'!$O$6:$P$10,2,FALSE))</f>
        <v>4</v>
      </c>
      <c r="X37" s="3">
        <f>IF(ISERROR(VLOOKUP(I37,'Directive OSH09 (FR)'!$O$13:$P$17,2,FALSE)),"",VLOOKUP(I37,'Directive OSH09 (FR)'!$O$13:$P$17,2,FALSE))</f>
        <v>4</v>
      </c>
      <c r="Y37" s="3">
        <f t="shared" si="37"/>
        <v>2</v>
      </c>
      <c r="Z37" s="213" t="s">
        <v>454</v>
      </c>
      <c r="AA37" s="418"/>
      <c r="AB37" s="418"/>
      <c r="AC37" s="420"/>
      <c r="AD37" s="667"/>
      <c r="AE37" s="651"/>
      <c r="AF37" s="314"/>
      <c r="AG37" s="8"/>
      <c r="AH37" s="8"/>
      <c r="AI37" s="649"/>
    </row>
    <row r="38" spans="1:35" ht="63.75">
      <c r="A38" s="261" t="s">
        <v>455</v>
      </c>
      <c r="B38" s="255" t="s">
        <v>447</v>
      </c>
      <c r="C38" s="255" t="s">
        <v>461</v>
      </c>
      <c r="D38" s="255" t="s">
        <v>462</v>
      </c>
      <c r="E38" s="266" t="s">
        <v>36</v>
      </c>
      <c r="F38" s="267">
        <v>6</v>
      </c>
      <c r="G38" s="256" t="s">
        <v>446</v>
      </c>
      <c r="H38" s="7" t="s">
        <v>35</v>
      </c>
      <c r="I38" s="8" t="s">
        <v>48</v>
      </c>
      <c r="J38" s="8">
        <f>IF(ISERROR(W38*X38),"",W38*X38)</f>
        <v>16</v>
      </c>
      <c r="K38" s="14" t="str">
        <f>IF(ISERROR(VLOOKUP(Y38,'Directive OSH09 (FR)'!$T$6:$U$10,2,FALSE)),"",VLOOKUP(Y38,'Directive OSH09 (FR)'!$T$6:$U$10,2,FALSE))</f>
        <v>2-Tolérable</v>
      </c>
      <c r="L38" s="126"/>
      <c r="M38" s="127"/>
      <c r="N38" s="27"/>
      <c r="O38" s="27"/>
      <c r="P38" s="27"/>
      <c r="Q38" s="57"/>
      <c r="R38" s="35"/>
      <c r="S38" s="7">
        <f>U38</f>
        <v>1</v>
      </c>
      <c r="T38" s="35">
        <f>V38</f>
        <v>1</v>
      </c>
      <c r="U38" s="3">
        <f>IF(A38="",0,IF(Q$33="",1,IF(Q$33+$U$33*365&lt;$U$1,1,0)))</f>
        <v>1</v>
      </c>
      <c r="V38" s="163">
        <f>IF(A38="",0,IF(Q$33="",1,IF(Q$33+$V$33*365&lt;$U$1,1,0)))</f>
        <v>1</v>
      </c>
      <c r="W38" s="162">
        <f>IF(ISERROR(VLOOKUP(H38,'Directive OSH09 (FR)'!$O$6:$P$10,2,FALSE)),"",VLOOKUP(H38,'Directive OSH09 (FR)'!$O$6:$P$10,2,FALSE))</f>
        <v>2</v>
      </c>
      <c r="X38" s="3">
        <f>IF(ISERROR(VLOOKUP(I38,'Directive OSH09 (FR)'!$O$13:$P$17,2,FALSE)),"",VLOOKUP(I38,'Directive OSH09 (FR)'!$O$13:$P$17,2,FALSE))</f>
        <v>8</v>
      </c>
      <c r="Y38" s="3">
        <f>IF(J38="","",IF(J38&gt;=161,5,IF(J38&gt;=65,4,IF(J38&gt;=20,3,IF(J38&gt;=9,2,1)))))</f>
        <v>2</v>
      </c>
      <c r="Z38" s="210" t="s">
        <v>450</v>
      </c>
      <c r="AA38" s="418"/>
      <c r="AB38" s="418"/>
      <c r="AC38" s="420"/>
      <c r="AD38" s="667"/>
      <c r="AE38" s="651"/>
      <c r="AF38" s="553"/>
      <c r="AG38" s="8"/>
      <c r="AH38" s="8">
        <f t="shared" ref="AH38" si="40">IF(ISERROR(AU38*AV38),"",AU38*AV38)</f>
        <v>0</v>
      </c>
      <c r="AI38" s="653"/>
    </row>
    <row r="39" spans="1:35" ht="5.25" customHeight="1">
      <c r="A39" s="405"/>
      <c r="B39" s="62"/>
      <c r="C39" s="62"/>
      <c r="D39" s="62"/>
      <c r="E39" s="293"/>
      <c r="F39" s="282"/>
      <c r="G39" s="458"/>
      <c r="H39" s="61"/>
      <c r="I39" s="62"/>
      <c r="J39" s="62" t="str">
        <f t="shared" ref="J39" si="41">IF(ISERROR(W39*X39),"",W39*X39)</f>
        <v/>
      </c>
      <c r="K39" s="63" t="str">
        <f>IF(ISERROR(VLOOKUP(Y39,'Directive OSH09 (FR)'!$T$6:$U$10,2,FALSE)),"",VLOOKUP(Y39,'Directive OSH09 (FR)'!$T$6:$U$10,2,FALSE))</f>
        <v/>
      </c>
      <c r="L39" s="61"/>
      <c r="M39" s="64"/>
      <c r="N39" s="64"/>
      <c r="O39" s="64"/>
      <c r="P39" s="64"/>
      <c r="Q39" s="65"/>
      <c r="R39" s="66"/>
      <c r="S39" s="61">
        <f t="shared" ref="S39:T39" si="42">U39</f>
        <v>0</v>
      </c>
      <c r="T39" s="66">
        <f t="shared" si="42"/>
        <v>0</v>
      </c>
      <c r="U39" s="164">
        <f>IF(A39="",0,IF(Q$33="",1,IF(Q$33+$U$33*365&lt;$U$1,1,0)))</f>
        <v>0</v>
      </c>
      <c r="V39" s="165">
        <f>IF(A39="",0,IF(Q$33="",1,IF(Q$33+$V$33*365&lt;$U$1,1,0)))</f>
        <v>0</v>
      </c>
      <c r="W39" s="162" t="str">
        <f>IF(ISERROR(VLOOKUP(H39,'Directive OSH09 (FR)'!$O$6:$P$10,2,FALSE)),"",VLOOKUP(H39,'Directive OSH09 (FR)'!$O$6:$P$10,2,FALSE))</f>
        <v/>
      </c>
      <c r="X39" s="3" t="str">
        <f>IF(ISERROR(VLOOKUP(I39,'Directive OSH09 (FR)'!$O$13:$P$17,2,FALSE)),"",VLOOKUP(I39,'Directive OSH09 (FR)'!$O$13:$P$17,2,FALSE))</f>
        <v/>
      </c>
      <c r="Y39" s="3" t="str">
        <f t="shared" ref="Y39" si="43">IF(J39="","",IF(J39&gt;=161,5,IF(J39&gt;=65,4,IF(J39&gt;=20,3,IF(J39&gt;=9,2,1)))))</f>
        <v/>
      </c>
      <c r="Z39" s="196"/>
      <c r="AA39" s="418"/>
      <c r="AB39" s="418"/>
      <c r="AC39" s="420"/>
      <c r="AD39" s="667"/>
      <c r="AE39" s="651"/>
      <c r="AF39" s="642"/>
      <c r="AG39" s="62"/>
      <c r="AH39" s="62">
        <f t="shared" ref="AH39" si="44">IF(ISERROR(AU39*AV39),"",AU39*AV39)</f>
        <v>0</v>
      </c>
      <c r="AI39" s="652"/>
    </row>
    <row r="40" spans="1:35" ht="14.25">
      <c r="A40" s="354" t="s">
        <v>272</v>
      </c>
      <c r="B40" s="391"/>
      <c r="C40" s="391"/>
      <c r="D40" s="391"/>
      <c r="E40" s="292"/>
      <c r="F40" s="281"/>
      <c r="G40" s="457"/>
      <c r="H40" s="454"/>
      <c r="I40" s="391"/>
      <c r="J40" s="391" t="str">
        <f>IF(SUM(J41:J45)=0,"",MAX(J41:J45))</f>
        <v/>
      </c>
      <c r="K40" s="24" t="str">
        <f>IF(ISERROR(VLOOKUP(Y40,'Directive OSH09 (FR)'!$T$6:$U$10,2,FALSE)),"",VLOOKUP(Y40,'Directive OSH09 (FR)'!$T$6:$U$10,2,FALSE))</f>
        <v/>
      </c>
      <c r="L40" s="43" t="str">
        <f>IF(ISERROR(VLOOKUP($A40,Dangers!$B$4:$G$1001,4,FALSE)),"ERR",IF(ISBLANK(VLOOKUP($A40,Dangers!$B$4:$G$1001,4,FALSE)),"","Yes"))</f>
        <v>Yes</v>
      </c>
      <c r="M40" s="26" t="str">
        <f>IF(ISERROR(VLOOKUP($A40,Dangers!$B$4:$G$1001,6,FALSE)),"ERR",IF(ISBLANK((VLOOKUP($A40,Dangers!$B$4:$G$1001,6,FALSE))),"","Yes"))</f>
        <v>Yes</v>
      </c>
      <c r="N40" s="26"/>
      <c r="O40" s="26"/>
      <c r="P40" s="26"/>
      <c r="Q40" s="132">
        <f>IF(OR(L40="Yes",M40="Yes"),MAX(Q41:Q45),"")</f>
        <v>0</v>
      </c>
      <c r="R40" s="34"/>
      <c r="S40" s="43">
        <f ca="1">IF(L40="Yes",IF(SUM(S41:S45)=0,0,1),2)</f>
        <v>1</v>
      </c>
      <c r="T40" s="34">
        <f ca="1">IF(M40="Yes",IF(SUM(T41:T45)=0,0,1),2)</f>
        <v>1</v>
      </c>
      <c r="U40" s="160">
        <v>3</v>
      </c>
      <c r="V40" s="161">
        <v>5</v>
      </c>
      <c r="W40" s="162" t="str">
        <f>IF(ISERROR(VLOOKUP(H40,'Directive OSH09 (FR)'!$O$6:$P$10,2,FALSE)),"",VLOOKUP(H40,'Directive OSH09 (FR)'!$O$6:$P$10,2,FALSE))</f>
        <v/>
      </c>
      <c r="X40" s="3" t="str">
        <f>IF(ISERROR(VLOOKUP(I40,'Directive OSH09 (FR)'!$O$13:$P$17,2,FALSE)),"",VLOOKUP(I40,'Directive OSH09 (FR)'!$O$13:$P$17,2,FALSE))</f>
        <v/>
      </c>
      <c r="Y40" s="3" t="str">
        <f>IF(J40="","",IF(J40&gt;=161,5,IF(J40&gt;=65,4,IF(J40&gt;=20,3,IF(J40&gt;=9,2,1)))))</f>
        <v/>
      </c>
      <c r="Z40" s="367"/>
      <c r="AA40" s="625"/>
      <c r="AB40" s="625"/>
      <c r="AC40" s="611"/>
      <c r="AD40" s="709"/>
      <c r="AE40" s="702"/>
      <c r="AF40" s="518"/>
      <c r="AG40" s="398"/>
      <c r="AH40" s="398" t="str">
        <f>IF(SUM(AH41:AH45)=0,"",MAX(AH41:AH45))</f>
        <v/>
      </c>
      <c r="AI40" s="703"/>
    </row>
    <row r="41" spans="1:35">
      <c r="A41" s="260" t="s">
        <v>463</v>
      </c>
      <c r="B41" s="8"/>
      <c r="C41" s="255"/>
      <c r="D41" s="8"/>
      <c r="E41" s="266"/>
      <c r="F41" s="267"/>
      <c r="G41" s="321"/>
      <c r="H41" s="7"/>
      <c r="I41" s="8"/>
      <c r="J41" s="8" t="str">
        <f>IF(ISERROR(W41*X41),"",W41*X41)</f>
        <v/>
      </c>
      <c r="K41" s="14" t="str">
        <f>IF(ISERROR(VLOOKUP(Y41,'Directive OSH09 (FR)'!$T$6:$U$10,2,FALSE)),"",VLOOKUP(Y41,'Directive OSH09 (FR)'!$T$6:$U$10,2,FALSE))</f>
        <v/>
      </c>
      <c r="L41" s="126"/>
      <c r="M41" s="127"/>
      <c r="N41" s="27"/>
      <c r="O41" s="27"/>
      <c r="P41" s="27"/>
      <c r="Q41" s="57"/>
      <c r="R41" s="35"/>
      <c r="S41" s="7">
        <f t="shared" ref="S41:T45" ca="1" si="45">U41</f>
        <v>1</v>
      </c>
      <c r="T41" s="35">
        <f t="shared" ca="1" si="45"/>
        <v>1</v>
      </c>
      <c r="U41" s="3">
        <f ca="1">IF(A41="",0,IF(Q$40="",1,IF(Q$40+$U$40*365&lt;$U$1,1,0)))</f>
        <v>1</v>
      </c>
      <c r="V41" s="163">
        <f ca="1">IF(A41="",0,IF(Q$40="",1,IF(Q$40+$V$40*365&lt;$U$1,1,0)))</f>
        <v>1</v>
      </c>
      <c r="W41" s="162" t="str">
        <f>IF(ISERROR(VLOOKUP(H41,'Directive OSH09 (FR)'!$O$6:$P$10,2,FALSE)),"",VLOOKUP(H41,'Directive OSH09 (FR)'!$O$6:$P$10,2,FALSE))</f>
        <v/>
      </c>
      <c r="X41" s="3" t="str">
        <f>IF(ISERROR(VLOOKUP(I41,'Directive OSH09 (FR)'!$O$13:$P$17,2,FALSE)),"",VLOOKUP(I41,'Directive OSH09 (FR)'!$O$13:$P$17,2,FALSE))</f>
        <v/>
      </c>
      <c r="Y41" s="3" t="str">
        <f>IF(J41="","",IF(J41&gt;=161,5,IF(J41&gt;=65,4,IF(J41&gt;=20,3,IF(J41&gt;=9,2,1)))))</f>
        <v/>
      </c>
      <c r="Z41" s="196"/>
      <c r="AA41" s="422"/>
      <c r="AB41" s="418"/>
      <c r="AC41" s="420"/>
      <c r="AD41" s="667"/>
      <c r="AE41" s="651"/>
      <c r="AF41" s="314"/>
      <c r="AG41" s="8"/>
      <c r="AH41" s="8">
        <f>IF(ISERROR(AU41*AV41),"",AU41*AV41)</f>
        <v>0</v>
      </c>
      <c r="AI41" s="652"/>
    </row>
    <row r="42" spans="1:35">
      <c r="A42" s="261"/>
      <c r="B42" s="8"/>
      <c r="C42" s="255"/>
      <c r="D42" s="8"/>
      <c r="E42" s="266"/>
      <c r="F42" s="267"/>
      <c r="G42" s="321"/>
      <c r="H42" s="7"/>
      <c r="I42" s="8"/>
      <c r="J42" s="8" t="str">
        <f t="shared" ref="J42:J45" si="46">IF(ISERROR(W42*X42),"",W42*X42)</f>
        <v/>
      </c>
      <c r="K42" s="14" t="str">
        <f>IF(ISERROR(VLOOKUP(Y42,'Directive OSH09 (FR)'!$T$6:$U$10,2,FALSE)),"",VLOOKUP(Y42,'Directive OSH09 (FR)'!$T$6:$U$10,2,FALSE))</f>
        <v/>
      </c>
      <c r="L42" s="126"/>
      <c r="M42" s="127"/>
      <c r="N42" s="27"/>
      <c r="O42" s="27"/>
      <c r="P42" s="27"/>
      <c r="Q42" s="57"/>
      <c r="R42" s="35"/>
      <c r="S42" s="7">
        <f t="shared" si="45"/>
        <v>0</v>
      </c>
      <c r="T42" s="35">
        <f t="shared" si="45"/>
        <v>0</v>
      </c>
      <c r="U42" s="3">
        <f>IF(A42="",0,IF(Q$40="",1,IF(Q$40+$U$40*365&lt;$U$1,1,0)))</f>
        <v>0</v>
      </c>
      <c r="V42" s="163">
        <f>IF(A42="",0,IF(Q$40="",1,IF(Q$40+$V$40*365&lt;$U$1,1,0)))</f>
        <v>0</v>
      </c>
      <c r="W42" s="162" t="str">
        <f>IF(ISERROR(VLOOKUP(H42,'Directive OSH09 (FR)'!$O$6:$P$10,2,FALSE)),"",VLOOKUP(H42,'Directive OSH09 (FR)'!$O$6:$P$10,2,FALSE))</f>
        <v/>
      </c>
      <c r="X42" s="3" t="str">
        <f>IF(ISERROR(VLOOKUP(I42,'Directive OSH09 (FR)'!$O$13:$P$17,2,FALSE)),"",VLOOKUP(I42,'Directive OSH09 (FR)'!$O$13:$P$17,2,FALSE))</f>
        <v/>
      </c>
      <c r="Y42" s="3" t="str">
        <f t="shared" ref="Y42:Y45" si="47">IF(J42="","",IF(J42&gt;=161,5,IF(J42&gt;=65,4,IF(J42&gt;=20,3,IF(J42&gt;=9,2,1)))))</f>
        <v/>
      </c>
      <c r="Z42" s="196"/>
      <c r="AA42" s="418"/>
      <c r="AB42" s="418"/>
      <c r="AC42" s="420"/>
      <c r="AD42" s="667"/>
      <c r="AE42" s="651"/>
      <c r="AF42" s="314"/>
      <c r="AG42" s="8"/>
      <c r="AH42" s="8">
        <f t="shared" ref="AH42:AH45" si="48">IF(ISERROR(AU42*AV42),"",AU42*AV42)</f>
        <v>0</v>
      </c>
      <c r="AI42" s="652"/>
    </row>
    <row r="43" spans="1:35">
      <c r="A43" s="261"/>
      <c r="B43" s="8"/>
      <c r="C43" s="255"/>
      <c r="D43" s="8"/>
      <c r="E43" s="266"/>
      <c r="F43" s="267"/>
      <c r="G43" s="321"/>
      <c r="H43" s="7"/>
      <c r="I43" s="8"/>
      <c r="J43" s="8" t="str">
        <f t="shared" si="46"/>
        <v/>
      </c>
      <c r="K43" s="14" t="str">
        <f>IF(ISERROR(VLOOKUP(Y43,'Directive OSH09 (FR)'!$T$6:$U$10,2,FALSE)),"",VLOOKUP(Y43,'Directive OSH09 (FR)'!$T$6:$U$10,2,FALSE))</f>
        <v/>
      </c>
      <c r="L43" s="126"/>
      <c r="M43" s="127"/>
      <c r="N43" s="27"/>
      <c r="O43" s="27"/>
      <c r="P43" s="27"/>
      <c r="Q43" s="57"/>
      <c r="R43" s="35"/>
      <c r="S43" s="7">
        <f t="shared" si="45"/>
        <v>0</v>
      </c>
      <c r="T43" s="35">
        <f t="shared" si="45"/>
        <v>0</v>
      </c>
      <c r="U43" s="3">
        <f>IF(A43="",0,IF(Q$40="",1,IF(Q$40+$U$40*365&lt;$U$1,1,0)))</f>
        <v>0</v>
      </c>
      <c r="V43" s="163">
        <f>IF(A43="",0,IF(Q$40="",1,IF(Q$40+$V$40*365&lt;$U$1,1,0)))</f>
        <v>0</v>
      </c>
      <c r="W43" s="162" t="str">
        <f>IF(ISERROR(VLOOKUP(H43,'Directive OSH09 (FR)'!$O$6:$P$10,2,FALSE)),"",VLOOKUP(H43,'Directive OSH09 (FR)'!$O$6:$P$10,2,FALSE))</f>
        <v/>
      </c>
      <c r="X43" s="3" t="str">
        <f>IF(ISERROR(VLOOKUP(I43,'Directive OSH09 (FR)'!$O$13:$P$17,2,FALSE)),"",VLOOKUP(I43,'Directive OSH09 (FR)'!$O$13:$P$17,2,FALSE))</f>
        <v/>
      </c>
      <c r="Y43" s="3" t="str">
        <f t="shared" si="47"/>
        <v/>
      </c>
      <c r="Z43" s="196"/>
      <c r="AA43" s="418"/>
      <c r="AB43" s="418"/>
      <c r="AC43" s="420"/>
      <c r="AD43" s="667"/>
      <c r="AE43" s="651"/>
      <c r="AF43" s="314"/>
      <c r="AG43" s="8"/>
      <c r="AH43" s="8">
        <f t="shared" si="48"/>
        <v>0</v>
      </c>
      <c r="AI43" s="652"/>
    </row>
    <row r="44" spans="1:35">
      <c r="A44" s="261"/>
      <c r="B44" s="8"/>
      <c r="C44" s="255"/>
      <c r="D44" s="8"/>
      <c r="E44" s="266"/>
      <c r="F44" s="267"/>
      <c r="G44" s="321"/>
      <c r="H44" s="7"/>
      <c r="I44" s="8"/>
      <c r="J44" s="8" t="str">
        <f t="shared" si="46"/>
        <v/>
      </c>
      <c r="K44" s="14" t="str">
        <f>IF(ISERROR(VLOOKUP(Y44,'Directive OSH09 (FR)'!$T$6:$U$10,2,FALSE)),"",VLOOKUP(Y44,'Directive OSH09 (FR)'!$T$6:$U$10,2,FALSE))</f>
        <v/>
      </c>
      <c r="L44" s="126"/>
      <c r="M44" s="127"/>
      <c r="N44" s="27"/>
      <c r="O44" s="27"/>
      <c r="P44" s="27"/>
      <c r="Q44" s="57"/>
      <c r="R44" s="35"/>
      <c r="S44" s="7">
        <f t="shared" si="45"/>
        <v>0</v>
      </c>
      <c r="T44" s="35">
        <f t="shared" si="45"/>
        <v>0</v>
      </c>
      <c r="U44" s="3">
        <f>IF(A44="",0,IF(Q$40="",1,IF(Q$40+$U$40*365&lt;$U$1,1,0)))</f>
        <v>0</v>
      </c>
      <c r="V44" s="163">
        <f>IF(A44="",0,IF(Q$40="",1,IF(Q$40+$V$40*365&lt;$U$1,1,0)))</f>
        <v>0</v>
      </c>
      <c r="W44" s="162" t="str">
        <f>IF(ISERROR(VLOOKUP(H44,'Directive OSH09 (FR)'!$O$6:$P$10,2,FALSE)),"",VLOOKUP(H44,'Directive OSH09 (FR)'!$O$6:$P$10,2,FALSE))</f>
        <v/>
      </c>
      <c r="X44" s="3" t="str">
        <f>IF(ISERROR(VLOOKUP(I44,'Directive OSH09 (FR)'!$O$13:$P$17,2,FALSE)),"",VLOOKUP(I44,'Directive OSH09 (FR)'!$O$13:$P$17,2,FALSE))</f>
        <v/>
      </c>
      <c r="Y44" s="3" t="str">
        <f t="shared" si="47"/>
        <v/>
      </c>
      <c r="Z44" s="196"/>
      <c r="AA44" s="418"/>
      <c r="AB44" s="418"/>
      <c r="AC44" s="420"/>
      <c r="AD44" s="667"/>
      <c r="AE44" s="651"/>
      <c r="AF44" s="314"/>
      <c r="AG44" s="8"/>
      <c r="AH44" s="8">
        <f t="shared" si="48"/>
        <v>0</v>
      </c>
      <c r="AI44" s="652"/>
    </row>
    <row r="45" spans="1:35" ht="5.25" customHeight="1">
      <c r="A45" s="405"/>
      <c r="B45" s="62"/>
      <c r="C45" s="306"/>
      <c r="D45" s="62"/>
      <c r="E45" s="293"/>
      <c r="F45" s="282"/>
      <c r="G45" s="458"/>
      <c r="H45" s="61"/>
      <c r="I45" s="62"/>
      <c r="J45" s="62" t="str">
        <f t="shared" si="46"/>
        <v/>
      </c>
      <c r="K45" s="63" t="str">
        <f>IF(ISERROR(VLOOKUP(Y45,'Directive OSH09 (FR)'!$T$6:$U$10,2,FALSE)),"",VLOOKUP(Y45,'Directive OSH09 (FR)'!$T$6:$U$10,2,FALSE))</f>
        <v/>
      </c>
      <c r="L45" s="61"/>
      <c r="M45" s="64"/>
      <c r="N45" s="64"/>
      <c r="O45" s="64"/>
      <c r="P45" s="64"/>
      <c r="Q45" s="65"/>
      <c r="R45" s="66"/>
      <c r="S45" s="61">
        <f t="shared" si="45"/>
        <v>0</v>
      </c>
      <c r="T45" s="66">
        <f t="shared" si="45"/>
        <v>0</v>
      </c>
      <c r="U45" s="164">
        <f>IF(A45="",0,IF(Q$40="",1,IF(Q$40+$U$40*365&lt;$U$1,1,0)))</f>
        <v>0</v>
      </c>
      <c r="V45" s="165">
        <f>IF(A45="",0,IF(Q$40="",1,IF(Q$40+$V$40*365&lt;$U$1,1,0)))</f>
        <v>0</v>
      </c>
      <c r="W45" s="162" t="str">
        <f>IF(ISERROR(VLOOKUP(H45,'Directive OSH09 (FR)'!$O$6:$P$10,2,FALSE)),"",VLOOKUP(H45,'Directive OSH09 (FR)'!$O$6:$P$10,2,FALSE))</f>
        <v/>
      </c>
      <c r="X45" s="3" t="str">
        <f>IF(ISERROR(VLOOKUP(I45,'Directive OSH09 (FR)'!$O$13:$P$17,2,FALSE)),"",VLOOKUP(I45,'Directive OSH09 (FR)'!$O$13:$P$17,2,FALSE))</f>
        <v/>
      </c>
      <c r="Y45" s="3" t="str">
        <f t="shared" si="47"/>
        <v/>
      </c>
      <c r="Z45" s="196"/>
      <c r="AA45" s="418"/>
      <c r="AB45" s="418"/>
      <c r="AC45" s="420"/>
      <c r="AD45" s="667"/>
      <c r="AE45" s="651"/>
      <c r="AF45" s="642"/>
      <c r="AG45" s="62"/>
      <c r="AH45" s="62">
        <f t="shared" si="48"/>
        <v>0</v>
      </c>
      <c r="AI45" s="652"/>
    </row>
    <row r="46" spans="1:35">
      <c r="A46" s="268" t="s">
        <v>274</v>
      </c>
      <c r="B46" s="391"/>
      <c r="C46" s="391"/>
      <c r="D46" s="391"/>
      <c r="E46" s="292"/>
      <c r="F46" s="281"/>
      <c r="G46" s="457"/>
      <c r="H46" s="454"/>
      <c r="I46" s="391"/>
      <c r="J46" s="391">
        <f>IF(SUM(J47:J51)=0,"",MAX(J47:J51))</f>
        <v>16</v>
      </c>
      <c r="K46" s="24" t="str">
        <f>IF(ISERROR(VLOOKUP(Y46,'Directive OSH09 (FR)'!$T$6:$U$10,2,FALSE)),"",VLOOKUP(Y46,'Directive OSH09 (FR)'!$T$6:$U$10,2,FALSE))</f>
        <v>2-Tolérable</v>
      </c>
      <c r="L46" s="43" t="str">
        <f>IF(ISERROR(VLOOKUP($A46,Dangers!$B$4:$G$1001,4,FALSE)),"ERR",IF(ISBLANK(VLOOKUP($A46,Dangers!$B$4:$G$1001,4,FALSE)),"","Yes"))</f>
        <v/>
      </c>
      <c r="M46" s="26" t="str">
        <f>IF(ISERROR(VLOOKUP($A46,Dangers!$B$4:$G$1001,6,FALSE)),"ERR",IF(ISBLANK((VLOOKUP($A46,Dangers!$B$4:$G$1001,6,FALSE))),"","Yes"))</f>
        <v/>
      </c>
      <c r="N46" s="26"/>
      <c r="O46" s="26"/>
      <c r="P46" s="26"/>
      <c r="Q46" s="132" t="str">
        <f>IF(OR(L46="Yes",M46="Yes"),MAX(Q47:Q51),"")</f>
        <v/>
      </c>
      <c r="R46" s="34"/>
      <c r="S46" s="43">
        <f>IF(L46="Yes",IF(SUM(S47:S51)=0,0,1),2)</f>
        <v>2</v>
      </c>
      <c r="T46" s="34">
        <f>IF(M46="Yes",IF(SUM(T47:T51)=0,0,1),2)</f>
        <v>2</v>
      </c>
      <c r="U46" s="160">
        <v>0</v>
      </c>
      <c r="V46" s="161">
        <v>0</v>
      </c>
      <c r="W46" s="162" t="str">
        <f>IF(ISERROR(VLOOKUP(H46,'Directive OSH09 (FR)'!$O$6:$P$10,2,FALSE)),"",VLOOKUP(H46,'Directive OSH09 (FR)'!$O$6:$P$10,2,FALSE))</f>
        <v/>
      </c>
      <c r="X46" s="3" t="str">
        <f>IF(ISERROR(VLOOKUP(I46,'Directive OSH09 (FR)'!$O$13:$P$17,2,FALSE)),"",VLOOKUP(I46,'Directive OSH09 (FR)'!$O$13:$P$17,2,FALSE))</f>
        <v/>
      </c>
      <c r="Y46" s="3">
        <f>IF(J46="","",IF(J46&gt;=161,5,IF(J46&gt;=65,4,IF(J46&gt;=20,3,IF(J46&gt;=9,2,1)))))</f>
        <v>2</v>
      </c>
      <c r="Z46" s="367"/>
      <c r="AA46" s="446"/>
      <c r="AB46" s="446"/>
      <c r="AC46" s="611"/>
      <c r="AD46" s="709"/>
      <c r="AE46" s="702"/>
      <c r="AF46" s="518"/>
      <c r="AG46" s="398"/>
      <c r="AH46" s="398" t="str">
        <f>IF(SUM(AH47:AH51)=0,"",MAX(AH47:AH51))</f>
        <v/>
      </c>
      <c r="AI46" s="703"/>
    </row>
    <row r="47" spans="1:35" ht="25.5">
      <c r="A47" s="260" t="s">
        <v>464</v>
      </c>
      <c r="B47" s="8" t="s">
        <v>465</v>
      </c>
      <c r="C47" s="8" t="s">
        <v>466</v>
      </c>
      <c r="D47" s="8" t="s">
        <v>467</v>
      </c>
      <c r="E47" s="266" t="s">
        <v>39</v>
      </c>
      <c r="F47" s="267">
        <v>6</v>
      </c>
      <c r="G47" s="256" t="s">
        <v>418</v>
      </c>
      <c r="H47" s="7" t="s">
        <v>38</v>
      </c>
      <c r="I47" s="8" t="s">
        <v>47</v>
      </c>
      <c r="J47" s="8">
        <f>IF(ISERROR(W47*X47),"",W47*X47)</f>
        <v>16</v>
      </c>
      <c r="K47" s="14" t="str">
        <f>IF(ISERROR(VLOOKUP(Y47,'Directive OSH09 (FR)'!$T$6:$U$10,2,FALSE)),"",VLOOKUP(Y47,'Directive OSH09 (FR)'!$T$6:$U$10,2,FALSE))</f>
        <v>2-Tolérable</v>
      </c>
      <c r="L47" s="126"/>
      <c r="M47" s="127"/>
      <c r="N47" s="27"/>
      <c r="O47" s="27"/>
      <c r="P47" s="27"/>
      <c r="Q47" s="57"/>
      <c r="R47" s="35"/>
      <c r="S47" s="7">
        <f t="shared" ref="S47:T49" si="49">U47</f>
        <v>1</v>
      </c>
      <c r="T47" s="35">
        <f t="shared" si="49"/>
        <v>1</v>
      </c>
      <c r="U47" s="3">
        <f>IF(A47="",0,IF(Q$47="",1,IF(Q$47+$U$47*365&lt;$U$1,1,0)))</f>
        <v>1</v>
      </c>
      <c r="V47" s="163">
        <f>IF(A47="",0,IF(Q$47="",1,IF(Q$47+$V$47*365&lt;$U$1,1,0)))</f>
        <v>1</v>
      </c>
      <c r="W47" s="162">
        <f>IF(ISERROR(VLOOKUP(H47,'Directive OSH09 (FR)'!$O$6:$P$10,2,FALSE)),"",VLOOKUP(H47,'Directive OSH09 (FR)'!$O$6:$P$10,2,FALSE))</f>
        <v>4</v>
      </c>
      <c r="X47" s="3">
        <f>IF(ISERROR(VLOOKUP(I47,'Directive OSH09 (FR)'!$O$13:$P$17,2,FALSE)),"",VLOOKUP(I47,'Directive OSH09 (FR)'!$O$13:$P$17,2,FALSE))</f>
        <v>4</v>
      </c>
      <c r="Y47" s="3">
        <f>IF(J47="","",IF(J47&gt;=161,5,IF(J47&gt;=65,4,IF(J47&gt;=20,3,IF(J47&gt;=9,2,1)))))</f>
        <v>2</v>
      </c>
      <c r="Z47" s="196" t="s">
        <v>450</v>
      </c>
      <c r="AA47" s="418"/>
      <c r="AB47" s="418"/>
      <c r="AC47" s="420"/>
      <c r="AD47" s="667"/>
      <c r="AE47" s="651"/>
      <c r="AF47" s="314"/>
      <c r="AG47" s="8"/>
      <c r="AH47" s="8">
        <f>IF(ISERROR(AU47*AV47),"",AU47*AV47)</f>
        <v>0</v>
      </c>
      <c r="AI47" s="652"/>
    </row>
    <row r="48" spans="1:35" ht="38.25">
      <c r="A48" s="261" t="s">
        <v>468</v>
      </c>
      <c r="B48" s="8" t="s">
        <v>465</v>
      </c>
      <c r="C48" s="8" t="s">
        <v>469</v>
      </c>
      <c r="D48" s="8" t="s">
        <v>470</v>
      </c>
      <c r="E48" s="266" t="s">
        <v>39</v>
      </c>
      <c r="F48" s="267">
        <v>6</v>
      </c>
      <c r="G48" s="321" t="s">
        <v>471</v>
      </c>
      <c r="H48" s="7" t="s">
        <v>35</v>
      </c>
      <c r="I48" s="8" t="s">
        <v>48</v>
      </c>
      <c r="J48" s="8">
        <f t="shared" ref="J48:J49" si="50">IF(ISERROR(W48*X48),"",W48*X48)</f>
        <v>16</v>
      </c>
      <c r="K48" s="14" t="str">
        <f>IF(ISERROR(VLOOKUP(Y48,'Directive OSH09 (FR)'!$T$6:$U$10,2,FALSE)),"",VLOOKUP(Y48,'Directive OSH09 (FR)'!$T$6:$U$10,2,FALSE))</f>
        <v>2-Tolérable</v>
      </c>
      <c r="L48" s="126"/>
      <c r="M48" s="127"/>
      <c r="N48" s="27"/>
      <c r="O48" s="27"/>
      <c r="P48" s="27"/>
      <c r="Q48" s="57"/>
      <c r="R48" s="35"/>
      <c r="S48" s="7">
        <f t="shared" si="49"/>
        <v>1</v>
      </c>
      <c r="T48" s="35">
        <f t="shared" si="49"/>
        <v>1</v>
      </c>
      <c r="U48" s="3">
        <f>IF(A48="",0,IF(Q$47="",1,IF(Q$47+$U$47*365&lt;$U$1,1,0)))</f>
        <v>1</v>
      </c>
      <c r="V48" s="163">
        <f>IF(A48="",0,IF(Q$47="",1,IF(Q$47+$V$47*365&lt;$U$1,1,0)))</f>
        <v>1</v>
      </c>
      <c r="W48" s="162">
        <f>IF(ISERROR(VLOOKUP(H48,'Directive OSH09 (FR)'!$O$6:$P$10,2,FALSE)),"",VLOOKUP(H48,'Directive OSH09 (FR)'!$O$6:$P$10,2,FALSE))</f>
        <v>2</v>
      </c>
      <c r="X48" s="3">
        <f>IF(ISERROR(VLOOKUP(I48,'Directive OSH09 (FR)'!$O$13:$P$17,2,FALSE)),"",VLOOKUP(I48,'Directive OSH09 (FR)'!$O$13:$P$17,2,FALSE))</f>
        <v>8</v>
      </c>
      <c r="Y48" s="3">
        <f t="shared" ref="Y48:Y49" si="51">IF(J48="","",IF(J48&gt;=161,5,IF(J48&gt;=65,4,IF(J48&gt;=20,3,IF(J48&gt;=9,2,1)))))</f>
        <v>2</v>
      </c>
      <c r="Z48" s="196" t="s">
        <v>450</v>
      </c>
      <c r="AA48" s="418"/>
      <c r="AB48" s="418"/>
      <c r="AC48" s="420"/>
      <c r="AD48" s="667"/>
      <c r="AE48" s="651"/>
      <c r="AF48" s="314"/>
      <c r="AG48" s="8"/>
      <c r="AH48" s="8">
        <f t="shared" ref="AH48:AH49" si="52">IF(ISERROR(AU48*AV48),"",AU48*AV48)</f>
        <v>0</v>
      </c>
      <c r="AI48" s="652"/>
    </row>
    <row r="49" spans="1:35" ht="25.5">
      <c r="A49" s="261" t="s">
        <v>468</v>
      </c>
      <c r="B49" s="8" t="s">
        <v>465</v>
      </c>
      <c r="C49" s="8" t="s">
        <v>469</v>
      </c>
      <c r="D49" s="8" t="s">
        <v>472</v>
      </c>
      <c r="E49" s="266" t="s">
        <v>39</v>
      </c>
      <c r="F49" s="267">
        <v>6</v>
      </c>
      <c r="G49" s="321" t="s">
        <v>471</v>
      </c>
      <c r="H49" s="7" t="s">
        <v>35</v>
      </c>
      <c r="I49" s="8" t="s">
        <v>47</v>
      </c>
      <c r="J49" s="8">
        <f t="shared" si="50"/>
        <v>8</v>
      </c>
      <c r="K49" s="14" t="str">
        <f>IF(ISERROR(VLOOKUP(Y49,'Directive OSH09 (FR)'!$T$6:$U$10,2,FALSE)),"",VLOOKUP(Y49,'Directive OSH09 (FR)'!$T$6:$U$10,2,FALSE))</f>
        <v>1-Negligeable</v>
      </c>
      <c r="L49" s="126"/>
      <c r="M49" s="127"/>
      <c r="N49" s="27"/>
      <c r="O49" s="27"/>
      <c r="P49" s="27"/>
      <c r="Q49" s="57"/>
      <c r="R49" s="35"/>
      <c r="S49" s="7">
        <f t="shared" si="49"/>
        <v>1</v>
      </c>
      <c r="T49" s="35">
        <f t="shared" si="49"/>
        <v>1</v>
      </c>
      <c r="U49" s="3">
        <f>IF(A49="",0,IF(Q$47="",1,IF(Q$47+$U$47*365&lt;$U$1,1,0)))</f>
        <v>1</v>
      </c>
      <c r="V49" s="163">
        <f>IF(A49="",0,IF(Q$47="",1,IF(Q$47+$V$47*365&lt;$U$1,1,0)))</f>
        <v>1</v>
      </c>
      <c r="W49" s="162">
        <f>IF(ISERROR(VLOOKUP(H49,'Directive OSH09 (FR)'!$O$6:$P$10,2,FALSE)),"",VLOOKUP(H49,'Directive OSH09 (FR)'!$O$6:$P$10,2,FALSE))</f>
        <v>2</v>
      </c>
      <c r="X49" s="3">
        <f>IF(ISERROR(VLOOKUP(I49,'Directive OSH09 (FR)'!$O$13:$P$17,2,FALSE)),"",VLOOKUP(I49,'Directive OSH09 (FR)'!$O$13:$P$17,2,FALSE))</f>
        <v>4</v>
      </c>
      <c r="Y49" s="3">
        <f t="shared" si="51"/>
        <v>1</v>
      </c>
      <c r="Z49" s="196" t="s">
        <v>450</v>
      </c>
      <c r="AA49" s="418"/>
      <c r="AB49" s="418"/>
      <c r="AC49" s="420"/>
      <c r="AD49" s="667"/>
      <c r="AE49" s="651"/>
      <c r="AF49" s="314"/>
      <c r="AG49" s="8"/>
      <c r="AH49" s="8">
        <f t="shared" si="52"/>
        <v>0</v>
      </c>
      <c r="AI49" s="652"/>
    </row>
    <row r="50" spans="1:35">
      <c r="A50" s="261"/>
      <c r="B50" s="8"/>
      <c r="C50" s="8"/>
      <c r="D50" s="8"/>
      <c r="E50" s="266"/>
      <c r="F50" s="267"/>
      <c r="G50" s="321"/>
      <c r="H50" s="7"/>
      <c r="I50" s="8"/>
      <c r="J50" s="8" t="str">
        <f t="shared" ref="J50:J51" si="53">IF(ISERROR(W50*X50),"",W50*X50)</f>
        <v/>
      </c>
      <c r="K50" s="14" t="str">
        <f>IF(ISERROR(VLOOKUP(Y50,'Directive OSH09 (FR)'!$T$6:$U$10,2,FALSE)),"",VLOOKUP(Y50,'Directive OSH09 (FR)'!$T$6:$U$10,2,FALSE))</f>
        <v/>
      </c>
      <c r="L50" s="126"/>
      <c r="M50" s="127"/>
      <c r="N50" s="27"/>
      <c r="O50" s="27"/>
      <c r="P50" s="27"/>
      <c r="Q50" s="57"/>
      <c r="R50" s="35"/>
      <c r="S50" s="7">
        <f t="shared" ref="S50:T51" si="54">U50</f>
        <v>0</v>
      </c>
      <c r="T50" s="35">
        <f t="shared" si="54"/>
        <v>0</v>
      </c>
      <c r="U50" s="3">
        <f>IF(A50="",0,IF(Q$46="",1,IF(Q$46+$U$46*365&lt;$U$1,1,0)))</f>
        <v>0</v>
      </c>
      <c r="V50" s="163">
        <f>IF(A50="",0,IF(Q$46="",1,IF(Q$46+$V$46*365&lt;$U$1,1,0)))</f>
        <v>0</v>
      </c>
      <c r="W50" s="162" t="str">
        <f>IF(ISERROR(VLOOKUP(H50,'Directive OSH09 (FR)'!$O$6:$P$10,2,FALSE)),"",VLOOKUP(H50,'Directive OSH09 (FR)'!$O$6:$P$10,2,FALSE))</f>
        <v/>
      </c>
      <c r="X50" s="3" t="str">
        <f>IF(ISERROR(VLOOKUP(I50,'Directive OSH09 (FR)'!$O$13:$P$17,2,FALSE)),"",VLOOKUP(I50,'Directive OSH09 (FR)'!$O$13:$P$17,2,FALSE))</f>
        <v/>
      </c>
      <c r="Y50" s="3" t="str">
        <f t="shared" ref="Y50:Y51" si="55">IF(J50="","",IF(J50&gt;=161,5,IF(J50&gt;=65,4,IF(J50&gt;=20,3,IF(J50&gt;=9,2,1)))))</f>
        <v/>
      </c>
      <c r="Z50" s="196"/>
      <c r="AA50" s="418"/>
      <c r="AB50" s="418"/>
      <c r="AC50" s="420"/>
      <c r="AD50" s="667"/>
      <c r="AE50" s="651"/>
      <c r="AF50" s="314"/>
      <c r="AG50" s="8"/>
      <c r="AH50" s="8">
        <f t="shared" ref="AH50:AH51" si="56">IF(ISERROR(AU50*AV50),"",AU50*AV50)</f>
        <v>0</v>
      </c>
      <c r="AI50" s="652"/>
    </row>
    <row r="51" spans="1:35" ht="5.25" customHeight="1">
      <c r="A51" s="405"/>
      <c r="B51" s="62"/>
      <c r="C51" s="62"/>
      <c r="D51" s="62"/>
      <c r="E51" s="293"/>
      <c r="F51" s="282"/>
      <c r="G51" s="458"/>
      <c r="H51" s="61"/>
      <c r="I51" s="62"/>
      <c r="J51" s="62" t="str">
        <f t="shared" si="53"/>
        <v/>
      </c>
      <c r="K51" s="63" t="str">
        <f>IF(ISERROR(VLOOKUP(Y51,'Directive OSH09 (FR)'!$T$6:$U$10,2,FALSE)),"",VLOOKUP(Y51,'Directive OSH09 (FR)'!$T$6:$U$10,2,FALSE))</f>
        <v/>
      </c>
      <c r="L51" s="61"/>
      <c r="M51" s="64"/>
      <c r="N51" s="64"/>
      <c r="O51" s="64"/>
      <c r="P51" s="64"/>
      <c r="Q51" s="65"/>
      <c r="R51" s="66"/>
      <c r="S51" s="61">
        <f t="shared" si="54"/>
        <v>0</v>
      </c>
      <c r="T51" s="66">
        <f t="shared" si="54"/>
        <v>0</v>
      </c>
      <c r="U51" s="164">
        <f>IF(A51="",0,IF(Q$46="",1,IF(Q$46+$U$46*365&lt;$U$1,1,0)))</f>
        <v>0</v>
      </c>
      <c r="V51" s="165">
        <f>IF(A51="",0,IF(Q$46="",1,IF(Q$46+$V$46*365&lt;$U$1,1,0)))</f>
        <v>0</v>
      </c>
      <c r="W51" s="162" t="str">
        <f>IF(ISERROR(VLOOKUP(H51,'Directive OSH09 (FR)'!$O$6:$P$10,2,FALSE)),"",VLOOKUP(H51,'Directive OSH09 (FR)'!$O$6:$P$10,2,FALSE))</f>
        <v/>
      </c>
      <c r="X51" s="3" t="str">
        <f>IF(ISERROR(VLOOKUP(I51,'Directive OSH09 (FR)'!$O$13:$P$17,2,FALSE)),"",VLOOKUP(I51,'Directive OSH09 (FR)'!$O$13:$P$17,2,FALSE))</f>
        <v/>
      </c>
      <c r="Y51" s="3" t="str">
        <f t="shared" si="55"/>
        <v/>
      </c>
      <c r="Z51" s="196"/>
      <c r="AA51" s="418"/>
      <c r="AB51" s="418"/>
      <c r="AC51" s="420"/>
      <c r="AD51" s="667"/>
      <c r="AE51" s="651"/>
      <c r="AF51" s="642"/>
      <c r="AG51" s="62"/>
      <c r="AH51" s="62">
        <f t="shared" si="56"/>
        <v>0</v>
      </c>
      <c r="AI51" s="652"/>
    </row>
    <row r="52" spans="1:35" ht="14.25">
      <c r="A52" s="354" t="s">
        <v>275</v>
      </c>
      <c r="B52" s="391"/>
      <c r="C52" s="391"/>
      <c r="D52" s="391"/>
      <c r="E52" s="292"/>
      <c r="F52" s="281"/>
      <c r="G52" s="457"/>
      <c r="H52" s="454"/>
      <c r="I52" s="391"/>
      <c r="J52" s="391">
        <f>IF(SUM(J53:J57)=0,"",MAX(J53:J57))</f>
        <v>16</v>
      </c>
      <c r="K52" s="24" t="str">
        <f>IF(ISERROR(VLOOKUP(Y52,'Directive OSH09 (FR)'!$T$6:$U$10,2,FALSE)),"",VLOOKUP(Y52,'Directive OSH09 (FR)'!$T$6:$U$10,2,FALSE))</f>
        <v>2-Tolérable</v>
      </c>
      <c r="L52" s="43" t="str">
        <f>IF(ISERROR(VLOOKUP($A52,Dangers!$B$4:$G$1001,4,FALSE)),"ERR",IF(ISBLANK(VLOOKUP($A52,Dangers!$B$4:$G$1001,4,FALSE)),"","Yes"))</f>
        <v>Yes</v>
      </c>
      <c r="M52" s="26" t="str">
        <f>IF(ISERROR(VLOOKUP($A52,Dangers!$B$4:$G$1001,6,FALSE)),"ERR",IF(ISBLANK((VLOOKUP($A52,Dangers!$B$4:$G$1001,6,FALSE))),"","Yes"))</f>
        <v>Yes</v>
      </c>
      <c r="N52" s="26"/>
      <c r="O52" s="26"/>
      <c r="P52" s="26"/>
      <c r="Q52" s="132">
        <f>IF(OR(L52="Yes",M52="Yes"),MAX(Q53:Q57),"")</f>
        <v>0</v>
      </c>
      <c r="R52" s="34"/>
      <c r="S52" s="43">
        <f ca="1">IF(L52="Yes",IF(SUM(S53:S57)=0,0,1),2)</f>
        <v>1</v>
      </c>
      <c r="T52" s="34">
        <f ca="1">IF(M52="Yes",IF(SUM(T53:T57)=0,0,1),2)</f>
        <v>1</v>
      </c>
      <c r="U52" s="160">
        <v>2</v>
      </c>
      <c r="V52" s="161">
        <v>2</v>
      </c>
      <c r="W52" s="162" t="str">
        <f>IF(ISERROR(VLOOKUP(H52,'Directive OSH09 (FR)'!$O$6:$P$10,2,FALSE)),"",VLOOKUP(H52,'Directive OSH09 (FR)'!$O$6:$P$10,2,FALSE))</f>
        <v/>
      </c>
      <c r="X52" s="3" t="str">
        <f>IF(ISERROR(VLOOKUP(I52,'Directive OSH09 (FR)'!$O$13:$P$17,2,FALSE)),"",VLOOKUP(I52,'Directive OSH09 (FR)'!$O$13:$P$17,2,FALSE))</f>
        <v/>
      </c>
      <c r="Y52" s="3">
        <f>IF(J52="","",IF(J52&gt;=161,5,IF(J52&gt;=65,4,IF(J52&gt;=20,3,IF(J52&gt;=9,2,1)))))</f>
        <v>2</v>
      </c>
      <c r="Z52" s="367"/>
      <c r="AA52" s="446"/>
      <c r="AB52" s="446"/>
      <c r="AC52" s="611"/>
      <c r="AD52" s="709"/>
      <c r="AE52" s="702"/>
      <c r="AF52" s="518"/>
      <c r="AG52" s="398"/>
      <c r="AH52" s="398" t="str">
        <f>IF(SUM(AH53:AH57)=0,"",MAX(AH53:AH57))</f>
        <v/>
      </c>
      <c r="AI52" s="703"/>
    </row>
    <row r="53" spans="1:35" ht="191.25">
      <c r="A53" s="260" t="s">
        <v>473</v>
      </c>
      <c r="B53" s="255" t="s">
        <v>474</v>
      </c>
      <c r="C53" s="255" t="s">
        <v>475</v>
      </c>
      <c r="D53" s="255" t="s">
        <v>1323</v>
      </c>
      <c r="E53" s="266" t="s">
        <v>36</v>
      </c>
      <c r="F53" s="267">
        <v>6</v>
      </c>
      <c r="G53" s="256" t="s">
        <v>476</v>
      </c>
      <c r="H53" s="7" t="s">
        <v>35</v>
      </c>
      <c r="I53" s="8" t="s">
        <v>48</v>
      </c>
      <c r="J53" s="8">
        <f>IF(ISERROR(W53*X53),"",W53*X53)</f>
        <v>16</v>
      </c>
      <c r="K53" s="14" t="str">
        <f>IF(ISERROR(VLOOKUP(Y53,'Directive OSH09 (FR)'!$T$6:$U$10,2,FALSE)),"",VLOOKUP(Y53,'Directive OSH09 (FR)'!$T$6:$U$10,2,FALSE))</f>
        <v>2-Tolérable</v>
      </c>
      <c r="L53" s="126"/>
      <c r="M53" s="127"/>
      <c r="N53" s="27"/>
      <c r="O53" s="27"/>
      <c r="P53" s="27"/>
      <c r="Q53" s="57"/>
      <c r="R53" s="35"/>
      <c r="S53" s="7">
        <f t="shared" ref="S53:T55" ca="1" si="57">U53</f>
        <v>1</v>
      </c>
      <c r="T53" s="35">
        <f t="shared" ca="1" si="57"/>
        <v>1</v>
      </c>
      <c r="U53" s="3">
        <f ca="1">IF(A53="",0,IF(Q$52="",1,IF(Q$52+$U$52*365&lt;$U$1,1,0)))</f>
        <v>1</v>
      </c>
      <c r="V53" s="163">
        <f ca="1">IF(A53="",0,IF(Q$52="",1,IF(Q$52+$V$52*365&lt;$U$1,1,0)))</f>
        <v>1</v>
      </c>
      <c r="W53" s="162">
        <f>IF(ISERROR(VLOOKUP(H53,'Directive OSH09 (FR)'!$O$6:$P$10,2,FALSE)),"",VLOOKUP(H53,'Directive OSH09 (FR)'!$O$6:$P$10,2,FALSE))</f>
        <v>2</v>
      </c>
      <c r="X53" s="3">
        <f>IF(ISERROR(VLOOKUP(I53,'Directive OSH09 (FR)'!$O$13:$P$17,2,FALSE)),"",VLOOKUP(I53,'Directive OSH09 (FR)'!$O$13:$P$17,2,FALSE))</f>
        <v>8</v>
      </c>
      <c r="Y53" s="3">
        <f>IF(J53="","",IF(J53&gt;=161,5,IF(J53&gt;=65,4,IF(J53&gt;=20,3,IF(J53&gt;=9,2,1)))))</f>
        <v>2</v>
      </c>
      <c r="Z53" s="210" t="s">
        <v>477</v>
      </c>
      <c r="AA53" s="425" t="s">
        <v>478</v>
      </c>
      <c r="AB53" s="418"/>
      <c r="AC53" s="420"/>
      <c r="AD53" s="667"/>
      <c r="AE53" s="651"/>
      <c r="AF53" s="314"/>
      <c r="AG53" s="8"/>
      <c r="AH53" s="8">
        <f>IF(ISERROR(AU53*AV53),"",AU53*AV53)</f>
        <v>0</v>
      </c>
      <c r="AI53" s="652"/>
    </row>
    <row r="54" spans="1:35" ht="140.25" customHeight="1">
      <c r="A54" s="261" t="s">
        <v>473</v>
      </c>
      <c r="B54" s="255" t="s">
        <v>479</v>
      </c>
      <c r="C54" s="255" t="s">
        <v>480</v>
      </c>
      <c r="D54" s="255" t="s">
        <v>1324</v>
      </c>
      <c r="E54" s="266" t="s">
        <v>36</v>
      </c>
      <c r="F54" s="267">
        <v>6</v>
      </c>
      <c r="G54" s="256" t="s">
        <v>476</v>
      </c>
      <c r="H54" s="7" t="s">
        <v>35</v>
      </c>
      <c r="I54" s="8" t="s">
        <v>48</v>
      </c>
      <c r="J54" s="8">
        <f t="shared" ref="J54:J55" si="58">IF(ISERROR(W54*X54),"",W54*X54)</f>
        <v>16</v>
      </c>
      <c r="K54" s="14" t="str">
        <f>IF(ISERROR(VLOOKUP(Y54,'Directive OSH09 (FR)'!$T$6:$U$10,2,FALSE)),"",VLOOKUP(Y54,'Directive OSH09 (FR)'!$T$6:$U$10,2,FALSE))</f>
        <v>2-Tolérable</v>
      </c>
      <c r="L54" s="126"/>
      <c r="M54" s="127"/>
      <c r="N54" s="175"/>
      <c r="O54" s="27"/>
      <c r="P54" s="27"/>
      <c r="Q54" s="57"/>
      <c r="R54" s="35"/>
      <c r="S54" s="7">
        <f t="shared" ca="1" si="57"/>
        <v>1</v>
      </c>
      <c r="T54" s="35">
        <f t="shared" ca="1" si="57"/>
        <v>1</v>
      </c>
      <c r="U54" s="3">
        <f ca="1">IF(A54="",0,IF(Q$52="",1,IF(Q$52+$U$52*365&lt;$U$1,1,0)))</f>
        <v>1</v>
      </c>
      <c r="V54" s="163">
        <f ca="1">IF(A54="",0,IF(Q$52="",1,IF(Q$52+$V$52*365&lt;$U$1,1,0)))</f>
        <v>1</v>
      </c>
      <c r="W54" s="162">
        <f>IF(ISERROR(VLOOKUP(H54,'Directive OSH09 (FR)'!$O$6:$P$10,2,FALSE)),"",VLOOKUP(H54,'Directive OSH09 (FR)'!$O$6:$P$10,2,FALSE))</f>
        <v>2</v>
      </c>
      <c r="X54" s="3">
        <f>IF(ISERROR(VLOOKUP(I54,'Directive OSH09 (FR)'!$O$13:$P$17,2,FALSE)),"",VLOOKUP(I54,'Directive OSH09 (FR)'!$O$13:$P$17,2,FALSE))</f>
        <v>8</v>
      </c>
      <c r="Y54" s="3">
        <f t="shared" ref="Y54:Y55" si="59">IF(J54="","",IF(J54&gt;=161,5,IF(J54&gt;=65,4,IF(J54&gt;=20,3,IF(J54&gt;=9,2,1)))))</f>
        <v>2</v>
      </c>
      <c r="Z54" s="210" t="s">
        <v>481</v>
      </c>
      <c r="AA54" s="425" t="s">
        <v>478</v>
      </c>
      <c r="AB54" s="418"/>
      <c r="AC54" s="420"/>
      <c r="AD54" s="667"/>
      <c r="AE54" s="651"/>
      <c r="AF54" s="314"/>
      <c r="AG54" s="8"/>
      <c r="AH54" s="8">
        <f t="shared" ref="AH54:AH55" si="60">IF(ISERROR(AU54*AV54),"",AU54*AV54)</f>
        <v>0</v>
      </c>
      <c r="AI54" s="647"/>
    </row>
    <row r="55" spans="1:35" ht="102">
      <c r="A55" s="260" t="s">
        <v>482</v>
      </c>
      <c r="B55" s="8" t="s">
        <v>483</v>
      </c>
      <c r="C55" s="255" t="s">
        <v>484</v>
      </c>
      <c r="D55" s="255" t="s">
        <v>1325</v>
      </c>
      <c r="E55" s="266" t="s">
        <v>36</v>
      </c>
      <c r="F55" s="267">
        <v>6</v>
      </c>
      <c r="G55" s="256" t="s">
        <v>476</v>
      </c>
      <c r="H55" s="7" t="s">
        <v>35</v>
      </c>
      <c r="I55" s="8" t="s">
        <v>47</v>
      </c>
      <c r="J55" s="8">
        <f t="shared" si="58"/>
        <v>8</v>
      </c>
      <c r="K55" s="14" t="str">
        <f>IF(ISERROR(VLOOKUP(Y55,'Directive OSH09 (FR)'!$T$6:$U$10,2,FALSE)),"",VLOOKUP(Y55,'Directive OSH09 (FR)'!$T$6:$U$10,2,FALSE))</f>
        <v>1-Negligeable</v>
      </c>
      <c r="L55" s="126"/>
      <c r="M55" s="127"/>
      <c r="N55" s="27"/>
      <c r="O55" s="27"/>
      <c r="P55" s="27"/>
      <c r="Q55" s="57"/>
      <c r="R55" s="35"/>
      <c r="S55" s="7">
        <f t="shared" ca="1" si="57"/>
        <v>1</v>
      </c>
      <c r="T55" s="35">
        <f t="shared" ca="1" si="57"/>
        <v>1</v>
      </c>
      <c r="U55" s="3">
        <f ca="1">IF(A55="",0,IF(Q$52="",1,IF(Q$52+$U$52*365&lt;$U$1,1,0)))</f>
        <v>1</v>
      </c>
      <c r="V55" s="163">
        <f ca="1">IF(A55="",0,IF(Q$52="",1,IF(Q$52+$V$52*365&lt;$U$1,1,0)))</f>
        <v>1</v>
      </c>
      <c r="W55" s="162">
        <f>IF(ISERROR(VLOOKUP(H55,'Directive OSH09 (FR)'!$O$6:$P$10,2,FALSE)),"",VLOOKUP(H55,'Directive OSH09 (FR)'!$O$6:$P$10,2,FALSE))</f>
        <v>2</v>
      </c>
      <c r="X55" s="3">
        <f>IF(ISERROR(VLOOKUP(I55,'Directive OSH09 (FR)'!$O$13:$P$17,2,FALSE)),"",VLOOKUP(I55,'Directive OSH09 (FR)'!$O$13:$P$17,2,FALSE))</f>
        <v>4</v>
      </c>
      <c r="Y55" s="3">
        <f t="shared" si="59"/>
        <v>1</v>
      </c>
      <c r="Z55" s="196"/>
      <c r="AA55" s="418"/>
      <c r="AB55" s="418"/>
      <c r="AC55" s="420"/>
      <c r="AD55" s="667"/>
      <c r="AE55" s="651"/>
      <c r="AF55" s="314"/>
      <c r="AG55" s="8"/>
      <c r="AH55" s="8">
        <f t="shared" si="60"/>
        <v>0</v>
      </c>
      <c r="AI55" s="652"/>
    </row>
    <row r="56" spans="1:35">
      <c r="A56" s="261"/>
      <c r="B56" s="255"/>
      <c r="C56" s="408"/>
      <c r="D56" s="255"/>
      <c r="E56" s="266"/>
      <c r="F56" s="267"/>
      <c r="G56" s="321"/>
      <c r="H56" s="7"/>
      <c r="I56" s="8"/>
      <c r="J56" s="8" t="str">
        <f t="shared" ref="J56:J57" si="61">IF(ISERROR(W56*X56),"",W56*X56)</f>
        <v/>
      </c>
      <c r="K56" s="14" t="str">
        <f>IF(ISERROR(VLOOKUP(Y56,'Directive OSH09 (FR)'!$T$6:$U$10,2,FALSE)),"",VLOOKUP(Y56,'Directive OSH09 (FR)'!$T$6:$U$10,2,FALSE))</f>
        <v/>
      </c>
      <c r="L56" s="126"/>
      <c r="M56" s="127"/>
      <c r="N56" s="27"/>
      <c r="O56" s="27"/>
      <c r="P56" s="27"/>
      <c r="Q56" s="57"/>
      <c r="R56" s="35"/>
      <c r="S56" s="7">
        <f t="shared" ref="S56:T57" si="62">U56</f>
        <v>0</v>
      </c>
      <c r="T56" s="35">
        <f t="shared" si="62"/>
        <v>0</v>
      </c>
      <c r="U56" s="3">
        <f>IF(A56="",0,IF(Q$52="",1,IF(Q$52+$U$52*365&lt;$U$1,1,0)))</f>
        <v>0</v>
      </c>
      <c r="V56" s="163">
        <f>IF(A56="",0,IF(Q$52="",1,IF(Q$52+$V$52*365&lt;$U$1,1,0)))</f>
        <v>0</v>
      </c>
      <c r="W56" s="162" t="str">
        <f>IF(ISERROR(VLOOKUP(H56,'Directive OSH09 (FR)'!$O$6:$P$10,2,FALSE)),"",VLOOKUP(H56,'Directive OSH09 (FR)'!$O$6:$P$10,2,FALSE))</f>
        <v/>
      </c>
      <c r="X56" s="3" t="str">
        <f>IF(ISERROR(VLOOKUP(I56,'Directive OSH09 (FR)'!$O$13:$P$17,2,FALSE)),"",VLOOKUP(I56,'Directive OSH09 (FR)'!$O$13:$P$17,2,FALSE))</f>
        <v/>
      </c>
      <c r="Y56" s="3" t="str">
        <f t="shared" ref="Y56:Y57" si="63">IF(J56="","",IF(J56&gt;=161,5,IF(J56&gt;=65,4,IF(J56&gt;=20,3,IF(J56&gt;=9,2,1)))))</f>
        <v/>
      </c>
      <c r="Z56" s="196"/>
      <c r="AA56" s="418"/>
      <c r="AB56" s="418"/>
      <c r="AC56" s="420"/>
      <c r="AD56" s="667"/>
      <c r="AE56" s="646"/>
      <c r="AF56" s="314"/>
      <c r="AG56" s="8"/>
      <c r="AH56" s="8">
        <f t="shared" ref="AH56:AH57" si="64">IF(ISERROR(AU56*AV56),"",AU56*AV56)</f>
        <v>0</v>
      </c>
      <c r="AI56" s="653"/>
    </row>
    <row r="57" spans="1:35" ht="5.25" customHeight="1">
      <c r="A57" s="405"/>
      <c r="B57" s="62"/>
      <c r="C57" s="62"/>
      <c r="D57" s="62"/>
      <c r="E57" s="293"/>
      <c r="F57" s="282"/>
      <c r="G57" s="458"/>
      <c r="H57" s="61"/>
      <c r="I57" s="62"/>
      <c r="J57" s="62" t="str">
        <f t="shared" si="61"/>
        <v/>
      </c>
      <c r="K57" s="63" t="str">
        <f>IF(ISERROR(VLOOKUP(Y57,'Directive OSH09 (FR)'!$T$6:$U$10,2,FALSE)),"",VLOOKUP(Y57,'Directive OSH09 (FR)'!$T$6:$U$10,2,FALSE))</f>
        <v/>
      </c>
      <c r="L57" s="61"/>
      <c r="M57" s="64"/>
      <c r="N57" s="64"/>
      <c r="O57" s="64"/>
      <c r="P57" s="64"/>
      <c r="Q57" s="65"/>
      <c r="R57" s="66"/>
      <c r="S57" s="61">
        <f t="shared" si="62"/>
        <v>0</v>
      </c>
      <c r="T57" s="66">
        <f t="shared" si="62"/>
        <v>0</v>
      </c>
      <c r="U57" s="164">
        <f>IF(A57="",0,IF(Q$52="",1,IF(Q$52+$U$52*365&lt;$U$1,1,0)))</f>
        <v>0</v>
      </c>
      <c r="V57" s="165">
        <f>IF(A57="",0,IF(Q$52="",1,IF(Q$52+$V$52*365&lt;$U$1,1,0)))</f>
        <v>0</v>
      </c>
      <c r="W57" s="162" t="str">
        <f>IF(ISERROR(VLOOKUP(H57,'Directive OSH09 (FR)'!$O$6:$P$10,2,FALSE)),"",VLOOKUP(H57,'Directive OSH09 (FR)'!$O$6:$P$10,2,FALSE))</f>
        <v/>
      </c>
      <c r="X57" s="3" t="str">
        <f>IF(ISERROR(VLOOKUP(I57,'Directive OSH09 (FR)'!$O$13:$P$17,2,FALSE)),"",VLOOKUP(I57,'Directive OSH09 (FR)'!$O$13:$P$17,2,FALSE))</f>
        <v/>
      </c>
      <c r="Y57" s="3" t="str">
        <f t="shared" si="63"/>
        <v/>
      </c>
      <c r="Z57" s="196"/>
      <c r="AA57" s="418"/>
      <c r="AB57" s="418"/>
      <c r="AC57" s="420"/>
      <c r="AD57" s="667"/>
      <c r="AE57" s="651"/>
      <c r="AF57" s="642"/>
      <c r="AG57" s="62"/>
      <c r="AH57" s="62">
        <f t="shared" si="64"/>
        <v>0</v>
      </c>
      <c r="AI57" s="652"/>
    </row>
    <row r="58" spans="1:35">
      <c r="A58" s="268" t="s">
        <v>278</v>
      </c>
      <c r="B58" s="391"/>
      <c r="C58" s="391"/>
      <c r="D58" s="391"/>
      <c r="E58" s="292"/>
      <c r="F58" s="281"/>
      <c r="G58" s="457"/>
      <c r="H58" s="454"/>
      <c r="I58" s="391"/>
      <c r="J58" s="391">
        <f>IF(SUM(J59:J65)=0,"",MAX(J59:J65))</f>
        <v>32</v>
      </c>
      <c r="K58" s="24" t="str">
        <f>IF(ISERROR(VLOOKUP(Y58,'Directive OSH09 (FR)'!$T$6:$U$10,2,FALSE)),"",VLOOKUP(Y58,'Directive OSH09 (FR)'!$T$6:$U$10,2,FALSE))</f>
        <v>3-Moderé</v>
      </c>
      <c r="L58" s="43" t="str">
        <f>IF(ISERROR(VLOOKUP($A58,Dangers!$B$4:$G$1001,4,FALSE)),"ERR",IF(ISBLANK(VLOOKUP($A58,Dangers!$B$4:$G$1001,4,FALSE)),"","Yes"))</f>
        <v/>
      </c>
      <c r="M58" s="26" t="str">
        <f>IF(ISERROR(VLOOKUP($A58,Dangers!$B$4:$G$1001,6,FALSE)),"ERR",IF(ISBLANK((VLOOKUP($A58,Dangers!$B$4:$G$1001,6,FALSE))),"","Yes"))</f>
        <v/>
      </c>
      <c r="N58" s="26"/>
      <c r="O58" s="26"/>
      <c r="P58" s="26"/>
      <c r="Q58" s="132" t="str">
        <f>IF(OR(L58="Yes",M58="Yes"),MAX(Q59:Q65),"")</f>
        <v/>
      </c>
      <c r="R58" s="34"/>
      <c r="S58" s="43">
        <f>IF(L58="Yes",IF(SUM(S59:S65)=0,0,1),2)</f>
        <v>2</v>
      </c>
      <c r="T58" s="34">
        <f>IF(M58="Yes",IF(SUM(T59:T65)=0,0,1),2)</f>
        <v>2</v>
      </c>
      <c r="U58" s="160">
        <v>0</v>
      </c>
      <c r="V58" s="161">
        <v>0</v>
      </c>
      <c r="W58" s="162" t="str">
        <f>IF(ISERROR(VLOOKUP(H58,'Directive OSH09 (FR)'!$O$6:$P$10,2,FALSE)),"",VLOOKUP(H58,'Directive OSH09 (FR)'!$O$6:$P$10,2,FALSE))</f>
        <v/>
      </c>
      <c r="X58" s="3" t="str">
        <f>IF(ISERROR(VLOOKUP(I58,'Directive OSH09 (FR)'!$O$13:$P$17,2,FALSE)),"",VLOOKUP(I58,'Directive OSH09 (FR)'!$O$13:$P$17,2,FALSE))</f>
        <v/>
      </c>
      <c r="Y58" s="3">
        <f t="shared" ref="Y58:Y64" si="65">IF(J58="","",IF(J58&gt;=161,5,IF(J58&gt;=65,4,IF(J58&gt;=20,3,IF(J58&gt;=9,2,1)))))</f>
        <v>3</v>
      </c>
      <c r="Z58" s="367"/>
      <c r="AA58" s="446"/>
      <c r="AB58" s="446"/>
      <c r="AC58" s="611"/>
      <c r="AD58" s="709"/>
      <c r="AE58" s="702"/>
      <c r="AF58" s="518"/>
      <c r="AG58" s="398"/>
      <c r="AH58" s="398" t="str">
        <f>IF(SUM(AH59:AH65)=0,"",MAX(AH59:AH65))</f>
        <v/>
      </c>
      <c r="AI58" s="703"/>
    </row>
    <row r="59" spans="1:35" ht="25.5">
      <c r="A59" s="261" t="s">
        <v>485</v>
      </c>
      <c r="B59" s="255" t="s">
        <v>486</v>
      </c>
      <c r="C59" s="255" t="s">
        <v>487</v>
      </c>
      <c r="D59" s="530" t="s">
        <v>488</v>
      </c>
      <c r="E59" s="266" t="s">
        <v>39</v>
      </c>
      <c r="F59" s="267">
        <v>6</v>
      </c>
      <c r="G59" s="256" t="s">
        <v>489</v>
      </c>
      <c r="H59" s="7" t="s">
        <v>38</v>
      </c>
      <c r="I59" s="8" t="s">
        <v>48</v>
      </c>
      <c r="J59" s="8">
        <f>IF(ISERROR(W59*X59),"",W59*X59)</f>
        <v>32</v>
      </c>
      <c r="K59" s="14" t="str">
        <f>IF(ISERROR(VLOOKUP(Y59,'Directive OSH09 (FR)'!$T$6:$U$10,2,FALSE)),"",VLOOKUP(Y59,'Directive OSH09 (FR)'!$T$6:$U$10,2,FALSE))</f>
        <v>3-Moderé</v>
      </c>
      <c r="L59" s="126"/>
      <c r="M59" s="127"/>
      <c r="N59" s="27"/>
      <c r="O59" s="27"/>
      <c r="P59" s="27"/>
      <c r="Q59" s="57"/>
      <c r="R59" s="35"/>
      <c r="S59" s="7">
        <f t="shared" ref="S59:T64" si="66">U59</f>
        <v>1</v>
      </c>
      <c r="T59" s="35">
        <f t="shared" si="66"/>
        <v>1</v>
      </c>
      <c r="U59" s="3">
        <f t="shared" ref="U59:U65" si="67">IF(A59="",0,IF(Q$58="",1,IF(Q$58+$U$58*365&lt;$U$1,1,0)))</f>
        <v>1</v>
      </c>
      <c r="V59" s="163">
        <f t="shared" ref="V59:V65" si="68">IF(A59="",0,IF(Q$58="",1,IF(Q$58+$V$58*365&lt;$U$1,1,0)))</f>
        <v>1</v>
      </c>
      <c r="W59" s="162">
        <f>IF(ISERROR(VLOOKUP(H59,'Directive OSH09 (FR)'!$O$6:$P$10,2,FALSE)),"",VLOOKUP(H59,'Directive OSH09 (FR)'!$O$6:$P$10,2,FALSE))</f>
        <v>4</v>
      </c>
      <c r="X59" s="3">
        <f>IF(ISERROR(VLOOKUP(I59,'Directive OSH09 (FR)'!$O$13:$P$17,2,FALSE)),"",VLOOKUP(I59,'Directive OSH09 (FR)'!$O$13:$P$17,2,FALSE))</f>
        <v>8</v>
      </c>
      <c r="Y59" s="3">
        <f t="shared" si="65"/>
        <v>3</v>
      </c>
      <c r="Z59" s="196"/>
      <c r="AA59" s="418"/>
      <c r="AB59" s="418"/>
      <c r="AC59" s="420"/>
      <c r="AD59" s="667"/>
      <c r="AE59" s="651"/>
      <c r="AF59" s="314"/>
      <c r="AG59" s="8"/>
      <c r="AH59" s="8">
        <f>IF(ISERROR(AU59*AV59),"",AU59*AV59)</f>
        <v>0</v>
      </c>
      <c r="AI59" s="653"/>
    </row>
    <row r="60" spans="1:35" ht="38.25">
      <c r="A60" s="261" t="s">
        <v>485</v>
      </c>
      <c r="B60" s="255" t="s">
        <v>490</v>
      </c>
      <c r="C60" s="255" t="s">
        <v>491</v>
      </c>
      <c r="D60" s="442" t="s">
        <v>492</v>
      </c>
      <c r="E60" s="266" t="s">
        <v>39</v>
      </c>
      <c r="F60" s="267">
        <v>6</v>
      </c>
      <c r="G60" s="256" t="s">
        <v>489</v>
      </c>
      <c r="H60" s="7" t="s">
        <v>38</v>
      </c>
      <c r="I60" s="8" t="s">
        <v>48</v>
      </c>
      <c r="J60" s="8">
        <f>IF(ISERROR(W60*X60),"",W60*X60)</f>
        <v>32</v>
      </c>
      <c r="K60" s="14" t="str">
        <f>IF(ISERROR(VLOOKUP(Y60,'Directive OSH09 (FR)'!$T$6:$U$10,2,FALSE)),"",VLOOKUP(Y60,'Directive OSH09 (FR)'!$T$6:$U$10,2,FALSE))</f>
        <v>3-Moderé</v>
      </c>
      <c r="L60" s="126"/>
      <c r="M60" s="127"/>
      <c r="N60" s="27"/>
      <c r="O60" s="27"/>
      <c r="P60" s="27"/>
      <c r="Q60" s="57"/>
      <c r="R60" s="35"/>
      <c r="S60" s="7">
        <f t="shared" si="66"/>
        <v>1</v>
      </c>
      <c r="T60" s="35">
        <f t="shared" si="66"/>
        <v>1</v>
      </c>
      <c r="U60" s="3">
        <f t="shared" si="67"/>
        <v>1</v>
      </c>
      <c r="V60" s="163">
        <f t="shared" si="68"/>
        <v>1</v>
      </c>
      <c r="W60" s="162">
        <f>IF(ISERROR(VLOOKUP(H60,'Directive OSH09 (FR)'!$O$6:$P$10,2,FALSE)),"",VLOOKUP(H60,'Directive OSH09 (FR)'!$O$6:$P$10,2,FALSE))</f>
        <v>4</v>
      </c>
      <c r="X60" s="3">
        <f>IF(ISERROR(VLOOKUP(I60,'Directive OSH09 (FR)'!$O$13:$P$17,2,FALSE)),"",VLOOKUP(I60,'Directive OSH09 (FR)'!$O$13:$P$17,2,FALSE))</f>
        <v>8</v>
      </c>
      <c r="Y60" s="3">
        <f t="shared" si="65"/>
        <v>3</v>
      </c>
      <c r="Z60" s="196"/>
      <c r="AA60" s="418"/>
      <c r="AB60" s="418"/>
      <c r="AC60" s="420"/>
      <c r="AD60" s="667"/>
      <c r="AE60" s="651"/>
      <c r="AF60" s="314"/>
      <c r="AG60" s="8"/>
      <c r="AH60" s="8"/>
      <c r="AI60" s="653"/>
    </row>
    <row r="61" spans="1:35" ht="25.5">
      <c r="A61" s="261" t="s">
        <v>485</v>
      </c>
      <c r="B61" s="8" t="s">
        <v>493</v>
      </c>
      <c r="C61" s="8" t="s">
        <v>494</v>
      </c>
      <c r="D61" s="255" t="s">
        <v>495</v>
      </c>
      <c r="E61" s="266" t="s">
        <v>39</v>
      </c>
      <c r="F61" s="267">
        <v>6</v>
      </c>
      <c r="G61" s="256" t="s">
        <v>489</v>
      </c>
      <c r="H61" s="7" t="s">
        <v>38</v>
      </c>
      <c r="I61" s="8" t="s">
        <v>48</v>
      </c>
      <c r="J61" s="8">
        <f t="shared" ref="J61:J64" si="69">IF(ISERROR(W61*X61),"",W61*X61)</f>
        <v>32</v>
      </c>
      <c r="K61" s="14" t="str">
        <f>IF(ISERROR(VLOOKUP(Y61,'Directive OSH09 (FR)'!$T$6:$U$10,2,FALSE)),"",VLOOKUP(Y61,'Directive OSH09 (FR)'!$T$6:$U$10,2,FALSE))</f>
        <v>3-Moderé</v>
      </c>
      <c r="L61" s="126"/>
      <c r="M61" s="127"/>
      <c r="N61" s="27"/>
      <c r="O61" s="27"/>
      <c r="P61" s="27"/>
      <c r="Q61" s="57"/>
      <c r="R61" s="35"/>
      <c r="S61" s="7">
        <f t="shared" si="66"/>
        <v>1</v>
      </c>
      <c r="T61" s="35">
        <f t="shared" si="66"/>
        <v>1</v>
      </c>
      <c r="U61" s="3">
        <f t="shared" si="67"/>
        <v>1</v>
      </c>
      <c r="V61" s="163">
        <f t="shared" si="68"/>
        <v>1</v>
      </c>
      <c r="W61" s="162">
        <f>IF(ISERROR(VLOOKUP(H61,'Directive OSH09 (FR)'!$O$6:$P$10,2,FALSE)),"",VLOOKUP(H61,'Directive OSH09 (FR)'!$O$6:$P$10,2,FALSE))</f>
        <v>4</v>
      </c>
      <c r="X61" s="3">
        <f>IF(ISERROR(VLOOKUP(I61,'Directive OSH09 (FR)'!$O$13:$P$17,2,FALSE)),"",VLOOKUP(I61,'Directive OSH09 (FR)'!$O$13:$P$17,2,FALSE))</f>
        <v>8</v>
      </c>
      <c r="Y61" s="3">
        <f t="shared" si="65"/>
        <v>3</v>
      </c>
      <c r="Z61" s="196"/>
      <c r="AA61" s="418"/>
      <c r="AB61" s="418"/>
      <c r="AC61" s="420"/>
      <c r="AD61" s="667"/>
      <c r="AE61" s="651"/>
      <c r="AF61" s="314"/>
      <c r="AG61" s="8"/>
      <c r="AH61" s="8">
        <f t="shared" ref="AH61:AH64" si="70">IF(ISERROR(AU61*AV61),"",AU61*AV61)</f>
        <v>0</v>
      </c>
      <c r="AI61" s="652"/>
    </row>
    <row r="62" spans="1:35" ht="25.5">
      <c r="A62" s="261" t="s">
        <v>485</v>
      </c>
      <c r="B62" s="8" t="s">
        <v>496</v>
      </c>
      <c r="C62" s="8" t="s">
        <v>494</v>
      </c>
      <c r="D62" s="255" t="s">
        <v>497</v>
      </c>
      <c r="E62" s="266" t="s">
        <v>36</v>
      </c>
      <c r="F62" s="267">
        <v>6</v>
      </c>
      <c r="G62" s="256" t="s">
        <v>489</v>
      </c>
      <c r="H62" s="7" t="s">
        <v>38</v>
      </c>
      <c r="I62" s="8" t="s">
        <v>48</v>
      </c>
      <c r="J62" s="8">
        <f t="shared" si="69"/>
        <v>32</v>
      </c>
      <c r="K62" s="14" t="str">
        <f>IF(ISERROR(VLOOKUP(Y62,'Directive OSH09 (FR)'!$T$6:$U$10,2,FALSE)),"",VLOOKUP(Y62,'Directive OSH09 (FR)'!$T$6:$U$10,2,FALSE))</f>
        <v>3-Moderé</v>
      </c>
      <c r="L62" s="126"/>
      <c r="M62" s="127"/>
      <c r="N62" s="27"/>
      <c r="O62" s="27"/>
      <c r="P62" s="27"/>
      <c r="Q62" s="57"/>
      <c r="R62" s="35"/>
      <c r="S62" s="7">
        <f t="shared" si="66"/>
        <v>1</v>
      </c>
      <c r="T62" s="35">
        <f t="shared" si="66"/>
        <v>1</v>
      </c>
      <c r="U62" s="3">
        <f t="shared" si="67"/>
        <v>1</v>
      </c>
      <c r="V62" s="163">
        <f t="shared" si="68"/>
        <v>1</v>
      </c>
      <c r="W62" s="162">
        <f>IF(ISERROR(VLOOKUP(H62,'Directive OSH09 (FR)'!$O$6:$P$10,2,FALSE)),"",VLOOKUP(H62,'Directive OSH09 (FR)'!$O$6:$P$10,2,FALSE))</f>
        <v>4</v>
      </c>
      <c r="X62" s="3">
        <f>IF(ISERROR(VLOOKUP(I62,'Directive OSH09 (FR)'!$O$13:$P$17,2,FALSE)),"",VLOOKUP(I62,'Directive OSH09 (FR)'!$O$13:$P$17,2,FALSE))</f>
        <v>8</v>
      </c>
      <c r="Y62" s="3">
        <f t="shared" si="65"/>
        <v>3</v>
      </c>
      <c r="Z62" s="196"/>
      <c r="AA62" s="418"/>
      <c r="AB62" s="418"/>
      <c r="AC62" s="420"/>
      <c r="AD62" s="667"/>
      <c r="AE62" s="651"/>
      <c r="AF62" s="314"/>
      <c r="AG62" s="8"/>
      <c r="AH62" s="8">
        <f t="shared" si="70"/>
        <v>0</v>
      </c>
      <c r="AI62" s="652"/>
    </row>
    <row r="63" spans="1:35" ht="27" customHeight="1">
      <c r="A63" s="261" t="s">
        <v>485</v>
      </c>
      <c r="B63" s="8" t="s">
        <v>486</v>
      </c>
      <c r="C63" s="8" t="s">
        <v>487</v>
      </c>
      <c r="D63" s="255" t="s">
        <v>498</v>
      </c>
      <c r="E63" s="266" t="s">
        <v>36</v>
      </c>
      <c r="F63" s="267">
        <v>6</v>
      </c>
      <c r="G63" s="256" t="s">
        <v>489</v>
      </c>
      <c r="H63" s="7" t="s">
        <v>38</v>
      </c>
      <c r="I63" s="8" t="s">
        <v>48</v>
      </c>
      <c r="J63" s="8">
        <f>IF(ISERROR(W63*X63),"",W63*X63)</f>
        <v>32</v>
      </c>
      <c r="K63" s="14" t="str">
        <f>IF(ISERROR(VLOOKUP(Y63,'Directive OSH09 (FR)'!$T$6:$U$10,2,FALSE)),"",VLOOKUP(Y63,'Directive OSH09 (FR)'!$T$6:$U$10,2,FALSE))</f>
        <v>3-Moderé</v>
      </c>
      <c r="L63" s="126"/>
      <c r="M63" s="127"/>
      <c r="N63" s="27"/>
      <c r="O63" s="27"/>
      <c r="P63" s="27"/>
      <c r="Q63" s="57"/>
      <c r="R63" s="35"/>
      <c r="S63" s="7">
        <f t="shared" si="66"/>
        <v>1</v>
      </c>
      <c r="T63" s="35">
        <f t="shared" si="66"/>
        <v>1</v>
      </c>
      <c r="U63" s="3">
        <f t="shared" si="67"/>
        <v>1</v>
      </c>
      <c r="V63" s="163">
        <f t="shared" si="68"/>
        <v>1</v>
      </c>
      <c r="W63" s="162">
        <f>IF(ISERROR(VLOOKUP(H63,'Directive OSH09 (FR)'!$O$6:$P$10,2,FALSE)),"",VLOOKUP(H63,'Directive OSH09 (FR)'!$O$6:$P$10,2,FALSE))</f>
        <v>4</v>
      </c>
      <c r="X63" s="3">
        <f>IF(ISERROR(VLOOKUP(I63,'Directive OSH09 (FR)'!$O$13:$P$17,2,FALSE)),"",VLOOKUP(I63,'Directive OSH09 (FR)'!$O$13:$P$17,2,FALSE))</f>
        <v>8</v>
      </c>
      <c r="Y63" s="3">
        <f t="shared" si="65"/>
        <v>3</v>
      </c>
      <c r="Z63" s="196"/>
      <c r="AA63" s="418"/>
      <c r="AB63" s="418"/>
      <c r="AC63" s="420"/>
      <c r="AD63" s="667"/>
      <c r="AE63" s="651"/>
      <c r="AF63" s="314"/>
      <c r="AG63" s="8"/>
      <c r="AH63" s="8"/>
      <c r="AI63" s="652"/>
    </row>
    <row r="64" spans="1:35" ht="27" customHeight="1">
      <c r="A64" s="261" t="s">
        <v>485</v>
      </c>
      <c r="B64" s="8" t="s">
        <v>496</v>
      </c>
      <c r="C64" s="8" t="s">
        <v>494</v>
      </c>
      <c r="D64" s="90" t="s">
        <v>499</v>
      </c>
      <c r="E64" s="266" t="s">
        <v>39</v>
      </c>
      <c r="F64" s="267">
        <v>6</v>
      </c>
      <c r="G64" s="256" t="s">
        <v>489</v>
      </c>
      <c r="H64" s="7" t="s">
        <v>38</v>
      </c>
      <c r="I64" s="8" t="s">
        <v>48</v>
      </c>
      <c r="J64" s="8">
        <f t="shared" si="69"/>
        <v>32</v>
      </c>
      <c r="K64" s="14" t="str">
        <f>IF(ISERROR(VLOOKUP(Y64,'Directive OSH09 (FR)'!$T$6:$U$10,2,FALSE)),"",VLOOKUP(Y64,'Directive OSH09 (FR)'!$T$6:$U$10,2,FALSE))</f>
        <v>3-Moderé</v>
      </c>
      <c r="L64" s="126"/>
      <c r="M64" s="127"/>
      <c r="N64" s="27"/>
      <c r="O64" s="27"/>
      <c r="P64" s="27"/>
      <c r="Q64" s="57"/>
      <c r="R64" s="35"/>
      <c r="S64" s="7">
        <f t="shared" si="66"/>
        <v>1</v>
      </c>
      <c r="T64" s="35">
        <f t="shared" si="66"/>
        <v>1</v>
      </c>
      <c r="U64" s="3">
        <f t="shared" si="67"/>
        <v>1</v>
      </c>
      <c r="V64" s="163">
        <f t="shared" si="68"/>
        <v>1</v>
      </c>
      <c r="W64" s="162">
        <f>IF(ISERROR(VLOOKUP(H64,'Directive OSH09 (FR)'!$O$6:$P$10,2,FALSE)),"",VLOOKUP(H64,'Directive OSH09 (FR)'!$O$6:$P$10,2,FALSE))</f>
        <v>4</v>
      </c>
      <c r="X64" s="3">
        <f>IF(ISERROR(VLOOKUP(I64,'Directive OSH09 (FR)'!$O$13:$P$17,2,FALSE)),"",VLOOKUP(I64,'Directive OSH09 (FR)'!$O$13:$P$17,2,FALSE))</f>
        <v>8</v>
      </c>
      <c r="Y64" s="3">
        <f t="shared" si="65"/>
        <v>3</v>
      </c>
      <c r="Z64" s="196"/>
      <c r="AA64" s="418"/>
      <c r="AB64" s="418"/>
      <c r="AC64" s="420"/>
      <c r="AD64" s="667"/>
      <c r="AE64" s="651"/>
      <c r="AF64" s="314"/>
      <c r="AG64" s="8"/>
      <c r="AH64" s="8">
        <f t="shared" si="70"/>
        <v>0</v>
      </c>
      <c r="AI64" s="652"/>
    </row>
    <row r="65" spans="1:35">
      <c r="A65" s="405"/>
      <c r="B65" s="62"/>
      <c r="C65" s="62"/>
      <c r="D65" s="62"/>
      <c r="E65" s="293"/>
      <c r="F65" s="282"/>
      <c r="G65" s="458"/>
      <c r="H65" s="61"/>
      <c r="I65" s="62"/>
      <c r="J65" s="62" t="str">
        <f t="shared" ref="J65" si="71">IF(ISERROR(W65*X65),"",W65*X65)</f>
        <v/>
      </c>
      <c r="K65" s="63" t="str">
        <f>IF(ISERROR(VLOOKUP(Y65,'Directive OSH09 (FR)'!$T$6:$U$10,2,FALSE)),"",VLOOKUP(Y65,'Directive OSH09 (FR)'!$T$6:$U$10,2,FALSE))</f>
        <v/>
      </c>
      <c r="L65" s="61"/>
      <c r="M65" s="64"/>
      <c r="N65" s="64"/>
      <c r="O65" s="64"/>
      <c r="P65" s="64"/>
      <c r="Q65" s="65"/>
      <c r="R65" s="66"/>
      <c r="S65" s="61">
        <f t="shared" ref="S65:T65" si="72">U65</f>
        <v>0</v>
      </c>
      <c r="T65" s="66">
        <f t="shared" si="72"/>
        <v>0</v>
      </c>
      <c r="U65" s="164">
        <f t="shared" si="67"/>
        <v>0</v>
      </c>
      <c r="V65" s="165">
        <f t="shared" si="68"/>
        <v>0</v>
      </c>
      <c r="W65" s="162" t="str">
        <f>IF(ISERROR(VLOOKUP(H65,'Directive OSH09 (FR)'!$O$6:$P$10,2,FALSE)),"",VLOOKUP(H65,'Directive OSH09 (FR)'!$O$6:$P$10,2,FALSE))</f>
        <v/>
      </c>
      <c r="X65" s="3" t="str">
        <f>IF(ISERROR(VLOOKUP(I65,'Directive OSH09 (FR)'!$O$13:$P$17,2,FALSE)),"",VLOOKUP(I65,'Directive OSH09 (FR)'!$O$13:$P$17,2,FALSE))</f>
        <v/>
      </c>
      <c r="Y65" s="3" t="str">
        <f t="shared" ref="Y65" si="73">IF(J65="","",IF(J65&gt;=161,5,IF(J65&gt;=65,4,IF(J65&gt;=20,3,IF(J65&gt;=9,2,1)))))</f>
        <v/>
      </c>
      <c r="Z65" s="196"/>
      <c r="AA65" s="418"/>
      <c r="AB65" s="418"/>
      <c r="AC65" s="420"/>
      <c r="AD65" s="667"/>
      <c r="AE65" s="651"/>
      <c r="AF65" s="642"/>
      <c r="AG65" s="62"/>
      <c r="AH65" s="62">
        <f t="shared" ref="AH65" si="74">IF(ISERROR(AU65*AV65),"",AU65*AV65)</f>
        <v>0</v>
      </c>
      <c r="AI65" s="652"/>
    </row>
    <row r="66" spans="1:35">
      <c r="A66" s="268" t="s">
        <v>279</v>
      </c>
      <c r="B66" s="391"/>
      <c r="C66" s="391"/>
      <c r="D66" s="391"/>
      <c r="E66" s="292"/>
      <c r="F66" s="281"/>
      <c r="G66" s="457"/>
      <c r="H66" s="454"/>
      <c r="I66" s="391"/>
      <c r="J66" s="391">
        <f>IF(SUM(J67:J71)=0,"",MAX(J67:J71))</f>
        <v>16</v>
      </c>
      <c r="K66" s="24" t="str">
        <f>IF(ISERROR(VLOOKUP(Y66,'Directive OSH09 (FR)'!$T$6:$U$10,2,FALSE)),"",VLOOKUP(Y66,'Directive OSH09 (FR)'!$T$6:$U$10,2,FALSE))</f>
        <v>2-Tolérable</v>
      </c>
      <c r="L66" s="43" t="str">
        <f>IF(ISERROR(VLOOKUP($A66,Dangers!$B$4:$G$1001,4,FALSE)),"ERR",IF(ISBLANK(VLOOKUP($A66,Dangers!$B$4:$G$1001,4,FALSE)),"","Yes"))</f>
        <v/>
      </c>
      <c r="M66" s="26" t="str">
        <f>IF(ISERROR(VLOOKUP($A66,Dangers!$B$4:$G$1001,6,FALSE)),"ERR",IF(ISBLANK((VLOOKUP($A66,Dangers!$B$4:$G$1001,6,FALSE))),"","Yes"))</f>
        <v/>
      </c>
      <c r="N66" s="26"/>
      <c r="O66" s="26"/>
      <c r="P66" s="26"/>
      <c r="Q66" s="132" t="str">
        <f>IF(OR(L66="Yes",M66="Yes"),MAX(Q67:Q71),"")</f>
        <v/>
      </c>
      <c r="R66" s="34"/>
      <c r="S66" s="43">
        <f>IF(L66="Yes",IF(SUM(S67:S71)=0,0,1),2)</f>
        <v>2</v>
      </c>
      <c r="T66" s="34">
        <f>IF(M66="Yes",IF(SUM(T67:T71)=0,0,1),2)</f>
        <v>2</v>
      </c>
      <c r="U66" s="160">
        <v>0</v>
      </c>
      <c r="V66" s="161">
        <v>0</v>
      </c>
      <c r="W66" s="162" t="str">
        <f>IF(ISERROR(VLOOKUP(H66,'Directive OSH09 (FR)'!$O$6:$P$10,2,FALSE)),"",VLOOKUP(H66,'Directive OSH09 (FR)'!$O$6:$P$10,2,FALSE))</f>
        <v/>
      </c>
      <c r="X66" s="3" t="str">
        <f>IF(ISERROR(VLOOKUP(I66,'Directive OSH09 (FR)'!$O$13:$P$17,2,FALSE)),"",VLOOKUP(I66,'Directive OSH09 (FR)'!$O$13:$P$17,2,FALSE))</f>
        <v/>
      </c>
      <c r="Y66" s="3">
        <f>IF(J66="","",IF(J66&gt;=161,5,IF(J66&gt;=65,4,IF(J66&gt;=20,3,IF(J66&gt;=9,2,1)))))</f>
        <v>2</v>
      </c>
      <c r="Z66" s="367"/>
      <c r="AA66" s="446"/>
      <c r="AB66" s="446"/>
      <c r="AC66" s="611"/>
      <c r="AD66" s="709"/>
      <c r="AE66" s="702"/>
      <c r="AF66" s="518"/>
      <c r="AG66" s="398"/>
      <c r="AH66" s="398" t="str">
        <f>IF(SUM(AH67:AH71)=0,"",MAX(AH67:AH71))</f>
        <v/>
      </c>
      <c r="AI66" s="703"/>
    </row>
    <row r="67" spans="1:35" ht="102">
      <c r="A67" s="261" t="s">
        <v>500</v>
      </c>
      <c r="B67" s="255" t="s">
        <v>501</v>
      </c>
      <c r="C67" s="8" t="s">
        <v>502</v>
      </c>
      <c r="D67" s="255" t="s">
        <v>503</v>
      </c>
      <c r="E67" s="266" t="s">
        <v>36</v>
      </c>
      <c r="F67" s="267">
        <v>6</v>
      </c>
      <c r="G67" s="256" t="s">
        <v>504</v>
      </c>
      <c r="H67" s="7" t="s">
        <v>35</v>
      </c>
      <c r="I67" s="8" t="s">
        <v>46</v>
      </c>
      <c r="J67" s="8">
        <f>IF(ISERROR(W67*X67),"",W67*X67)</f>
        <v>2</v>
      </c>
      <c r="K67" s="14" t="str">
        <f>IF(ISERROR(VLOOKUP(Y67,'Directive OSH09 (FR)'!$T$6:$U$10,2,FALSE)),"",VLOOKUP(Y67,'Directive OSH09 (FR)'!$T$6:$U$10,2,FALSE))</f>
        <v>1-Negligeable</v>
      </c>
      <c r="L67" s="126"/>
      <c r="M67" s="127"/>
      <c r="N67" s="27"/>
      <c r="O67" s="27"/>
      <c r="P67" s="27"/>
      <c r="Q67" s="57"/>
      <c r="R67" s="35"/>
      <c r="S67" s="7">
        <f t="shared" ref="S67:T68" si="75">U67</f>
        <v>1</v>
      </c>
      <c r="T67" s="35">
        <f t="shared" si="75"/>
        <v>1</v>
      </c>
      <c r="U67" s="3">
        <f>IF(A67="",0,IF(Q$67="",1,IF(Q$67+$U$67*365&lt;$U$1,1,0)))</f>
        <v>1</v>
      </c>
      <c r="V67" s="163">
        <f>IF(A67="",0,IF(Q$67="",1,IF(Q$67+$V$67*365&lt;$U$1,1,0)))</f>
        <v>1</v>
      </c>
      <c r="W67" s="162">
        <f>IF(ISERROR(VLOOKUP(H67,'Directive OSH09 (FR)'!$O$6:$P$10,2,FALSE)),"",VLOOKUP(H67,'Directive OSH09 (FR)'!$O$6:$P$10,2,FALSE))</f>
        <v>2</v>
      </c>
      <c r="X67" s="3">
        <f>IF(ISERROR(VLOOKUP(I67,'Directive OSH09 (FR)'!$O$13:$P$17,2,FALSE)),"",VLOOKUP(I67,'Directive OSH09 (FR)'!$O$13:$P$17,2,FALSE))</f>
        <v>1</v>
      </c>
      <c r="Y67" s="3">
        <f>IF(J67="","",IF(J67&gt;=161,5,IF(J67&gt;=65,4,IF(J67&gt;=20,3,IF(J67&gt;=9,2,1)))))</f>
        <v>1</v>
      </c>
      <c r="Z67" s="210"/>
      <c r="AA67" s="418"/>
      <c r="AB67" s="418"/>
      <c r="AC67" s="420"/>
      <c r="AD67" s="667"/>
      <c r="AE67" s="651"/>
      <c r="AF67" s="314"/>
      <c r="AG67" s="8"/>
      <c r="AH67" s="8">
        <f>IF(ISERROR(AU67*AV67),"",AU67*AV67)</f>
        <v>0</v>
      </c>
      <c r="AI67" s="647"/>
    </row>
    <row r="68" spans="1:35" ht="38.25">
      <c r="A68" s="261" t="s">
        <v>442</v>
      </c>
      <c r="B68" s="255" t="s">
        <v>505</v>
      </c>
      <c r="C68" s="8" t="s">
        <v>506</v>
      </c>
      <c r="D68" s="255" t="s">
        <v>507</v>
      </c>
      <c r="E68" s="266" t="s">
        <v>36</v>
      </c>
      <c r="F68" s="267">
        <v>6</v>
      </c>
      <c r="G68" s="321" t="s">
        <v>508</v>
      </c>
      <c r="H68" s="7" t="s">
        <v>35</v>
      </c>
      <c r="I68" s="8" t="s">
        <v>48</v>
      </c>
      <c r="J68" s="8">
        <f>IF(ISERROR(W68*X68),"",W68*X68)</f>
        <v>16</v>
      </c>
      <c r="K68" s="14" t="str">
        <f>IF(ISERROR(VLOOKUP(Y68,'Directive OSH09 (FR)'!$T$6:$U$10,2,FALSE)),"",VLOOKUP(Y68,'Directive OSH09 (FR)'!$T$6:$U$10,2,FALSE))</f>
        <v>2-Tolérable</v>
      </c>
      <c r="L68" s="126"/>
      <c r="M68" s="127"/>
      <c r="N68" s="27"/>
      <c r="O68" s="27"/>
      <c r="P68" s="27"/>
      <c r="Q68" s="57"/>
      <c r="R68" s="35"/>
      <c r="S68" s="7">
        <f t="shared" si="75"/>
        <v>1</v>
      </c>
      <c r="T68" s="35">
        <f t="shared" si="75"/>
        <v>1</v>
      </c>
      <c r="U68" s="3">
        <f t="shared" ref="U68" si="76">IF(A68="",0,IF(Q$138="",1,IF(Q$138+$U$90*365&lt;$U$1,1,0)))</f>
        <v>1</v>
      </c>
      <c r="V68" s="163">
        <f t="shared" ref="V68" si="77">IF(A68="",0,IF(Q$138="",1,IF(Q$138+$V$90*365&lt;$U$1,1,0)))</f>
        <v>1</v>
      </c>
      <c r="W68" s="162">
        <f>IF(ISERROR(VLOOKUP(H68,'Directive OSH09 (FR)'!$O$6:$P$10,2,FALSE)),"",VLOOKUP(H68,'Directive OSH09 (FR)'!$O$6:$P$10,2,FALSE))</f>
        <v>2</v>
      </c>
      <c r="X68" s="3">
        <f>IF(ISERROR(VLOOKUP(I68,'Directive OSH09 (FR)'!$O$13:$P$17,2,FALSE)),"",VLOOKUP(I68,'Directive OSH09 (FR)'!$O$13:$P$17,2,FALSE))</f>
        <v>8</v>
      </c>
      <c r="Y68" s="3">
        <f t="shared" ref="Y68" si="78">IF(J68="","",IF(J68&gt;=161,5,IF(J68&gt;=65,4,IF(J68&gt;=20,3,IF(J68&gt;=9,2,1)))))</f>
        <v>2</v>
      </c>
      <c r="Z68" s="210"/>
      <c r="AA68" s="418"/>
      <c r="AB68" s="418"/>
      <c r="AC68" s="420"/>
      <c r="AD68" s="667"/>
      <c r="AE68" s="651"/>
      <c r="AF68" s="314"/>
      <c r="AG68" s="255"/>
      <c r="AH68" s="8">
        <f t="shared" ref="AH68" si="79">IF(ISERROR(AU68*AV68),"",AU68*AV68)</f>
        <v>0</v>
      </c>
      <c r="AI68" s="653"/>
    </row>
    <row r="69" spans="1:35">
      <c r="A69" s="261"/>
      <c r="B69" s="8"/>
      <c r="C69" s="8"/>
      <c r="D69" s="8"/>
      <c r="E69" s="266"/>
      <c r="F69" s="267"/>
      <c r="G69" s="321"/>
      <c r="H69" s="7"/>
      <c r="I69" s="8"/>
      <c r="J69" s="8" t="str">
        <f t="shared" ref="J69:J71" si="80">IF(ISERROR(W69*X69),"",W69*X69)</f>
        <v/>
      </c>
      <c r="K69" s="14" t="str">
        <f>IF(ISERROR(VLOOKUP(Y69,'Directive OSH09 (FR)'!$T$6:$U$10,2,FALSE)),"",VLOOKUP(Y69,'Directive OSH09 (FR)'!$T$6:$U$10,2,FALSE))</f>
        <v/>
      </c>
      <c r="L69" s="126"/>
      <c r="M69" s="127"/>
      <c r="N69" s="27"/>
      <c r="O69" s="27"/>
      <c r="P69" s="27"/>
      <c r="Q69" s="57"/>
      <c r="R69" s="35"/>
      <c r="S69" s="7">
        <f t="shared" ref="S69:T71" si="81">U69</f>
        <v>0</v>
      </c>
      <c r="T69" s="35">
        <f t="shared" si="81"/>
        <v>0</v>
      </c>
      <c r="U69" s="3">
        <f>IF(A69="",0,IF(Q$66="",1,IF(Q$66+$U$66*365&lt;$U$1,1,0)))</f>
        <v>0</v>
      </c>
      <c r="V69" s="163">
        <f>IF(A69="",0,IF(Q$66="",1,IF(Q$66+$V$66*365&lt;$U$1,1,0)))</f>
        <v>0</v>
      </c>
      <c r="W69" s="162" t="str">
        <f>IF(ISERROR(VLOOKUP(H69,'Directive OSH09 (FR)'!$O$6:$P$10,2,FALSE)),"",VLOOKUP(H69,'Directive OSH09 (FR)'!$O$6:$P$10,2,FALSE))</f>
        <v/>
      </c>
      <c r="X69" s="3" t="str">
        <f>IF(ISERROR(VLOOKUP(I69,'Directive OSH09 (FR)'!$O$13:$P$17,2,FALSE)),"",VLOOKUP(I69,'Directive OSH09 (FR)'!$O$13:$P$17,2,FALSE))</f>
        <v/>
      </c>
      <c r="Y69" s="3" t="str">
        <f t="shared" ref="Y69:Y71" si="82">IF(J69="","",IF(J69&gt;=161,5,IF(J69&gt;=65,4,IF(J69&gt;=20,3,IF(J69&gt;=9,2,1)))))</f>
        <v/>
      </c>
      <c r="Z69" s="196"/>
      <c r="AA69" s="418"/>
      <c r="AB69" s="418"/>
      <c r="AC69" s="420"/>
      <c r="AD69" s="667"/>
      <c r="AE69" s="651"/>
      <c r="AF69" s="314"/>
      <c r="AG69" s="8"/>
      <c r="AH69" s="8">
        <f t="shared" ref="AH69:AH71" si="83">IF(ISERROR(AU69*AV69),"",AU69*AV69)</f>
        <v>0</v>
      </c>
      <c r="AI69" s="652"/>
    </row>
    <row r="70" spans="1:35" ht="5.25" customHeight="1">
      <c r="A70" s="261"/>
      <c r="B70" s="8"/>
      <c r="C70" s="8"/>
      <c r="D70" s="8"/>
      <c r="E70" s="266"/>
      <c r="F70" s="267"/>
      <c r="G70" s="321"/>
      <c r="H70" s="7"/>
      <c r="I70" s="8"/>
      <c r="J70" s="8" t="str">
        <f t="shared" si="80"/>
        <v/>
      </c>
      <c r="K70" s="14" t="str">
        <f>IF(ISERROR(VLOOKUP(Y70,'Directive OSH09 (FR)'!$T$6:$U$10,2,FALSE)),"",VLOOKUP(Y70,'Directive OSH09 (FR)'!$T$6:$U$10,2,FALSE))</f>
        <v/>
      </c>
      <c r="L70" s="126"/>
      <c r="M70" s="127"/>
      <c r="N70" s="27"/>
      <c r="O70" s="27"/>
      <c r="P70" s="27"/>
      <c r="Q70" s="57"/>
      <c r="R70" s="35"/>
      <c r="S70" s="7">
        <f t="shared" si="81"/>
        <v>0</v>
      </c>
      <c r="T70" s="35">
        <f t="shared" si="81"/>
        <v>0</v>
      </c>
      <c r="U70" s="3">
        <f>IF(A70="",0,IF(Q$66="",1,IF(Q$66+$U$66*365&lt;$U$1,1,0)))</f>
        <v>0</v>
      </c>
      <c r="V70" s="163">
        <f>IF(A70="",0,IF(Q$66="",1,IF(Q$66+$V$66*365&lt;$U$1,1,0)))</f>
        <v>0</v>
      </c>
      <c r="W70" s="162" t="str">
        <f>IF(ISERROR(VLOOKUP(H70,'Directive OSH09 (FR)'!$O$6:$P$10,2,FALSE)),"",VLOOKUP(H70,'Directive OSH09 (FR)'!$O$6:$P$10,2,FALSE))</f>
        <v/>
      </c>
      <c r="X70" s="3" t="str">
        <f>IF(ISERROR(VLOOKUP(I70,'Directive OSH09 (FR)'!$O$13:$P$17,2,FALSE)),"",VLOOKUP(I70,'Directive OSH09 (FR)'!$O$13:$P$17,2,FALSE))</f>
        <v/>
      </c>
      <c r="Y70" s="3" t="str">
        <f t="shared" si="82"/>
        <v/>
      </c>
      <c r="Z70" s="196"/>
      <c r="AA70" s="418"/>
      <c r="AB70" s="418"/>
      <c r="AC70" s="420"/>
      <c r="AD70" s="667"/>
      <c r="AE70" s="651"/>
      <c r="AF70" s="314"/>
      <c r="AG70" s="8"/>
      <c r="AH70" s="8">
        <f t="shared" si="83"/>
        <v>0</v>
      </c>
      <c r="AI70" s="652"/>
    </row>
    <row r="71" spans="1:35">
      <c r="A71" s="405"/>
      <c r="B71" s="62"/>
      <c r="C71" s="62"/>
      <c r="D71" s="62"/>
      <c r="E71" s="293"/>
      <c r="F71" s="282"/>
      <c r="G71" s="458"/>
      <c r="H71" s="61"/>
      <c r="I71" s="62"/>
      <c r="J71" s="62" t="str">
        <f t="shared" si="80"/>
        <v/>
      </c>
      <c r="K71" s="63" t="str">
        <f>IF(ISERROR(VLOOKUP(Y71,'Directive OSH09 (FR)'!$T$6:$U$10,2,FALSE)),"",VLOOKUP(Y71,'Directive OSH09 (FR)'!$T$6:$U$10,2,FALSE))</f>
        <v/>
      </c>
      <c r="L71" s="61"/>
      <c r="M71" s="64"/>
      <c r="N71" s="64"/>
      <c r="O71" s="64"/>
      <c r="P71" s="64"/>
      <c r="Q71" s="65"/>
      <c r="R71" s="66"/>
      <c r="S71" s="61">
        <f t="shared" si="81"/>
        <v>0</v>
      </c>
      <c r="T71" s="66">
        <f t="shared" si="81"/>
        <v>0</v>
      </c>
      <c r="U71" s="164">
        <f>IF(A71="",0,IF(Q$66="",1,IF(Q$66+$U$66*365&lt;$U$1,1,0)))</f>
        <v>0</v>
      </c>
      <c r="V71" s="165">
        <f>IF(A71="",0,IF(Q$66="",1,IF(Q$66+$V$66*365&lt;$U$1,1,0)))</f>
        <v>0</v>
      </c>
      <c r="W71" s="162" t="str">
        <f>IF(ISERROR(VLOOKUP(H71,'Directive OSH09 (FR)'!$O$6:$P$10,2,FALSE)),"",VLOOKUP(H71,'Directive OSH09 (FR)'!$O$6:$P$10,2,FALSE))</f>
        <v/>
      </c>
      <c r="X71" s="3" t="str">
        <f>IF(ISERROR(VLOOKUP(I71,'Directive OSH09 (FR)'!$O$13:$P$17,2,FALSE)),"",VLOOKUP(I71,'Directive OSH09 (FR)'!$O$13:$P$17,2,FALSE))</f>
        <v/>
      </c>
      <c r="Y71" s="3" t="str">
        <f t="shared" si="82"/>
        <v/>
      </c>
      <c r="Z71" s="196"/>
      <c r="AA71" s="418"/>
      <c r="AB71" s="418"/>
      <c r="AC71" s="420"/>
      <c r="AD71" s="667"/>
      <c r="AE71" s="651"/>
      <c r="AF71" s="642"/>
      <c r="AG71" s="62"/>
      <c r="AH71" s="62">
        <f t="shared" si="83"/>
        <v>0</v>
      </c>
      <c r="AI71" s="652"/>
    </row>
    <row r="72" spans="1:35">
      <c r="A72" s="268" t="s">
        <v>280</v>
      </c>
      <c r="B72" s="391"/>
      <c r="C72" s="391"/>
      <c r="D72" s="391"/>
      <c r="E72" s="292"/>
      <c r="F72" s="281"/>
      <c r="G72" s="457"/>
      <c r="H72" s="454"/>
      <c r="I72" s="391"/>
      <c r="J72" s="391">
        <f>IF(SUM(J73:J77)=0,"",MAX(J73:J77))</f>
        <v>16</v>
      </c>
      <c r="K72" s="24" t="str">
        <f>IF(ISERROR(VLOOKUP(Y72,'Directive OSH09 (FR)'!$T$6:$U$10,2,FALSE)),"",VLOOKUP(Y72,'Directive OSH09 (FR)'!$T$6:$U$10,2,FALSE))</f>
        <v>2-Tolérable</v>
      </c>
      <c r="L72" s="43" t="str">
        <f>IF(ISERROR(VLOOKUP($A72,Dangers!$B$4:$G$1001,4,FALSE)),"ERR",IF(ISBLANK(VLOOKUP($A72,Dangers!$B$4:$G$1001,4,FALSE)),"","Yes"))</f>
        <v>Yes</v>
      </c>
      <c r="M72" s="26" t="str">
        <f>IF(ISERROR(VLOOKUP($A72,Dangers!$B$4:$G$1001,6,FALSE)),"ERR",IF(ISBLANK((VLOOKUP($A72,Dangers!$B$4:$G$1001,6,FALSE))),"","Yes"))</f>
        <v>Yes</v>
      </c>
      <c r="N72" s="26"/>
      <c r="O72" s="26"/>
      <c r="P72" s="26"/>
      <c r="Q72" s="132">
        <f>IF(OR(L72="Yes",M72="Yes"),MAX(Q73:Q77),"")</f>
        <v>0</v>
      </c>
      <c r="R72" s="34"/>
      <c r="S72" s="43">
        <f>IF(L72="Yes",IF(SUM(S73:S77)=0,0,1),2)</f>
        <v>0</v>
      </c>
      <c r="T72" s="34">
        <f>IF(M72="Yes",IF(SUM(T73:T77)=0,0,1),2)</f>
        <v>0</v>
      </c>
      <c r="U72" s="160">
        <v>5</v>
      </c>
      <c r="V72" s="161">
        <v>5</v>
      </c>
      <c r="W72" s="162" t="str">
        <f>IF(ISERROR(VLOOKUP(H72,'Directive OSH09 (FR)'!$O$6:$P$10,2,FALSE)),"",VLOOKUP(H72,'Directive OSH09 (FR)'!$O$6:$P$10,2,FALSE))</f>
        <v/>
      </c>
      <c r="X72" s="3" t="str">
        <f>IF(ISERROR(VLOOKUP(I72,'Directive OSH09 (FR)'!$O$13:$P$17,2,FALSE)),"",VLOOKUP(I72,'Directive OSH09 (FR)'!$O$13:$P$17,2,FALSE))</f>
        <v/>
      </c>
      <c r="Y72" s="3">
        <f>IF(J72="","",IF(J72&gt;=161,5,IF(J72&gt;=65,4,IF(J72&gt;=20,3,IF(J72&gt;=9,2,1)))))</f>
        <v>2</v>
      </c>
      <c r="Z72" s="367"/>
      <c r="AA72" s="446"/>
      <c r="AB72" s="446"/>
      <c r="AC72" s="611"/>
      <c r="AD72" s="709"/>
      <c r="AE72" s="702"/>
      <c r="AF72" s="518"/>
      <c r="AG72" s="398"/>
      <c r="AH72" s="398" t="str">
        <f>IF(SUM(AH73:AH77)=0,"",MAX(AH73:AH77))</f>
        <v/>
      </c>
      <c r="AI72" s="703"/>
    </row>
    <row r="73" spans="1:35" ht="38.25">
      <c r="A73" s="261"/>
      <c r="B73" s="8" t="s">
        <v>509</v>
      </c>
      <c r="C73" s="8" t="s">
        <v>1315</v>
      </c>
      <c r="D73" s="8" t="s">
        <v>510</v>
      </c>
      <c r="E73" s="266" t="s">
        <v>39</v>
      </c>
      <c r="F73" s="283">
        <v>6</v>
      </c>
      <c r="G73" s="321" t="s">
        <v>511</v>
      </c>
      <c r="H73" s="7" t="s">
        <v>35</v>
      </c>
      <c r="I73" s="8" t="s">
        <v>48</v>
      </c>
      <c r="J73" s="8">
        <f>IF(ISERROR(W73*X73),"",W73*X73)</f>
        <v>16</v>
      </c>
      <c r="K73" s="14" t="str">
        <f>IF(ISERROR(VLOOKUP(Y73,'Directive OSH09 (FR)'!$T$6:$U$10,2,FALSE)),"",VLOOKUP(Y73,'Directive OSH09 (FR)'!$T$6:$U$10,2,FALSE))</f>
        <v>2-Tolérable</v>
      </c>
      <c r="L73" s="126"/>
      <c r="M73" s="127"/>
      <c r="N73" s="27"/>
      <c r="O73" s="27"/>
      <c r="P73" s="27"/>
      <c r="Q73" s="57"/>
      <c r="R73" s="35"/>
      <c r="S73" s="7">
        <f>U73</f>
        <v>0</v>
      </c>
      <c r="T73" s="35">
        <f>V73</f>
        <v>0</v>
      </c>
      <c r="U73" s="3">
        <f>IF(A73="",0,IF(Q$24="",1,IF(Q$24+$U$24*365&lt;$U$1,1,0)))</f>
        <v>0</v>
      </c>
      <c r="V73" s="163">
        <f>IF(A73="",0,IF(Q$24="",1,IF(Q$24+$V$24*365&lt;$U$1,1,0)))</f>
        <v>0</v>
      </c>
      <c r="W73" s="162">
        <f>IF(ISERROR(VLOOKUP(H73,'Directive OSH09 (FR)'!$O$6:$P$10,2,FALSE)),"",VLOOKUP(H73,'Directive OSH09 (FR)'!$O$6:$P$10,2,FALSE))</f>
        <v>2</v>
      </c>
      <c r="X73" s="3">
        <f>IF(ISERROR(VLOOKUP(I73,'Directive OSH09 (FR)'!$O$13:$P$17,2,FALSE)),"",VLOOKUP(I73,'Directive OSH09 (FR)'!$O$13:$P$17,2,FALSE))</f>
        <v>8</v>
      </c>
      <c r="Y73" s="3">
        <f>IF(J73="","",IF(J73&gt;=161,5,IF(J73&gt;=65,4,IF(J73&gt;=20,3,IF(J73&gt;=9,2,1)))))</f>
        <v>2</v>
      </c>
      <c r="Z73" s="417"/>
      <c r="AA73" s="418"/>
      <c r="AB73" s="418"/>
      <c r="AC73" s="420"/>
      <c r="AD73" s="667"/>
      <c r="AE73" s="651"/>
      <c r="AF73" s="421"/>
      <c r="AG73" s="418"/>
      <c r="AH73" s="418"/>
      <c r="AI73" s="652"/>
    </row>
    <row r="74" spans="1:35">
      <c r="A74" s="261"/>
      <c r="B74" s="8"/>
      <c r="C74" s="8"/>
      <c r="D74" s="8"/>
      <c r="E74" s="266"/>
      <c r="F74" s="267"/>
      <c r="G74" s="321"/>
      <c r="H74" s="7"/>
      <c r="I74" s="8"/>
      <c r="J74" s="8" t="str">
        <f t="shared" ref="J74:J77" si="84">IF(ISERROR(W74*X74),"",W74*X74)</f>
        <v/>
      </c>
      <c r="K74" s="14" t="str">
        <f>IF(ISERROR(VLOOKUP(Y74,'Directive OSH09 (FR)'!$T$6:$U$10,2,FALSE)),"",VLOOKUP(Y74,'Directive OSH09 (FR)'!$T$6:$U$10,2,FALSE))</f>
        <v/>
      </c>
      <c r="L74" s="126"/>
      <c r="M74" s="127"/>
      <c r="N74" s="27"/>
      <c r="O74" s="27"/>
      <c r="P74" s="27"/>
      <c r="Q74" s="57"/>
      <c r="R74" s="35"/>
      <c r="S74" s="7">
        <f t="shared" ref="S74:T77" si="85">U74</f>
        <v>0</v>
      </c>
      <c r="T74" s="35">
        <f t="shared" si="85"/>
        <v>0</v>
      </c>
      <c r="U74" s="3">
        <f>IF(A74="",0,IF(Q$72="",1,IF(Q$72+$U$72*365&lt;$U$1,1,0)))</f>
        <v>0</v>
      </c>
      <c r="V74" s="163">
        <f>IF(A74="",0,IF(Q$72="",1,IF(Q$72+$V$72*365&lt;$U$1,1,0)))</f>
        <v>0</v>
      </c>
      <c r="W74" s="162" t="str">
        <f>IF(ISERROR(VLOOKUP(H74,'Directive OSH09 (FR)'!$O$6:$P$10,2,FALSE)),"",VLOOKUP(H74,'Directive OSH09 (FR)'!$O$6:$P$10,2,FALSE))</f>
        <v/>
      </c>
      <c r="X74" s="3" t="str">
        <f>IF(ISERROR(VLOOKUP(I74,'Directive OSH09 (FR)'!$O$13:$P$17,2,FALSE)),"",VLOOKUP(I74,'Directive OSH09 (FR)'!$O$13:$P$17,2,FALSE))</f>
        <v/>
      </c>
      <c r="Y74" s="3" t="str">
        <f t="shared" ref="Y74:Y77" si="86">IF(J74="","",IF(J74&gt;=161,5,IF(J74&gt;=65,4,IF(J74&gt;=20,3,IF(J74&gt;=9,2,1)))))</f>
        <v/>
      </c>
      <c r="Z74" s="196"/>
      <c r="AA74" s="418"/>
      <c r="AB74" s="418"/>
      <c r="AC74" s="420"/>
      <c r="AD74" s="667"/>
      <c r="AE74" s="651"/>
      <c r="AF74" s="314"/>
      <c r="AG74" s="8"/>
      <c r="AH74" s="8">
        <f t="shared" ref="AH74:AH77" si="87">IF(ISERROR(AU74*AV74),"",AU74*AV74)</f>
        <v>0</v>
      </c>
      <c r="AI74" s="652"/>
    </row>
    <row r="75" spans="1:35">
      <c r="A75" s="261"/>
      <c r="B75" s="8"/>
      <c r="C75" s="8"/>
      <c r="D75" s="8"/>
      <c r="E75" s="266"/>
      <c r="F75" s="267"/>
      <c r="G75" s="321"/>
      <c r="H75" s="7"/>
      <c r="I75" s="8"/>
      <c r="J75" s="8" t="str">
        <f t="shared" si="84"/>
        <v/>
      </c>
      <c r="K75" s="14" t="str">
        <f>IF(ISERROR(VLOOKUP(Y75,'Directive OSH09 (FR)'!$T$6:$U$10,2,FALSE)),"",VLOOKUP(Y75,'Directive OSH09 (FR)'!$T$6:$U$10,2,FALSE))</f>
        <v/>
      </c>
      <c r="L75" s="126"/>
      <c r="M75" s="127"/>
      <c r="N75" s="27"/>
      <c r="O75" s="27"/>
      <c r="P75" s="27"/>
      <c r="Q75" s="57"/>
      <c r="R75" s="35"/>
      <c r="S75" s="7">
        <f t="shared" si="85"/>
        <v>0</v>
      </c>
      <c r="T75" s="35">
        <f t="shared" si="85"/>
        <v>0</v>
      </c>
      <c r="U75" s="3">
        <f>IF(A75="",0,IF(Q$72="",1,IF(Q$72+$U$72*365&lt;$U$1,1,0)))</f>
        <v>0</v>
      </c>
      <c r="V75" s="163">
        <f>IF(A75="",0,IF(Q$72="",1,IF(Q$72+$V$72*365&lt;$U$1,1,0)))</f>
        <v>0</v>
      </c>
      <c r="W75" s="162" t="str">
        <f>IF(ISERROR(VLOOKUP(H75,'Directive OSH09 (FR)'!$O$6:$P$10,2,FALSE)),"",VLOOKUP(H75,'Directive OSH09 (FR)'!$O$6:$P$10,2,FALSE))</f>
        <v/>
      </c>
      <c r="X75" s="3" t="str">
        <f>IF(ISERROR(VLOOKUP(I75,'Directive OSH09 (FR)'!$O$13:$P$17,2,FALSE)),"",VLOOKUP(I75,'Directive OSH09 (FR)'!$O$13:$P$17,2,FALSE))</f>
        <v/>
      </c>
      <c r="Y75" s="3" t="str">
        <f t="shared" si="86"/>
        <v/>
      </c>
      <c r="Z75" s="196"/>
      <c r="AA75" s="418"/>
      <c r="AB75" s="418"/>
      <c r="AC75" s="420"/>
      <c r="AD75" s="667"/>
      <c r="AE75" s="651"/>
      <c r="AF75" s="314"/>
      <c r="AG75" s="8"/>
      <c r="AH75" s="8">
        <f t="shared" si="87"/>
        <v>0</v>
      </c>
      <c r="AI75" s="652"/>
    </row>
    <row r="76" spans="1:35" ht="5.25" customHeight="1">
      <c r="A76" s="261"/>
      <c r="B76" s="8"/>
      <c r="C76" s="8"/>
      <c r="D76" s="8"/>
      <c r="E76" s="266"/>
      <c r="F76" s="267"/>
      <c r="G76" s="321"/>
      <c r="H76" s="7"/>
      <c r="I76" s="8"/>
      <c r="J76" s="8" t="str">
        <f t="shared" si="84"/>
        <v/>
      </c>
      <c r="K76" s="14" t="str">
        <f>IF(ISERROR(VLOOKUP(Y76,'Directive OSH09 (FR)'!$T$6:$U$10,2,FALSE)),"",VLOOKUP(Y76,'Directive OSH09 (FR)'!$T$6:$U$10,2,FALSE))</f>
        <v/>
      </c>
      <c r="L76" s="126"/>
      <c r="M76" s="127"/>
      <c r="N76" s="27"/>
      <c r="O76" s="27"/>
      <c r="P76" s="27"/>
      <c r="Q76" s="57"/>
      <c r="R76" s="35"/>
      <c r="S76" s="7">
        <f t="shared" si="85"/>
        <v>0</v>
      </c>
      <c r="T76" s="35">
        <f t="shared" si="85"/>
        <v>0</v>
      </c>
      <c r="U76" s="3">
        <f>IF(A76="",0,IF(Q$72="",1,IF(Q$72+$U$72*365&lt;$U$1,1,0)))</f>
        <v>0</v>
      </c>
      <c r="V76" s="163">
        <f>IF(A76="",0,IF(Q$72="",1,IF(Q$72+$V$72*365&lt;$U$1,1,0)))</f>
        <v>0</v>
      </c>
      <c r="W76" s="162" t="str">
        <f>IF(ISERROR(VLOOKUP(H76,'Directive OSH09 (FR)'!$O$6:$P$10,2,FALSE)),"",VLOOKUP(H76,'Directive OSH09 (FR)'!$O$6:$P$10,2,FALSE))</f>
        <v/>
      </c>
      <c r="X76" s="3" t="str">
        <f>IF(ISERROR(VLOOKUP(I76,'Directive OSH09 (FR)'!$O$13:$P$17,2,FALSE)),"",VLOOKUP(I76,'Directive OSH09 (FR)'!$O$13:$P$17,2,FALSE))</f>
        <v/>
      </c>
      <c r="Y76" s="3" t="str">
        <f t="shared" si="86"/>
        <v/>
      </c>
      <c r="Z76" s="196"/>
      <c r="AA76" s="418"/>
      <c r="AB76" s="418"/>
      <c r="AC76" s="420"/>
      <c r="AD76" s="667"/>
      <c r="AE76" s="651"/>
      <c r="AF76" s="314"/>
      <c r="AG76" s="8"/>
      <c r="AH76" s="8">
        <f t="shared" si="87"/>
        <v>0</v>
      </c>
      <c r="AI76" s="652"/>
    </row>
    <row r="77" spans="1:35">
      <c r="A77" s="405"/>
      <c r="B77" s="62"/>
      <c r="C77" s="62"/>
      <c r="D77" s="62"/>
      <c r="E77" s="293"/>
      <c r="F77" s="282"/>
      <c r="G77" s="458"/>
      <c r="H77" s="61"/>
      <c r="I77" s="62"/>
      <c r="J77" s="62" t="str">
        <f t="shared" si="84"/>
        <v/>
      </c>
      <c r="K77" s="63" t="str">
        <f>IF(ISERROR(VLOOKUP(Y77,'Directive OSH09 (FR)'!$T$6:$U$10,2,FALSE)),"",VLOOKUP(Y77,'Directive OSH09 (FR)'!$T$6:$U$10,2,FALSE))</f>
        <v/>
      </c>
      <c r="L77" s="61"/>
      <c r="M77" s="64"/>
      <c r="N77" s="64"/>
      <c r="O77" s="64"/>
      <c r="P77" s="64"/>
      <c r="Q77" s="65"/>
      <c r="R77" s="66"/>
      <c r="S77" s="61">
        <f t="shared" si="85"/>
        <v>0</v>
      </c>
      <c r="T77" s="66">
        <f t="shared" si="85"/>
        <v>0</v>
      </c>
      <c r="U77" s="164">
        <f>IF(A77="",0,IF(Q$72="",1,IF(Q$72+$U$72*365&lt;$U$1,1,0)))</f>
        <v>0</v>
      </c>
      <c r="V77" s="165">
        <f>IF(A77="",0,IF(Q$72="",1,IF(Q$72+$V$72*365&lt;$U$1,1,0)))</f>
        <v>0</v>
      </c>
      <c r="W77" s="162" t="str">
        <f>IF(ISERROR(VLOOKUP(H77,'Directive OSH09 (FR)'!$O$6:$P$10,2,FALSE)),"",VLOOKUP(H77,'Directive OSH09 (FR)'!$O$6:$P$10,2,FALSE))</f>
        <v/>
      </c>
      <c r="X77" s="3" t="str">
        <f>IF(ISERROR(VLOOKUP(I77,'Directive OSH09 (FR)'!$O$13:$P$17,2,FALSE)),"",VLOOKUP(I77,'Directive OSH09 (FR)'!$O$13:$P$17,2,FALSE))</f>
        <v/>
      </c>
      <c r="Y77" s="3" t="str">
        <f t="shared" si="86"/>
        <v/>
      </c>
      <c r="Z77" s="196"/>
      <c r="AA77" s="418"/>
      <c r="AB77" s="418"/>
      <c r="AC77" s="420"/>
      <c r="AD77" s="667"/>
      <c r="AE77" s="651"/>
      <c r="AF77" s="642"/>
      <c r="AG77" s="62"/>
      <c r="AH77" s="62">
        <f t="shared" si="87"/>
        <v>0</v>
      </c>
      <c r="AI77" s="652"/>
    </row>
    <row r="78" spans="1:35">
      <c r="A78" s="354" t="s">
        <v>282</v>
      </c>
      <c r="B78" s="391"/>
      <c r="C78" s="391"/>
      <c r="D78" s="391"/>
      <c r="E78" s="292"/>
      <c r="F78" s="281"/>
      <c r="G78" s="457"/>
      <c r="H78" s="454"/>
      <c r="I78" s="391"/>
      <c r="J78" s="391" t="str">
        <f>IF(SUM(J79:J83)=0,"",MAX(J79:J83))</f>
        <v/>
      </c>
      <c r="K78" s="24" t="str">
        <f>IF(ISERROR(VLOOKUP(Y78,'Directive OSH09 (FR)'!$T$6:$U$10,2,FALSE)),"",VLOOKUP(Y78,'Directive OSH09 (FR)'!$T$6:$U$10,2,FALSE))</f>
        <v/>
      </c>
      <c r="L78" s="43" t="str">
        <f>IF(ISERROR(VLOOKUP($A78,Dangers!$B$4:$G$1001,4,FALSE)),"ERR",IF(ISBLANK(VLOOKUP($A78,Dangers!$B$4:$G$1001,4,FALSE)),"","Yes"))</f>
        <v>Yes</v>
      </c>
      <c r="M78" s="26" t="str">
        <f>IF(ISERROR(VLOOKUP($A78,Dangers!$B$4:$G$1001,6,FALSE)),"ERR",IF(ISBLANK((VLOOKUP($A78,Dangers!$B$4:$G$1001,6,FALSE))),"","Yes"))</f>
        <v/>
      </c>
      <c r="N78" s="26"/>
      <c r="O78" s="26"/>
      <c r="P78" s="26"/>
      <c r="Q78" s="132">
        <f>IF(OR(L78="Yes",M78="Yes"),MAX(Q79:Q83),"")</f>
        <v>0</v>
      </c>
      <c r="R78" s="34"/>
      <c r="S78" s="43">
        <f ca="1">IF(L78="Yes",IF(SUM(S79:S83)=0,0,1),2)</f>
        <v>1</v>
      </c>
      <c r="T78" s="34">
        <f>IF(M78="Yes",IF(SUM(T79:T83)=0,0,1),2)</f>
        <v>2</v>
      </c>
      <c r="U78" s="160">
        <v>5</v>
      </c>
      <c r="V78" s="161">
        <v>0</v>
      </c>
      <c r="W78" s="162" t="str">
        <f>IF(ISERROR(VLOOKUP(H78,'Directive OSH09 (FR)'!$O$6:$P$10,2,FALSE)),"",VLOOKUP(H78,'Directive OSH09 (FR)'!$O$6:$P$10,2,FALSE))</f>
        <v/>
      </c>
      <c r="X78" s="3" t="str">
        <f>IF(ISERROR(VLOOKUP(I78,'Directive OSH09 (FR)'!$O$13:$P$17,2,FALSE)),"",VLOOKUP(I78,'Directive OSH09 (FR)'!$O$13:$P$17,2,FALSE))</f>
        <v/>
      </c>
      <c r="Y78" s="3" t="str">
        <f>IF(J78="","",IF(J78&gt;=161,5,IF(J78&gt;=65,4,IF(J78&gt;=20,3,IF(J78&gt;=9,2,1)))))</f>
        <v/>
      </c>
      <c r="Z78" s="367"/>
      <c r="AA78" s="446"/>
      <c r="AB78" s="446"/>
      <c r="AC78" s="611"/>
      <c r="AD78" s="709"/>
      <c r="AE78" s="702"/>
      <c r="AF78" s="518"/>
      <c r="AG78" s="398"/>
      <c r="AH78" s="398" t="str">
        <f>IF(SUM(AH79:AH83)=0,"",MAX(AH79:AH83))</f>
        <v/>
      </c>
      <c r="AI78" s="703"/>
    </row>
    <row r="79" spans="1:35">
      <c r="A79" s="261" t="s">
        <v>463</v>
      </c>
      <c r="B79" s="8"/>
      <c r="C79" s="8"/>
      <c r="D79" s="8"/>
      <c r="E79" s="266"/>
      <c r="F79" s="267"/>
      <c r="G79" s="321"/>
      <c r="H79" s="7"/>
      <c r="I79" s="8"/>
      <c r="J79" s="8" t="str">
        <f>IF(ISERROR(W79*X79),"",W79*X79)</f>
        <v/>
      </c>
      <c r="K79" s="14" t="str">
        <f>IF(ISERROR(VLOOKUP(Y79,'Directive OSH09 (FR)'!$T$6:$U$10,2,FALSE)),"",VLOOKUP(Y79,'Directive OSH09 (FR)'!$T$6:$U$10,2,FALSE))</f>
        <v/>
      </c>
      <c r="L79" s="126"/>
      <c r="M79" s="127"/>
      <c r="N79" s="27"/>
      <c r="O79" s="27"/>
      <c r="P79" s="27"/>
      <c r="Q79" s="57"/>
      <c r="R79" s="35"/>
      <c r="S79" s="7">
        <f t="shared" ref="S79:T83" ca="1" si="88">U79</f>
        <v>1</v>
      </c>
      <c r="T79" s="35">
        <f t="shared" ca="1" si="88"/>
        <v>1</v>
      </c>
      <c r="U79" s="3">
        <f ca="1">IF(A79="",0,IF(Q$78="",1,IF(Q$78+$U$78*365&lt;$U$1,1,0)))</f>
        <v>1</v>
      </c>
      <c r="V79" s="163">
        <f ca="1">IF(A79="",0,IF(Q$78="",1,IF(Q$78+$V$78*365&lt;$U$1,1,0)))</f>
        <v>1</v>
      </c>
      <c r="W79" s="162" t="str">
        <f>IF(ISERROR(VLOOKUP(H79,'Directive OSH09 (FR)'!$O$6:$P$10,2,FALSE)),"",VLOOKUP(H79,'Directive OSH09 (FR)'!$O$6:$P$10,2,FALSE))</f>
        <v/>
      </c>
      <c r="X79" s="3" t="str">
        <f>IF(ISERROR(VLOOKUP(I79,'Directive OSH09 (FR)'!$O$13:$P$17,2,FALSE)),"",VLOOKUP(I79,'Directive OSH09 (FR)'!$O$13:$P$17,2,FALSE))</f>
        <v/>
      </c>
      <c r="Y79" s="3" t="str">
        <f>IF(J79="","",IF(J79&gt;=161,5,IF(J79&gt;=65,4,IF(J79&gt;=20,3,IF(J79&gt;=9,2,1)))))</f>
        <v/>
      </c>
      <c r="Z79" s="196"/>
      <c r="AA79" s="418"/>
      <c r="AB79" s="418"/>
      <c r="AC79" s="420"/>
      <c r="AD79" s="667"/>
      <c r="AE79" s="651"/>
      <c r="AF79" s="314"/>
      <c r="AG79" s="8"/>
      <c r="AH79" s="8">
        <f>IF(ISERROR(AU79*AV79),"",AU79*AV79)</f>
        <v>0</v>
      </c>
      <c r="AI79" s="652"/>
    </row>
    <row r="80" spans="1:35">
      <c r="A80" s="261"/>
      <c r="B80" s="8"/>
      <c r="C80" s="8"/>
      <c r="D80" s="8"/>
      <c r="E80" s="266"/>
      <c r="F80" s="267"/>
      <c r="G80" s="321"/>
      <c r="H80" s="7"/>
      <c r="I80" s="8"/>
      <c r="J80" s="8" t="str">
        <f t="shared" ref="J80:J83" si="89">IF(ISERROR(W80*X80),"",W80*X80)</f>
        <v/>
      </c>
      <c r="K80" s="14" t="str">
        <f>IF(ISERROR(VLOOKUP(Y80,'Directive OSH09 (FR)'!$T$6:$U$10,2,FALSE)),"",VLOOKUP(Y80,'Directive OSH09 (FR)'!$T$6:$U$10,2,FALSE))</f>
        <v/>
      </c>
      <c r="L80" s="126"/>
      <c r="M80" s="127"/>
      <c r="N80" s="27"/>
      <c r="O80" s="27"/>
      <c r="P80" s="27"/>
      <c r="Q80" s="57"/>
      <c r="R80" s="35"/>
      <c r="S80" s="7">
        <f t="shared" si="88"/>
        <v>0</v>
      </c>
      <c r="T80" s="35">
        <f t="shared" si="88"/>
        <v>0</v>
      </c>
      <c r="U80" s="3">
        <f>IF(A80="",0,IF(Q$78="",1,IF(Q$78+$U$78*365&lt;$U$1,1,0)))</f>
        <v>0</v>
      </c>
      <c r="V80" s="163">
        <f>IF(A80="",0,IF(Q$78="",1,IF(Q$78+$V$78*365&lt;$U$1,1,0)))</f>
        <v>0</v>
      </c>
      <c r="W80" s="162" t="str">
        <f>IF(ISERROR(VLOOKUP(H80,'Directive OSH09 (FR)'!$O$6:$P$10,2,FALSE)),"",VLOOKUP(H80,'Directive OSH09 (FR)'!$O$6:$P$10,2,FALSE))</f>
        <v/>
      </c>
      <c r="X80" s="3" t="str">
        <f>IF(ISERROR(VLOOKUP(I80,'Directive OSH09 (FR)'!$O$13:$P$17,2,FALSE)),"",VLOOKUP(I80,'Directive OSH09 (FR)'!$O$13:$P$17,2,FALSE))</f>
        <v/>
      </c>
      <c r="Y80" s="3" t="str">
        <f t="shared" ref="Y80:Y83" si="90">IF(J80="","",IF(J80&gt;=161,5,IF(J80&gt;=65,4,IF(J80&gt;=20,3,IF(J80&gt;=9,2,1)))))</f>
        <v/>
      </c>
      <c r="Z80" s="196"/>
      <c r="AA80" s="418"/>
      <c r="AB80" s="418"/>
      <c r="AC80" s="420"/>
      <c r="AD80" s="667"/>
      <c r="AE80" s="651"/>
      <c r="AF80" s="314"/>
      <c r="AG80" s="8"/>
      <c r="AH80" s="8">
        <f t="shared" ref="AH80:AH83" si="91">IF(ISERROR(AU80*AV80),"",AU80*AV80)</f>
        <v>0</v>
      </c>
      <c r="AI80" s="652"/>
    </row>
    <row r="81" spans="1:35">
      <c r="A81" s="261"/>
      <c r="B81" s="8"/>
      <c r="C81" s="8"/>
      <c r="D81" s="8"/>
      <c r="E81" s="266"/>
      <c r="F81" s="267"/>
      <c r="G81" s="321"/>
      <c r="H81" s="7"/>
      <c r="I81" s="8"/>
      <c r="J81" s="8" t="str">
        <f t="shared" si="89"/>
        <v/>
      </c>
      <c r="K81" s="14" t="str">
        <f>IF(ISERROR(VLOOKUP(Y81,'Directive OSH09 (FR)'!$T$6:$U$10,2,FALSE)),"",VLOOKUP(Y81,'Directive OSH09 (FR)'!$T$6:$U$10,2,FALSE))</f>
        <v/>
      </c>
      <c r="L81" s="126"/>
      <c r="M81" s="127"/>
      <c r="N81" s="27"/>
      <c r="O81" s="27"/>
      <c r="P81" s="27"/>
      <c r="Q81" s="57"/>
      <c r="R81" s="35"/>
      <c r="S81" s="7">
        <f t="shared" si="88"/>
        <v>0</v>
      </c>
      <c r="T81" s="35">
        <f t="shared" si="88"/>
        <v>0</v>
      </c>
      <c r="U81" s="3">
        <f>IF(A81="",0,IF(Q$78="",1,IF(Q$78+$U$78*365&lt;$U$1,1,0)))</f>
        <v>0</v>
      </c>
      <c r="V81" s="163">
        <f>IF(A81="",0,IF(Q$78="",1,IF(Q$78+$V$78*365&lt;$U$1,1,0)))</f>
        <v>0</v>
      </c>
      <c r="W81" s="162" t="str">
        <f>IF(ISERROR(VLOOKUP(H81,'Directive OSH09 (FR)'!$O$6:$P$10,2,FALSE)),"",VLOOKUP(H81,'Directive OSH09 (FR)'!$O$6:$P$10,2,FALSE))</f>
        <v/>
      </c>
      <c r="X81" s="3" t="str">
        <f>IF(ISERROR(VLOOKUP(I81,'Directive OSH09 (FR)'!$O$13:$P$17,2,FALSE)),"",VLOOKUP(I81,'Directive OSH09 (FR)'!$O$13:$P$17,2,FALSE))</f>
        <v/>
      </c>
      <c r="Y81" s="3" t="str">
        <f t="shared" si="90"/>
        <v/>
      </c>
      <c r="Z81" s="196"/>
      <c r="AA81" s="418"/>
      <c r="AB81" s="418"/>
      <c r="AC81" s="420"/>
      <c r="AD81" s="667"/>
      <c r="AE81" s="651"/>
      <c r="AF81" s="314"/>
      <c r="AG81" s="8"/>
      <c r="AH81" s="8">
        <f t="shared" si="91"/>
        <v>0</v>
      </c>
      <c r="AI81" s="652"/>
    </row>
    <row r="82" spans="1:35" ht="5.25" customHeight="1">
      <c r="A82" s="261"/>
      <c r="B82" s="8"/>
      <c r="C82" s="8"/>
      <c r="D82" s="8"/>
      <c r="E82" s="266"/>
      <c r="F82" s="267"/>
      <c r="G82" s="321"/>
      <c r="H82" s="7"/>
      <c r="I82" s="8"/>
      <c r="J82" s="8" t="str">
        <f t="shared" si="89"/>
        <v/>
      </c>
      <c r="K82" s="14" t="str">
        <f>IF(ISERROR(VLOOKUP(Y82,'Directive OSH09 (FR)'!$T$6:$U$10,2,FALSE)),"",VLOOKUP(Y82,'Directive OSH09 (FR)'!$T$6:$U$10,2,FALSE))</f>
        <v/>
      </c>
      <c r="L82" s="126"/>
      <c r="M82" s="127"/>
      <c r="N82" s="27"/>
      <c r="O82" s="27"/>
      <c r="P82" s="27"/>
      <c r="Q82" s="57"/>
      <c r="R82" s="35"/>
      <c r="S82" s="7">
        <f t="shared" si="88"/>
        <v>0</v>
      </c>
      <c r="T82" s="35">
        <f t="shared" si="88"/>
        <v>0</v>
      </c>
      <c r="U82" s="3">
        <f>IF(A82="",0,IF(Q$78="",1,IF(Q$78+$U$78*365&lt;$U$1,1,0)))</f>
        <v>0</v>
      </c>
      <c r="V82" s="163">
        <f>IF(A82="",0,IF(Q$78="",1,IF(Q$78+$V$78*365&lt;$U$1,1,0)))</f>
        <v>0</v>
      </c>
      <c r="W82" s="162" t="str">
        <f>IF(ISERROR(VLOOKUP(H82,'Directive OSH09 (FR)'!$O$6:$P$10,2,FALSE)),"",VLOOKUP(H82,'Directive OSH09 (FR)'!$O$6:$P$10,2,FALSE))</f>
        <v/>
      </c>
      <c r="X82" s="3" t="str">
        <f>IF(ISERROR(VLOOKUP(I82,'Directive OSH09 (FR)'!$O$13:$P$17,2,FALSE)),"",VLOOKUP(I82,'Directive OSH09 (FR)'!$O$13:$P$17,2,FALSE))</f>
        <v/>
      </c>
      <c r="Y82" s="3" t="str">
        <f t="shared" si="90"/>
        <v/>
      </c>
      <c r="Z82" s="196"/>
      <c r="AA82" s="418"/>
      <c r="AB82" s="418"/>
      <c r="AC82" s="420"/>
      <c r="AD82" s="667"/>
      <c r="AE82" s="651"/>
      <c r="AF82" s="314"/>
      <c r="AG82" s="8"/>
      <c r="AH82" s="8">
        <f t="shared" si="91"/>
        <v>0</v>
      </c>
      <c r="AI82" s="652"/>
    </row>
    <row r="83" spans="1:35">
      <c r="A83" s="405"/>
      <c r="B83" s="62"/>
      <c r="C83" s="62"/>
      <c r="D83" s="62"/>
      <c r="E83" s="293"/>
      <c r="F83" s="282"/>
      <c r="G83" s="458"/>
      <c r="H83" s="61"/>
      <c r="I83" s="62"/>
      <c r="J83" s="62" t="str">
        <f t="shared" si="89"/>
        <v/>
      </c>
      <c r="K83" s="63" t="str">
        <f>IF(ISERROR(VLOOKUP(Y83,'Directive OSH09 (FR)'!$T$6:$U$10,2,FALSE)),"",VLOOKUP(Y83,'Directive OSH09 (FR)'!$T$6:$U$10,2,FALSE))</f>
        <v/>
      </c>
      <c r="L83" s="61"/>
      <c r="M83" s="64"/>
      <c r="N83" s="64"/>
      <c r="O83" s="64"/>
      <c r="P83" s="64"/>
      <c r="Q83" s="65"/>
      <c r="R83" s="66"/>
      <c r="S83" s="61">
        <f t="shared" si="88"/>
        <v>0</v>
      </c>
      <c r="T83" s="66">
        <f t="shared" si="88"/>
        <v>0</v>
      </c>
      <c r="U83" s="164">
        <f>IF(A83="",0,IF(Q$78="",1,IF(Q$78+$U$78*365&lt;$U$1,1,0)))</f>
        <v>0</v>
      </c>
      <c r="V83" s="165">
        <f>IF(A83="",0,IF(Q$78="",1,IF(Q$78+$V$78*365&lt;$U$1,1,0)))</f>
        <v>0</v>
      </c>
      <c r="W83" s="162" t="str">
        <f>IF(ISERROR(VLOOKUP(H83,'Directive OSH09 (FR)'!$O$6:$P$10,2,FALSE)),"",VLOOKUP(H83,'Directive OSH09 (FR)'!$O$6:$P$10,2,FALSE))</f>
        <v/>
      </c>
      <c r="X83" s="3" t="str">
        <f>IF(ISERROR(VLOOKUP(I83,'Directive OSH09 (FR)'!$O$13:$P$17,2,FALSE)),"",VLOOKUP(I83,'Directive OSH09 (FR)'!$O$13:$P$17,2,FALSE))</f>
        <v/>
      </c>
      <c r="Y83" s="3" t="str">
        <f t="shared" si="90"/>
        <v/>
      </c>
      <c r="Z83" s="196"/>
      <c r="AA83" s="418"/>
      <c r="AB83" s="418"/>
      <c r="AC83" s="420"/>
      <c r="AD83" s="667"/>
      <c r="AE83" s="651"/>
      <c r="AF83" s="642"/>
      <c r="AG83" s="62"/>
      <c r="AH83" s="62">
        <f t="shared" si="91"/>
        <v>0</v>
      </c>
      <c r="AI83" s="652"/>
    </row>
    <row r="84" spans="1:35">
      <c r="A84" s="523" t="s">
        <v>283</v>
      </c>
      <c r="B84" s="391"/>
      <c r="C84" s="391"/>
      <c r="D84" s="391"/>
      <c r="E84" s="292"/>
      <c r="F84" s="281"/>
      <c r="G84" s="457"/>
      <c r="H84" s="454"/>
      <c r="I84" s="391"/>
      <c r="J84" s="391">
        <f>IF(SUM(J85:J89)=0,"",MAX(J85:J89))</f>
        <v>8</v>
      </c>
      <c r="K84" s="24" t="str">
        <f>IF(ISERROR(VLOOKUP(Y84,'Directive OSH09 (FR)'!$T$6:$U$10,2,FALSE)),"",VLOOKUP(Y84,'Directive OSH09 (FR)'!$T$6:$U$10,2,FALSE))</f>
        <v>1-Negligeable</v>
      </c>
      <c r="L84" s="43" t="str">
        <f>IF(ISERROR(VLOOKUP($A84,Dangers!$B$4:$G$1001,4,FALSE)),"ERR",IF(ISBLANK(VLOOKUP($A84,Dangers!$B$4:$G$1001,4,FALSE)),"","Yes"))</f>
        <v/>
      </c>
      <c r="M84" s="26" t="str">
        <f>IF(ISERROR(VLOOKUP($A84,Dangers!$B$4:$G$1001,6,FALSE)),"ERR",IF(ISBLANK((VLOOKUP($A84,Dangers!$B$4:$G$1001,6,FALSE))),"","Yes"))</f>
        <v/>
      </c>
      <c r="N84" s="26"/>
      <c r="O84" s="26"/>
      <c r="P84" s="26"/>
      <c r="Q84" s="132" t="str">
        <f>IF(OR(L84="Yes",M84="Yes"),MAX(Q85:Q89),"")</f>
        <v/>
      </c>
      <c r="R84" s="34"/>
      <c r="S84" s="43">
        <f>IF(L84="Yes",IF(SUM(S85:S89)=0,0,1),2)</f>
        <v>2</v>
      </c>
      <c r="T84" s="34">
        <f>IF(M84="Yes",IF(SUM(T85:T89)=0,0,1),2)</f>
        <v>2</v>
      </c>
      <c r="U84" s="160">
        <v>0</v>
      </c>
      <c r="V84" s="161">
        <v>0</v>
      </c>
      <c r="W84" s="162" t="str">
        <f>IF(ISERROR(VLOOKUP(H84,'Directive OSH09 (FR)'!$O$6:$P$10,2,FALSE)),"",VLOOKUP(H84,'Directive OSH09 (FR)'!$O$6:$P$10,2,FALSE))</f>
        <v/>
      </c>
      <c r="X84" s="3" t="str">
        <f>IF(ISERROR(VLOOKUP(I84,'Directive OSH09 (FR)'!$O$13:$P$17,2,FALSE)),"",VLOOKUP(I84,'Directive OSH09 (FR)'!$O$13:$P$17,2,FALSE))</f>
        <v/>
      </c>
      <c r="Y84" s="3">
        <f>IF(J84="","",IF(J84&gt;=161,5,IF(J84&gt;=65,4,IF(J84&gt;=20,3,IF(J84&gt;=9,2,1)))))</f>
        <v>1</v>
      </c>
      <c r="Z84" s="367"/>
      <c r="AA84" s="446"/>
      <c r="AB84" s="446"/>
      <c r="AC84" s="611"/>
      <c r="AD84" s="709"/>
      <c r="AE84" s="702"/>
      <c r="AF84" s="518"/>
      <c r="AG84" s="398"/>
      <c r="AH84" s="398" t="str">
        <f>IF(SUM(AH85:AH89)=0,"",MAX(AH85:AH89))</f>
        <v/>
      </c>
      <c r="AI84" s="703"/>
    </row>
    <row r="85" spans="1:35" ht="25.5">
      <c r="A85" s="261"/>
      <c r="B85" s="8" t="s">
        <v>671</v>
      </c>
      <c r="C85" s="8" t="s">
        <v>672</v>
      </c>
      <c r="D85" s="8" t="s">
        <v>673</v>
      </c>
      <c r="E85" s="266" t="s">
        <v>36</v>
      </c>
      <c r="F85" s="267">
        <v>6</v>
      </c>
      <c r="G85" s="321" t="s">
        <v>674</v>
      </c>
      <c r="H85" s="7" t="s">
        <v>35</v>
      </c>
      <c r="I85" s="8" t="s">
        <v>47</v>
      </c>
      <c r="J85" s="8">
        <f>IF(ISERROR(W85*X85),"",W85*X85)</f>
        <v>8</v>
      </c>
      <c r="K85" s="14" t="str">
        <f>IF(ISERROR(VLOOKUP(Y85,'Directive OSH09 (FR)'!$T$6:$U$10,2,FALSE)),"",VLOOKUP(Y85,'Directive OSH09 (FR)'!$T$6:$U$10,2,FALSE))</f>
        <v>1-Negligeable</v>
      </c>
      <c r="L85" s="126"/>
      <c r="M85" s="127"/>
      <c r="N85" s="27"/>
      <c r="O85" s="27"/>
      <c r="P85" s="27"/>
      <c r="Q85" s="57"/>
      <c r="R85" s="35"/>
      <c r="S85" s="7">
        <f t="shared" ref="S85:T89" si="92">U85</f>
        <v>0</v>
      </c>
      <c r="T85" s="35">
        <f t="shared" si="92"/>
        <v>0</v>
      </c>
      <c r="U85" s="3">
        <f>IF(A85="",0,IF(Q$84="",1,IF(Q$84+$U$84*365&lt;$U$1,1,0)))</f>
        <v>0</v>
      </c>
      <c r="V85" s="163">
        <f>IF(A85="",0,IF(Q$84="",1,IF(Q$84+$V$84*365&lt;$U$1,1,0)))</f>
        <v>0</v>
      </c>
      <c r="W85" s="162">
        <f>IF(ISERROR(VLOOKUP(H85,'Directive OSH09 (FR)'!$O$6:$P$10,2,FALSE)),"",VLOOKUP(H85,'Directive OSH09 (FR)'!$O$6:$P$10,2,FALSE))</f>
        <v>2</v>
      </c>
      <c r="X85" s="3">
        <f>IF(ISERROR(VLOOKUP(I85,'Directive OSH09 (FR)'!$O$13:$P$17,2,FALSE)),"",VLOOKUP(I85,'Directive OSH09 (FR)'!$O$13:$P$17,2,FALSE))</f>
        <v>4</v>
      </c>
      <c r="Y85" s="3">
        <f>IF(J85="","",IF(J85&gt;=161,5,IF(J85&gt;=65,4,IF(J85&gt;=20,3,IF(J85&gt;=9,2,1)))))</f>
        <v>1</v>
      </c>
      <c r="Z85" s="196"/>
      <c r="AA85" s="418"/>
      <c r="AB85" s="418"/>
      <c r="AC85" s="420"/>
      <c r="AD85" s="667"/>
      <c r="AE85" s="651"/>
      <c r="AF85" s="314"/>
      <c r="AG85" s="8"/>
      <c r="AH85" s="8">
        <f>IF(ISERROR(AU85*AV85),"",AU85*AV85)</f>
        <v>0</v>
      </c>
      <c r="AI85" s="652"/>
    </row>
    <row r="86" spans="1:35">
      <c r="A86" s="261"/>
      <c r="B86" s="8"/>
      <c r="C86" s="8"/>
      <c r="D86" s="8"/>
      <c r="E86" s="266"/>
      <c r="F86" s="267"/>
      <c r="G86" s="321"/>
      <c r="H86" s="7"/>
      <c r="I86" s="8"/>
      <c r="J86" s="8" t="str">
        <f t="shared" ref="J86:J89" si="93">IF(ISERROR(W86*X86),"",W86*X86)</f>
        <v/>
      </c>
      <c r="K86" s="14" t="str">
        <f>IF(ISERROR(VLOOKUP(Y86,'Directive OSH09 (FR)'!$T$6:$U$10,2,FALSE)),"",VLOOKUP(Y86,'Directive OSH09 (FR)'!$T$6:$U$10,2,FALSE))</f>
        <v/>
      </c>
      <c r="L86" s="126"/>
      <c r="M86" s="127"/>
      <c r="N86" s="27"/>
      <c r="O86" s="27"/>
      <c r="P86" s="27"/>
      <c r="Q86" s="57"/>
      <c r="R86" s="35"/>
      <c r="S86" s="7">
        <f t="shared" si="92"/>
        <v>0</v>
      </c>
      <c r="T86" s="35">
        <f t="shared" si="92"/>
        <v>0</v>
      </c>
      <c r="U86" s="3">
        <f>IF(A86="",0,IF(Q$84="",1,IF(Q$84+$U$84*365&lt;$U$1,1,0)))</f>
        <v>0</v>
      </c>
      <c r="V86" s="163">
        <f>IF(A86="",0,IF(Q$84="",1,IF(Q$84+$V$84*365&lt;$U$1,1,0)))</f>
        <v>0</v>
      </c>
      <c r="W86" s="162" t="str">
        <f>IF(ISERROR(VLOOKUP(H86,'Directive OSH09 (FR)'!$O$6:$P$10,2,FALSE)),"",VLOOKUP(H86,'Directive OSH09 (FR)'!$O$6:$P$10,2,FALSE))</f>
        <v/>
      </c>
      <c r="X86" s="3" t="str">
        <f>IF(ISERROR(VLOOKUP(I86,'Directive OSH09 (FR)'!$O$13:$P$17,2,FALSE)),"",VLOOKUP(I86,'Directive OSH09 (FR)'!$O$13:$P$17,2,FALSE))</f>
        <v/>
      </c>
      <c r="Y86" s="3" t="str">
        <f t="shared" ref="Y86:Y89" si="94">IF(J86="","",IF(J86&gt;=161,5,IF(J86&gt;=65,4,IF(J86&gt;=20,3,IF(J86&gt;=9,2,1)))))</f>
        <v/>
      </c>
      <c r="Z86" s="196"/>
      <c r="AA86" s="418"/>
      <c r="AB86" s="418"/>
      <c r="AC86" s="420"/>
      <c r="AD86" s="667"/>
      <c r="AE86" s="651"/>
      <c r="AF86" s="314"/>
      <c r="AG86" s="8"/>
      <c r="AH86" s="8">
        <f t="shared" ref="AH86:AH98" si="95">IF(ISERROR(AU86*AV86),"",AU86*AV86)</f>
        <v>0</v>
      </c>
      <c r="AI86" s="652"/>
    </row>
    <row r="87" spans="1:35">
      <c r="A87" s="261"/>
      <c r="B87" s="8"/>
      <c r="C87" s="8"/>
      <c r="D87" s="8"/>
      <c r="E87" s="266"/>
      <c r="F87" s="267"/>
      <c r="G87" s="321"/>
      <c r="H87" s="7"/>
      <c r="I87" s="8"/>
      <c r="J87" s="8" t="str">
        <f t="shared" si="93"/>
        <v/>
      </c>
      <c r="K87" s="14" t="str">
        <f>IF(ISERROR(VLOOKUP(Y87,'Directive OSH09 (FR)'!$T$6:$U$10,2,FALSE)),"",VLOOKUP(Y87,'Directive OSH09 (FR)'!$T$6:$U$10,2,FALSE))</f>
        <v/>
      </c>
      <c r="L87" s="126"/>
      <c r="M87" s="127"/>
      <c r="N87" s="27"/>
      <c r="O87" s="27"/>
      <c r="P87" s="27"/>
      <c r="Q87" s="57"/>
      <c r="R87" s="35"/>
      <c r="S87" s="7">
        <f t="shared" si="92"/>
        <v>0</v>
      </c>
      <c r="T87" s="35">
        <f t="shared" si="92"/>
        <v>0</v>
      </c>
      <c r="U87" s="3">
        <f>IF(A87="",0,IF(Q$84="",1,IF(Q$84+$U$84*365&lt;$U$1,1,0)))</f>
        <v>0</v>
      </c>
      <c r="V87" s="163">
        <f>IF(A87="",0,IF(Q$84="",1,IF(Q$84+$V$84*365&lt;$U$1,1,0)))</f>
        <v>0</v>
      </c>
      <c r="W87" s="162" t="str">
        <f>IF(ISERROR(VLOOKUP(H87,'Directive OSH09 (FR)'!$O$6:$P$10,2,FALSE)),"",VLOOKUP(H87,'Directive OSH09 (FR)'!$O$6:$P$10,2,FALSE))</f>
        <v/>
      </c>
      <c r="X87" s="3" t="str">
        <f>IF(ISERROR(VLOOKUP(I87,'Directive OSH09 (FR)'!$O$13:$P$17,2,FALSE)),"",VLOOKUP(I87,'Directive OSH09 (FR)'!$O$13:$P$17,2,FALSE))</f>
        <v/>
      </c>
      <c r="Y87" s="3" t="str">
        <f t="shared" si="94"/>
        <v/>
      </c>
      <c r="Z87" s="196"/>
      <c r="AA87" s="418"/>
      <c r="AB87" s="418"/>
      <c r="AC87" s="420"/>
      <c r="AD87" s="667"/>
      <c r="AE87" s="651"/>
      <c r="AF87" s="314"/>
      <c r="AG87" s="8"/>
      <c r="AH87" s="8">
        <f t="shared" si="95"/>
        <v>0</v>
      </c>
      <c r="AI87" s="652"/>
    </row>
    <row r="88" spans="1:35" ht="5.25" customHeight="1">
      <c r="A88" s="261"/>
      <c r="B88" s="8"/>
      <c r="C88" s="8"/>
      <c r="D88" s="8"/>
      <c r="E88" s="266"/>
      <c r="F88" s="267"/>
      <c r="G88" s="321"/>
      <c r="H88" s="7"/>
      <c r="I88" s="8"/>
      <c r="J88" s="8" t="str">
        <f t="shared" si="93"/>
        <v/>
      </c>
      <c r="K88" s="14" t="str">
        <f>IF(ISERROR(VLOOKUP(Y88,'Directive OSH09 (FR)'!$T$6:$U$10,2,FALSE)),"",VLOOKUP(Y88,'Directive OSH09 (FR)'!$T$6:$U$10,2,FALSE))</f>
        <v/>
      </c>
      <c r="L88" s="126"/>
      <c r="M88" s="127"/>
      <c r="N88" s="27"/>
      <c r="O88" s="27"/>
      <c r="P88" s="27"/>
      <c r="Q88" s="57"/>
      <c r="R88" s="35"/>
      <c r="S88" s="7">
        <f t="shared" si="92"/>
        <v>0</v>
      </c>
      <c r="T88" s="35">
        <f t="shared" si="92"/>
        <v>0</v>
      </c>
      <c r="U88" s="3">
        <f>IF(A88="",0,IF(Q$84="",1,IF(Q$84+$U$84*365&lt;$U$1,1,0)))</f>
        <v>0</v>
      </c>
      <c r="V88" s="163">
        <f>IF(A88="",0,IF(Q$84="",1,IF(Q$84+$V$84*365&lt;$U$1,1,0)))</f>
        <v>0</v>
      </c>
      <c r="W88" s="162" t="str">
        <f>IF(ISERROR(VLOOKUP(H88,'Directive OSH09 (FR)'!$O$6:$P$10,2,FALSE)),"",VLOOKUP(H88,'Directive OSH09 (FR)'!$O$6:$P$10,2,FALSE))</f>
        <v/>
      </c>
      <c r="X88" s="3" t="str">
        <f>IF(ISERROR(VLOOKUP(I88,'Directive OSH09 (FR)'!$O$13:$P$17,2,FALSE)),"",VLOOKUP(I88,'Directive OSH09 (FR)'!$O$13:$P$17,2,FALSE))</f>
        <v/>
      </c>
      <c r="Y88" s="3" t="str">
        <f t="shared" si="94"/>
        <v/>
      </c>
      <c r="Z88" s="196"/>
      <c r="AA88" s="418"/>
      <c r="AB88" s="418"/>
      <c r="AC88" s="420"/>
      <c r="AD88" s="667"/>
      <c r="AE88" s="651"/>
      <c r="AF88" s="314"/>
      <c r="AG88" s="8"/>
      <c r="AH88" s="8">
        <f t="shared" si="95"/>
        <v>0</v>
      </c>
      <c r="AI88" s="652"/>
    </row>
    <row r="89" spans="1:35">
      <c r="A89" s="405"/>
      <c r="B89" s="62"/>
      <c r="C89" s="62"/>
      <c r="D89" s="62"/>
      <c r="E89" s="293"/>
      <c r="F89" s="282"/>
      <c r="G89" s="458"/>
      <c r="H89" s="61"/>
      <c r="I89" s="62"/>
      <c r="J89" s="62" t="str">
        <f t="shared" si="93"/>
        <v/>
      </c>
      <c r="K89" s="63" t="str">
        <f>IF(ISERROR(VLOOKUP(Y89,'Directive OSH09 (FR)'!$T$6:$U$10,2,FALSE)),"",VLOOKUP(Y89,'Directive OSH09 (FR)'!$T$6:$U$10,2,FALSE))</f>
        <v/>
      </c>
      <c r="L89" s="61"/>
      <c r="M89" s="64"/>
      <c r="N89" s="64"/>
      <c r="O89" s="64"/>
      <c r="P89" s="64"/>
      <c r="Q89" s="65"/>
      <c r="R89" s="66"/>
      <c r="S89" s="61">
        <f t="shared" si="92"/>
        <v>0</v>
      </c>
      <c r="T89" s="66">
        <f t="shared" si="92"/>
        <v>0</v>
      </c>
      <c r="U89" s="164">
        <f>IF(A89="",0,IF(Q$84="",1,IF(Q$84+$U$84*365&lt;$U$1,1,0)))</f>
        <v>0</v>
      </c>
      <c r="V89" s="165">
        <f>IF(A89="",0,IF(Q$84="",1,IF(Q$84+$V$84*365&lt;$U$1,1,0)))</f>
        <v>0</v>
      </c>
      <c r="W89" s="162" t="str">
        <f>IF(ISERROR(VLOOKUP(H89,'Directive OSH09 (FR)'!$O$6:$P$10,2,FALSE)),"",VLOOKUP(H89,'Directive OSH09 (FR)'!$O$6:$P$10,2,FALSE))</f>
        <v/>
      </c>
      <c r="X89" s="3" t="str">
        <f>IF(ISERROR(VLOOKUP(I89,'Directive OSH09 (FR)'!$O$13:$P$17,2,FALSE)),"",VLOOKUP(I89,'Directive OSH09 (FR)'!$O$13:$P$17,2,FALSE))</f>
        <v/>
      </c>
      <c r="Y89" s="3" t="str">
        <f t="shared" si="94"/>
        <v/>
      </c>
      <c r="Z89" s="196"/>
      <c r="AA89" s="418"/>
      <c r="AB89" s="418"/>
      <c r="AC89" s="420"/>
      <c r="AD89" s="667"/>
      <c r="AE89" s="651"/>
      <c r="AF89" s="642"/>
      <c r="AG89" s="62"/>
      <c r="AH89" s="8">
        <f t="shared" si="95"/>
        <v>0</v>
      </c>
      <c r="AI89" s="652"/>
    </row>
    <row r="90" spans="1:35" ht="14.25">
      <c r="A90" s="354" t="s">
        <v>284</v>
      </c>
      <c r="B90" s="391"/>
      <c r="C90" s="391"/>
      <c r="D90" s="391"/>
      <c r="E90" s="292"/>
      <c r="F90" s="281"/>
      <c r="G90" s="457"/>
      <c r="H90" s="454"/>
      <c r="I90" s="391"/>
      <c r="J90" s="391">
        <f>IF(SUM(J91:J95)=0,"",MAX(J91:J95))</f>
        <v>16</v>
      </c>
      <c r="K90" s="24" t="str">
        <f>IF(ISERROR(VLOOKUP(Y90,'Directive OSH09 (FR)'!$T$6:$U$10,2,FALSE)),"",VLOOKUP(Y90,'Directive OSH09 (FR)'!$T$6:$U$10,2,FALSE))</f>
        <v>2-Tolérable</v>
      </c>
      <c r="L90" s="43" t="str">
        <f>IF(ISERROR(VLOOKUP($A90,Dangers!$B$4:$G$1001,4,FALSE)),"ERR",IF(ISBLANK(VLOOKUP($A90,Dangers!$B$4:$G$1001,4,FALSE)),"","Yes"))</f>
        <v>Yes</v>
      </c>
      <c r="M90" s="26" t="str">
        <f>IF(ISERROR(VLOOKUP($A90,Dangers!$B$4:$G$1001,6,FALSE)),"ERR",IF(ISBLANK((VLOOKUP($A90,Dangers!$B$4:$G$1001,6,FALSE))),"","Yes"))</f>
        <v>Yes</v>
      </c>
      <c r="N90" s="26"/>
      <c r="O90" s="26"/>
      <c r="P90" s="26"/>
      <c r="Q90" s="132">
        <f>IF(OR(L90="Yes",M90="Yes"),MAX(Q91:Q95),"")</f>
        <v>0</v>
      </c>
      <c r="R90" s="34"/>
      <c r="S90" s="43">
        <f ca="1">IF(L90="Yes",IF(SUM(S91:S95)=0,0,1),2)</f>
        <v>1</v>
      </c>
      <c r="T90" s="34">
        <f ca="1">IF(M90="Yes",IF(SUM(T91:T95)=0,0,1),2)</f>
        <v>1</v>
      </c>
      <c r="U90" s="160">
        <v>3</v>
      </c>
      <c r="V90" s="161">
        <v>3</v>
      </c>
      <c r="W90" s="162" t="str">
        <f>IF(ISERROR(VLOOKUP(H90,'Directive OSH09 (FR)'!$O$6:$P$10,2,FALSE)),"",VLOOKUP(H90,'Directive OSH09 (FR)'!$O$6:$P$10,2,FALSE))</f>
        <v/>
      </c>
      <c r="X90" s="3" t="str">
        <f>IF(ISERROR(VLOOKUP(I90,'Directive OSH09 (FR)'!$O$13:$P$17,2,FALSE)),"",VLOOKUP(I90,'Directive OSH09 (FR)'!$O$13:$P$17,2,FALSE))</f>
        <v/>
      </c>
      <c r="Y90" s="3">
        <f>IF(J90="","",IF(J90&gt;=161,5,IF(J90&gt;=65,4,IF(J90&gt;=20,3,IF(J90&gt;=9,2,1)))))</f>
        <v>2</v>
      </c>
      <c r="Z90" s="367"/>
      <c r="AA90" s="446"/>
      <c r="AB90" s="446"/>
      <c r="AC90" s="611"/>
      <c r="AD90" s="709"/>
      <c r="AE90" s="702"/>
      <c r="AF90" s="518"/>
      <c r="AG90" s="398"/>
      <c r="AH90" s="372">
        <f t="shared" si="95"/>
        <v>0</v>
      </c>
      <c r="AI90" s="703"/>
    </row>
    <row r="91" spans="1:35" ht="76.5">
      <c r="A91" s="260" t="s">
        <v>442</v>
      </c>
      <c r="B91" s="255" t="s">
        <v>512</v>
      </c>
      <c r="C91" s="255" t="s">
        <v>513</v>
      </c>
      <c r="D91" s="255" t="s">
        <v>514</v>
      </c>
      <c r="E91" s="266" t="s">
        <v>36</v>
      </c>
      <c r="F91" s="267">
        <v>6</v>
      </c>
      <c r="G91" s="256" t="s">
        <v>515</v>
      </c>
      <c r="H91" s="7" t="s">
        <v>38</v>
      </c>
      <c r="I91" s="8" t="s">
        <v>47</v>
      </c>
      <c r="J91" s="8">
        <f>IF(ISERROR(W91*X91),"",W91*X91)</f>
        <v>16</v>
      </c>
      <c r="K91" s="14" t="str">
        <f>IF(ISERROR(VLOOKUP(Y91,'Directive OSH09 (FR)'!$T$6:$U$10,2,FALSE)),"",VLOOKUP(Y91,'Directive OSH09 (FR)'!$T$6:$U$10,2,FALSE))</f>
        <v>2-Tolérable</v>
      </c>
      <c r="L91" s="126"/>
      <c r="M91" s="127"/>
      <c r="N91" s="27"/>
      <c r="O91" s="27"/>
      <c r="P91" s="27"/>
      <c r="Q91" s="57"/>
      <c r="R91" s="35"/>
      <c r="S91" s="7">
        <f t="shared" ref="S91:T93" ca="1" si="96">U91</f>
        <v>1</v>
      </c>
      <c r="T91" s="35">
        <f t="shared" ca="1" si="96"/>
        <v>1</v>
      </c>
      <c r="U91" s="3">
        <f ca="1">IF(A91="",0,IF(Q$90="",1,IF(Q$90+$U$90*365&lt;$U$1,1,0)))</f>
        <v>1</v>
      </c>
      <c r="V91" s="163">
        <f ca="1">IF(A91="",0,IF(Q$90="",1,IF(Q$90+$V$90*365&lt;$U$1,1,0)))</f>
        <v>1</v>
      </c>
      <c r="W91" s="162">
        <f>IF(ISERROR(VLOOKUP(H91,'Directive OSH09 (FR)'!$O$6:$P$10,2,FALSE)),"",VLOOKUP(H91,'Directive OSH09 (FR)'!$O$6:$P$10,2,FALSE))</f>
        <v>4</v>
      </c>
      <c r="X91" s="3">
        <f>IF(ISERROR(VLOOKUP(I91,'Directive OSH09 (FR)'!$O$13:$P$17,2,FALSE)),"",VLOOKUP(I91,'Directive OSH09 (FR)'!$O$13:$P$17,2,FALSE))</f>
        <v>4</v>
      </c>
      <c r="Y91" s="3">
        <f>IF(J91="","",IF(J91&gt;=161,5,IF(J91&gt;=65,4,IF(J91&gt;=20,3,IF(J91&gt;=9,2,1)))))</f>
        <v>2</v>
      </c>
      <c r="Z91" s="210" t="s">
        <v>516</v>
      </c>
      <c r="AA91" s="424" t="s">
        <v>460</v>
      </c>
      <c r="AB91" s="418"/>
      <c r="AC91" s="420"/>
      <c r="AD91" s="667"/>
      <c r="AE91" s="651"/>
      <c r="AF91" s="314"/>
      <c r="AG91" s="8"/>
      <c r="AH91" s="8">
        <f>IF(ISERROR(AU91*AV91),"",AU91*AV91)</f>
        <v>0</v>
      </c>
      <c r="AI91" s="652"/>
    </row>
    <row r="92" spans="1:35" ht="51">
      <c r="A92" s="261" t="s">
        <v>442</v>
      </c>
      <c r="B92" s="255" t="s">
        <v>517</v>
      </c>
      <c r="C92" s="255" t="s">
        <v>518</v>
      </c>
      <c r="D92" s="255" t="s">
        <v>519</v>
      </c>
      <c r="E92" s="266" t="s">
        <v>36</v>
      </c>
      <c r="F92" s="267">
        <v>6</v>
      </c>
      <c r="G92" s="256" t="s">
        <v>515</v>
      </c>
      <c r="H92" s="7" t="s">
        <v>35</v>
      </c>
      <c r="I92" s="8" t="s">
        <v>47</v>
      </c>
      <c r="J92" s="8">
        <f t="shared" ref="J92:J93" si="97">IF(ISERROR(W92*X92),"",W92*X92)</f>
        <v>8</v>
      </c>
      <c r="K92" s="14" t="str">
        <f>IF(ISERROR(VLOOKUP(Y92,'Directive OSH09 (FR)'!$T$6:$U$10,2,FALSE)),"",VLOOKUP(Y92,'Directive OSH09 (FR)'!$T$6:$U$10,2,FALSE))</f>
        <v>1-Negligeable</v>
      </c>
      <c r="L92" s="126"/>
      <c r="M92" s="127"/>
      <c r="N92" s="27"/>
      <c r="O92" s="27"/>
      <c r="P92" s="27"/>
      <c r="Q92" s="57"/>
      <c r="R92" s="35"/>
      <c r="S92" s="7">
        <f t="shared" ca="1" si="96"/>
        <v>1</v>
      </c>
      <c r="T92" s="35">
        <f t="shared" ca="1" si="96"/>
        <v>1</v>
      </c>
      <c r="U92" s="3">
        <f ca="1">IF(A92="",0,IF(Q$90="",1,IF(Q$90+$U$90*365&lt;$U$1,1,0)))</f>
        <v>1</v>
      </c>
      <c r="V92" s="163">
        <f ca="1">IF(A92="",0,IF(Q$90="",1,IF(Q$90+$V$90*365&lt;$U$1,1,0)))</f>
        <v>1</v>
      </c>
      <c r="W92" s="162">
        <f>IF(ISERROR(VLOOKUP(H92,'Directive OSH09 (FR)'!$O$6:$P$10,2,FALSE)),"",VLOOKUP(H92,'Directive OSH09 (FR)'!$O$6:$P$10,2,FALSE))</f>
        <v>2</v>
      </c>
      <c r="X92" s="3">
        <f>IF(ISERROR(VLOOKUP(I92,'Directive OSH09 (FR)'!$O$13:$P$17,2,FALSE)),"",VLOOKUP(I92,'Directive OSH09 (FR)'!$O$13:$P$17,2,FALSE))</f>
        <v>4</v>
      </c>
      <c r="Y92" s="3">
        <f t="shared" ref="Y92:Y93" si="98">IF(J92="","",IF(J92&gt;=161,5,IF(J92&gt;=65,4,IF(J92&gt;=20,3,IF(J92&gt;=9,2,1)))))</f>
        <v>1</v>
      </c>
      <c r="Z92" s="196"/>
      <c r="AA92" s="424"/>
      <c r="AB92" s="418"/>
      <c r="AC92" s="420"/>
      <c r="AD92" s="667"/>
      <c r="AE92" s="651"/>
      <c r="AF92" s="314"/>
      <c r="AG92" s="8"/>
      <c r="AH92" s="8">
        <f t="shared" ref="AH92:AH93" si="99">IF(ISERROR(AU92*AV92),"",AU92*AV92)</f>
        <v>0</v>
      </c>
      <c r="AI92" s="652"/>
    </row>
    <row r="93" spans="1:35" ht="51">
      <c r="A93" s="261" t="s">
        <v>442</v>
      </c>
      <c r="B93" s="8" t="s">
        <v>520</v>
      </c>
      <c r="C93" s="8" t="s">
        <v>521</v>
      </c>
      <c r="D93" s="8" t="s">
        <v>519</v>
      </c>
      <c r="E93" s="266" t="s">
        <v>36</v>
      </c>
      <c r="F93" s="267">
        <v>6</v>
      </c>
      <c r="G93" s="256" t="s">
        <v>522</v>
      </c>
      <c r="H93" s="7" t="s">
        <v>35</v>
      </c>
      <c r="I93" s="8" t="s">
        <v>47</v>
      </c>
      <c r="J93" s="8">
        <f t="shared" si="97"/>
        <v>8</v>
      </c>
      <c r="K93" s="14" t="str">
        <f>IF(ISERROR(VLOOKUP(Y93,'Directive OSH09 (FR)'!$T$6:$U$10,2,FALSE)),"",VLOOKUP(Y93,'Directive OSH09 (FR)'!$T$6:$U$10,2,FALSE))</f>
        <v>1-Negligeable</v>
      </c>
      <c r="L93" s="126"/>
      <c r="M93" s="127"/>
      <c r="N93" s="27"/>
      <c r="O93" s="27"/>
      <c r="P93" s="27"/>
      <c r="Q93" s="57"/>
      <c r="R93" s="35"/>
      <c r="S93" s="7">
        <f t="shared" ca="1" si="96"/>
        <v>1</v>
      </c>
      <c r="T93" s="35">
        <f t="shared" ca="1" si="96"/>
        <v>1</v>
      </c>
      <c r="U93" s="3">
        <f ca="1">IF(A93="",0,IF(Q$90="",1,IF(Q$90+$U$90*365&lt;$U$1,1,0)))</f>
        <v>1</v>
      </c>
      <c r="V93" s="163">
        <f ca="1">IF(A93="",0,IF(Q$90="",1,IF(Q$90+$V$90*365&lt;$U$1,1,0)))</f>
        <v>1</v>
      </c>
      <c r="W93" s="162">
        <f>IF(ISERROR(VLOOKUP(H93,'Directive OSH09 (FR)'!$O$6:$P$10,2,FALSE)),"",VLOOKUP(H93,'Directive OSH09 (FR)'!$O$6:$P$10,2,FALSE))</f>
        <v>2</v>
      </c>
      <c r="X93" s="3">
        <f>IF(ISERROR(VLOOKUP(I93,'Directive OSH09 (FR)'!$O$13:$P$17,2,FALSE)),"",VLOOKUP(I93,'Directive OSH09 (FR)'!$O$13:$P$17,2,FALSE))</f>
        <v>4</v>
      </c>
      <c r="Y93" s="3">
        <f t="shared" si="98"/>
        <v>1</v>
      </c>
      <c r="Z93" s="196" t="s">
        <v>523</v>
      </c>
      <c r="AA93" s="418"/>
      <c r="AB93" s="418"/>
      <c r="AC93" s="420"/>
      <c r="AD93" s="667"/>
      <c r="AE93" s="651"/>
      <c r="AF93" s="314"/>
      <c r="AG93" s="8"/>
      <c r="AH93" s="8">
        <f t="shared" si="99"/>
        <v>0</v>
      </c>
      <c r="AI93" s="652"/>
    </row>
    <row r="94" spans="1:35" ht="5.25" customHeight="1">
      <c r="A94" s="261"/>
      <c r="B94" s="8"/>
      <c r="C94" s="8"/>
      <c r="D94" s="8"/>
      <c r="E94" s="266"/>
      <c r="F94" s="267"/>
      <c r="G94" s="321"/>
      <c r="H94" s="7"/>
      <c r="I94" s="8"/>
      <c r="J94" s="8" t="str">
        <f t="shared" ref="J94:J95" si="100">IF(ISERROR(W94*X94),"",W94*X94)</f>
        <v/>
      </c>
      <c r="K94" s="14" t="str">
        <f>IF(ISERROR(VLOOKUP(Y94,'Directive OSH09 (FR)'!$T$6:$U$10,2,FALSE)),"",VLOOKUP(Y94,'Directive OSH09 (FR)'!$T$6:$U$10,2,FALSE))</f>
        <v/>
      </c>
      <c r="L94" s="126"/>
      <c r="M94" s="127"/>
      <c r="N94" s="27"/>
      <c r="O94" s="27"/>
      <c r="P94" s="27"/>
      <c r="Q94" s="57"/>
      <c r="R94" s="35"/>
      <c r="S94" s="7">
        <f t="shared" ref="S94:T95" si="101">U94</f>
        <v>0</v>
      </c>
      <c r="T94" s="35">
        <f t="shared" si="101"/>
        <v>0</v>
      </c>
      <c r="U94" s="3">
        <f>IF(A94="",0,IF(Q$90="",1,IF(Q$90+$U$90*365&lt;$U$1,1,0)))</f>
        <v>0</v>
      </c>
      <c r="V94" s="163">
        <f>IF(A94="",0,IF(Q$90="",1,IF(Q$90+$V$90*365&lt;$U$1,1,0)))</f>
        <v>0</v>
      </c>
      <c r="W94" s="162" t="str">
        <f>IF(ISERROR(VLOOKUP(H94,'Directive OSH09 (FR)'!$O$6:$P$10,2,FALSE)),"",VLOOKUP(H94,'Directive OSH09 (FR)'!$O$6:$P$10,2,FALSE))</f>
        <v/>
      </c>
      <c r="X94" s="3" t="str">
        <f>IF(ISERROR(VLOOKUP(I94,'Directive OSH09 (FR)'!$O$13:$P$17,2,FALSE)),"",VLOOKUP(I94,'Directive OSH09 (FR)'!$O$13:$P$17,2,FALSE))</f>
        <v/>
      </c>
      <c r="Y94" s="3" t="str">
        <f t="shared" ref="Y94:Y95" si="102">IF(J94="","",IF(J94&gt;=161,5,IF(J94&gt;=65,4,IF(J94&gt;=20,3,IF(J94&gt;=9,2,1)))))</f>
        <v/>
      </c>
      <c r="Z94" s="196"/>
      <c r="AA94" s="418"/>
      <c r="AB94" s="418"/>
      <c r="AC94" s="420"/>
      <c r="AD94" s="667"/>
      <c r="AE94" s="651"/>
      <c r="AF94" s="314"/>
      <c r="AG94" s="8"/>
      <c r="AH94" s="8">
        <f t="shared" si="95"/>
        <v>0</v>
      </c>
      <c r="AI94" s="652"/>
    </row>
    <row r="95" spans="1:35">
      <c r="A95" s="405"/>
      <c r="B95" s="62"/>
      <c r="C95" s="62"/>
      <c r="D95" s="62"/>
      <c r="E95" s="293"/>
      <c r="F95" s="282"/>
      <c r="G95" s="458"/>
      <c r="H95" s="61"/>
      <c r="I95" s="62"/>
      <c r="J95" s="62" t="str">
        <f t="shared" si="100"/>
        <v/>
      </c>
      <c r="K95" s="63" t="str">
        <f>IF(ISERROR(VLOOKUP(Y95,'Directive OSH09 (FR)'!$T$6:$U$10,2,FALSE)),"",VLOOKUP(Y95,'Directive OSH09 (FR)'!$T$6:$U$10,2,FALSE))</f>
        <v/>
      </c>
      <c r="L95" s="61"/>
      <c r="M95" s="64"/>
      <c r="N95" s="64"/>
      <c r="O95" s="64"/>
      <c r="P95" s="64"/>
      <c r="Q95" s="65"/>
      <c r="R95" s="66"/>
      <c r="S95" s="61">
        <f t="shared" si="101"/>
        <v>0</v>
      </c>
      <c r="T95" s="66">
        <f t="shared" si="101"/>
        <v>0</v>
      </c>
      <c r="U95" s="164">
        <f>IF(A95="",0,IF(Q$90="",1,IF(Q$90+$U$90*365&lt;$U$1,1,0)))</f>
        <v>0</v>
      </c>
      <c r="V95" s="165">
        <f>IF(A95="",0,IF(Q$90="",1,IF(Q$90+$V$90*365&lt;$U$1,1,0)))</f>
        <v>0</v>
      </c>
      <c r="W95" s="162" t="str">
        <f>IF(ISERROR(VLOOKUP(H95,'Directive OSH09 (FR)'!$O$6:$P$10,2,FALSE)),"",VLOOKUP(H95,'Directive OSH09 (FR)'!$O$6:$P$10,2,FALSE))</f>
        <v/>
      </c>
      <c r="X95" s="3" t="str">
        <f>IF(ISERROR(VLOOKUP(I95,'Directive OSH09 (FR)'!$O$13:$P$17,2,FALSE)),"",VLOOKUP(I95,'Directive OSH09 (FR)'!$O$13:$P$17,2,FALSE))</f>
        <v/>
      </c>
      <c r="Y95" s="3" t="str">
        <f t="shared" si="102"/>
        <v/>
      </c>
      <c r="Z95" s="196"/>
      <c r="AA95" s="418"/>
      <c r="AB95" s="418"/>
      <c r="AC95" s="420"/>
      <c r="AD95" s="667"/>
      <c r="AE95" s="651"/>
      <c r="AF95" s="642"/>
      <c r="AG95" s="62"/>
      <c r="AH95" s="8">
        <f t="shared" si="95"/>
        <v>0</v>
      </c>
      <c r="AI95" s="652"/>
    </row>
    <row r="96" spans="1:35" ht="14.25">
      <c r="A96" s="354" t="s">
        <v>339</v>
      </c>
      <c r="B96" s="391"/>
      <c r="C96" s="391"/>
      <c r="D96" s="391"/>
      <c r="E96" s="292"/>
      <c r="F96" s="281"/>
      <c r="G96" s="457"/>
      <c r="H96" s="454"/>
      <c r="I96" s="391"/>
      <c r="J96" s="391">
        <f>IF(SUM(J97:J101)=0,"",MAX(J97:J101))</f>
        <v>32</v>
      </c>
      <c r="K96" s="24" t="str">
        <f>IF(ISERROR(VLOOKUP(Y96,'Directive OSH09 (FR)'!$T$6:$U$10,2,FALSE)),"",VLOOKUP(Y96,'Directive OSH09 (FR)'!$T$6:$U$10,2,FALSE))</f>
        <v>3-Moderé</v>
      </c>
      <c r="L96" s="43" t="str">
        <f>IF(ISERROR(VLOOKUP($A96,Dangers!$B$4:$G$1001,4,FALSE)),"ERR",IF(ISBLANK(VLOOKUP($A96,Dangers!$B$4:$G$1001,4,FALSE)),"","Yes"))</f>
        <v/>
      </c>
      <c r="M96" s="26" t="str">
        <f>IF(ISERROR(VLOOKUP($A96,Dangers!$B$4:$G$1001,6,FALSE)),"ERR",IF(ISBLANK((VLOOKUP($A96,Dangers!$B$4:$G$1001,6,FALSE))),"","Yes"))</f>
        <v>Yes</v>
      </c>
      <c r="N96" s="26"/>
      <c r="O96" s="26"/>
      <c r="P96" s="26"/>
      <c r="Q96" s="132">
        <f>IF(OR(L96="Yes",M96="Yes"),MAX(Q97:Q101),"")</f>
        <v>0</v>
      </c>
      <c r="R96" s="34"/>
      <c r="S96" s="43">
        <f>IF(L96="Yes",IF(SUM(S97:S101)=0,0,1),2)</f>
        <v>2</v>
      </c>
      <c r="T96" s="34">
        <f ca="1">IF(M96="Yes",IF(SUM(T97:T101)=0,0,1),2)</f>
        <v>1</v>
      </c>
      <c r="U96" s="160">
        <v>0</v>
      </c>
      <c r="V96" s="161">
        <v>2</v>
      </c>
      <c r="W96" s="162" t="str">
        <f>IF(ISERROR(VLOOKUP(H96,'Directive OSH09 (FR)'!$O$6:$P$10,2,FALSE)),"",VLOOKUP(H96,'Directive OSH09 (FR)'!$O$6:$P$10,2,FALSE))</f>
        <v/>
      </c>
      <c r="X96" s="3" t="str">
        <f>IF(ISERROR(VLOOKUP(I96,'Directive OSH09 (FR)'!$O$13:$P$17,2,FALSE)),"",VLOOKUP(I96,'Directive OSH09 (FR)'!$O$13:$P$17,2,FALSE))</f>
        <v/>
      </c>
      <c r="Y96" s="3">
        <f>IF(J96="","",IF(J96&gt;=161,5,IF(J96&gt;=65,4,IF(J96&gt;=20,3,IF(J96&gt;=9,2,1)))))</f>
        <v>3</v>
      </c>
      <c r="Z96" s="367"/>
      <c r="AA96" s="446"/>
      <c r="AB96" s="446"/>
      <c r="AC96" s="611"/>
      <c r="AD96" s="709"/>
      <c r="AE96" s="702"/>
      <c r="AF96" s="518"/>
      <c r="AG96" s="398"/>
      <c r="AH96" s="372">
        <f t="shared" si="95"/>
        <v>0</v>
      </c>
      <c r="AI96" s="703"/>
    </row>
    <row r="97" spans="1:35" ht="51">
      <c r="A97" s="261" t="s">
        <v>524</v>
      </c>
      <c r="B97" s="255" t="s">
        <v>525</v>
      </c>
      <c r="C97" s="255" t="s">
        <v>526</v>
      </c>
      <c r="D97" s="255" t="s">
        <v>527</v>
      </c>
      <c r="E97" s="266" t="s">
        <v>36</v>
      </c>
      <c r="F97" s="267">
        <v>6</v>
      </c>
      <c r="G97" s="256" t="s">
        <v>528</v>
      </c>
      <c r="H97" s="7" t="s">
        <v>38</v>
      </c>
      <c r="I97" s="8" t="s">
        <v>48</v>
      </c>
      <c r="J97" s="8">
        <f t="shared" ref="J97:J98" si="103">IF(ISERROR(W97*X97),"",W97*X97)</f>
        <v>32</v>
      </c>
      <c r="K97" s="14" t="str">
        <f>IF(ISERROR(VLOOKUP(Y97,'Directive OSH09 (FR)'!$T$6:$U$10,2,FALSE)),"",VLOOKUP(Y97,'Directive OSH09 (FR)'!$T$6:$U$10,2,FALSE))</f>
        <v>3-Moderé</v>
      </c>
      <c r="L97" s="126"/>
      <c r="M97" s="127"/>
      <c r="N97" s="27"/>
      <c r="O97" s="27"/>
      <c r="P97" s="27"/>
      <c r="Q97" s="57"/>
      <c r="R97" s="35"/>
      <c r="S97" s="7">
        <f t="shared" ref="S97:T98" ca="1" si="104">U97</f>
        <v>1</v>
      </c>
      <c r="T97" s="35">
        <f t="shared" ca="1" si="104"/>
        <v>1</v>
      </c>
      <c r="U97" s="3">
        <f ca="1">IF(A97="",0,IF(Q$96="",1,IF(Q$96+$U$90*365&lt;$U$1,1,0)))</f>
        <v>1</v>
      </c>
      <c r="V97" s="163">
        <f ca="1">IF(A97="",0,IF(Q$96="",1,IF(Q$96+$V$90*365&lt;$U$1,1,0)))</f>
        <v>1</v>
      </c>
      <c r="W97" s="162">
        <f>IF(ISERROR(VLOOKUP(H97,'Directive OSH09 (FR)'!$O$6:$P$10,2,FALSE)),"",VLOOKUP(H97,'Directive OSH09 (FR)'!$O$6:$P$10,2,FALSE))</f>
        <v>4</v>
      </c>
      <c r="X97" s="3">
        <f>IF(ISERROR(VLOOKUP(I97,'Directive OSH09 (FR)'!$O$13:$P$17,2,FALSE)),"",VLOOKUP(I97,'Directive OSH09 (FR)'!$O$13:$P$17,2,FALSE))</f>
        <v>8</v>
      </c>
      <c r="Y97" s="3">
        <f t="shared" ref="Y97:Y98" si="105">IF(J97="","",IF(J97&gt;=161,5,IF(J97&gt;=65,4,IF(J97&gt;=20,3,IF(J97&gt;=9,2,1)))))</f>
        <v>3</v>
      </c>
      <c r="Z97" s="210"/>
      <c r="AA97" s="418"/>
      <c r="AB97" s="418"/>
      <c r="AC97" s="420"/>
      <c r="AD97" s="667"/>
      <c r="AE97" s="651"/>
      <c r="AF97" s="314"/>
      <c r="AG97" s="8"/>
      <c r="AH97" s="8">
        <f t="shared" si="95"/>
        <v>0</v>
      </c>
      <c r="AI97" s="653"/>
    </row>
    <row r="98" spans="1:35" ht="32.1" customHeight="1">
      <c r="A98" s="261" t="s">
        <v>442</v>
      </c>
      <c r="B98" s="255" t="s">
        <v>529</v>
      </c>
      <c r="C98" s="255" t="s">
        <v>530</v>
      </c>
      <c r="D98" s="255" t="s">
        <v>531</v>
      </c>
      <c r="E98" s="266" t="s">
        <v>36</v>
      </c>
      <c r="F98" s="267">
        <v>6</v>
      </c>
      <c r="G98" s="256" t="s">
        <v>528</v>
      </c>
      <c r="H98" s="7" t="s">
        <v>38</v>
      </c>
      <c r="I98" s="8" t="s">
        <v>48</v>
      </c>
      <c r="J98" s="8">
        <f t="shared" si="103"/>
        <v>32</v>
      </c>
      <c r="K98" s="14" t="str">
        <f>IF(ISERROR(VLOOKUP(Y98,'Directive OSH09 (FR)'!$T$6:$U$10,2,FALSE)),"",VLOOKUP(Y98,'Directive OSH09 (FR)'!$T$6:$U$10,2,FALSE))</f>
        <v>3-Moderé</v>
      </c>
      <c r="L98" s="126"/>
      <c r="M98" s="127"/>
      <c r="N98" s="27"/>
      <c r="O98" s="27"/>
      <c r="P98" s="27"/>
      <c r="Q98" s="57"/>
      <c r="R98" s="35"/>
      <c r="S98" s="7">
        <f t="shared" ca="1" si="104"/>
        <v>1</v>
      </c>
      <c r="T98" s="35">
        <f t="shared" ca="1" si="104"/>
        <v>1</v>
      </c>
      <c r="U98" s="3">
        <f ca="1">IF(A98="",0,IF(Q$96="",1,IF(Q$96+$U$90*365&lt;$U$1,1,0)))</f>
        <v>1</v>
      </c>
      <c r="V98" s="163">
        <f ca="1">IF(A98="",0,IF(Q$96="",1,IF(Q$96+$V$90*365&lt;$U$1,1,0)))</f>
        <v>1</v>
      </c>
      <c r="W98" s="162">
        <f>IF(ISERROR(VLOOKUP(H98,'Directive OSH09 (FR)'!$O$6:$P$10,2,FALSE)),"",VLOOKUP(H98,'Directive OSH09 (FR)'!$O$6:$P$10,2,FALSE))</f>
        <v>4</v>
      </c>
      <c r="X98" s="3">
        <f>IF(ISERROR(VLOOKUP(I98,'Directive OSH09 (FR)'!$O$13:$P$17,2,FALSE)),"",VLOOKUP(I98,'Directive OSH09 (FR)'!$O$13:$P$17,2,FALSE))</f>
        <v>8</v>
      </c>
      <c r="Y98" s="3">
        <f t="shared" si="105"/>
        <v>3</v>
      </c>
      <c r="Z98" s="210"/>
      <c r="AA98" s="418"/>
      <c r="AB98" s="418"/>
      <c r="AC98" s="420"/>
      <c r="AD98" s="667"/>
      <c r="AE98" s="651"/>
      <c r="AF98" s="314"/>
      <c r="AG98" s="8"/>
      <c r="AH98" s="8">
        <f t="shared" si="95"/>
        <v>0</v>
      </c>
      <c r="AI98" s="653"/>
    </row>
    <row r="99" spans="1:35">
      <c r="A99" s="261"/>
      <c r="B99" s="255"/>
      <c r="C99" s="255"/>
      <c r="D99" s="255"/>
      <c r="E99" s="266"/>
      <c r="F99" s="267"/>
      <c r="G99" s="256"/>
      <c r="H99" s="7"/>
      <c r="I99" s="8"/>
      <c r="J99" s="8"/>
      <c r="K99" s="14"/>
      <c r="L99" s="126"/>
      <c r="M99" s="127"/>
      <c r="N99" s="27"/>
      <c r="O99" s="27"/>
      <c r="P99" s="27"/>
      <c r="Q99" s="57"/>
      <c r="R99" s="35"/>
      <c r="S99" s="7"/>
      <c r="T99" s="35"/>
      <c r="U99" s="3"/>
      <c r="V99" s="163"/>
      <c r="W99" s="162"/>
      <c r="X99" s="3"/>
      <c r="Y99" s="3"/>
      <c r="Z99" s="210"/>
      <c r="AA99" s="418"/>
      <c r="AB99" s="418"/>
      <c r="AC99" s="420"/>
      <c r="AD99" s="667"/>
      <c r="AE99" s="651"/>
      <c r="AF99" s="314"/>
      <c r="AG99" s="8"/>
      <c r="AH99" s="8"/>
      <c r="AI99" s="653"/>
    </row>
    <row r="100" spans="1:35" ht="5.25" customHeight="1">
      <c r="A100" s="261"/>
      <c r="B100" s="8"/>
      <c r="C100" s="8"/>
      <c r="D100" s="8"/>
      <c r="E100" s="266"/>
      <c r="F100" s="267"/>
      <c r="G100" s="321"/>
      <c r="H100" s="7"/>
      <c r="I100" s="8"/>
      <c r="J100" s="8" t="str">
        <f t="shared" ref="J100:J101" si="106">IF(ISERROR(W100*X100),"",W100*X100)</f>
        <v/>
      </c>
      <c r="K100" s="14" t="str">
        <f>IF(ISERROR(VLOOKUP(Y100,'Directive OSH09 (FR)'!$T$6:$U$10,2,FALSE)),"",VLOOKUP(Y100,'Directive OSH09 (FR)'!$T$6:$U$10,2,FALSE))</f>
        <v/>
      </c>
      <c r="L100" s="126"/>
      <c r="M100" s="127"/>
      <c r="N100" s="27"/>
      <c r="O100" s="27"/>
      <c r="P100" s="27"/>
      <c r="Q100" s="57"/>
      <c r="R100" s="35"/>
      <c r="S100" s="7">
        <f t="shared" ref="S100:T101" si="107">U100</f>
        <v>0</v>
      </c>
      <c r="T100" s="35">
        <f t="shared" si="107"/>
        <v>0</v>
      </c>
      <c r="U100" s="3">
        <f>IF(A100="",0,IF(Q$96="",1,IF(Q$96+$U$90*365&lt;$U$1,1,0)))</f>
        <v>0</v>
      </c>
      <c r="V100" s="163">
        <f>IF(A100="",0,IF(Q$96="",1,IF(Q$96+$V$90*365&lt;$U$1,1,0)))</f>
        <v>0</v>
      </c>
      <c r="W100" s="162" t="str">
        <f>IF(ISERROR(VLOOKUP(H100,'Directive OSH09 (FR)'!$O$6:$P$10,2,FALSE)),"",VLOOKUP(H100,'Directive OSH09 (FR)'!$O$6:$P$10,2,FALSE))</f>
        <v/>
      </c>
      <c r="X100" s="3" t="str">
        <f>IF(ISERROR(VLOOKUP(I100,'Directive OSH09 (FR)'!$O$13:$P$17,2,FALSE)),"",VLOOKUP(I100,'Directive OSH09 (FR)'!$O$13:$P$17,2,FALSE))</f>
        <v/>
      </c>
      <c r="Y100" s="3" t="str">
        <f t="shared" ref="Y100:Y101" si="108">IF(J100="","",IF(J100&gt;=161,5,IF(J100&gt;=65,4,IF(J100&gt;=20,3,IF(J100&gt;=9,2,1)))))</f>
        <v/>
      </c>
      <c r="Z100" s="196"/>
      <c r="AA100" s="418"/>
      <c r="AB100" s="418"/>
      <c r="AC100" s="420"/>
      <c r="AD100" s="667"/>
      <c r="AE100" s="651"/>
      <c r="AF100" s="314"/>
      <c r="AG100" s="8"/>
      <c r="AH100" s="8">
        <f t="shared" ref="AH100:AH101" si="109">IF(ISERROR(AU100*AV100),"",AU100*AV100)</f>
        <v>0</v>
      </c>
      <c r="AI100" s="652"/>
    </row>
    <row r="101" spans="1:35">
      <c r="A101" s="405"/>
      <c r="B101" s="62"/>
      <c r="C101" s="62"/>
      <c r="D101" s="62"/>
      <c r="E101" s="293"/>
      <c r="F101" s="282"/>
      <c r="G101" s="458"/>
      <c r="H101" s="61"/>
      <c r="I101" s="62"/>
      <c r="J101" s="62" t="str">
        <f t="shared" si="106"/>
        <v/>
      </c>
      <c r="K101" s="63" t="str">
        <f>IF(ISERROR(VLOOKUP(Y101,'Directive OSH09 (FR)'!$T$6:$U$10,2,FALSE)),"",VLOOKUP(Y101,'Directive OSH09 (FR)'!$T$6:$U$10,2,FALSE))</f>
        <v/>
      </c>
      <c r="L101" s="61"/>
      <c r="M101" s="64"/>
      <c r="N101" s="64"/>
      <c r="O101" s="64"/>
      <c r="P101" s="64"/>
      <c r="Q101" s="65"/>
      <c r="R101" s="66"/>
      <c r="S101" s="61">
        <f t="shared" si="107"/>
        <v>0</v>
      </c>
      <c r="T101" s="66">
        <f t="shared" si="107"/>
        <v>0</v>
      </c>
      <c r="U101" s="164">
        <f>IF(A101="",0,IF(Q$96="",1,IF(Q$96+$U$90*365&lt;$U$1,1,0)))</f>
        <v>0</v>
      </c>
      <c r="V101" s="165">
        <f>IF(A101="",0,IF(Q$96="",1,IF(Q$96+$V$90*365&lt;$U$1,1,0)))</f>
        <v>0</v>
      </c>
      <c r="W101" s="162" t="str">
        <f>IF(ISERROR(VLOOKUP(H101,'Directive OSH09 (FR)'!$O$6:$P$10,2,FALSE)),"",VLOOKUP(H101,'Directive OSH09 (FR)'!$O$6:$P$10,2,FALSE))</f>
        <v/>
      </c>
      <c r="X101" s="3" t="str">
        <f>IF(ISERROR(VLOOKUP(I101,'Directive OSH09 (FR)'!$O$13:$P$17,2,FALSE)),"",VLOOKUP(I101,'Directive OSH09 (FR)'!$O$13:$P$17,2,FALSE))</f>
        <v/>
      </c>
      <c r="Y101" s="3" t="str">
        <f t="shared" si="108"/>
        <v/>
      </c>
      <c r="Z101" s="196"/>
      <c r="AA101" s="418"/>
      <c r="AB101" s="418"/>
      <c r="AC101" s="420"/>
      <c r="AD101" s="667"/>
      <c r="AE101" s="651"/>
      <c r="AF101" s="314"/>
      <c r="AG101" s="8"/>
      <c r="AH101" s="8">
        <f t="shared" si="109"/>
        <v>0</v>
      </c>
      <c r="AI101" s="652"/>
    </row>
    <row r="102" spans="1:35" ht="14.25">
      <c r="A102" s="354" t="s">
        <v>287</v>
      </c>
      <c r="B102" s="391"/>
      <c r="C102" s="391"/>
      <c r="D102" s="391"/>
      <c r="E102" s="292"/>
      <c r="F102" s="281"/>
      <c r="G102" s="457"/>
      <c r="H102" s="454"/>
      <c r="I102" s="391"/>
      <c r="J102" s="391">
        <f>IF(SUM(J103:J107)=0,"",MAX(J103:J107))</f>
        <v>16</v>
      </c>
      <c r="K102" s="24" t="str">
        <f>IF(ISERROR(VLOOKUP(Y102,'Directive OSH09 (FR)'!$T$6:$U$10,2,FALSE)),"",VLOOKUP(Y102,'Directive OSH09 (FR)'!$T$6:$U$10,2,FALSE))</f>
        <v>2-Tolérable</v>
      </c>
      <c r="L102" s="43" t="str">
        <f>IF(ISERROR(VLOOKUP($A102,Dangers!$B$4:$G$1001,4,FALSE)),"ERR",IF(ISBLANK(VLOOKUP($A102,Dangers!$B$4:$G$1001,4,FALSE)),"","Yes"))</f>
        <v/>
      </c>
      <c r="M102" s="26" t="str">
        <f>IF(ISERROR(VLOOKUP($A102,Dangers!$B$4:$G$1001,6,FALSE)),"ERR",IF(ISBLANK((VLOOKUP($A102,Dangers!$B$4:$G$1001,6,FALSE))),"","Yes"))</f>
        <v/>
      </c>
      <c r="N102" s="26"/>
      <c r="O102" s="26"/>
      <c r="P102" s="26"/>
      <c r="Q102" s="132" t="str">
        <f>IF(OR(L102="Yes",M102="Yes"),MAX(Q103:Q107),"")</f>
        <v/>
      </c>
      <c r="R102" s="34"/>
      <c r="S102" s="43">
        <f>IF(L102="Yes",IF(SUM(S103:S107)=0,0,1),2)</f>
        <v>2</v>
      </c>
      <c r="T102" s="34">
        <f>IF(M102="Yes",IF(SUM(T103:T107)=0,0,1),2)</f>
        <v>2</v>
      </c>
      <c r="U102" s="160">
        <v>0</v>
      </c>
      <c r="V102" s="161">
        <v>0</v>
      </c>
      <c r="W102" s="162" t="str">
        <f>IF(ISERROR(VLOOKUP(H102,'Directive OSH09 (FR)'!$O$6:$P$10,2,FALSE)),"",VLOOKUP(H102,'Directive OSH09 (FR)'!$O$6:$P$10,2,FALSE))</f>
        <v/>
      </c>
      <c r="X102" s="3" t="str">
        <f>IF(ISERROR(VLOOKUP(I102,'Directive OSH09 (FR)'!$O$13:$P$17,2,FALSE)),"",VLOOKUP(I102,'Directive OSH09 (FR)'!$O$13:$P$17,2,FALSE))</f>
        <v/>
      </c>
      <c r="Y102" s="3">
        <f>IF(J102="","",IF(J102&gt;=161,5,IF(J102&gt;=65,4,IF(J102&gt;=20,3,IF(J102&gt;=9,2,1)))))</f>
        <v>2</v>
      </c>
      <c r="Z102" s="367"/>
      <c r="AA102" s="446"/>
      <c r="AB102" s="446"/>
      <c r="AC102" s="611"/>
      <c r="AD102" s="709"/>
      <c r="AE102" s="702"/>
      <c r="AF102" s="518"/>
      <c r="AG102" s="398"/>
      <c r="AH102" s="398" t="str">
        <f>IF(SUM(AH103:AH107)=0,"",MAX(AH103:AH107))</f>
        <v/>
      </c>
      <c r="AI102" s="703"/>
    </row>
    <row r="103" spans="1:35" ht="25.5">
      <c r="A103" s="260" t="s">
        <v>535</v>
      </c>
      <c r="B103" s="255" t="s">
        <v>536</v>
      </c>
      <c r="C103" s="8" t="s">
        <v>537</v>
      </c>
      <c r="D103" s="8" t="s">
        <v>538</v>
      </c>
      <c r="E103" s="266" t="s">
        <v>39</v>
      </c>
      <c r="F103" s="267">
        <v>6</v>
      </c>
      <c r="G103" s="256" t="s">
        <v>539</v>
      </c>
      <c r="H103" s="7" t="s">
        <v>38</v>
      </c>
      <c r="I103" s="8" t="s">
        <v>47</v>
      </c>
      <c r="J103" s="8">
        <f>IF(ISERROR(W103*X103),"",W103*X103)</f>
        <v>16</v>
      </c>
      <c r="K103" s="14" t="str">
        <f>IF(ISERROR(VLOOKUP(Y103,'Directive OSH09 (FR)'!$T$6:$U$10,2,FALSE)),"",VLOOKUP(Y103,'Directive OSH09 (FR)'!$T$6:$U$10,2,FALSE))</f>
        <v>2-Tolérable</v>
      </c>
      <c r="L103" s="126"/>
      <c r="M103" s="127"/>
      <c r="N103" s="27"/>
      <c r="O103" s="27"/>
      <c r="P103" s="27"/>
      <c r="Q103" s="57"/>
      <c r="R103" s="35"/>
      <c r="S103" s="7">
        <f t="shared" ref="S103:T106" si="110">U103</f>
        <v>1</v>
      </c>
      <c r="T103" s="35">
        <f t="shared" si="110"/>
        <v>1</v>
      </c>
      <c r="U103" s="3">
        <f>IF(A103="",0,IF(Q$103="",1,IF(Q$103+$U$91*365&lt;$U$1,1,0)))</f>
        <v>1</v>
      </c>
      <c r="V103" s="163">
        <f>IF(A103="",0,IF(Q$103="",1,IF(Q$103+$V$91*365&lt;$U$1,1,0)))</f>
        <v>1</v>
      </c>
      <c r="W103" s="162">
        <f>IF(ISERROR(VLOOKUP(H103,'Directive OSH09 (FR)'!$O$6:$P$10,2,FALSE)),"",VLOOKUP(H103,'Directive OSH09 (FR)'!$O$6:$P$10,2,FALSE))</f>
        <v>4</v>
      </c>
      <c r="X103" s="3">
        <f>IF(ISERROR(VLOOKUP(I103,'Directive OSH09 (FR)'!$O$13:$P$17,2,FALSE)),"",VLOOKUP(I103,'Directive OSH09 (FR)'!$O$13:$P$17,2,FALSE))</f>
        <v>4</v>
      </c>
      <c r="Y103" s="3">
        <f>IF(J103="","",IF(J103&gt;=161,5,IF(J103&gt;=65,4,IF(J103&gt;=20,3,IF(J103&gt;=9,2,1)))))</f>
        <v>2</v>
      </c>
      <c r="Z103" s="210" t="s">
        <v>540</v>
      </c>
      <c r="AA103" s="418"/>
      <c r="AB103" s="418"/>
      <c r="AC103" s="420"/>
      <c r="AD103" s="667"/>
      <c r="AE103" s="651"/>
      <c r="AF103" s="314"/>
      <c r="AG103" s="8"/>
      <c r="AH103" s="8">
        <f>IF(ISERROR(AU103*AV103),"",AU103*AV103)</f>
        <v>0</v>
      </c>
      <c r="AI103" s="647"/>
    </row>
    <row r="104" spans="1:35" ht="38.25">
      <c r="A104" s="261" t="s">
        <v>541</v>
      </c>
      <c r="B104" s="255" t="s">
        <v>542</v>
      </c>
      <c r="C104" s="8" t="s">
        <v>543</v>
      </c>
      <c r="D104" s="255" t="s">
        <v>544</v>
      </c>
      <c r="E104" s="266" t="s">
        <v>39</v>
      </c>
      <c r="F104" s="267">
        <v>6</v>
      </c>
      <c r="G104" s="256" t="s">
        <v>545</v>
      </c>
      <c r="H104" s="7" t="s">
        <v>38</v>
      </c>
      <c r="I104" s="8" t="s">
        <v>47</v>
      </c>
      <c r="J104" s="8">
        <f t="shared" ref="J104:J106" si="111">IF(ISERROR(W104*X104),"",W104*X104)</f>
        <v>16</v>
      </c>
      <c r="K104" s="14" t="str">
        <f>IF(ISERROR(VLOOKUP(Y104,'Directive OSH09 (FR)'!$T$6:$U$10,2,FALSE)),"",VLOOKUP(Y104,'Directive OSH09 (FR)'!$T$6:$U$10,2,FALSE))</f>
        <v>2-Tolérable</v>
      </c>
      <c r="L104" s="126"/>
      <c r="M104" s="127"/>
      <c r="N104" s="27"/>
      <c r="O104" s="27"/>
      <c r="P104" s="27"/>
      <c r="Q104" s="57"/>
      <c r="R104" s="35"/>
      <c r="S104" s="7">
        <f t="shared" si="110"/>
        <v>1</v>
      </c>
      <c r="T104" s="35">
        <f t="shared" si="110"/>
        <v>1</v>
      </c>
      <c r="U104" s="3">
        <f>IF(A104="",0,IF(Q$103="",1,IF(Q$103+$U$91*365&lt;$U$1,1,0)))</f>
        <v>1</v>
      </c>
      <c r="V104" s="163">
        <f>IF(A104="",0,IF(Q$103="",1,IF(Q$103+$V$91*365&lt;$U$1,1,0)))</f>
        <v>1</v>
      </c>
      <c r="W104" s="162">
        <f>IF(ISERROR(VLOOKUP(H104,'Directive OSH09 (FR)'!$O$6:$P$10,2,FALSE)),"",VLOOKUP(H104,'Directive OSH09 (FR)'!$O$6:$P$10,2,FALSE))</f>
        <v>4</v>
      </c>
      <c r="X104" s="3">
        <f>IF(ISERROR(VLOOKUP(I104,'Directive OSH09 (FR)'!$O$13:$P$17,2,FALSE)),"",VLOOKUP(I104,'Directive OSH09 (FR)'!$O$13:$P$17,2,FALSE))</f>
        <v>4</v>
      </c>
      <c r="Y104" s="3">
        <f t="shared" ref="Y104:Y106" si="112">IF(J104="","",IF(J104&gt;=161,5,IF(J104&gt;=65,4,IF(J104&gt;=20,3,IF(J104&gt;=9,2,1)))))</f>
        <v>2</v>
      </c>
      <c r="Z104" s="196"/>
      <c r="AA104" s="418"/>
      <c r="AB104" s="418"/>
      <c r="AC104" s="420"/>
      <c r="AD104" s="667"/>
      <c r="AE104" s="651"/>
      <c r="AF104" s="314"/>
      <c r="AG104" s="8"/>
      <c r="AH104" s="8">
        <f t="shared" ref="AH104:AH106" si="113">IF(ISERROR(AU104*AV104),"",AU104*AV104)</f>
        <v>0</v>
      </c>
      <c r="AI104" s="652"/>
    </row>
    <row r="105" spans="1:35" ht="38.25">
      <c r="A105" s="261" t="s">
        <v>541</v>
      </c>
      <c r="B105" s="255" t="s">
        <v>542</v>
      </c>
      <c r="C105" s="8" t="s">
        <v>546</v>
      </c>
      <c r="D105" s="8" t="s">
        <v>547</v>
      </c>
      <c r="E105" s="266" t="s">
        <v>39</v>
      </c>
      <c r="F105" s="267">
        <v>6</v>
      </c>
      <c r="G105" s="256" t="s">
        <v>545</v>
      </c>
      <c r="H105" s="7" t="s">
        <v>38</v>
      </c>
      <c r="I105" s="8" t="s">
        <v>47</v>
      </c>
      <c r="J105" s="8">
        <f t="shared" si="111"/>
        <v>16</v>
      </c>
      <c r="K105" s="14" t="str">
        <f>IF(ISERROR(VLOOKUP(Y105,'Directive OSH09 (FR)'!$T$6:$U$10,2,FALSE)),"",VLOOKUP(Y105,'Directive OSH09 (FR)'!$T$6:$U$10,2,FALSE))</f>
        <v>2-Tolérable</v>
      </c>
      <c r="L105" s="126"/>
      <c r="M105" s="127"/>
      <c r="N105" s="27"/>
      <c r="O105" s="27"/>
      <c r="P105" s="27"/>
      <c r="Q105" s="57"/>
      <c r="R105" s="35"/>
      <c r="S105" s="7">
        <f t="shared" si="110"/>
        <v>1</v>
      </c>
      <c r="T105" s="35">
        <f t="shared" si="110"/>
        <v>1</v>
      </c>
      <c r="U105" s="3">
        <f>IF(A105="",0,IF(Q$103="",1,IF(Q$103+$U$91*365&lt;$U$1,1,0)))</f>
        <v>1</v>
      </c>
      <c r="V105" s="163">
        <f>IF(A105="",0,IF(Q$103="",1,IF(Q$103+$V$91*365&lt;$U$1,1,0)))</f>
        <v>1</v>
      </c>
      <c r="W105" s="162">
        <f>IF(ISERROR(VLOOKUP(H105,'Directive OSH09 (FR)'!$O$6:$P$10,2,FALSE)),"",VLOOKUP(H105,'Directive OSH09 (FR)'!$O$6:$P$10,2,FALSE))</f>
        <v>4</v>
      </c>
      <c r="X105" s="3">
        <f>IF(ISERROR(VLOOKUP(I105,'Directive OSH09 (FR)'!$O$13:$P$17,2,FALSE)),"",VLOOKUP(I105,'Directive OSH09 (FR)'!$O$13:$P$17,2,FALSE))</f>
        <v>4</v>
      </c>
      <c r="Y105" s="3">
        <f t="shared" si="112"/>
        <v>2</v>
      </c>
      <c r="Z105" s="196"/>
      <c r="AA105" s="418"/>
      <c r="AB105" s="418"/>
      <c r="AC105" s="420"/>
      <c r="AD105" s="667"/>
      <c r="AE105" s="651"/>
      <c r="AF105" s="314"/>
      <c r="AG105" s="8"/>
      <c r="AH105" s="8">
        <f t="shared" si="113"/>
        <v>0</v>
      </c>
      <c r="AI105" s="652"/>
    </row>
    <row r="106" spans="1:35" ht="41.25" customHeight="1">
      <c r="A106" s="261" t="s">
        <v>541</v>
      </c>
      <c r="B106" s="255" t="s">
        <v>542</v>
      </c>
      <c r="C106" s="8" t="s">
        <v>546</v>
      </c>
      <c r="D106" s="8" t="s">
        <v>548</v>
      </c>
      <c r="E106" s="266" t="s">
        <v>39</v>
      </c>
      <c r="F106" s="267">
        <v>6</v>
      </c>
      <c r="G106" s="256" t="s">
        <v>545</v>
      </c>
      <c r="H106" s="7" t="s">
        <v>38</v>
      </c>
      <c r="I106" s="8" t="s">
        <v>47</v>
      </c>
      <c r="J106" s="8">
        <f t="shared" si="111"/>
        <v>16</v>
      </c>
      <c r="K106" s="14" t="str">
        <f>IF(ISERROR(VLOOKUP(Y106,'Directive OSH09 (FR)'!$T$6:$U$10,2,FALSE)),"",VLOOKUP(Y106,'Directive OSH09 (FR)'!$T$6:$U$10,2,FALSE))</f>
        <v>2-Tolérable</v>
      </c>
      <c r="L106" s="126"/>
      <c r="M106" s="127"/>
      <c r="N106" s="27"/>
      <c r="O106" s="27"/>
      <c r="P106" s="27"/>
      <c r="Q106" s="57"/>
      <c r="R106" s="35"/>
      <c r="S106" s="7">
        <f t="shared" si="110"/>
        <v>1</v>
      </c>
      <c r="T106" s="35">
        <f t="shared" si="110"/>
        <v>1</v>
      </c>
      <c r="U106" s="3">
        <f>IF(A106="",0,IF(Q$103="",1,IF(Q$103+$U$91*365&lt;$U$1,1,0)))</f>
        <v>1</v>
      </c>
      <c r="V106" s="163">
        <f>IF(A106="",0,IF(Q$103="",1,IF(Q$103+$V$91*365&lt;$U$1,1,0)))</f>
        <v>1</v>
      </c>
      <c r="W106" s="162">
        <f>IF(ISERROR(VLOOKUP(H106,'Directive OSH09 (FR)'!$O$6:$P$10,2,FALSE)),"",VLOOKUP(H106,'Directive OSH09 (FR)'!$O$6:$P$10,2,FALSE))</f>
        <v>4</v>
      </c>
      <c r="X106" s="3">
        <f>IF(ISERROR(VLOOKUP(I106,'Directive OSH09 (FR)'!$O$13:$P$17,2,FALSE)),"",VLOOKUP(I106,'Directive OSH09 (FR)'!$O$13:$P$17,2,FALSE))</f>
        <v>4</v>
      </c>
      <c r="Y106" s="3">
        <f t="shared" si="112"/>
        <v>2</v>
      </c>
      <c r="Z106" s="196"/>
      <c r="AA106" s="418"/>
      <c r="AB106" s="418"/>
      <c r="AC106" s="420"/>
      <c r="AD106" s="667"/>
      <c r="AE106" s="651"/>
      <c r="AF106" s="314"/>
      <c r="AG106" s="8"/>
      <c r="AH106" s="8">
        <f t="shared" si="113"/>
        <v>0</v>
      </c>
      <c r="AI106" s="652"/>
    </row>
    <row r="107" spans="1:35">
      <c r="A107" s="405"/>
      <c r="B107" s="62"/>
      <c r="C107" s="62"/>
      <c r="D107" s="62"/>
      <c r="E107" s="293"/>
      <c r="F107" s="282"/>
      <c r="G107" s="458"/>
      <c r="H107" s="61"/>
      <c r="I107" s="62"/>
      <c r="J107" s="62" t="str">
        <f t="shared" ref="J107" si="114">IF(ISERROR(W107*X107),"",W107*X107)</f>
        <v/>
      </c>
      <c r="K107" s="63" t="str">
        <f>IF(ISERROR(VLOOKUP(Y107,'Directive OSH09 (FR)'!$T$6:$U$10,2,FALSE)),"",VLOOKUP(Y107,'Directive OSH09 (FR)'!$T$6:$U$10,2,FALSE))</f>
        <v/>
      </c>
      <c r="L107" s="61"/>
      <c r="M107" s="64"/>
      <c r="N107" s="64"/>
      <c r="O107" s="64"/>
      <c r="P107" s="64"/>
      <c r="Q107" s="65"/>
      <c r="R107" s="66"/>
      <c r="S107" s="61">
        <f t="shared" ref="S107:T107" si="115">U107</f>
        <v>0</v>
      </c>
      <c r="T107" s="66">
        <f t="shared" si="115"/>
        <v>0</v>
      </c>
      <c r="U107" s="164">
        <f>IF(A107="",0,IF(Q$102="",1,IF(Q$102+$U$90*365&lt;$U$1,1,0)))</f>
        <v>0</v>
      </c>
      <c r="V107" s="165">
        <f>IF(A107="",0,IF(Q$102="",1,IF(Q$102+$V$90*365&lt;$U$1,1,0)))</f>
        <v>0</v>
      </c>
      <c r="W107" s="162" t="str">
        <f>IF(ISERROR(VLOOKUP(H107,'Directive OSH09 (FR)'!$O$6:$P$10,2,FALSE)),"",VLOOKUP(H107,'Directive OSH09 (FR)'!$O$6:$P$10,2,FALSE))</f>
        <v/>
      </c>
      <c r="X107" s="3" t="str">
        <f>IF(ISERROR(VLOOKUP(I107,'Directive OSH09 (FR)'!$O$13:$P$17,2,FALSE)),"",VLOOKUP(I107,'Directive OSH09 (FR)'!$O$13:$P$17,2,FALSE))</f>
        <v/>
      </c>
      <c r="Y107" s="3" t="str">
        <f t="shared" ref="Y107" si="116">IF(J107="","",IF(J107&gt;=161,5,IF(J107&gt;=65,4,IF(J107&gt;=20,3,IF(J107&gt;=9,2,1)))))</f>
        <v/>
      </c>
      <c r="Z107" s="196"/>
      <c r="AA107" s="418"/>
      <c r="AB107" s="418"/>
      <c r="AC107" s="420"/>
      <c r="AD107" s="667"/>
      <c r="AE107" s="651"/>
      <c r="AF107" s="642"/>
      <c r="AG107" s="62"/>
      <c r="AH107" s="62">
        <f t="shared" ref="AH107" si="117">IF(ISERROR(AU107*AV107),"",AU107*AV107)</f>
        <v>0</v>
      </c>
      <c r="AI107" s="652"/>
    </row>
    <row r="108" spans="1:35">
      <c r="A108" s="523" t="s">
        <v>289</v>
      </c>
      <c r="B108" s="391"/>
      <c r="C108" s="391"/>
      <c r="D108" s="391"/>
      <c r="E108" s="292"/>
      <c r="F108" s="281"/>
      <c r="G108" s="457"/>
      <c r="H108" s="454"/>
      <c r="I108" s="391"/>
      <c r="J108" s="391">
        <f>IF(SUM(J109:J113)=0,"",MAX(J109:J113))</f>
        <v>8</v>
      </c>
      <c r="K108" s="24" t="str">
        <f>IF(ISERROR(VLOOKUP(Y108,'Directive OSH09 (FR)'!$T$6:$U$10,2,FALSE)),"",VLOOKUP(Y108,'Directive OSH09 (FR)'!$T$6:$U$10,2,FALSE))</f>
        <v>1-Negligeable</v>
      </c>
      <c r="L108" s="43" t="str">
        <f>IF(ISERROR(VLOOKUP($A108,Dangers!$B$4:$G$1001,4,FALSE)),"ERR",IF(ISBLANK(VLOOKUP($A108,Dangers!$B$4:$G$1001,4,FALSE)),"","Yes"))</f>
        <v/>
      </c>
      <c r="M108" s="26" t="str">
        <f>IF(ISERROR(VLOOKUP($A108,Dangers!$B$4:$G$1001,6,FALSE)),"ERR",IF(ISBLANK((VLOOKUP($A108,Dangers!$B$4:$G$1001,6,FALSE))),"","Yes"))</f>
        <v/>
      </c>
      <c r="N108" s="26"/>
      <c r="O108" s="26"/>
      <c r="P108" s="26"/>
      <c r="Q108" s="132" t="str">
        <f>IF(OR(L108="Yes",M108="Yes"),MAX(Q109:Q113),"")</f>
        <v/>
      </c>
      <c r="R108" s="34"/>
      <c r="S108" s="43">
        <f>IF(L108="Yes",IF(SUM(S109:S113)=0,0,1),2)</f>
        <v>2</v>
      </c>
      <c r="T108" s="34">
        <f>IF(M108="Yes",IF(SUM(T109:T113)=0,0,1),2)</f>
        <v>2</v>
      </c>
      <c r="U108" s="160">
        <v>0</v>
      </c>
      <c r="V108" s="161">
        <v>0</v>
      </c>
      <c r="W108" s="162" t="str">
        <f>IF(ISERROR(VLOOKUP(H108,'Directive OSH09 (FR)'!$O$6:$P$10,2,FALSE)),"",VLOOKUP(H108,'Directive OSH09 (FR)'!$O$6:$P$10,2,FALSE))</f>
        <v/>
      </c>
      <c r="X108" s="3" t="str">
        <f>IF(ISERROR(VLOOKUP(I108,'Directive OSH09 (FR)'!$O$13:$P$17,2,FALSE)),"",VLOOKUP(I108,'Directive OSH09 (FR)'!$O$13:$P$17,2,FALSE))</f>
        <v/>
      </c>
      <c r="Y108" s="3">
        <f>IF(J108="","",IF(J108&gt;=161,5,IF(J108&gt;=65,4,IF(J108&gt;=20,3,IF(J108&gt;=9,2,1)))))</f>
        <v>1</v>
      </c>
      <c r="Z108" s="367"/>
      <c r="AA108" s="446"/>
      <c r="AB108" s="446"/>
      <c r="AC108" s="611"/>
      <c r="AD108" s="709"/>
      <c r="AE108" s="702"/>
      <c r="AF108" s="518"/>
      <c r="AG108" s="398"/>
      <c r="AH108" s="398" t="str">
        <f>IF(SUM(AH109:AH113)=0,"",MAX(AH109:AH113))</f>
        <v/>
      </c>
      <c r="AI108" s="703"/>
    </row>
    <row r="109" spans="1:35" ht="165.75">
      <c r="A109" s="261" t="s">
        <v>549</v>
      </c>
      <c r="B109" s="255" t="s">
        <v>550</v>
      </c>
      <c r="C109" s="255" t="s">
        <v>551</v>
      </c>
      <c r="D109" s="255" t="s">
        <v>552</v>
      </c>
      <c r="E109" s="266" t="s">
        <v>39</v>
      </c>
      <c r="F109" s="267">
        <v>6</v>
      </c>
      <c r="G109" s="256" t="s">
        <v>553</v>
      </c>
      <c r="H109" s="7" t="s">
        <v>35</v>
      </c>
      <c r="I109" s="8" t="s">
        <v>47</v>
      </c>
      <c r="J109" s="8">
        <f>IF(ISERROR(W109*X109),"",W109*X109)</f>
        <v>8</v>
      </c>
      <c r="K109" s="14" t="str">
        <f>IF(ISERROR(VLOOKUP(Y109,'Directive OSH09 (FR)'!$T$6:$U$10,2,FALSE)),"",VLOOKUP(Y109,'Directive OSH09 (FR)'!$T$6:$U$10,2,FALSE))</f>
        <v>1-Negligeable</v>
      </c>
      <c r="L109" s="126"/>
      <c r="M109" s="127"/>
      <c r="N109" s="27"/>
      <c r="O109" s="27"/>
      <c r="P109" s="27"/>
      <c r="Q109" s="57"/>
      <c r="R109" s="35"/>
      <c r="S109" s="7">
        <f t="shared" ref="S109:T109" si="118">U109</f>
        <v>1</v>
      </c>
      <c r="T109" s="35">
        <f t="shared" si="118"/>
        <v>1</v>
      </c>
      <c r="U109" s="3">
        <f>IF(A109="",0,IF(Q$109="",1,IF(Q$109+$U$91*365&lt;$U$1,1,0)))</f>
        <v>1</v>
      </c>
      <c r="V109" s="163">
        <f>IF(A109="",0,IF(Q$109="",1,IF(Q$109+$V$91*365&lt;$U$1,1,0)))</f>
        <v>1</v>
      </c>
      <c r="W109" s="162">
        <f>IF(ISERROR(VLOOKUP(H109,'Directive OSH09 (FR)'!$O$6:$P$10,2,FALSE)),"",VLOOKUP(H109,'Directive OSH09 (FR)'!$O$6:$P$10,2,FALSE))</f>
        <v>2</v>
      </c>
      <c r="X109" s="3">
        <f>IF(ISERROR(VLOOKUP(I109,'Directive OSH09 (FR)'!$O$13:$P$17,2,FALSE)),"",VLOOKUP(I109,'Directive OSH09 (FR)'!$O$13:$P$17,2,FALSE))</f>
        <v>4</v>
      </c>
      <c r="Y109" s="3">
        <f>IF(J109="","",IF(J109&gt;=161,5,IF(J109&gt;=65,4,IF(J109&gt;=20,3,IF(J109&gt;=9,2,1)))))</f>
        <v>1</v>
      </c>
      <c r="Z109" s="210" t="s">
        <v>1311</v>
      </c>
      <c r="AA109" s="425" t="s">
        <v>555</v>
      </c>
      <c r="AB109" s="418"/>
      <c r="AC109" s="420"/>
      <c r="AD109" s="667"/>
      <c r="AE109" s="651"/>
      <c r="AF109" s="314"/>
      <c r="AG109" s="8"/>
      <c r="AH109" s="8">
        <f>IF(ISERROR(AU109*AV109),"",AU109*AV109)</f>
        <v>0</v>
      </c>
      <c r="AI109" s="653"/>
    </row>
    <row r="110" spans="1:35" ht="18">
      <c r="A110" s="261"/>
      <c r="B110" s="8"/>
      <c r="C110" s="8"/>
      <c r="D110" s="8"/>
      <c r="E110" s="266"/>
      <c r="F110" s="267"/>
      <c r="G110" s="321"/>
      <c r="H110" s="7"/>
      <c r="I110" s="8"/>
      <c r="J110" s="8" t="str">
        <f t="shared" ref="J110:J113" si="119">IF(ISERROR(W110*X110),"",W110*X110)</f>
        <v/>
      </c>
      <c r="K110" s="14" t="str">
        <f>IF(ISERROR(VLOOKUP(Y110,'Directive OSH09 (FR)'!$T$6:$U$10,2,FALSE)),"",VLOOKUP(Y110,'Directive OSH09 (FR)'!$T$6:$U$10,2,FALSE))</f>
        <v/>
      </c>
      <c r="L110" s="126"/>
      <c r="M110" s="127"/>
      <c r="N110" s="27"/>
      <c r="O110" s="27"/>
      <c r="P110" s="27"/>
      <c r="Q110" s="57"/>
      <c r="R110" s="35"/>
      <c r="S110" s="7">
        <f t="shared" ref="S110:T113" si="120">U110</f>
        <v>0</v>
      </c>
      <c r="T110" s="35">
        <f t="shared" si="120"/>
        <v>0</v>
      </c>
      <c r="U110" s="3">
        <f>IF(A110="",0,IF(Q$108="",1,IF(Q$108+$U$90*365&lt;$U$1,1,0)))</f>
        <v>0</v>
      </c>
      <c r="V110" s="163">
        <f>IF(A110="",0,IF(Q$108="",1,IF(Q$108+$V$90*365&lt;$U$1,1,0)))</f>
        <v>0</v>
      </c>
      <c r="W110" s="162" t="str">
        <f>IF(ISERROR(VLOOKUP(H110,'Directive OSH09 (FR)'!$O$6:$P$10,2,FALSE)),"",VLOOKUP(H110,'Directive OSH09 (FR)'!$O$6:$P$10,2,FALSE))</f>
        <v/>
      </c>
      <c r="X110" s="3" t="str">
        <f>IF(ISERROR(VLOOKUP(I110,'Directive OSH09 (FR)'!$O$13:$P$17,2,FALSE)),"",VLOOKUP(I110,'Directive OSH09 (FR)'!$O$13:$P$17,2,FALSE))</f>
        <v/>
      </c>
      <c r="Y110" s="3" t="str">
        <f t="shared" ref="Y110:Y113" si="121">IF(J110="","",IF(J110&gt;=161,5,IF(J110&gt;=65,4,IF(J110&gt;=20,3,IF(J110&gt;=9,2,1)))))</f>
        <v/>
      </c>
      <c r="Z110" s="557"/>
      <c r="AA110" s="418"/>
      <c r="AB110" s="418"/>
      <c r="AC110" s="420"/>
      <c r="AD110" s="667"/>
      <c r="AE110" s="651"/>
      <c r="AF110" s="314"/>
      <c r="AG110" s="8"/>
      <c r="AH110" s="8">
        <f t="shared" ref="AH110:AH113" si="122">IF(ISERROR(AU110*AV110),"",AU110*AV110)</f>
        <v>0</v>
      </c>
      <c r="AI110" s="652"/>
    </row>
    <row r="111" spans="1:35">
      <c r="A111" s="261"/>
      <c r="B111" s="8"/>
      <c r="C111" s="8"/>
      <c r="D111" s="8"/>
      <c r="E111" s="266"/>
      <c r="F111" s="267"/>
      <c r="G111" s="321"/>
      <c r="H111" s="7"/>
      <c r="I111" s="8"/>
      <c r="J111" s="8" t="str">
        <f t="shared" si="119"/>
        <v/>
      </c>
      <c r="K111" s="14" t="str">
        <f>IF(ISERROR(VLOOKUP(Y111,'Directive OSH09 (FR)'!$T$6:$U$10,2,FALSE)),"",VLOOKUP(Y111,'Directive OSH09 (FR)'!$T$6:$U$10,2,FALSE))</f>
        <v/>
      </c>
      <c r="L111" s="126"/>
      <c r="M111" s="127"/>
      <c r="N111" s="27"/>
      <c r="O111" s="27"/>
      <c r="P111" s="27"/>
      <c r="Q111" s="57"/>
      <c r="R111" s="35"/>
      <c r="S111" s="7">
        <f t="shared" si="120"/>
        <v>0</v>
      </c>
      <c r="T111" s="35">
        <f t="shared" si="120"/>
        <v>0</v>
      </c>
      <c r="U111" s="3">
        <f>IF(A111="",0,IF(Q$108="",1,IF(Q$108+$U$90*365&lt;$U$1,1,0)))</f>
        <v>0</v>
      </c>
      <c r="V111" s="163">
        <f>IF(A111="",0,IF(Q$108="",1,IF(Q$108+$V$90*365&lt;$U$1,1,0)))</f>
        <v>0</v>
      </c>
      <c r="W111" s="162" t="str">
        <f>IF(ISERROR(VLOOKUP(H111,'Directive OSH09 (FR)'!$O$6:$P$10,2,FALSE)),"",VLOOKUP(H111,'Directive OSH09 (FR)'!$O$6:$P$10,2,FALSE))</f>
        <v/>
      </c>
      <c r="X111" s="3" t="str">
        <f>IF(ISERROR(VLOOKUP(I111,'Directive OSH09 (FR)'!$O$13:$P$17,2,FALSE)),"",VLOOKUP(I111,'Directive OSH09 (FR)'!$O$13:$P$17,2,FALSE))</f>
        <v/>
      </c>
      <c r="Y111" s="3" t="str">
        <f t="shared" si="121"/>
        <v/>
      </c>
      <c r="Z111" s="196"/>
      <c r="AA111" s="418"/>
      <c r="AB111" s="418"/>
      <c r="AC111" s="420"/>
      <c r="AD111" s="667"/>
      <c r="AE111" s="651"/>
      <c r="AF111" s="314"/>
      <c r="AG111" s="8"/>
      <c r="AH111" s="8">
        <f t="shared" si="122"/>
        <v>0</v>
      </c>
      <c r="AI111" s="652"/>
    </row>
    <row r="112" spans="1:35" ht="5.25" customHeight="1">
      <c r="A112" s="261"/>
      <c r="B112" s="8"/>
      <c r="C112" s="8"/>
      <c r="D112" s="8"/>
      <c r="E112" s="266"/>
      <c r="F112" s="267"/>
      <c r="G112" s="321"/>
      <c r="H112" s="7"/>
      <c r="I112" s="8"/>
      <c r="J112" s="8" t="str">
        <f t="shared" si="119"/>
        <v/>
      </c>
      <c r="K112" s="14" t="str">
        <f>IF(ISERROR(VLOOKUP(Y112,'Directive OSH09 (FR)'!$T$6:$U$10,2,FALSE)),"",VLOOKUP(Y112,'Directive OSH09 (FR)'!$T$6:$U$10,2,FALSE))</f>
        <v/>
      </c>
      <c r="L112" s="126"/>
      <c r="M112" s="127"/>
      <c r="N112" s="27"/>
      <c r="O112" s="27"/>
      <c r="P112" s="27"/>
      <c r="Q112" s="57"/>
      <c r="R112" s="35"/>
      <c r="S112" s="7">
        <f t="shared" si="120"/>
        <v>0</v>
      </c>
      <c r="T112" s="35">
        <f t="shared" si="120"/>
        <v>0</v>
      </c>
      <c r="U112" s="3">
        <f>IF(A112="",0,IF(Q$108="",1,IF(Q$108+$U$90*365&lt;$U$1,1,0)))</f>
        <v>0</v>
      </c>
      <c r="V112" s="163">
        <f>IF(A112="",0,IF(Q$108="",1,IF(Q$108+$V$90*365&lt;$U$1,1,0)))</f>
        <v>0</v>
      </c>
      <c r="W112" s="162" t="str">
        <f>IF(ISERROR(VLOOKUP(H112,'Directive OSH09 (FR)'!$O$6:$P$10,2,FALSE)),"",VLOOKUP(H112,'Directive OSH09 (FR)'!$O$6:$P$10,2,FALSE))</f>
        <v/>
      </c>
      <c r="X112" s="3" t="str">
        <f>IF(ISERROR(VLOOKUP(I112,'Directive OSH09 (FR)'!$O$13:$P$17,2,FALSE)),"",VLOOKUP(I112,'Directive OSH09 (FR)'!$O$13:$P$17,2,FALSE))</f>
        <v/>
      </c>
      <c r="Y112" s="3" t="str">
        <f t="shared" si="121"/>
        <v/>
      </c>
      <c r="Z112" s="196"/>
      <c r="AA112" s="418"/>
      <c r="AB112" s="418"/>
      <c r="AC112" s="420"/>
      <c r="AD112" s="667"/>
      <c r="AE112" s="651"/>
      <c r="AF112" s="314"/>
      <c r="AG112" s="8"/>
      <c r="AH112" s="8">
        <f t="shared" si="122"/>
        <v>0</v>
      </c>
      <c r="AI112" s="652"/>
    </row>
    <row r="113" spans="1:35">
      <c r="A113" s="405"/>
      <c r="B113" s="62"/>
      <c r="C113" s="62"/>
      <c r="D113" s="62"/>
      <c r="E113" s="293"/>
      <c r="F113" s="282"/>
      <c r="G113" s="458"/>
      <c r="H113" s="61"/>
      <c r="I113" s="62"/>
      <c r="J113" s="62" t="str">
        <f t="shared" si="119"/>
        <v/>
      </c>
      <c r="K113" s="63" t="str">
        <f>IF(ISERROR(VLOOKUP(Y113,'Directive OSH09 (FR)'!$T$6:$U$10,2,FALSE)),"",VLOOKUP(Y113,'Directive OSH09 (FR)'!$T$6:$U$10,2,FALSE))</f>
        <v/>
      </c>
      <c r="L113" s="61"/>
      <c r="M113" s="64"/>
      <c r="N113" s="64"/>
      <c r="O113" s="64"/>
      <c r="P113" s="64"/>
      <c r="Q113" s="65"/>
      <c r="R113" s="66"/>
      <c r="S113" s="61">
        <f t="shared" si="120"/>
        <v>0</v>
      </c>
      <c r="T113" s="66">
        <f t="shared" si="120"/>
        <v>0</v>
      </c>
      <c r="U113" s="164">
        <f>IF(A113="",0,IF(Q$108="",1,IF(Q$108+$U$90*365&lt;$U$1,1,0)))</f>
        <v>0</v>
      </c>
      <c r="V113" s="165">
        <f>IF(A113="",0,IF(Q$108="",1,IF(Q$108+$V$90*365&lt;$U$1,1,0)))</f>
        <v>0</v>
      </c>
      <c r="W113" s="162" t="str">
        <f>IF(ISERROR(VLOOKUP(H113,'Directive OSH09 (FR)'!$O$6:$P$10,2,FALSE)),"",VLOOKUP(H113,'Directive OSH09 (FR)'!$O$6:$P$10,2,FALSE))</f>
        <v/>
      </c>
      <c r="X113" s="3" t="str">
        <f>IF(ISERROR(VLOOKUP(I113,'Directive OSH09 (FR)'!$O$13:$P$17,2,FALSE)),"",VLOOKUP(I113,'Directive OSH09 (FR)'!$O$13:$P$17,2,FALSE))</f>
        <v/>
      </c>
      <c r="Y113" s="3" t="str">
        <f t="shared" si="121"/>
        <v/>
      </c>
      <c r="Z113" s="196"/>
      <c r="AA113" s="418"/>
      <c r="AB113" s="418"/>
      <c r="AC113" s="420"/>
      <c r="AD113" s="667"/>
      <c r="AE113" s="651"/>
      <c r="AF113" s="642"/>
      <c r="AG113" s="62"/>
      <c r="AH113" s="62">
        <f t="shared" si="122"/>
        <v>0</v>
      </c>
      <c r="AI113" s="652"/>
    </row>
    <row r="114" spans="1:35">
      <c r="A114" s="523" t="s">
        <v>290</v>
      </c>
      <c r="B114" s="391"/>
      <c r="C114" s="391"/>
      <c r="D114" s="391"/>
      <c r="E114" s="292"/>
      <c r="F114" s="281"/>
      <c r="G114" s="457"/>
      <c r="H114" s="454"/>
      <c r="I114" s="391"/>
      <c r="J114" s="391">
        <f>IF(SUM(J115:J119)=0,"",MAX(J115:J119))</f>
        <v>8</v>
      </c>
      <c r="K114" s="24" t="str">
        <f>IF(ISERROR(VLOOKUP(Y114,'Directive OSH09 (FR)'!$T$6:$U$10,2,FALSE)),"",VLOOKUP(Y114,'Directive OSH09 (FR)'!$T$6:$U$10,2,FALSE))</f>
        <v>1-Negligeable</v>
      </c>
      <c r="L114" s="43" t="str">
        <f>IF(ISERROR(VLOOKUP($A114,Dangers!$B$4:$G$1001,4,FALSE)),"ERR",IF(ISBLANK(VLOOKUP($A114,Dangers!$B$4:$G$1001,4,FALSE)),"","Yes"))</f>
        <v/>
      </c>
      <c r="M114" s="26" t="str">
        <f>IF(ISERROR(VLOOKUP($A114,Dangers!$B$4:$G$1001,6,FALSE)),"ERR",IF(ISBLANK((VLOOKUP($A114,Dangers!$B$4:$G$1001,6,FALSE))),"","Yes"))</f>
        <v/>
      </c>
      <c r="N114" s="26"/>
      <c r="O114" s="26"/>
      <c r="P114" s="26"/>
      <c r="Q114" s="132" t="str">
        <f>IF(OR(L114="Yes",M114="Yes"),MAX(Q115:Q119),"")</f>
        <v/>
      </c>
      <c r="R114" s="34"/>
      <c r="S114" s="43">
        <f>IF(L114="Yes",IF(SUM(S115:S119)=0,0,1),2)</f>
        <v>2</v>
      </c>
      <c r="T114" s="34">
        <f>IF(M114="Yes",IF(SUM(T115:T119)=0,0,1),2)</f>
        <v>2</v>
      </c>
      <c r="U114" s="160">
        <v>0</v>
      </c>
      <c r="V114" s="161">
        <v>0</v>
      </c>
      <c r="W114" s="162" t="str">
        <f>IF(ISERROR(VLOOKUP(H114,'Directive OSH09 (FR)'!$O$6:$P$10,2,FALSE)),"",VLOOKUP(H114,'Directive OSH09 (FR)'!$O$6:$P$10,2,FALSE))</f>
        <v/>
      </c>
      <c r="X114" s="3" t="str">
        <f>IF(ISERROR(VLOOKUP(I114,'Directive OSH09 (FR)'!$O$13:$P$17,2,FALSE)),"",VLOOKUP(I114,'Directive OSH09 (FR)'!$O$13:$P$17,2,FALSE))</f>
        <v/>
      </c>
      <c r="Y114" s="3">
        <f>IF(J114="","",IF(J114&gt;=161,5,IF(J114&gt;=65,4,IF(J114&gt;=20,3,IF(J114&gt;=9,2,1)))))</f>
        <v>1</v>
      </c>
      <c r="Z114" s="367"/>
      <c r="AA114" s="446"/>
      <c r="AB114" s="446"/>
      <c r="AC114" s="611"/>
      <c r="AD114" s="709"/>
      <c r="AE114" s="702"/>
      <c r="AF114" s="518"/>
      <c r="AG114" s="398"/>
      <c r="AH114" s="398" t="str">
        <f>IF(SUM(AH115:AH119)=0,"",MAX(AH115:AH119))</f>
        <v/>
      </c>
      <c r="AI114" s="703"/>
    </row>
    <row r="115" spans="1:35" ht="38.25">
      <c r="A115" s="260" t="s">
        <v>556</v>
      </c>
      <c r="B115" s="8" t="s">
        <v>557</v>
      </c>
      <c r="C115" s="8" t="s">
        <v>558</v>
      </c>
      <c r="D115" s="8" t="s">
        <v>559</v>
      </c>
      <c r="E115" s="266" t="s">
        <v>39</v>
      </c>
      <c r="F115" s="267">
        <v>6</v>
      </c>
      <c r="G115" s="321" t="s">
        <v>560</v>
      </c>
      <c r="H115" s="7" t="s">
        <v>35</v>
      </c>
      <c r="I115" s="8" t="s">
        <v>47</v>
      </c>
      <c r="J115" s="8">
        <f>IF(ISERROR(W115*X115),"",W115*X115)</f>
        <v>8</v>
      </c>
      <c r="K115" s="14" t="str">
        <f>IF(ISERROR(VLOOKUP(Y115,'Directive OSH09 (FR)'!$T$6:$U$10,2,FALSE)),"",VLOOKUP(Y115,'Directive OSH09 (FR)'!$T$6:$U$10,2,FALSE))</f>
        <v>1-Negligeable</v>
      </c>
      <c r="L115" s="126"/>
      <c r="M115" s="127"/>
      <c r="N115" s="27"/>
      <c r="O115" s="27"/>
      <c r="P115" s="27"/>
      <c r="Q115" s="57"/>
      <c r="R115" s="35"/>
      <c r="S115" s="7">
        <f t="shared" ref="S115:T115" si="123">U115</f>
        <v>1</v>
      </c>
      <c r="T115" s="35">
        <f t="shared" si="123"/>
        <v>1</v>
      </c>
      <c r="U115" s="3">
        <f>IF(A115="",0,IF(Q$115="",1,IF(Q$115+$U$91*365&lt;$U$1,1,0)))</f>
        <v>1</v>
      </c>
      <c r="V115" s="163">
        <f>IF(A115="",0,IF(Q$115="",1,IF(Q$115+$V$91*365&lt;$U$1,1,0)))</f>
        <v>1</v>
      </c>
      <c r="W115" s="162">
        <f>IF(ISERROR(VLOOKUP(H115,'Directive OSH09 (FR)'!$O$6:$P$10,2,FALSE)),"",VLOOKUP(H115,'Directive OSH09 (FR)'!$O$6:$P$10,2,FALSE))</f>
        <v>2</v>
      </c>
      <c r="X115" s="3">
        <f>IF(ISERROR(VLOOKUP(I115,'Directive OSH09 (FR)'!$O$13:$P$17,2,FALSE)),"",VLOOKUP(I115,'Directive OSH09 (FR)'!$O$13:$P$17,2,FALSE))</f>
        <v>4</v>
      </c>
      <c r="Y115" s="3">
        <f>IF(J115="","",IF(J115&gt;=161,5,IF(J115&gt;=65,4,IF(J115&gt;=20,3,IF(J115&gt;=9,2,1)))))</f>
        <v>1</v>
      </c>
      <c r="Z115" s="196"/>
      <c r="AA115" s="418"/>
      <c r="AB115" s="418"/>
      <c r="AC115" s="420"/>
      <c r="AD115" s="667"/>
      <c r="AE115" s="651"/>
      <c r="AF115" s="314"/>
      <c r="AG115" s="8"/>
      <c r="AH115" s="8">
        <f>IF(ISERROR(AU115*AV115),"",AU115*AV115)</f>
        <v>0</v>
      </c>
      <c r="AI115" s="652"/>
    </row>
    <row r="116" spans="1:35">
      <c r="A116" s="261"/>
      <c r="B116" s="8"/>
      <c r="C116" s="8"/>
      <c r="D116" s="8"/>
      <c r="E116" s="266"/>
      <c r="F116" s="267"/>
      <c r="G116" s="321"/>
      <c r="H116" s="7"/>
      <c r="I116" s="8"/>
      <c r="J116" s="8" t="str">
        <f t="shared" ref="J116:J119" si="124">IF(ISERROR(W116*X116),"",W116*X116)</f>
        <v/>
      </c>
      <c r="K116" s="14" t="str">
        <f>IF(ISERROR(VLOOKUP(Y116,'Directive OSH09 (FR)'!$T$6:$U$10,2,FALSE)),"",VLOOKUP(Y116,'Directive OSH09 (FR)'!$T$6:$U$10,2,FALSE))</f>
        <v/>
      </c>
      <c r="L116" s="126"/>
      <c r="M116" s="127"/>
      <c r="N116" s="27"/>
      <c r="O116" s="27"/>
      <c r="P116" s="27"/>
      <c r="Q116" s="57"/>
      <c r="R116" s="35"/>
      <c r="S116" s="7">
        <f t="shared" ref="S116:T119" si="125">U116</f>
        <v>0</v>
      </c>
      <c r="T116" s="35">
        <f t="shared" si="125"/>
        <v>0</v>
      </c>
      <c r="U116" s="3">
        <f>IF(A116="",0,IF(Q$114="",1,IF(Q$114+$U$90*365&lt;$U$1,1,0)))</f>
        <v>0</v>
      </c>
      <c r="V116" s="163">
        <f>IF(A116="",0,IF(Q$114="",1,IF(Q$114+$V$90*365&lt;$U$1,1,0)))</f>
        <v>0</v>
      </c>
      <c r="W116" s="162" t="str">
        <f>IF(ISERROR(VLOOKUP(H116,'Directive OSH09 (FR)'!$O$6:$P$10,2,FALSE)),"",VLOOKUP(H116,'Directive OSH09 (FR)'!$O$6:$P$10,2,FALSE))</f>
        <v/>
      </c>
      <c r="X116" s="3" t="str">
        <f>IF(ISERROR(VLOOKUP(I116,'Directive OSH09 (FR)'!$O$13:$P$17,2,FALSE)),"",VLOOKUP(I116,'Directive OSH09 (FR)'!$O$13:$P$17,2,FALSE))</f>
        <v/>
      </c>
      <c r="Y116" s="3" t="str">
        <f t="shared" ref="Y116:Y119" si="126">IF(J116="","",IF(J116&gt;=161,5,IF(J116&gt;=65,4,IF(J116&gt;=20,3,IF(J116&gt;=9,2,1)))))</f>
        <v/>
      </c>
      <c r="Z116" s="196"/>
      <c r="AA116" s="418"/>
      <c r="AB116" s="418"/>
      <c r="AC116" s="420"/>
      <c r="AD116" s="667"/>
      <c r="AE116" s="651"/>
      <c r="AF116" s="314"/>
      <c r="AG116" s="8"/>
      <c r="AH116" s="8">
        <f t="shared" ref="AH116:AH119" si="127">IF(ISERROR(AU116*AV116),"",AU116*AV116)</f>
        <v>0</v>
      </c>
      <c r="AI116" s="652"/>
    </row>
    <row r="117" spans="1:35">
      <c r="A117" s="261"/>
      <c r="B117" s="8"/>
      <c r="C117" s="8"/>
      <c r="D117" s="8"/>
      <c r="E117" s="266"/>
      <c r="F117" s="267"/>
      <c r="G117" s="321"/>
      <c r="H117" s="7"/>
      <c r="I117" s="8"/>
      <c r="J117" s="8" t="str">
        <f t="shared" si="124"/>
        <v/>
      </c>
      <c r="K117" s="14" t="str">
        <f>IF(ISERROR(VLOOKUP(Y117,'Directive OSH09 (FR)'!$T$6:$U$10,2,FALSE)),"",VLOOKUP(Y117,'Directive OSH09 (FR)'!$T$6:$U$10,2,FALSE))</f>
        <v/>
      </c>
      <c r="L117" s="126"/>
      <c r="M117" s="127"/>
      <c r="N117" s="27"/>
      <c r="O117" s="27"/>
      <c r="P117" s="27"/>
      <c r="Q117" s="57"/>
      <c r="R117" s="35"/>
      <c r="S117" s="7">
        <f t="shared" si="125"/>
        <v>0</v>
      </c>
      <c r="T117" s="35">
        <f t="shared" si="125"/>
        <v>0</v>
      </c>
      <c r="U117" s="3">
        <f>IF(A117="",0,IF(Q$114="",1,IF(Q$114+$U$90*365&lt;$U$1,1,0)))</f>
        <v>0</v>
      </c>
      <c r="V117" s="163">
        <f>IF(A117="",0,IF(Q$114="",1,IF(Q$114+$V$90*365&lt;$U$1,1,0)))</f>
        <v>0</v>
      </c>
      <c r="W117" s="162" t="str">
        <f>IF(ISERROR(VLOOKUP(H117,'Directive OSH09 (FR)'!$O$6:$P$10,2,FALSE)),"",VLOOKUP(H117,'Directive OSH09 (FR)'!$O$6:$P$10,2,FALSE))</f>
        <v/>
      </c>
      <c r="X117" s="3" t="str">
        <f>IF(ISERROR(VLOOKUP(I117,'Directive OSH09 (FR)'!$O$13:$P$17,2,FALSE)),"",VLOOKUP(I117,'Directive OSH09 (FR)'!$O$13:$P$17,2,FALSE))</f>
        <v/>
      </c>
      <c r="Y117" s="3" t="str">
        <f t="shared" si="126"/>
        <v/>
      </c>
      <c r="Z117" s="196"/>
      <c r="AA117" s="418"/>
      <c r="AB117" s="418"/>
      <c r="AC117" s="420"/>
      <c r="AD117" s="667"/>
      <c r="AE117" s="651"/>
      <c r="AF117" s="314"/>
      <c r="AG117" s="8"/>
      <c r="AH117" s="8">
        <f t="shared" si="127"/>
        <v>0</v>
      </c>
      <c r="AI117" s="652"/>
    </row>
    <row r="118" spans="1:35" ht="5.25" customHeight="1">
      <c r="A118" s="261"/>
      <c r="B118" s="8"/>
      <c r="C118" s="8"/>
      <c r="D118" s="8"/>
      <c r="E118" s="266"/>
      <c r="F118" s="267"/>
      <c r="G118" s="321"/>
      <c r="H118" s="7"/>
      <c r="I118" s="8"/>
      <c r="J118" s="8" t="str">
        <f t="shared" si="124"/>
        <v/>
      </c>
      <c r="K118" s="14" t="str">
        <f>IF(ISERROR(VLOOKUP(Y118,'Directive OSH09 (FR)'!$T$6:$U$10,2,FALSE)),"",VLOOKUP(Y118,'Directive OSH09 (FR)'!$T$6:$U$10,2,FALSE))</f>
        <v/>
      </c>
      <c r="L118" s="126"/>
      <c r="M118" s="127"/>
      <c r="N118" s="27"/>
      <c r="O118" s="27"/>
      <c r="P118" s="27"/>
      <c r="Q118" s="57"/>
      <c r="R118" s="35"/>
      <c r="S118" s="7">
        <f t="shared" si="125"/>
        <v>0</v>
      </c>
      <c r="T118" s="35">
        <f t="shared" si="125"/>
        <v>0</v>
      </c>
      <c r="U118" s="3">
        <f>IF(A118="",0,IF(Q$114="",1,IF(Q$114+$U$90*365&lt;$U$1,1,0)))</f>
        <v>0</v>
      </c>
      <c r="V118" s="163">
        <f>IF(A118="",0,IF(Q$114="",1,IF(Q$114+$V$90*365&lt;$U$1,1,0)))</f>
        <v>0</v>
      </c>
      <c r="W118" s="162" t="str">
        <f>IF(ISERROR(VLOOKUP(H118,'Directive OSH09 (FR)'!$O$6:$P$10,2,FALSE)),"",VLOOKUP(H118,'Directive OSH09 (FR)'!$O$6:$P$10,2,FALSE))</f>
        <v/>
      </c>
      <c r="X118" s="3" t="str">
        <f>IF(ISERROR(VLOOKUP(I118,'Directive OSH09 (FR)'!$O$13:$P$17,2,FALSE)),"",VLOOKUP(I118,'Directive OSH09 (FR)'!$O$13:$P$17,2,FALSE))</f>
        <v/>
      </c>
      <c r="Y118" s="3" t="str">
        <f t="shared" si="126"/>
        <v/>
      </c>
      <c r="Z118" s="196"/>
      <c r="AA118" s="418"/>
      <c r="AB118" s="418"/>
      <c r="AC118" s="420"/>
      <c r="AD118" s="667"/>
      <c r="AE118" s="651"/>
      <c r="AF118" s="314"/>
      <c r="AG118" s="8"/>
      <c r="AH118" s="8">
        <f t="shared" si="127"/>
        <v>0</v>
      </c>
      <c r="AI118" s="652"/>
    </row>
    <row r="119" spans="1:35">
      <c r="A119" s="405"/>
      <c r="B119" s="62"/>
      <c r="C119" s="62"/>
      <c r="D119" s="62"/>
      <c r="E119" s="293"/>
      <c r="F119" s="282"/>
      <c r="G119" s="458"/>
      <c r="H119" s="61"/>
      <c r="I119" s="62"/>
      <c r="J119" s="62" t="str">
        <f t="shared" si="124"/>
        <v/>
      </c>
      <c r="K119" s="63" t="str">
        <f>IF(ISERROR(VLOOKUP(Y119,'Directive OSH09 (FR)'!$T$6:$U$10,2,FALSE)),"",VLOOKUP(Y119,'Directive OSH09 (FR)'!$T$6:$U$10,2,FALSE))</f>
        <v/>
      </c>
      <c r="L119" s="61"/>
      <c r="M119" s="64"/>
      <c r="N119" s="64"/>
      <c r="O119" s="64"/>
      <c r="P119" s="64"/>
      <c r="Q119" s="65"/>
      <c r="R119" s="66"/>
      <c r="S119" s="61">
        <f t="shared" si="125"/>
        <v>0</v>
      </c>
      <c r="T119" s="66">
        <f t="shared" si="125"/>
        <v>0</v>
      </c>
      <c r="U119" s="164">
        <f>IF(A119="",0,IF(Q$114="",1,IF(Q$114+$U$90*365&lt;$U$1,1,0)))</f>
        <v>0</v>
      </c>
      <c r="V119" s="165">
        <f>IF(A119="",0,IF(Q$114="",1,IF(Q$114+$V$90*365&lt;$U$1,1,0)))</f>
        <v>0</v>
      </c>
      <c r="W119" s="162" t="str">
        <f>IF(ISERROR(VLOOKUP(H119,'Directive OSH09 (FR)'!$O$6:$P$10,2,FALSE)),"",VLOOKUP(H119,'Directive OSH09 (FR)'!$O$6:$P$10,2,FALSE))</f>
        <v/>
      </c>
      <c r="X119" s="3" t="str">
        <f>IF(ISERROR(VLOOKUP(I119,'Directive OSH09 (FR)'!$O$13:$P$17,2,FALSE)),"",VLOOKUP(I119,'Directive OSH09 (FR)'!$O$13:$P$17,2,FALSE))</f>
        <v/>
      </c>
      <c r="Y119" s="3" t="str">
        <f t="shared" si="126"/>
        <v/>
      </c>
      <c r="Z119" s="196"/>
      <c r="AA119" s="418"/>
      <c r="AB119" s="418"/>
      <c r="AC119" s="420"/>
      <c r="AD119" s="667"/>
      <c r="AE119" s="651"/>
      <c r="AF119" s="642"/>
      <c r="AG119" s="62"/>
      <c r="AH119" s="62">
        <f t="shared" si="127"/>
        <v>0</v>
      </c>
      <c r="AI119" s="652"/>
    </row>
    <row r="120" spans="1:35">
      <c r="A120" s="523" t="s">
        <v>291</v>
      </c>
      <c r="B120" s="391"/>
      <c r="C120" s="391"/>
      <c r="D120" s="391"/>
      <c r="E120" s="292"/>
      <c r="F120" s="281"/>
      <c r="G120" s="457"/>
      <c r="H120" s="454"/>
      <c r="I120" s="391"/>
      <c r="J120" s="391" t="str">
        <f>IF(SUM(J121:J125)=0,"",MAX(J121:J125))</f>
        <v/>
      </c>
      <c r="K120" s="24" t="str">
        <f>IF(ISERROR(VLOOKUP(Y120,'Directive OSH09 (FR)'!$T$6:$U$10,2,FALSE)),"",VLOOKUP(Y120,'Directive OSH09 (FR)'!$T$6:$U$10,2,FALSE))</f>
        <v/>
      </c>
      <c r="L120" s="43" t="str">
        <f>IF(ISERROR(VLOOKUP($A120,Dangers!$B$4:$G$1001,4,FALSE)),"ERR",IF(ISBLANK(VLOOKUP($A120,Dangers!$B$4:$G$1001,4,FALSE)),"","Yes"))</f>
        <v/>
      </c>
      <c r="M120" s="26" t="str">
        <f>IF(ISERROR(VLOOKUP($A120,Dangers!$B$4:$G$1001,6,FALSE)),"ERR",IF(ISBLANK((VLOOKUP($A120,Dangers!$B$4:$G$1001,6,FALSE))),"","Yes"))</f>
        <v/>
      </c>
      <c r="N120" s="26"/>
      <c r="O120" s="26"/>
      <c r="P120" s="26"/>
      <c r="Q120" s="132" t="str">
        <f>IF(OR(L120="Yes",M120="Yes"),MAX(Q121:Q125),"")</f>
        <v/>
      </c>
      <c r="R120" s="34"/>
      <c r="S120" s="43">
        <f>IF(L120="Yes",IF(SUM(S121:S125)=0,0,1),2)</f>
        <v>2</v>
      </c>
      <c r="T120" s="34">
        <f>IF(M120="Yes",IF(SUM(T121:T125)=0,0,1),2)</f>
        <v>2</v>
      </c>
      <c r="U120" s="160">
        <v>0</v>
      </c>
      <c r="V120" s="161">
        <v>0</v>
      </c>
      <c r="W120" s="162" t="str">
        <f>IF(ISERROR(VLOOKUP(H120,'Directive OSH09 (FR)'!$O$6:$P$10,2,FALSE)),"",VLOOKUP(H120,'Directive OSH09 (FR)'!$O$6:$P$10,2,FALSE))</f>
        <v/>
      </c>
      <c r="X120" s="3" t="str">
        <f>IF(ISERROR(VLOOKUP(I120,'Directive OSH09 (FR)'!$O$13:$P$17,2,FALSE)),"",VLOOKUP(I120,'Directive OSH09 (FR)'!$O$13:$P$17,2,FALSE))</f>
        <v/>
      </c>
      <c r="Y120" s="3" t="str">
        <f>IF(J120="","",IF(J120&gt;=161,5,IF(J120&gt;=65,4,IF(J120&gt;=20,3,IF(J120&gt;=9,2,1)))))</f>
        <v/>
      </c>
      <c r="Z120" s="367"/>
      <c r="AA120" s="446"/>
      <c r="AB120" s="446"/>
      <c r="AC120" s="611"/>
      <c r="AD120" s="709"/>
      <c r="AE120" s="702"/>
      <c r="AF120" s="518"/>
      <c r="AG120" s="398"/>
      <c r="AH120" s="398" t="str">
        <f>IF(SUM(AH121:AH125)=0,"",MAX(AH121:AH125))</f>
        <v/>
      </c>
      <c r="AI120" s="703"/>
    </row>
    <row r="121" spans="1:35">
      <c r="A121" s="260" t="s">
        <v>463</v>
      </c>
      <c r="B121" s="8"/>
      <c r="C121" s="8"/>
      <c r="D121" s="8"/>
      <c r="E121" s="266"/>
      <c r="F121" s="267"/>
      <c r="G121" s="321"/>
      <c r="H121" s="7"/>
      <c r="I121" s="8"/>
      <c r="J121" s="8" t="str">
        <f>IF(ISERROR(W121*X121),"",W121*X121)</f>
        <v/>
      </c>
      <c r="K121" s="14" t="str">
        <f>IF(ISERROR(VLOOKUP(Y121,'Directive OSH09 (FR)'!$T$6:$U$10,2,FALSE)),"",VLOOKUP(Y121,'Directive OSH09 (FR)'!$T$6:$U$10,2,FALSE))</f>
        <v/>
      </c>
      <c r="L121" s="126"/>
      <c r="M121" s="127"/>
      <c r="N121" s="27"/>
      <c r="O121" s="27"/>
      <c r="P121" s="27"/>
      <c r="Q121" s="57"/>
      <c r="R121" s="35"/>
      <c r="S121" s="7">
        <f t="shared" ref="S121:T125" si="128">U121</f>
        <v>1</v>
      </c>
      <c r="T121" s="35">
        <f t="shared" si="128"/>
        <v>1</v>
      </c>
      <c r="U121" s="3">
        <f>IF(A121="",0,IF(Q$120="",1,IF(Q$120+$U$90*365&lt;$U$1,1,0)))</f>
        <v>1</v>
      </c>
      <c r="V121" s="163">
        <f>IF(A121="",0,IF(Q$120="",1,IF(Q$120+$V$90*365&lt;$U$1,1,0)))</f>
        <v>1</v>
      </c>
      <c r="W121" s="162" t="str">
        <f>IF(ISERROR(VLOOKUP(H121,'Directive OSH09 (FR)'!$O$6:$P$10,2,FALSE)),"",VLOOKUP(H121,'Directive OSH09 (FR)'!$O$6:$P$10,2,FALSE))</f>
        <v/>
      </c>
      <c r="X121" s="3" t="str">
        <f>IF(ISERROR(VLOOKUP(I121,'Directive OSH09 (FR)'!$O$13:$P$17,2,FALSE)),"",VLOOKUP(I121,'Directive OSH09 (FR)'!$O$13:$P$17,2,FALSE))</f>
        <v/>
      </c>
      <c r="Y121" s="3" t="str">
        <f>IF(J121="","",IF(J121&gt;=161,5,IF(J121&gt;=65,4,IF(J121&gt;=20,3,IF(J121&gt;=9,2,1)))))</f>
        <v/>
      </c>
      <c r="Z121" s="196"/>
      <c r="AA121" s="418"/>
      <c r="AB121" s="418"/>
      <c r="AC121" s="420"/>
      <c r="AD121" s="667"/>
      <c r="AE121" s="651"/>
      <c r="AF121" s="314"/>
      <c r="AG121" s="8"/>
      <c r="AH121" s="8">
        <f>IF(ISERROR(AU121*AV121),"",AU121*AV121)</f>
        <v>0</v>
      </c>
      <c r="AI121" s="652"/>
    </row>
    <row r="122" spans="1:35">
      <c r="A122" s="261"/>
      <c r="B122" s="8"/>
      <c r="C122" s="8"/>
      <c r="D122" s="8"/>
      <c r="E122" s="266"/>
      <c r="F122" s="267"/>
      <c r="G122" s="321"/>
      <c r="H122" s="7"/>
      <c r="I122" s="8"/>
      <c r="J122" s="8" t="str">
        <f t="shared" ref="J122:J125" si="129">IF(ISERROR(W122*X122),"",W122*X122)</f>
        <v/>
      </c>
      <c r="K122" s="14" t="str">
        <f>IF(ISERROR(VLOOKUP(Y122,'Directive OSH09 (FR)'!$T$6:$U$10,2,FALSE)),"",VLOOKUP(Y122,'Directive OSH09 (FR)'!$T$6:$U$10,2,FALSE))</f>
        <v/>
      </c>
      <c r="L122" s="126"/>
      <c r="M122" s="127"/>
      <c r="N122" s="27"/>
      <c r="O122" s="27"/>
      <c r="P122" s="27"/>
      <c r="Q122" s="57"/>
      <c r="R122" s="35"/>
      <c r="S122" s="7">
        <f t="shared" si="128"/>
        <v>0</v>
      </c>
      <c r="T122" s="35">
        <f t="shared" si="128"/>
        <v>0</v>
      </c>
      <c r="U122" s="3">
        <f>IF(A122="",0,IF(Q$120="",1,IF(Q$120+$U$90*365&lt;$U$1,1,0)))</f>
        <v>0</v>
      </c>
      <c r="V122" s="163">
        <f>IF(A122="",0,IF(Q$120="",1,IF(Q$120+$V$90*365&lt;$U$1,1,0)))</f>
        <v>0</v>
      </c>
      <c r="W122" s="162" t="str">
        <f>IF(ISERROR(VLOOKUP(H122,'Directive OSH09 (FR)'!$O$6:$P$10,2,FALSE)),"",VLOOKUP(H122,'Directive OSH09 (FR)'!$O$6:$P$10,2,FALSE))</f>
        <v/>
      </c>
      <c r="X122" s="3" t="str">
        <f>IF(ISERROR(VLOOKUP(I122,'Directive OSH09 (FR)'!$O$13:$P$17,2,FALSE)),"",VLOOKUP(I122,'Directive OSH09 (FR)'!$O$13:$P$17,2,FALSE))</f>
        <v/>
      </c>
      <c r="Y122" s="3" t="str">
        <f t="shared" ref="Y122:Y125" si="130">IF(J122="","",IF(J122&gt;=161,5,IF(J122&gt;=65,4,IF(J122&gt;=20,3,IF(J122&gt;=9,2,1)))))</f>
        <v/>
      </c>
      <c r="Z122" s="196"/>
      <c r="AA122" s="418"/>
      <c r="AB122" s="418"/>
      <c r="AC122" s="420"/>
      <c r="AD122" s="667"/>
      <c r="AE122" s="651"/>
      <c r="AF122" s="314"/>
      <c r="AG122" s="8"/>
      <c r="AH122" s="8">
        <f t="shared" ref="AH122:AH125" si="131">IF(ISERROR(AU122*AV122),"",AU122*AV122)</f>
        <v>0</v>
      </c>
      <c r="AI122" s="652"/>
    </row>
    <row r="123" spans="1:35">
      <c r="A123" s="261"/>
      <c r="B123" s="8"/>
      <c r="C123" s="8"/>
      <c r="D123" s="8"/>
      <c r="E123" s="266"/>
      <c r="F123" s="267"/>
      <c r="G123" s="321"/>
      <c r="H123" s="7"/>
      <c r="I123" s="8"/>
      <c r="J123" s="8" t="str">
        <f t="shared" si="129"/>
        <v/>
      </c>
      <c r="K123" s="14" t="str">
        <f>IF(ISERROR(VLOOKUP(Y123,'Directive OSH09 (FR)'!$T$6:$U$10,2,FALSE)),"",VLOOKUP(Y123,'Directive OSH09 (FR)'!$T$6:$U$10,2,FALSE))</f>
        <v/>
      </c>
      <c r="L123" s="126"/>
      <c r="M123" s="127"/>
      <c r="N123" s="27"/>
      <c r="O123" s="27"/>
      <c r="P123" s="27"/>
      <c r="Q123" s="57"/>
      <c r="R123" s="35"/>
      <c r="S123" s="7">
        <f t="shared" si="128"/>
        <v>0</v>
      </c>
      <c r="T123" s="35">
        <f t="shared" si="128"/>
        <v>0</v>
      </c>
      <c r="U123" s="3">
        <f>IF(A123="",0,IF(Q$120="",1,IF(Q$120+$U$90*365&lt;$U$1,1,0)))</f>
        <v>0</v>
      </c>
      <c r="V123" s="163">
        <f>IF(A123="",0,IF(Q$120="",1,IF(Q$120+$V$90*365&lt;$U$1,1,0)))</f>
        <v>0</v>
      </c>
      <c r="W123" s="162" t="str">
        <f>IF(ISERROR(VLOOKUP(H123,'Directive OSH09 (FR)'!$O$6:$P$10,2,FALSE)),"",VLOOKUP(H123,'Directive OSH09 (FR)'!$O$6:$P$10,2,FALSE))</f>
        <v/>
      </c>
      <c r="X123" s="3" t="str">
        <f>IF(ISERROR(VLOOKUP(I123,'Directive OSH09 (FR)'!$O$13:$P$17,2,FALSE)),"",VLOOKUP(I123,'Directive OSH09 (FR)'!$O$13:$P$17,2,FALSE))</f>
        <v/>
      </c>
      <c r="Y123" s="3" t="str">
        <f t="shared" si="130"/>
        <v/>
      </c>
      <c r="Z123" s="196"/>
      <c r="AA123" s="418"/>
      <c r="AB123" s="418"/>
      <c r="AC123" s="420"/>
      <c r="AD123" s="667"/>
      <c r="AE123" s="651"/>
      <c r="AF123" s="314"/>
      <c r="AG123" s="8"/>
      <c r="AH123" s="8">
        <f t="shared" si="131"/>
        <v>0</v>
      </c>
      <c r="AI123" s="652"/>
    </row>
    <row r="124" spans="1:35" ht="5.25" customHeight="1">
      <c r="A124" s="261"/>
      <c r="B124" s="8"/>
      <c r="C124" s="8"/>
      <c r="D124" s="8"/>
      <c r="E124" s="266"/>
      <c r="F124" s="267"/>
      <c r="G124" s="321"/>
      <c r="H124" s="7"/>
      <c r="I124" s="8"/>
      <c r="J124" s="8" t="str">
        <f t="shared" si="129"/>
        <v/>
      </c>
      <c r="K124" s="14" t="str">
        <f>IF(ISERROR(VLOOKUP(Y124,'Directive OSH09 (FR)'!$T$6:$U$10,2,FALSE)),"",VLOOKUP(Y124,'Directive OSH09 (FR)'!$T$6:$U$10,2,FALSE))</f>
        <v/>
      </c>
      <c r="L124" s="126"/>
      <c r="M124" s="127"/>
      <c r="N124" s="27"/>
      <c r="O124" s="27"/>
      <c r="P124" s="27"/>
      <c r="Q124" s="57"/>
      <c r="R124" s="35"/>
      <c r="S124" s="7">
        <f t="shared" si="128"/>
        <v>0</v>
      </c>
      <c r="T124" s="35">
        <f t="shared" si="128"/>
        <v>0</v>
      </c>
      <c r="U124" s="3">
        <f>IF(A124="",0,IF(Q$120="",1,IF(Q$120+$U$90*365&lt;$U$1,1,0)))</f>
        <v>0</v>
      </c>
      <c r="V124" s="163">
        <f>IF(A124="",0,IF(Q$120="",1,IF(Q$120+$V$90*365&lt;$U$1,1,0)))</f>
        <v>0</v>
      </c>
      <c r="W124" s="162" t="str">
        <f>IF(ISERROR(VLOOKUP(H124,'Directive OSH09 (FR)'!$O$6:$P$10,2,FALSE)),"",VLOOKUP(H124,'Directive OSH09 (FR)'!$O$6:$P$10,2,FALSE))</f>
        <v/>
      </c>
      <c r="X124" s="3" t="str">
        <f>IF(ISERROR(VLOOKUP(I124,'Directive OSH09 (FR)'!$O$13:$P$17,2,FALSE)),"",VLOOKUP(I124,'Directive OSH09 (FR)'!$O$13:$P$17,2,FALSE))</f>
        <v/>
      </c>
      <c r="Y124" s="3" t="str">
        <f t="shared" si="130"/>
        <v/>
      </c>
      <c r="Z124" s="196"/>
      <c r="AA124" s="418"/>
      <c r="AB124" s="418"/>
      <c r="AC124" s="420"/>
      <c r="AD124" s="667"/>
      <c r="AE124" s="651"/>
      <c r="AF124" s="314"/>
      <c r="AG124" s="8"/>
      <c r="AH124" s="8">
        <f t="shared" si="131"/>
        <v>0</v>
      </c>
      <c r="AI124" s="652"/>
    </row>
    <row r="125" spans="1:35">
      <c r="A125" s="405"/>
      <c r="B125" s="62"/>
      <c r="C125" s="62"/>
      <c r="D125" s="62"/>
      <c r="E125" s="293"/>
      <c r="F125" s="282"/>
      <c r="G125" s="458"/>
      <c r="H125" s="61"/>
      <c r="I125" s="62"/>
      <c r="J125" s="62" t="str">
        <f t="shared" si="129"/>
        <v/>
      </c>
      <c r="K125" s="63" t="str">
        <f>IF(ISERROR(VLOOKUP(Y125,'Directive OSH09 (FR)'!$T$6:$U$10,2,FALSE)),"",VLOOKUP(Y125,'Directive OSH09 (FR)'!$T$6:$U$10,2,FALSE))</f>
        <v/>
      </c>
      <c r="L125" s="61"/>
      <c r="M125" s="64"/>
      <c r="N125" s="64"/>
      <c r="O125" s="64"/>
      <c r="P125" s="64"/>
      <c r="Q125" s="65"/>
      <c r="R125" s="66"/>
      <c r="S125" s="61">
        <f t="shared" si="128"/>
        <v>0</v>
      </c>
      <c r="T125" s="66">
        <f t="shared" si="128"/>
        <v>0</v>
      </c>
      <c r="U125" s="164">
        <f>IF(A125="",0,IF(Q$120="",1,IF(Q$120+$U$90*365&lt;$U$1,1,0)))</f>
        <v>0</v>
      </c>
      <c r="V125" s="165">
        <f>IF(A125="",0,IF(Q$120="",1,IF(Q$120+$V$90*365&lt;$U$1,1,0)))</f>
        <v>0</v>
      </c>
      <c r="W125" s="162" t="str">
        <f>IF(ISERROR(VLOOKUP(H125,'Directive OSH09 (FR)'!$O$6:$P$10,2,FALSE)),"",VLOOKUP(H125,'Directive OSH09 (FR)'!$O$6:$P$10,2,FALSE))</f>
        <v/>
      </c>
      <c r="X125" s="3" t="str">
        <f>IF(ISERROR(VLOOKUP(I125,'Directive OSH09 (FR)'!$O$13:$P$17,2,FALSE)),"",VLOOKUP(I125,'Directive OSH09 (FR)'!$O$13:$P$17,2,FALSE))</f>
        <v/>
      </c>
      <c r="Y125" s="3" t="str">
        <f t="shared" si="130"/>
        <v/>
      </c>
      <c r="Z125" s="196"/>
      <c r="AA125" s="418"/>
      <c r="AB125" s="418"/>
      <c r="AC125" s="420"/>
      <c r="AD125" s="667"/>
      <c r="AE125" s="651"/>
      <c r="AF125" s="642"/>
      <c r="AG125" s="62"/>
      <c r="AH125" s="62">
        <f t="shared" si="131"/>
        <v>0</v>
      </c>
      <c r="AI125" s="652"/>
    </row>
    <row r="126" spans="1:35">
      <c r="A126" s="268" t="s">
        <v>340</v>
      </c>
      <c r="B126" s="391"/>
      <c r="C126" s="391"/>
      <c r="D126" s="391"/>
      <c r="E126" s="292"/>
      <c r="F126" s="281"/>
      <c r="G126" s="457"/>
      <c r="H126" s="454"/>
      <c r="I126" s="391"/>
      <c r="J126" s="391">
        <f>IF(SUM(J127:J134)=0,"",MAX(J127:J134))</f>
        <v>16</v>
      </c>
      <c r="K126" s="24" t="str">
        <f>IF(ISERROR(VLOOKUP(Y126,'Directive OSH09 (FR)'!$T$6:$U$10,2,FALSE)),"",VLOOKUP(Y126,'Directive OSH09 (FR)'!$T$6:$U$10,2,FALSE))</f>
        <v>2-Tolérable</v>
      </c>
      <c r="L126" s="43" t="str">
        <f>IF(ISERROR(VLOOKUP($A126,Dangers!$B$4:$G$1001,4,FALSE)),"ERR",IF(ISBLANK(VLOOKUP($A126,Dangers!$B$4:$G$1001,4,FALSE)),"","Yes"))</f>
        <v>ERR</v>
      </c>
      <c r="M126" s="26" t="str">
        <f>IF(ISERROR(VLOOKUP($A126,Dangers!$B$4:$G$1001,6,FALSE)),"ERR",IF(ISBLANK((VLOOKUP($A126,Dangers!$B$4:$G$1001,6,FALSE))),"","Yes"))</f>
        <v>ERR</v>
      </c>
      <c r="N126" s="26"/>
      <c r="O126" s="26"/>
      <c r="P126" s="26"/>
      <c r="Q126" s="132" t="str">
        <f>IF(OR(L126="Yes",M126="Yes"),MAX(Q127:Q131),"")</f>
        <v/>
      </c>
      <c r="R126" s="34"/>
      <c r="S126" s="43">
        <f>IF(L126="Yes",IF(SUM(S127:S131)=0,0,1),2)</f>
        <v>2</v>
      </c>
      <c r="T126" s="34">
        <f>IF(M126="Yes",IF(SUM(T127:T131)=0,0,1),2)</f>
        <v>2</v>
      </c>
      <c r="U126" s="160">
        <v>0</v>
      </c>
      <c r="V126" s="161">
        <v>0</v>
      </c>
      <c r="W126" s="162" t="str">
        <f>IF(ISERROR(VLOOKUP(H126,'Directive OSH09 (FR)'!$O$6:$P$10,2,FALSE)),"",VLOOKUP(H126,'Directive OSH09 (FR)'!$O$6:$P$10,2,FALSE))</f>
        <v/>
      </c>
      <c r="X126" s="3" t="str">
        <f>IF(ISERROR(VLOOKUP(I126,'Directive OSH09 (FR)'!$O$13:$P$17,2,FALSE)),"",VLOOKUP(I126,'Directive OSH09 (FR)'!$O$13:$P$17,2,FALSE))</f>
        <v/>
      </c>
      <c r="Y126" s="3">
        <f>IF(J126="","",IF(J126&gt;=161,5,IF(J126&gt;=65,4,IF(J126&gt;=20,3,IF(J126&gt;=9,2,1)))))</f>
        <v>2</v>
      </c>
      <c r="Z126" s="367"/>
      <c r="AA126" s="446"/>
      <c r="AB126" s="446"/>
      <c r="AC126" s="611"/>
      <c r="AD126" s="709"/>
      <c r="AE126" s="702"/>
      <c r="AF126" s="518"/>
      <c r="AG126" s="398"/>
      <c r="AH126" s="398" t="str">
        <f>IF(SUM(AH127:AH131)=0,"",MAX(AH127:AH131))</f>
        <v/>
      </c>
      <c r="AI126" s="703"/>
    </row>
    <row r="127" spans="1:35" ht="63.75">
      <c r="A127" s="261" t="s">
        <v>424</v>
      </c>
      <c r="B127" s="255" t="s">
        <v>561</v>
      </c>
      <c r="C127" s="255" t="s">
        <v>562</v>
      </c>
      <c r="D127" s="255" t="s">
        <v>563</v>
      </c>
      <c r="E127" s="266" t="s">
        <v>36</v>
      </c>
      <c r="F127" s="267">
        <v>6</v>
      </c>
      <c r="G127" s="256" t="s">
        <v>564</v>
      </c>
      <c r="H127" s="7" t="s">
        <v>38</v>
      </c>
      <c r="I127" s="8" t="s">
        <v>47</v>
      </c>
      <c r="J127" s="8">
        <f>IF(ISERROR(W127*X127),"",W127*X127)</f>
        <v>16</v>
      </c>
      <c r="K127" s="14" t="str">
        <f>IF(ISERROR(VLOOKUP(Y127,'Directive OSH09 (FR)'!$T$6:$U$10,2,FALSE)),"",VLOOKUP(Y127,'Directive OSH09 (FR)'!$T$6:$U$10,2,FALSE))</f>
        <v>2-Tolérable</v>
      </c>
      <c r="L127" s="126"/>
      <c r="M127" s="127"/>
      <c r="N127" s="27"/>
      <c r="O127" s="27"/>
      <c r="P127" s="27"/>
      <c r="Q127" s="57"/>
      <c r="R127" s="35"/>
      <c r="S127" s="7">
        <f t="shared" ref="S127:T130" si="132">U127</f>
        <v>1</v>
      </c>
      <c r="T127" s="35">
        <f t="shared" si="132"/>
        <v>1</v>
      </c>
      <c r="U127" s="3">
        <f t="shared" ref="U127:U132" si="133">IF(A127="",0,IF(Q$127="",1,IF(Q$127+$U$91*365&lt;$U$1,1,0)))</f>
        <v>1</v>
      </c>
      <c r="V127" s="163">
        <f t="shared" ref="V127:V132" si="134">IF(A127="",0,IF(Q$127="",1,IF(Q$127+$V$91*365&lt;$U$1,1,0)))</f>
        <v>1</v>
      </c>
      <c r="W127" s="162">
        <f>IF(ISERROR(VLOOKUP(H127,'Directive OSH09 (FR)'!$O$6:$P$10,2,FALSE)),"",VLOOKUP(H127,'Directive OSH09 (FR)'!$O$6:$P$10,2,FALSE))</f>
        <v>4</v>
      </c>
      <c r="X127" s="3">
        <f>IF(ISERROR(VLOOKUP(I127,'Directive OSH09 (FR)'!$O$13:$P$17,2,FALSE)),"",VLOOKUP(I127,'Directive OSH09 (FR)'!$O$13:$P$17,2,FALSE))</f>
        <v>4</v>
      </c>
      <c r="Y127" s="3">
        <f>IF(J127="","",IF(J127&gt;=161,5,IF(J127&gt;=65,4,IF(J127&gt;=20,3,IF(J127&gt;=9,2,1)))))</f>
        <v>2</v>
      </c>
      <c r="Z127" s="588" t="s">
        <v>568</v>
      </c>
      <c r="AA127" s="418"/>
      <c r="AB127" s="418"/>
      <c r="AC127" s="420"/>
      <c r="AD127" s="667"/>
      <c r="AE127" s="651"/>
      <c r="AF127" s="314"/>
      <c r="AG127" s="8"/>
      <c r="AH127" s="8">
        <f>IF(ISERROR(AU127*AV127),"",AU127*AV127)</f>
        <v>0</v>
      </c>
      <c r="AI127" s="653"/>
    </row>
    <row r="128" spans="1:35" ht="54" customHeight="1">
      <c r="A128" s="261" t="s">
        <v>424</v>
      </c>
      <c r="B128" s="8" t="s">
        <v>430</v>
      </c>
      <c r="C128" s="255" t="s">
        <v>566</v>
      </c>
      <c r="D128" s="255" t="s">
        <v>567</v>
      </c>
      <c r="E128" s="266" t="s">
        <v>36</v>
      </c>
      <c r="F128" s="267">
        <v>6</v>
      </c>
      <c r="G128" s="256" t="s">
        <v>564</v>
      </c>
      <c r="H128" s="7" t="s">
        <v>35</v>
      </c>
      <c r="I128" s="8" t="s">
        <v>47</v>
      </c>
      <c r="J128" s="8">
        <f>IF(ISERROR(W128*X128),"",W128*X128)</f>
        <v>8</v>
      </c>
      <c r="K128" s="14" t="str">
        <f>IF(ISERROR(VLOOKUP(Y128,'Directive OSH09 (FR)'!$T$6:$U$10,2,FALSE)),"",VLOOKUP(Y128,'Directive OSH09 (FR)'!$T$6:$U$10,2,FALSE))</f>
        <v>1-Negligeable</v>
      </c>
      <c r="L128" s="126"/>
      <c r="M128" s="127"/>
      <c r="N128" s="27"/>
      <c r="O128" s="27"/>
      <c r="P128" s="27"/>
      <c r="Q128" s="57"/>
      <c r="R128" s="35"/>
      <c r="S128" s="7">
        <f t="shared" si="132"/>
        <v>1</v>
      </c>
      <c r="T128" s="35">
        <f t="shared" si="132"/>
        <v>1</v>
      </c>
      <c r="U128" s="3">
        <f t="shared" si="133"/>
        <v>1</v>
      </c>
      <c r="V128" s="163">
        <f t="shared" si="134"/>
        <v>1</v>
      </c>
      <c r="W128" s="162">
        <f>IF(ISERROR(VLOOKUP(H128,'Directive OSH09 (FR)'!$O$6:$P$10,2,FALSE)),"",VLOOKUP(H128,'Directive OSH09 (FR)'!$O$6:$P$10,2,FALSE))</f>
        <v>2</v>
      </c>
      <c r="X128" s="3">
        <f>IF(ISERROR(VLOOKUP(I128,'Directive OSH09 (FR)'!$O$13:$P$17,2,FALSE)),"",VLOOKUP(I128,'Directive OSH09 (FR)'!$O$13:$P$17,2,FALSE))</f>
        <v>4</v>
      </c>
      <c r="Y128" s="3">
        <f>IF(J128="","",IF(J128&gt;=161,5,IF(J128&gt;=65,4,IF(J128&gt;=20,3,IF(J128&gt;=9,2,1)))))</f>
        <v>1</v>
      </c>
      <c r="Z128" s="279" t="s">
        <v>568</v>
      </c>
      <c r="AA128" s="418"/>
      <c r="AB128" s="418"/>
      <c r="AC128" s="420"/>
      <c r="AD128" s="667"/>
      <c r="AE128" s="651"/>
      <c r="AF128" s="314"/>
      <c r="AG128" s="8"/>
      <c r="AH128" s="8">
        <f>IF(ISERROR(AU128*AV128),"",AU128*AV128)</f>
        <v>0</v>
      </c>
      <c r="AI128" s="653"/>
    </row>
    <row r="129" spans="1:207" ht="65.25" customHeight="1">
      <c r="A129" s="261" t="s">
        <v>424</v>
      </c>
      <c r="B129" s="8" t="s">
        <v>430</v>
      </c>
      <c r="C129" s="255" t="s">
        <v>569</v>
      </c>
      <c r="D129" s="255" t="s">
        <v>570</v>
      </c>
      <c r="E129" s="266" t="s">
        <v>36</v>
      </c>
      <c r="F129" s="267">
        <v>6</v>
      </c>
      <c r="G129" s="256" t="s">
        <v>564</v>
      </c>
      <c r="H129" s="7" t="s">
        <v>35</v>
      </c>
      <c r="I129" s="8" t="s">
        <v>47</v>
      </c>
      <c r="J129" s="8">
        <f t="shared" ref="J129:J130" si="135">IF(ISERROR(W129*X129),"",W129*X129)</f>
        <v>8</v>
      </c>
      <c r="K129" s="14" t="str">
        <f>IF(ISERROR(VLOOKUP(Y129,'Directive OSH09 (FR)'!$T$6:$U$10,2,FALSE)),"",VLOOKUP(Y129,'Directive OSH09 (FR)'!$T$6:$U$10,2,FALSE))</f>
        <v>1-Negligeable</v>
      </c>
      <c r="L129" s="126"/>
      <c r="M129" s="127"/>
      <c r="N129" s="27"/>
      <c r="O129" s="27"/>
      <c r="P129" s="27"/>
      <c r="Q129" s="57"/>
      <c r="R129" s="35"/>
      <c r="S129" s="7">
        <f t="shared" si="132"/>
        <v>1</v>
      </c>
      <c r="T129" s="35">
        <f t="shared" si="132"/>
        <v>1</v>
      </c>
      <c r="U129" s="3">
        <f t="shared" si="133"/>
        <v>1</v>
      </c>
      <c r="V129" s="163">
        <f t="shared" si="134"/>
        <v>1</v>
      </c>
      <c r="W129" s="162">
        <f>IF(ISERROR(VLOOKUP(H129,'Directive OSH09 (FR)'!$O$6:$P$10,2,FALSE)),"",VLOOKUP(H129,'Directive OSH09 (FR)'!$O$6:$P$10,2,FALSE))</f>
        <v>2</v>
      </c>
      <c r="X129" s="3">
        <f>IF(ISERROR(VLOOKUP(I129,'Directive OSH09 (FR)'!$O$13:$P$17,2,FALSE)),"",VLOOKUP(I129,'Directive OSH09 (FR)'!$O$13:$P$17,2,FALSE))</f>
        <v>4</v>
      </c>
      <c r="Y129" s="3">
        <f t="shared" ref="Y129:Y130" si="136">IF(J129="","",IF(J129&gt;=161,5,IF(J129&gt;=65,4,IF(J129&gt;=20,3,IF(J129&gt;=9,2,1)))))</f>
        <v>1</v>
      </c>
      <c r="Z129" s="279" t="s">
        <v>568</v>
      </c>
      <c r="AA129" s="418"/>
      <c r="AB129" s="418"/>
      <c r="AC129" s="420"/>
      <c r="AD129" s="667"/>
      <c r="AE129" s="651"/>
      <c r="AF129" s="314"/>
      <c r="AG129" s="8"/>
      <c r="AH129" s="8"/>
      <c r="AI129" s="653"/>
    </row>
    <row r="130" spans="1:207" ht="114.75">
      <c r="A130" s="261" t="s">
        <v>424</v>
      </c>
      <c r="B130" s="8" t="s">
        <v>434</v>
      </c>
      <c r="C130" s="255" t="s">
        <v>571</v>
      </c>
      <c r="D130" s="255" t="s">
        <v>572</v>
      </c>
      <c r="E130" s="266" t="s">
        <v>36</v>
      </c>
      <c r="F130" s="267">
        <v>6</v>
      </c>
      <c r="G130" s="256" t="s">
        <v>573</v>
      </c>
      <c r="H130" s="7" t="s">
        <v>35</v>
      </c>
      <c r="I130" s="8" t="s">
        <v>48</v>
      </c>
      <c r="J130" s="8">
        <f t="shared" si="135"/>
        <v>16</v>
      </c>
      <c r="K130" s="14" t="str">
        <f>IF(ISERROR(VLOOKUP(Y130,'Directive OSH09 (FR)'!$T$6:$U$10,2,FALSE)),"",VLOOKUP(Y130,'Directive OSH09 (FR)'!$T$6:$U$10,2,FALSE))</f>
        <v>2-Tolérable</v>
      </c>
      <c r="L130" s="126"/>
      <c r="M130" s="127"/>
      <c r="N130" s="27"/>
      <c r="O130" s="27"/>
      <c r="P130" s="27"/>
      <c r="Q130" s="57"/>
      <c r="R130" s="35"/>
      <c r="S130" s="7">
        <f t="shared" si="132"/>
        <v>1</v>
      </c>
      <c r="T130" s="35">
        <f t="shared" si="132"/>
        <v>1</v>
      </c>
      <c r="U130" s="3">
        <f t="shared" si="133"/>
        <v>1</v>
      </c>
      <c r="V130" s="163">
        <f t="shared" si="134"/>
        <v>1</v>
      </c>
      <c r="W130" s="162">
        <f>IF(ISERROR(VLOOKUP(H130,'Directive OSH09 (FR)'!$O$6:$P$10,2,FALSE)),"",VLOOKUP(H130,'Directive OSH09 (FR)'!$O$6:$P$10,2,FALSE))</f>
        <v>2</v>
      </c>
      <c r="X130" s="3">
        <f>IF(ISERROR(VLOOKUP(I130,'Directive OSH09 (FR)'!$O$13:$P$17,2,FALSE)),"",VLOOKUP(I130,'Directive OSH09 (FR)'!$O$13:$P$17,2,FALSE))</f>
        <v>8</v>
      </c>
      <c r="Y130" s="3">
        <f t="shared" si="136"/>
        <v>2</v>
      </c>
      <c r="Z130" s="210" t="s">
        <v>565</v>
      </c>
      <c r="AA130" s="418"/>
      <c r="AB130" s="418"/>
      <c r="AC130" s="420"/>
      <c r="AD130" s="667"/>
      <c r="AE130" s="651"/>
      <c r="AF130" s="314"/>
      <c r="AG130" s="8"/>
      <c r="AH130" s="8">
        <f t="shared" ref="AH130" si="137">IF(ISERROR(AU130*AV130),"",AU130*AV130)</f>
        <v>0</v>
      </c>
      <c r="AI130" s="653"/>
    </row>
    <row r="131" spans="1:207" ht="51" customHeight="1">
      <c r="A131" s="261" t="s">
        <v>424</v>
      </c>
      <c r="B131" s="8" t="s">
        <v>434</v>
      </c>
      <c r="C131" s="255" t="s">
        <v>574</v>
      </c>
      <c r="D131" s="255" t="s">
        <v>575</v>
      </c>
      <c r="E131" s="266" t="s">
        <v>36</v>
      </c>
      <c r="F131" s="267">
        <v>6</v>
      </c>
      <c r="G131" s="256" t="s">
        <v>564</v>
      </c>
      <c r="H131" s="7" t="s">
        <v>35</v>
      </c>
      <c r="I131" s="8" t="s">
        <v>47</v>
      </c>
      <c r="J131" s="8">
        <f>IF(ISERROR(W131*X131),"",W131*X131)</f>
        <v>8</v>
      </c>
      <c r="K131" s="14" t="str">
        <f>IF(ISERROR(VLOOKUP(Y131,'Directive OSH09 (FR)'!$T$6:$U$10,2,FALSE)),"",VLOOKUP(Y131,'Directive OSH09 (FR)'!$T$6:$U$10,2,FALSE))</f>
        <v>1-Negligeable</v>
      </c>
      <c r="L131" s="126"/>
      <c r="M131" s="127"/>
      <c r="N131" s="27"/>
      <c r="O131" s="27"/>
      <c r="P131" s="27"/>
      <c r="Q131" s="57"/>
      <c r="R131" s="35"/>
      <c r="S131" s="7">
        <f t="shared" ref="S131:T133" si="138">U131</f>
        <v>1</v>
      </c>
      <c r="T131" s="35">
        <f t="shared" si="138"/>
        <v>1</v>
      </c>
      <c r="U131" s="3">
        <f t="shared" si="133"/>
        <v>1</v>
      </c>
      <c r="V131" s="163">
        <f t="shared" si="134"/>
        <v>1</v>
      </c>
      <c r="W131" s="162">
        <f>IF(ISERROR(VLOOKUP(H131,'Directive OSH09 (FR)'!$O$6:$P$10,2,FALSE)),"",VLOOKUP(H131,'Directive OSH09 (FR)'!$O$6:$P$10,2,FALSE))</f>
        <v>2</v>
      </c>
      <c r="X131" s="3">
        <f>IF(ISERROR(VLOOKUP(I131,'Directive OSH09 (FR)'!$O$13:$P$17,2,FALSE)),"",VLOOKUP(I131,'Directive OSH09 (FR)'!$O$13:$P$17,2,FALSE))</f>
        <v>4</v>
      </c>
      <c r="Y131" s="3">
        <f>IF(J131="","",IF(J131&gt;=161,5,IF(J131&gt;=65,4,IF(J131&gt;=20,3,IF(J131&gt;=9,2,1)))))</f>
        <v>1</v>
      </c>
      <c r="Z131" s="210" t="s">
        <v>429</v>
      </c>
      <c r="AA131" s="418"/>
      <c r="AB131" s="418"/>
      <c r="AC131" s="420"/>
      <c r="AD131" s="667"/>
      <c r="AE131" s="651"/>
      <c r="AF131" s="314"/>
      <c r="AG131" s="8"/>
      <c r="AH131" s="8"/>
      <c r="AI131" s="653"/>
    </row>
    <row r="132" spans="1:207" ht="110.25" customHeight="1">
      <c r="A132" s="261" t="s">
        <v>424</v>
      </c>
      <c r="B132" s="255" t="s">
        <v>576</v>
      </c>
      <c r="C132" s="255" t="s">
        <v>577</v>
      </c>
      <c r="D132" s="255" t="s">
        <v>578</v>
      </c>
      <c r="E132" s="266" t="s">
        <v>36</v>
      </c>
      <c r="F132" s="267">
        <v>6</v>
      </c>
      <c r="G132" s="256" t="s">
        <v>579</v>
      </c>
      <c r="H132" s="7" t="s">
        <v>35</v>
      </c>
      <c r="I132" s="8" t="s">
        <v>48</v>
      </c>
      <c r="J132" s="8">
        <f>IF(ISERROR(W132*X132),"",W132*X132)</f>
        <v>16</v>
      </c>
      <c r="K132" s="14" t="str">
        <f>IF(ISERROR(VLOOKUP(Y132,'Directive OSH09 (FR)'!$T$6:$U$10,2,FALSE)),"",VLOOKUP(Y132,'Directive OSH09 (FR)'!$T$6:$U$10,2,FALSE))</f>
        <v>2-Tolérable</v>
      </c>
      <c r="L132" s="126"/>
      <c r="M132" s="127"/>
      <c r="N132" s="27"/>
      <c r="O132" s="27"/>
      <c r="P132" s="27"/>
      <c r="Q132" s="57"/>
      <c r="R132" s="35"/>
      <c r="S132" s="7">
        <f t="shared" si="138"/>
        <v>1</v>
      </c>
      <c r="T132" s="35">
        <f t="shared" si="138"/>
        <v>1</v>
      </c>
      <c r="U132" s="3">
        <f t="shared" si="133"/>
        <v>1</v>
      </c>
      <c r="V132" s="163">
        <f t="shared" si="134"/>
        <v>1</v>
      </c>
      <c r="W132" s="162">
        <f>IF(ISERROR(VLOOKUP(H132,'Directive OSH09 (FR)'!$O$6:$P$10,2,FALSE)),"",VLOOKUP(H132,'Directive OSH09 (FR)'!$O$6:$P$10,2,FALSE))</f>
        <v>2</v>
      </c>
      <c r="X132" s="3">
        <f>IF(ISERROR(VLOOKUP(I132,'Directive OSH09 (FR)'!$O$13:$P$17,2,FALSE)),"",VLOOKUP(I132,'Directive OSH09 (FR)'!$O$13:$P$17,2,FALSE))</f>
        <v>8</v>
      </c>
      <c r="Y132" s="3">
        <f>IF(J132="","",IF(J132&gt;=161,5,IF(J132&gt;=65,4,IF(J132&gt;=20,3,IF(J132&gt;=9,2,1)))))</f>
        <v>2</v>
      </c>
      <c r="Z132" s="196" t="s">
        <v>568</v>
      </c>
      <c r="AA132" s="418"/>
      <c r="AB132" s="418"/>
      <c r="AC132" s="420"/>
      <c r="AD132" s="667"/>
      <c r="AE132" s="651"/>
      <c r="AF132" s="314"/>
      <c r="AG132" s="8"/>
      <c r="AH132" s="8"/>
      <c r="AI132" s="653"/>
    </row>
    <row r="133" spans="1:207" ht="51">
      <c r="A133" s="261" t="s">
        <v>424</v>
      </c>
      <c r="B133" s="8" t="s">
        <v>580</v>
      </c>
      <c r="C133" s="8" t="s">
        <v>581</v>
      </c>
      <c r="D133" s="8" t="s">
        <v>582</v>
      </c>
      <c r="E133" s="266" t="s">
        <v>39</v>
      </c>
      <c r="F133" s="267">
        <v>6</v>
      </c>
      <c r="G133" s="321" t="s">
        <v>583</v>
      </c>
      <c r="H133" s="7" t="s">
        <v>38</v>
      </c>
      <c r="I133" s="8" t="s">
        <v>46</v>
      </c>
      <c r="J133" s="8">
        <f>IF(ISERROR(W133*X133),"",W133*X133)</f>
        <v>4</v>
      </c>
      <c r="K133" s="14" t="str">
        <f>IF(ISERROR(VLOOKUP(Y133,'Directive OSH09 (FR)'!$T$6:$U$10,2,FALSE)),"",VLOOKUP(Y133,'Directive OSH09 (FR)'!$T$6:$U$10,2,FALSE))</f>
        <v>1-Negligeable</v>
      </c>
      <c r="L133" s="126"/>
      <c r="M133" s="127"/>
      <c r="N133" s="27"/>
      <c r="O133" s="27"/>
      <c r="P133" s="27"/>
      <c r="Q133" s="57"/>
      <c r="R133" s="35"/>
      <c r="S133" s="7">
        <f t="shared" si="138"/>
        <v>1</v>
      </c>
      <c r="T133" s="35">
        <f t="shared" si="138"/>
        <v>1</v>
      </c>
      <c r="U133" s="3">
        <f>IF(A133="",0,IF(Q$129="",1,IF(Q$129+$U$89*365&lt;$U$1,1,0)))</f>
        <v>1</v>
      </c>
      <c r="V133" s="163">
        <f>IF(A133="",0,IF(Q$129="",1,IF(Q$129+$V$89*365&lt;$U$1,1,0)))</f>
        <v>1</v>
      </c>
      <c r="W133" s="162">
        <f>IF(ISERROR(VLOOKUP(H133,'Directive OSH09 (FR)'!$O$6:$P$10,2,FALSE)),"",VLOOKUP(H133,'Directive OSH09 (FR)'!$O$6:$P$10,2,FALSE))</f>
        <v>4</v>
      </c>
      <c r="X133" s="3">
        <f>IF(ISERROR(VLOOKUP(I133,'Directive OSH09 (FR)'!$O$13:$P$17,2,FALSE)),"",VLOOKUP(I133,'Directive OSH09 (FR)'!$O$13:$P$17,2,FALSE))</f>
        <v>1</v>
      </c>
      <c r="Y133" s="3">
        <f>IF(J133="","",IF(J133&gt;=161,5,IF(J133&gt;=65,4,IF(J133&gt;=20,3,IF(J133&gt;=9,2,1)))))</f>
        <v>1</v>
      </c>
      <c r="Z133" s="177" t="s">
        <v>568</v>
      </c>
      <c r="AA133" s="418"/>
      <c r="AB133" s="418"/>
      <c r="AC133" s="420"/>
      <c r="AD133" s="667"/>
      <c r="AE133" s="651"/>
      <c r="AF133" s="314"/>
      <c r="AG133" s="8"/>
      <c r="AH133" s="8"/>
      <c r="AI133" s="649"/>
    </row>
    <row r="134" spans="1:207" ht="4.5" customHeight="1">
      <c r="A134" s="405"/>
      <c r="B134" s="62"/>
      <c r="C134" s="62"/>
      <c r="D134" s="62"/>
      <c r="E134" s="293"/>
      <c r="F134" s="282"/>
      <c r="G134" s="458"/>
      <c r="H134" s="61"/>
      <c r="I134" s="62"/>
      <c r="J134" s="62" t="str">
        <f t="shared" ref="J134" si="139">IF(ISERROR(W134*X134),"",W134*X134)</f>
        <v/>
      </c>
      <c r="K134" s="63" t="str">
        <f>IF(ISERROR(VLOOKUP(Y134,'Directive OSH09 (FR)'!$T$6:$U$10,2,FALSE)),"",VLOOKUP(Y134,'Directive OSH09 (FR)'!$T$6:$U$10,2,FALSE))</f>
        <v/>
      </c>
      <c r="L134" s="61"/>
      <c r="M134" s="64"/>
      <c r="N134" s="64"/>
      <c r="O134" s="64"/>
      <c r="P134" s="64"/>
      <c r="Q134" s="65"/>
      <c r="R134" s="66"/>
      <c r="S134" s="61">
        <f t="shared" ref="S134:T134" si="140">U134</f>
        <v>0</v>
      </c>
      <c r="T134" s="66">
        <f t="shared" si="140"/>
        <v>0</v>
      </c>
      <c r="U134" s="164">
        <f>IF(A134="",0,IF(Q$132="",1,IF(Q$132+$U$90*365&lt;$U$1,1,0)))</f>
        <v>0</v>
      </c>
      <c r="V134" s="165">
        <f>IF(A134="",0,IF(Q$132="",1,IF(Q$132+$V$90*365&lt;$U$1,1,0)))</f>
        <v>0</v>
      </c>
      <c r="W134" s="162" t="str">
        <f>IF(ISERROR(VLOOKUP(H134,'Directive OSH09 (FR)'!$O$6:$P$10,2,FALSE)),"",VLOOKUP(H134,'Directive OSH09 (FR)'!$O$6:$P$10,2,FALSE))</f>
        <v/>
      </c>
      <c r="X134" s="3" t="str">
        <f>IF(ISERROR(VLOOKUP(I134,'Directive OSH09 (FR)'!$O$13:$P$17,2,FALSE)),"",VLOOKUP(I134,'Directive OSH09 (FR)'!$O$13:$P$17,2,FALSE))</f>
        <v/>
      </c>
      <c r="Y134" s="3" t="str">
        <f t="shared" ref="Y134" si="141">IF(J134="","",IF(J134&gt;=161,5,IF(J134&gt;=65,4,IF(J134&gt;=20,3,IF(J134&gt;=9,2,1)))))</f>
        <v/>
      </c>
      <c r="Z134" s="196"/>
      <c r="AA134" s="418"/>
      <c r="AB134" s="418"/>
      <c r="AC134" s="420"/>
      <c r="AD134" s="667"/>
      <c r="AE134" s="651"/>
      <c r="AF134" s="642"/>
      <c r="AG134" s="62"/>
      <c r="AH134" s="62">
        <f t="shared" ref="AH134" si="142">IF(ISERROR(AU134*AV134),"",AU134*AV134)</f>
        <v>0</v>
      </c>
      <c r="AI134" s="652"/>
    </row>
    <row r="135" spans="1:207" ht="15" customHeight="1">
      <c r="A135" s="606" t="s">
        <v>295</v>
      </c>
      <c r="B135" s="398"/>
      <c r="C135" s="398"/>
      <c r="D135" s="398"/>
      <c r="E135" s="370"/>
      <c r="F135" s="371"/>
      <c r="G135" s="464"/>
      <c r="H135" s="412"/>
      <c r="I135" s="398"/>
      <c r="J135" s="398" t="str">
        <f>IF(SUM(J136:J140)=0,"",MAX(J136:J140))</f>
        <v/>
      </c>
      <c r="K135" s="356" t="str">
        <f>IF(ISERROR(VLOOKUP(Y135,'Directive OSH09 (FR)'!$T$6:$U$10,2,FALSE)),"",VLOOKUP(Y135,'Directive OSH09 (FR)'!$T$6:$U$10,2,FALSE))</f>
        <v/>
      </c>
      <c r="L135" s="357" t="str">
        <f>IF(ISERROR(VLOOKUP($A135,Dangers!$B$4:$G$1001,4,FALSE)),"ERR",IF(ISBLANK(VLOOKUP($A135,Dangers!$B$4:$G$1001,4,FALSE)),"","Yes"))</f>
        <v/>
      </c>
      <c r="M135" s="358" t="str">
        <f>IF(ISERROR(VLOOKUP($A135,Dangers!$B$4:$G$1001,6,FALSE)),"ERR",IF(ISBLANK((VLOOKUP($A135,Dangers!$B$4:$G$1001,6,FALSE))),"","Yes"))</f>
        <v/>
      </c>
      <c r="N135" s="358"/>
      <c r="O135" s="358"/>
      <c r="P135" s="358"/>
      <c r="Q135" s="360" t="str">
        <f>IF(OR(L135="Yes",M135="Yes"),MAX(Q136:Q140),"")</f>
        <v/>
      </c>
      <c r="R135" s="361"/>
      <c r="S135" s="357">
        <f>IF(L135="Yes",IF(SUM(S136:S140)=0,0,1),2)</f>
        <v>2</v>
      </c>
      <c r="T135" s="361">
        <f>IF(M135="Yes",IF(SUM(T136:T140)=0,0,1),2)</f>
        <v>2</v>
      </c>
      <c r="U135" s="362">
        <v>0</v>
      </c>
      <c r="V135" s="363">
        <v>0</v>
      </c>
      <c r="W135" s="364" t="str">
        <f>IF(ISERROR(VLOOKUP(H135,'Directive OSH09 (FR)'!$O$6:$P$10,2,FALSE)),"",VLOOKUP(H135,'Directive OSH09 (FR)'!$O$6:$P$10,2,FALSE))</f>
        <v/>
      </c>
      <c r="X135" s="362" t="str">
        <f>IF(ISERROR(VLOOKUP(I135,'Directive OSH09 (FR)'!$O$13:$P$17,2,FALSE)),"",VLOOKUP(I135,'Directive OSH09 (FR)'!$O$13:$P$17,2,FALSE))</f>
        <v/>
      </c>
      <c r="Y135" s="362" t="str">
        <f>IF(J135="","",IF(J135&gt;=161,5,IF(J135&gt;=65,4,IF(J135&gt;=20,3,IF(J135&gt;=9,2,1)))))</f>
        <v/>
      </c>
      <c r="Z135" s="357"/>
      <c r="AA135" s="372"/>
      <c r="AB135" s="372"/>
      <c r="AC135" s="674"/>
      <c r="AD135" s="686"/>
      <c r="AE135" s="680"/>
      <c r="AF135" s="373"/>
      <c r="AG135" s="372"/>
      <c r="AH135" s="372"/>
      <c r="AI135" s="645"/>
      <c r="AJ135" s="517"/>
      <c r="AK135" s="517"/>
      <c r="AL135" s="517"/>
      <c r="AM135" s="517"/>
      <c r="AN135" s="517"/>
      <c r="AO135" s="517"/>
      <c r="AP135" s="517"/>
      <c r="AQ135" s="517"/>
      <c r="AR135" s="517"/>
      <c r="AS135" s="517"/>
      <c r="AT135" s="517"/>
      <c r="AU135" s="517"/>
      <c r="AV135" s="517"/>
      <c r="AW135" s="517"/>
      <c r="AX135" s="517"/>
      <c r="AY135" s="517"/>
      <c r="AZ135" s="517"/>
      <c r="BA135" s="517"/>
      <c r="BB135" s="517"/>
      <c r="BC135" s="517"/>
      <c r="BD135" s="517"/>
      <c r="BE135" s="517"/>
      <c r="BF135" s="517"/>
      <c r="BG135" s="517"/>
      <c r="BH135" s="517"/>
      <c r="BI135" s="517"/>
      <c r="BJ135" s="517"/>
      <c r="BK135" s="517"/>
      <c r="BL135" s="517"/>
      <c r="BM135" s="517"/>
      <c r="BN135" s="517"/>
      <c r="BO135" s="517"/>
      <c r="BP135" s="517"/>
      <c r="BQ135" s="517"/>
      <c r="BR135" s="517"/>
      <c r="BS135" s="517"/>
      <c r="BT135" s="517"/>
      <c r="BU135" s="517"/>
      <c r="BV135" s="517"/>
      <c r="BW135" s="517"/>
      <c r="BX135" s="517"/>
      <c r="BY135" s="517"/>
      <c r="BZ135" s="517"/>
      <c r="CA135" s="517"/>
      <c r="CB135" s="517"/>
      <c r="CC135" s="517"/>
      <c r="CD135" s="517"/>
      <c r="CE135" s="517"/>
      <c r="CF135" s="517"/>
      <c r="CG135" s="517"/>
      <c r="CH135" s="517"/>
      <c r="CI135" s="517"/>
      <c r="CJ135" s="517"/>
      <c r="CK135" s="517"/>
      <c r="CL135" s="517"/>
      <c r="CM135" s="517"/>
      <c r="CN135" s="517"/>
      <c r="CO135" s="517"/>
      <c r="CP135" s="517"/>
      <c r="CQ135" s="517"/>
      <c r="CR135" s="517"/>
      <c r="CS135" s="517"/>
      <c r="CT135" s="517"/>
      <c r="CU135" s="517"/>
      <c r="CV135" s="517"/>
      <c r="CW135" s="517"/>
      <c r="CX135" s="517"/>
      <c r="CY135" s="517"/>
      <c r="CZ135" s="517"/>
      <c r="DA135" s="517"/>
      <c r="DB135" s="517"/>
      <c r="DC135" s="517"/>
      <c r="DD135" s="517"/>
      <c r="DE135" s="517"/>
      <c r="DF135" s="517"/>
      <c r="DG135" s="517"/>
      <c r="DH135" s="517"/>
      <c r="DI135" s="517"/>
      <c r="DJ135" s="517"/>
      <c r="DK135" s="517"/>
      <c r="DL135" s="517"/>
      <c r="DM135" s="517"/>
      <c r="DN135" s="517"/>
      <c r="DO135" s="517"/>
      <c r="DP135" s="517"/>
      <c r="DQ135" s="517"/>
      <c r="DR135" s="517"/>
      <c r="DS135" s="517"/>
      <c r="DT135" s="517"/>
      <c r="DU135" s="517"/>
      <c r="DV135" s="517"/>
      <c r="DW135" s="517"/>
      <c r="DX135" s="517"/>
      <c r="DY135" s="517"/>
      <c r="DZ135" s="517"/>
      <c r="EA135" s="517"/>
      <c r="EB135" s="517"/>
      <c r="EC135" s="517"/>
      <c r="ED135" s="517"/>
      <c r="EE135" s="517"/>
      <c r="EF135" s="517"/>
      <c r="EG135" s="517"/>
      <c r="EH135" s="517"/>
      <c r="EI135" s="517"/>
      <c r="EJ135" s="517"/>
      <c r="EK135" s="517"/>
      <c r="EL135" s="517"/>
      <c r="EM135" s="517"/>
      <c r="EN135" s="517"/>
      <c r="EO135" s="517"/>
      <c r="EP135" s="517"/>
      <c r="EQ135" s="517"/>
      <c r="ER135" s="517"/>
      <c r="ES135" s="517"/>
      <c r="ET135" s="517"/>
      <c r="EU135" s="517"/>
      <c r="EV135" s="517"/>
      <c r="EW135" s="517"/>
      <c r="EX135" s="517"/>
      <c r="EY135" s="517"/>
      <c r="EZ135" s="517"/>
      <c r="FA135" s="517"/>
      <c r="FB135" s="517"/>
      <c r="FC135" s="517"/>
      <c r="FD135" s="517"/>
      <c r="FE135" s="517"/>
      <c r="FF135" s="517"/>
      <c r="FG135" s="517"/>
      <c r="FH135" s="517"/>
      <c r="FI135" s="517"/>
      <c r="FJ135" s="517"/>
      <c r="FK135" s="517"/>
      <c r="FL135" s="517"/>
      <c r="FM135" s="517"/>
      <c r="FN135" s="517"/>
      <c r="FO135" s="517"/>
      <c r="FP135" s="517"/>
      <c r="FQ135" s="517"/>
      <c r="FR135" s="517"/>
      <c r="FS135" s="517"/>
      <c r="FT135" s="517"/>
      <c r="FU135" s="517"/>
      <c r="FV135" s="517"/>
      <c r="FW135" s="517"/>
      <c r="FX135" s="517"/>
      <c r="FY135" s="517"/>
      <c r="FZ135" s="517"/>
      <c r="GA135" s="517"/>
      <c r="GB135" s="517"/>
      <c r="GC135" s="517"/>
      <c r="GD135" s="517"/>
      <c r="GE135" s="517"/>
      <c r="GF135" s="517"/>
      <c r="GG135" s="517"/>
      <c r="GH135" s="517"/>
      <c r="GI135" s="517"/>
      <c r="GJ135" s="517"/>
      <c r="GK135" s="517"/>
      <c r="GL135" s="517"/>
      <c r="GM135" s="517"/>
      <c r="GN135" s="517"/>
      <c r="GO135" s="517"/>
      <c r="GP135" s="517"/>
      <c r="GQ135" s="517"/>
      <c r="GR135" s="517"/>
      <c r="GS135" s="517"/>
      <c r="GT135" s="517"/>
      <c r="GU135" s="517"/>
      <c r="GV135" s="517"/>
      <c r="GW135" s="517"/>
      <c r="GX135" s="517"/>
      <c r="GY135" s="517"/>
    </row>
    <row r="136" spans="1:207" ht="12.6" customHeight="1">
      <c r="A136" s="261" t="s">
        <v>463</v>
      </c>
      <c r="B136" s="8"/>
      <c r="C136" s="8"/>
      <c r="D136" s="8"/>
      <c r="E136" s="266"/>
      <c r="F136" s="267"/>
      <c r="G136" s="321"/>
      <c r="H136" s="7"/>
      <c r="I136" s="8"/>
      <c r="J136" s="8" t="str">
        <f>IF(ISERROR(W136*X136),"",W136*X136)</f>
        <v/>
      </c>
      <c r="K136" s="14" t="str">
        <f>IF(ISERROR(VLOOKUP(Y136,'Directive OSH09 (FR)'!$T$6:$U$10,2,FALSE)),"",VLOOKUP(Y136,'Directive OSH09 (FR)'!$T$6:$U$10,2,FALSE))</f>
        <v/>
      </c>
      <c r="L136" s="126"/>
      <c r="M136" s="127"/>
      <c r="N136" s="27"/>
      <c r="O136" s="27"/>
      <c r="P136" s="27"/>
      <c r="Q136" s="57"/>
      <c r="R136" s="35"/>
      <c r="S136" s="7">
        <f t="shared" ref="S136:T140" si="143">U136</f>
        <v>1</v>
      </c>
      <c r="T136" s="35">
        <f t="shared" si="143"/>
        <v>1</v>
      </c>
      <c r="U136" s="3">
        <f>IF(A136="",0,IF(Q$127="",1,IF(Q$127+$U$85*365&lt;$U$1,1,0)))</f>
        <v>1</v>
      </c>
      <c r="V136" s="163">
        <f>IF(A136="",0,IF(Q$127="",1,IF(Q$127+$V$85*365&lt;$U$1,1,0)))</f>
        <v>1</v>
      </c>
      <c r="W136" s="162" t="str">
        <f>IF(ISERROR(VLOOKUP(H136,'Directive OSH09 (FR)'!$O$6:$P$10,2,FALSE)),"",VLOOKUP(H136,'Directive OSH09 (FR)'!$O$6:$P$10,2,FALSE))</f>
        <v/>
      </c>
      <c r="X136" s="3" t="str">
        <f>IF(ISERROR(VLOOKUP(I136,'Directive OSH09 (FR)'!$O$13:$P$17,2,FALSE)),"",VLOOKUP(I136,'Directive OSH09 (FR)'!$O$13:$P$17,2,FALSE))</f>
        <v/>
      </c>
      <c r="Y136" s="3" t="str">
        <f>IF(J136="","",IF(J136&gt;=161,5,IF(J136&gt;=65,4,IF(J136&gt;=20,3,IF(J136&gt;=9,2,1)))))</f>
        <v/>
      </c>
      <c r="Z136" s="417"/>
      <c r="AA136" s="418"/>
      <c r="AB136" s="418"/>
      <c r="AC136" s="420"/>
      <c r="AD136" s="667"/>
      <c r="AE136" s="651"/>
      <c r="AF136" s="421"/>
      <c r="AG136" s="418"/>
      <c r="AH136" s="418"/>
      <c r="AI136" s="652"/>
    </row>
    <row r="137" spans="1:207">
      <c r="A137" s="261"/>
      <c r="B137" s="8"/>
      <c r="C137" s="8"/>
      <c r="D137" s="8"/>
      <c r="E137" s="266"/>
      <c r="F137" s="267"/>
      <c r="G137" s="321"/>
      <c r="H137" s="7"/>
      <c r="I137" s="8"/>
      <c r="J137" s="8" t="str">
        <f t="shared" ref="J137:J140" si="144">IF(ISERROR(W137*X137),"",W137*X137)</f>
        <v/>
      </c>
      <c r="K137" s="14" t="str">
        <f>IF(ISERROR(VLOOKUP(Y137,'Directive OSH09 (FR)'!$T$6:$U$10,2,FALSE)),"",VLOOKUP(Y137,'Directive OSH09 (FR)'!$T$6:$U$10,2,FALSE))</f>
        <v/>
      </c>
      <c r="L137" s="126"/>
      <c r="M137" s="127"/>
      <c r="N137" s="27"/>
      <c r="O137" s="27"/>
      <c r="P137" s="27"/>
      <c r="Q137" s="57"/>
      <c r="R137" s="35"/>
      <c r="S137" s="7">
        <f t="shared" si="143"/>
        <v>0</v>
      </c>
      <c r="T137" s="35">
        <f t="shared" si="143"/>
        <v>0</v>
      </c>
      <c r="U137" s="3">
        <f t="shared" ref="U137:U140" si="145">IF(A137="",0,IF(Q$127="",1,IF(Q$127+$U$85*365&lt;$U$1,1,0)))</f>
        <v>0</v>
      </c>
      <c r="V137" s="163">
        <f t="shared" ref="V137:V140" si="146">IF(A137="",0,IF(Q$127="",1,IF(Q$127+$V$85*365&lt;$U$1,1,0)))</f>
        <v>0</v>
      </c>
      <c r="W137" s="162" t="str">
        <f>IF(ISERROR(VLOOKUP(H137,'Directive OSH09 (FR)'!$O$6:$P$10,2,FALSE)),"",VLOOKUP(H137,'Directive OSH09 (FR)'!$O$6:$P$10,2,FALSE))</f>
        <v/>
      </c>
      <c r="X137" s="3" t="str">
        <f>IF(ISERROR(VLOOKUP(I137,'Directive OSH09 (FR)'!$O$13:$P$17,2,FALSE)),"",VLOOKUP(I137,'Directive OSH09 (FR)'!$O$13:$P$17,2,FALSE))</f>
        <v/>
      </c>
      <c r="Y137" s="3" t="str">
        <f t="shared" ref="Y137:Y140" si="147">IF(J137="","",IF(J137&gt;=161,5,IF(J137&gt;=65,4,IF(J137&gt;=20,3,IF(J137&gt;=9,2,1)))))</f>
        <v/>
      </c>
      <c r="Z137" s="417"/>
      <c r="AA137" s="418"/>
      <c r="AB137" s="418"/>
      <c r="AC137" s="420"/>
      <c r="AD137" s="667"/>
      <c r="AE137" s="651"/>
      <c r="AF137" s="421"/>
      <c r="AG137" s="418"/>
      <c r="AH137" s="418"/>
      <c r="AI137" s="652"/>
    </row>
    <row r="138" spans="1:207" s="524" customFormat="1" ht="12.6" customHeight="1">
      <c r="A138" s="261"/>
      <c r="B138" s="8"/>
      <c r="C138" s="8"/>
      <c r="D138" s="8"/>
      <c r="E138" s="266"/>
      <c r="F138" s="267"/>
      <c r="G138" s="321"/>
      <c r="H138" s="7"/>
      <c r="I138" s="8"/>
      <c r="J138" s="8" t="str">
        <f t="shared" si="144"/>
        <v/>
      </c>
      <c r="K138" s="14" t="str">
        <f>IF(ISERROR(VLOOKUP(Y138,'Directive OSH09 (FR)'!$T$6:$U$10,2,FALSE)),"",VLOOKUP(Y138,'Directive OSH09 (FR)'!$T$6:$U$10,2,FALSE))</f>
        <v/>
      </c>
      <c r="L138" s="126"/>
      <c r="M138" s="127"/>
      <c r="N138" s="27"/>
      <c r="O138" s="27"/>
      <c r="P138" s="27"/>
      <c r="Q138" s="57"/>
      <c r="R138" s="35"/>
      <c r="S138" s="7">
        <f t="shared" si="143"/>
        <v>0</v>
      </c>
      <c r="T138" s="35">
        <f t="shared" si="143"/>
        <v>0</v>
      </c>
      <c r="U138" s="3">
        <f t="shared" si="145"/>
        <v>0</v>
      </c>
      <c r="V138" s="163">
        <f t="shared" si="146"/>
        <v>0</v>
      </c>
      <c r="W138" s="162" t="str">
        <f>IF(ISERROR(VLOOKUP(H138,'Directive OSH09 (FR)'!$O$6:$P$10,2,FALSE)),"",VLOOKUP(H138,'Directive OSH09 (FR)'!$O$6:$P$10,2,FALSE))</f>
        <v/>
      </c>
      <c r="X138" s="3" t="str">
        <f>IF(ISERROR(VLOOKUP(I138,'Directive OSH09 (FR)'!$O$13:$P$17,2,FALSE)),"",VLOOKUP(I138,'Directive OSH09 (FR)'!$O$13:$P$17,2,FALSE))</f>
        <v/>
      </c>
      <c r="Y138" s="3" t="str">
        <f t="shared" si="147"/>
        <v/>
      </c>
      <c r="Z138" s="417"/>
      <c r="AA138" s="418"/>
      <c r="AB138" s="418"/>
      <c r="AC138" s="420"/>
      <c r="AD138" s="667"/>
      <c r="AE138" s="651"/>
      <c r="AF138" s="421"/>
      <c r="AG138" s="418"/>
      <c r="AH138" s="418"/>
      <c r="AI138" s="652"/>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290"/>
      <c r="DM138" s="290"/>
      <c r="DN138" s="290"/>
      <c r="DO138" s="290"/>
      <c r="DP138" s="290"/>
      <c r="DQ138" s="290"/>
      <c r="DR138" s="290"/>
      <c r="DS138" s="290"/>
      <c r="DT138" s="290"/>
      <c r="DU138" s="290"/>
      <c r="DV138" s="290"/>
      <c r="DW138" s="290"/>
      <c r="DX138" s="290"/>
      <c r="DY138" s="290"/>
      <c r="DZ138" s="290"/>
      <c r="EA138" s="290"/>
      <c r="EB138" s="290"/>
      <c r="EC138" s="290"/>
      <c r="ED138" s="290"/>
      <c r="EE138" s="290"/>
      <c r="EF138" s="290"/>
      <c r="EG138" s="290"/>
      <c r="EH138" s="290"/>
      <c r="EI138" s="290"/>
      <c r="EJ138" s="290"/>
      <c r="EK138" s="290"/>
      <c r="EL138" s="290"/>
      <c r="EM138" s="290"/>
      <c r="EN138" s="290"/>
      <c r="EO138" s="290"/>
      <c r="EP138" s="290"/>
      <c r="EQ138" s="290"/>
      <c r="ER138" s="290"/>
      <c r="ES138" s="290"/>
      <c r="ET138" s="290"/>
      <c r="EU138" s="290"/>
      <c r="EV138" s="290"/>
      <c r="EW138" s="290"/>
      <c r="EX138" s="290"/>
      <c r="EY138" s="290"/>
      <c r="EZ138" s="290"/>
      <c r="FA138" s="290"/>
      <c r="FB138" s="290"/>
      <c r="FC138" s="290"/>
      <c r="FD138" s="290"/>
      <c r="FE138" s="290"/>
      <c r="FF138" s="290"/>
      <c r="FG138" s="290"/>
      <c r="FH138" s="290"/>
      <c r="FI138" s="290"/>
      <c r="FJ138" s="290"/>
      <c r="FK138" s="290"/>
      <c r="FL138" s="290"/>
      <c r="FM138" s="290"/>
      <c r="FN138" s="290"/>
      <c r="FO138" s="290"/>
      <c r="FP138" s="290"/>
      <c r="FQ138" s="290"/>
      <c r="FR138" s="290"/>
      <c r="FS138" s="290"/>
      <c r="FT138" s="290"/>
      <c r="FU138" s="290"/>
      <c r="FV138" s="290"/>
      <c r="FW138" s="290"/>
      <c r="FX138" s="290"/>
      <c r="FY138" s="290"/>
      <c r="FZ138" s="290"/>
      <c r="GA138" s="290"/>
      <c r="GB138" s="290"/>
      <c r="GC138" s="290"/>
      <c r="GD138" s="290"/>
      <c r="GE138" s="290"/>
      <c r="GF138" s="290"/>
      <c r="GG138" s="290"/>
      <c r="GH138" s="290"/>
      <c r="GI138" s="290"/>
      <c r="GJ138" s="290"/>
      <c r="GK138" s="290"/>
      <c r="GL138" s="290"/>
      <c r="GM138" s="290"/>
      <c r="GN138" s="290"/>
      <c r="GO138" s="290"/>
      <c r="GP138" s="290"/>
      <c r="GQ138" s="290"/>
      <c r="GR138" s="290"/>
      <c r="GS138" s="290"/>
      <c r="GT138" s="290"/>
      <c r="GU138" s="290"/>
      <c r="GV138" s="290"/>
      <c r="GW138" s="290"/>
      <c r="GX138" s="290"/>
      <c r="GY138" s="290"/>
    </row>
    <row r="139" spans="1:207">
      <c r="A139" s="261"/>
      <c r="B139" s="8"/>
      <c r="C139" s="8"/>
      <c r="D139" s="8"/>
      <c r="E139" s="266"/>
      <c r="F139" s="267"/>
      <c r="G139" s="321"/>
      <c r="H139" s="7"/>
      <c r="I139" s="8"/>
      <c r="J139" s="8" t="str">
        <f t="shared" si="144"/>
        <v/>
      </c>
      <c r="K139" s="14" t="str">
        <f>IF(ISERROR(VLOOKUP(Y139,'Directive OSH09 (FR)'!$T$6:$U$10,2,FALSE)),"",VLOOKUP(Y139,'Directive OSH09 (FR)'!$T$6:$U$10,2,FALSE))</f>
        <v/>
      </c>
      <c r="L139" s="126"/>
      <c r="M139" s="127"/>
      <c r="N139" s="27"/>
      <c r="O139" s="27"/>
      <c r="P139" s="27"/>
      <c r="Q139" s="57"/>
      <c r="R139" s="35"/>
      <c r="S139" s="7">
        <f t="shared" si="143"/>
        <v>0</v>
      </c>
      <c r="T139" s="35">
        <f t="shared" si="143"/>
        <v>0</v>
      </c>
      <c r="U139" s="3">
        <f t="shared" si="145"/>
        <v>0</v>
      </c>
      <c r="V139" s="163">
        <f t="shared" si="146"/>
        <v>0</v>
      </c>
      <c r="W139" s="162" t="str">
        <f>IF(ISERROR(VLOOKUP(H139,'Directive OSH09 (FR)'!$O$6:$P$10,2,FALSE)),"",VLOOKUP(H139,'Directive OSH09 (FR)'!$O$6:$P$10,2,FALSE))</f>
        <v/>
      </c>
      <c r="X139" s="3" t="str">
        <f>IF(ISERROR(VLOOKUP(I139,'Directive OSH09 (FR)'!$O$13:$P$17,2,FALSE)),"",VLOOKUP(I139,'Directive OSH09 (FR)'!$O$13:$P$17,2,FALSE))</f>
        <v/>
      </c>
      <c r="Y139" s="3" t="str">
        <f t="shared" si="147"/>
        <v/>
      </c>
      <c r="Z139" s="417"/>
      <c r="AA139" s="418"/>
      <c r="AB139" s="418"/>
      <c r="AC139" s="420"/>
      <c r="AD139" s="667"/>
      <c r="AE139" s="651"/>
      <c r="AF139" s="421"/>
      <c r="AG139" s="418"/>
      <c r="AH139" s="418"/>
      <c r="AI139" s="652"/>
    </row>
    <row r="140" spans="1:207" ht="5.25" customHeight="1">
      <c r="A140" s="405"/>
      <c r="B140" s="62"/>
      <c r="C140" s="62"/>
      <c r="D140" s="62"/>
      <c r="E140" s="293"/>
      <c r="F140" s="282"/>
      <c r="G140" s="458"/>
      <c r="H140" s="61"/>
      <c r="I140" s="62"/>
      <c r="J140" s="62" t="str">
        <f t="shared" si="144"/>
        <v/>
      </c>
      <c r="K140" s="63" t="str">
        <f>IF(ISERROR(VLOOKUP(Y140,'Directive OSH09 (FR)'!$T$6:$U$10,2,FALSE)),"",VLOOKUP(Y140,'Directive OSH09 (FR)'!$T$6:$U$10,2,FALSE))</f>
        <v/>
      </c>
      <c r="L140" s="61"/>
      <c r="M140" s="64"/>
      <c r="N140" s="64"/>
      <c r="O140" s="64"/>
      <c r="P140" s="64"/>
      <c r="Q140" s="65"/>
      <c r="R140" s="66"/>
      <c r="S140" s="61">
        <f t="shared" si="143"/>
        <v>0</v>
      </c>
      <c r="T140" s="66">
        <f t="shared" si="143"/>
        <v>0</v>
      </c>
      <c r="U140" s="164">
        <f t="shared" si="145"/>
        <v>0</v>
      </c>
      <c r="V140" s="165">
        <f t="shared" si="146"/>
        <v>0</v>
      </c>
      <c r="W140" s="162" t="str">
        <f>IF(ISERROR(VLOOKUP(H140,'Directive OSH09 (FR)'!$O$6:$P$10,2,FALSE)),"",VLOOKUP(H140,'Directive OSH09 (FR)'!$O$6:$P$10,2,FALSE))</f>
        <v/>
      </c>
      <c r="X140" s="3" t="str">
        <f>IF(ISERROR(VLOOKUP(I140,'Directive OSH09 (FR)'!$O$13:$P$17,2,FALSE)),"",VLOOKUP(I140,'Directive OSH09 (FR)'!$O$13:$P$17,2,FALSE))</f>
        <v/>
      </c>
      <c r="Y140" s="3" t="str">
        <f t="shared" si="147"/>
        <v/>
      </c>
      <c r="Z140" s="417"/>
      <c r="AA140" s="418"/>
      <c r="AB140" s="418"/>
      <c r="AC140" s="420"/>
      <c r="AD140" s="667"/>
      <c r="AE140" s="651"/>
      <c r="AF140" s="421"/>
      <c r="AG140" s="418"/>
      <c r="AH140" s="418"/>
      <c r="AI140" s="652"/>
    </row>
    <row r="141" spans="1:207" ht="12.6" customHeight="1">
      <c r="A141" s="606" t="s">
        <v>296</v>
      </c>
      <c r="B141" s="398"/>
      <c r="C141" s="398"/>
      <c r="D141" s="398"/>
      <c r="E141" s="370"/>
      <c r="F141" s="371"/>
      <c r="G141" s="464"/>
      <c r="H141" s="412"/>
      <c r="I141" s="398"/>
      <c r="J141" s="398">
        <f>IF(SUM(J142:J149)=0,"",MAX(J142:J149))</f>
        <v>36</v>
      </c>
      <c r="K141" s="356" t="str">
        <f>IF(ISERROR(VLOOKUP(Y141,'Directive OSH09 (FR)'!$T$6:$U$10,2,FALSE)),"",VLOOKUP(Y141,'Directive OSH09 (FR)'!$T$6:$U$10,2,FALSE))</f>
        <v>3-Moderé</v>
      </c>
      <c r="L141" s="357" t="str">
        <f>IF(ISERROR(VLOOKUP($A141,Dangers!$B$4:$G$1001,4,FALSE)),"ERR",IF(ISBLANK(VLOOKUP($A141,Dangers!$B$4:$G$1001,4,FALSE)),"","Yes"))</f>
        <v/>
      </c>
      <c r="M141" s="358" t="str">
        <f>IF(ISERROR(VLOOKUP($A141,Dangers!$B$4:$G$1001,6,FALSE)),"ERR",IF(ISBLANK((VLOOKUP($A141,Dangers!$B$4:$G$1001,6,FALSE))),"","Yes"))</f>
        <v/>
      </c>
      <c r="N141" s="358"/>
      <c r="O141" s="358"/>
      <c r="P141" s="358"/>
      <c r="Q141" s="360" t="str">
        <f>IF(OR(L141="Yes",M141="Yes"),MAX(Q142:Q149),"")</f>
        <v/>
      </c>
      <c r="R141" s="361"/>
      <c r="S141" s="357">
        <f>IF(L141="Yes",IF(SUM(S142:S149)=0,0,1),2)</f>
        <v>2</v>
      </c>
      <c r="T141" s="361">
        <f>IF(M141="Yes",IF(SUM(T142:T149)=0,0,1),2)</f>
        <v>2</v>
      </c>
      <c r="U141" s="362">
        <v>3</v>
      </c>
      <c r="V141" s="363">
        <v>0</v>
      </c>
      <c r="W141" s="364" t="str">
        <f>IF(ISERROR(VLOOKUP(H141,'Directive OSH09 (FR)'!$O$6:$P$10,2,FALSE)),"",VLOOKUP(H141,'Directive OSH09 (FR)'!$O$6:$P$10,2,FALSE))</f>
        <v/>
      </c>
      <c r="X141" s="362" t="str">
        <f>IF(ISERROR(VLOOKUP(I141,'Directive OSH09 (FR)'!$O$13:$P$17,2,FALSE)),"",VLOOKUP(I141,'Directive OSH09 (FR)'!$O$13:$P$17,2,FALSE))</f>
        <v/>
      </c>
      <c r="Y141" s="362">
        <f>IF(J141="","",IF(J141&gt;=161,5,IF(J141&gt;=65,4,IF(J141&gt;=20,3,IF(J141&gt;=9,2,1)))))</f>
        <v>3</v>
      </c>
      <c r="Z141" s="357"/>
      <c r="AA141" s="372"/>
      <c r="AB141" s="372"/>
      <c r="AC141" s="674"/>
      <c r="AD141" s="686"/>
      <c r="AE141" s="680"/>
      <c r="AF141" s="373"/>
      <c r="AG141" s="372"/>
      <c r="AH141" s="372" t="str">
        <f>IF(SUM(AH142:AH149)=0,"",MAX(AH142:AH149))</f>
        <v/>
      </c>
      <c r="AI141" s="645"/>
      <c r="AJ141" s="517"/>
      <c r="AK141" s="517"/>
      <c r="AL141" s="517"/>
      <c r="AM141" s="517"/>
      <c r="AN141" s="517"/>
      <c r="AO141" s="517"/>
      <c r="AP141" s="517"/>
      <c r="AQ141" s="517"/>
      <c r="AR141" s="517"/>
      <c r="AS141" s="517"/>
      <c r="AT141" s="517"/>
      <c r="AU141" s="517"/>
      <c r="AV141" s="517"/>
      <c r="AW141" s="517"/>
      <c r="AX141" s="517"/>
      <c r="AY141" s="517"/>
      <c r="AZ141" s="517"/>
      <c r="BA141" s="517"/>
      <c r="BB141" s="517"/>
      <c r="BC141" s="517"/>
      <c r="BD141" s="517"/>
      <c r="BE141" s="517"/>
      <c r="BF141" s="517"/>
      <c r="BG141" s="517"/>
      <c r="BH141" s="517"/>
      <c r="BI141" s="517"/>
      <c r="BJ141" s="517"/>
      <c r="BK141" s="517"/>
      <c r="BL141" s="517"/>
      <c r="BM141" s="517"/>
      <c r="BN141" s="517"/>
      <c r="BO141" s="517"/>
      <c r="BP141" s="517"/>
      <c r="BQ141" s="517"/>
      <c r="BR141" s="517"/>
      <c r="BS141" s="517"/>
      <c r="BT141" s="517"/>
      <c r="BU141" s="517"/>
      <c r="BV141" s="517"/>
      <c r="BW141" s="517"/>
      <c r="BX141" s="517"/>
      <c r="BY141" s="517"/>
      <c r="BZ141" s="517"/>
      <c r="CA141" s="517"/>
      <c r="CB141" s="517"/>
      <c r="CC141" s="517"/>
      <c r="CD141" s="517"/>
      <c r="CE141" s="517"/>
      <c r="CF141" s="517"/>
      <c r="CG141" s="517"/>
      <c r="CH141" s="517"/>
      <c r="CI141" s="517"/>
      <c r="CJ141" s="517"/>
      <c r="CK141" s="517"/>
      <c r="CL141" s="517"/>
      <c r="CM141" s="517"/>
      <c r="CN141" s="517"/>
      <c r="CO141" s="517"/>
      <c r="CP141" s="517"/>
      <c r="CQ141" s="517"/>
      <c r="CR141" s="517"/>
      <c r="CS141" s="517"/>
      <c r="CT141" s="517"/>
      <c r="CU141" s="517"/>
      <c r="CV141" s="517"/>
      <c r="CW141" s="517"/>
      <c r="CX141" s="517"/>
      <c r="CY141" s="517"/>
      <c r="CZ141" s="517"/>
      <c r="DA141" s="517"/>
      <c r="DB141" s="517"/>
      <c r="DC141" s="517"/>
      <c r="DD141" s="517"/>
      <c r="DE141" s="517"/>
      <c r="DF141" s="517"/>
      <c r="DG141" s="517"/>
      <c r="DH141" s="517"/>
      <c r="DI141" s="517"/>
      <c r="DJ141" s="517"/>
      <c r="DK141" s="517"/>
      <c r="DL141" s="517"/>
      <c r="DM141" s="517"/>
      <c r="DN141" s="517"/>
      <c r="DO141" s="517"/>
      <c r="DP141" s="517"/>
      <c r="DQ141" s="517"/>
      <c r="DR141" s="517"/>
      <c r="DS141" s="517"/>
      <c r="DT141" s="517"/>
      <c r="DU141" s="517"/>
      <c r="DV141" s="517"/>
      <c r="DW141" s="517"/>
      <c r="DX141" s="517"/>
      <c r="DY141" s="517"/>
      <c r="DZ141" s="517"/>
      <c r="EA141" s="517"/>
      <c r="EB141" s="517"/>
      <c r="EC141" s="517"/>
      <c r="ED141" s="517"/>
      <c r="EE141" s="517"/>
      <c r="EF141" s="517"/>
      <c r="EG141" s="517"/>
      <c r="EH141" s="517"/>
      <c r="EI141" s="517"/>
      <c r="EJ141" s="517"/>
      <c r="EK141" s="517"/>
      <c r="EL141" s="517"/>
      <c r="EM141" s="517"/>
      <c r="EN141" s="517"/>
      <c r="EO141" s="517"/>
      <c r="EP141" s="517"/>
      <c r="EQ141" s="517"/>
      <c r="ER141" s="517"/>
      <c r="ES141" s="517"/>
      <c r="ET141" s="517"/>
      <c r="EU141" s="517"/>
      <c r="EV141" s="517"/>
      <c r="EW141" s="517"/>
      <c r="EX141" s="517"/>
      <c r="EY141" s="517"/>
      <c r="EZ141" s="517"/>
      <c r="FA141" s="517"/>
      <c r="FB141" s="517"/>
      <c r="FC141" s="517"/>
      <c r="FD141" s="517"/>
      <c r="FE141" s="517"/>
      <c r="FF141" s="517"/>
      <c r="FG141" s="517"/>
      <c r="FH141" s="517"/>
      <c r="FI141" s="517"/>
      <c r="FJ141" s="517"/>
      <c r="FK141" s="517"/>
      <c r="FL141" s="517"/>
      <c r="FM141" s="517"/>
      <c r="FN141" s="517"/>
      <c r="FO141" s="517"/>
      <c r="FP141" s="517"/>
      <c r="FQ141" s="517"/>
      <c r="FR141" s="517"/>
      <c r="FS141" s="517"/>
      <c r="FT141" s="517"/>
      <c r="FU141" s="517"/>
      <c r="FV141" s="517"/>
      <c r="FW141" s="517"/>
      <c r="FX141" s="517"/>
      <c r="FY141" s="517"/>
      <c r="FZ141" s="517"/>
      <c r="GA141" s="517"/>
      <c r="GB141" s="517"/>
      <c r="GC141" s="517"/>
      <c r="GD141" s="517"/>
      <c r="GE141" s="517"/>
      <c r="GF141" s="517"/>
      <c r="GG141" s="517"/>
      <c r="GH141" s="517"/>
      <c r="GI141" s="517"/>
      <c r="GJ141" s="517"/>
      <c r="GK141" s="517"/>
      <c r="GL141" s="517"/>
      <c r="GM141" s="517"/>
      <c r="GN141" s="517"/>
      <c r="GO141" s="517"/>
      <c r="GP141" s="517"/>
      <c r="GQ141" s="517"/>
      <c r="GR141" s="517"/>
      <c r="GS141" s="517"/>
      <c r="GT141" s="517"/>
      <c r="GU141" s="517"/>
      <c r="GV141" s="517"/>
      <c r="GW141" s="517"/>
      <c r="GX141" s="517"/>
      <c r="GY141" s="517"/>
    </row>
    <row r="142" spans="1:207" ht="63.75">
      <c r="A142" s="261" t="s">
        <v>524</v>
      </c>
      <c r="B142" s="255" t="s">
        <v>584</v>
      </c>
      <c r="C142" s="8" t="s">
        <v>585</v>
      </c>
      <c r="D142" s="255" t="s">
        <v>586</v>
      </c>
      <c r="E142" s="266" t="s">
        <v>39</v>
      </c>
      <c r="F142" s="267">
        <v>6</v>
      </c>
      <c r="G142" s="321" t="s">
        <v>587</v>
      </c>
      <c r="H142" s="7" t="s">
        <v>35</v>
      </c>
      <c r="I142" s="8" t="s">
        <v>48</v>
      </c>
      <c r="J142" s="8">
        <f>IF(ISERROR(W142*X142),"",W142*X142)</f>
        <v>16</v>
      </c>
      <c r="K142" s="14" t="str">
        <f>IF(ISERROR(VLOOKUP(Y142,'Directive OSH09 (FR)'!$T$6:$U$10,2,FALSE)),"",VLOOKUP(Y142,'Directive OSH09 (FR)'!$T$6:$U$10,2,FALSE))</f>
        <v>2-Tolérable</v>
      </c>
      <c r="L142" s="126"/>
      <c r="M142" s="127"/>
      <c r="N142" s="27"/>
      <c r="O142" s="27"/>
      <c r="P142" s="27"/>
      <c r="Q142" s="57"/>
      <c r="R142" s="35"/>
      <c r="S142" s="7">
        <f t="shared" ref="S142:T149" si="148">U142</f>
        <v>1</v>
      </c>
      <c r="T142" s="35">
        <f t="shared" si="148"/>
        <v>1</v>
      </c>
      <c r="U142" s="3">
        <f t="shared" ref="U142:U149" si="149">IF(A142="",0,IF(Q$142="",1,IF(Q$142+$U$90*365&lt;$U$1,1,0)))</f>
        <v>1</v>
      </c>
      <c r="V142" s="163">
        <f t="shared" ref="V142:V149" si="150">IF(A142="",0,IF(Q$142="",1,IF(Q$142+$V$90*365&lt;$U$1,1,0)))</f>
        <v>1</v>
      </c>
      <c r="W142" s="162">
        <f>IF(ISERROR(VLOOKUP(H142,'Directive OSH09 (FR)'!$O$6:$P$10,2,FALSE)),"",VLOOKUP(H142,'Directive OSH09 (FR)'!$O$6:$P$10,2,FALSE))</f>
        <v>2</v>
      </c>
      <c r="X142" s="3">
        <f>IF(ISERROR(VLOOKUP(I142,'Directive OSH09 (FR)'!$O$13:$P$17,2,FALSE)),"",VLOOKUP(I142,'Directive OSH09 (FR)'!$O$13:$P$17,2,FALSE))</f>
        <v>8</v>
      </c>
      <c r="Y142" s="3">
        <f>IF(J142="","",IF(J142&gt;=161,5,IF(J142&gt;=65,4,IF(J142&gt;=20,3,IF(J142&gt;=9,2,1)))))</f>
        <v>2</v>
      </c>
      <c r="Z142" s="196"/>
      <c r="AA142" s="418"/>
      <c r="AB142" s="418"/>
      <c r="AC142" s="420"/>
      <c r="AD142" s="667"/>
      <c r="AE142" s="651"/>
      <c r="AF142" s="314"/>
      <c r="AG142" s="8"/>
      <c r="AH142" s="8">
        <f>IF(ISERROR(AU142*AV142),"",AU142*AV142)</f>
        <v>0</v>
      </c>
      <c r="AI142" s="653"/>
    </row>
    <row r="143" spans="1:207" ht="38.25">
      <c r="A143" s="261" t="s">
        <v>442</v>
      </c>
      <c r="B143" s="255" t="s">
        <v>505</v>
      </c>
      <c r="C143" s="8" t="s">
        <v>588</v>
      </c>
      <c r="D143" s="255" t="s">
        <v>507</v>
      </c>
      <c r="E143" s="266" t="s">
        <v>36</v>
      </c>
      <c r="F143" s="267">
        <v>6</v>
      </c>
      <c r="G143" s="321" t="s">
        <v>508</v>
      </c>
      <c r="H143" s="7" t="s">
        <v>35</v>
      </c>
      <c r="I143" s="8" t="s">
        <v>48</v>
      </c>
      <c r="J143" s="8">
        <f>IF(ISERROR(W143*X143),"",W143*X143)</f>
        <v>16</v>
      </c>
      <c r="K143" s="14" t="str">
        <f>IF(ISERROR(VLOOKUP(Y143,'Directive OSH09 (FR)'!$T$6:$U$10,2,FALSE)),"",VLOOKUP(Y143,'Directive OSH09 (FR)'!$T$6:$U$10,2,FALSE))</f>
        <v>2-Tolérable</v>
      </c>
      <c r="L143" s="126"/>
      <c r="M143" s="127"/>
      <c r="N143" s="27"/>
      <c r="O143" s="27"/>
      <c r="P143" s="27"/>
      <c r="Q143" s="57"/>
      <c r="R143" s="35"/>
      <c r="S143" s="7">
        <f t="shared" si="148"/>
        <v>1</v>
      </c>
      <c r="T143" s="35">
        <f t="shared" si="148"/>
        <v>1</v>
      </c>
      <c r="U143" s="3">
        <f t="shared" si="149"/>
        <v>1</v>
      </c>
      <c r="V143" s="163">
        <f t="shared" si="150"/>
        <v>1</v>
      </c>
      <c r="W143" s="162">
        <f>IF(ISERROR(VLOOKUP(H143,'Directive OSH09 (FR)'!$O$6:$P$10,2,FALSE)),"",VLOOKUP(H143,'Directive OSH09 (FR)'!$O$6:$P$10,2,FALSE))</f>
        <v>2</v>
      </c>
      <c r="X143" s="3">
        <f>IF(ISERROR(VLOOKUP(I143,'Directive OSH09 (FR)'!$O$13:$P$17,2,FALSE)),"",VLOOKUP(I143,'Directive OSH09 (FR)'!$O$13:$P$17,2,FALSE))</f>
        <v>8</v>
      </c>
      <c r="Y143" s="3">
        <f t="shared" ref="Y143" si="151">IF(J143="","",IF(J143&gt;=161,5,IF(J143&gt;=65,4,IF(J143&gt;=20,3,IF(J143&gt;=9,2,1)))))</f>
        <v>2</v>
      </c>
      <c r="Z143" s="210"/>
      <c r="AA143" s="418"/>
      <c r="AB143" s="418"/>
      <c r="AC143" s="420"/>
      <c r="AD143" s="667"/>
      <c r="AE143" s="651"/>
      <c r="AF143" s="314"/>
      <c r="AG143" s="255"/>
      <c r="AH143" s="8">
        <f t="shared" ref="AH143" si="152">IF(ISERROR(AU143*AV143),"",AU143*AV143)</f>
        <v>0</v>
      </c>
      <c r="AI143" s="653"/>
    </row>
    <row r="144" spans="1:207" ht="99.95" customHeight="1">
      <c r="A144" s="261" t="s">
        <v>589</v>
      </c>
      <c r="B144" s="255" t="s">
        <v>590</v>
      </c>
      <c r="C144" s="255" t="s">
        <v>591</v>
      </c>
      <c r="D144" s="255" t="s">
        <v>592</v>
      </c>
      <c r="E144" s="266" t="s">
        <v>36</v>
      </c>
      <c r="F144" s="267">
        <v>6</v>
      </c>
      <c r="G144" s="321" t="s">
        <v>587</v>
      </c>
      <c r="H144" s="7" t="s">
        <v>35</v>
      </c>
      <c r="I144" s="8" t="s">
        <v>47</v>
      </c>
      <c r="J144" s="8">
        <f t="shared" ref="J144:J145" si="153">IF(ISERROR(W144*X144),"",W144*X144)</f>
        <v>8</v>
      </c>
      <c r="K144" s="14" t="str">
        <f>IF(ISERROR(VLOOKUP(Y144,'Directive OSH09 (FR)'!$T$6:$U$10,2,FALSE)),"",VLOOKUP(Y144,'Directive OSH09 (FR)'!$T$6:$U$10,2,FALSE))</f>
        <v>1-Negligeable</v>
      </c>
      <c r="L144" s="126"/>
      <c r="M144" s="127"/>
      <c r="N144" s="27"/>
      <c r="O144" s="27"/>
      <c r="P144" s="27"/>
      <c r="Q144" s="57"/>
      <c r="R144" s="35"/>
      <c r="S144" s="7">
        <f t="shared" si="148"/>
        <v>1</v>
      </c>
      <c r="T144" s="35">
        <f t="shared" si="148"/>
        <v>1</v>
      </c>
      <c r="U144" s="3">
        <f t="shared" si="149"/>
        <v>1</v>
      </c>
      <c r="V144" s="163">
        <f t="shared" si="150"/>
        <v>1</v>
      </c>
      <c r="W144" s="162">
        <f>IF(ISERROR(VLOOKUP(H144,'Directive OSH09 (FR)'!$O$6:$P$10,2,FALSE)),"",VLOOKUP(H144,'Directive OSH09 (FR)'!$O$6:$P$10,2,FALSE))</f>
        <v>2</v>
      </c>
      <c r="X144" s="3">
        <f>IF(ISERROR(VLOOKUP(I144,'Directive OSH09 (FR)'!$O$13:$P$17,2,FALSE)),"",VLOOKUP(I144,'Directive OSH09 (FR)'!$O$13:$P$17,2,FALSE))</f>
        <v>4</v>
      </c>
      <c r="Y144" s="3">
        <f>IF(J144="","",IF(J144&gt;=161,5,IF(J144&gt;=65,4,IF(J144&gt;=20,3,IF(J144&gt;=9,2,1)))))</f>
        <v>1</v>
      </c>
      <c r="Z144" s="210"/>
      <c r="AA144" s="418"/>
      <c r="AB144" s="418"/>
      <c r="AC144" s="420"/>
      <c r="AD144" s="667"/>
      <c r="AE144" s="651"/>
      <c r="AF144" s="314"/>
      <c r="AG144" s="8"/>
      <c r="AH144" s="8"/>
      <c r="AI144" s="648"/>
    </row>
    <row r="145" spans="1:35" ht="112.5" customHeight="1">
      <c r="A145" s="261" t="s">
        <v>589</v>
      </c>
      <c r="B145" s="255" t="s">
        <v>593</v>
      </c>
      <c r="C145" s="8" t="s">
        <v>594</v>
      </c>
      <c r="D145" s="442" t="s">
        <v>595</v>
      </c>
      <c r="E145" s="266" t="s">
        <v>39</v>
      </c>
      <c r="F145" s="267">
        <v>6</v>
      </c>
      <c r="G145" s="321" t="s">
        <v>587</v>
      </c>
      <c r="H145" s="7" t="s">
        <v>35</v>
      </c>
      <c r="I145" s="8" t="s">
        <v>49</v>
      </c>
      <c r="J145" s="8">
        <f t="shared" si="153"/>
        <v>36</v>
      </c>
      <c r="K145" s="14" t="str">
        <f>IF(ISERROR(VLOOKUP(Y145,'Directive OSH09 (FR)'!$T$6:$U$10,2,FALSE)),"",VLOOKUP(Y145,'Directive OSH09 (FR)'!$T$6:$U$10,2,FALSE))</f>
        <v>3-Moderé</v>
      </c>
      <c r="L145" s="126"/>
      <c r="M145" s="127"/>
      <c r="N145" s="27"/>
      <c r="O145" s="27"/>
      <c r="P145" s="27"/>
      <c r="Q145" s="57"/>
      <c r="R145" s="35"/>
      <c r="S145" s="7">
        <f t="shared" si="148"/>
        <v>1</v>
      </c>
      <c r="T145" s="35">
        <f t="shared" si="148"/>
        <v>1</v>
      </c>
      <c r="U145" s="3">
        <f t="shared" si="149"/>
        <v>1</v>
      </c>
      <c r="V145" s="163">
        <f t="shared" si="150"/>
        <v>1</v>
      </c>
      <c r="W145" s="162">
        <f>IF(ISERROR(VLOOKUP(H145,'Directive OSH09 (FR)'!$O$6:$P$10,2,FALSE)),"",VLOOKUP(H145,'Directive OSH09 (FR)'!$O$6:$P$10,2,FALSE))</f>
        <v>2</v>
      </c>
      <c r="X145" s="3">
        <f>IF(ISERROR(VLOOKUP(I145,'Directive OSH09 (FR)'!$O$13:$P$17,2,FALSE)),"",VLOOKUP(I145,'Directive OSH09 (FR)'!$O$13:$P$17,2,FALSE))</f>
        <v>18</v>
      </c>
      <c r="Y145" s="3">
        <f>IF(J145="","",IF(J145&gt;=161,5,IF(J145&gt;=65,4,IF(J145&gt;=20,3,IF(J145&gt;=9,2,1)))))</f>
        <v>3</v>
      </c>
      <c r="Z145" s="210"/>
      <c r="AA145" s="178" t="s">
        <v>596</v>
      </c>
      <c r="AB145" s="418"/>
      <c r="AC145" s="420"/>
      <c r="AD145" s="667"/>
      <c r="AE145" s="651"/>
      <c r="AF145" s="314"/>
      <c r="AG145" s="8"/>
      <c r="AH145" s="8"/>
      <c r="AI145" s="653"/>
    </row>
    <row r="146" spans="1:35" ht="150" customHeight="1">
      <c r="A146" s="261"/>
      <c r="B146" s="8" t="s">
        <v>597</v>
      </c>
      <c r="C146" s="8" t="s">
        <v>598</v>
      </c>
      <c r="D146" s="255" t="s">
        <v>599</v>
      </c>
      <c r="E146" s="266" t="s">
        <v>36</v>
      </c>
      <c r="F146" s="267">
        <v>6</v>
      </c>
      <c r="G146" s="321" t="s">
        <v>587</v>
      </c>
      <c r="H146" s="7" t="s">
        <v>35</v>
      </c>
      <c r="I146" s="8" t="s">
        <v>48</v>
      </c>
      <c r="J146" s="8">
        <f>IF(ISERROR(W146*X146),"",W146*X146)</f>
        <v>16</v>
      </c>
      <c r="K146" s="14" t="str">
        <f>IF(ISERROR(VLOOKUP(Y146,'Directive OSH09 (FR)'!$T$6:$U$10,2,FALSE)),"",VLOOKUP(Y146,'Directive OSH09 (FR)'!$T$6:$U$10,2,FALSE))</f>
        <v>2-Tolérable</v>
      </c>
      <c r="L146" s="126"/>
      <c r="M146" s="127"/>
      <c r="N146" s="27"/>
      <c r="O146" s="27"/>
      <c r="P146" s="27"/>
      <c r="Q146" s="57"/>
      <c r="R146" s="35"/>
      <c r="S146" s="7">
        <f t="shared" si="148"/>
        <v>0</v>
      </c>
      <c r="T146" s="35">
        <f t="shared" si="148"/>
        <v>0</v>
      </c>
      <c r="U146" s="3">
        <f t="shared" si="149"/>
        <v>0</v>
      </c>
      <c r="V146" s="163">
        <f t="shared" si="150"/>
        <v>0</v>
      </c>
      <c r="W146" s="162">
        <f>IF(ISERROR(VLOOKUP(H146,'Directive OSH09 (FR)'!$O$6:$P$10,2,FALSE)),"",VLOOKUP(H146,'Directive OSH09 (FR)'!$O$6:$P$10,2,FALSE))</f>
        <v>2</v>
      </c>
      <c r="X146" s="3">
        <f>IF(ISERROR(VLOOKUP(I146,'Directive OSH09 (FR)'!$O$13:$P$17,2,FALSE)),"",VLOOKUP(I146,'Directive OSH09 (FR)'!$O$13:$P$17,2,FALSE))</f>
        <v>8</v>
      </c>
      <c r="Y146" s="3">
        <f>IF(J146="","",IF(J146&gt;=161,5,IF(J146&gt;=65,4,IF(J146&gt;=20,3,IF(J146&gt;=9,2,1)))))</f>
        <v>2</v>
      </c>
      <c r="Z146" s="196" t="s">
        <v>600</v>
      </c>
      <c r="AA146" s="418"/>
      <c r="AB146" s="418"/>
      <c r="AC146" s="420"/>
      <c r="AD146" s="667"/>
      <c r="AE146" s="651"/>
      <c r="AF146" s="314"/>
      <c r="AG146" s="8"/>
      <c r="AH146" s="8">
        <f>IF(ISERROR(AU146*AV146),"",AU146*AV146)</f>
        <v>0</v>
      </c>
      <c r="AI146" s="653"/>
    </row>
    <row r="147" spans="1:35" ht="150" customHeight="1">
      <c r="A147" s="261"/>
      <c r="B147" s="8" t="s">
        <v>601</v>
      </c>
      <c r="C147" s="8" t="s">
        <v>602</v>
      </c>
      <c r="D147" s="255" t="s">
        <v>603</v>
      </c>
      <c r="E147" s="266" t="s">
        <v>36</v>
      </c>
      <c r="F147" s="267">
        <v>6</v>
      </c>
      <c r="G147" s="321" t="s">
        <v>587</v>
      </c>
      <c r="H147" s="7" t="s">
        <v>35</v>
      </c>
      <c r="I147" s="8" t="s">
        <v>48</v>
      </c>
      <c r="J147" s="8">
        <f>IF(ISERROR(W147*X147),"",W147*X147)</f>
        <v>16</v>
      </c>
      <c r="K147" s="14" t="str">
        <f>IF(ISERROR(VLOOKUP(Y147,'Directive OSH09 (FR)'!$T$6:$U$10,2,FALSE)),"",VLOOKUP(Y147,'Directive OSH09 (FR)'!$T$6:$U$10,2,FALSE))</f>
        <v>2-Tolérable</v>
      </c>
      <c r="L147" s="126"/>
      <c r="M147" s="127"/>
      <c r="N147" s="27"/>
      <c r="O147" s="27"/>
      <c r="P147" s="27"/>
      <c r="Q147" s="57"/>
      <c r="R147" s="35"/>
      <c r="S147" s="7">
        <f t="shared" si="148"/>
        <v>0</v>
      </c>
      <c r="T147" s="35">
        <f t="shared" si="148"/>
        <v>0</v>
      </c>
      <c r="U147" s="3">
        <f t="shared" si="149"/>
        <v>0</v>
      </c>
      <c r="V147" s="163">
        <f t="shared" si="150"/>
        <v>0</v>
      </c>
      <c r="W147" s="162">
        <f>IF(ISERROR(VLOOKUP(H147,'Directive OSH09 (FR)'!$O$6:$P$10,2,FALSE)),"",VLOOKUP(H147,'Directive OSH09 (FR)'!$O$6:$P$10,2,FALSE))</f>
        <v>2</v>
      </c>
      <c r="X147" s="3">
        <f>IF(ISERROR(VLOOKUP(I147,'Directive OSH09 (FR)'!$O$13:$P$17,2,FALSE)),"",VLOOKUP(I147,'Directive OSH09 (FR)'!$O$13:$P$17,2,FALSE))</f>
        <v>8</v>
      </c>
      <c r="Y147" s="3">
        <f>IF(J147="","",IF(J147&gt;=161,5,IF(J147&gt;=65,4,IF(J147&gt;=20,3,IF(J147&gt;=9,2,1)))))</f>
        <v>2</v>
      </c>
      <c r="Z147" s="196" t="s">
        <v>568</v>
      </c>
      <c r="AA147" s="418"/>
      <c r="AB147" s="418"/>
      <c r="AC147" s="420"/>
      <c r="AD147" s="667"/>
      <c r="AE147" s="651"/>
      <c r="AF147" s="314"/>
      <c r="AG147" s="8"/>
      <c r="AH147" s="8"/>
      <c r="AI147" s="652"/>
    </row>
    <row r="148" spans="1:35" ht="101.25" customHeight="1">
      <c r="A148" s="261"/>
      <c r="B148" s="8" t="s">
        <v>604</v>
      </c>
      <c r="C148" s="255" t="s">
        <v>605</v>
      </c>
      <c r="D148" s="255" t="s">
        <v>606</v>
      </c>
      <c r="E148" s="266" t="s">
        <v>33</v>
      </c>
      <c r="F148" s="267">
        <v>6</v>
      </c>
      <c r="G148" s="321" t="s">
        <v>508</v>
      </c>
      <c r="H148" s="7" t="s">
        <v>35</v>
      </c>
      <c r="I148" s="8" t="s">
        <v>49</v>
      </c>
      <c r="J148" s="8">
        <f>IF(ISERROR(W148*X148),"",W148*X148)</f>
        <v>36</v>
      </c>
      <c r="K148" s="14" t="str">
        <f>IF(ISERROR(VLOOKUP(Y148,'Directive OSH09 (FR)'!$T$6:$U$10,2,FALSE)),"",VLOOKUP(Y148,'Directive OSH09 (FR)'!$T$6:$U$10,2,FALSE))</f>
        <v>3-Moderé</v>
      </c>
      <c r="L148" s="126"/>
      <c r="M148" s="127"/>
      <c r="N148" s="27"/>
      <c r="O148" s="27"/>
      <c r="P148" s="27"/>
      <c r="Q148" s="57"/>
      <c r="R148" s="35"/>
      <c r="S148" s="7">
        <f t="shared" si="148"/>
        <v>0</v>
      </c>
      <c r="T148" s="35">
        <f t="shared" si="148"/>
        <v>0</v>
      </c>
      <c r="U148" s="3">
        <f>IF(A148="",0,IF(Q$137="",1,IF(Q$137+$U$89*365&lt;$U$1,1,0)))</f>
        <v>0</v>
      </c>
      <c r="V148" s="163">
        <f>IF(A148="",0,IF(Q$137="",1,IF(Q$137+$V$89*365&lt;$U$1,1,0)))</f>
        <v>0</v>
      </c>
      <c r="W148" s="162">
        <f>IF(ISERROR(VLOOKUP(H148,'Directive OSH09 (FR)'!$O$6:$P$10,2,FALSE)),"",VLOOKUP(H148,'Directive OSH09 (FR)'!$O$6:$P$10,2,FALSE))</f>
        <v>2</v>
      </c>
      <c r="X148" s="3">
        <f>IF(ISERROR(VLOOKUP(I148,'Directive OSH09 (FR)'!$O$13:$P$17,2,FALSE)),"",VLOOKUP(I148,'Directive OSH09 (FR)'!$O$13:$P$17,2,FALSE))</f>
        <v>18</v>
      </c>
      <c r="Y148" s="3">
        <f>IF(J148="","",IF(J148&gt;=161,5,IF(J148&gt;=65,4,IF(J148&gt;=20,3,IF(J148&gt;=9,2,1)))))</f>
        <v>3</v>
      </c>
      <c r="Z148" s="417"/>
      <c r="AA148" s="418"/>
      <c r="AB148" s="418"/>
      <c r="AC148" s="420"/>
      <c r="AD148" s="667"/>
      <c r="AE148" s="651"/>
      <c r="AF148" s="421"/>
      <c r="AG148" s="418"/>
      <c r="AH148" s="418"/>
      <c r="AI148" s="652"/>
    </row>
    <row r="149" spans="1:35" ht="5.25" customHeight="1">
      <c r="A149" s="405"/>
      <c r="B149" s="62"/>
      <c r="C149" s="62"/>
      <c r="D149" s="62"/>
      <c r="E149" s="293"/>
      <c r="F149" s="282"/>
      <c r="G149" s="458"/>
      <c r="H149" s="61"/>
      <c r="I149" s="62"/>
      <c r="J149" s="62" t="str">
        <f t="shared" ref="J149" si="154">IF(ISERROR(W149*X149),"",W149*X149)</f>
        <v/>
      </c>
      <c r="K149" s="63" t="str">
        <f>IF(ISERROR(VLOOKUP(Y149,'Directive OSH09 (FR)'!$T$6:$U$10,2,FALSE)),"",VLOOKUP(Y149,'Directive OSH09 (FR)'!$T$6:$U$10,2,FALSE))</f>
        <v/>
      </c>
      <c r="L149" s="61"/>
      <c r="M149" s="64"/>
      <c r="N149" s="64"/>
      <c r="O149" s="64"/>
      <c r="P149" s="64"/>
      <c r="Q149" s="65"/>
      <c r="R149" s="66"/>
      <c r="S149" s="61">
        <f t="shared" si="148"/>
        <v>0</v>
      </c>
      <c r="T149" s="66">
        <f t="shared" si="148"/>
        <v>0</v>
      </c>
      <c r="U149" s="164">
        <f t="shared" si="149"/>
        <v>0</v>
      </c>
      <c r="V149" s="165">
        <f t="shared" si="150"/>
        <v>0</v>
      </c>
      <c r="W149" s="162" t="str">
        <f>IF(ISERROR(VLOOKUP(H149,'Directive OSH09 (FR)'!$O$6:$P$10,2,FALSE)),"",VLOOKUP(H149,'Directive OSH09 (FR)'!$O$6:$P$10,2,FALSE))</f>
        <v/>
      </c>
      <c r="X149" s="3" t="str">
        <f>IF(ISERROR(VLOOKUP(I149,'Directive OSH09 (FR)'!$O$13:$P$17,2,FALSE)),"",VLOOKUP(I149,'Directive OSH09 (FR)'!$O$13:$P$17,2,FALSE))</f>
        <v/>
      </c>
      <c r="Y149" s="3" t="str">
        <f t="shared" ref="Y149" si="155">IF(J149="","",IF(J149&gt;=161,5,IF(J149&gt;=65,4,IF(J149&gt;=20,3,IF(J149&gt;=9,2,1)))))</f>
        <v/>
      </c>
      <c r="Z149" s="626"/>
      <c r="AA149" s="627"/>
      <c r="AB149" s="627"/>
      <c r="AC149" s="711"/>
      <c r="AD149" s="714"/>
      <c r="AE149" s="712"/>
      <c r="AF149" s="628"/>
      <c r="AG149" s="627"/>
      <c r="AH149" s="627">
        <f t="shared" ref="AH149" si="156">IF(ISERROR(AU149*AV149),"",AU149*AV149)</f>
        <v>0</v>
      </c>
      <c r="AI149" s="713"/>
    </row>
    <row r="150" spans="1:35" ht="12.75" customHeight="1">
      <c r="A150" s="523" t="s">
        <v>297</v>
      </c>
      <c r="B150" s="391"/>
      <c r="C150" s="391"/>
      <c r="D150" s="391"/>
      <c r="E150" s="292"/>
      <c r="F150" s="281"/>
      <c r="G150" s="457"/>
      <c r="H150" s="454"/>
      <c r="I150" s="391"/>
      <c r="J150" s="391">
        <f>IF(SUM(J151:J159)=0,"",MAX(J151:J159))</f>
        <v>36</v>
      </c>
      <c r="K150" s="24" t="str">
        <f>IF(ISERROR(VLOOKUP(Y150,'Directive OSH09 (FR)'!$T$6:$U$10,2,FALSE)),"",VLOOKUP(Y150,'Directive OSH09 (FR)'!$T$6:$U$10,2,FALSE))</f>
        <v>3-Moderé</v>
      </c>
      <c r="L150" s="43" t="str">
        <f>IF(ISERROR(VLOOKUP($A150,Dangers!$B$4:$G$1001,4,FALSE)),"ERR",IF(ISBLANK(VLOOKUP($A150,Dangers!$B$4:$G$1001,4,FALSE)),"","Yes"))</f>
        <v/>
      </c>
      <c r="M150" s="26" t="str">
        <f>IF(ISERROR(VLOOKUP($A150,Dangers!$B$4:$G$1001,6,FALSE)),"ERR",IF(ISBLANK((VLOOKUP($A150,Dangers!$B$4:$G$1001,6,FALSE))),"","Yes"))</f>
        <v>Yes</v>
      </c>
      <c r="N150" s="26"/>
      <c r="O150" s="26"/>
      <c r="P150" s="26"/>
      <c r="Q150" s="132">
        <f>IF(OR(L150="Yes",M150="Yes"),MAX(Q151:Q159),"")</f>
        <v>0</v>
      </c>
      <c r="R150" s="34"/>
      <c r="S150" s="43">
        <f>IF(L150="Yes",IF(SUM(S151:S159)=0,0,1),2)</f>
        <v>2</v>
      </c>
      <c r="T150" s="34">
        <f>IF(M150="Yes",IF(SUM(T151:T159)=0,0,1),2)</f>
        <v>1</v>
      </c>
      <c r="U150" s="160">
        <v>1</v>
      </c>
      <c r="V150" s="161">
        <v>3</v>
      </c>
      <c r="W150" s="162" t="str">
        <f>IF(ISERROR(VLOOKUP(H150,'Directive OSH09 (FR)'!$O$6:$P$10,2,FALSE)),"",VLOOKUP(H150,'Directive OSH09 (FR)'!$O$6:$P$10,2,FALSE))</f>
        <v/>
      </c>
      <c r="X150" s="3" t="str">
        <f>IF(ISERROR(VLOOKUP(I150,'Directive OSH09 (FR)'!$O$13:$P$17,2,FALSE)),"",VLOOKUP(I150,'Directive OSH09 (FR)'!$O$13:$P$17,2,FALSE))</f>
        <v/>
      </c>
      <c r="Y150" s="3">
        <f>IF(J150="","",IF(J150&gt;=161,5,IF(J150&gt;=65,4,IF(J150&gt;=20,3,IF(J150&gt;=9,2,1)))))</f>
        <v>3</v>
      </c>
      <c r="Z150" s="43"/>
      <c r="AA150" s="208"/>
      <c r="AB150" s="208"/>
      <c r="AC150" s="673"/>
      <c r="AD150" s="685"/>
      <c r="AE150" s="679"/>
      <c r="AF150" s="212"/>
      <c r="AG150" s="208"/>
      <c r="AH150" s="208" t="str">
        <f>IF(SUM(AH151:AH159)=0,"",MAX(AH151:AH159))</f>
        <v/>
      </c>
      <c r="AI150" s="655"/>
    </row>
    <row r="151" spans="1:35" ht="38.25">
      <c r="A151" s="261"/>
      <c r="B151" s="255" t="s">
        <v>607</v>
      </c>
      <c r="C151" s="255" t="s">
        <v>608</v>
      </c>
      <c r="D151" s="255" t="s">
        <v>609</v>
      </c>
      <c r="E151" s="266" t="s">
        <v>39</v>
      </c>
      <c r="F151" s="267">
        <v>6</v>
      </c>
      <c r="G151" s="256" t="s">
        <v>610</v>
      </c>
      <c r="H151" s="7" t="s">
        <v>38</v>
      </c>
      <c r="I151" s="8" t="s">
        <v>46</v>
      </c>
      <c r="J151" s="8">
        <f>IF(ISERROR(W151*X151),"",W151*X151)</f>
        <v>4</v>
      </c>
      <c r="K151" s="14" t="str">
        <f>IF(ISERROR(VLOOKUP(Y151,'Directive OSH09 (FR)'!$T$6:$U$10,2,FALSE)),"",VLOOKUP(Y151,'Directive OSH09 (FR)'!$T$6:$U$10,2,FALSE))</f>
        <v>1-Negligeable</v>
      </c>
      <c r="L151" s="126"/>
      <c r="M151" s="127"/>
      <c r="N151" s="27"/>
      <c r="O151" s="27"/>
      <c r="P151" s="27"/>
      <c r="Q151" s="57"/>
      <c r="R151" s="35"/>
      <c r="S151" s="7">
        <f t="shared" ref="S151:T159" si="157">U151</f>
        <v>0</v>
      </c>
      <c r="T151" s="35">
        <f t="shared" si="157"/>
        <v>0</v>
      </c>
      <c r="U151" s="3">
        <f t="shared" ref="U151:U159" si="158">IF(A151="",0,IF(Q$151="",1,IF(Q$151+$U$90*365&lt;$U$1,1,0)))</f>
        <v>0</v>
      </c>
      <c r="V151" s="163">
        <f t="shared" ref="V151:V159" si="159">IF(A151="",0,IF(Q$151="",1,IF(Q$151+$V$90*365&lt;$U$1,1,0)))</f>
        <v>0</v>
      </c>
      <c r="W151" s="162">
        <f>IF(ISERROR(VLOOKUP(H151,'Directive OSH09 (FR)'!$O$6:$P$10,2,FALSE)),"",VLOOKUP(H151,'Directive OSH09 (FR)'!$O$6:$P$10,2,FALSE))</f>
        <v>4</v>
      </c>
      <c r="X151" s="3">
        <f>IF(ISERROR(VLOOKUP(I151,'Directive OSH09 (FR)'!$O$13:$P$17,2,FALSE)),"",VLOOKUP(I151,'Directive OSH09 (FR)'!$O$13:$P$17,2,FALSE))</f>
        <v>1</v>
      </c>
      <c r="Y151" s="3">
        <f>IF(J151="","",IF(J151&gt;=161,5,IF(J151&gt;=65,4,IF(J151&gt;=20,3,IF(J151&gt;=9,2,1)))))</f>
        <v>1</v>
      </c>
      <c r="Z151" s="196"/>
      <c r="AA151" s="418"/>
      <c r="AB151" s="418"/>
      <c r="AC151" s="420"/>
      <c r="AD151" s="667"/>
      <c r="AE151" s="651"/>
      <c r="AF151" s="314"/>
      <c r="AG151" s="255"/>
      <c r="AH151" s="8">
        <f>IF(ISERROR(AU151*AV151),"",AU151*AV151)</f>
        <v>0</v>
      </c>
      <c r="AI151" s="652"/>
    </row>
    <row r="152" spans="1:35" ht="38.25">
      <c r="A152" s="261"/>
      <c r="B152" s="255" t="s">
        <v>607</v>
      </c>
      <c r="C152" s="255" t="s">
        <v>611</v>
      </c>
      <c r="D152" s="255" t="s">
        <v>1317</v>
      </c>
      <c r="E152" s="266" t="s">
        <v>39</v>
      </c>
      <c r="F152" s="267">
        <v>6</v>
      </c>
      <c r="G152" s="256" t="s">
        <v>610</v>
      </c>
      <c r="H152" s="7" t="s">
        <v>41</v>
      </c>
      <c r="I152" s="8" t="s">
        <v>47</v>
      </c>
      <c r="J152" s="8">
        <f t="shared" ref="J152:J154" si="160">IF(ISERROR(W152*X152),"",W152*X152)</f>
        <v>36</v>
      </c>
      <c r="K152" s="14" t="str">
        <f>IF(ISERROR(VLOOKUP(Y152,'Directive OSH09 (FR)'!$T$6:$U$10,2,FALSE)),"",VLOOKUP(Y152,'Directive OSH09 (FR)'!$T$6:$U$10,2,FALSE))</f>
        <v>3-Moderé</v>
      </c>
      <c r="L152" s="126"/>
      <c r="M152" s="127"/>
      <c r="N152" s="27"/>
      <c r="O152" s="27"/>
      <c r="P152" s="27"/>
      <c r="Q152" s="57"/>
      <c r="R152" s="35"/>
      <c r="S152" s="7">
        <f t="shared" si="157"/>
        <v>0</v>
      </c>
      <c r="T152" s="35">
        <f t="shared" si="157"/>
        <v>0</v>
      </c>
      <c r="U152" s="3">
        <f t="shared" si="158"/>
        <v>0</v>
      </c>
      <c r="V152" s="163">
        <f t="shared" si="159"/>
        <v>0</v>
      </c>
      <c r="W152" s="162">
        <f>IF(ISERROR(VLOOKUP(H152,'Directive OSH09 (FR)'!$O$6:$P$10,2,FALSE)),"",VLOOKUP(H152,'Directive OSH09 (FR)'!$O$6:$P$10,2,FALSE))</f>
        <v>9</v>
      </c>
      <c r="X152" s="3">
        <f>IF(ISERROR(VLOOKUP(I152,'Directive OSH09 (FR)'!$O$13:$P$17,2,FALSE)),"",VLOOKUP(I152,'Directive OSH09 (FR)'!$O$13:$P$17,2,FALSE))</f>
        <v>4</v>
      </c>
      <c r="Y152" s="3">
        <f t="shared" ref="Y152:Y154" si="161">IF(J152="","",IF(J152&gt;=161,5,IF(J152&gt;=65,4,IF(J152&gt;=20,3,IF(J152&gt;=9,2,1)))))</f>
        <v>3</v>
      </c>
      <c r="Z152" s="196"/>
      <c r="AA152" s="418"/>
      <c r="AB152" s="418"/>
      <c r="AC152" s="420"/>
      <c r="AD152" s="667"/>
      <c r="AE152" s="651"/>
      <c r="AF152" s="314"/>
      <c r="AG152" s="8"/>
      <c r="AH152" s="8">
        <f t="shared" ref="AH152:AH154" si="162">IF(ISERROR(AU152*AV152),"",AU152*AV152)</f>
        <v>0</v>
      </c>
      <c r="AI152" s="652"/>
    </row>
    <row r="153" spans="1:35" ht="50.1" customHeight="1">
      <c r="A153" s="261"/>
      <c r="B153" s="255" t="s">
        <v>607</v>
      </c>
      <c r="C153" s="255" t="s">
        <v>608</v>
      </c>
      <c r="D153" s="255" t="s">
        <v>612</v>
      </c>
      <c r="E153" s="266" t="s">
        <v>39</v>
      </c>
      <c r="F153" s="267">
        <v>6</v>
      </c>
      <c r="G153" s="256" t="s">
        <v>610</v>
      </c>
      <c r="H153" s="7" t="s">
        <v>38</v>
      </c>
      <c r="I153" s="8" t="s">
        <v>47</v>
      </c>
      <c r="J153" s="8">
        <f t="shared" si="160"/>
        <v>16</v>
      </c>
      <c r="K153" s="14" t="str">
        <f>IF(ISERROR(VLOOKUP(Y153,'Directive OSH09 (FR)'!$T$6:$U$10,2,FALSE)),"",VLOOKUP(Y153,'Directive OSH09 (FR)'!$T$6:$U$10,2,FALSE))</f>
        <v>2-Tolérable</v>
      </c>
      <c r="L153" s="126"/>
      <c r="M153" s="127"/>
      <c r="N153" s="27"/>
      <c r="O153" s="27"/>
      <c r="P153" s="27"/>
      <c r="Q153" s="57"/>
      <c r="R153" s="35"/>
      <c r="S153" s="7">
        <f t="shared" si="157"/>
        <v>0</v>
      </c>
      <c r="T153" s="35">
        <f t="shared" si="157"/>
        <v>0</v>
      </c>
      <c r="U153" s="3">
        <f t="shared" si="158"/>
        <v>0</v>
      </c>
      <c r="V153" s="163">
        <f t="shared" si="159"/>
        <v>0</v>
      </c>
      <c r="W153" s="162">
        <f>IF(ISERROR(VLOOKUP(H153,'Directive OSH09 (FR)'!$O$6:$P$10,2,FALSE)),"",VLOOKUP(H153,'Directive OSH09 (FR)'!$O$6:$P$10,2,FALSE))</f>
        <v>4</v>
      </c>
      <c r="X153" s="3">
        <f>IF(ISERROR(VLOOKUP(I153,'Directive OSH09 (FR)'!$O$13:$P$17,2,FALSE)),"",VLOOKUP(I153,'Directive OSH09 (FR)'!$O$13:$P$17,2,FALSE))</f>
        <v>4</v>
      </c>
      <c r="Y153" s="3">
        <f t="shared" si="161"/>
        <v>2</v>
      </c>
      <c r="Z153" s="196"/>
      <c r="AA153" s="418"/>
      <c r="AB153" s="418"/>
      <c r="AC153" s="420"/>
      <c r="AD153" s="667"/>
      <c r="AE153" s="651"/>
      <c r="AF153" s="314"/>
      <c r="AG153" s="8"/>
      <c r="AH153" s="8">
        <f t="shared" si="162"/>
        <v>0</v>
      </c>
      <c r="AI153" s="652"/>
    </row>
    <row r="154" spans="1:35" ht="50.1" customHeight="1">
      <c r="A154" s="261"/>
      <c r="B154" s="255" t="s">
        <v>613</v>
      </c>
      <c r="C154" s="255" t="s">
        <v>614</v>
      </c>
      <c r="D154" s="255" t="s">
        <v>615</v>
      </c>
      <c r="E154" s="266" t="s">
        <v>39</v>
      </c>
      <c r="F154" s="267">
        <v>6</v>
      </c>
      <c r="G154" s="256" t="s">
        <v>610</v>
      </c>
      <c r="H154" s="7" t="s">
        <v>38</v>
      </c>
      <c r="I154" s="8" t="s">
        <v>47</v>
      </c>
      <c r="J154" s="8">
        <f t="shared" si="160"/>
        <v>16</v>
      </c>
      <c r="K154" s="14" t="str">
        <f>IF(ISERROR(VLOOKUP(Y154,'Directive OSH09 (FR)'!$T$6:$U$10,2,FALSE)),"",VLOOKUP(Y154,'Directive OSH09 (FR)'!$T$6:$U$10,2,FALSE))</f>
        <v>2-Tolérable</v>
      </c>
      <c r="L154" s="126"/>
      <c r="M154" s="127"/>
      <c r="N154" s="27"/>
      <c r="O154" s="27"/>
      <c r="P154" s="27"/>
      <c r="Q154" s="57"/>
      <c r="R154" s="35"/>
      <c r="S154" s="7">
        <f t="shared" si="157"/>
        <v>0</v>
      </c>
      <c r="T154" s="35">
        <f t="shared" si="157"/>
        <v>0</v>
      </c>
      <c r="U154" s="3">
        <f t="shared" si="158"/>
        <v>0</v>
      </c>
      <c r="V154" s="163">
        <f t="shared" si="159"/>
        <v>0</v>
      </c>
      <c r="W154" s="162">
        <f>IF(ISERROR(VLOOKUP(H154,'Directive OSH09 (FR)'!$O$6:$P$10,2,FALSE)),"",VLOOKUP(H154,'Directive OSH09 (FR)'!$O$6:$P$10,2,FALSE))</f>
        <v>4</v>
      </c>
      <c r="X154" s="3">
        <f>IF(ISERROR(VLOOKUP(I154,'Directive OSH09 (FR)'!$O$13:$P$17,2,FALSE)),"",VLOOKUP(I154,'Directive OSH09 (FR)'!$O$13:$P$17,2,FALSE))</f>
        <v>4</v>
      </c>
      <c r="Y154" s="3">
        <f t="shared" si="161"/>
        <v>2</v>
      </c>
      <c r="Z154" s="210" t="s">
        <v>661</v>
      </c>
      <c r="AA154" s="418"/>
      <c r="AB154" s="418"/>
      <c r="AC154" s="420"/>
      <c r="AD154" s="667"/>
      <c r="AE154" s="651"/>
      <c r="AF154" s="314"/>
      <c r="AG154" s="8"/>
      <c r="AH154" s="8">
        <f t="shared" si="162"/>
        <v>0</v>
      </c>
      <c r="AI154" s="653"/>
    </row>
    <row r="155" spans="1:35" ht="50.1" customHeight="1">
      <c r="A155" s="261"/>
      <c r="B155" s="255" t="s">
        <v>613</v>
      </c>
      <c r="C155" s="409" t="s">
        <v>617</v>
      </c>
      <c r="D155" s="255" t="s">
        <v>618</v>
      </c>
      <c r="E155" s="266" t="s">
        <v>39</v>
      </c>
      <c r="F155" s="267">
        <v>6</v>
      </c>
      <c r="G155" s="256" t="s">
        <v>610</v>
      </c>
      <c r="H155" s="7" t="s">
        <v>38</v>
      </c>
      <c r="I155" s="8" t="s">
        <v>48</v>
      </c>
      <c r="J155" s="8">
        <f>IF(ISERROR(W155*X155),"",W155*X155)</f>
        <v>32</v>
      </c>
      <c r="K155" s="14" t="str">
        <f>IF(ISERROR(VLOOKUP(Y155,'Directive OSH09 (FR)'!$T$6:$U$10,2,FALSE)),"",VLOOKUP(Y155,'Directive OSH09 (FR)'!$T$6:$U$10,2,FALSE))</f>
        <v>3-Moderé</v>
      </c>
      <c r="L155" s="126"/>
      <c r="M155" s="127"/>
      <c r="N155" s="27"/>
      <c r="O155" s="27"/>
      <c r="P155" s="27"/>
      <c r="Q155" s="57"/>
      <c r="R155" s="35"/>
      <c r="S155" s="7">
        <f t="shared" si="157"/>
        <v>0</v>
      </c>
      <c r="T155" s="35">
        <f t="shared" si="157"/>
        <v>0</v>
      </c>
      <c r="U155" s="3">
        <f t="shared" si="158"/>
        <v>0</v>
      </c>
      <c r="V155" s="163">
        <f t="shared" si="159"/>
        <v>0</v>
      </c>
      <c r="W155" s="162">
        <f>IF(ISERROR(VLOOKUP(H155,'Directive OSH09 (FR)'!$O$6:$P$10,2,FALSE)),"",VLOOKUP(H155,'Directive OSH09 (FR)'!$O$6:$P$10,2,FALSE))</f>
        <v>4</v>
      </c>
      <c r="X155" s="3">
        <f>IF(ISERROR(VLOOKUP(I155,'Directive OSH09 (FR)'!$O$13:$P$17,2,FALSE)),"",VLOOKUP(I155,'Directive OSH09 (FR)'!$O$13:$P$17,2,FALSE))</f>
        <v>8</v>
      </c>
      <c r="Y155" s="3">
        <f>IF(J155="","",IF(J155&gt;=161,5,IF(J155&gt;=65,4,IF(J155&gt;=20,3,IF(J155&gt;=9,2,1)))))</f>
        <v>3</v>
      </c>
      <c r="Z155" s="210" t="s">
        <v>661</v>
      </c>
      <c r="AA155" s="418"/>
      <c r="AB155" s="418"/>
      <c r="AC155" s="420"/>
      <c r="AD155" s="667"/>
      <c r="AE155" s="651"/>
      <c r="AF155" s="314"/>
      <c r="AG155" s="8"/>
      <c r="AH155" s="8"/>
      <c r="AI155" s="653"/>
    </row>
    <row r="156" spans="1:35" ht="50.1" customHeight="1">
      <c r="A156" s="261"/>
      <c r="B156" s="255" t="s">
        <v>613</v>
      </c>
      <c r="C156" s="255" t="s">
        <v>619</v>
      </c>
      <c r="D156" s="255" t="s">
        <v>615</v>
      </c>
      <c r="E156" s="266" t="s">
        <v>39</v>
      </c>
      <c r="F156" s="267">
        <v>6</v>
      </c>
      <c r="G156" s="256" t="s">
        <v>610</v>
      </c>
      <c r="H156" s="7" t="s">
        <v>38</v>
      </c>
      <c r="I156" s="8" t="s">
        <v>48</v>
      </c>
      <c r="J156" s="8">
        <f t="shared" ref="J156:J159" si="163">IF(ISERROR(W156*X156),"",W156*X156)</f>
        <v>32</v>
      </c>
      <c r="K156" s="14" t="str">
        <f>IF(ISERROR(VLOOKUP(Y156,'Directive OSH09 (FR)'!$T$6:$U$10,2,FALSE)),"",VLOOKUP(Y156,'Directive OSH09 (FR)'!$T$6:$U$10,2,FALSE))</f>
        <v>3-Moderé</v>
      </c>
      <c r="L156" s="126"/>
      <c r="M156" s="127"/>
      <c r="N156" s="27"/>
      <c r="O156" s="27"/>
      <c r="P156" s="27"/>
      <c r="Q156" s="57"/>
      <c r="R156" s="35"/>
      <c r="S156" s="7">
        <f t="shared" si="157"/>
        <v>0</v>
      </c>
      <c r="T156" s="35">
        <f t="shared" si="157"/>
        <v>0</v>
      </c>
      <c r="U156" s="3">
        <f t="shared" si="158"/>
        <v>0</v>
      </c>
      <c r="V156" s="163">
        <f t="shared" si="159"/>
        <v>0</v>
      </c>
      <c r="W156" s="162">
        <f>IF(ISERROR(VLOOKUP(H156,'Directive OSH09 (FR)'!$O$6:$P$10,2,FALSE)),"",VLOOKUP(H156,'Directive OSH09 (FR)'!$O$6:$P$10,2,FALSE))</f>
        <v>4</v>
      </c>
      <c r="X156" s="3">
        <f>IF(ISERROR(VLOOKUP(I156,'Directive OSH09 (FR)'!$O$13:$P$17,2,FALSE)),"",VLOOKUP(I156,'Directive OSH09 (FR)'!$O$13:$P$17,2,FALSE))</f>
        <v>8</v>
      </c>
      <c r="Y156" s="3">
        <f>IF(J156="","",IF(J156&gt;=161,5,IF(J156&gt;=65,4,IF(J156&gt;=20,3,IF(J156&gt;=9,2,1)))))</f>
        <v>3</v>
      </c>
      <c r="Z156" s="210" t="s">
        <v>661</v>
      </c>
      <c r="AA156" s="418"/>
      <c r="AB156" s="418"/>
      <c r="AC156" s="420"/>
      <c r="AD156" s="667"/>
      <c r="AE156" s="651"/>
      <c r="AF156" s="314"/>
      <c r="AG156" s="8"/>
      <c r="AH156" s="8">
        <f t="shared" ref="AH156:AH159" si="164">IF(ISERROR(AU156*AV156),"",AU156*AV156)</f>
        <v>0</v>
      </c>
      <c r="AI156" s="652"/>
    </row>
    <row r="157" spans="1:35" ht="50.1" customHeight="1">
      <c r="A157" s="261"/>
      <c r="B157" s="255" t="s">
        <v>613</v>
      </c>
      <c r="C157" s="255" t="s">
        <v>620</v>
      </c>
      <c r="D157" s="8" t="s">
        <v>621</v>
      </c>
      <c r="E157" s="266" t="s">
        <v>39</v>
      </c>
      <c r="F157" s="267">
        <v>6</v>
      </c>
      <c r="G157" s="256" t="s">
        <v>610</v>
      </c>
      <c r="H157" s="7" t="s">
        <v>38</v>
      </c>
      <c r="I157" s="8" t="s">
        <v>48</v>
      </c>
      <c r="J157" s="8">
        <f>IF(ISERROR(W157*X157),"",W157*X157)</f>
        <v>32</v>
      </c>
      <c r="K157" s="14" t="str">
        <f>IF(ISERROR(VLOOKUP(Y157,'Directive OSH09 (FR)'!$T$6:$U$10,2,FALSE)),"",VLOOKUP(Y157,'Directive OSH09 (FR)'!$T$6:$U$10,2,FALSE))</f>
        <v>3-Moderé</v>
      </c>
      <c r="L157" s="126"/>
      <c r="M157" s="127"/>
      <c r="N157" s="27"/>
      <c r="O157" s="27"/>
      <c r="P157" s="27"/>
      <c r="Q157" s="57"/>
      <c r="R157" s="35"/>
      <c r="S157" s="7">
        <f t="shared" si="157"/>
        <v>0</v>
      </c>
      <c r="T157" s="35">
        <f t="shared" si="157"/>
        <v>0</v>
      </c>
      <c r="U157" s="3">
        <f t="shared" si="158"/>
        <v>0</v>
      </c>
      <c r="V157" s="163">
        <f t="shared" si="159"/>
        <v>0</v>
      </c>
      <c r="W157" s="162">
        <f>IF(ISERROR(VLOOKUP(H157,'Directive OSH09 (FR)'!$O$6:$P$10,2,FALSE)),"",VLOOKUP(H157,'Directive OSH09 (FR)'!$O$6:$P$10,2,FALSE))</f>
        <v>4</v>
      </c>
      <c r="X157" s="3">
        <f>IF(ISERROR(VLOOKUP(I157,'Directive OSH09 (FR)'!$O$13:$P$17,2,FALSE)),"",VLOOKUP(I157,'Directive OSH09 (FR)'!$O$13:$P$17,2,FALSE))</f>
        <v>8</v>
      </c>
      <c r="Y157" s="3">
        <f>IF(J157="","",IF(J157&gt;=161,5,IF(J157&gt;=65,4,IF(J157&gt;=20,3,IF(J157&gt;=9,2,1)))))</f>
        <v>3</v>
      </c>
      <c r="Z157" s="210"/>
      <c r="AA157" s="418"/>
      <c r="AB157" s="418"/>
      <c r="AC157" s="420"/>
      <c r="AD157" s="667"/>
      <c r="AE157" s="651"/>
      <c r="AF157" s="314"/>
      <c r="AG157" s="8"/>
      <c r="AH157" s="8"/>
      <c r="AI157" s="652"/>
    </row>
    <row r="158" spans="1:35" ht="50.1" customHeight="1">
      <c r="A158" s="261" t="s">
        <v>622</v>
      </c>
      <c r="B158" s="255" t="s">
        <v>623</v>
      </c>
      <c r="C158" s="255" t="s">
        <v>624</v>
      </c>
      <c r="D158" s="255" t="s">
        <v>625</v>
      </c>
      <c r="E158" s="266" t="s">
        <v>39</v>
      </c>
      <c r="F158" s="267">
        <v>6</v>
      </c>
      <c r="G158" s="256" t="s">
        <v>610</v>
      </c>
      <c r="H158" s="7" t="s">
        <v>38</v>
      </c>
      <c r="I158" s="8" t="s">
        <v>48</v>
      </c>
      <c r="J158" s="8">
        <f t="shared" ref="J158" si="165">IF(ISERROR(W158*X158),"",W158*X158)</f>
        <v>32</v>
      </c>
      <c r="K158" s="14" t="str">
        <f>IF(ISERROR(VLOOKUP(Y158,'Directive OSH09 (FR)'!$T$6:$U$10,2,FALSE)),"",VLOOKUP(Y158,'Directive OSH09 (FR)'!$T$6:$U$10,2,FALSE))</f>
        <v>3-Moderé</v>
      </c>
      <c r="L158" s="126"/>
      <c r="M158" s="127"/>
      <c r="N158" s="27"/>
      <c r="O158" s="27"/>
      <c r="P158" s="27"/>
      <c r="Q158" s="57"/>
      <c r="R158" s="35"/>
      <c r="S158" s="7">
        <f t="shared" si="157"/>
        <v>1</v>
      </c>
      <c r="T158" s="35">
        <f t="shared" si="157"/>
        <v>1</v>
      </c>
      <c r="U158" s="3">
        <f t="shared" si="158"/>
        <v>1</v>
      </c>
      <c r="V158" s="163">
        <f t="shared" si="159"/>
        <v>1</v>
      </c>
      <c r="W158" s="162">
        <f>IF(ISERROR(VLOOKUP(H158,'Directive OSH09 (FR)'!$O$6:$P$10,2,FALSE)),"",VLOOKUP(H158,'Directive OSH09 (FR)'!$O$6:$P$10,2,FALSE))</f>
        <v>4</v>
      </c>
      <c r="X158" s="3">
        <f>IF(ISERROR(VLOOKUP(I158,'Directive OSH09 (FR)'!$O$13:$P$17,2,FALSE)),"",VLOOKUP(I158,'Directive OSH09 (FR)'!$O$13:$P$17,2,FALSE))</f>
        <v>8</v>
      </c>
      <c r="Y158" s="3">
        <f t="shared" ref="Y158:Y159" si="166">IF(J158="","",IF(J158&gt;=161,5,IF(J158&gt;=65,4,IF(J158&gt;=20,3,IF(J158&gt;=9,2,1)))))</f>
        <v>3</v>
      </c>
      <c r="Z158" s="210"/>
      <c r="AA158" s="418"/>
      <c r="AB158" s="418"/>
      <c r="AC158" s="420"/>
      <c r="AD158" s="667"/>
      <c r="AE158" s="651"/>
      <c r="AF158" s="314"/>
      <c r="AG158" s="8"/>
      <c r="AH158" s="8">
        <f t="shared" ref="AH158" si="167">IF(ISERROR(AU158*AV158),"",AU158*AV158)</f>
        <v>0</v>
      </c>
      <c r="AI158" s="653"/>
    </row>
    <row r="159" spans="1:35" ht="5.25" customHeight="1">
      <c r="A159" s="405"/>
      <c r="B159" s="62"/>
      <c r="C159" s="62"/>
      <c r="D159" s="62"/>
      <c r="E159" s="293"/>
      <c r="F159" s="282"/>
      <c r="G159" s="458"/>
      <c r="H159" s="61"/>
      <c r="I159" s="62"/>
      <c r="J159" s="62" t="str">
        <f t="shared" si="163"/>
        <v/>
      </c>
      <c r="K159" s="63" t="str">
        <f>IF(ISERROR(VLOOKUP(Y159,'Directive OSH09 (FR)'!$T$6:$U$10,2,FALSE)),"",VLOOKUP(Y159,'Directive OSH09 (FR)'!$T$6:$U$10,2,FALSE))</f>
        <v/>
      </c>
      <c r="L159" s="61"/>
      <c r="M159" s="64"/>
      <c r="N159" s="64"/>
      <c r="O159" s="64"/>
      <c r="P159" s="64"/>
      <c r="Q159" s="65"/>
      <c r="R159" s="66"/>
      <c r="S159" s="61">
        <f t="shared" si="157"/>
        <v>0</v>
      </c>
      <c r="T159" s="66">
        <f t="shared" si="157"/>
        <v>0</v>
      </c>
      <c r="U159" s="164">
        <f t="shared" si="158"/>
        <v>0</v>
      </c>
      <c r="V159" s="165">
        <f t="shared" si="159"/>
        <v>0</v>
      </c>
      <c r="W159" s="162" t="str">
        <f>IF(ISERROR(VLOOKUP(H159,'Directive OSH09 (FR)'!$O$6:$P$10,2,FALSE)),"",VLOOKUP(H159,'Directive OSH09 (FR)'!$O$6:$P$10,2,FALSE))</f>
        <v/>
      </c>
      <c r="X159" s="3" t="str">
        <f>IF(ISERROR(VLOOKUP(I159,'Directive OSH09 (FR)'!$O$13:$P$17,2,FALSE)),"",VLOOKUP(I159,'Directive OSH09 (FR)'!$O$13:$P$17,2,FALSE))</f>
        <v/>
      </c>
      <c r="Y159" s="3" t="str">
        <f t="shared" si="166"/>
        <v/>
      </c>
      <c r="Z159" s="196"/>
      <c r="AA159" s="418"/>
      <c r="AB159" s="418"/>
      <c r="AC159" s="420"/>
      <c r="AD159" s="667"/>
      <c r="AE159" s="651"/>
      <c r="AF159" s="642"/>
      <c r="AG159" s="62"/>
      <c r="AH159" s="62">
        <f t="shared" si="164"/>
        <v>0</v>
      </c>
      <c r="AI159" s="652"/>
    </row>
    <row r="160" spans="1:35" ht="12.75" customHeight="1">
      <c r="A160" s="522" t="s">
        <v>300</v>
      </c>
      <c r="B160" s="391"/>
      <c r="C160" s="391"/>
      <c r="D160" s="391"/>
      <c r="E160" s="292"/>
      <c r="F160" s="281"/>
      <c r="G160" s="457"/>
      <c r="H160" s="454"/>
      <c r="I160" s="391"/>
      <c r="J160" s="391">
        <f>IF(SUM(J161:J165)=0,"",MAX(J161:J165))</f>
        <v>36</v>
      </c>
      <c r="K160" s="24" t="str">
        <f>IF(ISERROR(VLOOKUP(Y160,'Directive OSH09 (FR)'!$T$6:$U$10,2,FALSE)),"",VLOOKUP(Y160,'Directive OSH09 (FR)'!$T$6:$U$10,2,FALSE))</f>
        <v>3-Moderé</v>
      </c>
      <c r="L160" s="43" t="str">
        <f>IF(ISERROR(VLOOKUP($A160,Dangers!$B$4:$G$1001,4,FALSE)),"ERR",IF(ISBLANK(VLOOKUP($A160,Dangers!$B$4:$G$1001,4,FALSE)),"","Yes"))</f>
        <v/>
      </c>
      <c r="M160" s="26" t="str">
        <f>IF(ISERROR(VLOOKUP($A160,Dangers!$B$4:$G$1001,6,FALSE)),"ERR",IF(ISBLANK((VLOOKUP($A160,Dangers!$B$4:$G$1001,6,FALSE))),"","Yes"))</f>
        <v/>
      </c>
      <c r="N160" s="26"/>
      <c r="O160" s="26"/>
      <c r="P160" s="26"/>
      <c r="Q160" s="132" t="str">
        <f>IF(OR(L160="Yes",M160="Yes"),MAX(Q161:Q165),"")</f>
        <v/>
      </c>
      <c r="R160" s="34"/>
      <c r="S160" s="43">
        <f>IF(L160="Yes",IF(SUM(S161:S165)=0,0,1),2)</f>
        <v>2</v>
      </c>
      <c r="T160" s="34">
        <f>IF(M160="Yes",IF(SUM(T161:T165)=0,0,1),2)</f>
        <v>2</v>
      </c>
      <c r="U160" s="160">
        <v>0</v>
      </c>
      <c r="V160" s="161">
        <v>0</v>
      </c>
      <c r="W160" s="162" t="str">
        <f>IF(ISERROR(VLOOKUP(H160,'Directive OSH09 (FR)'!$O$6:$P$10,2,FALSE)),"",VLOOKUP(H160,'Directive OSH09 (FR)'!$O$6:$P$10,2,FALSE))</f>
        <v/>
      </c>
      <c r="X160" s="3" t="str">
        <f>IF(ISERROR(VLOOKUP(I160,'Directive OSH09 (FR)'!$O$13:$P$17,2,FALSE)),"",VLOOKUP(I160,'Directive OSH09 (FR)'!$O$13:$P$17,2,FALSE))</f>
        <v/>
      </c>
      <c r="Y160" s="3">
        <f>IF(J160="","",IF(J160&gt;=161,5,IF(J160&gt;=65,4,IF(J160&gt;=20,3,IF(J160&gt;=9,2,1)))))</f>
        <v>3</v>
      </c>
      <c r="Z160" s="43"/>
      <c r="AA160" s="208"/>
      <c r="AB160" s="208"/>
      <c r="AC160" s="673"/>
      <c r="AD160" s="685"/>
      <c r="AE160" s="679"/>
      <c r="AF160" s="212"/>
      <c r="AG160" s="208"/>
      <c r="AH160" s="208" t="str">
        <f>IF(SUM(AH161:AH165)=0,"",MAX(AH161:AH165))</f>
        <v/>
      </c>
      <c r="AI160" s="655"/>
    </row>
    <row r="161" spans="1:207" ht="38.25">
      <c r="A161" s="261" t="s">
        <v>486</v>
      </c>
      <c r="B161" s="255" t="s">
        <v>626</v>
      </c>
      <c r="C161" s="8" t="s">
        <v>627</v>
      </c>
      <c r="D161" s="8" t="s">
        <v>615</v>
      </c>
      <c r="E161" s="266" t="s">
        <v>39</v>
      </c>
      <c r="F161" s="267">
        <v>6</v>
      </c>
      <c r="G161" s="256" t="s">
        <v>610</v>
      </c>
      <c r="H161" s="7" t="s">
        <v>41</v>
      </c>
      <c r="I161" s="8" t="s">
        <v>47</v>
      </c>
      <c r="J161" s="8">
        <f>IF(ISERROR(W161*X161),"",W161*X161)</f>
        <v>36</v>
      </c>
      <c r="K161" s="14" t="str">
        <f>IF(ISERROR(VLOOKUP(Y161,'Directive OSH09 (FR)'!$T$6:$U$10,2,FALSE)),"",VLOOKUP(Y161,'Directive OSH09 (FR)'!$T$6:$U$10,2,FALSE))</f>
        <v>3-Moderé</v>
      </c>
      <c r="L161" s="126"/>
      <c r="M161" s="127"/>
      <c r="N161" s="27"/>
      <c r="O161" s="27"/>
      <c r="P161" s="27"/>
      <c r="Q161" s="57"/>
      <c r="R161" s="35"/>
      <c r="S161" s="7">
        <f t="shared" ref="S161:T165" si="168">U161</f>
        <v>1</v>
      </c>
      <c r="T161" s="35">
        <f t="shared" si="168"/>
        <v>1</v>
      </c>
      <c r="U161" s="3">
        <f>IF(A161="",0,IF(Q$161="",1,IF(Q$161+$U$90*365&lt;$U$1,1,0)))</f>
        <v>1</v>
      </c>
      <c r="V161" s="163">
        <f>IF(A161="",0,IF(Q$161="",1,IF(Q$161+$V$90*365&lt;$U$1,1,0)))</f>
        <v>1</v>
      </c>
      <c r="W161" s="162">
        <f>IF(ISERROR(VLOOKUP(H161,'Directive OSH09 (FR)'!$O$6:$P$10,2,FALSE)),"",VLOOKUP(H161,'Directive OSH09 (FR)'!$O$6:$P$10,2,FALSE))</f>
        <v>9</v>
      </c>
      <c r="X161" s="3">
        <f>IF(ISERROR(VLOOKUP(I161,'Directive OSH09 (FR)'!$O$13:$P$17,2,FALSE)),"",VLOOKUP(I161,'Directive OSH09 (FR)'!$O$13:$P$17,2,FALSE))</f>
        <v>4</v>
      </c>
      <c r="Y161" s="3">
        <f>IF(J161="","",IF(J161&gt;=161,5,IF(J161&gt;=65,4,IF(J161&gt;=20,3,IF(J161&gt;=9,2,1)))))</f>
        <v>3</v>
      </c>
      <c r="Z161" s="196"/>
      <c r="AA161" s="178" t="s">
        <v>628</v>
      </c>
      <c r="AB161" s="418"/>
      <c r="AC161" s="420"/>
      <c r="AD161" s="667"/>
      <c r="AE161" s="651"/>
      <c r="AF161" s="314"/>
      <c r="AG161" s="8"/>
      <c r="AH161" s="8">
        <f>IF(ISERROR(AU161*AV161),"",AU161*AV161)</f>
        <v>0</v>
      </c>
      <c r="AI161" s="653"/>
    </row>
    <row r="162" spans="1:207" ht="38.25">
      <c r="A162" s="261" t="s">
        <v>486</v>
      </c>
      <c r="B162" s="8" t="s">
        <v>629</v>
      </c>
      <c r="C162" s="8" t="s">
        <v>630</v>
      </c>
      <c r="D162" s="8" t="s">
        <v>631</v>
      </c>
      <c r="E162" s="266" t="s">
        <v>39</v>
      </c>
      <c r="F162" s="267">
        <v>6</v>
      </c>
      <c r="G162" s="256" t="s">
        <v>610</v>
      </c>
      <c r="H162" s="7" t="s">
        <v>38</v>
      </c>
      <c r="I162" s="8" t="s">
        <v>48</v>
      </c>
      <c r="J162" s="8">
        <f t="shared" ref="J162:J165" si="169">IF(ISERROR(W162*X162),"",W162*X162)</f>
        <v>32</v>
      </c>
      <c r="K162" s="14" t="str">
        <f>IF(ISERROR(VLOOKUP(Y162,'Directive OSH09 (FR)'!$T$6:$U$10,2,FALSE)),"",VLOOKUP(Y162,'Directive OSH09 (FR)'!$T$6:$U$10,2,FALSE))</f>
        <v>3-Moderé</v>
      </c>
      <c r="L162" s="126"/>
      <c r="M162" s="127"/>
      <c r="N162" s="27"/>
      <c r="O162" s="27"/>
      <c r="P162" s="27"/>
      <c r="Q162" s="57"/>
      <c r="R162" s="35"/>
      <c r="S162" s="7">
        <f t="shared" si="168"/>
        <v>1</v>
      </c>
      <c r="T162" s="35">
        <f t="shared" si="168"/>
        <v>1</v>
      </c>
      <c r="U162" s="3">
        <f>IF(A162="",0,IF(Q$161="",1,IF(Q$161+$U$90*365&lt;$U$1,1,0)))</f>
        <v>1</v>
      </c>
      <c r="V162" s="163">
        <f>IF(A162="",0,IF(Q$161="",1,IF(Q$161+$V$90*365&lt;$U$1,1,0)))</f>
        <v>1</v>
      </c>
      <c r="W162" s="162">
        <f>IF(ISERROR(VLOOKUP(H162,'Directive OSH09 (FR)'!$O$6:$P$10,2,FALSE)),"",VLOOKUP(H162,'Directive OSH09 (FR)'!$O$6:$P$10,2,FALSE))</f>
        <v>4</v>
      </c>
      <c r="X162" s="3">
        <f>IF(ISERROR(VLOOKUP(I162,'Directive OSH09 (FR)'!$O$13:$P$17,2,FALSE)),"",VLOOKUP(I162,'Directive OSH09 (FR)'!$O$13:$P$17,2,FALSE))</f>
        <v>8</v>
      </c>
      <c r="Y162" s="3">
        <f t="shared" ref="Y162:Y165" si="170">IF(J162="","",IF(J162&gt;=161,5,IF(J162&gt;=65,4,IF(J162&gt;=20,3,IF(J162&gt;=9,2,1)))))</f>
        <v>3</v>
      </c>
      <c r="Z162" s="196"/>
      <c r="AA162" s="418"/>
      <c r="AB162" s="418"/>
      <c r="AC162" s="420"/>
      <c r="AD162" s="667"/>
      <c r="AE162" s="651"/>
      <c r="AF162" s="314"/>
      <c r="AG162" s="8"/>
      <c r="AH162" s="8">
        <f t="shared" ref="AH162:AH165" si="171">IF(ISERROR(AU162*AV162),"",AU162*AV162)</f>
        <v>0</v>
      </c>
      <c r="AI162" s="652"/>
    </row>
    <row r="163" spans="1:207" ht="12.75" customHeight="1">
      <c r="A163" s="261"/>
      <c r="B163" s="8"/>
      <c r="C163" s="8"/>
      <c r="D163" s="8"/>
      <c r="E163" s="266"/>
      <c r="F163" s="267"/>
      <c r="G163" s="459"/>
      <c r="H163" s="7"/>
      <c r="I163" s="8"/>
      <c r="J163" s="8" t="str">
        <f t="shared" si="169"/>
        <v/>
      </c>
      <c r="K163" s="14" t="str">
        <f>IF(ISERROR(VLOOKUP(Y163,'Directive OSH09 (FR)'!$T$6:$U$10,2,FALSE)),"",VLOOKUP(Y163,'Directive OSH09 (FR)'!$T$6:$U$10,2,FALSE))</f>
        <v/>
      </c>
      <c r="L163" s="126"/>
      <c r="M163" s="127"/>
      <c r="N163" s="27"/>
      <c r="O163" s="27"/>
      <c r="P163" s="27"/>
      <c r="Q163" s="57"/>
      <c r="R163" s="35"/>
      <c r="S163" s="7">
        <f t="shared" si="168"/>
        <v>0</v>
      </c>
      <c r="T163" s="35">
        <f t="shared" si="168"/>
        <v>0</v>
      </c>
      <c r="U163" s="3">
        <f>IF(A163="",0,IF(Q$161="",1,IF(Q$161+$U$90*365&lt;$U$1,1,0)))</f>
        <v>0</v>
      </c>
      <c r="V163" s="163">
        <f>IF(A163="",0,IF(Q$161="",1,IF(Q$161+$V$90*365&lt;$U$1,1,0)))</f>
        <v>0</v>
      </c>
      <c r="W163" s="162" t="str">
        <f>IF(ISERROR(VLOOKUP(H163,'Directive OSH09 (FR)'!$O$6:$P$10,2,FALSE)),"",VLOOKUP(H163,'Directive OSH09 (FR)'!$O$6:$P$10,2,FALSE))</f>
        <v/>
      </c>
      <c r="X163" s="3" t="str">
        <f>IF(ISERROR(VLOOKUP(I163,'Directive OSH09 (FR)'!$O$13:$P$17,2,FALSE)),"",VLOOKUP(I163,'Directive OSH09 (FR)'!$O$13:$P$17,2,FALSE))</f>
        <v/>
      </c>
      <c r="Y163" s="3" t="str">
        <f t="shared" si="170"/>
        <v/>
      </c>
      <c r="Z163" s="196"/>
      <c r="AA163" s="418"/>
      <c r="AB163" s="418"/>
      <c r="AC163" s="420"/>
      <c r="AD163" s="667"/>
      <c r="AE163" s="651"/>
      <c r="AF163" s="314"/>
      <c r="AG163" s="8"/>
      <c r="AH163" s="8">
        <f t="shared" si="171"/>
        <v>0</v>
      </c>
      <c r="AI163" s="652"/>
    </row>
    <row r="164" spans="1:207" ht="12.75" customHeight="1">
      <c r="A164" s="261"/>
      <c r="B164" s="8"/>
      <c r="C164" s="8"/>
      <c r="D164" s="8"/>
      <c r="E164" s="266"/>
      <c r="F164" s="267"/>
      <c r="G164" s="459"/>
      <c r="H164" s="7"/>
      <c r="I164" s="8"/>
      <c r="J164" s="8" t="str">
        <f t="shared" si="169"/>
        <v/>
      </c>
      <c r="K164" s="14" t="str">
        <f>IF(ISERROR(VLOOKUP(Y164,'Directive OSH09 (FR)'!$T$6:$U$10,2,FALSE)),"",VLOOKUP(Y164,'Directive OSH09 (FR)'!$T$6:$U$10,2,FALSE))</f>
        <v/>
      </c>
      <c r="L164" s="126"/>
      <c r="M164" s="127"/>
      <c r="N164" s="27"/>
      <c r="O164" s="27"/>
      <c r="P164" s="27"/>
      <c r="Q164" s="57"/>
      <c r="R164" s="35"/>
      <c r="S164" s="7">
        <f t="shared" si="168"/>
        <v>0</v>
      </c>
      <c r="T164" s="35">
        <f t="shared" si="168"/>
        <v>0</v>
      </c>
      <c r="U164" s="3">
        <f>IF(A164="",0,IF(Q$161="",1,IF(Q$161+$U$90*365&lt;$U$1,1,0)))</f>
        <v>0</v>
      </c>
      <c r="V164" s="163">
        <f>IF(A164="",0,IF(Q$161="",1,IF(Q$161+$V$90*365&lt;$U$1,1,0)))</f>
        <v>0</v>
      </c>
      <c r="W164" s="162" t="str">
        <f>IF(ISERROR(VLOOKUP(H164,'Directive OSH09 (FR)'!$O$6:$P$10,2,FALSE)),"",VLOOKUP(H164,'Directive OSH09 (FR)'!$O$6:$P$10,2,FALSE))</f>
        <v/>
      </c>
      <c r="X164" s="3" t="str">
        <f>IF(ISERROR(VLOOKUP(I164,'Directive OSH09 (FR)'!$O$13:$P$17,2,FALSE)),"",VLOOKUP(I164,'Directive OSH09 (FR)'!$O$13:$P$17,2,FALSE))</f>
        <v/>
      </c>
      <c r="Y164" s="3" t="str">
        <f t="shared" si="170"/>
        <v/>
      </c>
      <c r="Z164" s="196"/>
      <c r="AA164" s="418"/>
      <c r="AB164" s="418"/>
      <c r="AC164" s="420"/>
      <c r="AD164" s="667"/>
      <c r="AE164" s="651"/>
      <c r="AF164" s="314"/>
      <c r="AG164" s="8"/>
      <c r="AH164" s="8">
        <f t="shared" si="171"/>
        <v>0</v>
      </c>
      <c r="AI164" s="652"/>
    </row>
    <row r="165" spans="1:207" ht="5.25" customHeight="1">
      <c r="A165" s="405"/>
      <c r="B165" s="62"/>
      <c r="C165" s="62"/>
      <c r="D165" s="62"/>
      <c r="E165" s="293"/>
      <c r="F165" s="282"/>
      <c r="G165" s="460"/>
      <c r="H165" s="61"/>
      <c r="I165" s="62"/>
      <c r="J165" s="62" t="str">
        <f t="shared" si="169"/>
        <v/>
      </c>
      <c r="K165" s="63" t="str">
        <f>IF(ISERROR(VLOOKUP(Y165,'Directive OSH09 (FR)'!$T$6:$U$10,2,FALSE)),"",VLOOKUP(Y165,'Directive OSH09 (FR)'!$T$6:$U$10,2,FALSE))</f>
        <v/>
      </c>
      <c r="L165" s="61"/>
      <c r="M165" s="64"/>
      <c r="N165" s="64"/>
      <c r="O165" s="64"/>
      <c r="P165" s="64"/>
      <c r="Q165" s="65"/>
      <c r="R165" s="66"/>
      <c r="S165" s="61">
        <f t="shared" si="168"/>
        <v>0</v>
      </c>
      <c r="T165" s="66">
        <f t="shared" si="168"/>
        <v>0</v>
      </c>
      <c r="U165" s="164">
        <f>IF(A165="",0,IF(Q$161="",1,IF(Q$161+$U$90*365&lt;$U$1,1,0)))</f>
        <v>0</v>
      </c>
      <c r="V165" s="165">
        <f>IF(A165="",0,IF(Q$161="",1,IF(Q$161+$V$90*365&lt;$U$1,1,0)))</f>
        <v>0</v>
      </c>
      <c r="W165" s="162" t="str">
        <f>IF(ISERROR(VLOOKUP(H165,'Directive OSH09 (FR)'!$O$6:$P$10,2,FALSE)),"",VLOOKUP(H165,'Directive OSH09 (FR)'!$O$6:$P$10,2,FALSE))</f>
        <v/>
      </c>
      <c r="X165" s="3" t="str">
        <f>IF(ISERROR(VLOOKUP(I165,'Directive OSH09 (FR)'!$O$13:$P$17,2,FALSE)),"",VLOOKUP(I165,'Directive OSH09 (FR)'!$O$13:$P$17,2,FALSE))</f>
        <v/>
      </c>
      <c r="Y165" s="3" t="str">
        <f t="shared" si="170"/>
        <v/>
      </c>
      <c r="Z165" s="196"/>
      <c r="AA165" s="418"/>
      <c r="AB165" s="418"/>
      <c r="AC165" s="420"/>
      <c r="AD165" s="667"/>
      <c r="AE165" s="651"/>
      <c r="AF165" s="642"/>
      <c r="AG165" s="62"/>
      <c r="AH165" s="62">
        <f t="shared" si="171"/>
        <v>0</v>
      </c>
      <c r="AI165" s="652"/>
    </row>
    <row r="166" spans="1:207" ht="12.75" customHeight="1">
      <c r="A166" s="268" t="s">
        <v>301</v>
      </c>
      <c r="B166" s="391"/>
      <c r="C166" s="391"/>
      <c r="D166" s="391"/>
      <c r="E166" s="292"/>
      <c r="F166" s="281"/>
      <c r="G166" s="457"/>
      <c r="H166" s="454"/>
      <c r="I166" s="391"/>
      <c r="J166" s="391">
        <f>IF(SUM(J167:J171)=0,"",MAX(J167:J171))</f>
        <v>8</v>
      </c>
      <c r="K166" s="24" t="str">
        <f>IF(ISERROR(VLOOKUP(Y166,'Directive OSH09 (FR)'!$T$6:$U$10,2,FALSE)),"",VLOOKUP(Y166,'Directive OSH09 (FR)'!$T$6:$U$10,2,FALSE))</f>
        <v>1-Negligeable</v>
      </c>
      <c r="L166" s="43" t="str">
        <f>IF(ISERROR(VLOOKUP($A166,Dangers!$B$4:$G$1001,4,FALSE)),"ERR",IF(ISBLANK(VLOOKUP($A166,Dangers!$B$4:$G$1001,4,FALSE)),"","Yes"))</f>
        <v/>
      </c>
      <c r="M166" s="26" t="str">
        <f>IF(ISERROR(VLOOKUP($A166,Dangers!$B$4:$G$1001,6,FALSE)),"ERR",IF(ISBLANK((VLOOKUP($A166,Dangers!$B$4:$G$1001,6,FALSE))),"","Yes"))</f>
        <v/>
      </c>
      <c r="N166" s="26"/>
      <c r="O166" s="26"/>
      <c r="P166" s="26"/>
      <c r="Q166" s="132" t="str">
        <f>IF(OR(L166="Yes",M166="Yes"),MAX(Q167:Q171),"")</f>
        <v/>
      </c>
      <c r="R166" s="34"/>
      <c r="S166" s="43">
        <f>IF(L166="Yes",IF(SUM(S167:S171)=0,0,1),2)</f>
        <v>2</v>
      </c>
      <c r="T166" s="34">
        <f>IF(M166="Yes",IF(SUM(T167:T171)=0,0,1),2)</f>
        <v>2</v>
      </c>
      <c r="U166" s="160">
        <v>0</v>
      </c>
      <c r="V166" s="161">
        <v>0</v>
      </c>
      <c r="W166" s="162" t="str">
        <f>IF(ISERROR(VLOOKUP(H166,'Directive OSH09 (FR)'!$O$6:$P$10,2,FALSE)),"",VLOOKUP(H166,'Directive OSH09 (FR)'!$O$6:$P$10,2,FALSE))</f>
        <v/>
      </c>
      <c r="X166" s="3" t="str">
        <f>IF(ISERROR(VLOOKUP(I166,'Directive OSH09 (FR)'!$O$13:$P$17,2,FALSE)),"",VLOOKUP(I166,'Directive OSH09 (FR)'!$O$13:$P$17,2,FALSE))</f>
        <v/>
      </c>
      <c r="Y166" s="3">
        <f>IF(J166="","",IF(J166&gt;=161,5,IF(J166&gt;=65,4,IF(J166&gt;=20,3,IF(J166&gt;=9,2,1)))))</f>
        <v>1</v>
      </c>
      <c r="Z166" s="43"/>
      <c r="AA166" s="208"/>
      <c r="AB166" s="208"/>
      <c r="AC166" s="673"/>
      <c r="AD166" s="685"/>
      <c r="AE166" s="679"/>
      <c r="AF166" s="212"/>
      <c r="AG166" s="208"/>
      <c r="AH166" s="208" t="str">
        <f>IF(SUM(AH167:AH171)=0,"",MAX(AH167:AH171))</f>
        <v/>
      </c>
      <c r="AI166" s="655"/>
    </row>
    <row r="167" spans="1:207" ht="51">
      <c r="A167" s="261" t="s">
        <v>1310</v>
      </c>
      <c r="B167" s="255" t="s">
        <v>633</v>
      </c>
      <c r="C167" s="8" t="s">
        <v>634</v>
      </c>
      <c r="D167" s="255" t="s">
        <v>635</v>
      </c>
      <c r="E167" s="266" t="s">
        <v>36</v>
      </c>
      <c r="F167" s="267">
        <v>6</v>
      </c>
      <c r="G167" s="321" t="s">
        <v>418</v>
      </c>
      <c r="H167" s="7" t="s">
        <v>35</v>
      </c>
      <c r="I167" s="8" t="s">
        <v>47</v>
      </c>
      <c r="J167" s="8">
        <f>IF(ISERROR(W167*X167),"",W167*X167)</f>
        <v>8</v>
      </c>
      <c r="K167" s="14" t="str">
        <f>IF(ISERROR(VLOOKUP(Y167,'Directive OSH09 (FR)'!$T$6:$U$10,2,FALSE)),"",VLOOKUP(Y167,'Directive OSH09 (FR)'!$T$6:$U$10,2,FALSE))</f>
        <v>1-Negligeable</v>
      </c>
      <c r="L167" s="126"/>
      <c r="M167" s="127"/>
      <c r="N167" s="27"/>
      <c r="O167" s="27"/>
      <c r="P167" s="27"/>
      <c r="Q167" s="57"/>
      <c r="R167" s="35"/>
      <c r="S167" s="7">
        <f t="shared" ref="S167:T171" si="172">U167</f>
        <v>1</v>
      </c>
      <c r="T167" s="35">
        <f t="shared" si="172"/>
        <v>1</v>
      </c>
      <c r="U167" s="3">
        <f>IF(A167="",0,IF(Q$167="",1,IF(Q$167+$U$90*365&lt;$U$1,1,0)))</f>
        <v>1</v>
      </c>
      <c r="V167" s="163">
        <f>IF(A167="",0,IF(Q$167="",1,IF(Q$167+$V$90*365&lt;$U$1,1,0)))</f>
        <v>1</v>
      </c>
      <c r="W167" s="162">
        <f>IF(ISERROR(VLOOKUP(H167,'Directive OSH09 (FR)'!$O$6:$P$10,2,FALSE)),"",VLOOKUP(H167,'Directive OSH09 (FR)'!$O$6:$P$10,2,FALSE))</f>
        <v>2</v>
      </c>
      <c r="X167" s="3">
        <f>IF(ISERROR(VLOOKUP(I167,'Directive OSH09 (FR)'!$O$13:$P$17,2,FALSE)),"",VLOOKUP(I167,'Directive OSH09 (FR)'!$O$13:$P$17,2,FALSE))</f>
        <v>4</v>
      </c>
      <c r="Y167" s="3">
        <f>IF(J167="","",IF(J167&gt;=161,5,IF(J167&gt;=65,4,IF(J167&gt;=20,3,IF(J167&gt;=9,2,1)))))</f>
        <v>1</v>
      </c>
      <c r="Z167" s="210" t="s">
        <v>429</v>
      </c>
      <c r="AA167" s="418"/>
      <c r="AB167" s="418"/>
      <c r="AC167" s="420"/>
      <c r="AD167" s="667"/>
      <c r="AE167" s="651"/>
      <c r="AF167" s="314"/>
      <c r="AG167" s="8"/>
      <c r="AH167" s="8">
        <f>IF(ISERROR(AU167*AV167),"",AU167*AV167)</f>
        <v>0</v>
      </c>
      <c r="AI167" s="652"/>
    </row>
    <row r="168" spans="1:207" ht="25.5">
      <c r="A168" s="261" t="s">
        <v>637</v>
      </c>
      <c r="B168" s="8" t="s">
        <v>633</v>
      </c>
      <c r="C168" s="8" t="s">
        <v>638</v>
      </c>
      <c r="D168" s="8" t="s">
        <v>639</v>
      </c>
      <c r="E168" s="266" t="s">
        <v>36</v>
      </c>
      <c r="F168" s="267">
        <v>6</v>
      </c>
      <c r="G168" s="321" t="s">
        <v>418</v>
      </c>
      <c r="H168" s="7" t="s">
        <v>35</v>
      </c>
      <c r="I168" s="8" t="s">
        <v>47</v>
      </c>
      <c r="J168" s="8">
        <f t="shared" ref="J168:J171" si="173">IF(ISERROR(W168*X168),"",W168*X168)</f>
        <v>8</v>
      </c>
      <c r="K168" s="14" t="str">
        <f>IF(ISERROR(VLOOKUP(Y168,'Directive OSH09 (FR)'!$T$6:$U$10,2,FALSE)),"",VLOOKUP(Y168,'Directive OSH09 (FR)'!$T$6:$U$10,2,FALSE))</f>
        <v>1-Negligeable</v>
      </c>
      <c r="L168" s="126"/>
      <c r="M168" s="127"/>
      <c r="N168" s="27"/>
      <c r="O168" s="27"/>
      <c r="P168" s="27"/>
      <c r="Q168" s="57"/>
      <c r="R168" s="35"/>
      <c r="S168" s="7">
        <f t="shared" si="172"/>
        <v>1</v>
      </c>
      <c r="T168" s="35">
        <f t="shared" si="172"/>
        <v>1</v>
      </c>
      <c r="U168" s="3">
        <f>IF(A168="",0,IF(Q$167="",1,IF(Q$167+$U$90*365&lt;$U$1,1,0)))</f>
        <v>1</v>
      </c>
      <c r="V168" s="163">
        <f>IF(A168="",0,IF(Q$167="",1,IF(Q$167+$V$90*365&lt;$U$1,1,0)))</f>
        <v>1</v>
      </c>
      <c r="W168" s="162">
        <f>IF(ISERROR(VLOOKUP(H168,'Directive OSH09 (FR)'!$O$6:$P$10,2,FALSE)),"",VLOOKUP(H168,'Directive OSH09 (FR)'!$O$6:$P$10,2,FALSE))</f>
        <v>2</v>
      </c>
      <c r="X168" s="3">
        <f>IF(ISERROR(VLOOKUP(I168,'Directive OSH09 (FR)'!$O$13:$P$17,2,FALSE)),"",VLOOKUP(I168,'Directive OSH09 (FR)'!$O$13:$P$17,2,FALSE))</f>
        <v>4</v>
      </c>
      <c r="Y168" s="3">
        <f t="shared" ref="Y168:Y171" si="174">IF(J168="","",IF(J168&gt;=161,5,IF(J168&gt;=65,4,IF(J168&gt;=20,3,IF(J168&gt;=9,2,1)))))</f>
        <v>1</v>
      </c>
      <c r="Z168" s="196" t="s">
        <v>429</v>
      </c>
      <c r="AA168" s="418"/>
      <c r="AB168" s="418"/>
      <c r="AC168" s="420"/>
      <c r="AD168" s="667"/>
      <c r="AE168" s="651"/>
      <c r="AF168" s="314"/>
      <c r="AG168" s="8"/>
      <c r="AH168" s="8">
        <f t="shared" ref="AH168:AH171" si="175">IF(ISERROR(AU168*AV168),"",AU168*AV168)</f>
        <v>0</v>
      </c>
      <c r="AI168" s="652"/>
    </row>
    <row r="169" spans="1:207" ht="12.75" customHeight="1">
      <c r="A169" s="261"/>
      <c r="B169" s="8"/>
      <c r="C169" s="8"/>
      <c r="D169" s="8"/>
      <c r="E169" s="266"/>
      <c r="F169" s="267"/>
      <c r="G169" s="459"/>
      <c r="H169" s="7"/>
      <c r="I169" s="8"/>
      <c r="J169" s="8" t="str">
        <f t="shared" si="173"/>
        <v/>
      </c>
      <c r="K169" s="14" t="str">
        <f>IF(ISERROR(VLOOKUP(Y169,'Directive OSH09 (FR)'!$T$6:$U$10,2,FALSE)),"",VLOOKUP(Y169,'Directive OSH09 (FR)'!$T$6:$U$10,2,FALSE))</f>
        <v/>
      </c>
      <c r="L169" s="126"/>
      <c r="M169" s="127"/>
      <c r="N169" s="27"/>
      <c r="O169" s="27"/>
      <c r="P169" s="27"/>
      <c r="Q169" s="57"/>
      <c r="R169" s="35"/>
      <c r="S169" s="7">
        <f t="shared" si="172"/>
        <v>0</v>
      </c>
      <c r="T169" s="35">
        <f t="shared" si="172"/>
        <v>0</v>
      </c>
      <c r="U169" s="3">
        <f>IF(A169="",0,IF(Q$167="",1,IF(Q$167+$U$90*365&lt;$U$1,1,0)))</f>
        <v>0</v>
      </c>
      <c r="V169" s="163">
        <f>IF(A169="",0,IF(Q$167="",1,IF(Q$167+$V$90*365&lt;$U$1,1,0)))</f>
        <v>0</v>
      </c>
      <c r="W169" s="162" t="str">
        <f>IF(ISERROR(VLOOKUP(H169,'Directive OSH09 (FR)'!$O$6:$P$10,2,FALSE)),"",VLOOKUP(H169,'Directive OSH09 (FR)'!$O$6:$P$10,2,FALSE))</f>
        <v/>
      </c>
      <c r="X169" s="3" t="str">
        <f>IF(ISERROR(VLOOKUP(I169,'Directive OSH09 (FR)'!$O$13:$P$17,2,FALSE)),"",VLOOKUP(I169,'Directive OSH09 (FR)'!$O$13:$P$17,2,FALSE))</f>
        <v/>
      </c>
      <c r="Y169" s="3" t="str">
        <f t="shared" si="174"/>
        <v/>
      </c>
      <c r="Z169" s="196"/>
      <c r="AA169" s="418"/>
      <c r="AB169" s="418"/>
      <c r="AC169" s="420"/>
      <c r="AD169" s="667"/>
      <c r="AE169" s="651"/>
      <c r="AF169" s="314"/>
      <c r="AG169" s="8"/>
      <c r="AH169" s="8">
        <f t="shared" si="175"/>
        <v>0</v>
      </c>
      <c r="AI169" s="652"/>
    </row>
    <row r="170" spans="1:207" ht="12.75" customHeight="1">
      <c r="A170" s="261"/>
      <c r="B170" s="8"/>
      <c r="C170" s="8"/>
      <c r="D170" s="8"/>
      <c r="E170" s="266"/>
      <c r="F170" s="267"/>
      <c r="G170" s="459"/>
      <c r="H170" s="7"/>
      <c r="I170" s="8"/>
      <c r="J170" s="8" t="str">
        <f t="shared" si="173"/>
        <v/>
      </c>
      <c r="K170" s="14" t="str">
        <f>IF(ISERROR(VLOOKUP(Y170,'Directive OSH09 (FR)'!$T$6:$U$10,2,FALSE)),"",VLOOKUP(Y170,'Directive OSH09 (FR)'!$T$6:$U$10,2,FALSE))</f>
        <v/>
      </c>
      <c r="L170" s="126"/>
      <c r="M170" s="127"/>
      <c r="N170" s="27"/>
      <c r="O170" s="27"/>
      <c r="P170" s="27"/>
      <c r="Q170" s="57"/>
      <c r="R170" s="35"/>
      <c r="S170" s="7">
        <f t="shared" si="172"/>
        <v>0</v>
      </c>
      <c r="T170" s="35">
        <f t="shared" si="172"/>
        <v>0</v>
      </c>
      <c r="U170" s="3">
        <f>IF(A170="",0,IF(Q$167="",1,IF(Q$167+$U$90*365&lt;$U$1,1,0)))</f>
        <v>0</v>
      </c>
      <c r="V170" s="163">
        <f>IF(A170="",0,IF(Q$167="",1,IF(Q$167+$V$90*365&lt;$U$1,1,0)))</f>
        <v>0</v>
      </c>
      <c r="W170" s="162" t="str">
        <f>IF(ISERROR(VLOOKUP(H170,'Directive OSH09 (FR)'!$O$6:$P$10,2,FALSE)),"",VLOOKUP(H170,'Directive OSH09 (FR)'!$O$6:$P$10,2,FALSE))</f>
        <v/>
      </c>
      <c r="X170" s="3" t="str">
        <f>IF(ISERROR(VLOOKUP(I170,'Directive OSH09 (FR)'!$O$13:$P$17,2,FALSE)),"",VLOOKUP(I170,'Directive OSH09 (FR)'!$O$13:$P$17,2,FALSE))</f>
        <v/>
      </c>
      <c r="Y170" s="3" t="str">
        <f t="shared" si="174"/>
        <v/>
      </c>
      <c r="Z170" s="196"/>
      <c r="AA170" s="418"/>
      <c r="AB170" s="418"/>
      <c r="AC170" s="420"/>
      <c r="AD170" s="667"/>
      <c r="AE170" s="651"/>
      <c r="AF170" s="314"/>
      <c r="AG170" s="8"/>
      <c r="AH170" s="8">
        <f t="shared" si="175"/>
        <v>0</v>
      </c>
      <c r="AI170" s="652"/>
    </row>
    <row r="171" spans="1:207" ht="5.25" customHeight="1">
      <c r="A171" s="405"/>
      <c r="B171" s="62"/>
      <c r="C171" s="62"/>
      <c r="D171" s="62"/>
      <c r="E171" s="293"/>
      <c r="F171" s="282"/>
      <c r="G171" s="460"/>
      <c r="H171" s="61"/>
      <c r="I171" s="62"/>
      <c r="J171" s="62" t="str">
        <f t="shared" si="173"/>
        <v/>
      </c>
      <c r="K171" s="63" t="str">
        <f>IF(ISERROR(VLOOKUP(Y171,'Directive OSH09 (FR)'!$T$6:$U$10,2,FALSE)),"",VLOOKUP(Y171,'Directive OSH09 (FR)'!$T$6:$U$10,2,FALSE))</f>
        <v/>
      </c>
      <c r="L171" s="61"/>
      <c r="M171" s="64"/>
      <c r="N171" s="64"/>
      <c r="O171" s="64"/>
      <c r="P171" s="64"/>
      <c r="Q171" s="65"/>
      <c r="R171" s="66"/>
      <c r="S171" s="61">
        <f t="shared" si="172"/>
        <v>0</v>
      </c>
      <c r="T171" s="66">
        <f t="shared" si="172"/>
        <v>0</v>
      </c>
      <c r="U171" s="164">
        <f>IF(A171="",0,IF(Q$167="",1,IF(Q$167+$U$90*365&lt;$U$1,1,0)))</f>
        <v>0</v>
      </c>
      <c r="V171" s="165">
        <f>IF(A171="",0,IF(Q$167="",1,IF(Q$167+$V$90*365&lt;$U$1,1,0)))</f>
        <v>0</v>
      </c>
      <c r="W171" s="162" t="str">
        <f>IF(ISERROR(VLOOKUP(H171,'Directive OSH09 (FR)'!$O$6:$P$10,2,FALSE)),"",VLOOKUP(H171,'Directive OSH09 (FR)'!$O$6:$P$10,2,FALSE))</f>
        <v/>
      </c>
      <c r="X171" s="3" t="str">
        <f>IF(ISERROR(VLOOKUP(I171,'Directive OSH09 (FR)'!$O$13:$P$17,2,FALSE)),"",VLOOKUP(I171,'Directive OSH09 (FR)'!$O$13:$P$17,2,FALSE))</f>
        <v/>
      </c>
      <c r="Y171" s="3" t="str">
        <f t="shared" si="174"/>
        <v/>
      </c>
      <c r="Z171" s="196"/>
      <c r="AA171" s="418"/>
      <c r="AB171" s="418"/>
      <c r="AC171" s="420"/>
      <c r="AD171" s="667"/>
      <c r="AE171" s="651"/>
      <c r="AF171" s="642"/>
      <c r="AG171" s="62"/>
      <c r="AH171" s="62">
        <f t="shared" si="175"/>
        <v>0</v>
      </c>
      <c r="AI171" s="652"/>
    </row>
    <row r="172" spans="1:207" ht="12.75" customHeight="1">
      <c r="A172" s="523" t="s">
        <v>302</v>
      </c>
      <c r="B172" s="391"/>
      <c r="C172" s="391"/>
      <c r="D172" s="391"/>
      <c r="E172" s="292"/>
      <c r="F172" s="281"/>
      <c r="G172" s="457"/>
      <c r="H172" s="454"/>
      <c r="I172" s="391"/>
      <c r="J172" s="391">
        <f>IF(SUM(J173:J177)=0,"",MAX(J173:J177))</f>
        <v>9</v>
      </c>
      <c r="K172" s="24" t="str">
        <f>IF(ISERROR(VLOOKUP(Y172,'Directive OSH09 (FR)'!$T$6:$U$10,2,FALSE)),"",VLOOKUP(Y172,'Directive OSH09 (FR)'!$T$6:$U$10,2,FALSE))</f>
        <v>2-Tolérable</v>
      </c>
      <c r="L172" s="43" t="str">
        <f>IF(ISERROR(VLOOKUP($A172,Dangers!$B$4:$G$1001,4,FALSE)),"ERR",IF(ISBLANK(VLOOKUP($A172,Dangers!$B$4:$G$1001,4,FALSE)),"","Yes"))</f>
        <v/>
      </c>
      <c r="M172" s="26" t="str">
        <f>IF(ISERROR(VLOOKUP($A172,Dangers!$B$4:$G$1001,6,FALSE)),"ERR",IF(ISBLANK((VLOOKUP($A172,Dangers!$B$4:$G$1001,6,FALSE))),"","Yes"))</f>
        <v/>
      </c>
      <c r="N172" s="26"/>
      <c r="O172" s="26"/>
      <c r="P172" s="26"/>
      <c r="Q172" s="132" t="str">
        <f>IF(OR(L172="Yes",M172="Yes"),MAX(Q173:Q177),"")</f>
        <v/>
      </c>
      <c r="R172" s="34"/>
      <c r="S172" s="43">
        <f>IF(L172="Yes",IF(SUM(S173:S177)=0,0,1),2)</f>
        <v>2</v>
      </c>
      <c r="T172" s="34">
        <f>IF(M172="Yes",IF(SUM(T173:T177)=0,0,1),2)</f>
        <v>2</v>
      </c>
      <c r="U172" s="160">
        <v>0</v>
      </c>
      <c r="V172" s="161">
        <v>0</v>
      </c>
      <c r="W172" s="162" t="str">
        <f>IF(ISERROR(VLOOKUP(H172,'Directive OSH09 (FR)'!$O$6:$P$10,2,FALSE)),"",VLOOKUP(H172,'Directive OSH09 (FR)'!$O$6:$P$10,2,FALSE))</f>
        <v/>
      </c>
      <c r="X172" s="3" t="str">
        <f>IF(ISERROR(VLOOKUP(I172,'Directive OSH09 (FR)'!$O$13:$P$17,2,FALSE)),"",VLOOKUP(I172,'Directive OSH09 (FR)'!$O$13:$P$17,2,FALSE))</f>
        <v/>
      </c>
      <c r="Y172" s="3">
        <f>IF(J172="","",IF(J172&gt;=161,5,IF(J172&gt;=65,4,IF(J172&gt;=20,3,IF(J172&gt;=9,2,1)))))</f>
        <v>2</v>
      </c>
      <c r="Z172" s="43"/>
      <c r="AA172" s="208"/>
      <c r="AB172" s="208"/>
      <c r="AC172" s="673"/>
      <c r="AD172" s="685"/>
      <c r="AE172" s="679"/>
      <c r="AF172" s="212"/>
      <c r="AG172" s="208"/>
      <c r="AH172" s="208" t="str">
        <f>IF(SUM(AH173:AH177)=0,"",MAX(AH173:AH177))</f>
        <v/>
      </c>
      <c r="AI172" s="655"/>
      <c r="AJ172" s="319"/>
      <c r="AK172" s="319"/>
      <c r="AL172" s="319"/>
      <c r="AM172" s="319"/>
      <c r="AN172" s="319"/>
      <c r="AO172" s="319"/>
      <c r="AP172" s="319"/>
      <c r="AQ172" s="319"/>
      <c r="AR172" s="319"/>
      <c r="AS172" s="319"/>
      <c r="AT172" s="319"/>
      <c r="AU172" s="319"/>
      <c r="AV172" s="319"/>
      <c r="AW172" s="319"/>
      <c r="AX172" s="319"/>
      <c r="AY172" s="319"/>
      <c r="AZ172" s="319"/>
      <c r="BA172" s="319"/>
      <c r="BB172" s="319"/>
      <c r="BC172" s="319"/>
      <c r="BD172" s="319"/>
      <c r="BE172" s="319"/>
      <c r="BF172" s="319"/>
      <c r="BG172" s="319"/>
      <c r="BH172" s="319"/>
      <c r="BI172" s="319"/>
      <c r="BJ172" s="319"/>
      <c r="BK172" s="319"/>
      <c r="BL172" s="319"/>
      <c r="BM172" s="319"/>
      <c r="BN172" s="319"/>
      <c r="BO172" s="319"/>
      <c r="BP172" s="319"/>
      <c r="BQ172" s="319"/>
      <c r="BR172" s="319"/>
      <c r="BS172" s="319"/>
      <c r="BT172" s="319"/>
      <c r="BU172" s="319"/>
      <c r="BV172" s="319"/>
      <c r="BW172" s="319"/>
      <c r="BX172" s="319"/>
      <c r="BY172" s="319"/>
      <c r="BZ172" s="319"/>
      <c r="CA172" s="319"/>
      <c r="CB172" s="319"/>
      <c r="CC172" s="319"/>
      <c r="CD172" s="319"/>
      <c r="CE172" s="319"/>
      <c r="CF172" s="319"/>
      <c r="CG172" s="319"/>
      <c r="CH172" s="319"/>
      <c r="CI172" s="319"/>
      <c r="CJ172" s="319"/>
      <c r="CK172" s="319"/>
      <c r="CL172" s="319"/>
      <c r="CM172" s="319"/>
      <c r="CN172" s="319"/>
      <c r="CO172" s="319"/>
      <c r="CP172" s="319"/>
      <c r="CQ172" s="319"/>
      <c r="CR172" s="319"/>
      <c r="CS172" s="319"/>
      <c r="CT172" s="319"/>
      <c r="CU172" s="319"/>
      <c r="CV172" s="319"/>
      <c r="CW172" s="319"/>
      <c r="CX172" s="319"/>
      <c r="CY172" s="319"/>
      <c r="CZ172" s="319"/>
      <c r="DA172" s="319"/>
      <c r="DB172" s="319"/>
      <c r="DC172" s="319"/>
      <c r="DD172" s="319"/>
      <c r="DE172" s="319"/>
      <c r="DF172" s="319"/>
      <c r="DG172" s="319"/>
      <c r="DH172" s="319"/>
      <c r="DI172" s="319"/>
      <c r="DJ172" s="319"/>
      <c r="DK172" s="319"/>
      <c r="DL172" s="319"/>
      <c r="DM172" s="319"/>
      <c r="DN172" s="319"/>
      <c r="DO172" s="319"/>
      <c r="DP172" s="319"/>
      <c r="DQ172" s="319"/>
      <c r="DR172" s="319"/>
      <c r="DS172" s="319"/>
      <c r="DT172" s="319"/>
      <c r="DU172" s="319"/>
      <c r="DV172" s="319"/>
      <c r="DW172" s="319"/>
      <c r="DX172" s="319"/>
      <c r="DY172" s="319"/>
      <c r="DZ172" s="319"/>
      <c r="EA172" s="319"/>
      <c r="EB172" s="319"/>
      <c r="EC172" s="319"/>
      <c r="ED172" s="319"/>
      <c r="EE172" s="319"/>
      <c r="EF172" s="319"/>
      <c r="EG172" s="319"/>
      <c r="EH172" s="319"/>
      <c r="EI172" s="319"/>
      <c r="EJ172" s="319"/>
      <c r="EK172" s="319"/>
      <c r="EL172" s="319"/>
      <c r="EM172" s="319"/>
      <c r="EN172" s="319"/>
      <c r="EO172" s="319"/>
      <c r="EP172" s="319"/>
      <c r="EQ172" s="319"/>
      <c r="ER172" s="319"/>
      <c r="ES172" s="319"/>
      <c r="ET172" s="319"/>
      <c r="EU172" s="319"/>
      <c r="EV172" s="319"/>
      <c r="EW172" s="319"/>
      <c r="EX172" s="319"/>
      <c r="EY172" s="319"/>
      <c r="EZ172" s="319"/>
      <c r="FA172" s="319"/>
      <c r="FB172" s="319"/>
      <c r="FC172" s="319"/>
      <c r="FD172" s="319"/>
      <c r="FE172" s="319"/>
      <c r="FF172" s="319"/>
      <c r="FG172" s="319"/>
      <c r="FH172" s="319"/>
      <c r="FI172" s="319"/>
      <c r="FJ172" s="319"/>
      <c r="FK172" s="319"/>
      <c r="FL172" s="319"/>
      <c r="FM172" s="319"/>
      <c r="FN172" s="319"/>
      <c r="FO172" s="319"/>
      <c r="FP172" s="319"/>
      <c r="FQ172" s="319"/>
      <c r="FR172" s="319"/>
      <c r="FS172" s="319"/>
      <c r="FT172" s="319"/>
      <c r="FU172" s="319"/>
      <c r="FV172" s="319"/>
      <c r="FW172" s="319"/>
      <c r="FX172" s="319"/>
      <c r="FY172" s="319"/>
      <c r="FZ172" s="319"/>
      <c r="GA172" s="319"/>
      <c r="GB172" s="319"/>
      <c r="GC172" s="319"/>
      <c r="GD172" s="319"/>
      <c r="GE172" s="319"/>
      <c r="GF172" s="319"/>
      <c r="GG172" s="319"/>
      <c r="GH172" s="319"/>
      <c r="GI172" s="319"/>
      <c r="GJ172" s="319"/>
      <c r="GK172" s="319"/>
      <c r="GL172" s="319"/>
      <c r="GM172" s="319"/>
      <c r="GN172" s="319"/>
      <c r="GO172" s="319"/>
      <c r="GP172" s="319"/>
      <c r="GQ172" s="319"/>
      <c r="GR172" s="319"/>
      <c r="GS172" s="319"/>
      <c r="GT172" s="319"/>
      <c r="GU172" s="319"/>
      <c r="GV172" s="319"/>
      <c r="GW172" s="319"/>
      <c r="GX172" s="319"/>
      <c r="GY172" s="319"/>
    </row>
    <row r="173" spans="1:207" s="319" customFormat="1" ht="51">
      <c r="A173" s="261"/>
      <c r="B173" s="255" t="s">
        <v>640</v>
      </c>
      <c r="C173" s="255" t="s">
        <v>641</v>
      </c>
      <c r="D173" s="255" t="s">
        <v>642</v>
      </c>
      <c r="E173" s="266" t="s">
        <v>33</v>
      </c>
      <c r="F173" s="267">
        <v>6</v>
      </c>
      <c r="G173" s="321" t="s">
        <v>643</v>
      </c>
      <c r="H173" s="7" t="s">
        <v>41</v>
      </c>
      <c r="I173" s="8" t="s">
        <v>46</v>
      </c>
      <c r="J173" s="8">
        <f>IF(ISERROR(W173*X173),"",W173*X173)</f>
        <v>9</v>
      </c>
      <c r="K173" s="14" t="str">
        <f>IF(ISERROR(VLOOKUP(Y173,'Directive OSH09 (FR)'!$T$6:$U$10,2,FALSE)),"",VLOOKUP(Y173,'Directive OSH09 (FR)'!$T$6:$U$10,2,FALSE))</f>
        <v>2-Tolérable</v>
      </c>
      <c r="L173" s="126"/>
      <c r="M173" s="127"/>
      <c r="N173" s="27"/>
      <c r="O173" s="27"/>
      <c r="P173" s="27"/>
      <c r="Q173" s="57"/>
      <c r="R173" s="35"/>
      <c r="S173" s="7">
        <f t="shared" ref="S173:T177" si="176">U173</f>
        <v>0</v>
      </c>
      <c r="T173" s="35">
        <f t="shared" si="176"/>
        <v>0</v>
      </c>
      <c r="U173" s="3">
        <f>IF(A173="",0,IF(Q$173="",1,IF(Q$173+$U$90*365&lt;$U$1,1,0)))</f>
        <v>0</v>
      </c>
      <c r="V173" s="163">
        <f>IF(A173="",0,IF(Q$173="",1,IF(Q$173+$V$90*365&lt;$U$1,1,0)))</f>
        <v>0</v>
      </c>
      <c r="W173" s="162">
        <f>IF(ISERROR(VLOOKUP(H173,'Directive OSH09 (FR)'!$O$6:$P$10,2,FALSE)),"",VLOOKUP(H173,'Directive OSH09 (FR)'!$O$6:$P$10,2,FALSE))</f>
        <v>9</v>
      </c>
      <c r="X173" s="3">
        <f>IF(ISERROR(VLOOKUP(I173,'Directive OSH09 (FR)'!$O$13:$P$17,2,FALSE)),"",VLOOKUP(I173,'Directive OSH09 (FR)'!$O$13:$P$17,2,FALSE))</f>
        <v>1</v>
      </c>
      <c r="Y173" s="3">
        <f>IF(J173="","",IF(J173&gt;=161,5,IF(J173&gt;=65,4,IF(J173&gt;=20,3,IF(J173&gt;=9,2,1)))))</f>
        <v>2</v>
      </c>
      <c r="Z173" s="196"/>
      <c r="AA173" s="418"/>
      <c r="AB173" s="418"/>
      <c r="AC173" s="420"/>
      <c r="AD173" s="667"/>
      <c r="AE173" s="651"/>
      <c r="AF173" s="314"/>
      <c r="AG173" s="8"/>
      <c r="AH173" s="8">
        <f>IF(ISERROR(AU173*AV173),"",AU173*AV173)</f>
        <v>0</v>
      </c>
      <c r="AI173" s="657"/>
    </row>
    <row r="174" spans="1:207" s="319" customFormat="1" ht="51">
      <c r="A174" s="261"/>
      <c r="B174" s="8" t="s">
        <v>644</v>
      </c>
      <c r="C174" s="255" t="s">
        <v>641</v>
      </c>
      <c r="D174" s="255" t="s">
        <v>642</v>
      </c>
      <c r="E174" s="266" t="s">
        <v>33</v>
      </c>
      <c r="F174" s="300">
        <v>6</v>
      </c>
      <c r="G174" s="321" t="s">
        <v>643</v>
      </c>
      <c r="H174" s="7" t="s">
        <v>35</v>
      </c>
      <c r="I174" s="8" t="s">
        <v>46</v>
      </c>
      <c r="J174" s="8">
        <f t="shared" ref="J174:J177" si="177">IF(ISERROR(W174*X174),"",W174*X174)</f>
        <v>2</v>
      </c>
      <c r="K174" s="14" t="str">
        <f>IF(ISERROR(VLOOKUP(Y174,'Directive OSH09 (FR)'!$T$6:$U$10,2,FALSE)),"",VLOOKUP(Y174,'Directive OSH09 (FR)'!$T$6:$U$10,2,FALSE))</f>
        <v>1-Negligeable</v>
      </c>
      <c r="L174" s="126"/>
      <c r="M174" s="127"/>
      <c r="N174" s="27"/>
      <c r="O174" s="27"/>
      <c r="P174" s="27"/>
      <c r="Q174" s="57"/>
      <c r="R174" s="35"/>
      <c r="S174" s="7">
        <f t="shared" si="176"/>
        <v>0</v>
      </c>
      <c r="T174" s="35">
        <f t="shared" si="176"/>
        <v>0</v>
      </c>
      <c r="U174" s="3">
        <f>IF(A174="",0,IF(Q$173="",1,IF(Q$173+$U$90*365&lt;$U$1,1,0)))</f>
        <v>0</v>
      </c>
      <c r="V174" s="163">
        <f>IF(A174="",0,IF(Q$173="",1,IF(Q$173+$V$90*365&lt;$U$1,1,0)))</f>
        <v>0</v>
      </c>
      <c r="W174" s="162">
        <f>IF(ISERROR(VLOOKUP(H174,'Directive OSH09 (FR)'!$O$6:$P$10,2,FALSE)),"",VLOOKUP(H174,'Directive OSH09 (FR)'!$O$6:$P$10,2,FALSE))</f>
        <v>2</v>
      </c>
      <c r="X174" s="3">
        <f>IF(ISERROR(VLOOKUP(I174,'Directive OSH09 (FR)'!$O$13:$P$17,2,FALSE)),"",VLOOKUP(I174,'Directive OSH09 (FR)'!$O$13:$P$17,2,FALSE))</f>
        <v>1</v>
      </c>
      <c r="Y174" s="3">
        <f t="shared" ref="Y174:Y177" si="178">IF(J174="","",IF(J174&gt;=161,5,IF(J174&gt;=65,4,IF(J174&gt;=20,3,IF(J174&gt;=9,2,1)))))</f>
        <v>1</v>
      </c>
      <c r="Z174" s="196"/>
      <c r="AA174" s="418"/>
      <c r="AB174" s="418"/>
      <c r="AC174" s="420"/>
      <c r="AD174" s="667"/>
      <c r="AE174" s="651"/>
      <c r="AF174" s="314"/>
      <c r="AG174" s="8"/>
      <c r="AH174" s="8">
        <f t="shared" ref="AH174:AH177" si="179">IF(ISERROR(AU174*AV174),"",AU174*AV174)</f>
        <v>0</v>
      </c>
      <c r="AI174" s="658"/>
    </row>
    <row r="175" spans="1:207" s="319" customFormat="1">
      <c r="A175" s="261"/>
      <c r="B175" s="8"/>
      <c r="C175" s="8"/>
      <c r="D175" s="255"/>
      <c r="E175" s="266"/>
      <c r="F175" s="298"/>
      <c r="G175" s="459"/>
      <c r="H175" s="7"/>
      <c r="I175" s="8"/>
      <c r="J175" s="8" t="str">
        <f t="shared" si="177"/>
        <v/>
      </c>
      <c r="K175" s="14" t="str">
        <f>IF(ISERROR(VLOOKUP(Y175,'Directive OSH09 (FR)'!$T$6:$U$10,2,FALSE)),"",VLOOKUP(Y175,'Directive OSH09 (FR)'!$T$6:$U$10,2,FALSE))</f>
        <v/>
      </c>
      <c r="L175" s="126"/>
      <c r="M175" s="127"/>
      <c r="N175" s="27"/>
      <c r="O175" s="27"/>
      <c r="P175" s="27"/>
      <c r="Q175" s="57"/>
      <c r="R175" s="35"/>
      <c r="S175" s="7">
        <f t="shared" si="176"/>
        <v>0</v>
      </c>
      <c r="T175" s="35">
        <f t="shared" si="176"/>
        <v>0</v>
      </c>
      <c r="U175" s="3">
        <f>IF(A175="",0,IF(Q$173="",1,IF(Q$173+$U$90*365&lt;$U$1,1,0)))</f>
        <v>0</v>
      </c>
      <c r="V175" s="163">
        <f>IF(A175="",0,IF(Q$173="",1,IF(Q$173+$V$90*365&lt;$U$1,1,0)))</f>
        <v>0</v>
      </c>
      <c r="W175" s="162" t="str">
        <f>IF(ISERROR(VLOOKUP(H175,'Directive OSH09 (FR)'!$O$6:$P$10,2,FALSE)),"",VLOOKUP(H175,'Directive OSH09 (FR)'!$O$6:$P$10,2,FALSE))</f>
        <v/>
      </c>
      <c r="X175" s="3" t="str">
        <f>IF(ISERROR(VLOOKUP(I175,'Directive OSH09 (FR)'!$O$13:$P$17,2,FALSE)),"",VLOOKUP(I175,'Directive OSH09 (FR)'!$O$13:$P$17,2,FALSE))</f>
        <v/>
      </c>
      <c r="Y175" s="3" t="str">
        <f t="shared" si="178"/>
        <v/>
      </c>
      <c r="Z175" s="196"/>
      <c r="AA175" s="418"/>
      <c r="AB175" s="418"/>
      <c r="AC175" s="420"/>
      <c r="AD175" s="667"/>
      <c r="AE175" s="651"/>
      <c r="AF175" s="314"/>
      <c r="AG175" s="8"/>
      <c r="AH175" s="8">
        <f t="shared" si="179"/>
        <v>0</v>
      </c>
      <c r="AI175" s="658"/>
    </row>
    <row r="176" spans="1:207" s="319" customFormat="1">
      <c r="A176" s="261"/>
      <c r="B176" s="8"/>
      <c r="C176" s="8"/>
      <c r="D176" s="8"/>
      <c r="E176" s="266"/>
      <c r="F176" s="298"/>
      <c r="G176" s="459"/>
      <c r="H176" s="7"/>
      <c r="I176" s="8"/>
      <c r="J176" s="8" t="str">
        <f t="shared" si="177"/>
        <v/>
      </c>
      <c r="K176" s="14" t="str">
        <f>IF(ISERROR(VLOOKUP(Y176,'Directive OSH09 (FR)'!$T$6:$U$10,2,FALSE)),"",VLOOKUP(Y176,'Directive OSH09 (FR)'!$T$6:$U$10,2,FALSE))</f>
        <v/>
      </c>
      <c r="L176" s="126"/>
      <c r="M176" s="127"/>
      <c r="N176" s="27"/>
      <c r="O176" s="27"/>
      <c r="P176" s="27"/>
      <c r="Q176" s="57"/>
      <c r="R176" s="35"/>
      <c r="S176" s="7">
        <f t="shared" si="176"/>
        <v>0</v>
      </c>
      <c r="T176" s="35">
        <f t="shared" si="176"/>
        <v>0</v>
      </c>
      <c r="U176" s="3">
        <f>IF(A176="",0,IF(Q$173="",1,IF(Q$173+$U$90*365&lt;$U$1,1,0)))</f>
        <v>0</v>
      </c>
      <c r="V176" s="163">
        <f>IF(A176="",0,IF(Q$173="",1,IF(Q$173+$V$90*365&lt;$U$1,1,0)))</f>
        <v>0</v>
      </c>
      <c r="W176" s="162" t="str">
        <f>IF(ISERROR(VLOOKUP(H176,'Directive OSH09 (FR)'!$O$6:$P$10,2,FALSE)),"",VLOOKUP(H176,'Directive OSH09 (FR)'!$O$6:$P$10,2,FALSE))</f>
        <v/>
      </c>
      <c r="X176" s="3" t="str">
        <f>IF(ISERROR(VLOOKUP(I176,'Directive OSH09 (FR)'!$O$13:$P$17,2,FALSE)),"",VLOOKUP(I176,'Directive OSH09 (FR)'!$O$13:$P$17,2,FALSE))</f>
        <v/>
      </c>
      <c r="Y176" s="3" t="str">
        <f t="shared" si="178"/>
        <v/>
      </c>
      <c r="Z176" s="196"/>
      <c r="AA176" s="418"/>
      <c r="AB176" s="418"/>
      <c r="AC176" s="420"/>
      <c r="AD176" s="667"/>
      <c r="AE176" s="651"/>
      <c r="AF176" s="314"/>
      <c r="AG176" s="8"/>
      <c r="AH176" s="8">
        <f t="shared" si="179"/>
        <v>0</v>
      </c>
      <c r="AI176" s="658"/>
    </row>
    <row r="177" spans="1:207" s="319" customFormat="1" ht="5.25" customHeight="1">
      <c r="A177" s="405"/>
      <c r="B177" s="62"/>
      <c r="C177" s="62"/>
      <c r="D177" s="62"/>
      <c r="E177" s="293"/>
      <c r="F177" s="299"/>
      <c r="G177" s="460"/>
      <c r="H177" s="61"/>
      <c r="I177" s="62"/>
      <c r="J177" s="62" t="str">
        <f t="shared" si="177"/>
        <v/>
      </c>
      <c r="K177" s="63" t="str">
        <f>IF(ISERROR(VLOOKUP(Y177,'Directive OSH09 (FR)'!$T$6:$U$10,2,FALSE)),"",VLOOKUP(Y177,'Directive OSH09 (FR)'!$T$6:$U$10,2,FALSE))</f>
        <v/>
      </c>
      <c r="L177" s="61"/>
      <c r="M177" s="64"/>
      <c r="N177" s="64"/>
      <c r="O177" s="64"/>
      <c r="P177" s="64"/>
      <c r="Q177" s="65"/>
      <c r="R177" s="66"/>
      <c r="S177" s="61">
        <f t="shared" si="176"/>
        <v>0</v>
      </c>
      <c r="T177" s="66">
        <f t="shared" si="176"/>
        <v>0</v>
      </c>
      <c r="U177" s="164">
        <f>IF(A177="",0,IF(Q$173="",1,IF(Q$173+$U$90*365&lt;$U$1,1,0)))</f>
        <v>0</v>
      </c>
      <c r="V177" s="165">
        <f>IF(A177="",0,IF(Q$173="",1,IF(Q$173+$V$90*365&lt;$U$1,1,0)))</f>
        <v>0</v>
      </c>
      <c r="W177" s="162" t="str">
        <f>IF(ISERROR(VLOOKUP(H177,'Directive OSH09 (FR)'!$O$6:$P$10,2,FALSE)),"",VLOOKUP(H177,'Directive OSH09 (FR)'!$O$6:$P$10,2,FALSE))</f>
        <v/>
      </c>
      <c r="X177" s="3" t="str">
        <f>IF(ISERROR(VLOOKUP(I177,'Directive OSH09 (FR)'!$O$13:$P$17,2,FALSE)),"",VLOOKUP(I177,'Directive OSH09 (FR)'!$O$13:$P$17,2,FALSE))</f>
        <v/>
      </c>
      <c r="Y177" s="3" t="str">
        <f t="shared" si="178"/>
        <v/>
      </c>
      <c r="Z177" s="196"/>
      <c r="AA177" s="418"/>
      <c r="AB177" s="418"/>
      <c r="AC177" s="420"/>
      <c r="AD177" s="667"/>
      <c r="AE177" s="651"/>
      <c r="AF177" s="642"/>
      <c r="AG177" s="62"/>
      <c r="AH177" s="62">
        <f t="shared" si="179"/>
        <v>0</v>
      </c>
      <c r="AI177" s="658"/>
    </row>
    <row r="178" spans="1:207" s="319" customFormat="1" ht="12.75" customHeight="1">
      <c r="A178" s="607" t="s">
        <v>341</v>
      </c>
      <c r="B178" s="391"/>
      <c r="C178" s="391"/>
      <c r="D178" s="391"/>
      <c r="E178" s="292"/>
      <c r="F178" s="297"/>
      <c r="G178" s="457"/>
      <c r="H178" s="454"/>
      <c r="I178" s="391"/>
      <c r="J178" s="391" t="str">
        <f>IF(SUM(J179:J183)=0,"",MAX(J179:J183))</f>
        <v/>
      </c>
      <c r="K178" s="24" t="str">
        <f>IF(ISERROR(VLOOKUP(Y178,'Directive OSH09 (FR)'!$T$6:$U$10,2,FALSE)),"",VLOOKUP(Y178,'Directive OSH09 (FR)'!$T$6:$U$10,2,FALSE))</f>
        <v/>
      </c>
      <c r="L178" s="43" t="str">
        <f>IF(ISERROR(VLOOKUP($A178,Dangers!$B$4:$G$1001,4,FALSE)),"ERR",IF(ISBLANK(VLOOKUP($A178,Dangers!$B$4:$G$1001,4,FALSE)),"","Yes"))</f>
        <v>ERR</v>
      </c>
      <c r="M178" s="26" t="str">
        <f>IF(ISERROR(VLOOKUP($A178,Dangers!$B$4:$G$1001,6,FALSE)),"ERR",IF(ISBLANK((VLOOKUP($A178,Dangers!$B$4:$G$1001,6,FALSE))),"","Yes"))</f>
        <v>ERR</v>
      </c>
      <c r="N178" s="26"/>
      <c r="O178" s="26"/>
      <c r="P178" s="26"/>
      <c r="Q178" s="132" t="str">
        <f>IF(OR(L178="Yes",M178="Yes"),MAX(Q179:Q183),"")</f>
        <v/>
      </c>
      <c r="R178" s="34"/>
      <c r="S178" s="43">
        <f>IF(L178="Yes",IF(SUM(S179:S183)=0,0,1),2)</f>
        <v>2</v>
      </c>
      <c r="T178" s="34">
        <f>IF(M178="Yes",IF(SUM(T179:T183)=0,0,1),2)</f>
        <v>2</v>
      </c>
      <c r="U178" s="160">
        <v>0</v>
      </c>
      <c r="V178" s="161">
        <v>0</v>
      </c>
      <c r="W178" s="162" t="str">
        <f>IF(ISERROR(VLOOKUP(H178,'Directive OSH09 (FR)'!$O$6:$P$10,2,FALSE)),"",VLOOKUP(H178,'Directive OSH09 (FR)'!$O$6:$P$10,2,FALSE))</f>
        <v/>
      </c>
      <c r="X178" s="3" t="str">
        <f>IF(ISERROR(VLOOKUP(I178,'Directive OSH09 (FR)'!$O$13:$P$17,2,FALSE)),"",VLOOKUP(I178,'Directive OSH09 (FR)'!$O$13:$P$17,2,FALSE))</f>
        <v/>
      </c>
      <c r="Y178" s="3" t="str">
        <f>IF(J178="","",IF(J178&gt;=161,5,IF(J178&gt;=65,4,IF(J178&gt;=20,3,IF(J178&gt;=9,2,1)))))</f>
        <v/>
      </c>
      <c r="Z178" s="43"/>
      <c r="AA178" s="208"/>
      <c r="AB178" s="208"/>
      <c r="AC178" s="673"/>
      <c r="AD178" s="685"/>
      <c r="AE178" s="679"/>
      <c r="AF178" s="212"/>
      <c r="AG178" s="208"/>
      <c r="AH178" s="208" t="str">
        <f>IF(SUM(AH179:AH183)=0,"",MAX(AH179:AH183))</f>
        <v/>
      </c>
      <c r="AI178" s="655"/>
    </row>
    <row r="179" spans="1:207" s="319" customFormat="1" ht="12.6" customHeight="1">
      <c r="A179" s="608" t="s">
        <v>463</v>
      </c>
      <c r="B179" s="314"/>
      <c r="C179" s="8"/>
      <c r="D179" s="8"/>
      <c r="E179" s="266"/>
      <c r="F179" s="298"/>
      <c r="G179" s="321"/>
      <c r="H179" s="7"/>
      <c r="I179" s="8"/>
      <c r="J179" s="8" t="str">
        <f>IF(ISERROR(W179*X179),"",W179*X179)</f>
        <v/>
      </c>
      <c r="K179" s="14" t="str">
        <f>IF(ISERROR(VLOOKUP(Y179,'Directive OSH09 (FR)'!$T$6:$U$10,2,FALSE)),"",VLOOKUP(Y179,'Directive OSH09 (FR)'!$T$6:$U$10,2,FALSE))</f>
        <v/>
      </c>
      <c r="L179" s="126"/>
      <c r="M179" s="127"/>
      <c r="N179" s="27"/>
      <c r="O179" s="27"/>
      <c r="P179" s="27"/>
      <c r="Q179" s="57"/>
      <c r="R179" s="35"/>
      <c r="S179" s="7">
        <f t="shared" ref="S179:T183" si="180">U179</f>
        <v>1</v>
      </c>
      <c r="T179" s="35">
        <f t="shared" si="180"/>
        <v>1</v>
      </c>
      <c r="U179" s="3">
        <f>IF(A179="",0,IF(Q$179="",1,IF(Q$179+$U$90*365&lt;$U$1,1,0)))</f>
        <v>1</v>
      </c>
      <c r="V179" s="163">
        <f>IF(A179="",0,IF(Q$179="",1,IF(Q$179+$V$90*365&lt;$U$1,1,0)))</f>
        <v>1</v>
      </c>
      <c r="W179" s="162" t="str">
        <f>IF(ISERROR(VLOOKUP(H179,'Directive OSH09 (FR)'!$O$6:$P$10,2,FALSE)),"",VLOOKUP(H179,'Directive OSH09 (FR)'!$O$6:$P$10,2,FALSE))</f>
        <v/>
      </c>
      <c r="X179" s="3" t="str">
        <f>IF(ISERROR(VLOOKUP(I179,'Directive OSH09 (FR)'!$O$13:$P$17,2,FALSE)),"",VLOOKUP(I179,'Directive OSH09 (FR)'!$O$13:$P$17,2,FALSE))</f>
        <v/>
      </c>
      <c r="Y179" s="3" t="str">
        <f>IF(J179="","",IF(J179&gt;=161,5,IF(J179&gt;=65,4,IF(J179&gt;=20,3,IF(J179&gt;=9,2,1)))))</f>
        <v/>
      </c>
      <c r="Z179" s="7"/>
      <c r="AA179" s="307"/>
      <c r="AB179" s="307"/>
      <c r="AC179" s="438"/>
      <c r="AD179" s="668"/>
      <c r="AE179" s="659"/>
      <c r="AF179" s="314"/>
      <c r="AG179" s="8"/>
      <c r="AH179" s="8">
        <f>IF(ISERROR(AU179*AV179),"",AU179*AV179)</f>
        <v>0</v>
      </c>
      <c r="AI179" s="652"/>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c r="BG179" s="290"/>
      <c r="BH179" s="290"/>
      <c r="BI179" s="290"/>
      <c r="BJ179" s="290"/>
      <c r="BK179" s="290"/>
      <c r="BL179" s="29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c r="DB179" s="290"/>
      <c r="DC179" s="290"/>
      <c r="DD179" s="290"/>
      <c r="DE179" s="290"/>
      <c r="DF179" s="290"/>
      <c r="DG179" s="290"/>
      <c r="DH179" s="290"/>
      <c r="DI179" s="290"/>
      <c r="DJ179" s="290"/>
      <c r="DK179" s="290"/>
      <c r="DL179" s="290"/>
      <c r="DM179" s="290"/>
      <c r="DN179" s="290"/>
      <c r="DO179" s="290"/>
      <c r="DP179" s="290"/>
      <c r="DQ179" s="290"/>
      <c r="DR179" s="290"/>
      <c r="DS179" s="290"/>
      <c r="DT179" s="290"/>
      <c r="DU179" s="290"/>
      <c r="DV179" s="290"/>
      <c r="DW179" s="290"/>
      <c r="DX179" s="290"/>
      <c r="DY179" s="290"/>
      <c r="DZ179" s="290"/>
      <c r="EA179" s="290"/>
      <c r="EB179" s="290"/>
      <c r="EC179" s="290"/>
      <c r="ED179" s="290"/>
      <c r="EE179" s="290"/>
      <c r="EF179" s="290"/>
      <c r="EG179" s="290"/>
      <c r="EH179" s="290"/>
      <c r="EI179" s="290"/>
      <c r="EJ179" s="290"/>
      <c r="EK179" s="290"/>
      <c r="EL179" s="290"/>
      <c r="EM179" s="290"/>
      <c r="EN179" s="290"/>
      <c r="EO179" s="290"/>
      <c r="EP179" s="290"/>
      <c r="EQ179" s="290"/>
      <c r="ER179" s="290"/>
      <c r="ES179" s="290"/>
      <c r="ET179" s="290"/>
      <c r="EU179" s="290"/>
      <c r="EV179" s="290"/>
      <c r="EW179" s="290"/>
      <c r="EX179" s="290"/>
      <c r="EY179" s="290"/>
      <c r="EZ179" s="290"/>
      <c r="FA179" s="290"/>
      <c r="FB179" s="290"/>
      <c r="FC179" s="290"/>
      <c r="FD179" s="290"/>
      <c r="FE179" s="290"/>
      <c r="FF179" s="290"/>
      <c r="FG179" s="290"/>
      <c r="FH179" s="290"/>
      <c r="FI179" s="290"/>
      <c r="FJ179" s="290"/>
      <c r="FK179" s="290"/>
      <c r="FL179" s="290"/>
      <c r="FM179" s="290"/>
      <c r="FN179" s="290"/>
      <c r="FO179" s="290"/>
      <c r="FP179" s="290"/>
      <c r="FQ179" s="290"/>
      <c r="FR179" s="290"/>
      <c r="FS179" s="290"/>
      <c r="FT179" s="290"/>
      <c r="FU179" s="290"/>
      <c r="FV179" s="290"/>
      <c r="FW179" s="290"/>
      <c r="FX179" s="290"/>
      <c r="FY179" s="290"/>
      <c r="FZ179" s="290"/>
      <c r="GA179" s="290"/>
      <c r="GB179" s="290"/>
      <c r="GC179" s="290"/>
      <c r="GD179" s="290"/>
      <c r="GE179" s="290"/>
      <c r="GF179" s="290"/>
      <c r="GG179" s="290"/>
      <c r="GH179" s="290"/>
      <c r="GI179" s="290"/>
      <c r="GJ179" s="290"/>
      <c r="GK179" s="290"/>
      <c r="GL179" s="290"/>
      <c r="GM179" s="290"/>
      <c r="GN179" s="290"/>
      <c r="GO179" s="290"/>
      <c r="GP179" s="290"/>
      <c r="GQ179" s="290"/>
      <c r="GR179" s="290"/>
      <c r="GS179" s="290"/>
      <c r="GT179" s="290"/>
      <c r="GU179" s="290"/>
      <c r="GV179" s="290"/>
      <c r="GW179" s="290"/>
      <c r="GX179" s="290"/>
      <c r="GY179" s="290"/>
    </row>
    <row r="180" spans="1:207" ht="12.6" customHeight="1">
      <c r="A180" s="608"/>
      <c r="B180" s="314"/>
      <c r="C180" s="8"/>
      <c r="D180" s="8"/>
      <c r="E180" s="266"/>
      <c r="F180" s="298"/>
      <c r="G180" s="321"/>
      <c r="H180" s="7"/>
      <c r="I180" s="8"/>
      <c r="J180" s="8" t="str">
        <f t="shared" ref="J180:J183" si="181">IF(ISERROR(W180*X180),"",W180*X180)</f>
        <v/>
      </c>
      <c r="K180" s="14" t="str">
        <f>IF(ISERROR(VLOOKUP(Y180,'Directive OSH09 (FR)'!$T$6:$U$10,2,FALSE)),"",VLOOKUP(Y180,'Directive OSH09 (FR)'!$T$6:$U$10,2,FALSE))</f>
        <v/>
      </c>
      <c r="L180" s="126"/>
      <c r="M180" s="127"/>
      <c r="N180" s="27"/>
      <c r="O180" s="27"/>
      <c r="P180" s="27"/>
      <c r="Q180" s="57"/>
      <c r="R180" s="35"/>
      <c r="S180" s="7">
        <f t="shared" si="180"/>
        <v>0</v>
      </c>
      <c r="T180" s="35">
        <f t="shared" si="180"/>
        <v>0</v>
      </c>
      <c r="U180" s="3">
        <f>IF(A180="",0,IF(Q$179="",1,IF(Q$179+$U$90*365&lt;$U$1,1,0)))</f>
        <v>0</v>
      </c>
      <c r="V180" s="163">
        <f>IF(A180="",0,IF(Q$179="",1,IF(Q$179+$V$90*365&lt;$U$1,1,0)))</f>
        <v>0</v>
      </c>
      <c r="W180" s="162" t="str">
        <f>IF(ISERROR(VLOOKUP(H180,'Directive OSH09 (FR)'!$O$6:$P$10,2,FALSE)),"",VLOOKUP(H180,'Directive OSH09 (FR)'!$O$6:$P$10,2,FALSE))</f>
        <v/>
      </c>
      <c r="X180" s="3" t="str">
        <f>IF(ISERROR(VLOOKUP(I180,'Directive OSH09 (FR)'!$O$13:$P$17,2,FALSE)),"",VLOOKUP(I180,'Directive OSH09 (FR)'!$O$13:$P$17,2,FALSE))</f>
        <v/>
      </c>
      <c r="Y180" s="3" t="str">
        <f t="shared" ref="Y180:Y183" si="182">IF(J180="","",IF(J180&gt;=161,5,IF(J180&gt;=65,4,IF(J180&gt;=20,3,IF(J180&gt;=9,2,1)))))</f>
        <v/>
      </c>
      <c r="Z180" s="7"/>
      <c r="AA180" s="307"/>
      <c r="AB180" s="307"/>
      <c r="AC180" s="438"/>
      <c r="AD180" s="668"/>
      <c r="AE180" s="659"/>
      <c r="AF180" s="314"/>
      <c r="AG180" s="8"/>
      <c r="AH180" s="8">
        <f t="shared" ref="AH180:AH183" si="183">IF(ISERROR(AU180*AV180),"",AU180*AV180)</f>
        <v>0</v>
      </c>
      <c r="AI180" s="652"/>
    </row>
    <row r="181" spans="1:207" ht="12.6" customHeight="1">
      <c r="A181" s="608"/>
      <c r="B181" s="314"/>
      <c r="C181" s="8"/>
      <c r="D181" s="8"/>
      <c r="E181" s="266"/>
      <c r="F181" s="298"/>
      <c r="G181" s="321"/>
      <c r="H181" s="7"/>
      <c r="I181" s="8"/>
      <c r="J181" s="8" t="str">
        <f t="shared" si="181"/>
        <v/>
      </c>
      <c r="K181" s="14" t="str">
        <f>IF(ISERROR(VLOOKUP(Y181,'Directive OSH09 (FR)'!$T$6:$U$10,2,FALSE)),"",VLOOKUP(Y181,'Directive OSH09 (FR)'!$T$6:$U$10,2,FALSE))</f>
        <v/>
      </c>
      <c r="L181" s="126"/>
      <c r="M181" s="127"/>
      <c r="N181" s="27"/>
      <c r="O181" s="27"/>
      <c r="P181" s="27"/>
      <c r="Q181" s="57"/>
      <c r="R181" s="35"/>
      <c r="S181" s="7">
        <f t="shared" si="180"/>
        <v>0</v>
      </c>
      <c r="T181" s="35">
        <f t="shared" si="180"/>
        <v>0</v>
      </c>
      <c r="U181" s="3">
        <f>IF(A181="",0,IF(Q$179="",1,IF(Q$179+$U$90*365&lt;$U$1,1,0)))</f>
        <v>0</v>
      </c>
      <c r="V181" s="163">
        <f>IF(A181="",0,IF(Q$179="",1,IF(Q$179+$V$90*365&lt;$U$1,1,0)))</f>
        <v>0</v>
      </c>
      <c r="W181" s="162" t="str">
        <f>IF(ISERROR(VLOOKUP(H181,'Directive OSH09 (FR)'!$O$6:$P$10,2,FALSE)),"",VLOOKUP(H181,'Directive OSH09 (FR)'!$O$6:$P$10,2,FALSE))</f>
        <v/>
      </c>
      <c r="X181" s="3" t="str">
        <f>IF(ISERROR(VLOOKUP(I181,'Directive OSH09 (FR)'!$O$13:$P$17,2,FALSE)),"",VLOOKUP(I181,'Directive OSH09 (FR)'!$O$13:$P$17,2,FALSE))</f>
        <v/>
      </c>
      <c r="Y181" s="3" t="str">
        <f t="shared" si="182"/>
        <v/>
      </c>
      <c r="Z181" s="7"/>
      <c r="AA181" s="307"/>
      <c r="AB181" s="307"/>
      <c r="AC181" s="438"/>
      <c r="AD181" s="668"/>
      <c r="AE181" s="659"/>
      <c r="AF181" s="314"/>
      <c r="AG181" s="8"/>
      <c r="AH181" s="8">
        <f t="shared" si="183"/>
        <v>0</v>
      </c>
      <c r="AI181" s="652"/>
    </row>
    <row r="182" spans="1:207" ht="12.6" customHeight="1">
      <c r="A182" s="608"/>
      <c r="B182" s="314"/>
      <c r="C182" s="8"/>
      <c r="D182" s="8"/>
      <c r="E182" s="266"/>
      <c r="F182" s="298"/>
      <c r="G182" s="321"/>
      <c r="H182" s="7"/>
      <c r="I182" s="8"/>
      <c r="J182" s="8" t="str">
        <f t="shared" si="181"/>
        <v/>
      </c>
      <c r="K182" s="14" t="str">
        <f>IF(ISERROR(VLOOKUP(Y182,'Directive OSH09 (FR)'!$T$6:$U$10,2,FALSE)),"",VLOOKUP(Y182,'Directive OSH09 (FR)'!$T$6:$U$10,2,FALSE))</f>
        <v/>
      </c>
      <c r="L182" s="126"/>
      <c r="M182" s="127"/>
      <c r="N182" s="27"/>
      <c r="O182" s="27"/>
      <c r="P182" s="27"/>
      <c r="Q182" s="57"/>
      <c r="R182" s="35"/>
      <c r="S182" s="7">
        <f t="shared" si="180"/>
        <v>0</v>
      </c>
      <c r="T182" s="35">
        <f t="shared" si="180"/>
        <v>0</v>
      </c>
      <c r="U182" s="3">
        <f>IF(A182="",0,IF(Q$179="",1,IF(Q$179+$U$90*365&lt;$U$1,1,0)))</f>
        <v>0</v>
      </c>
      <c r="V182" s="163">
        <f>IF(A182="",0,IF(Q$179="",1,IF(Q$179+$V$90*365&lt;$U$1,1,0)))</f>
        <v>0</v>
      </c>
      <c r="W182" s="162" t="str">
        <f>IF(ISERROR(VLOOKUP(H182,'Directive OSH09 (FR)'!$O$6:$P$10,2,FALSE)),"",VLOOKUP(H182,'Directive OSH09 (FR)'!$O$6:$P$10,2,FALSE))</f>
        <v/>
      </c>
      <c r="X182" s="3" t="str">
        <f>IF(ISERROR(VLOOKUP(I182,'Directive OSH09 (FR)'!$O$13:$P$17,2,FALSE)),"",VLOOKUP(I182,'Directive OSH09 (FR)'!$O$13:$P$17,2,FALSE))</f>
        <v/>
      </c>
      <c r="Y182" s="3" t="str">
        <f t="shared" si="182"/>
        <v/>
      </c>
      <c r="Z182" s="7"/>
      <c r="AA182" s="307"/>
      <c r="AB182" s="307"/>
      <c r="AC182" s="438"/>
      <c r="AD182" s="668"/>
      <c r="AE182" s="659"/>
      <c r="AF182" s="314"/>
      <c r="AG182" s="8"/>
      <c r="AH182" s="8">
        <f t="shared" si="183"/>
        <v>0</v>
      </c>
      <c r="AI182" s="652"/>
    </row>
    <row r="183" spans="1:207" ht="5.25" customHeight="1">
      <c r="A183" s="609"/>
      <c r="B183" s="62"/>
      <c r="C183" s="62"/>
      <c r="D183" s="62"/>
      <c r="E183" s="293"/>
      <c r="F183" s="299"/>
      <c r="G183" s="461"/>
      <c r="H183" s="61"/>
      <c r="I183" s="62"/>
      <c r="J183" s="62" t="str">
        <f t="shared" si="181"/>
        <v/>
      </c>
      <c r="K183" s="63" t="str">
        <f>IF(ISERROR(VLOOKUP(Y183,'Directive OSH09 (FR)'!$T$6:$U$10,2,FALSE)),"",VLOOKUP(Y183,'Directive OSH09 (FR)'!$T$6:$U$10,2,FALSE))</f>
        <v/>
      </c>
      <c r="L183" s="73"/>
      <c r="M183" s="74"/>
      <c r="N183" s="74"/>
      <c r="O183" s="74"/>
      <c r="P183" s="74"/>
      <c r="Q183" s="75"/>
      <c r="R183" s="76"/>
      <c r="S183" s="61">
        <f t="shared" si="180"/>
        <v>0</v>
      </c>
      <c r="T183" s="66">
        <f t="shared" si="180"/>
        <v>0</v>
      </c>
      <c r="U183" s="61">
        <f>IF(A183="",0,IF(Q$179="",1,IF(Q$179+$U$90*365&lt;$U$1,1,0)))</f>
        <v>0</v>
      </c>
      <c r="V183" s="66">
        <f>IF(A183="",0,IF(Q$179="",1,IF(Q$179+$V$90*365&lt;$U$1,1,0)))</f>
        <v>0</v>
      </c>
      <c r="W183" s="166" t="str">
        <f>IF(ISERROR(VLOOKUP(H183,'Directive OSH09 (FR)'!$O$6:$P$10,2,FALSE)),"",VLOOKUP(H183,'Directive OSH09 (FR)'!$O$6:$P$10,2,FALSE))</f>
        <v/>
      </c>
      <c r="X183" s="167" t="str">
        <f>IF(ISERROR(VLOOKUP(I183,'Directive OSH09 (FR)'!$O$13:$P$17,2,FALSE)),"",VLOOKUP(I183,'Directive OSH09 (FR)'!$O$13:$P$17,2,FALSE))</f>
        <v/>
      </c>
      <c r="Y183" s="167" t="str">
        <f t="shared" si="182"/>
        <v/>
      </c>
      <c r="Z183" s="634"/>
      <c r="AA183" s="635"/>
      <c r="AB183" s="635"/>
      <c r="AC183" s="675"/>
      <c r="AD183" s="688"/>
      <c r="AE183" s="681"/>
      <c r="AF183" s="682"/>
      <c r="AG183" s="683"/>
      <c r="AH183" s="683">
        <f t="shared" si="183"/>
        <v>0</v>
      </c>
      <c r="AI183" s="684"/>
    </row>
  </sheetData>
  <mergeCells count="6">
    <mergeCell ref="Z10:AD10"/>
    <mergeCell ref="AE10:AI10"/>
    <mergeCell ref="D8:G8"/>
    <mergeCell ref="G10:K10"/>
    <mergeCell ref="L10:R10"/>
    <mergeCell ref="S10:Y10"/>
  </mergeCells>
  <conditionalFormatting sqref="K11:Y11 V1:Y1 AI11 K184:T65545">
    <cfRule type="cellIs" dxfId="8362" priority="1038" stopIfTrue="1" operator="equal">
      <formula>"5-Risque Intolérable"</formula>
    </cfRule>
    <cfRule type="cellIs" dxfId="8361" priority="1039" stopIfTrue="1" operator="equal">
      <formula>"4-Risque Substantiel"</formula>
    </cfRule>
    <cfRule type="cellIs" dxfId="8360" priority="1040" stopIfTrue="1" operator="between">
      <formula>"2-Risque Tolérable"</formula>
      <formula>"3-Risque Modéré"</formula>
    </cfRule>
  </conditionalFormatting>
  <conditionalFormatting sqref="N12:P12 R12 N18:P18 N24:P24 R18 R24 K12 N33:P33 N40:P40 N52:P52 N65:P66 N77:P78 N89:P90 N101:P102 N113:P114 N125:P126 N46:P46 N58:P58 N71:P72 N119:P120 N83:P84 N95:P96 N107:P108 R113:R114 R33 R46 R71:R72 R83:R84 R95:R96 R107:R108 R119:R120 R40 R52 R58 R65:R66 R77:R78 R89:R90 R101:R102 R125:R126 K16:K18 K65:K66 K94:K96 K23:K24 K56:K58 K100:K102 K107:K108 K110:K114 K133 K39:K46 K69:K72 K116:K126 K50:K52 K31:K33 K74:K90">
    <cfRule type="expression" dxfId="8359" priority="1041" stopIfTrue="1">
      <formula>LEFT(K12,1)="5"</formula>
    </cfRule>
    <cfRule type="expression" dxfId="8358" priority="1042" stopIfTrue="1">
      <formula>LEFT(K12,1)="4"</formula>
    </cfRule>
    <cfRule type="expression" dxfId="8357" priority="1043" stopIfTrue="1">
      <formula>OR(LEFT(K12,1)="3",LEFT(K12,1)="2")</formula>
    </cfRule>
  </conditionalFormatting>
  <conditionalFormatting sqref="D8:G8">
    <cfRule type="expression" dxfId="8356" priority="1044" stopIfTrue="1">
      <formula>($F$9&lt;=0.85*$C$7)</formula>
    </cfRule>
  </conditionalFormatting>
  <conditionalFormatting sqref="L18 L24 L33 L40 L46 L52 L58 L65 L71 L77 L83 L89 L95 L101 L107 L113 L12 L119 L125">
    <cfRule type="expression" dxfId="8355" priority="1045" stopIfTrue="1">
      <formula>$S12=1</formula>
    </cfRule>
    <cfRule type="expression" dxfId="8354" priority="1046" stopIfTrue="1">
      <formula>$S12=0</formula>
    </cfRule>
  </conditionalFormatting>
  <conditionalFormatting sqref="M18 M24 M33 M12 M40 M46 M52 M58 M65 M71 M77 M83 M89 M95 M101 M107 M113 M119 M125">
    <cfRule type="expression" dxfId="8353" priority="1047" stopIfTrue="1">
      <formula>$T12=1</formula>
    </cfRule>
    <cfRule type="expression" dxfId="8352" priority="1048" stopIfTrue="1">
      <formula>$T12=0</formula>
    </cfRule>
  </conditionalFormatting>
  <conditionalFormatting sqref="L18 L24 L33 L40 L46 L52 L58 L65 L71 L77 L83 L89 L95 L101 L107 L113 L12 L119 L125">
    <cfRule type="expression" dxfId="8351" priority="1036" stopIfTrue="1">
      <formula>$S12=1</formula>
    </cfRule>
    <cfRule type="expression" dxfId="8350" priority="1037" stopIfTrue="1">
      <formula>$S12=0</formula>
    </cfRule>
  </conditionalFormatting>
  <conditionalFormatting sqref="M18 M24 M33 M12 M40 M46 M52 M58 M65 M71 M77 M83 M89 M95 M101 M107 M113 M119 M125">
    <cfRule type="expression" dxfId="8349" priority="1034" stopIfTrue="1">
      <formula>$T12=1</formula>
    </cfRule>
    <cfRule type="expression" dxfId="8348" priority="1035" stopIfTrue="1">
      <formula>$T12=0</formula>
    </cfRule>
  </conditionalFormatting>
  <conditionalFormatting sqref="L18 L24 L33 L40 L46 L52 L58 L65 L71 L77 L83 L89 L95 L101 L107 L113 L12 L119 L125">
    <cfRule type="expression" dxfId="8347" priority="1032" stopIfTrue="1">
      <formula>$S12=1</formula>
    </cfRule>
    <cfRule type="expression" dxfId="8346" priority="1033" stopIfTrue="1">
      <formula>$S12=0</formula>
    </cfRule>
  </conditionalFormatting>
  <conditionalFormatting sqref="M18 M24 M33 M12 M40 M46 M52 M58 M65 M71 M77 M83 M89 M95 M101 M107 M113 M119 M125">
    <cfRule type="expression" dxfId="8345" priority="1030" stopIfTrue="1">
      <formula>$T12=1</formula>
    </cfRule>
    <cfRule type="expression" dxfId="8344" priority="1031" stopIfTrue="1">
      <formula>$T12=0</formula>
    </cfRule>
  </conditionalFormatting>
  <conditionalFormatting sqref="L18 L24 L33 L40 L46 L52 L58 L65 L71 L77 L83 L89 L95 L101 L107 L113 L12 L119 L125">
    <cfRule type="expression" dxfId="8343" priority="1028" stopIfTrue="1">
      <formula>$S12=1</formula>
    </cfRule>
    <cfRule type="expression" dxfId="8342" priority="1029" stopIfTrue="1">
      <formula>$S12=0</formula>
    </cfRule>
  </conditionalFormatting>
  <conditionalFormatting sqref="M18 M24 M33 M12 M40 M46 M52 M58 M65 M71 M77 M83 M89 M95 M101 M107 M113 M119 M125">
    <cfRule type="expression" dxfId="8341" priority="1026" stopIfTrue="1">
      <formula>$T12=1</formula>
    </cfRule>
    <cfRule type="expression" dxfId="8340" priority="1027" stopIfTrue="1">
      <formula>$T12=0</formula>
    </cfRule>
  </conditionalFormatting>
  <conditionalFormatting sqref="L18 L24 L33 L40 L46 L52 L58 L65 L71 L77 L83 L89 L95 L101 L107 L113 L12 L119 L125">
    <cfRule type="expression" dxfId="8339" priority="1024" stopIfTrue="1">
      <formula>$S12=1</formula>
    </cfRule>
    <cfRule type="expression" dxfId="8338" priority="1025" stopIfTrue="1">
      <formula>$S12=0</formula>
    </cfRule>
  </conditionalFormatting>
  <conditionalFormatting sqref="M18 M24 M33 M12 M40 M46 M52 M58 M65 M71 M77 M83 M89 M95 M101 M107 M113 M119 M125">
    <cfRule type="expression" dxfId="8337" priority="1022" stopIfTrue="1">
      <formula>$T12=1</formula>
    </cfRule>
    <cfRule type="expression" dxfId="8336" priority="1023" stopIfTrue="1">
      <formula>$T12=0</formula>
    </cfRule>
  </conditionalFormatting>
  <conditionalFormatting sqref="L18 L24 L33 L40 L46 L52 L58 L65 L71 L77 L83 L89 L95 L101 L107 L113 L119 L125">
    <cfRule type="expression" dxfId="8335" priority="1020" stopIfTrue="1">
      <formula>$S18=1</formula>
    </cfRule>
    <cfRule type="expression" dxfId="8334" priority="1021" stopIfTrue="1">
      <formula>$S18=0</formula>
    </cfRule>
  </conditionalFormatting>
  <conditionalFormatting sqref="M18 M24 M33 M40 M46 M52 M58 M65 M71 M77 M83 M89 M95 M101 M107 M113 M119 M125">
    <cfRule type="expression" dxfId="8333" priority="1018" stopIfTrue="1">
      <formula>$T18=1</formula>
    </cfRule>
    <cfRule type="expression" dxfId="8332" priority="1019" stopIfTrue="1">
      <formula>$T18=0</formula>
    </cfRule>
  </conditionalFormatting>
  <conditionalFormatting sqref="L18 L24 L33 L40 L46 L52 L58 L65 L71 L77 L83 L89 L95 L101 L107 L113 L119 L125">
    <cfRule type="expression" dxfId="8331" priority="1016" stopIfTrue="1">
      <formula>$S18=1</formula>
    </cfRule>
    <cfRule type="expression" dxfId="8330" priority="1017" stopIfTrue="1">
      <formula>$S18=0</formula>
    </cfRule>
  </conditionalFormatting>
  <conditionalFormatting sqref="M18 M24 M33 M40 M46 M52 M58 M65 M71 M77 M83 M89 M95 M101 M107 M113 M119 M125">
    <cfRule type="expression" dxfId="8329" priority="1014" stopIfTrue="1">
      <formula>$T18=1</formula>
    </cfRule>
    <cfRule type="expression" dxfId="8328" priority="1015" stopIfTrue="1">
      <formula>$T18=0</formula>
    </cfRule>
  </conditionalFormatting>
  <conditionalFormatting sqref="L18 L24 L33 L40 L46 L52 L58 L65 L71 L77 L83 L89 L95 L101 L107 L113 L119 L125">
    <cfRule type="expression" dxfId="8327" priority="1012" stopIfTrue="1">
      <formula>$S18=1</formula>
    </cfRule>
    <cfRule type="expression" dxfId="8326" priority="1013" stopIfTrue="1">
      <formula>$S18=0</formula>
    </cfRule>
  </conditionalFormatting>
  <conditionalFormatting sqref="M18 M24 M33 M40 M46 M52 M58 M65 M71 M77 M83 M89 M95 M101 M107 M113 M119 M125">
    <cfRule type="expression" dxfId="8325" priority="1010" stopIfTrue="1">
      <formula>$T18=1</formula>
    </cfRule>
    <cfRule type="expression" dxfId="8324" priority="1011" stopIfTrue="1">
      <formula>$T18=0</formula>
    </cfRule>
  </conditionalFormatting>
  <conditionalFormatting sqref="L18 L24 L33 L40 L46 L52 L58 L65 L71 L77 L83 L89 L95 L101 L107 L113 L119 L125">
    <cfRule type="expression" dxfId="8323" priority="1008" stopIfTrue="1">
      <formula>$S18=1</formula>
    </cfRule>
    <cfRule type="expression" dxfId="8322" priority="1009" stopIfTrue="1">
      <formula>$S18=0</formula>
    </cfRule>
  </conditionalFormatting>
  <conditionalFormatting sqref="M18 M24 M33 M40 M46 M52 M58 M65 M71 M77 M83 M89 M95 M101 M107 M113 M119 M125">
    <cfRule type="expression" dxfId="8321" priority="1006" stopIfTrue="1">
      <formula>$T18=1</formula>
    </cfRule>
    <cfRule type="expression" dxfId="8320" priority="1007" stopIfTrue="1">
      <formula>$T18=0</formula>
    </cfRule>
  </conditionalFormatting>
  <conditionalFormatting sqref="L18 L24 L33 L40 L46 L52 L58 L65 L71 L77 L83 L89 L95 L101 L107 L113 L119 L125">
    <cfRule type="expression" dxfId="8319" priority="1004" stopIfTrue="1">
      <formula>$S18=1</formula>
    </cfRule>
    <cfRule type="expression" dxfId="8318" priority="1005" stopIfTrue="1">
      <formula>$S18=0</formula>
    </cfRule>
  </conditionalFormatting>
  <conditionalFormatting sqref="M18 M24 M33 M40 M46 M52 M58 M65 M71 M77 M83 M89 M95 M101 M107 M113 M119 M125">
    <cfRule type="expression" dxfId="8317" priority="1002" stopIfTrue="1">
      <formula>$T18=1</formula>
    </cfRule>
    <cfRule type="expression" dxfId="8316" priority="1003" stopIfTrue="1">
      <formula>$T18=0</formula>
    </cfRule>
  </conditionalFormatting>
  <conditionalFormatting sqref="L18 L24 L33 L40 L46 L52 L58 L65 L71 L77 L83 L89 L95 L101 L107 L113 L119 L125">
    <cfRule type="expression" dxfId="8315" priority="1000" stopIfTrue="1">
      <formula>$S18=1</formula>
    </cfRule>
    <cfRule type="expression" dxfId="8314" priority="1001" stopIfTrue="1">
      <formula>$S18=0</formula>
    </cfRule>
  </conditionalFormatting>
  <conditionalFormatting sqref="M18 M24 M33 M40 M46 M52 M58 M65 M71 M77 M83 M89 M95 M101 M107 M113 M119 M125">
    <cfRule type="expression" dxfId="8313" priority="998" stopIfTrue="1">
      <formula>$T18=1</formula>
    </cfRule>
    <cfRule type="expression" dxfId="8312" priority="999" stopIfTrue="1">
      <formula>$T18=0</formula>
    </cfRule>
  </conditionalFormatting>
  <conditionalFormatting sqref="M18 M24 M33 M40 M46 M52 M58 M66 M72 M78 M84 M90 M96 M102 M108 M114 M120 M126">
    <cfRule type="expression" dxfId="8311" priority="996" stopIfTrue="1">
      <formula>$T18=1</formula>
    </cfRule>
    <cfRule type="expression" dxfId="8310" priority="997" stopIfTrue="1">
      <formula>$T18=0</formula>
    </cfRule>
  </conditionalFormatting>
  <conditionalFormatting sqref="L18">
    <cfRule type="expression" dxfId="8309" priority="994">
      <formula>$S$18=0</formula>
    </cfRule>
    <cfRule type="expression" dxfId="8308" priority="995">
      <formula>$S$18=1</formula>
    </cfRule>
  </conditionalFormatting>
  <conditionalFormatting sqref="L24">
    <cfRule type="expression" dxfId="8307" priority="992">
      <formula>$S$24=1</formula>
    </cfRule>
    <cfRule type="expression" dxfId="8306" priority="993">
      <formula>$S$24=0</formula>
    </cfRule>
  </conditionalFormatting>
  <conditionalFormatting sqref="L33">
    <cfRule type="expression" dxfId="8305" priority="990">
      <formula>$S$33=1</formula>
    </cfRule>
    <cfRule type="expression" dxfId="8304" priority="991">
      <formula>$S$33=0</formula>
    </cfRule>
  </conditionalFormatting>
  <conditionalFormatting sqref="L40">
    <cfRule type="expression" dxfId="8303" priority="988">
      <formula>$S$40=1</formula>
    </cfRule>
    <cfRule type="expression" dxfId="8302" priority="989">
      <formula>$S$40=0</formula>
    </cfRule>
  </conditionalFormatting>
  <conditionalFormatting sqref="L18 L24 L33 L40 L46 L52 L58 L66 L72 L78 L84 L90 L96 L102 L108 L114 L120 L126">
    <cfRule type="expression" dxfId="8301" priority="986" stopIfTrue="1">
      <formula>$S18=1</formula>
    </cfRule>
    <cfRule type="expression" dxfId="8300" priority="987" stopIfTrue="1">
      <formula>$S18=0</formula>
    </cfRule>
  </conditionalFormatting>
  <conditionalFormatting sqref="L18 L24 L33 L40 L46 L52 L58 L66 L72 L78 L84 L90 L96 L102 L108 L114 L120 L126">
    <cfRule type="expression" dxfId="8299" priority="984" stopIfTrue="1">
      <formula>$S18=1</formula>
    </cfRule>
    <cfRule type="expression" dxfId="8298" priority="985" stopIfTrue="1">
      <formula>$S18=0</formula>
    </cfRule>
  </conditionalFormatting>
  <conditionalFormatting sqref="K19:K20">
    <cfRule type="expression" dxfId="8297" priority="714" stopIfTrue="1">
      <formula>LEFT(K19,1)="5"</formula>
    </cfRule>
    <cfRule type="expression" dxfId="8296" priority="715" stopIfTrue="1">
      <formula>LEFT(K19,1)="4"</formula>
    </cfRule>
    <cfRule type="expression" dxfId="8295" priority="716" stopIfTrue="1">
      <formula>OR(LEFT(K19,1)="3",LEFT(K19,1)="2")</formula>
    </cfRule>
  </conditionalFormatting>
  <conditionalFormatting sqref="K19:K20">
    <cfRule type="expression" dxfId="8294" priority="711" stopIfTrue="1">
      <formula>LEFT(K19,1)="5"</formula>
    </cfRule>
    <cfRule type="expression" dxfId="8293" priority="712" stopIfTrue="1">
      <formula>LEFT(K19,1)="4"</formula>
    </cfRule>
    <cfRule type="expression" dxfId="8292" priority="713" stopIfTrue="1">
      <formula>OR(LEFT(K19,1)="3",LEFT(K19,1)="2")</formula>
    </cfRule>
  </conditionalFormatting>
  <conditionalFormatting sqref="K19:K20">
    <cfRule type="expression" dxfId="8291" priority="708" stopIfTrue="1">
      <formula>LEFT(K19,1)="5"</formula>
    </cfRule>
    <cfRule type="expression" dxfId="8290" priority="709" stopIfTrue="1">
      <formula>LEFT(K19,1)="4"</formula>
    </cfRule>
    <cfRule type="expression" dxfId="8289" priority="710" stopIfTrue="1">
      <formula>OR(LEFT(K19,1)="3",LEFT(K19,1)="2")</formula>
    </cfRule>
  </conditionalFormatting>
  <conditionalFormatting sqref="K21">
    <cfRule type="expression" dxfId="8288" priority="705" stopIfTrue="1">
      <formula>LEFT(K21,1)="5"</formula>
    </cfRule>
    <cfRule type="expression" dxfId="8287" priority="706" stopIfTrue="1">
      <formula>LEFT(K21,1)="4"</formula>
    </cfRule>
    <cfRule type="expression" dxfId="8286" priority="707" stopIfTrue="1">
      <formula>OR(LEFT(K21,1)="3",LEFT(K21,1)="2")</formula>
    </cfRule>
  </conditionalFormatting>
  <conditionalFormatting sqref="K67">
    <cfRule type="expression" dxfId="8285" priority="675" stopIfTrue="1">
      <formula>LEFT(K67,1)="5"</formula>
    </cfRule>
    <cfRule type="expression" dxfId="8284" priority="676" stopIfTrue="1">
      <formula>LEFT(K67,1)="4"</formula>
    </cfRule>
    <cfRule type="expression" dxfId="8283" priority="677" stopIfTrue="1">
      <formula>OR(LEFT(K67,1)="3",LEFT(K67,1)="2")</formula>
    </cfRule>
  </conditionalFormatting>
  <conditionalFormatting sqref="K67">
    <cfRule type="expression" dxfId="8282" priority="672" stopIfTrue="1">
      <formula>LEFT(K67,1)="5"</formula>
    </cfRule>
    <cfRule type="expression" dxfId="8281" priority="673" stopIfTrue="1">
      <formula>LEFT(K67,1)="4"</formula>
    </cfRule>
    <cfRule type="expression" dxfId="8280" priority="674" stopIfTrue="1">
      <formula>OR(LEFT(K67,1)="3",LEFT(K67,1)="2")</formula>
    </cfRule>
  </conditionalFormatting>
  <conditionalFormatting sqref="K67">
    <cfRule type="expression" dxfId="8279" priority="669" stopIfTrue="1">
      <formula>LEFT(K67,1)="5"</formula>
    </cfRule>
    <cfRule type="expression" dxfId="8278" priority="670" stopIfTrue="1">
      <formula>LEFT(K67,1)="4"</formula>
    </cfRule>
    <cfRule type="expression" dxfId="8277" priority="671" stopIfTrue="1">
      <formula>OR(LEFT(K67,1)="3",LEFT(K67,1)="2")</formula>
    </cfRule>
  </conditionalFormatting>
  <conditionalFormatting sqref="K103:K106">
    <cfRule type="expression" dxfId="8276" priority="645" stopIfTrue="1">
      <formula>LEFT(K103,1)="5"</formula>
    </cfRule>
    <cfRule type="expression" dxfId="8275" priority="646" stopIfTrue="1">
      <formula>LEFT(K103,1)="4"</formula>
    </cfRule>
    <cfRule type="expression" dxfId="8274" priority="647" stopIfTrue="1">
      <formula>OR(LEFT(K103,1)="3",LEFT(K103,1)="2")</formula>
    </cfRule>
  </conditionalFormatting>
  <conditionalFormatting sqref="K103:K106">
    <cfRule type="expression" dxfId="8273" priority="642" stopIfTrue="1">
      <formula>LEFT(K103,1)="5"</formula>
    </cfRule>
    <cfRule type="expression" dxfId="8272" priority="643" stopIfTrue="1">
      <formula>LEFT(K103,1)="4"</formula>
    </cfRule>
    <cfRule type="expression" dxfId="8271" priority="644" stopIfTrue="1">
      <formula>OR(LEFT(K103,1)="3",LEFT(K103,1)="2")</formula>
    </cfRule>
  </conditionalFormatting>
  <conditionalFormatting sqref="K103:K106">
    <cfRule type="expression" dxfId="8270" priority="639" stopIfTrue="1">
      <formula>LEFT(K103,1)="5"</formula>
    </cfRule>
    <cfRule type="expression" dxfId="8269" priority="640" stopIfTrue="1">
      <formula>LEFT(K103,1)="4"</formula>
    </cfRule>
    <cfRule type="expression" dxfId="8268" priority="641" stopIfTrue="1">
      <formula>OR(LEFT(K103,1)="3",LEFT(K103,1)="2")</formula>
    </cfRule>
  </conditionalFormatting>
  <conditionalFormatting sqref="K109">
    <cfRule type="expression" dxfId="8267" priority="636" stopIfTrue="1">
      <formula>LEFT(K109,1)="5"</formula>
    </cfRule>
    <cfRule type="expression" dxfId="8266" priority="637" stopIfTrue="1">
      <formula>LEFT(K109,1)="4"</formula>
    </cfRule>
    <cfRule type="expression" dxfId="8265" priority="638" stopIfTrue="1">
      <formula>OR(LEFT(K109,1)="3",LEFT(K109,1)="2")</formula>
    </cfRule>
  </conditionalFormatting>
  <conditionalFormatting sqref="K109">
    <cfRule type="expression" dxfId="8264" priority="633" stopIfTrue="1">
      <formula>LEFT(K109,1)="5"</formula>
    </cfRule>
    <cfRule type="expression" dxfId="8263" priority="634" stopIfTrue="1">
      <formula>LEFT(K109,1)="4"</formula>
    </cfRule>
    <cfRule type="expression" dxfId="8262" priority="635" stopIfTrue="1">
      <formula>OR(LEFT(K109,1)="3",LEFT(K109,1)="2")</formula>
    </cfRule>
  </conditionalFormatting>
  <conditionalFormatting sqref="K109">
    <cfRule type="expression" dxfId="8261" priority="630" stopIfTrue="1">
      <formula>LEFT(K109,1)="5"</formula>
    </cfRule>
    <cfRule type="expression" dxfId="8260" priority="631" stopIfTrue="1">
      <formula>LEFT(K109,1)="4"</formula>
    </cfRule>
    <cfRule type="expression" dxfId="8259" priority="632" stopIfTrue="1">
      <formula>OR(LEFT(K109,1)="3",LEFT(K109,1)="2")</formula>
    </cfRule>
  </conditionalFormatting>
  <conditionalFormatting sqref="K115">
    <cfRule type="expression" dxfId="8258" priority="627" stopIfTrue="1">
      <formula>LEFT(K115,1)="5"</formula>
    </cfRule>
    <cfRule type="expression" dxfId="8257" priority="628" stopIfTrue="1">
      <formula>LEFT(K115,1)="4"</formula>
    </cfRule>
    <cfRule type="expression" dxfId="8256" priority="629" stopIfTrue="1">
      <formula>OR(LEFT(K115,1)="3",LEFT(K115,1)="2")</formula>
    </cfRule>
  </conditionalFormatting>
  <conditionalFormatting sqref="K115">
    <cfRule type="expression" dxfId="8255" priority="624" stopIfTrue="1">
      <formula>LEFT(K115,1)="5"</formula>
    </cfRule>
    <cfRule type="expression" dxfId="8254" priority="625" stopIfTrue="1">
      <formula>LEFT(K115,1)="4"</formula>
    </cfRule>
    <cfRule type="expression" dxfId="8253" priority="626" stopIfTrue="1">
      <formula>OR(LEFT(K115,1)="3",LEFT(K115,1)="2")</formula>
    </cfRule>
  </conditionalFormatting>
  <conditionalFormatting sqref="K115">
    <cfRule type="expression" dxfId="8252" priority="621" stopIfTrue="1">
      <formula>LEFT(K115,1)="5"</formula>
    </cfRule>
    <cfRule type="expression" dxfId="8251" priority="622" stopIfTrue="1">
      <formula>LEFT(K115,1)="4"</formula>
    </cfRule>
    <cfRule type="expression" dxfId="8250" priority="623" stopIfTrue="1">
      <formula>OR(LEFT(K115,1)="3",LEFT(K115,1)="2")</formula>
    </cfRule>
  </conditionalFormatting>
  <conditionalFormatting sqref="K25:K30">
    <cfRule type="expression" dxfId="8249" priority="618" stopIfTrue="1">
      <formula>LEFT(K25,1)="5"</formula>
    </cfRule>
    <cfRule type="expression" dxfId="8248" priority="619" stopIfTrue="1">
      <formula>LEFT(K25,1)="4"</formula>
    </cfRule>
    <cfRule type="expression" dxfId="8247" priority="620" stopIfTrue="1">
      <formula>OR(LEFT(K25,1)="3",LEFT(K25,1)="2")</formula>
    </cfRule>
  </conditionalFormatting>
  <conditionalFormatting sqref="K25:K30">
    <cfRule type="expression" dxfId="8246" priority="615" stopIfTrue="1">
      <formula>LEFT(K25,1)="5"</formula>
    </cfRule>
    <cfRule type="expression" dxfId="8245" priority="616" stopIfTrue="1">
      <formula>LEFT(K25,1)="4"</formula>
    </cfRule>
    <cfRule type="expression" dxfId="8244" priority="617" stopIfTrue="1">
      <formula>OR(LEFT(K25,1)="3",LEFT(K25,1)="2")</formula>
    </cfRule>
  </conditionalFormatting>
  <conditionalFormatting sqref="K25:K30">
    <cfRule type="expression" dxfId="8243" priority="612" stopIfTrue="1">
      <formula>LEFT(K25,1)="5"</formula>
    </cfRule>
    <cfRule type="expression" dxfId="8242" priority="613" stopIfTrue="1">
      <formula>LEFT(K25,1)="4"</formula>
    </cfRule>
    <cfRule type="expression" dxfId="8241" priority="614" stopIfTrue="1">
      <formula>OR(LEFT(K25,1)="3",LEFT(K25,1)="2")</formula>
    </cfRule>
  </conditionalFormatting>
  <conditionalFormatting sqref="AI34:AI36 K34:K36 K38">
    <cfRule type="expression" dxfId="8240" priority="609" stopIfTrue="1">
      <formula>LEFT(K34,1)="5"</formula>
    </cfRule>
    <cfRule type="expression" dxfId="8239" priority="610" stopIfTrue="1">
      <formula>LEFT(K34,1)="4"</formula>
    </cfRule>
    <cfRule type="expression" dxfId="8238" priority="611" stopIfTrue="1">
      <formula>OR(LEFT(K34,1)="3",LEFT(K34,1)="2")</formula>
    </cfRule>
  </conditionalFormatting>
  <conditionalFormatting sqref="K47:K49">
    <cfRule type="expression" dxfId="8237" priority="606" stopIfTrue="1">
      <formula>LEFT(K47,1)="5"</formula>
    </cfRule>
    <cfRule type="expression" dxfId="8236" priority="607" stopIfTrue="1">
      <formula>LEFT(K47,1)="4"</formula>
    </cfRule>
    <cfRule type="expression" dxfId="8235" priority="608" stopIfTrue="1">
      <formula>OR(LEFT(K47,1)="3",LEFT(K47,1)="2")</formula>
    </cfRule>
  </conditionalFormatting>
  <conditionalFormatting sqref="K47:K49">
    <cfRule type="expression" dxfId="8234" priority="603" stopIfTrue="1">
      <formula>LEFT(K47,1)="5"</formula>
    </cfRule>
    <cfRule type="expression" dxfId="8233" priority="604" stopIfTrue="1">
      <formula>LEFT(K47,1)="4"</formula>
    </cfRule>
    <cfRule type="expression" dxfId="8232" priority="605" stopIfTrue="1">
      <formula>OR(LEFT(K47,1)="3",LEFT(K47,1)="2")</formula>
    </cfRule>
  </conditionalFormatting>
  <conditionalFormatting sqref="K47:K49">
    <cfRule type="expression" dxfId="8231" priority="600" stopIfTrue="1">
      <formula>LEFT(K47,1)="5"</formula>
    </cfRule>
    <cfRule type="expression" dxfId="8230" priority="601" stopIfTrue="1">
      <formula>LEFT(K47,1)="4"</formula>
    </cfRule>
    <cfRule type="expression" dxfId="8229" priority="602" stopIfTrue="1">
      <formula>OR(LEFT(K47,1)="3",LEFT(K47,1)="2")</formula>
    </cfRule>
  </conditionalFormatting>
  <conditionalFormatting sqref="K127">
    <cfRule type="expression" dxfId="8228" priority="588" stopIfTrue="1">
      <formula>LEFT(K127,1)="5"</formula>
    </cfRule>
    <cfRule type="expression" dxfId="8227" priority="589" stopIfTrue="1">
      <formula>LEFT(K127,1)="4"</formula>
    </cfRule>
    <cfRule type="expression" dxfId="8226" priority="590" stopIfTrue="1">
      <formula>OR(LEFT(K127,1)="3",LEFT(K127,1)="2")</formula>
    </cfRule>
  </conditionalFormatting>
  <conditionalFormatting sqref="K127">
    <cfRule type="expression" dxfId="8225" priority="585" stopIfTrue="1">
      <formula>LEFT(K127,1)="5"</formula>
    </cfRule>
    <cfRule type="expression" dxfId="8224" priority="586" stopIfTrue="1">
      <formula>LEFT(K127,1)="4"</formula>
    </cfRule>
    <cfRule type="expression" dxfId="8223" priority="587" stopIfTrue="1">
      <formula>OR(LEFT(K127,1)="3",LEFT(K127,1)="2")</formula>
    </cfRule>
  </conditionalFormatting>
  <conditionalFormatting sqref="K127">
    <cfRule type="expression" dxfId="8222" priority="582" stopIfTrue="1">
      <formula>LEFT(K127,1)="5"</formula>
    </cfRule>
    <cfRule type="expression" dxfId="8221" priority="583" stopIfTrue="1">
      <formula>LEFT(K127,1)="4"</formula>
    </cfRule>
    <cfRule type="expression" dxfId="8220" priority="584" stopIfTrue="1">
      <formula>OR(LEFT(K127,1)="3",LEFT(K127,1)="2")</formula>
    </cfRule>
  </conditionalFormatting>
  <conditionalFormatting sqref="K128:K132">
    <cfRule type="expression" dxfId="8219" priority="579" stopIfTrue="1">
      <formula>LEFT(K128,1)="5"</formula>
    </cfRule>
    <cfRule type="expression" dxfId="8218" priority="580" stopIfTrue="1">
      <formula>LEFT(K128,1)="4"</formula>
    </cfRule>
    <cfRule type="expression" dxfId="8217" priority="581" stopIfTrue="1">
      <formula>OR(LEFT(K128,1)="3",LEFT(K128,1)="2")</formula>
    </cfRule>
  </conditionalFormatting>
  <conditionalFormatting sqref="K13:K15">
    <cfRule type="expression" dxfId="8216" priority="476" stopIfTrue="1">
      <formula>LEFT(K13,1)="5"</formula>
    </cfRule>
    <cfRule type="expression" dxfId="8215" priority="477" stopIfTrue="1">
      <formula>LEFT(K13,1)="4"</formula>
    </cfRule>
    <cfRule type="expression" dxfId="8214" priority="478" stopIfTrue="1">
      <formula>OR(LEFT(K13,1)="3",LEFT(K13,1)="2")</formula>
    </cfRule>
  </conditionalFormatting>
  <conditionalFormatting sqref="K13:K15">
    <cfRule type="expression" dxfId="8213" priority="473" stopIfTrue="1">
      <formula>LEFT(K13,1)="5"</formula>
    </cfRule>
    <cfRule type="expression" dxfId="8212" priority="474" stopIfTrue="1">
      <formula>LEFT(K13,1)="4"</formula>
    </cfRule>
    <cfRule type="expression" dxfId="8211" priority="475" stopIfTrue="1">
      <formula>OR(LEFT(K13,1)="3",LEFT(K13,1)="2")</formula>
    </cfRule>
  </conditionalFormatting>
  <conditionalFormatting sqref="K13:K15">
    <cfRule type="expression" dxfId="8210" priority="470" stopIfTrue="1">
      <formula>LEFT(K13,1)="5"</formula>
    </cfRule>
    <cfRule type="expression" dxfId="8209" priority="471" stopIfTrue="1">
      <formula>LEFT(K13,1)="4"</formula>
    </cfRule>
    <cfRule type="expression" dxfId="8208" priority="472" stopIfTrue="1">
      <formula>OR(LEFT(K13,1)="3",LEFT(K13,1)="2")</formula>
    </cfRule>
  </conditionalFormatting>
  <conditionalFormatting sqref="AI22 K22">
    <cfRule type="expression" dxfId="8207" priority="400" stopIfTrue="1">
      <formula>LEFT(K22,1)="5"</formula>
    </cfRule>
    <cfRule type="expression" dxfId="8206" priority="401" stopIfTrue="1">
      <formula>LEFT(K22,1)="4"</formula>
    </cfRule>
    <cfRule type="expression" dxfId="8205" priority="402" stopIfTrue="1">
      <formula>OR(LEFT(K22,1)="3",LEFT(K22,1)="2")</formula>
    </cfRule>
  </conditionalFormatting>
  <conditionalFormatting sqref="AI37 K37">
    <cfRule type="expression" dxfId="8204" priority="397" stopIfTrue="1">
      <formula>LEFT(K37,1)="5"</formula>
    </cfRule>
    <cfRule type="expression" dxfId="8203" priority="398" stopIfTrue="1">
      <formula>LEFT(K37,1)="4"</formula>
    </cfRule>
    <cfRule type="expression" dxfId="8202" priority="399" stopIfTrue="1">
      <formula>OR(LEFT(K37,1)="3",LEFT(K37,1)="2")</formula>
    </cfRule>
  </conditionalFormatting>
  <conditionalFormatting sqref="K133 AI133">
    <cfRule type="expression" dxfId="8201" priority="394" stopIfTrue="1">
      <formula>LEFT(K133,1)="5"</formula>
    </cfRule>
    <cfRule type="expression" dxfId="8200" priority="395" stopIfTrue="1">
      <formula>LEFT(K133,1)="4"</formula>
    </cfRule>
    <cfRule type="expression" dxfId="8199" priority="396" stopIfTrue="1">
      <formula>OR(LEFT(K133,1)="3",LEFT(K133,1)="2")</formula>
    </cfRule>
  </conditionalFormatting>
  <conditionalFormatting sqref="K53:K55">
    <cfRule type="expression" dxfId="8198" priority="391" stopIfTrue="1">
      <formula>LEFT(K53,1)="5"</formula>
    </cfRule>
    <cfRule type="expression" dxfId="8197" priority="392" stopIfTrue="1">
      <formula>LEFT(K53,1)="4"</formula>
    </cfRule>
    <cfRule type="expression" dxfId="8196" priority="393" stopIfTrue="1">
      <formula>OR(LEFT(K53,1)="3",LEFT(K53,1)="2")</formula>
    </cfRule>
  </conditionalFormatting>
  <conditionalFormatting sqref="K53:K55">
    <cfRule type="expression" dxfId="8195" priority="388" stopIfTrue="1">
      <formula>LEFT(K53,1)="5"</formula>
    </cfRule>
    <cfRule type="expression" dxfId="8194" priority="389" stopIfTrue="1">
      <formula>LEFT(K53,1)="4"</formula>
    </cfRule>
    <cfRule type="expression" dxfId="8193" priority="390" stopIfTrue="1">
      <formula>OR(LEFT(K53,1)="3",LEFT(K53,1)="2")</formula>
    </cfRule>
  </conditionalFormatting>
  <conditionalFormatting sqref="K53:K55">
    <cfRule type="expression" dxfId="8192" priority="385" stopIfTrue="1">
      <formula>LEFT(K53,1)="5"</formula>
    </cfRule>
    <cfRule type="expression" dxfId="8191" priority="386" stopIfTrue="1">
      <formula>LEFT(K53,1)="4"</formula>
    </cfRule>
    <cfRule type="expression" dxfId="8190" priority="387" stopIfTrue="1">
      <formula>OR(LEFT(K53,1)="3",LEFT(K53,1)="2")</formula>
    </cfRule>
  </conditionalFormatting>
  <conditionalFormatting sqref="K59:K64">
    <cfRule type="expression" dxfId="8189" priority="382" stopIfTrue="1">
      <formula>LEFT(K59,1)="5"</formula>
    </cfRule>
    <cfRule type="expression" dxfId="8188" priority="383" stopIfTrue="1">
      <formula>LEFT(K59,1)="4"</formula>
    </cfRule>
    <cfRule type="expression" dxfId="8187" priority="384" stopIfTrue="1">
      <formula>OR(LEFT(K59,1)="3",LEFT(K59,1)="2")</formula>
    </cfRule>
  </conditionalFormatting>
  <conditionalFormatting sqref="K59:K64">
    <cfRule type="expression" dxfId="8186" priority="379" stopIfTrue="1">
      <formula>LEFT(K59,1)="5"</formula>
    </cfRule>
    <cfRule type="expression" dxfId="8185" priority="380" stopIfTrue="1">
      <formula>LEFT(K59,1)="4"</formula>
    </cfRule>
    <cfRule type="expression" dxfId="8184" priority="381" stopIfTrue="1">
      <formula>OR(LEFT(K59,1)="3",LEFT(K59,1)="2")</formula>
    </cfRule>
  </conditionalFormatting>
  <conditionalFormatting sqref="K59:K64">
    <cfRule type="expression" dxfId="8183" priority="376" stopIfTrue="1">
      <formula>LEFT(K59,1)="5"</formula>
    </cfRule>
    <cfRule type="expression" dxfId="8182" priority="377" stopIfTrue="1">
      <formula>LEFT(K59,1)="4"</formula>
    </cfRule>
    <cfRule type="expression" dxfId="8181" priority="378" stopIfTrue="1">
      <formula>OR(LEFT(K59,1)="3",LEFT(K59,1)="2")</formula>
    </cfRule>
  </conditionalFormatting>
  <conditionalFormatting sqref="K93">
    <cfRule type="expression" dxfId="8180" priority="373" stopIfTrue="1">
      <formula>LEFT(K93,1)="5"</formula>
    </cfRule>
    <cfRule type="expression" dxfId="8179" priority="374" stopIfTrue="1">
      <formula>LEFT(K93,1)="4"</formula>
    </cfRule>
    <cfRule type="expression" dxfId="8178" priority="375" stopIfTrue="1">
      <formula>OR(LEFT(K93,1)="3",LEFT(K93,1)="2")</formula>
    </cfRule>
  </conditionalFormatting>
  <conditionalFormatting sqref="K93">
    <cfRule type="expression" dxfId="8177" priority="370" stopIfTrue="1">
      <formula>LEFT(K93,1)="5"</formula>
    </cfRule>
    <cfRule type="expression" dxfId="8176" priority="371" stopIfTrue="1">
      <formula>LEFT(K93,1)="4"</formula>
    </cfRule>
    <cfRule type="expression" dxfId="8175" priority="372" stopIfTrue="1">
      <formula>OR(LEFT(K93,1)="3",LEFT(K93,1)="2")</formula>
    </cfRule>
  </conditionalFormatting>
  <conditionalFormatting sqref="K93">
    <cfRule type="expression" dxfId="8174" priority="367" stopIfTrue="1">
      <formula>LEFT(K93,1)="5"</formula>
    </cfRule>
    <cfRule type="expression" dxfId="8173" priority="368" stopIfTrue="1">
      <formula>LEFT(K93,1)="4"</formula>
    </cfRule>
    <cfRule type="expression" dxfId="8172" priority="369" stopIfTrue="1">
      <formula>OR(LEFT(K93,1)="3",LEFT(K93,1)="2")</formula>
    </cfRule>
  </conditionalFormatting>
  <conditionalFormatting sqref="K91">
    <cfRule type="expression" dxfId="8171" priority="364" stopIfTrue="1">
      <formula>LEFT(K91,1)="5"</formula>
    </cfRule>
    <cfRule type="expression" dxfId="8170" priority="365" stopIfTrue="1">
      <formula>LEFT(K91,1)="4"</formula>
    </cfRule>
    <cfRule type="expression" dxfId="8169" priority="366" stopIfTrue="1">
      <formula>OR(LEFT(K91,1)="3",LEFT(K91,1)="2")</formula>
    </cfRule>
  </conditionalFormatting>
  <conditionalFormatting sqref="K91">
    <cfRule type="expression" dxfId="8168" priority="361" stopIfTrue="1">
      <formula>LEFT(K91,1)="5"</formula>
    </cfRule>
    <cfRule type="expression" dxfId="8167" priority="362" stopIfTrue="1">
      <formula>LEFT(K91,1)="4"</formula>
    </cfRule>
    <cfRule type="expression" dxfId="8166" priority="363" stopIfTrue="1">
      <formula>OR(LEFT(K91,1)="3",LEFT(K91,1)="2")</formula>
    </cfRule>
  </conditionalFormatting>
  <conditionalFormatting sqref="K91">
    <cfRule type="expression" dxfId="8165" priority="358" stopIfTrue="1">
      <formula>LEFT(K91,1)="5"</formula>
    </cfRule>
    <cfRule type="expression" dxfId="8164" priority="359" stopIfTrue="1">
      <formula>LEFT(K91,1)="4"</formula>
    </cfRule>
    <cfRule type="expression" dxfId="8163" priority="360" stopIfTrue="1">
      <formula>OR(LEFT(K91,1)="3",LEFT(K91,1)="2")</formula>
    </cfRule>
  </conditionalFormatting>
  <conditionalFormatting sqref="K92">
    <cfRule type="expression" dxfId="8162" priority="355" stopIfTrue="1">
      <formula>LEFT(K92,1)="5"</formula>
    </cfRule>
    <cfRule type="expression" dxfId="8161" priority="356" stopIfTrue="1">
      <formula>LEFT(K92,1)="4"</formula>
    </cfRule>
    <cfRule type="expression" dxfId="8160" priority="357" stopIfTrue="1">
      <formula>OR(LEFT(K92,1)="3",LEFT(K92,1)="2")</formula>
    </cfRule>
  </conditionalFormatting>
  <conditionalFormatting sqref="N134:P134 R134 K134">
    <cfRule type="expression" dxfId="8159" priority="348" stopIfTrue="1">
      <formula>LEFT(K134,1)="5"</formula>
    </cfRule>
    <cfRule type="expression" dxfId="8158" priority="349" stopIfTrue="1">
      <formula>LEFT(K134,1)="4"</formula>
    </cfRule>
    <cfRule type="expression" dxfId="8157" priority="350" stopIfTrue="1">
      <formula>OR(LEFT(K134,1)="3",LEFT(K134,1)="2")</formula>
    </cfRule>
  </conditionalFormatting>
  <conditionalFormatting sqref="L134">
    <cfRule type="expression" dxfId="8156" priority="351" stopIfTrue="1">
      <formula>$S134=1</formula>
    </cfRule>
    <cfRule type="expression" dxfId="8155" priority="352" stopIfTrue="1">
      <formula>$S134=0</formula>
    </cfRule>
  </conditionalFormatting>
  <conditionalFormatting sqref="M134">
    <cfRule type="expression" dxfId="8154" priority="353" stopIfTrue="1">
      <formula>$T134=1</formula>
    </cfRule>
    <cfRule type="expression" dxfId="8153" priority="354" stopIfTrue="1">
      <formula>$T134=0</formula>
    </cfRule>
  </conditionalFormatting>
  <conditionalFormatting sqref="L134">
    <cfRule type="expression" dxfId="8152" priority="346" stopIfTrue="1">
      <formula>$S134=1</formula>
    </cfRule>
    <cfRule type="expression" dxfId="8151" priority="347" stopIfTrue="1">
      <formula>$S134=0</formula>
    </cfRule>
  </conditionalFormatting>
  <conditionalFormatting sqref="M134">
    <cfRule type="expression" dxfId="8150" priority="344" stopIfTrue="1">
      <formula>$T134=1</formula>
    </cfRule>
    <cfRule type="expression" dxfId="8149" priority="345" stopIfTrue="1">
      <formula>$T134=0</formula>
    </cfRule>
  </conditionalFormatting>
  <conditionalFormatting sqref="L134">
    <cfRule type="expression" dxfId="8148" priority="342" stopIfTrue="1">
      <formula>$S134=1</formula>
    </cfRule>
    <cfRule type="expression" dxfId="8147" priority="343" stopIfTrue="1">
      <formula>$S134=0</formula>
    </cfRule>
  </conditionalFormatting>
  <conditionalFormatting sqref="M134">
    <cfRule type="expression" dxfId="8146" priority="340" stopIfTrue="1">
      <formula>$T134=1</formula>
    </cfRule>
    <cfRule type="expression" dxfId="8145" priority="341" stopIfTrue="1">
      <formula>$T134=0</formula>
    </cfRule>
  </conditionalFormatting>
  <conditionalFormatting sqref="L134">
    <cfRule type="expression" dxfId="8144" priority="338" stopIfTrue="1">
      <formula>$S134=1</formula>
    </cfRule>
    <cfRule type="expression" dxfId="8143" priority="339" stopIfTrue="1">
      <formula>$S134=0</formula>
    </cfRule>
  </conditionalFormatting>
  <conditionalFormatting sqref="M134">
    <cfRule type="expression" dxfId="8142" priority="336" stopIfTrue="1">
      <formula>$T134=1</formula>
    </cfRule>
    <cfRule type="expression" dxfId="8141" priority="337" stopIfTrue="1">
      <formula>$T134=0</formula>
    </cfRule>
  </conditionalFormatting>
  <conditionalFormatting sqref="L134">
    <cfRule type="expression" dxfId="8140" priority="334" stopIfTrue="1">
      <formula>$S134=1</formula>
    </cfRule>
    <cfRule type="expression" dxfId="8139" priority="335" stopIfTrue="1">
      <formula>$S134=0</formula>
    </cfRule>
  </conditionalFormatting>
  <conditionalFormatting sqref="M134">
    <cfRule type="expression" dxfId="8138" priority="332" stopIfTrue="1">
      <formula>$T134=1</formula>
    </cfRule>
    <cfRule type="expression" dxfId="8137" priority="333" stopIfTrue="1">
      <formula>$T134=0</formula>
    </cfRule>
  </conditionalFormatting>
  <conditionalFormatting sqref="L134">
    <cfRule type="expression" dxfId="8136" priority="330" stopIfTrue="1">
      <formula>$S134=1</formula>
    </cfRule>
    <cfRule type="expression" dxfId="8135" priority="331" stopIfTrue="1">
      <formula>$S134=0</formula>
    </cfRule>
  </conditionalFormatting>
  <conditionalFormatting sqref="M134">
    <cfRule type="expression" dxfId="8134" priority="328" stopIfTrue="1">
      <formula>$T134=1</formula>
    </cfRule>
    <cfRule type="expression" dxfId="8133" priority="329" stopIfTrue="1">
      <formula>$T134=0</formula>
    </cfRule>
  </conditionalFormatting>
  <conditionalFormatting sqref="K178:T183">
    <cfRule type="cellIs" dxfId="8132" priority="318" stopIfTrue="1" operator="equal">
      <formula>"5-Risque Intolérable"</formula>
    </cfRule>
    <cfRule type="cellIs" dxfId="8131" priority="319" stopIfTrue="1" operator="equal">
      <formula>"4-Risque Substantiel"</formula>
    </cfRule>
    <cfRule type="cellIs" dxfId="8130" priority="320" stopIfTrue="1" operator="between">
      <formula>"2-Risque Tolérable"</formula>
      <formula>"3-Risque Modéré"</formula>
    </cfRule>
  </conditionalFormatting>
  <conditionalFormatting sqref="N172:P172 R172 N166:P166 R160 R166 N160:P160 K159:K177 K156:K157 K141:K147 K149:K150">
    <cfRule type="expression" dxfId="8129" priority="321" stopIfTrue="1">
      <formula>LEFT(K141,1)="5"</formula>
    </cfRule>
    <cfRule type="expression" dxfId="8128" priority="322" stopIfTrue="1">
      <formula>LEFT(K141,1)="4"</formula>
    </cfRule>
    <cfRule type="expression" dxfId="8127" priority="323" stopIfTrue="1">
      <formula>OR(LEFT(K141,1)="3",LEFT(K141,1)="2")</formula>
    </cfRule>
  </conditionalFormatting>
  <conditionalFormatting sqref="L160 L166 L172">
    <cfRule type="expression" dxfId="8126" priority="324" stopIfTrue="1">
      <formula>$S160=1</formula>
    </cfRule>
    <cfRule type="expression" dxfId="8125" priority="325" stopIfTrue="1">
      <formula>$S160=0</formula>
    </cfRule>
  </conditionalFormatting>
  <conditionalFormatting sqref="M166 M160 M172">
    <cfRule type="expression" dxfId="8124" priority="326" stopIfTrue="1">
      <formula>$T160=1</formula>
    </cfRule>
    <cfRule type="expression" dxfId="8123" priority="327" stopIfTrue="1">
      <formula>$T160=0</formula>
    </cfRule>
  </conditionalFormatting>
  <conditionalFormatting sqref="R172 R160 R166">
    <cfRule type="expression" dxfId="8122" priority="315" stopIfTrue="1">
      <formula>LEFT(R160,1)="5"</formula>
    </cfRule>
    <cfRule type="expression" dxfId="8121" priority="316" stopIfTrue="1">
      <formula>LEFT(R160,1)="4"</formula>
    </cfRule>
    <cfRule type="expression" dxfId="8120" priority="317" stopIfTrue="1">
      <formula>OR(LEFT(R160,1)="3",LEFT(R160,1)="2")</formula>
    </cfRule>
  </conditionalFormatting>
  <conditionalFormatting sqref="R172 R160 R166">
    <cfRule type="expression" dxfId="8119" priority="312" stopIfTrue="1">
      <formula>LEFT(R160,1)="5"</formula>
    </cfRule>
    <cfRule type="expression" dxfId="8118" priority="313" stopIfTrue="1">
      <formula>LEFT(R160,1)="4"</formula>
    </cfRule>
    <cfRule type="expression" dxfId="8117" priority="314" stopIfTrue="1">
      <formula>OR(LEFT(R160,1)="3",LEFT(R160,1)="2")</formula>
    </cfRule>
  </conditionalFormatting>
  <conditionalFormatting sqref="K178:T183">
    <cfRule type="cellIs" dxfId="8116" priority="309" stopIfTrue="1" operator="equal">
      <formula>"5-Risque Intolérable"</formula>
    </cfRule>
    <cfRule type="cellIs" dxfId="8115" priority="310" stopIfTrue="1" operator="equal">
      <formula>"4-Risque Substantiel"</formula>
    </cfRule>
    <cfRule type="cellIs" dxfId="8114" priority="311" stopIfTrue="1" operator="between">
      <formula>"2-Risque Tolérable"</formula>
      <formula>"3-Risque Modéré"</formula>
    </cfRule>
  </conditionalFormatting>
  <conditionalFormatting sqref="N172:P172 R172 N166:P166 R160 R166 N160:P160 K149:K150 K159:K177 K156:K157 K141">
    <cfRule type="expression" dxfId="8113" priority="306" stopIfTrue="1">
      <formula>LEFT(K141,1)="5"</formula>
    </cfRule>
    <cfRule type="expression" dxfId="8112" priority="307" stopIfTrue="1">
      <formula>LEFT(K141,1)="4"</formula>
    </cfRule>
    <cfRule type="expression" dxfId="8111" priority="308" stopIfTrue="1">
      <formula>OR(LEFT(K141,1)="3",LEFT(K141,1)="2")</formula>
    </cfRule>
  </conditionalFormatting>
  <conditionalFormatting sqref="L160 L166 L172">
    <cfRule type="expression" dxfId="8110" priority="304" stopIfTrue="1">
      <formula>$S160=1</formula>
    </cfRule>
    <cfRule type="expression" dxfId="8109" priority="305" stopIfTrue="1">
      <formula>$S160=0</formula>
    </cfRule>
  </conditionalFormatting>
  <conditionalFormatting sqref="M166 M160 M172">
    <cfRule type="expression" dxfId="8108" priority="302" stopIfTrue="1">
      <formula>$T160=1</formula>
    </cfRule>
    <cfRule type="expression" dxfId="8107" priority="303" stopIfTrue="1">
      <formula>$T160=0</formula>
    </cfRule>
  </conditionalFormatting>
  <conditionalFormatting sqref="R172 R160 R166">
    <cfRule type="expression" dxfId="8106" priority="299" stopIfTrue="1">
      <formula>LEFT(R160,1)="5"</formula>
    </cfRule>
    <cfRule type="expression" dxfId="8105" priority="300" stopIfTrue="1">
      <formula>LEFT(R160,1)="4"</formula>
    </cfRule>
    <cfRule type="expression" dxfId="8104" priority="301" stopIfTrue="1">
      <formula>OR(LEFT(R160,1)="3",LEFT(R160,1)="2")</formula>
    </cfRule>
  </conditionalFormatting>
  <conditionalFormatting sqref="R172 R160 R166">
    <cfRule type="expression" dxfId="8103" priority="296" stopIfTrue="1">
      <formula>LEFT(R160,1)="5"</formula>
    </cfRule>
    <cfRule type="expression" dxfId="8102" priority="297" stopIfTrue="1">
      <formula>LEFT(R160,1)="4"</formula>
    </cfRule>
    <cfRule type="expression" dxfId="8101" priority="298" stopIfTrue="1">
      <formula>OR(LEFT(R160,1)="3",LEFT(R160,1)="2")</formula>
    </cfRule>
  </conditionalFormatting>
  <conditionalFormatting sqref="N178:P178 N172:P172 N150:P150 N166:P166 N141:P141 N160:P160 R178 R150 R160 R166 R141 R172 K149:K150 K159:K183 K156:K157 K141">
    <cfRule type="expression" dxfId="8100" priority="293" stopIfTrue="1">
      <formula>LEFT(K141,1)="5"</formula>
    </cfRule>
    <cfRule type="expression" dxfId="8099" priority="294" stopIfTrue="1">
      <formula>LEFT(K141,1)="4"</formula>
    </cfRule>
    <cfRule type="expression" dxfId="8098" priority="295" stopIfTrue="1">
      <formula>OR(LEFT(K141,1)="3",LEFT(K141,1)="2")</formula>
    </cfRule>
  </conditionalFormatting>
  <conditionalFormatting sqref="M160 M141 M172 M166 M150 M178">
    <cfRule type="expression" dxfId="8097" priority="291" stopIfTrue="1">
      <formula>$T141=1</formula>
    </cfRule>
    <cfRule type="expression" dxfId="8096" priority="292" stopIfTrue="1">
      <formula>$T141=0</formula>
    </cfRule>
  </conditionalFormatting>
  <conditionalFormatting sqref="L166 L172 L141 L150 L160 L178">
    <cfRule type="expression" dxfId="8095" priority="289" stopIfTrue="1">
      <formula>$S141=1</formula>
    </cfRule>
    <cfRule type="expression" dxfId="8094" priority="290" stopIfTrue="1">
      <formula>$S141=0</formula>
    </cfRule>
  </conditionalFormatting>
  <conditionalFormatting sqref="L166 L172 L141 L150 L160 L178">
    <cfRule type="expression" dxfId="8093" priority="287" stopIfTrue="1">
      <formula>$S141=1</formula>
    </cfRule>
    <cfRule type="expression" dxfId="8092" priority="288" stopIfTrue="1">
      <formula>$S141=0</formula>
    </cfRule>
  </conditionalFormatting>
  <conditionalFormatting sqref="Z141:AI141">
    <cfRule type="expression" dxfId="8091" priority="284" stopIfTrue="1">
      <formula>LEFT(Z141,1)="5"</formula>
    </cfRule>
    <cfRule type="expression" dxfId="8090" priority="285" stopIfTrue="1">
      <formula>LEFT(Z141,1)="4"</formula>
    </cfRule>
    <cfRule type="expression" dxfId="8089" priority="286" stopIfTrue="1">
      <formula>OR(LEFT(Z141,1)="3",LEFT(Z141,1)="2")</formula>
    </cfRule>
  </conditionalFormatting>
  <conditionalFormatting sqref="Z141:AI141">
    <cfRule type="expression" dxfId="8088" priority="281" stopIfTrue="1">
      <formula>LEFT(Z141,1)="5"</formula>
    </cfRule>
    <cfRule type="expression" dxfId="8087" priority="282" stopIfTrue="1">
      <formula>LEFT(Z141,1)="4"</formula>
    </cfRule>
    <cfRule type="expression" dxfId="8086" priority="283" stopIfTrue="1">
      <formula>OR(LEFT(Z141,1)="3",LEFT(Z141,1)="2")</formula>
    </cfRule>
  </conditionalFormatting>
  <conditionalFormatting sqref="Z141:AI141">
    <cfRule type="expression" dxfId="8085" priority="278" stopIfTrue="1">
      <formula>LEFT(Z141,1)="5"</formula>
    </cfRule>
    <cfRule type="expression" dxfId="8084" priority="279" stopIfTrue="1">
      <formula>LEFT(Z141,1)="4"</formula>
    </cfRule>
    <cfRule type="expression" dxfId="8083" priority="280" stopIfTrue="1">
      <formula>OR(LEFT(Z141,1)="3",LEFT(Z141,1)="2")</formula>
    </cfRule>
  </conditionalFormatting>
  <conditionalFormatting sqref="Z141:AI141">
    <cfRule type="expression" dxfId="8082" priority="275" stopIfTrue="1">
      <formula>LEFT(Z141,1)="5"</formula>
    </cfRule>
    <cfRule type="expression" dxfId="8081" priority="276" stopIfTrue="1">
      <formula>LEFT(Z141,1)="4"</formula>
    </cfRule>
    <cfRule type="expression" dxfId="8080" priority="277" stopIfTrue="1">
      <formula>OR(LEFT(Z141,1)="3",LEFT(Z141,1)="2")</formula>
    </cfRule>
  </conditionalFormatting>
  <conditionalFormatting sqref="Z141:AI141">
    <cfRule type="expression" dxfId="8079" priority="272" stopIfTrue="1">
      <formula>LEFT(Z141,1)="5"</formula>
    </cfRule>
    <cfRule type="expression" dxfId="8078" priority="273" stopIfTrue="1">
      <formula>LEFT(Z141,1)="4"</formula>
    </cfRule>
    <cfRule type="expression" dxfId="8077" priority="274" stopIfTrue="1">
      <formula>OR(LEFT(Z141,1)="3",LEFT(Z141,1)="2")</formula>
    </cfRule>
  </conditionalFormatting>
  <conditionalFormatting sqref="Z141:AI141">
    <cfRule type="expression" dxfId="8076" priority="269" stopIfTrue="1">
      <formula>LEFT(Z141,1)="5"</formula>
    </cfRule>
    <cfRule type="expression" dxfId="8075" priority="270" stopIfTrue="1">
      <formula>LEFT(Z141,1)="4"</formula>
    </cfRule>
    <cfRule type="expression" dxfId="8074" priority="271" stopIfTrue="1">
      <formula>OR(LEFT(Z141,1)="3",LEFT(Z141,1)="2")</formula>
    </cfRule>
  </conditionalFormatting>
  <conditionalFormatting sqref="Z149:AI150">
    <cfRule type="expression" dxfId="8073" priority="266" stopIfTrue="1">
      <formula>LEFT(Z149,1)="5"</formula>
    </cfRule>
    <cfRule type="expression" dxfId="8072" priority="267" stopIfTrue="1">
      <formula>LEFT(Z149,1)="4"</formula>
    </cfRule>
    <cfRule type="expression" dxfId="8071" priority="268" stopIfTrue="1">
      <formula>OR(LEFT(Z149,1)="3",LEFT(Z149,1)="2")</formula>
    </cfRule>
  </conditionalFormatting>
  <conditionalFormatting sqref="Z149:AI150">
    <cfRule type="expression" dxfId="8070" priority="263" stopIfTrue="1">
      <formula>LEFT(Z149,1)="5"</formula>
    </cfRule>
    <cfRule type="expression" dxfId="8069" priority="264" stopIfTrue="1">
      <formula>LEFT(Z149,1)="4"</formula>
    </cfRule>
    <cfRule type="expression" dxfId="8068" priority="265" stopIfTrue="1">
      <formula>OR(LEFT(Z149,1)="3",LEFT(Z149,1)="2")</formula>
    </cfRule>
  </conditionalFormatting>
  <conditionalFormatting sqref="Z149:AI150">
    <cfRule type="expression" dxfId="8067" priority="260" stopIfTrue="1">
      <formula>LEFT(Z149,1)="5"</formula>
    </cfRule>
    <cfRule type="expression" dxfId="8066" priority="261" stopIfTrue="1">
      <formula>LEFT(Z149,1)="4"</formula>
    </cfRule>
    <cfRule type="expression" dxfId="8065" priority="262" stopIfTrue="1">
      <formula>OR(LEFT(Z149,1)="3",LEFT(Z149,1)="2")</formula>
    </cfRule>
  </conditionalFormatting>
  <conditionalFormatting sqref="Z149:AI150">
    <cfRule type="expression" dxfId="8064" priority="257" stopIfTrue="1">
      <formula>LEFT(Z149,1)="5"</formula>
    </cfRule>
    <cfRule type="expression" dxfId="8063" priority="258" stopIfTrue="1">
      <formula>LEFT(Z149,1)="4"</formula>
    </cfRule>
    <cfRule type="expression" dxfId="8062" priority="259" stopIfTrue="1">
      <formula>OR(LEFT(Z149,1)="3",LEFT(Z149,1)="2")</formula>
    </cfRule>
  </conditionalFormatting>
  <conditionalFormatting sqref="Z149:AI150">
    <cfRule type="expression" dxfId="8061" priority="254" stopIfTrue="1">
      <formula>LEFT(Z149,1)="5"</formula>
    </cfRule>
    <cfRule type="expression" dxfId="8060" priority="255" stopIfTrue="1">
      <formula>LEFT(Z149,1)="4"</formula>
    </cfRule>
    <cfRule type="expression" dxfId="8059" priority="256" stopIfTrue="1">
      <formula>OR(LEFT(Z149,1)="3",LEFT(Z149,1)="2")</formula>
    </cfRule>
  </conditionalFormatting>
  <conditionalFormatting sqref="Z149:AI150">
    <cfRule type="expression" dxfId="8058" priority="251" stopIfTrue="1">
      <formula>LEFT(Z149,1)="5"</formula>
    </cfRule>
    <cfRule type="expression" dxfId="8057" priority="252" stopIfTrue="1">
      <formula>LEFT(Z149,1)="4"</formula>
    </cfRule>
    <cfRule type="expression" dxfId="8056" priority="253" stopIfTrue="1">
      <formula>OR(LEFT(Z149,1)="3",LEFT(Z149,1)="2")</formula>
    </cfRule>
  </conditionalFormatting>
  <conditionalFormatting sqref="Z160:AI160">
    <cfRule type="expression" dxfId="8055" priority="248" stopIfTrue="1">
      <formula>LEFT(Z160,1)="5"</formula>
    </cfRule>
    <cfRule type="expression" dxfId="8054" priority="249" stopIfTrue="1">
      <formula>LEFT(Z160,1)="4"</formula>
    </cfRule>
    <cfRule type="expression" dxfId="8053" priority="250" stopIfTrue="1">
      <formula>OR(LEFT(Z160,1)="3",LEFT(Z160,1)="2")</formula>
    </cfRule>
  </conditionalFormatting>
  <conditionalFormatting sqref="Z160:AI160">
    <cfRule type="expression" dxfId="8052" priority="245" stopIfTrue="1">
      <formula>LEFT(Z160,1)="5"</formula>
    </cfRule>
    <cfRule type="expression" dxfId="8051" priority="246" stopIfTrue="1">
      <formula>LEFT(Z160,1)="4"</formula>
    </cfRule>
    <cfRule type="expression" dxfId="8050" priority="247" stopIfTrue="1">
      <formula>OR(LEFT(Z160,1)="3",LEFT(Z160,1)="2")</formula>
    </cfRule>
  </conditionalFormatting>
  <conditionalFormatting sqref="Z160:AI160">
    <cfRule type="expression" dxfId="8049" priority="242" stopIfTrue="1">
      <formula>LEFT(Z160,1)="5"</formula>
    </cfRule>
    <cfRule type="expression" dxfId="8048" priority="243" stopIfTrue="1">
      <formula>LEFT(Z160,1)="4"</formula>
    </cfRule>
    <cfRule type="expression" dxfId="8047" priority="244" stopIfTrue="1">
      <formula>OR(LEFT(Z160,1)="3",LEFT(Z160,1)="2")</formula>
    </cfRule>
  </conditionalFormatting>
  <conditionalFormatting sqref="Z160:AI160">
    <cfRule type="expression" dxfId="8046" priority="239" stopIfTrue="1">
      <formula>LEFT(Z160,1)="5"</formula>
    </cfRule>
    <cfRule type="expression" dxfId="8045" priority="240" stopIfTrue="1">
      <formula>LEFT(Z160,1)="4"</formula>
    </cfRule>
    <cfRule type="expression" dxfId="8044" priority="241" stopIfTrue="1">
      <formula>OR(LEFT(Z160,1)="3",LEFT(Z160,1)="2")</formula>
    </cfRule>
  </conditionalFormatting>
  <conditionalFormatting sqref="Z160:AI160">
    <cfRule type="expression" dxfId="8043" priority="236" stopIfTrue="1">
      <formula>LEFT(Z160,1)="5"</formula>
    </cfRule>
    <cfRule type="expression" dxfId="8042" priority="237" stopIfTrue="1">
      <formula>LEFT(Z160,1)="4"</formula>
    </cfRule>
    <cfRule type="expression" dxfId="8041" priority="238" stopIfTrue="1">
      <formula>OR(LEFT(Z160,1)="3",LEFT(Z160,1)="2")</formula>
    </cfRule>
  </conditionalFormatting>
  <conditionalFormatting sqref="Z160:AI160">
    <cfRule type="expression" dxfId="8040" priority="233" stopIfTrue="1">
      <formula>LEFT(Z160,1)="5"</formula>
    </cfRule>
    <cfRule type="expression" dxfId="8039" priority="234" stopIfTrue="1">
      <formula>LEFT(Z160,1)="4"</formula>
    </cfRule>
    <cfRule type="expression" dxfId="8038" priority="235" stopIfTrue="1">
      <formula>OR(LEFT(Z160,1)="3",LEFT(Z160,1)="2")</formula>
    </cfRule>
  </conditionalFormatting>
  <conditionalFormatting sqref="Z166:AI166">
    <cfRule type="expression" dxfId="8037" priority="230" stopIfTrue="1">
      <formula>LEFT(Z166,1)="5"</formula>
    </cfRule>
    <cfRule type="expression" dxfId="8036" priority="231" stopIfTrue="1">
      <formula>LEFT(Z166,1)="4"</formula>
    </cfRule>
    <cfRule type="expression" dxfId="8035" priority="232" stopIfTrue="1">
      <formula>OR(LEFT(Z166,1)="3",LEFT(Z166,1)="2")</formula>
    </cfRule>
  </conditionalFormatting>
  <conditionalFormatting sqref="Z166:AI166">
    <cfRule type="expression" dxfId="8034" priority="227" stopIfTrue="1">
      <formula>LEFT(Z166,1)="5"</formula>
    </cfRule>
    <cfRule type="expression" dxfId="8033" priority="228" stopIfTrue="1">
      <formula>LEFT(Z166,1)="4"</formula>
    </cfRule>
    <cfRule type="expression" dxfId="8032" priority="229" stopIfTrue="1">
      <formula>OR(LEFT(Z166,1)="3",LEFT(Z166,1)="2")</formula>
    </cfRule>
  </conditionalFormatting>
  <conditionalFormatting sqref="Z166:AI166">
    <cfRule type="expression" dxfId="8031" priority="224" stopIfTrue="1">
      <formula>LEFT(Z166,1)="5"</formula>
    </cfRule>
    <cfRule type="expression" dxfId="8030" priority="225" stopIfTrue="1">
      <formula>LEFT(Z166,1)="4"</formula>
    </cfRule>
    <cfRule type="expression" dxfId="8029" priority="226" stopIfTrue="1">
      <formula>OR(LEFT(Z166,1)="3",LEFT(Z166,1)="2")</formula>
    </cfRule>
  </conditionalFormatting>
  <conditionalFormatting sqref="Z166:AI166">
    <cfRule type="expression" dxfId="8028" priority="221" stopIfTrue="1">
      <formula>LEFT(Z166,1)="5"</formula>
    </cfRule>
    <cfRule type="expression" dxfId="8027" priority="222" stopIfTrue="1">
      <formula>LEFT(Z166,1)="4"</formula>
    </cfRule>
    <cfRule type="expression" dxfId="8026" priority="223" stopIfTrue="1">
      <formula>OR(LEFT(Z166,1)="3",LEFT(Z166,1)="2")</formula>
    </cfRule>
  </conditionalFormatting>
  <conditionalFormatting sqref="Z166:AI166">
    <cfRule type="expression" dxfId="8025" priority="218" stopIfTrue="1">
      <formula>LEFT(Z166,1)="5"</formula>
    </cfRule>
    <cfRule type="expression" dxfId="8024" priority="219" stopIfTrue="1">
      <formula>LEFT(Z166,1)="4"</formula>
    </cfRule>
    <cfRule type="expression" dxfId="8023" priority="220" stopIfTrue="1">
      <formula>OR(LEFT(Z166,1)="3",LEFT(Z166,1)="2")</formula>
    </cfRule>
  </conditionalFormatting>
  <conditionalFormatting sqref="Z166:AI166">
    <cfRule type="expression" dxfId="8022" priority="215" stopIfTrue="1">
      <formula>LEFT(Z166,1)="5"</formula>
    </cfRule>
    <cfRule type="expression" dxfId="8021" priority="216" stopIfTrue="1">
      <formula>LEFT(Z166,1)="4"</formula>
    </cfRule>
    <cfRule type="expression" dxfId="8020" priority="217" stopIfTrue="1">
      <formula>OR(LEFT(Z166,1)="3",LEFT(Z166,1)="2")</formula>
    </cfRule>
  </conditionalFormatting>
  <conditionalFormatting sqref="Z172:AI172">
    <cfRule type="expression" dxfId="8019" priority="212" stopIfTrue="1">
      <formula>LEFT(Z172,1)="5"</formula>
    </cfRule>
    <cfRule type="expression" dxfId="8018" priority="213" stopIfTrue="1">
      <formula>LEFT(Z172,1)="4"</formula>
    </cfRule>
    <cfRule type="expression" dxfId="8017" priority="214" stopIfTrue="1">
      <formula>OR(LEFT(Z172,1)="3",LEFT(Z172,1)="2")</formula>
    </cfRule>
  </conditionalFormatting>
  <conditionalFormatting sqref="Z172:AI172">
    <cfRule type="expression" dxfId="8016" priority="209" stopIfTrue="1">
      <formula>LEFT(Z172,1)="5"</formula>
    </cfRule>
    <cfRule type="expression" dxfId="8015" priority="210" stopIfTrue="1">
      <formula>LEFT(Z172,1)="4"</formula>
    </cfRule>
    <cfRule type="expression" dxfId="8014" priority="211" stopIfTrue="1">
      <formula>OR(LEFT(Z172,1)="3",LEFT(Z172,1)="2")</formula>
    </cfRule>
  </conditionalFormatting>
  <conditionalFormatting sqref="Z172:AI172">
    <cfRule type="expression" dxfId="8013" priority="206" stopIfTrue="1">
      <formula>LEFT(Z172,1)="5"</formula>
    </cfRule>
    <cfRule type="expression" dxfId="8012" priority="207" stopIfTrue="1">
      <formula>LEFT(Z172,1)="4"</formula>
    </cfRule>
    <cfRule type="expression" dxfId="8011" priority="208" stopIfTrue="1">
      <formula>OR(LEFT(Z172,1)="3",LEFT(Z172,1)="2")</formula>
    </cfRule>
  </conditionalFormatting>
  <conditionalFormatting sqref="Z172:AI172">
    <cfRule type="expression" dxfId="8010" priority="203" stopIfTrue="1">
      <formula>LEFT(Z172,1)="5"</formula>
    </cfRule>
    <cfRule type="expression" dxfId="8009" priority="204" stopIfTrue="1">
      <formula>LEFT(Z172,1)="4"</formula>
    </cfRule>
    <cfRule type="expression" dxfId="8008" priority="205" stopIfTrue="1">
      <formula>OR(LEFT(Z172,1)="3",LEFT(Z172,1)="2")</formula>
    </cfRule>
  </conditionalFormatting>
  <conditionalFormatting sqref="Z172:AI172">
    <cfRule type="expression" dxfId="8007" priority="200" stopIfTrue="1">
      <formula>LEFT(Z172,1)="5"</formula>
    </cfRule>
    <cfRule type="expression" dxfId="8006" priority="201" stopIfTrue="1">
      <formula>LEFT(Z172,1)="4"</formula>
    </cfRule>
    <cfRule type="expression" dxfId="8005" priority="202" stopIfTrue="1">
      <formula>OR(LEFT(Z172,1)="3",LEFT(Z172,1)="2")</formula>
    </cfRule>
  </conditionalFormatting>
  <conditionalFormatting sqref="Z172:AI172">
    <cfRule type="expression" dxfId="8004" priority="197" stopIfTrue="1">
      <formula>LEFT(Z172,1)="5"</formula>
    </cfRule>
    <cfRule type="expression" dxfId="8003" priority="198" stopIfTrue="1">
      <formula>LEFT(Z172,1)="4"</formula>
    </cfRule>
    <cfRule type="expression" dxfId="8002" priority="199" stopIfTrue="1">
      <formula>OR(LEFT(Z172,1)="3",LEFT(Z172,1)="2")</formula>
    </cfRule>
  </conditionalFormatting>
  <conditionalFormatting sqref="Z178:AI178">
    <cfRule type="expression" dxfId="8001" priority="194" stopIfTrue="1">
      <formula>LEFT(Z178,1)="5"</formula>
    </cfRule>
    <cfRule type="expression" dxfId="8000" priority="195" stopIfTrue="1">
      <formula>LEFT(Z178,1)="4"</formula>
    </cfRule>
    <cfRule type="expression" dxfId="7999" priority="196" stopIfTrue="1">
      <formula>OR(LEFT(Z178,1)="3",LEFT(Z178,1)="2")</formula>
    </cfRule>
  </conditionalFormatting>
  <conditionalFormatting sqref="Z178:AI178">
    <cfRule type="expression" dxfId="7998" priority="191" stopIfTrue="1">
      <formula>LEFT(Z178,1)="5"</formula>
    </cfRule>
    <cfRule type="expression" dxfId="7997" priority="192" stopIfTrue="1">
      <formula>LEFT(Z178,1)="4"</formula>
    </cfRule>
    <cfRule type="expression" dxfId="7996" priority="193" stopIfTrue="1">
      <formula>OR(LEFT(Z178,1)="3",LEFT(Z178,1)="2")</formula>
    </cfRule>
  </conditionalFormatting>
  <conditionalFormatting sqref="Z178:AI178">
    <cfRule type="expression" dxfId="7995" priority="188" stopIfTrue="1">
      <formula>LEFT(Z178,1)="5"</formula>
    </cfRule>
    <cfRule type="expression" dxfId="7994" priority="189" stopIfTrue="1">
      <formula>LEFT(Z178,1)="4"</formula>
    </cfRule>
    <cfRule type="expression" dxfId="7993" priority="190" stopIfTrue="1">
      <formula>OR(LEFT(Z178,1)="3",LEFT(Z178,1)="2")</formula>
    </cfRule>
  </conditionalFormatting>
  <conditionalFormatting sqref="Z178:AI178">
    <cfRule type="expression" dxfId="7992" priority="185" stopIfTrue="1">
      <formula>LEFT(Z178,1)="5"</formula>
    </cfRule>
    <cfRule type="expression" dxfId="7991" priority="186" stopIfTrue="1">
      <formula>LEFT(Z178,1)="4"</formula>
    </cfRule>
    <cfRule type="expression" dxfId="7990" priority="187" stopIfTrue="1">
      <formula>OR(LEFT(Z178,1)="3",LEFT(Z178,1)="2")</formula>
    </cfRule>
  </conditionalFormatting>
  <conditionalFormatting sqref="Z178:AI178">
    <cfRule type="expression" dxfId="7989" priority="182" stopIfTrue="1">
      <formula>LEFT(Z178,1)="5"</formula>
    </cfRule>
    <cfRule type="expression" dxfId="7988" priority="183" stopIfTrue="1">
      <formula>LEFT(Z178,1)="4"</formula>
    </cfRule>
    <cfRule type="expression" dxfId="7987" priority="184" stopIfTrue="1">
      <formula>OR(LEFT(Z178,1)="3",LEFT(Z178,1)="2")</formula>
    </cfRule>
  </conditionalFormatting>
  <conditionalFormatting sqref="Z178:AI178">
    <cfRule type="expression" dxfId="7986" priority="179" stopIfTrue="1">
      <formula>LEFT(Z178,1)="5"</formula>
    </cfRule>
    <cfRule type="expression" dxfId="7985" priority="180" stopIfTrue="1">
      <formula>LEFT(Z178,1)="4"</formula>
    </cfRule>
    <cfRule type="expression" dxfId="7984" priority="181" stopIfTrue="1">
      <formula>OR(LEFT(Z178,1)="3",LEFT(Z178,1)="2")</formula>
    </cfRule>
  </conditionalFormatting>
  <conditionalFormatting sqref="Z183:AI183">
    <cfRule type="expression" dxfId="7983" priority="176" stopIfTrue="1">
      <formula>LEFT(Z183,1)="5"</formula>
    </cfRule>
    <cfRule type="expression" dxfId="7982" priority="177" stopIfTrue="1">
      <formula>LEFT(Z183,1)="4"</formula>
    </cfRule>
    <cfRule type="expression" dxfId="7981" priority="178" stopIfTrue="1">
      <formula>OR(LEFT(Z183,1)="3",LEFT(Z183,1)="2")</formula>
    </cfRule>
  </conditionalFormatting>
  <conditionalFormatting sqref="Z183:AI183">
    <cfRule type="expression" dxfId="7980" priority="173" stopIfTrue="1">
      <formula>LEFT(Z183,1)="5"</formula>
    </cfRule>
    <cfRule type="expression" dxfId="7979" priority="174" stopIfTrue="1">
      <formula>LEFT(Z183,1)="4"</formula>
    </cfRule>
    <cfRule type="expression" dxfId="7978" priority="175" stopIfTrue="1">
      <formula>OR(LEFT(Z183,1)="3",LEFT(Z183,1)="2")</formula>
    </cfRule>
  </conditionalFormatting>
  <conditionalFormatting sqref="Z183:AI183">
    <cfRule type="expression" dxfId="7977" priority="170" stopIfTrue="1">
      <formula>LEFT(Z183,1)="5"</formula>
    </cfRule>
    <cfRule type="expression" dxfId="7976" priority="171" stopIfTrue="1">
      <formula>LEFT(Z183,1)="4"</formula>
    </cfRule>
    <cfRule type="expression" dxfId="7975" priority="172" stopIfTrue="1">
      <formula>OR(LEFT(Z183,1)="3",LEFT(Z183,1)="2")</formula>
    </cfRule>
  </conditionalFormatting>
  <conditionalFormatting sqref="Z183:AI183">
    <cfRule type="expression" dxfId="7974" priority="167" stopIfTrue="1">
      <formula>LEFT(Z183,1)="5"</formula>
    </cfRule>
    <cfRule type="expression" dxfId="7973" priority="168" stopIfTrue="1">
      <formula>LEFT(Z183,1)="4"</formula>
    </cfRule>
    <cfRule type="expression" dxfId="7972" priority="169" stopIfTrue="1">
      <formula>OR(LEFT(Z183,1)="3",LEFT(Z183,1)="2")</formula>
    </cfRule>
  </conditionalFormatting>
  <conditionalFormatting sqref="Z183:AI183">
    <cfRule type="expression" dxfId="7971" priority="164" stopIfTrue="1">
      <formula>LEFT(Z183,1)="5"</formula>
    </cfRule>
    <cfRule type="expression" dxfId="7970" priority="165" stopIfTrue="1">
      <formula>LEFT(Z183,1)="4"</formula>
    </cfRule>
    <cfRule type="expression" dxfId="7969" priority="166" stopIfTrue="1">
      <formula>OR(LEFT(Z183,1)="3",LEFT(Z183,1)="2")</formula>
    </cfRule>
  </conditionalFormatting>
  <conditionalFormatting sqref="Z183:AI183">
    <cfRule type="expression" dxfId="7968" priority="161" stopIfTrue="1">
      <formula>LEFT(Z183,1)="5"</formula>
    </cfRule>
    <cfRule type="expression" dxfId="7967" priority="162" stopIfTrue="1">
      <formula>LEFT(Z183,1)="4"</formula>
    </cfRule>
    <cfRule type="expression" dxfId="7966" priority="163" stopIfTrue="1">
      <formula>OR(LEFT(Z183,1)="3",LEFT(Z183,1)="2")</formula>
    </cfRule>
  </conditionalFormatting>
  <conditionalFormatting sqref="R151 N151:P151 K151:K155">
    <cfRule type="expression" dxfId="7965" priority="154" stopIfTrue="1">
      <formula>LEFT(K151,1)="5"</formula>
    </cfRule>
    <cfRule type="expression" dxfId="7964" priority="155" stopIfTrue="1">
      <formula>LEFT(K151,1)="4"</formula>
    </cfRule>
    <cfRule type="expression" dxfId="7963" priority="156" stopIfTrue="1">
      <formula>OR(LEFT(K151,1)="3",LEFT(K151,1)="2")</formula>
    </cfRule>
  </conditionalFormatting>
  <conditionalFormatting sqref="L151">
    <cfRule type="expression" dxfId="7962" priority="157" stopIfTrue="1">
      <formula>$S151=1</formula>
    </cfRule>
    <cfRule type="expression" dxfId="7961" priority="158" stopIfTrue="1">
      <formula>$S151=0</formula>
    </cfRule>
  </conditionalFormatting>
  <conditionalFormatting sqref="M151">
    <cfRule type="expression" dxfId="7960" priority="159" stopIfTrue="1">
      <formula>$T151=1</formula>
    </cfRule>
    <cfRule type="expression" dxfId="7959" priority="160" stopIfTrue="1">
      <formula>$T151=0</formula>
    </cfRule>
  </conditionalFormatting>
  <conditionalFormatting sqref="R151">
    <cfRule type="expression" dxfId="7958" priority="151" stopIfTrue="1">
      <formula>LEFT(R151,1)="5"</formula>
    </cfRule>
    <cfRule type="expression" dxfId="7957" priority="152" stopIfTrue="1">
      <formula>LEFT(R151,1)="4"</formula>
    </cfRule>
    <cfRule type="expression" dxfId="7956" priority="153" stopIfTrue="1">
      <formula>OR(LEFT(R151,1)="3",LEFT(R151,1)="2")</formula>
    </cfRule>
  </conditionalFormatting>
  <conditionalFormatting sqref="R151">
    <cfRule type="expression" dxfId="7955" priority="148" stopIfTrue="1">
      <formula>LEFT(R151,1)="5"</formula>
    </cfRule>
    <cfRule type="expression" dxfId="7954" priority="149" stopIfTrue="1">
      <formula>LEFT(R151,1)="4"</formula>
    </cfRule>
    <cfRule type="expression" dxfId="7953" priority="150" stopIfTrue="1">
      <formula>OR(LEFT(R151,1)="3",LEFT(R151,1)="2")</formula>
    </cfRule>
  </conditionalFormatting>
  <conditionalFormatting sqref="R151 N151:P151 K151:K155">
    <cfRule type="expression" dxfId="7952" priority="145" stopIfTrue="1">
      <formula>LEFT(K151,1)="5"</formula>
    </cfRule>
    <cfRule type="expression" dxfId="7951" priority="146" stopIfTrue="1">
      <formula>LEFT(K151,1)="4"</formula>
    </cfRule>
    <cfRule type="expression" dxfId="7950" priority="147" stopIfTrue="1">
      <formula>OR(LEFT(K151,1)="3",LEFT(K151,1)="2")</formula>
    </cfRule>
  </conditionalFormatting>
  <conditionalFormatting sqref="L151">
    <cfRule type="expression" dxfId="7949" priority="143" stopIfTrue="1">
      <formula>$S151=1</formula>
    </cfRule>
    <cfRule type="expression" dxfId="7948" priority="144" stopIfTrue="1">
      <formula>$S151=0</formula>
    </cfRule>
  </conditionalFormatting>
  <conditionalFormatting sqref="M151">
    <cfRule type="expression" dxfId="7947" priority="141" stopIfTrue="1">
      <formula>$T151=1</formula>
    </cfRule>
    <cfRule type="expression" dxfId="7946" priority="142" stopIfTrue="1">
      <formula>$T151=0</formula>
    </cfRule>
  </conditionalFormatting>
  <conditionalFormatting sqref="R151">
    <cfRule type="expression" dxfId="7945" priority="138" stopIfTrue="1">
      <formula>LEFT(R151,1)="5"</formula>
    </cfRule>
    <cfRule type="expression" dxfId="7944" priority="139" stopIfTrue="1">
      <formula>LEFT(R151,1)="4"</formula>
    </cfRule>
    <cfRule type="expression" dxfId="7943" priority="140" stopIfTrue="1">
      <formula>OR(LEFT(R151,1)="3",LEFT(R151,1)="2")</formula>
    </cfRule>
  </conditionalFormatting>
  <conditionalFormatting sqref="R151">
    <cfRule type="expression" dxfId="7942" priority="135" stopIfTrue="1">
      <formula>LEFT(R151,1)="5"</formula>
    </cfRule>
    <cfRule type="expression" dxfId="7941" priority="136" stopIfTrue="1">
      <formula>LEFT(R151,1)="4"</formula>
    </cfRule>
    <cfRule type="expression" dxfId="7940" priority="137" stopIfTrue="1">
      <formula>OR(LEFT(R151,1)="3",LEFT(R151,1)="2")</formula>
    </cfRule>
  </conditionalFormatting>
  <conditionalFormatting sqref="K151:K155">
    <cfRule type="expression" dxfId="7939" priority="132" stopIfTrue="1">
      <formula>LEFT(K151,1)="5"</formula>
    </cfRule>
    <cfRule type="expression" dxfId="7938" priority="133" stopIfTrue="1">
      <formula>LEFT(K151,1)="4"</formula>
    </cfRule>
    <cfRule type="expression" dxfId="7937" priority="134" stopIfTrue="1">
      <formula>OR(LEFT(K151,1)="3",LEFT(K151,1)="2")</formula>
    </cfRule>
  </conditionalFormatting>
  <conditionalFormatting sqref="R144 N144:P144 K142:K147">
    <cfRule type="expression" dxfId="7936" priority="129" stopIfTrue="1">
      <formula>LEFT(K142,1)="5"</formula>
    </cfRule>
  </conditionalFormatting>
  <conditionalFormatting sqref="L144">
    <cfRule type="expression" dxfId="7935" priority="128" stopIfTrue="1">
      <formula>$S144=1</formula>
    </cfRule>
  </conditionalFormatting>
  <conditionalFormatting sqref="M144">
    <cfRule type="expression" dxfId="7934" priority="130" stopIfTrue="1">
      <formula>$T144=1</formula>
    </cfRule>
    <cfRule type="expression" dxfId="7933" priority="131" stopIfTrue="1">
      <formula>$T144=0</formula>
    </cfRule>
  </conditionalFormatting>
  <conditionalFormatting sqref="R144">
    <cfRule type="expression" dxfId="7932" priority="125" stopIfTrue="1">
      <formula>LEFT(R144,1)="5"</formula>
    </cfRule>
    <cfRule type="expression" dxfId="7931" priority="126" stopIfTrue="1">
      <formula>LEFT(R144,1)="4"</formula>
    </cfRule>
    <cfRule type="expression" dxfId="7930" priority="127" stopIfTrue="1">
      <formula>OR(LEFT(R144,1)="3",LEFT(R144,1)="2")</formula>
    </cfRule>
  </conditionalFormatting>
  <conditionalFormatting sqref="R144">
    <cfRule type="expression" dxfId="7929" priority="122" stopIfTrue="1">
      <formula>LEFT(R144,1)="5"</formula>
    </cfRule>
    <cfRule type="expression" dxfId="7928" priority="123" stopIfTrue="1">
      <formula>LEFT(R144,1)="4"</formula>
    </cfRule>
    <cfRule type="expression" dxfId="7927" priority="124" stopIfTrue="1">
      <formula>OR(LEFT(R144,1)="3",LEFT(R144,1)="2")</formula>
    </cfRule>
  </conditionalFormatting>
  <conditionalFormatting sqref="R144 N144:P144">
    <cfRule type="expression" dxfId="7926" priority="119" stopIfTrue="1">
      <formula>LEFT(N144,1)="5"</formula>
    </cfRule>
    <cfRule type="expression" dxfId="7925" priority="120" stopIfTrue="1">
      <formula>LEFT(N144,1)="4"</formula>
    </cfRule>
    <cfRule type="expression" dxfId="7924" priority="121" stopIfTrue="1">
      <formula>OR(LEFT(N144,1)="3",LEFT(N144,1)="2")</formula>
    </cfRule>
  </conditionalFormatting>
  <conditionalFormatting sqref="L144">
    <cfRule type="expression" dxfId="7923" priority="117" stopIfTrue="1">
      <formula>$S144=1</formula>
    </cfRule>
    <cfRule type="expression" dxfId="7922" priority="118" stopIfTrue="1">
      <formula>$S144=0</formula>
    </cfRule>
  </conditionalFormatting>
  <conditionalFormatting sqref="M144">
    <cfRule type="expression" dxfId="7921" priority="115" stopIfTrue="1">
      <formula>$T144=1</formula>
    </cfRule>
    <cfRule type="expression" dxfId="7920" priority="116" stopIfTrue="1">
      <formula>$T144=0</formula>
    </cfRule>
  </conditionalFormatting>
  <conditionalFormatting sqref="R144">
    <cfRule type="expression" dxfId="7919" priority="112" stopIfTrue="1">
      <formula>LEFT(R144,1)="5"</formula>
    </cfRule>
    <cfRule type="expression" dxfId="7918" priority="113" stopIfTrue="1">
      <formula>LEFT(R144,1)="4"</formula>
    </cfRule>
    <cfRule type="expression" dxfId="7917" priority="114" stopIfTrue="1">
      <formula>OR(LEFT(R144,1)="3",LEFT(R144,1)="2")</formula>
    </cfRule>
  </conditionalFormatting>
  <conditionalFormatting sqref="R144">
    <cfRule type="expression" dxfId="7916" priority="109" stopIfTrue="1">
      <formula>LEFT(R144,1)="5"</formula>
    </cfRule>
    <cfRule type="expression" dxfId="7915" priority="110" stopIfTrue="1">
      <formula>LEFT(R144,1)="4"</formula>
    </cfRule>
    <cfRule type="expression" dxfId="7914" priority="111" stopIfTrue="1">
      <formula>OR(LEFT(R144,1)="3",LEFT(R144,1)="2")</formula>
    </cfRule>
  </conditionalFormatting>
  <conditionalFormatting sqref="K158">
    <cfRule type="expression" dxfId="7913" priority="106" stopIfTrue="1">
      <formula>LEFT(K158,1)="5"</formula>
    </cfRule>
    <cfRule type="expression" dxfId="7912" priority="107" stopIfTrue="1">
      <formula>LEFT(K158,1)="4"</formula>
    </cfRule>
    <cfRule type="expression" dxfId="7911" priority="108" stopIfTrue="1">
      <formula>OR(LEFT(K158,1)="3",LEFT(K158,1)="2")</formula>
    </cfRule>
  </conditionalFormatting>
  <conditionalFormatting sqref="K158">
    <cfRule type="expression" dxfId="7910" priority="103" stopIfTrue="1">
      <formula>LEFT(K158,1)="5"</formula>
    </cfRule>
    <cfRule type="expression" dxfId="7909" priority="104" stopIfTrue="1">
      <formula>LEFT(K158,1)="4"</formula>
    </cfRule>
    <cfRule type="expression" dxfId="7908" priority="105" stopIfTrue="1">
      <formula>OR(LEFT(K158,1)="3",LEFT(K158,1)="2")</formula>
    </cfRule>
  </conditionalFormatting>
  <conditionalFormatting sqref="K158">
    <cfRule type="expression" dxfId="7907" priority="100" stopIfTrue="1">
      <formula>LEFT(K158,1)="5"</formula>
    </cfRule>
    <cfRule type="expression" dxfId="7906" priority="101" stopIfTrue="1">
      <formula>LEFT(K158,1)="4"</formula>
    </cfRule>
    <cfRule type="expression" dxfId="7905" priority="102" stopIfTrue="1">
      <formula>OR(LEFT(K158,1)="3",LEFT(K158,1)="2")</formula>
    </cfRule>
  </conditionalFormatting>
  <conditionalFormatting sqref="K136:K140">
    <cfRule type="expression" dxfId="7904" priority="97" stopIfTrue="1">
      <formula>LEFT(K136,1)="5"</formula>
    </cfRule>
    <cfRule type="expression" dxfId="7903" priority="98" stopIfTrue="1">
      <formula>LEFT(K136,1)="4"</formula>
    </cfRule>
    <cfRule type="expression" dxfId="7902" priority="99" stopIfTrue="1">
      <formula>OR(LEFT(K136,1)="3",LEFT(K136,1)="2")</formula>
    </cfRule>
  </conditionalFormatting>
  <conditionalFormatting sqref="K135">
    <cfRule type="expression" dxfId="7901" priority="54" stopIfTrue="1">
      <formula>LEFT(K135,1)="5"</formula>
    </cfRule>
    <cfRule type="expression" dxfId="7900" priority="55" stopIfTrue="1">
      <formula>LEFT(K135,1)="4"</formula>
    </cfRule>
    <cfRule type="expression" dxfId="7899" priority="56" stopIfTrue="1">
      <formula>OR(LEFT(K135,1)="3",LEFT(K135,1)="2")</formula>
    </cfRule>
  </conditionalFormatting>
  <conditionalFormatting sqref="K135">
    <cfRule type="expression" dxfId="7898" priority="51" stopIfTrue="1">
      <formula>LEFT(K135,1)="5"</formula>
    </cfRule>
    <cfRule type="expression" dxfId="7897" priority="52" stopIfTrue="1">
      <formula>LEFT(K135,1)="4"</formula>
    </cfRule>
    <cfRule type="expression" dxfId="7896" priority="53" stopIfTrue="1">
      <formula>OR(LEFT(K135,1)="3",LEFT(K135,1)="2")</formula>
    </cfRule>
  </conditionalFormatting>
  <conditionalFormatting sqref="N135:P135 R135 K135">
    <cfRule type="expression" dxfId="7895" priority="48" stopIfTrue="1">
      <formula>LEFT(K135,1)="5"</formula>
    </cfRule>
    <cfRule type="expression" dxfId="7894" priority="49" stopIfTrue="1">
      <formula>LEFT(K135,1)="4"</formula>
    </cfRule>
    <cfRule type="expression" dxfId="7893" priority="50" stopIfTrue="1">
      <formula>OR(LEFT(K135,1)="3",LEFT(K135,1)="2")</formula>
    </cfRule>
  </conditionalFormatting>
  <conditionalFormatting sqref="M135">
    <cfRule type="expression" dxfId="7892" priority="46" stopIfTrue="1">
      <formula>$T135=1</formula>
    </cfRule>
    <cfRule type="expression" dxfId="7891" priority="47" stopIfTrue="1">
      <formula>$T135=0</formula>
    </cfRule>
  </conditionalFormatting>
  <conditionalFormatting sqref="L135">
    <cfRule type="expression" dxfId="7890" priority="44" stopIfTrue="1">
      <formula>$S135=1</formula>
    </cfRule>
    <cfRule type="expression" dxfId="7889" priority="45" stopIfTrue="1">
      <formula>$S135=0</formula>
    </cfRule>
  </conditionalFormatting>
  <conditionalFormatting sqref="L135">
    <cfRule type="expression" dxfId="7888" priority="42" stopIfTrue="1">
      <formula>$S135=1</formula>
    </cfRule>
    <cfRule type="expression" dxfId="7887" priority="43" stopIfTrue="1">
      <formula>$S135=0</formula>
    </cfRule>
  </conditionalFormatting>
  <conditionalFormatting sqref="Z135:AI135">
    <cfRule type="expression" dxfId="7886" priority="39" stopIfTrue="1">
      <formula>LEFT(Z135,1)="5"</formula>
    </cfRule>
    <cfRule type="expression" dxfId="7885" priority="40" stopIfTrue="1">
      <formula>LEFT(Z135,1)="4"</formula>
    </cfRule>
    <cfRule type="expression" dxfId="7884" priority="41" stopIfTrue="1">
      <formula>OR(LEFT(Z135,1)="3",LEFT(Z135,1)="2")</formula>
    </cfRule>
  </conditionalFormatting>
  <conditionalFormatting sqref="Z135:AI135">
    <cfRule type="expression" dxfId="7883" priority="36" stopIfTrue="1">
      <formula>LEFT(Z135,1)="5"</formula>
    </cfRule>
    <cfRule type="expression" dxfId="7882" priority="37" stopIfTrue="1">
      <formula>LEFT(Z135,1)="4"</formula>
    </cfRule>
    <cfRule type="expression" dxfId="7881" priority="38" stopIfTrue="1">
      <formula>OR(LEFT(Z135,1)="3",LEFT(Z135,1)="2")</formula>
    </cfRule>
  </conditionalFormatting>
  <conditionalFormatting sqref="Z135:AI135">
    <cfRule type="expression" dxfId="7880" priority="33" stopIfTrue="1">
      <formula>LEFT(Z135,1)="5"</formula>
    </cfRule>
    <cfRule type="expression" dxfId="7879" priority="34" stopIfTrue="1">
      <formula>LEFT(Z135,1)="4"</formula>
    </cfRule>
    <cfRule type="expression" dxfId="7878" priority="35" stopIfTrue="1">
      <formula>OR(LEFT(Z135,1)="3",LEFT(Z135,1)="2")</formula>
    </cfRule>
  </conditionalFormatting>
  <conditionalFormatting sqref="Z135:AI135">
    <cfRule type="expression" dxfId="7877" priority="30" stopIfTrue="1">
      <formula>LEFT(Z135,1)="5"</formula>
    </cfRule>
    <cfRule type="expression" dxfId="7876" priority="31" stopIfTrue="1">
      <formula>LEFT(Z135,1)="4"</formula>
    </cfRule>
    <cfRule type="expression" dxfId="7875" priority="32" stopIfTrue="1">
      <formula>OR(LEFT(Z135,1)="3",LEFT(Z135,1)="2")</formula>
    </cfRule>
  </conditionalFormatting>
  <conditionalFormatting sqref="Z135:AI135">
    <cfRule type="expression" dxfId="7874" priority="27" stopIfTrue="1">
      <formula>LEFT(Z135,1)="5"</formula>
    </cfRule>
    <cfRule type="expression" dxfId="7873" priority="28" stopIfTrue="1">
      <formula>LEFT(Z135,1)="4"</formula>
    </cfRule>
    <cfRule type="expression" dxfId="7872" priority="29" stopIfTrue="1">
      <formula>OR(LEFT(Z135,1)="3",LEFT(Z135,1)="2")</formula>
    </cfRule>
  </conditionalFormatting>
  <conditionalFormatting sqref="Z135:AI135">
    <cfRule type="expression" dxfId="7871" priority="24" stopIfTrue="1">
      <formula>LEFT(Z135,1)="5"</formula>
    </cfRule>
    <cfRule type="expression" dxfId="7870" priority="25" stopIfTrue="1">
      <formula>LEFT(Z135,1)="4"</formula>
    </cfRule>
    <cfRule type="expression" dxfId="7869" priority="26" stopIfTrue="1">
      <formula>OR(LEFT(Z135,1)="3",LEFT(Z135,1)="2")</formula>
    </cfRule>
  </conditionalFormatting>
  <conditionalFormatting sqref="K68">
    <cfRule type="expression" dxfId="7868" priority="17" stopIfTrue="1">
      <formula>LEFT(K68,1)="5"</formula>
    </cfRule>
    <cfRule type="expression" dxfId="7867" priority="18" stopIfTrue="1">
      <formula>LEFT(K68,1)="4"</formula>
    </cfRule>
    <cfRule type="expression" dxfId="7866" priority="19" stopIfTrue="1">
      <formula>OR(LEFT(K68,1)="3",LEFT(K68,1)="2")</formula>
    </cfRule>
  </conditionalFormatting>
  <conditionalFormatting sqref="K68">
    <cfRule type="expression" dxfId="7865" priority="16" stopIfTrue="1">
      <formula>LEFT(K68,1)="5"</formula>
    </cfRule>
  </conditionalFormatting>
  <conditionalFormatting sqref="K148">
    <cfRule type="expression" dxfId="7864" priority="13" stopIfTrue="1">
      <formula>LEFT(K148,1)="5"</formula>
    </cfRule>
    <cfRule type="expression" dxfId="7863" priority="14" stopIfTrue="1">
      <formula>LEFT(K148,1)="4"</formula>
    </cfRule>
    <cfRule type="expression" dxfId="7862" priority="15" stopIfTrue="1">
      <formula>OR(LEFT(K148,1)="3",LEFT(K148,1)="2")</formula>
    </cfRule>
  </conditionalFormatting>
  <conditionalFormatting sqref="K97:K99">
    <cfRule type="expression" dxfId="7861" priority="10" stopIfTrue="1">
      <formula>LEFT(K97,1)="5"</formula>
    </cfRule>
    <cfRule type="expression" dxfId="7860" priority="11" stopIfTrue="1">
      <formula>LEFT(K97,1)="4"</formula>
    </cfRule>
    <cfRule type="expression" dxfId="7859" priority="12" stopIfTrue="1">
      <formula>OR(LEFT(K97,1)="3",LEFT(K97,1)="2")</formula>
    </cfRule>
  </conditionalFormatting>
  <conditionalFormatting sqref="K97:K99">
    <cfRule type="expression" dxfId="7858" priority="7" stopIfTrue="1">
      <formula>LEFT(K97,1)="5"</formula>
    </cfRule>
    <cfRule type="expression" dxfId="7857" priority="8" stopIfTrue="1">
      <formula>LEFT(K97,1)="4"</formula>
    </cfRule>
    <cfRule type="expression" dxfId="7856" priority="9" stopIfTrue="1">
      <formula>OR(LEFT(K97,1)="3",LEFT(K97,1)="2")</formula>
    </cfRule>
  </conditionalFormatting>
  <conditionalFormatting sqref="K97:K99">
    <cfRule type="expression" dxfId="7855" priority="4" stopIfTrue="1">
      <formula>LEFT(K97,1)="5"</formula>
    </cfRule>
    <cfRule type="expression" dxfId="7854" priority="5" stopIfTrue="1">
      <formula>LEFT(K97,1)="4"</formula>
    </cfRule>
    <cfRule type="expression" dxfId="7853" priority="6" stopIfTrue="1">
      <formula>OR(LEFT(K97,1)="3",LEFT(K97,1)="2")</formula>
    </cfRule>
  </conditionalFormatting>
  <conditionalFormatting sqref="K73">
    <cfRule type="expression" dxfId="7852" priority="1" stopIfTrue="1">
      <formula>LEFT(K73,1)="5"</formula>
    </cfRule>
    <cfRule type="expression" dxfId="7851" priority="2" stopIfTrue="1">
      <formula>LEFT(K73,1)="4"</formula>
    </cfRule>
    <cfRule type="expression" dxfId="7850" priority="3" stopIfTrue="1">
      <formula>OR(LEFT(K73,1)="3",LEFT(K73,1)="2")</formula>
    </cfRule>
  </conditionalFormatting>
  <dataValidations count="3">
    <dataValidation type="list" allowBlank="1" showInputMessage="1" showErrorMessage="1" sqref="I13:I17 AG91:AG95 AG41:AG45 I91:I95 I179:I183 AG179:AG183 AG97:AG101 I59:I65 I121:I125 AG115:AG119 I109:I113 I103:I107 AG59:AG65 AG53:AG57 I85:I89 I79:I83 AG74:AG77 I47:I51 AG34:AG39 AG47:AG51 I41:I45 AG13:AG17 AG25:AG32 I19:I23 AG103:AG107 AG121:AG125 AG109:AG113 AG149 I115:I119 I136:I140 I53:I57 AG85:AG89 AG79:AG83 I97:I101 I127:I134 AG19:AG23 I34:I39 AG127:AG134 I25:I32 AG161:AG165 AG167:AG171 AG173:AG177 I151:I159 AG151:AG159 I161:I165 I167:I171 I173:I177 I67:I71 AG67:AG71 I142:I149 AG142:AG147 I73:I77" xr:uid="{B58B1D63-AD98-4388-A883-95BA7AED31E5}">
      <formula1>Seriousness</formula1>
    </dataValidation>
    <dataValidation type="list" allowBlank="1" showInputMessage="1" showErrorMessage="1" sqref="AF91:AF95 AF41:AF45 AF13:AF17 H91:H95 H179:H183 AF179:AF183 AF97:AF101 H47:H51 H121:H125 AF115:AF119 H109:H113 H103:H107 H59:H65 AF53:AF57 H85:H89 H79:H83 AF74:AF77 AF59:AF65 AF34:AF39 AF19:AF23 H41:H45 H13:H17 AF25:AF32 H127:H134 AF103:AF107 AF121:AF125 AF109:AF113 AF149 H115:H119 H136:H140 H53:H57 AF85:AF89 AF79:AF83 H97:H101 H19:H23 AF47:AF51 H34:H39 AF127:AF134 H25:H32 AF161:AF165 AF167:AF171 AF173:AF177 H151:H159 AF151:AF159 H161:H165 H167:H171 H173:H177 H67:H71 AF67:AF71 H142:H149 AF142:AF147 H73:H77" xr:uid="{FECED811-E699-427D-8B55-1B65A49AFD56}">
      <formula1>Exposition</formula1>
    </dataValidation>
    <dataValidation type="list" allowBlank="1" showInputMessage="1" showErrorMessage="1" sqref="E103:E107 E127:E134 E34:E39 E59:E65 E47:E51 E19:E23 E179:E183 E91:E95 E41:E45 E25:E32 E121:E125 E109:E113 E142:E149 E115:E119 E136:E140 E53:E57 E85:E89 E79:E83 E97:E101 E13:E17 E151:E159 E67:E71 E161:E165 E167:E171 E173:E177 E73:E77" xr:uid="{31C888B5-DE06-402B-9A8D-47321860897A}">
      <formula1>PPE</formula1>
    </dataValidation>
  </dataValidations>
  <hyperlinks>
    <hyperlink ref="AA19" r:id="rId1" xr:uid="{83A9CC3D-E868-42B5-8292-36B66D30A69E}"/>
    <hyperlink ref="AA109" r:id="rId2" xr:uid="{67D1673F-F32B-4375-B861-CD286E8EDF01}"/>
    <hyperlink ref="AA36" r:id="rId3" location=":~:text=Le%20bruit%20g%C3%A9n%C3%A9r%C3%A9%20peut%20atteindre,de%20mastic...)." xr:uid="{97526B04-1D5A-4E8C-BFB2-0EC03367BCB2}"/>
    <hyperlink ref="AA14" r:id="rId4" xr:uid="{5DCBD4E1-5310-4F9B-8A4B-1743AF716A9F}"/>
    <hyperlink ref="AA54" r:id="rId5" xr:uid="{A2DDE46E-77EB-4854-9D5D-7FB5BB12B27C}"/>
    <hyperlink ref="AA53" r:id="rId6" xr:uid="{BC6263E9-CB14-4227-A19A-AE0E5969AEB0}"/>
    <hyperlink ref="AA91" r:id="rId7" location=":~:text=Le%20bruit%20g%C3%A9n%C3%A9r%C3%A9%20peut%20atteindre,de%20mastic...)." xr:uid="{E9E924C9-9A01-4944-8492-7B4048D4410F}"/>
    <hyperlink ref="AA161" r:id="rId8" xr:uid="{934DD59B-B0CF-4E8B-A41A-3A52E0D41626}"/>
    <hyperlink ref="AA145" r:id="rId9" xr:uid="{C6E8889B-67DD-48AC-86DC-60E16AA00F00}"/>
  </hyperlinks>
  <pageMargins left="0.19685039370078741" right="0.19685039370078741" top="0.59055118110236227" bottom="0.59055118110236227" header="0.51181102362204722" footer="0.51181102362204722"/>
  <pageSetup paperSize="8" scale="45" orientation="landscape" r:id="rId10"/>
  <headerFooter alignWithMargins="0"/>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11A762057C7E4F84E7718DB5EEDDD0" ma:contentTypeVersion="4" ma:contentTypeDescription="Create a new document." ma:contentTypeScope="" ma:versionID="d9cf294b8c1d9fa31d4be57631f77fbb">
  <xsd:schema xmlns:xsd="http://www.w3.org/2001/XMLSchema" xmlns:xs="http://www.w3.org/2001/XMLSchema" xmlns:p="http://schemas.microsoft.com/office/2006/metadata/properties" xmlns:ns2="34014668-8656-4fcc-bdfe-00f1ea7a7905" targetNamespace="http://schemas.microsoft.com/office/2006/metadata/properties" ma:root="true" ma:fieldsID="c612a6e7aa84caa3e6561b9fe2f67dfb" ns2:_="">
    <xsd:import namespace="34014668-8656-4fcc-bdfe-00f1ea7a790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014668-8656-4fcc-bdfe-00f1ea7a79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D6A21B-DE05-4348-A767-FBDA21C4DD8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45863D9-B9C1-4E85-8399-05F5ACD37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014668-8656-4fcc-bdfe-00f1ea7a7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0AAD75-4B69-4E15-B75D-57D21BFD72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Feuilles de calcul</vt:lpstr>
      </vt:variant>
      <vt:variant>
        <vt:i4>26</vt:i4>
      </vt:variant>
      <vt:variant>
        <vt:lpstr>Plages nommées</vt:lpstr>
      </vt:variant>
      <vt:variant>
        <vt:i4>51</vt:i4>
      </vt:variant>
    </vt:vector>
  </HeadingPairs>
  <TitlesOfParts>
    <vt:vector size="77" baseType="lpstr">
      <vt:lpstr>Page de garde</vt:lpstr>
      <vt:lpstr>Directive OSH09 (FR)</vt:lpstr>
      <vt:lpstr>Excel help</vt:lpstr>
      <vt:lpstr>Dangers</vt:lpstr>
      <vt:lpstr>Synthèse</vt:lpstr>
      <vt:lpstr>Neptune</vt:lpstr>
      <vt:lpstr>Vintage</vt:lpstr>
      <vt:lpstr>XUB</vt:lpstr>
      <vt:lpstr>Seven</vt:lpstr>
      <vt:lpstr>FUS</vt:lpstr>
      <vt:lpstr>Métro</vt:lpstr>
      <vt:lpstr>Zone colle et étuves</vt:lpstr>
      <vt:lpstr>Fibre</vt:lpstr>
      <vt:lpstr>Zone pollissage</vt:lpstr>
      <vt:lpstr>Roller</vt:lpstr>
      <vt:lpstr>Usinage Roller</vt:lpstr>
      <vt:lpstr>Maintenance</vt:lpstr>
      <vt:lpstr>Zone Expédition Magasin</vt:lpstr>
      <vt:lpstr>Bureau étude</vt:lpstr>
      <vt:lpstr>Inspection Entrée</vt:lpstr>
      <vt:lpstr>Administratif</vt:lpstr>
      <vt:lpstr>Salle de pause</vt:lpstr>
      <vt:lpstr>Local serveur</vt:lpstr>
      <vt:lpstr>Parking Accès Batiment</vt:lpstr>
      <vt:lpstr>Vestiaires Sanitaires</vt:lpstr>
      <vt:lpstr>HWAG n°x (model) (2)</vt:lpstr>
      <vt:lpstr>Exposition</vt:lpstr>
      <vt:lpstr>Administratif!Impression_des_titres</vt:lpstr>
      <vt:lpstr>'Bureau étude'!Impression_des_titres</vt:lpstr>
      <vt:lpstr>Dangers!Impression_des_titres</vt:lpstr>
      <vt:lpstr>Fibre!Impression_des_titres</vt:lpstr>
      <vt:lpstr>FUS!Impression_des_titres</vt:lpstr>
      <vt:lpstr>'HWAG n°x (model) (2)'!Impression_des_titres</vt:lpstr>
      <vt:lpstr>'Inspection Entrée'!Impression_des_titres</vt:lpstr>
      <vt:lpstr>'Local serveur'!Impression_des_titres</vt:lpstr>
      <vt:lpstr>Maintenance!Impression_des_titres</vt:lpstr>
      <vt:lpstr>Métro!Impression_des_titres</vt:lpstr>
      <vt:lpstr>Neptune!Impression_des_titres</vt:lpstr>
      <vt:lpstr>'Parking Accès Batiment'!Impression_des_titres</vt:lpstr>
      <vt:lpstr>Roller!Impression_des_titres</vt:lpstr>
      <vt:lpstr>'Salle de pause'!Impression_des_titres</vt:lpstr>
      <vt:lpstr>Seven!Impression_des_titres</vt:lpstr>
      <vt:lpstr>Synthèse!Impression_des_titres</vt:lpstr>
      <vt:lpstr>'Usinage Roller'!Impression_des_titres</vt:lpstr>
      <vt:lpstr>'Vestiaires Sanitaires'!Impression_des_titres</vt:lpstr>
      <vt:lpstr>Vintage!Impression_des_titres</vt:lpstr>
      <vt:lpstr>XUB!Impression_des_titres</vt:lpstr>
      <vt:lpstr>'Zone colle et étuves'!Impression_des_titres</vt:lpstr>
      <vt:lpstr>'Zone Expédition Magasin'!Impression_des_titres</vt:lpstr>
      <vt:lpstr>'Zone pollissage'!Impression_des_titres</vt:lpstr>
      <vt:lpstr>PPE</vt:lpstr>
      <vt:lpstr>ranking</vt:lpstr>
      <vt:lpstr>Seriousness</vt:lpstr>
      <vt:lpstr>Administratif!Zone_d_impression</vt:lpstr>
      <vt:lpstr>'Bureau étude'!Zone_d_impression</vt:lpstr>
      <vt:lpstr>Dangers!Zone_d_impression</vt:lpstr>
      <vt:lpstr>'Directive OSH09 (FR)'!Zone_d_impression</vt:lpstr>
      <vt:lpstr>'Excel help'!Zone_d_impression</vt:lpstr>
      <vt:lpstr>Fibre!Zone_d_impression</vt:lpstr>
      <vt:lpstr>FUS!Zone_d_impression</vt:lpstr>
      <vt:lpstr>'HWAG n°x (model) (2)'!Zone_d_impression</vt:lpstr>
      <vt:lpstr>'Inspection Entrée'!Zone_d_impression</vt:lpstr>
      <vt:lpstr>'Local serveur'!Zone_d_impression</vt:lpstr>
      <vt:lpstr>Maintenance!Zone_d_impression</vt:lpstr>
      <vt:lpstr>Métro!Zone_d_impression</vt:lpstr>
      <vt:lpstr>Neptune!Zone_d_impression</vt:lpstr>
      <vt:lpstr>'Parking Accès Batiment'!Zone_d_impression</vt:lpstr>
      <vt:lpstr>Roller!Zone_d_impression</vt:lpstr>
      <vt:lpstr>'Salle de pause'!Zone_d_impression</vt:lpstr>
      <vt:lpstr>Seven!Zone_d_impression</vt:lpstr>
      <vt:lpstr>Synthèse!Zone_d_impression</vt:lpstr>
      <vt:lpstr>'Vestiaires Sanitaires'!Zone_d_impression</vt:lpstr>
      <vt:lpstr>Vintage!Zone_d_impression</vt:lpstr>
      <vt:lpstr>XUB!Zone_d_impression</vt:lpstr>
      <vt:lpstr>'Zone colle et étuves'!Zone_d_impression</vt:lpstr>
      <vt:lpstr>'Zone Expédition Magasin'!Zone_d_impression</vt:lpstr>
      <vt:lpstr>'Zone pollissage'!Zone_d_impression</vt:lpstr>
    </vt:vector>
  </TitlesOfParts>
  <Manager/>
  <Company>Schneider Electric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SESA47928</dc:creator>
  <cp:keywords/>
  <dc:description/>
  <cp:lastModifiedBy>LINO DE MARTIN</cp:lastModifiedBy>
  <cp:revision/>
  <dcterms:created xsi:type="dcterms:W3CDTF">2011-06-28T11:07:41Z</dcterms:created>
  <dcterms:modified xsi:type="dcterms:W3CDTF">2024-06-12T11:31:21Z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0x010100CE11A762057C7E4F84E7718DB5EEDDD0</vt:lpwstr>
  </property>
  <property fmtid="{D5CDD505-2E9C-101B-9397-08002B2CF9AE}" pid="3" name="MSIP_Label_fe7c75fe-f914-45f8-9747-40a3f5d4287a_Enabled">
    <vt:lpwstr>true</vt:lpwstr>
  </property>
  <property fmtid="{D5CDD505-2E9C-101B-9397-08002B2CF9AE}" pid="4" name="MSIP_Label_fe7c75fe-f914-45f8-9747-40a3f5d4287a_SetDate">
    <vt:lpwstr>2021-04-15T06:51:08Z</vt:lpwstr>
  </property>
  <property fmtid="{D5CDD505-2E9C-101B-9397-08002B2CF9AE}" pid="5" name="MSIP_Label_fe7c75fe-f914-45f8-9747-40a3f5d4287a_Method">
    <vt:lpwstr>Standard</vt:lpwstr>
  </property>
  <property fmtid="{D5CDD505-2E9C-101B-9397-08002B2CF9AE}" pid="6" name="MSIP_Label_fe7c75fe-f914-45f8-9747-40a3f5d4287a_Name">
    <vt:lpwstr>Without Visual Marking</vt:lpwstr>
  </property>
  <property fmtid="{D5CDD505-2E9C-101B-9397-08002B2CF9AE}" pid="7" name="MSIP_Label_fe7c75fe-f914-45f8-9747-40a3f5d4287a_SiteId">
    <vt:lpwstr>6e51e1ad-c54b-4b39-b598-0ffe9ae68fef</vt:lpwstr>
  </property>
  <property fmtid="{D5CDD505-2E9C-101B-9397-08002B2CF9AE}" pid="8" name="MSIP_Label_fe7c75fe-f914-45f8-9747-40a3f5d4287a_ActionId">
    <vt:lpwstr>600f1934-1c52-4aa6-9f08-33027ac630e8</vt:lpwstr>
  </property>
  <property fmtid="{D5CDD505-2E9C-101B-9397-08002B2CF9AE}" pid="9" name="MSIP_Label_fe7c75fe-f914-45f8-9747-40a3f5d4287a_ContentBits">
    <vt:lpwstr>0</vt:lpwstr>
  </property>
</Properties>
</file>